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codeName="{3D1A710C-6663-3D7B-7F91-EC182F24A4BC}"/>
  <workbookPr codeName="ThisWorkbook" defaultThemeVersion="124226"/>
  <mc:AlternateContent xmlns:mc="http://schemas.openxmlformats.org/markup-compatibility/2006">
    <mc:Choice Requires="x15">
      <x15ac:absPath xmlns:x15ac="http://schemas.microsoft.com/office/spreadsheetml/2010/11/ac" url="C:\GPMC\"/>
    </mc:Choice>
  </mc:AlternateContent>
  <xr:revisionPtr revIDLastSave="0" documentId="13_ncr:1_{1DF6C4E3-BDAF-4F72-A41E-8D91562BB45B}" xr6:coauthVersionLast="36" xr6:coauthVersionMax="36" xr10:uidLastSave="{00000000-0000-0000-0000-000000000000}"/>
  <bookViews>
    <workbookView xWindow="0" yWindow="0" windowWidth="2160" windowHeight="1185" tabRatio="756" activeTab="6" xr2:uid="{00000000-000D-0000-FFFF-FFFF00000000}"/>
  </bookViews>
  <sheets>
    <sheet name="Rev History" sheetId="6" r:id="rId1"/>
    <sheet name="How To" sheetId="10" r:id="rId2"/>
    <sheet name="Reg Dump" sheetId="1" r:id="rId3"/>
    <sheet name="Reg Parse" sheetId="2" r:id="rId4"/>
    <sheet name="Reg Edit" sheetId="11" r:id="rId5"/>
    <sheet name="GPMC Configuration" sheetId="8" r:id="rId6"/>
    <sheet name="NAND Timings" sheetId="13" r:id="rId7"/>
    <sheet name="Reg Checks" sheetId="3" r:id="rId8"/>
    <sheet name="Waveform" sheetId="9" r:id="rId9"/>
    <sheet name="AddrMap" sheetId="12" r:id="rId10"/>
    <sheet name="Memory Requirements" sheetId="7" r:id="rId11"/>
    <sheet name="ToDo" sheetId="4" r:id="rId12"/>
  </sheets>
  <externalReferences>
    <externalReference r:id="rId13"/>
  </externalReferences>
  <definedNames>
    <definedName name="AD_Mux_mode" localSheetId="9">'[1]GPMC Configuration'!$B$78</definedName>
    <definedName name="AD_Mux_mode">'GPMC Configuration'!$B$78</definedName>
    <definedName name="Address_setup_to_ADVn_HIGH" localSheetId="9">'[1]GPMC Configuration'!$B$24</definedName>
    <definedName name="Address_setup_to_ADVn_HIGH">'GPMC Configuration'!$B$24</definedName>
    <definedName name="ADVn_LOW_setup_to_CLK_min_ns" localSheetId="9">'[1]GPMC Configuration'!$B$28</definedName>
    <definedName name="ADVn_LOW_setup_to_CLK_min_ns">'GPMC Configuration'!$B$28</definedName>
    <definedName name="ADVn_off_before_on_ns" localSheetId="9">'[1]GPMC Configuration'!$B$14</definedName>
    <definedName name="ADVn_off_before_on_ns">'GPMC Configuration'!$B$14</definedName>
    <definedName name="ADVn_PW_high_ns" localSheetId="9">'[1]GPMC Configuration'!$B$19</definedName>
    <definedName name="ADVn_PW_high_ns">'GPMC Configuration'!$B$19</definedName>
    <definedName name="ADVn_PW_low_ns" localSheetId="9">'[1]GPMC Configuration'!$B$18</definedName>
    <definedName name="ADVn_PW_low_ns">'GPMC Configuration'!$B$18</definedName>
    <definedName name="ADVn_Rd_off_time_ns" localSheetId="9">'[1]GPMC Configuration'!$B$21</definedName>
    <definedName name="ADVn_Rd_off_time_ns">'GPMC Configuration'!$B$21</definedName>
    <definedName name="ADVn_Wr_off_time_ns" localSheetId="9">'[1]GPMC Configuration'!$B$23</definedName>
    <definedName name="ADVn_Wr_off_time_ns">'GPMC Configuration'!$B$23</definedName>
    <definedName name="CEn_LOW_to_ADVn_HIGH_ns" localSheetId="9">'[1]GPMC Configuration'!$B$26</definedName>
    <definedName name="CEn_LOW_to_ADVn_HIGH_ns">'GPMC Configuration'!$B$26</definedName>
    <definedName name="CLK_Frequency" localSheetId="9">'[1]GPMC Configuration'!$B$8</definedName>
    <definedName name="CLK_Frequency">'GPMC Configuration'!$B$8</definedName>
    <definedName name="CLK_Period" localSheetId="9">'[1]GPMC Configuration'!$B$9</definedName>
    <definedName name="CLK_Period">'GPMC Configuration'!$B$9</definedName>
    <definedName name="ClkActivationTime_FCLKs" localSheetId="9">'[1]GPMC Configuration'!$B$10</definedName>
    <definedName name="ClkActivationTime_FCLKs">'GPMC Configuration'!$B$10</definedName>
    <definedName name="ClkActivationTime_ns" localSheetId="9">'[1]GPMC Configuration'!$B$11</definedName>
    <definedName name="ClkActivationTime_ns">'GPMC Configuration'!$B$11</definedName>
    <definedName name="CSn_high_after_WEn_off" localSheetId="9">'[1]GPMC Configuration'!$B$63</definedName>
    <definedName name="CSn_high_after_WEn_off">'GPMC Configuration'!$B$63</definedName>
    <definedName name="CSn_high_before_low_ns" localSheetId="9">'[1]GPMC Configuration'!$B$34</definedName>
    <definedName name="CSn_high_before_low_ns">'GPMC Configuration'!$B$34</definedName>
    <definedName name="CSn_setup_to_WEn_LOW" localSheetId="9">'[1]GPMC Configuration'!$B$62</definedName>
    <definedName name="CSn_setup_to_WEn_LOW">'GPMC Configuration'!$B$62</definedName>
    <definedName name="Data_hold_from_WEn_HIGH" localSheetId="9">'[1]GPMC Configuration'!$B$66</definedName>
    <definedName name="Data_hold_from_WEn_HIGH">'GPMC Configuration'!$B$66</definedName>
    <definedName name="Data_hold_from_WEn_HIGH_ns">'GPMC Configuration'!$B$66</definedName>
    <definedName name="FCLK_Frequency" localSheetId="9">'[1]Reg Dump'!$B$3</definedName>
    <definedName name="FCLK_Frequency">'Reg Dump'!$B$3</definedName>
    <definedName name="FCLK_Period" localSheetId="9">'[1]GPMC Configuration'!$B$7</definedName>
    <definedName name="FCLK_Period">'GPMC Configuration'!$B$7</definedName>
    <definedName name="FCLKDIVIDER" localSheetId="9">'[1]GPMC Configuration'!$K$5</definedName>
    <definedName name="FCLKDIVIDER">'GPMC Configuration'!$K$5</definedName>
    <definedName name="GPMC_Chip_Select" localSheetId="9">'[1]Reg Dump'!$B$2</definedName>
    <definedName name="GPMC_Chip_Select">'Reg Dump'!$B$2</definedName>
    <definedName name="OEn_high_before_low_ns" localSheetId="9">'[1]GPMC Configuration'!$B$44</definedName>
    <definedName name="OEn_high_before_low_ns">'GPMC Configuration'!$B$44</definedName>
    <definedName name="OEn_Hold_time_after_CLK" localSheetId="9">'[1]GPMC Configuration'!$B$49</definedName>
    <definedName name="OEn_Hold_time_after_CLK">'GPMC Configuration'!$B$49</definedName>
    <definedName name="OEn_off_time_ns" localSheetId="9">'[1]GPMC Configuration'!$B$51</definedName>
    <definedName name="OEn_off_time_ns">'GPMC Configuration'!$B$51</definedName>
    <definedName name="RD_CSn_offtime_ns" localSheetId="9">'[1]GPMC Configuration'!$B$40</definedName>
    <definedName name="RD_CSn_offtime_ns">'GPMC Configuration'!$B$40</definedName>
    <definedName name="RDACCESSTIME_ns" localSheetId="9">'[1]GPMC Configuration'!$B$75</definedName>
    <definedName name="RDACCESSTIME_ns">'GPMC Configuration'!$B$75</definedName>
    <definedName name="RDCYCLETIME_ns" localSheetId="9">'[1]GPMC Configuration'!$B$72</definedName>
    <definedName name="RDCYCLETIME_ns">'GPMC Configuration'!$B$72</definedName>
    <definedName name="READTYPE" localSheetId="9">'[1]GPMC Configuration'!$B$81</definedName>
    <definedName name="READTYPE">'GPMC Configuration'!$B$81</definedName>
    <definedName name="WEn_high_before_low_ns" localSheetId="9">'[1]GPMC Configuration'!$B$54</definedName>
    <definedName name="WEn_high_before_low_ns">'GPMC Configuration'!$B$54</definedName>
    <definedName name="WEn_HIGH_to_OEn_LOW" localSheetId="9">'[1]GPMC Configuration'!$B$70</definedName>
    <definedName name="WEn_HIGH_to_OEn_LOW">'GPMC Configuration'!$B$70</definedName>
    <definedName name="WEn_off_time_ns" localSheetId="9">'[1]GPMC Configuration'!$B$60</definedName>
    <definedName name="WEn_off_time_ns">'GPMC Configuration'!$B$60</definedName>
    <definedName name="WEn_pulse_width_HIGH_min_ns" localSheetId="9">'[1]GPMC Configuration'!$B$69</definedName>
    <definedName name="WEn_pulse_width_HIGH_min_ns">'GPMC Configuration'!$B$69</definedName>
    <definedName name="WEn_write_pulse_width_LOW" localSheetId="9">'[1]GPMC Configuration'!$B$57</definedName>
    <definedName name="WEn_write_pulse_width_LOW">'GPMC Configuration'!$B$57</definedName>
    <definedName name="WR_CSn_LOW_setup_to_CLK_ns" localSheetId="9">'[1]GPMC Configuration'!$B$38</definedName>
    <definedName name="WR_CSn_LOW_setup_to_CLK_ns">'GPMC Configuration'!$B$38</definedName>
    <definedName name="WR_CSn_offtime_ns" localSheetId="9">'[1]GPMC Configuration'!$B$39</definedName>
    <definedName name="WR_CSn_offtime_ns">'GPMC Configuration'!$B$39</definedName>
    <definedName name="WRACCESSTIME_ns" localSheetId="9">'[1]GPMC Configuration'!$B$74</definedName>
    <definedName name="WRACCESSTIME_ns">'GPMC Configuration'!$B$74</definedName>
    <definedName name="WRCYCLETIME_ns" localSheetId="9">'[1]GPMC Configuration'!$B$65</definedName>
    <definedName name="WRCYCLETIME_ns">'GPMC Configuration'!$B$65</definedName>
    <definedName name="WRDATAONADMUXBUS_ns" localSheetId="9">'[1]GPMC Configuration'!$B$77</definedName>
    <definedName name="WRDATAONADMUXBUS_ns">'GPMC Configuration'!$B$77</definedName>
    <definedName name="Write_Turnaround_time" localSheetId="9">'[1]GPMC Configuration'!$B$68</definedName>
    <definedName name="Write_Turnaround_time">'GPMC Configuration'!$B$68</definedName>
    <definedName name="WRITETYPE" localSheetId="9">'[1]GPMC Configuration'!$B$80</definedName>
    <definedName name="WRITETYPE">'GPMC Configuration'!$B$80</definedName>
  </definedNames>
  <calcPr calcId="191029"/>
</workbook>
</file>

<file path=xl/calcChain.xml><?xml version="1.0" encoding="utf-8"?>
<calcChain xmlns="http://schemas.openxmlformats.org/spreadsheetml/2006/main">
  <c r="I182" i="13" l="1"/>
  <c r="J182" i="13" s="1"/>
  <c r="K182" i="13" s="1"/>
  <c r="I175" i="13"/>
  <c r="J175" i="13" s="1"/>
  <c r="K175" i="13" s="1"/>
  <c r="Z158" i="13"/>
  <c r="AA158" i="13" s="1"/>
  <c r="Y158" i="13"/>
  <c r="U158" i="13"/>
  <c r="Q158" i="13"/>
  <c r="R158" i="13" s="1"/>
  <c r="S158" i="13" s="1"/>
  <c r="M158" i="13"/>
  <c r="M151" i="13"/>
  <c r="M144" i="13"/>
  <c r="M135" i="13"/>
  <c r="N135" i="13" s="1"/>
  <c r="O135" i="13" s="1"/>
  <c r="M126" i="13"/>
  <c r="N126" i="13" s="1"/>
  <c r="O126" i="13" s="1"/>
  <c r="I126" i="13"/>
  <c r="J126" i="13" s="1"/>
  <c r="I120" i="13"/>
  <c r="M113" i="13"/>
  <c r="M107" i="13"/>
  <c r="N107" i="13" s="1"/>
  <c r="O107" i="13" s="1"/>
  <c r="Y98" i="13"/>
  <c r="U98" i="13"/>
  <c r="V98" i="13" s="1"/>
  <c r="Q98" i="13"/>
  <c r="R98" i="13" s="1"/>
  <c r="S98" i="13" s="1"/>
  <c r="M98" i="13"/>
  <c r="N98" i="13" s="1"/>
  <c r="M91" i="13"/>
  <c r="N91" i="13" s="1"/>
  <c r="Q84" i="13"/>
  <c r="M84" i="13"/>
  <c r="N84" i="13" s="1"/>
  <c r="O84" i="13" s="1"/>
  <c r="M77" i="13"/>
  <c r="M71" i="13"/>
  <c r="N71" i="13" s="1"/>
  <c r="O71" i="13" s="1"/>
  <c r="M64" i="13"/>
  <c r="M51" i="13"/>
  <c r="M38" i="13"/>
  <c r="M32" i="13"/>
  <c r="M26" i="13"/>
  <c r="N26" i="13" s="1"/>
  <c r="M20" i="13"/>
  <c r="M14" i="13"/>
  <c r="I9" i="13"/>
  <c r="I6" i="13"/>
  <c r="A3" i="13"/>
  <c r="B183" i="13"/>
  <c r="B182" i="13"/>
  <c r="I181" i="13"/>
  <c r="B176" i="13"/>
  <c r="B175" i="13"/>
  <c r="I174" i="13"/>
  <c r="B169" i="13"/>
  <c r="B168" i="13"/>
  <c r="I167" i="13"/>
  <c r="I168" i="13" s="1"/>
  <c r="Y157" i="13"/>
  <c r="U157" i="13"/>
  <c r="Q157" i="13"/>
  <c r="M157" i="13"/>
  <c r="I157" i="13"/>
  <c r="I158" i="13" s="1"/>
  <c r="M150" i="13"/>
  <c r="I150" i="13"/>
  <c r="I151" i="13" s="1"/>
  <c r="M143" i="13"/>
  <c r="I143" i="13"/>
  <c r="I144" i="13" s="1"/>
  <c r="M134" i="13"/>
  <c r="I134" i="13"/>
  <c r="I135" i="13" s="1"/>
  <c r="M125" i="13"/>
  <c r="I125" i="13"/>
  <c r="I119" i="13"/>
  <c r="M112" i="13"/>
  <c r="I112" i="13"/>
  <c r="I113" i="13" s="1"/>
  <c r="M106" i="13"/>
  <c r="I106" i="13"/>
  <c r="I107" i="13" s="1"/>
  <c r="Y97" i="13"/>
  <c r="U97" i="13"/>
  <c r="Q97" i="13"/>
  <c r="M97" i="13"/>
  <c r="I97" i="13"/>
  <c r="I98" i="13" s="1"/>
  <c r="M90" i="13"/>
  <c r="I90" i="13"/>
  <c r="I91" i="13" s="1"/>
  <c r="J91" i="13" s="1"/>
  <c r="Q83" i="13"/>
  <c r="M83" i="13"/>
  <c r="I83" i="13"/>
  <c r="I84" i="13" s="1"/>
  <c r="M76" i="13"/>
  <c r="I76" i="13"/>
  <c r="I77" i="13" s="1"/>
  <c r="M70" i="13"/>
  <c r="I70" i="13"/>
  <c r="I71" i="13" s="1"/>
  <c r="J71" i="13" s="1"/>
  <c r="M63" i="13"/>
  <c r="I63" i="13"/>
  <c r="I64" i="13" s="1"/>
  <c r="I57" i="13"/>
  <c r="I58" i="13" s="1"/>
  <c r="M50" i="13"/>
  <c r="I50" i="13"/>
  <c r="I51" i="13" s="1"/>
  <c r="J51" i="13" s="1"/>
  <c r="I44" i="13"/>
  <c r="I45" i="13" s="1"/>
  <c r="M37" i="13"/>
  <c r="I37" i="13"/>
  <c r="I38" i="13" s="1"/>
  <c r="M31" i="13"/>
  <c r="I31" i="13"/>
  <c r="I32" i="13" s="1"/>
  <c r="M25" i="13"/>
  <c r="I25" i="13"/>
  <c r="I26" i="13" s="1"/>
  <c r="M19" i="13"/>
  <c r="I19" i="13"/>
  <c r="I20" i="13" s="1"/>
  <c r="J20" i="13" s="1"/>
  <c r="M13" i="13"/>
  <c r="I13" i="13"/>
  <c r="I14" i="13" s="1"/>
  <c r="I8" i="13"/>
  <c r="B7" i="13"/>
  <c r="I5" i="13"/>
  <c r="J168" i="13" l="1"/>
  <c r="K168" i="13" s="1"/>
  <c r="K167" i="13" s="1"/>
  <c r="B167" i="13" s="1"/>
  <c r="V158" i="13"/>
  <c r="W158" i="13" s="1"/>
  <c r="W157" i="13" s="1"/>
  <c r="B160" i="13" s="1"/>
  <c r="N158" i="13"/>
  <c r="O158" i="13" s="1"/>
  <c r="O157" i="13" s="1"/>
  <c r="B158" i="13" s="1"/>
  <c r="J158" i="13"/>
  <c r="K158" i="13" s="1"/>
  <c r="K157" i="13" s="1"/>
  <c r="B157" i="13" s="1"/>
  <c r="N151" i="13"/>
  <c r="O151" i="13" s="1"/>
  <c r="O150" i="13" s="1"/>
  <c r="B151" i="13" s="1"/>
  <c r="J151" i="13"/>
  <c r="K151" i="13" s="1"/>
  <c r="K150" i="13" s="1"/>
  <c r="B150" i="13" s="1"/>
  <c r="N144" i="13"/>
  <c r="O144" i="13" s="1"/>
  <c r="O143" i="13" s="1"/>
  <c r="B144" i="13" s="1"/>
  <c r="J144" i="13"/>
  <c r="K144" i="13" s="1"/>
  <c r="K143" i="13" s="1"/>
  <c r="B143" i="13" s="1"/>
  <c r="J135" i="13"/>
  <c r="K135" i="13" s="1"/>
  <c r="K134" i="13" s="1"/>
  <c r="B134" i="13" s="1"/>
  <c r="K126" i="13"/>
  <c r="K125" i="13" s="1"/>
  <c r="B125" i="13" s="1"/>
  <c r="J120" i="13"/>
  <c r="K120" i="13" s="1"/>
  <c r="K119" i="13" s="1"/>
  <c r="B119" i="13" s="1"/>
  <c r="N113" i="13"/>
  <c r="O113" i="13" s="1"/>
  <c r="O112" i="13" s="1"/>
  <c r="B113" i="13" s="1"/>
  <c r="J113" i="13"/>
  <c r="K113" i="13" s="1"/>
  <c r="K112" i="13" s="1"/>
  <c r="B112" i="13" s="1"/>
  <c r="J107" i="13"/>
  <c r="K107" i="13" s="1"/>
  <c r="K106" i="13" s="1"/>
  <c r="B106" i="13" s="1"/>
  <c r="Z98" i="13"/>
  <c r="AA98" i="13" s="1"/>
  <c r="AA97" i="13" s="1"/>
  <c r="B101" i="13" s="1"/>
  <c r="W98" i="13"/>
  <c r="W97" i="13" s="1"/>
  <c r="B100" i="13" s="1"/>
  <c r="O98" i="13"/>
  <c r="O97" i="13" s="1"/>
  <c r="B98" i="13" s="1"/>
  <c r="J98" i="13"/>
  <c r="K98" i="13" s="1"/>
  <c r="K97" i="13" s="1"/>
  <c r="B97" i="13" s="1"/>
  <c r="O91" i="13"/>
  <c r="O90" i="13" s="1"/>
  <c r="B91" i="13" s="1"/>
  <c r="K91" i="13"/>
  <c r="K90" i="13" s="1"/>
  <c r="B90" i="13" s="1"/>
  <c r="R84" i="13"/>
  <c r="S84" i="13" s="1"/>
  <c r="S83" i="13" s="1"/>
  <c r="B85" i="13" s="1"/>
  <c r="J84" i="13"/>
  <c r="K84" i="13" s="1"/>
  <c r="K83" i="13" s="1"/>
  <c r="B83" i="13" s="1"/>
  <c r="N77" i="13"/>
  <c r="O77" i="13" s="1"/>
  <c r="O76" i="13" s="1"/>
  <c r="B77" i="13" s="1"/>
  <c r="J77" i="13"/>
  <c r="K77" i="13" s="1"/>
  <c r="K76" i="13" s="1"/>
  <c r="B76" i="13" s="1"/>
  <c r="K71" i="13"/>
  <c r="K70" i="13" s="1"/>
  <c r="B70" i="13" s="1"/>
  <c r="N64" i="13"/>
  <c r="O64" i="13" s="1"/>
  <c r="O63" i="13" s="1"/>
  <c r="B64" i="13" s="1"/>
  <c r="J64" i="13"/>
  <c r="K64" i="13" s="1"/>
  <c r="K63" i="13" s="1"/>
  <c r="B63" i="13" s="1"/>
  <c r="J58" i="13"/>
  <c r="K58" i="13" s="1"/>
  <c r="K57" i="13" s="1"/>
  <c r="B57" i="13" s="1"/>
  <c r="N51" i="13"/>
  <c r="O51" i="13" s="1"/>
  <c r="O50" i="13" s="1"/>
  <c r="B51" i="13" s="1"/>
  <c r="K51" i="13"/>
  <c r="K50" i="13" s="1"/>
  <c r="B50" i="13" s="1"/>
  <c r="J45" i="13"/>
  <c r="K45" i="13" s="1"/>
  <c r="K44" i="13" s="1"/>
  <c r="B44" i="13" s="1"/>
  <c r="N38" i="13"/>
  <c r="O38" i="13" s="1"/>
  <c r="O37" i="13" s="1"/>
  <c r="B38" i="13" s="1"/>
  <c r="J38" i="13"/>
  <c r="K38" i="13" s="1"/>
  <c r="K37" i="13" s="1"/>
  <c r="B37" i="13" s="1"/>
  <c r="N32" i="13"/>
  <c r="O32" i="13" s="1"/>
  <c r="O31" i="13" s="1"/>
  <c r="B32" i="13" s="1"/>
  <c r="J32" i="13"/>
  <c r="K32" i="13" s="1"/>
  <c r="K31" i="13" s="1"/>
  <c r="B31" i="13" s="1"/>
  <c r="O26" i="13"/>
  <c r="O25" i="13" s="1"/>
  <c r="B26" i="13" s="1"/>
  <c r="J26" i="13"/>
  <c r="K26" i="13" s="1"/>
  <c r="K25" i="13" s="1"/>
  <c r="B25" i="13" s="1"/>
  <c r="N20" i="13"/>
  <c r="O20" i="13" s="1"/>
  <c r="O19" i="13" s="1"/>
  <c r="B20" i="13" s="1"/>
  <c r="K20" i="13"/>
  <c r="K19" i="13" s="1"/>
  <c r="B19" i="13" s="1"/>
  <c r="N14" i="13"/>
  <c r="O14" i="13" s="1"/>
  <c r="O13" i="13" s="1"/>
  <c r="B14" i="13" s="1"/>
  <c r="J14" i="13"/>
  <c r="K14" i="13" s="1"/>
  <c r="K13" i="13" s="1"/>
  <c r="B13" i="13" s="1"/>
  <c r="J9" i="13"/>
  <c r="K9" i="13" s="1"/>
  <c r="K8" i="13" s="1"/>
  <c r="J6" i="13"/>
  <c r="K6" i="13" s="1"/>
  <c r="K5" i="13" s="1"/>
  <c r="S97" i="13"/>
  <c r="B99" i="13" s="1"/>
  <c r="O134" i="13"/>
  <c r="B135" i="13" s="1"/>
  <c r="AA157" i="13"/>
  <c r="B161" i="13" s="1"/>
  <c r="O125" i="13"/>
  <c r="B126" i="13" s="1"/>
  <c r="O70" i="13"/>
  <c r="B71" i="13" s="1"/>
  <c r="O83" i="13"/>
  <c r="B84" i="13" s="1"/>
  <c r="S157" i="13"/>
  <c r="B159" i="13" s="1"/>
  <c r="K174" i="13"/>
  <c r="B174" i="13" s="1"/>
  <c r="O106" i="13"/>
  <c r="B107" i="13" s="1"/>
  <c r="K181" i="13"/>
  <c r="B181" i="13" s="1"/>
  <c r="I5" i="8" l="1"/>
  <c r="B486" i="11" l="1"/>
  <c r="B530" i="11"/>
  <c r="D530" i="11" s="1"/>
  <c r="B522" i="11"/>
  <c r="D522" i="11" s="1"/>
  <c r="B514" i="11"/>
  <c r="D514" i="11" s="1"/>
  <c r="B506" i="11"/>
  <c r="F506" i="11" s="1"/>
  <c r="B497" i="11"/>
  <c r="J497" i="11" s="1"/>
  <c r="B489" i="11"/>
  <c r="J489" i="11" s="1"/>
  <c r="B481" i="11"/>
  <c r="C481" i="11" s="1"/>
  <c r="B473" i="11"/>
  <c r="C473" i="11" s="1"/>
  <c r="D101" i="1"/>
  <c r="B418" i="2"/>
  <c r="E418" i="2" s="1"/>
  <c r="B412" i="2"/>
  <c r="E412" i="2" s="1"/>
  <c r="B406" i="2"/>
  <c r="E406" i="2" s="1"/>
  <c r="B400" i="2"/>
  <c r="G400" i="2" s="1"/>
  <c r="B392" i="2"/>
  <c r="D392" i="2" s="1"/>
  <c r="B386" i="2"/>
  <c r="E386" i="2" s="1"/>
  <c r="B380" i="2"/>
  <c r="E380" i="2" s="1"/>
  <c r="B374" i="2"/>
  <c r="E374" i="2" s="1"/>
  <c r="H486" i="11" l="1"/>
  <c r="H487" i="11" s="1"/>
  <c r="G486" i="11"/>
  <c r="G487" i="11" s="1"/>
  <c r="E486" i="11"/>
  <c r="E487" i="11" s="1"/>
  <c r="I486" i="11"/>
  <c r="I487" i="11" s="1"/>
  <c r="F486" i="11"/>
  <c r="F487" i="11" s="1"/>
  <c r="D486" i="11"/>
  <c r="D487" i="11" s="1"/>
  <c r="C486" i="11"/>
  <c r="C487" i="11" s="1"/>
  <c r="J486" i="11"/>
  <c r="J487" i="11" s="1"/>
  <c r="D481" i="11"/>
  <c r="E481" i="11"/>
  <c r="C506" i="11"/>
  <c r="F481" i="11"/>
  <c r="G506" i="11"/>
  <c r="H506" i="11"/>
  <c r="D473" i="11"/>
  <c r="D489" i="11"/>
  <c r="E473" i="11"/>
  <c r="F489" i="11"/>
  <c r="I473" i="11"/>
  <c r="G489" i="11"/>
  <c r="F522" i="11"/>
  <c r="I522" i="11"/>
  <c r="E489" i="11"/>
  <c r="D506" i="11"/>
  <c r="E522" i="11"/>
  <c r="H489" i="11"/>
  <c r="I481" i="11"/>
  <c r="I489" i="11"/>
  <c r="E514" i="11"/>
  <c r="E530" i="11"/>
  <c r="F514" i="11"/>
  <c r="F530" i="11"/>
  <c r="C489" i="11"/>
  <c r="I514" i="11"/>
  <c r="I530" i="11"/>
  <c r="C497" i="11"/>
  <c r="G473" i="11"/>
  <c r="G481" i="11"/>
  <c r="E497" i="11"/>
  <c r="I506" i="11"/>
  <c r="G514" i="11"/>
  <c r="G522" i="11"/>
  <c r="G530" i="11"/>
  <c r="F473" i="11"/>
  <c r="D497" i="11"/>
  <c r="H473" i="11"/>
  <c r="H481" i="11"/>
  <c r="F497" i="11"/>
  <c r="J506" i="11"/>
  <c r="H514" i="11"/>
  <c r="H522" i="11"/>
  <c r="H530" i="11"/>
  <c r="J481" i="11"/>
  <c r="J514" i="11"/>
  <c r="J522" i="11"/>
  <c r="J530" i="11"/>
  <c r="G497" i="11"/>
  <c r="J473" i="11"/>
  <c r="H497" i="11"/>
  <c r="I497" i="11"/>
  <c r="E506" i="11"/>
  <c r="C514" i="11"/>
  <c r="C522" i="11"/>
  <c r="C530" i="11"/>
  <c r="D400" i="2"/>
  <c r="C392" i="2"/>
  <c r="H392" i="2"/>
  <c r="H386" i="2"/>
  <c r="G386" i="2"/>
  <c r="I386" i="2"/>
  <c r="J374" i="2"/>
  <c r="J386" i="2"/>
  <c r="E392" i="2"/>
  <c r="I400" i="2"/>
  <c r="G406" i="2"/>
  <c r="G412" i="2"/>
  <c r="G418" i="2"/>
  <c r="J380" i="2"/>
  <c r="D374" i="2"/>
  <c r="D380" i="2"/>
  <c r="F374" i="2"/>
  <c r="F380" i="2"/>
  <c r="J400" i="2"/>
  <c r="H406" i="2"/>
  <c r="H412" i="2"/>
  <c r="H418" i="2"/>
  <c r="H400" i="2"/>
  <c r="F406" i="2"/>
  <c r="F412" i="2"/>
  <c r="F418" i="2"/>
  <c r="G374" i="2"/>
  <c r="G380" i="2"/>
  <c r="H374" i="2"/>
  <c r="H380" i="2"/>
  <c r="C386" i="2"/>
  <c r="F392" i="2"/>
  <c r="I374" i="2"/>
  <c r="I380" i="2"/>
  <c r="D386" i="2"/>
  <c r="G392" i="2"/>
  <c r="C400" i="2"/>
  <c r="I406" i="2"/>
  <c r="I412" i="2"/>
  <c r="I418" i="2"/>
  <c r="J406" i="2"/>
  <c r="J418" i="2"/>
  <c r="J412" i="2"/>
  <c r="C374" i="2"/>
  <c r="C380" i="2"/>
  <c r="F386" i="2"/>
  <c r="I392" i="2"/>
  <c r="E400" i="2"/>
  <c r="C406" i="2"/>
  <c r="C412" i="2"/>
  <c r="C418" i="2"/>
  <c r="D418" i="2"/>
  <c r="J392" i="2"/>
  <c r="F400" i="2"/>
  <c r="D406" i="2"/>
  <c r="D412" i="2"/>
  <c r="D4" i="12"/>
  <c r="E4" i="12" s="1"/>
  <c r="F4" i="12" s="1"/>
  <c r="G4" i="12" s="1"/>
  <c r="H4" i="12" s="1"/>
  <c r="I4" i="12" s="1"/>
  <c r="J4" i="12" s="1"/>
  <c r="K4" i="12" s="1"/>
  <c r="B523" i="11" l="1"/>
  <c r="R525" i="11" s="1"/>
  <c r="R526" i="11" s="1"/>
  <c r="R527" i="11" s="1"/>
  <c r="B515" i="11"/>
  <c r="M517" i="11" s="1"/>
  <c r="M519" i="11" s="1"/>
  <c r="B507" i="11"/>
  <c r="S509" i="11" s="1"/>
  <c r="S510" i="11" s="1"/>
  <c r="S511" i="11" s="1"/>
  <c r="B490" i="11"/>
  <c r="L492" i="11" s="1"/>
  <c r="L493" i="11" s="1"/>
  <c r="L494" i="11" s="1"/>
  <c r="B474" i="11"/>
  <c r="Y476" i="11" s="1"/>
  <c r="Y477" i="11" s="1"/>
  <c r="Y478" i="11" s="1"/>
  <c r="B482" i="11"/>
  <c r="L484" i="11" s="1"/>
  <c r="L485" i="11" s="1"/>
  <c r="B498" i="11"/>
  <c r="B531" i="11"/>
  <c r="B413" i="2"/>
  <c r="R415" i="2" s="1"/>
  <c r="R416" i="2" s="1"/>
  <c r="B393" i="2"/>
  <c r="N395" i="2" s="1"/>
  <c r="N396" i="2" s="1"/>
  <c r="B381" i="2"/>
  <c r="K383" i="2" s="1"/>
  <c r="B401" i="2"/>
  <c r="B375" i="2"/>
  <c r="B419" i="2"/>
  <c r="B407" i="2"/>
  <c r="B387" i="2"/>
  <c r="G7" i="3"/>
  <c r="C7" i="3"/>
  <c r="B164" i="11"/>
  <c r="F164" i="11" s="1"/>
  <c r="B280" i="11"/>
  <c r="G280" i="11" s="1"/>
  <c r="B396" i="11"/>
  <c r="G396" i="11" s="1"/>
  <c r="B454" i="11"/>
  <c r="G454" i="11" s="1"/>
  <c r="B338" i="11"/>
  <c r="G338" i="11" s="1"/>
  <c r="B222" i="11"/>
  <c r="G222" i="11" s="1"/>
  <c r="B140" i="2"/>
  <c r="H140" i="2" s="1"/>
  <c r="B228" i="2"/>
  <c r="I228" i="2" s="1"/>
  <c r="B316" i="2"/>
  <c r="I316" i="2" s="1"/>
  <c r="B360" i="2"/>
  <c r="H360" i="2" s="1"/>
  <c r="B272" i="2"/>
  <c r="I272" i="2" s="1"/>
  <c r="N415" i="2" l="1"/>
  <c r="N416" i="2" s="1"/>
  <c r="O415" i="2"/>
  <c r="O416" i="2" s="1"/>
  <c r="V415" i="2"/>
  <c r="V416" i="2" s="1"/>
  <c r="Q415" i="2"/>
  <c r="Q416" i="2" s="1"/>
  <c r="S415" i="2"/>
  <c r="S416" i="2" s="1"/>
  <c r="M415" i="2"/>
  <c r="L415" i="2"/>
  <c r="L416" i="2" s="1"/>
  <c r="T415" i="2"/>
  <c r="T416" i="2" s="1"/>
  <c r="K415" i="2"/>
  <c r="K416" i="2" s="1"/>
  <c r="K492" i="11"/>
  <c r="K494" i="11" s="1"/>
  <c r="B494" i="11" s="1"/>
  <c r="R509" i="11"/>
  <c r="R510" i="11" s="1"/>
  <c r="R511" i="11" s="1"/>
  <c r="K517" i="11"/>
  <c r="K519" i="11" s="1"/>
  <c r="K509" i="11"/>
  <c r="K511" i="11" s="1"/>
  <c r="K484" i="11"/>
  <c r="L509" i="11"/>
  <c r="L510" i="11" s="1"/>
  <c r="L511" i="11" s="1"/>
  <c r="O509" i="11"/>
  <c r="O510" i="11" s="1"/>
  <c r="O511" i="11" s="1"/>
  <c r="M509" i="11"/>
  <c r="M511" i="11" s="1"/>
  <c r="N509" i="11"/>
  <c r="N510" i="11" s="1"/>
  <c r="N511" i="11" s="1"/>
  <c r="P509" i="11"/>
  <c r="P510" i="11" s="1"/>
  <c r="P511" i="11" s="1"/>
  <c r="Q509" i="11"/>
  <c r="Q510" i="11" s="1"/>
  <c r="Q511" i="11" s="1"/>
  <c r="Z476" i="11"/>
  <c r="Z477" i="11" s="1"/>
  <c r="Z478" i="11" s="1"/>
  <c r="V476" i="11"/>
  <c r="V477" i="11" s="1"/>
  <c r="V478" i="11" s="1"/>
  <c r="U476" i="11"/>
  <c r="U478" i="11" s="1"/>
  <c r="K476" i="11"/>
  <c r="K478" i="11" s="1"/>
  <c r="W476" i="11"/>
  <c r="W477" i="11" s="1"/>
  <c r="W478" i="11" s="1"/>
  <c r="L476" i="11"/>
  <c r="L477" i="11" s="1"/>
  <c r="L478" i="11" s="1"/>
  <c r="P476" i="11"/>
  <c r="P478" i="11" s="1"/>
  <c r="N476" i="11"/>
  <c r="N477" i="11" s="1"/>
  <c r="N478" i="11" s="1"/>
  <c r="M476" i="11"/>
  <c r="M477" i="11" s="1"/>
  <c r="M478" i="11" s="1"/>
  <c r="O476" i="11"/>
  <c r="O477" i="11" s="1"/>
  <c r="O478" i="11" s="1"/>
  <c r="T476" i="11"/>
  <c r="T477" i="11" s="1"/>
  <c r="T478" i="11" s="1"/>
  <c r="R476" i="11"/>
  <c r="R478" i="11" s="1"/>
  <c r="X476" i="11"/>
  <c r="X477" i="11" s="1"/>
  <c r="X478" i="11" s="1"/>
  <c r="V525" i="11"/>
  <c r="V526" i="11" s="1"/>
  <c r="V527" i="11" s="1"/>
  <c r="L525" i="11"/>
  <c r="L526" i="11" s="1"/>
  <c r="L527" i="11" s="1"/>
  <c r="K525" i="11"/>
  <c r="N525" i="11"/>
  <c r="N526" i="11" s="1"/>
  <c r="N527" i="11" s="1"/>
  <c r="Q476" i="11"/>
  <c r="Q477" i="11" s="1"/>
  <c r="Q478" i="11" s="1"/>
  <c r="S476" i="11"/>
  <c r="S477" i="11" s="1"/>
  <c r="S478" i="11" s="1"/>
  <c r="M525" i="11"/>
  <c r="M527" i="11" s="1"/>
  <c r="S525" i="11"/>
  <c r="S526" i="11" s="1"/>
  <c r="S527" i="11" s="1"/>
  <c r="O525" i="11"/>
  <c r="O526" i="11" s="1"/>
  <c r="O527" i="11" s="1"/>
  <c r="N517" i="11"/>
  <c r="N518" i="11" s="1"/>
  <c r="N519" i="11" s="1"/>
  <c r="U525" i="11"/>
  <c r="U526" i="11" s="1"/>
  <c r="U527" i="11" s="1"/>
  <c r="P525" i="11"/>
  <c r="P526" i="11" s="1"/>
  <c r="P527" i="11" s="1"/>
  <c r="L517" i="11"/>
  <c r="L518" i="11" s="1"/>
  <c r="L519" i="11" s="1"/>
  <c r="T525" i="11"/>
  <c r="T526" i="11" s="1"/>
  <c r="T527" i="11" s="1"/>
  <c r="Q525" i="11"/>
  <c r="Q526" i="11" s="1"/>
  <c r="Q527" i="11" s="1"/>
  <c r="AJ533" i="11"/>
  <c r="AJ534" i="11" s="1"/>
  <c r="AJ535" i="11" s="1"/>
  <c r="AB533" i="11"/>
  <c r="AB534" i="11" s="1"/>
  <c r="AB535" i="11" s="1"/>
  <c r="T533" i="11"/>
  <c r="T534" i="11" s="1"/>
  <c r="T535" i="11" s="1"/>
  <c r="AI533" i="11"/>
  <c r="AI534" i="11" s="1"/>
  <c r="AI535" i="11" s="1"/>
  <c r="AA533" i="11"/>
  <c r="AA534" i="11" s="1"/>
  <c r="AA535" i="11" s="1"/>
  <c r="S533" i="11"/>
  <c r="S534" i="11" s="1"/>
  <c r="S535" i="11" s="1"/>
  <c r="K533" i="11"/>
  <c r="K535" i="11" s="1"/>
  <c r="AH533" i="11"/>
  <c r="AH534" i="11" s="1"/>
  <c r="AH535" i="11" s="1"/>
  <c r="Z533" i="11"/>
  <c r="Z534" i="11" s="1"/>
  <c r="Z535" i="11" s="1"/>
  <c r="R533" i="11"/>
  <c r="R534" i="11" s="1"/>
  <c r="R535" i="11" s="1"/>
  <c r="AG533" i="11"/>
  <c r="AG534" i="11" s="1"/>
  <c r="AG535" i="11" s="1"/>
  <c r="Y533" i="11"/>
  <c r="Y534" i="11" s="1"/>
  <c r="Y535" i="11" s="1"/>
  <c r="Q533" i="11"/>
  <c r="Q534" i="11" s="1"/>
  <c r="Q535" i="11" s="1"/>
  <c r="AF533" i="11"/>
  <c r="AF534" i="11" s="1"/>
  <c r="AF535" i="11" s="1"/>
  <c r="X533" i="11"/>
  <c r="X534" i="11" s="1"/>
  <c r="X535" i="11" s="1"/>
  <c r="P533" i="11"/>
  <c r="P534" i="11" s="1"/>
  <c r="P535" i="11" s="1"/>
  <c r="AE533" i="11"/>
  <c r="AE534" i="11" s="1"/>
  <c r="AE535" i="11" s="1"/>
  <c r="W533" i="11"/>
  <c r="W534" i="11" s="1"/>
  <c r="W535" i="11" s="1"/>
  <c r="O533" i="11"/>
  <c r="O534" i="11" s="1"/>
  <c r="O535" i="11" s="1"/>
  <c r="AD533" i="11"/>
  <c r="AD534" i="11" s="1"/>
  <c r="AD535" i="11" s="1"/>
  <c r="V533" i="11"/>
  <c r="V534" i="11" s="1"/>
  <c r="V535" i="11" s="1"/>
  <c r="N533" i="11"/>
  <c r="N534" i="11" s="1"/>
  <c r="N535" i="11" s="1"/>
  <c r="AC533" i="11"/>
  <c r="AC534" i="11" s="1"/>
  <c r="AC535" i="11" s="1"/>
  <c r="U533" i="11"/>
  <c r="U534" i="11" s="1"/>
  <c r="U535" i="11" s="1"/>
  <c r="M533" i="11"/>
  <c r="L533" i="11"/>
  <c r="L534" i="11" s="1"/>
  <c r="L535" i="11" s="1"/>
  <c r="P500" i="11"/>
  <c r="P501" i="11" s="1"/>
  <c r="O500" i="11"/>
  <c r="O502" i="11" s="1"/>
  <c r="N500" i="11"/>
  <c r="N501" i="11" s="1"/>
  <c r="N502" i="11" s="1"/>
  <c r="M500" i="11"/>
  <c r="M502" i="11" s="1"/>
  <c r="K500" i="11"/>
  <c r="K502" i="11" s="1"/>
  <c r="L500" i="11"/>
  <c r="L501" i="11" s="1"/>
  <c r="L502" i="11" s="1"/>
  <c r="L383" i="2"/>
  <c r="L384" i="2" s="1"/>
  <c r="U415" i="2"/>
  <c r="U416" i="2" s="1"/>
  <c r="P415" i="2"/>
  <c r="P416" i="2" s="1"/>
  <c r="L395" i="2"/>
  <c r="L396" i="2" s="1"/>
  <c r="O395" i="2"/>
  <c r="O396" i="2" s="1"/>
  <c r="M395" i="2"/>
  <c r="P395" i="2"/>
  <c r="P396" i="2" s="1"/>
  <c r="K395" i="2"/>
  <c r="L409" i="2"/>
  <c r="L410" i="2" s="1"/>
  <c r="K409" i="2"/>
  <c r="M409" i="2"/>
  <c r="N409" i="2"/>
  <c r="N410" i="2" s="1"/>
  <c r="N403" i="2"/>
  <c r="N404" i="2" s="1"/>
  <c r="M403" i="2"/>
  <c r="L403" i="2"/>
  <c r="L404" i="2" s="1"/>
  <c r="S403" i="2"/>
  <c r="S404" i="2" s="1"/>
  <c r="K403" i="2"/>
  <c r="R403" i="2"/>
  <c r="R404" i="2" s="1"/>
  <c r="O403" i="2"/>
  <c r="O404" i="2" s="1"/>
  <c r="Q403" i="2"/>
  <c r="Q404" i="2" s="1"/>
  <c r="P403" i="2"/>
  <c r="P404" i="2" s="1"/>
  <c r="T377" i="2"/>
  <c r="T378" i="2" s="1"/>
  <c r="L377" i="2"/>
  <c r="L378" i="2" s="1"/>
  <c r="Q377" i="2"/>
  <c r="Q378" i="2" s="1"/>
  <c r="Z377" i="2"/>
  <c r="Z378" i="2" s="1"/>
  <c r="R377" i="2"/>
  <c r="R378" i="2" s="1"/>
  <c r="Y377" i="2"/>
  <c r="Y378" i="2" s="1"/>
  <c r="X377" i="2"/>
  <c r="X378" i="2" s="1"/>
  <c r="P377" i="2"/>
  <c r="P378" i="2" s="1"/>
  <c r="W377" i="2"/>
  <c r="W378" i="2" s="1"/>
  <c r="O377" i="2"/>
  <c r="O378" i="2" s="1"/>
  <c r="V377" i="2"/>
  <c r="V378" i="2" s="1"/>
  <c r="N377" i="2"/>
  <c r="N378" i="2" s="1"/>
  <c r="U377" i="2"/>
  <c r="U378" i="2" s="1"/>
  <c r="M377" i="2"/>
  <c r="M378" i="2" s="1"/>
  <c r="S377" i="2"/>
  <c r="S378" i="2" s="1"/>
  <c r="K377" i="2"/>
  <c r="L389" i="2"/>
  <c r="L390" i="2" s="1"/>
  <c r="K389" i="2"/>
  <c r="AJ421" i="2"/>
  <c r="AJ422" i="2" s="1"/>
  <c r="AB421" i="2"/>
  <c r="AB422" i="2" s="1"/>
  <c r="T421" i="2"/>
  <c r="T422" i="2" s="1"/>
  <c r="L421" i="2"/>
  <c r="L422" i="2" s="1"/>
  <c r="AI421" i="2"/>
  <c r="AI422" i="2" s="1"/>
  <c r="AA421" i="2"/>
  <c r="AA422" i="2" s="1"/>
  <c r="S421" i="2"/>
  <c r="S422" i="2" s="1"/>
  <c r="K421" i="2"/>
  <c r="AH421" i="2"/>
  <c r="AH422" i="2" s="1"/>
  <c r="Z421" i="2"/>
  <c r="Z422" i="2" s="1"/>
  <c r="R421" i="2"/>
  <c r="R422" i="2" s="1"/>
  <c r="AG421" i="2"/>
  <c r="AG422" i="2" s="1"/>
  <c r="Y421" i="2"/>
  <c r="Y422" i="2" s="1"/>
  <c r="Q421" i="2"/>
  <c r="Q422" i="2" s="1"/>
  <c r="AF421" i="2"/>
  <c r="AF422" i="2" s="1"/>
  <c r="X421" i="2"/>
  <c r="X422" i="2" s="1"/>
  <c r="P421" i="2"/>
  <c r="P422" i="2" s="1"/>
  <c r="AC421" i="2"/>
  <c r="AC422" i="2" s="1"/>
  <c r="U421" i="2"/>
  <c r="U422" i="2" s="1"/>
  <c r="M421" i="2"/>
  <c r="M422" i="2" s="1"/>
  <c r="AE421" i="2"/>
  <c r="AE422" i="2" s="1"/>
  <c r="W421" i="2"/>
  <c r="W422" i="2" s="1"/>
  <c r="O421" i="2"/>
  <c r="O422" i="2" s="1"/>
  <c r="AD421" i="2"/>
  <c r="AD422" i="2" s="1"/>
  <c r="V421" i="2"/>
  <c r="V422" i="2" s="1"/>
  <c r="N421" i="2"/>
  <c r="N422" i="2" s="1"/>
  <c r="G164" i="11"/>
  <c r="I164" i="11"/>
  <c r="J164" i="11"/>
  <c r="C164" i="11"/>
  <c r="D164" i="11"/>
  <c r="E164" i="11"/>
  <c r="H164" i="11"/>
  <c r="H280" i="11"/>
  <c r="I280" i="11"/>
  <c r="J280" i="11"/>
  <c r="D280" i="11"/>
  <c r="E280" i="11"/>
  <c r="F280" i="11"/>
  <c r="C280" i="11"/>
  <c r="I396" i="11"/>
  <c r="C396" i="11"/>
  <c r="D396" i="11"/>
  <c r="H396" i="11"/>
  <c r="E396" i="11"/>
  <c r="J396" i="11"/>
  <c r="F396" i="11"/>
  <c r="H454" i="11"/>
  <c r="J454" i="11"/>
  <c r="C454" i="11"/>
  <c r="D454" i="11"/>
  <c r="E454" i="11"/>
  <c r="F454" i="11"/>
  <c r="I454" i="11"/>
  <c r="H338" i="11"/>
  <c r="I338" i="11"/>
  <c r="J338" i="11"/>
  <c r="C338" i="11"/>
  <c r="D338" i="11"/>
  <c r="F338" i="11"/>
  <c r="E338" i="11"/>
  <c r="I222" i="11"/>
  <c r="D222" i="11"/>
  <c r="E222" i="11"/>
  <c r="J222" i="11"/>
  <c r="C222" i="11"/>
  <c r="F222" i="11"/>
  <c r="H222" i="11"/>
  <c r="J140" i="2"/>
  <c r="C140" i="2"/>
  <c r="I140" i="2"/>
  <c r="D140" i="2"/>
  <c r="E140" i="2"/>
  <c r="F140" i="2"/>
  <c r="G140" i="2"/>
  <c r="C228" i="2"/>
  <c r="F228" i="2"/>
  <c r="J228" i="2"/>
  <c r="D228" i="2"/>
  <c r="E228" i="2"/>
  <c r="G228" i="2"/>
  <c r="H228" i="2"/>
  <c r="J316" i="2"/>
  <c r="E316" i="2"/>
  <c r="D316" i="2"/>
  <c r="F316" i="2"/>
  <c r="G316" i="2"/>
  <c r="H316" i="2"/>
  <c r="C316" i="2"/>
  <c r="C360" i="2"/>
  <c r="J360" i="2"/>
  <c r="E360" i="2"/>
  <c r="D360" i="2"/>
  <c r="F360" i="2"/>
  <c r="I360" i="2"/>
  <c r="G360" i="2"/>
  <c r="J272" i="2"/>
  <c r="F272" i="2"/>
  <c r="D272" i="2"/>
  <c r="G272" i="2"/>
  <c r="H272" i="2"/>
  <c r="C272" i="2"/>
  <c r="E272" i="2"/>
  <c r="B96" i="2"/>
  <c r="B184" i="2"/>
  <c r="H184" i="2" s="1"/>
  <c r="B4" i="11"/>
  <c r="E4" i="11" s="1"/>
  <c r="B10" i="11"/>
  <c r="I10" i="11" s="1"/>
  <c r="B16" i="11"/>
  <c r="G16" i="11" s="1"/>
  <c r="B22" i="11"/>
  <c r="D22" i="11" s="1"/>
  <c r="B28" i="11"/>
  <c r="C28" i="11" s="1"/>
  <c r="B34" i="11"/>
  <c r="D34" i="11" s="1"/>
  <c r="B40" i="11"/>
  <c r="D40" i="11" s="1"/>
  <c r="B46" i="11"/>
  <c r="C46" i="11" s="1"/>
  <c r="B52" i="11"/>
  <c r="I52" i="11" s="1"/>
  <c r="B58" i="11"/>
  <c r="H58" i="11" s="1"/>
  <c r="B462" i="11"/>
  <c r="C462" i="11" s="1"/>
  <c r="B446" i="11"/>
  <c r="C446" i="11" s="1"/>
  <c r="B438" i="11"/>
  <c r="C438" i="11" s="1"/>
  <c r="B430" i="11"/>
  <c r="D430" i="11" s="1"/>
  <c r="B422" i="11"/>
  <c r="D422" i="11" s="1"/>
  <c r="B414" i="11"/>
  <c r="J414" i="11" s="1"/>
  <c r="B404" i="11"/>
  <c r="C404" i="11" s="1"/>
  <c r="B388" i="11"/>
  <c r="C388" i="11" s="1"/>
  <c r="B380" i="11"/>
  <c r="F380" i="11" s="1"/>
  <c r="B372" i="11"/>
  <c r="D372" i="11" s="1"/>
  <c r="B364" i="11"/>
  <c r="D364" i="11" s="1"/>
  <c r="B356" i="11"/>
  <c r="E356" i="11" s="1"/>
  <c r="B346" i="11"/>
  <c r="C346" i="11" s="1"/>
  <c r="B330" i="11"/>
  <c r="C330" i="11" s="1"/>
  <c r="B322" i="11"/>
  <c r="B314" i="11"/>
  <c r="D314" i="11" s="1"/>
  <c r="B306" i="11"/>
  <c r="D306" i="11" s="1"/>
  <c r="B298" i="11"/>
  <c r="E298" i="11" s="1"/>
  <c r="B288" i="11"/>
  <c r="C288" i="11" s="1"/>
  <c r="B272" i="11"/>
  <c r="C272" i="11" s="1"/>
  <c r="B264" i="11"/>
  <c r="F264" i="11" s="1"/>
  <c r="B256" i="11"/>
  <c r="D256" i="11" s="1"/>
  <c r="B248" i="11"/>
  <c r="D248" i="11" s="1"/>
  <c r="B240" i="11"/>
  <c r="E240" i="11" s="1"/>
  <c r="B230" i="11"/>
  <c r="C230" i="11" s="1"/>
  <c r="B214" i="11"/>
  <c r="C214" i="11" s="1"/>
  <c r="B206" i="11"/>
  <c r="F206" i="11" s="1"/>
  <c r="B198" i="11"/>
  <c r="D198" i="11" s="1"/>
  <c r="B190" i="11"/>
  <c r="D190" i="11" s="1"/>
  <c r="B182" i="11"/>
  <c r="E182" i="11" s="1"/>
  <c r="B172" i="11"/>
  <c r="C172" i="11" s="1"/>
  <c r="B156" i="11"/>
  <c r="C156" i="11" s="1"/>
  <c r="B148" i="11"/>
  <c r="F148" i="11" s="1"/>
  <c r="B140" i="11"/>
  <c r="D140" i="11" s="1"/>
  <c r="B132" i="11"/>
  <c r="D132" i="11" s="1"/>
  <c r="B124" i="11"/>
  <c r="E124" i="11" s="1"/>
  <c r="B519" i="11" l="1"/>
  <c r="C519" i="11" s="1"/>
  <c r="C520" i="11" s="1"/>
  <c r="B502" i="11"/>
  <c r="H502" i="11" s="1"/>
  <c r="H503" i="11" s="1"/>
  <c r="I96" i="2"/>
  <c r="B478" i="11"/>
  <c r="G494" i="11"/>
  <c r="G495" i="11" s="1"/>
  <c r="E494" i="11"/>
  <c r="E495" i="11" s="1"/>
  <c r="C494" i="11"/>
  <c r="C495" i="11" s="1"/>
  <c r="I494" i="11"/>
  <c r="I495" i="11" s="1"/>
  <c r="J494" i="11"/>
  <c r="J495" i="11" s="1"/>
  <c r="H494" i="11"/>
  <c r="H495" i="11" s="1"/>
  <c r="F494" i="11"/>
  <c r="F495" i="11" s="1"/>
  <c r="D494" i="11"/>
  <c r="D495" i="11" s="1"/>
  <c r="E502" i="11"/>
  <c r="E503" i="11" s="1"/>
  <c r="I502" i="11"/>
  <c r="I503" i="11" s="1"/>
  <c r="J502" i="11"/>
  <c r="J503" i="11" s="1"/>
  <c r="B511" i="11"/>
  <c r="J519" i="11"/>
  <c r="J520" i="11" s="1"/>
  <c r="E519" i="11"/>
  <c r="E520" i="11" s="1"/>
  <c r="D519" i="11"/>
  <c r="D520" i="11" s="1"/>
  <c r="K526" i="11"/>
  <c r="K527" i="11"/>
  <c r="B527" i="11" s="1"/>
  <c r="M534" i="11"/>
  <c r="M535" i="11"/>
  <c r="B535" i="11" s="1"/>
  <c r="B273" i="2"/>
  <c r="P275" i="2" s="1"/>
  <c r="P276" i="2" s="1"/>
  <c r="B281" i="11"/>
  <c r="N283" i="11" s="1"/>
  <c r="N284" i="11" s="1"/>
  <c r="N285" i="11" s="1"/>
  <c r="B165" i="11"/>
  <c r="U167" i="11" s="1"/>
  <c r="U168" i="11" s="1"/>
  <c r="U169" i="11" s="1"/>
  <c r="B397" i="11"/>
  <c r="B455" i="11"/>
  <c r="B339" i="11"/>
  <c r="B223" i="11"/>
  <c r="B141" i="2"/>
  <c r="B229" i="2"/>
  <c r="B317" i="2"/>
  <c r="B361" i="2"/>
  <c r="C96" i="2"/>
  <c r="D96" i="2"/>
  <c r="E96" i="2"/>
  <c r="J96" i="2"/>
  <c r="F96" i="2"/>
  <c r="G96" i="2"/>
  <c r="H96" i="2"/>
  <c r="I184" i="2"/>
  <c r="J184" i="2"/>
  <c r="C184" i="2"/>
  <c r="E184" i="2"/>
  <c r="F184" i="2"/>
  <c r="G184" i="2"/>
  <c r="D184" i="2"/>
  <c r="G58" i="11"/>
  <c r="J10" i="11"/>
  <c r="I40" i="11"/>
  <c r="H22" i="11"/>
  <c r="H10" i="11"/>
  <c r="G10" i="11"/>
  <c r="J58" i="11"/>
  <c r="J34" i="11"/>
  <c r="J16" i="11"/>
  <c r="F10" i="11"/>
  <c r="I34" i="11"/>
  <c r="H16" i="11"/>
  <c r="H34" i="11"/>
  <c r="F16" i="11"/>
  <c r="D4" i="11"/>
  <c r="G52" i="11"/>
  <c r="F34" i="11"/>
  <c r="D16" i="11"/>
  <c r="C4" i="11"/>
  <c r="F58" i="11"/>
  <c r="F52" i="11"/>
  <c r="H40" i="11"/>
  <c r="G34" i="11"/>
  <c r="G22" i="11"/>
  <c r="E16" i="11"/>
  <c r="E10" i="11"/>
  <c r="E58" i="11"/>
  <c r="E52" i="11"/>
  <c r="G40" i="11"/>
  <c r="F22" i="11"/>
  <c r="D58" i="11"/>
  <c r="D52" i="11"/>
  <c r="F40" i="11"/>
  <c r="C34" i="11"/>
  <c r="E22" i="11"/>
  <c r="C16" i="11"/>
  <c r="J4" i="11"/>
  <c r="C58" i="11"/>
  <c r="C52" i="11"/>
  <c r="C40" i="11"/>
  <c r="C22" i="11"/>
  <c r="I4" i="11"/>
  <c r="I58" i="11"/>
  <c r="J52" i="11"/>
  <c r="J22" i="11"/>
  <c r="H52" i="11"/>
  <c r="J40" i="11"/>
  <c r="I22" i="11"/>
  <c r="J28" i="11"/>
  <c r="I46" i="11"/>
  <c r="E40" i="11"/>
  <c r="E34" i="11"/>
  <c r="I28" i="11"/>
  <c r="D10" i="11"/>
  <c r="H4" i="11"/>
  <c r="J46" i="11"/>
  <c r="H46" i="11"/>
  <c r="H28" i="11"/>
  <c r="I16" i="11"/>
  <c r="C10" i="11"/>
  <c r="G4" i="11"/>
  <c r="G46" i="11"/>
  <c r="G28" i="11"/>
  <c r="F4" i="11"/>
  <c r="F46" i="11"/>
  <c r="F28" i="11"/>
  <c r="E46" i="11"/>
  <c r="E28" i="11"/>
  <c r="D46" i="11"/>
  <c r="D28" i="11"/>
  <c r="D462" i="11"/>
  <c r="D446" i="11"/>
  <c r="I438" i="11"/>
  <c r="D438" i="11"/>
  <c r="E438" i="11"/>
  <c r="F438" i="11"/>
  <c r="G438" i="11"/>
  <c r="C430" i="11"/>
  <c r="E430" i="11"/>
  <c r="C422" i="11"/>
  <c r="E422" i="11"/>
  <c r="I414" i="11"/>
  <c r="H414" i="11"/>
  <c r="C414" i="11"/>
  <c r="D414" i="11"/>
  <c r="E414" i="11"/>
  <c r="F414" i="11"/>
  <c r="E404" i="11"/>
  <c r="D404" i="11"/>
  <c r="E372" i="11"/>
  <c r="H372" i="11"/>
  <c r="C372" i="11"/>
  <c r="C364" i="11"/>
  <c r="E364" i="11"/>
  <c r="F364" i="11"/>
  <c r="H364" i="11"/>
  <c r="D346" i="11"/>
  <c r="D330" i="11"/>
  <c r="C298" i="11"/>
  <c r="E248" i="11"/>
  <c r="G380" i="11"/>
  <c r="D298" i="11"/>
  <c r="F356" i="11"/>
  <c r="H380" i="11"/>
  <c r="G414" i="11"/>
  <c r="F422" i="11"/>
  <c r="F430" i="11"/>
  <c r="H438" i="11"/>
  <c r="E446" i="11"/>
  <c r="E462" i="11"/>
  <c r="G356" i="11"/>
  <c r="G422" i="11"/>
  <c r="G430" i="11"/>
  <c r="F446" i="11"/>
  <c r="F462" i="11"/>
  <c r="F298" i="11"/>
  <c r="D214" i="11"/>
  <c r="I298" i="11"/>
  <c r="I356" i="11"/>
  <c r="D388" i="11"/>
  <c r="H422" i="11"/>
  <c r="H430" i="11"/>
  <c r="J438" i="11"/>
  <c r="G446" i="11"/>
  <c r="G462" i="11"/>
  <c r="C190" i="11"/>
  <c r="D356" i="11"/>
  <c r="D182" i="11"/>
  <c r="F372" i="11"/>
  <c r="E388" i="11"/>
  <c r="I422" i="11"/>
  <c r="I430" i="11"/>
  <c r="H446" i="11"/>
  <c r="H462" i="11"/>
  <c r="J422" i="11"/>
  <c r="J430" i="11"/>
  <c r="I446" i="11"/>
  <c r="I462" i="11"/>
  <c r="J446" i="11"/>
  <c r="J462" i="11"/>
  <c r="D288" i="11"/>
  <c r="E190" i="11"/>
  <c r="C356" i="11"/>
  <c r="E380" i="11"/>
  <c r="F322" i="11"/>
  <c r="D322" i="11"/>
  <c r="G322" i="11"/>
  <c r="E322" i="11"/>
  <c r="H190" i="11"/>
  <c r="C240" i="11"/>
  <c r="D272" i="11"/>
  <c r="H356" i="11"/>
  <c r="G364" i="11"/>
  <c r="G372" i="11"/>
  <c r="I380" i="11"/>
  <c r="F388" i="11"/>
  <c r="F404" i="11"/>
  <c r="F240" i="11"/>
  <c r="J380" i="11"/>
  <c r="G388" i="11"/>
  <c r="G404" i="11"/>
  <c r="I240" i="11"/>
  <c r="J356" i="11"/>
  <c r="I364" i="11"/>
  <c r="I372" i="11"/>
  <c r="C380" i="11"/>
  <c r="H388" i="11"/>
  <c r="H404" i="11"/>
  <c r="E306" i="11"/>
  <c r="J364" i="11"/>
  <c r="J372" i="11"/>
  <c r="D380" i="11"/>
  <c r="I388" i="11"/>
  <c r="I404" i="11"/>
  <c r="J388" i="11"/>
  <c r="J404" i="11"/>
  <c r="E314" i="11"/>
  <c r="G206" i="11"/>
  <c r="D240" i="11"/>
  <c r="D264" i="11"/>
  <c r="G298" i="11"/>
  <c r="F306" i="11"/>
  <c r="F314" i="11"/>
  <c r="H322" i="11"/>
  <c r="E330" i="11"/>
  <c r="E346" i="11"/>
  <c r="E264" i="11"/>
  <c r="H298" i="11"/>
  <c r="G306" i="11"/>
  <c r="G314" i="11"/>
  <c r="I322" i="11"/>
  <c r="F330" i="11"/>
  <c r="F346" i="11"/>
  <c r="G264" i="11"/>
  <c r="H306" i="11"/>
  <c r="H314" i="11"/>
  <c r="J322" i="11"/>
  <c r="G330" i="11"/>
  <c r="G346" i="11"/>
  <c r="J298" i="11"/>
  <c r="I306" i="11"/>
  <c r="I314" i="11"/>
  <c r="C322" i="11"/>
  <c r="H330" i="11"/>
  <c r="H346" i="11"/>
  <c r="J306" i="11"/>
  <c r="J314" i="11"/>
  <c r="I330" i="11"/>
  <c r="I346" i="11"/>
  <c r="E198" i="11"/>
  <c r="F230" i="11"/>
  <c r="C306" i="11"/>
  <c r="C314" i="11"/>
  <c r="J330" i="11"/>
  <c r="J346" i="11"/>
  <c r="H198" i="11"/>
  <c r="E256" i="11"/>
  <c r="F182" i="11"/>
  <c r="I206" i="11"/>
  <c r="G240" i="11"/>
  <c r="F248" i="11"/>
  <c r="F256" i="11"/>
  <c r="H264" i="11"/>
  <c r="E272" i="11"/>
  <c r="E288" i="11"/>
  <c r="H182" i="11"/>
  <c r="C198" i="11"/>
  <c r="D230" i="11"/>
  <c r="H240" i="11"/>
  <c r="G248" i="11"/>
  <c r="G256" i="11"/>
  <c r="I264" i="11"/>
  <c r="F272" i="11"/>
  <c r="F288" i="11"/>
  <c r="H248" i="11"/>
  <c r="H256" i="11"/>
  <c r="J264" i="11"/>
  <c r="G272" i="11"/>
  <c r="G288" i="11"/>
  <c r="I182" i="11"/>
  <c r="G198" i="11"/>
  <c r="F214" i="11"/>
  <c r="J240" i="11"/>
  <c r="I248" i="11"/>
  <c r="I256" i="11"/>
  <c r="C264" i="11"/>
  <c r="H272" i="11"/>
  <c r="H288" i="11"/>
  <c r="J248" i="11"/>
  <c r="J256" i="11"/>
  <c r="I272" i="11"/>
  <c r="I288" i="11"/>
  <c r="C248" i="11"/>
  <c r="C256" i="11"/>
  <c r="J288" i="11"/>
  <c r="J272" i="11"/>
  <c r="C182" i="11"/>
  <c r="G190" i="11"/>
  <c r="E206" i="11"/>
  <c r="G182" i="11"/>
  <c r="F190" i="11"/>
  <c r="F198" i="11"/>
  <c r="H206" i="11"/>
  <c r="E214" i="11"/>
  <c r="E230" i="11"/>
  <c r="J206" i="11"/>
  <c r="G214" i="11"/>
  <c r="G230" i="11"/>
  <c r="J182" i="11"/>
  <c r="I190" i="11"/>
  <c r="I198" i="11"/>
  <c r="C206" i="11"/>
  <c r="H214" i="11"/>
  <c r="H230" i="11"/>
  <c r="J190" i="11"/>
  <c r="J198" i="11"/>
  <c r="D206" i="11"/>
  <c r="I214" i="11"/>
  <c r="I230" i="11"/>
  <c r="J214" i="11"/>
  <c r="J230" i="11"/>
  <c r="G148" i="11"/>
  <c r="H132" i="11"/>
  <c r="C124" i="11"/>
  <c r="C140" i="11"/>
  <c r="F124" i="11"/>
  <c r="E140" i="11"/>
  <c r="E132" i="11"/>
  <c r="D156" i="11"/>
  <c r="D124" i="11"/>
  <c r="I124" i="11"/>
  <c r="H140" i="11"/>
  <c r="C132" i="11"/>
  <c r="E148" i="11"/>
  <c r="D172" i="11"/>
  <c r="G124" i="11"/>
  <c r="F132" i="11"/>
  <c r="F140" i="11"/>
  <c r="H148" i="11"/>
  <c r="E156" i="11"/>
  <c r="E172" i="11"/>
  <c r="H124" i="11"/>
  <c r="G132" i="11"/>
  <c r="G140" i="11"/>
  <c r="I148" i="11"/>
  <c r="F156" i="11"/>
  <c r="F172" i="11"/>
  <c r="J148" i="11"/>
  <c r="G156" i="11"/>
  <c r="G172" i="11"/>
  <c r="J124" i="11"/>
  <c r="I132" i="11"/>
  <c r="I140" i="11"/>
  <c r="C148" i="11"/>
  <c r="H156" i="11"/>
  <c r="H172" i="11"/>
  <c r="J132" i="11"/>
  <c r="J140" i="11"/>
  <c r="D148" i="11"/>
  <c r="I156" i="11"/>
  <c r="I172" i="11"/>
  <c r="J172" i="11"/>
  <c r="J156" i="11"/>
  <c r="B114" i="11"/>
  <c r="F114" i="11" s="1"/>
  <c r="B106" i="11"/>
  <c r="J106" i="11" s="1"/>
  <c r="B98" i="11"/>
  <c r="E98" i="11" s="1"/>
  <c r="B90" i="11"/>
  <c r="F90" i="11" s="1"/>
  <c r="B82" i="11"/>
  <c r="J82" i="11" s="1"/>
  <c r="B74" i="11"/>
  <c r="J74" i="11" s="1"/>
  <c r="B66" i="11"/>
  <c r="F66" i="11" s="1"/>
  <c r="U275" i="2" l="1"/>
  <c r="U276" i="2" s="1"/>
  <c r="T275" i="2"/>
  <c r="T276" i="2" s="1"/>
  <c r="F519" i="11"/>
  <c r="F520" i="11" s="1"/>
  <c r="F502" i="11"/>
  <c r="F503" i="11" s="1"/>
  <c r="G519" i="11"/>
  <c r="G520" i="11" s="1"/>
  <c r="C502" i="11"/>
  <c r="C503" i="11" s="1"/>
  <c r="H519" i="11"/>
  <c r="H520" i="11" s="1"/>
  <c r="I519" i="11"/>
  <c r="I520" i="11" s="1"/>
  <c r="B520" i="11" s="1"/>
  <c r="A520" i="11" s="1"/>
  <c r="R275" i="2"/>
  <c r="R276" i="2" s="1"/>
  <c r="L275" i="2"/>
  <c r="L276" i="2" s="1"/>
  <c r="N275" i="2"/>
  <c r="N276" i="2" s="1"/>
  <c r="D502" i="11"/>
  <c r="D503" i="11" s="1"/>
  <c r="G502" i="11"/>
  <c r="G503" i="11" s="1"/>
  <c r="K275" i="2"/>
  <c r="K276" i="2" s="1"/>
  <c r="S275" i="2"/>
  <c r="S276" i="2" s="1"/>
  <c r="O275" i="2"/>
  <c r="O276" i="2" s="1"/>
  <c r="M275" i="2"/>
  <c r="M276" i="2" s="1"/>
  <c r="Q275" i="2"/>
  <c r="Q276" i="2" s="1"/>
  <c r="C478" i="11"/>
  <c r="C479" i="11" s="1"/>
  <c r="I478" i="11"/>
  <c r="I479" i="11" s="1"/>
  <c r="H478" i="11"/>
  <c r="H479" i="11" s="1"/>
  <c r="D478" i="11"/>
  <c r="D479" i="11" s="1"/>
  <c r="F478" i="11"/>
  <c r="F479" i="11" s="1"/>
  <c r="G478" i="11"/>
  <c r="G479" i="11" s="1"/>
  <c r="E478" i="11"/>
  <c r="E479" i="11" s="1"/>
  <c r="J478" i="11"/>
  <c r="J479" i="11" s="1"/>
  <c r="B495" i="11"/>
  <c r="A495" i="11" s="1"/>
  <c r="B503" i="11"/>
  <c r="A503" i="11" s="1"/>
  <c r="G511" i="11"/>
  <c r="G512" i="11" s="1"/>
  <c r="J511" i="11"/>
  <c r="J512" i="11" s="1"/>
  <c r="D511" i="11"/>
  <c r="D512" i="11" s="1"/>
  <c r="E511" i="11"/>
  <c r="E512" i="11" s="1"/>
  <c r="C511" i="11"/>
  <c r="C512" i="11" s="1"/>
  <c r="F511" i="11"/>
  <c r="F512" i="11" s="1"/>
  <c r="H511" i="11"/>
  <c r="H512" i="11" s="1"/>
  <c r="I511" i="11"/>
  <c r="I512" i="11" s="1"/>
  <c r="D527" i="11"/>
  <c r="D528" i="11" s="1"/>
  <c r="E527" i="11"/>
  <c r="E528" i="11" s="1"/>
  <c r="H527" i="11"/>
  <c r="H528" i="11" s="1"/>
  <c r="G527" i="11"/>
  <c r="G528" i="11" s="1"/>
  <c r="I527" i="11"/>
  <c r="I528" i="11" s="1"/>
  <c r="F527" i="11"/>
  <c r="F528" i="11" s="1"/>
  <c r="C527" i="11"/>
  <c r="C528" i="11" s="1"/>
  <c r="J527" i="11"/>
  <c r="J528" i="11" s="1"/>
  <c r="H535" i="11"/>
  <c r="H536" i="11" s="1"/>
  <c r="F535" i="11"/>
  <c r="F536" i="11" s="1"/>
  <c r="D535" i="11"/>
  <c r="D536" i="11" s="1"/>
  <c r="E535" i="11"/>
  <c r="E536" i="11" s="1"/>
  <c r="G535" i="11"/>
  <c r="G536" i="11" s="1"/>
  <c r="I535" i="11"/>
  <c r="I536" i="11" s="1"/>
  <c r="J535" i="11"/>
  <c r="J536" i="11" s="1"/>
  <c r="C535" i="11"/>
  <c r="C536" i="11" s="1"/>
  <c r="U283" i="11"/>
  <c r="U284" i="11" s="1"/>
  <c r="U285" i="11" s="1"/>
  <c r="T283" i="11"/>
  <c r="T284" i="11" s="1"/>
  <c r="T285" i="11" s="1"/>
  <c r="Q283" i="11"/>
  <c r="Q284" i="11" s="1"/>
  <c r="Q285" i="11" s="1"/>
  <c r="L283" i="11"/>
  <c r="L284" i="11" s="1"/>
  <c r="L285" i="11" s="1"/>
  <c r="P283" i="11"/>
  <c r="P284" i="11" s="1"/>
  <c r="P285" i="11" s="1"/>
  <c r="R283" i="11"/>
  <c r="R284" i="11" s="1"/>
  <c r="R285" i="11" s="1"/>
  <c r="O283" i="11"/>
  <c r="O284" i="11" s="1"/>
  <c r="O285" i="11" s="1"/>
  <c r="K283" i="11"/>
  <c r="K284" i="11" s="1"/>
  <c r="K285" i="11" s="1"/>
  <c r="M283" i="11"/>
  <c r="M284" i="11" s="1"/>
  <c r="M285" i="11" s="1"/>
  <c r="S283" i="11"/>
  <c r="S284" i="11" s="1"/>
  <c r="S285" i="11" s="1"/>
  <c r="S167" i="11"/>
  <c r="S168" i="11" s="1"/>
  <c r="S169" i="11" s="1"/>
  <c r="L167" i="11"/>
  <c r="L168" i="11" s="1"/>
  <c r="L169" i="11" s="1"/>
  <c r="T167" i="11"/>
  <c r="T168" i="11" s="1"/>
  <c r="T169" i="11" s="1"/>
  <c r="P167" i="11"/>
  <c r="P168" i="11" s="1"/>
  <c r="P169" i="11" s="1"/>
  <c r="R167" i="11"/>
  <c r="R168" i="11" s="1"/>
  <c r="R169" i="11" s="1"/>
  <c r="N167" i="11"/>
  <c r="N168" i="11" s="1"/>
  <c r="N169" i="11" s="1"/>
  <c r="Q167" i="11"/>
  <c r="Q168" i="11" s="1"/>
  <c r="Q169" i="11" s="1"/>
  <c r="M167" i="11"/>
  <c r="M168" i="11" s="1"/>
  <c r="M169" i="11" s="1"/>
  <c r="K167" i="11"/>
  <c r="K168" i="11" s="1"/>
  <c r="K169" i="11" s="1"/>
  <c r="O167" i="11"/>
  <c r="O168" i="11" s="1"/>
  <c r="O169" i="11" s="1"/>
  <c r="N399" i="11"/>
  <c r="N400" i="11" s="1"/>
  <c r="N401" i="11" s="1"/>
  <c r="U399" i="11"/>
  <c r="U400" i="11" s="1"/>
  <c r="U401" i="11" s="1"/>
  <c r="M399" i="11"/>
  <c r="M400" i="11" s="1"/>
  <c r="M401" i="11" s="1"/>
  <c r="O399" i="11"/>
  <c r="O400" i="11" s="1"/>
  <c r="O401" i="11" s="1"/>
  <c r="T399" i="11"/>
  <c r="T400" i="11" s="1"/>
  <c r="T401" i="11" s="1"/>
  <c r="L399" i="11"/>
  <c r="L400" i="11" s="1"/>
  <c r="L401" i="11" s="1"/>
  <c r="S399" i="11"/>
  <c r="S400" i="11" s="1"/>
  <c r="S401" i="11" s="1"/>
  <c r="K399" i="11"/>
  <c r="K400" i="11" s="1"/>
  <c r="K401" i="11" s="1"/>
  <c r="Q399" i="11"/>
  <c r="Q400" i="11" s="1"/>
  <c r="Q401" i="11" s="1"/>
  <c r="R399" i="11"/>
  <c r="R400" i="11" s="1"/>
  <c r="R401" i="11" s="1"/>
  <c r="P399" i="11"/>
  <c r="P400" i="11" s="1"/>
  <c r="P401" i="11" s="1"/>
  <c r="N457" i="11"/>
  <c r="N458" i="11" s="1"/>
  <c r="N459" i="11" s="1"/>
  <c r="Q457" i="11"/>
  <c r="Q458" i="11" s="1"/>
  <c r="Q459" i="11" s="1"/>
  <c r="U457" i="11"/>
  <c r="U458" i="11" s="1"/>
  <c r="U459" i="11" s="1"/>
  <c r="M457" i="11"/>
  <c r="M458" i="11" s="1"/>
  <c r="M459" i="11" s="1"/>
  <c r="T457" i="11"/>
  <c r="T458" i="11" s="1"/>
  <c r="T459" i="11" s="1"/>
  <c r="L457" i="11"/>
  <c r="L458" i="11" s="1"/>
  <c r="L459" i="11" s="1"/>
  <c r="R457" i="11"/>
  <c r="R458" i="11" s="1"/>
  <c r="R459" i="11" s="1"/>
  <c r="S457" i="11"/>
  <c r="S458" i="11" s="1"/>
  <c r="S459" i="11" s="1"/>
  <c r="K457" i="11"/>
  <c r="K458" i="11" s="1"/>
  <c r="K459" i="11" s="1"/>
  <c r="P457" i="11"/>
  <c r="P458" i="11" s="1"/>
  <c r="P459" i="11" s="1"/>
  <c r="O457" i="11"/>
  <c r="O458" i="11" s="1"/>
  <c r="O459" i="11" s="1"/>
  <c r="N341" i="11"/>
  <c r="N342" i="11" s="1"/>
  <c r="N343" i="11" s="1"/>
  <c r="Q341" i="11"/>
  <c r="Q342" i="11" s="1"/>
  <c r="Q343" i="11" s="1"/>
  <c r="U341" i="11"/>
  <c r="U342" i="11" s="1"/>
  <c r="U343" i="11" s="1"/>
  <c r="M341" i="11"/>
  <c r="M342" i="11" s="1"/>
  <c r="M343" i="11" s="1"/>
  <c r="L341" i="11"/>
  <c r="L342" i="11" s="1"/>
  <c r="L343" i="11" s="1"/>
  <c r="R341" i="11"/>
  <c r="R342" i="11" s="1"/>
  <c r="R343" i="11" s="1"/>
  <c r="T341" i="11"/>
  <c r="T342" i="11" s="1"/>
  <c r="T343" i="11" s="1"/>
  <c r="S341" i="11"/>
  <c r="S342" i="11" s="1"/>
  <c r="S343" i="11" s="1"/>
  <c r="K341" i="11"/>
  <c r="K342" i="11" s="1"/>
  <c r="K343" i="11" s="1"/>
  <c r="P341" i="11"/>
  <c r="P342" i="11" s="1"/>
  <c r="P343" i="11" s="1"/>
  <c r="O341" i="11"/>
  <c r="O342" i="11" s="1"/>
  <c r="O343" i="11" s="1"/>
  <c r="N225" i="11"/>
  <c r="N226" i="11" s="1"/>
  <c r="N227" i="11" s="1"/>
  <c r="U225" i="11"/>
  <c r="U226" i="11" s="1"/>
  <c r="U227" i="11" s="1"/>
  <c r="M225" i="11"/>
  <c r="M226" i="11" s="1"/>
  <c r="M227" i="11" s="1"/>
  <c r="O225" i="11"/>
  <c r="O226" i="11" s="1"/>
  <c r="O227" i="11" s="1"/>
  <c r="T225" i="11"/>
  <c r="T226" i="11" s="1"/>
  <c r="T227" i="11" s="1"/>
  <c r="L225" i="11"/>
  <c r="L226" i="11" s="1"/>
  <c r="L227" i="11" s="1"/>
  <c r="R225" i="11"/>
  <c r="R226" i="11" s="1"/>
  <c r="R227" i="11" s="1"/>
  <c r="S225" i="11"/>
  <c r="S226" i="11" s="1"/>
  <c r="S227" i="11" s="1"/>
  <c r="K225" i="11"/>
  <c r="K226" i="11" s="1"/>
  <c r="K227" i="11" s="1"/>
  <c r="Q225" i="11"/>
  <c r="Q226" i="11" s="1"/>
  <c r="Q227" i="11" s="1"/>
  <c r="P225" i="11"/>
  <c r="P226" i="11" s="1"/>
  <c r="P227" i="11" s="1"/>
  <c r="O143" i="2"/>
  <c r="O144" i="2" s="1"/>
  <c r="L143" i="2"/>
  <c r="L144" i="2" s="1"/>
  <c r="N143" i="2"/>
  <c r="N144" i="2" s="1"/>
  <c r="S143" i="2"/>
  <c r="S144" i="2" s="1"/>
  <c r="U143" i="2"/>
  <c r="U144" i="2" s="1"/>
  <c r="M143" i="2"/>
  <c r="M144" i="2" s="1"/>
  <c r="T143" i="2"/>
  <c r="T144" i="2" s="1"/>
  <c r="K143" i="2"/>
  <c r="K144" i="2" s="1"/>
  <c r="R143" i="2"/>
  <c r="R144" i="2" s="1"/>
  <c r="P143" i="2"/>
  <c r="P144" i="2" s="1"/>
  <c r="Q143" i="2"/>
  <c r="Q144" i="2" s="1"/>
  <c r="P231" i="2"/>
  <c r="P232" i="2" s="1"/>
  <c r="T231" i="2"/>
  <c r="T232" i="2" s="1"/>
  <c r="S231" i="2"/>
  <c r="S232" i="2" s="1"/>
  <c r="O231" i="2"/>
  <c r="O232" i="2" s="1"/>
  <c r="N231" i="2"/>
  <c r="N232" i="2" s="1"/>
  <c r="L231" i="2"/>
  <c r="L232" i="2" s="1"/>
  <c r="U231" i="2"/>
  <c r="U232" i="2" s="1"/>
  <c r="M231" i="2"/>
  <c r="M232" i="2" s="1"/>
  <c r="K231" i="2"/>
  <c r="K232" i="2" s="1"/>
  <c r="R231" i="2"/>
  <c r="R232" i="2" s="1"/>
  <c r="Q231" i="2"/>
  <c r="Q232" i="2" s="1"/>
  <c r="P319" i="2"/>
  <c r="P320" i="2" s="1"/>
  <c r="N319" i="2"/>
  <c r="N320" i="2" s="1"/>
  <c r="Q319" i="2"/>
  <c r="Q320" i="2" s="1"/>
  <c r="O319" i="2"/>
  <c r="O320" i="2" s="1"/>
  <c r="U319" i="2"/>
  <c r="U320" i="2" s="1"/>
  <c r="M319" i="2"/>
  <c r="M320" i="2" s="1"/>
  <c r="S319" i="2"/>
  <c r="S320" i="2" s="1"/>
  <c r="T319" i="2"/>
  <c r="T320" i="2" s="1"/>
  <c r="L319" i="2"/>
  <c r="L320" i="2" s="1"/>
  <c r="K319" i="2"/>
  <c r="K320" i="2" s="1"/>
  <c r="R319" i="2"/>
  <c r="R320" i="2" s="1"/>
  <c r="O363" i="2"/>
  <c r="O364" i="2" s="1"/>
  <c r="N363" i="2"/>
  <c r="N364" i="2" s="1"/>
  <c r="U363" i="2"/>
  <c r="U364" i="2" s="1"/>
  <c r="M363" i="2"/>
  <c r="M364" i="2" s="1"/>
  <c r="Q363" i="2"/>
  <c r="Q364" i="2" s="1"/>
  <c r="P363" i="2"/>
  <c r="P364" i="2" s="1"/>
  <c r="T363" i="2"/>
  <c r="T364" i="2" s="1"/>
  <c r="L363" i="2"/>
  <c r="L364" i="2" s="1"/>
  <c r="S363" i="2"/>
  <c r="S364" i="2" s="1"/>
  <c r="K363" i="2"/>
  <c r="K364" i="2" s="1"/>
  <c r="R363" i="2"/>
  <c r="R364" i="2" s="1"/>
  <c r="B97" i="2"/>
  <c r="B185" i="2"/>
  <c r="B17" i="11"/>
  <c r="L19" i="11" s="1"/>
  <c r="L20" i="11" s="1"/>
  <c r="B23" i="11"/>
  <c r="O25" i="11" s="1"/>
  <c r="O26" i="11" s="1"/>
  <c r="B53" i="11"/>
  <c r="O55" i="11" s="1"/>
  <c r="O56" i="11" s="1"/>
  <c r="B35" i="11"/>
  <c r="K37" i="11" s="1"/>
  <c r="B41" i="11"/>
  <c r="K43" i="11" s="1"/>
  <c r="B47" i="11"/>
  <c r="M49" i="11" s="1"/>
  <c r="B5" i="11"/>
  <c r="L7" i="11" s="1"/>
  <c r="B59" i="11"/>
  <c r="B29" i="11"/>
  <c r="P31" i="11" s="1"/>
  <c r="P32" i="11" s="1"/>
  <c r="B11" i="11"/>
  <c r="B415" i="11"/>
  <c r="AB417" i="11" s="1"/>
  <c r="AB418" i="11" s="1"/>
  <c r="AB419" i="11" s="1"/>
  <c r="B463" i="11"/>
  <c r="O465" i="11" s="1"/>
  <c r="O466" i="11" s="1"/>
  <c r="O467" i="11" s="1"/>
  <c r="B447" i="11"/>
  <c r="P449" i="11" s="1"/>
  <c r="P450" i="11" s="1"/>
  <c r="P451" i="11" s="1"/>
  <c r="B439" i="11"/>
  <c r="M441" i="11" s="1"/>
  <c r="M442" i="11" s="1"/>
  <c r="M443" i="11" s="1"/>
  <c r="B431" i="11"/>
  <c r="O433" i="11" s="1"/>
  <c r="O434" i="11" s="1"/>
  <c r="O435" i="11" s="1"/>
  <c r="B423" i="11"/>
  <c r="M425" i="11" s="1"/>
  <c r="M426" i="11" s="1"/>
  <c r="M427" i="11" s="1"/>
  <c r="B365" i="11"/>
  <c r="Q367" i="11" s="1"/>
  <c r="Q368" i="11" s="1"/>
  <c r="Q369" i="11" s="1"/>
  <c r="B357" i="11"/>
  <c r="S359" i="11" s="1"/>
  <c r="S360" i="11" s="1"/>
  <c r="S361" i="11" s="1"/>
  <c r="B405" i="11"/>
  <c r="O407" i="11" s="1"/>
  <c r="O408" i="11" s="1"/>
  <c r="O409" i="11" s="1"/>
  <c r="B389" i="11"/>
  <c r="L391" i="11" s="1"/>
  <c r="L392" i="11" s="1"/>
  <c r="L393" i="11" s="1"/>
  <c r="B373" i="11"/>
  <c r="M375" i="11" s="1"/>
  <c r="M376" i="11" s="1"/>
  <c r="M377" i="11" s="1"/>
  <c r="B381" i="11"/>
  <c r="B331" i="11"/>
  <c r="O333" i="11" s="1"/>
  <c r="O334" i="11" s="1"/>
  <c r="O335" i="11" s="1"/>
  <c r="B289" i="11"/>
  <c r="O291" i="11" s="1"/>
  <c r="O292" i="11" s="1"/>
  <c r="O293" i="11" s="1"/>
  <c r="B323" i="11"/>
  <c r="S325" i="11" s="1"/>
  <c r="S326" i="11" s="1"/>
  <c r="S327" i="11" s="1"/>
  <c r="B347" i="11"/>
  <c r="O349" i="11" s="1"/>
  <c r="O350" i="11" s="1"/>
  <c r="O351" i="11" s="1"/>
  <c r="B299" i="11"/>
  <c r="S301" i="11" s="1"/>
  <c r="S302" i="11" s="1"/>
  <c r="S303" i="11" s="1"/>
  <c r="B241" i="11"/>
  <c r="T243" i="11" s="1"/>
  <c r="T244" i="11" s="1"/>
  <c r="T245" i="11" s="1"/>
  <c r="B257" i="11"/>
  <c r="P259" i="11" s="1"/>
  <c r="P260" i="11" s="1"/>
  <c r="P261" i="11" s="1"/>
  <c r="B315" i="11"/>
  <c r="B307" i="11"/>
  <c r="B273" i="11"/>
  <c r="P275" i="11" s="1"/>
  <c r="P276" i="11" s="1"/>
  <c r="P277" i="11" s="1"/>
  <c r="B199" i="11"/>
  <c r="P201" i="11" s="1"/>
  <c r="P202" i="11" s="1"/>
  <c r="P203" i="11" s="1"/>
  <c r="B183" i="11"/>
  <c r="T185" i="11" s="1"/>
  <c r="T186" i="11" s="1"/>
  <c r="T187" i="11" s="1"/>
  <c r="B249" i="11"/>
  <c r="B191" i="11"/>
  <c r="N193" i="11" s="1"/>
  <c r="N194" i="11" s="1"/>
  <c r="N195" i="11" s="1"/>
  <c r="B265" i="11"/>
  <c r="B207" i="11"/>
  <c r="P209" i="11" s="1"/>
  <c r="P210" i="11" s="1"/>
  <c r="P211" i="11" s="1"/>
  <c r="B231" i="11"/>
  <c r="N233" i="11" s="1"/>
  <c r="N234" i="11" s="1"/>
  <c r="N235" i="11" s="1"/>
  <c r="B215" i="11"/>
  <c r="N217" i="11" s="1"/>
  <c r="N218" i="11" s="1"/>
  <c r="N219" i="11" s="1"/>
  <c r="B125" i="11"/>
  <c r="AB127" i="11" s="1"/>
  <c r="AB128" i="11" s="1"/>
  <c r="AB129" i="11" s="1"/>
  <c r="B173" i="11"/>
  <c r="K175" i="11" s="1"/>
  <c r="B157" i="11"/>
  <c r="O159" i="11" s="1"/>
  <c r="O160" i="11" s="1"/>
  <c r="O161" i="11" s="1"/>
  <c r="B141" i="11"/>
  <c r="Q143" i="11" s="1"/>
  <c r="Q144" i="11" s="1"/>
  <c r="Q145" i="11" s="1"/>
  <c r="B133" i="11"/>
  <c r="K135" i="11" s="1"/>
  <c r="B149" i="11"/>
  <c r="I82" i="11"/>
  <c r="F98" i="11"/>
  <c r="I106" i="11"/>
  <c r="F74" i="11"/>
  <c r="J90" i="11"/>
  <c r="D106" i="11"/>
  <c r="E106" i="11"/>
  <c r="F82" i="11"/>
  <c r="H74" i="11"/>
  <c r="I66" i="11"/>
  <c r="D66" i="11"/>
  <c r="J66" i="11"/>
  <c r="I98" i="11"/>
  <c r="E66" i="11"/>
  <c r="C98" i="11"/>
  <c r="G106" i="11"/>
  <c r="C74" i="11"/>
  <c r="C82" i="11"/>
  <c r="E90" i="11"/>
  <c r="C106" i="11"/>
  <c r="H106" i="11"/>
  <c r="G66" i="11"/>
  <c r="C66" i="11"/>
  <c r="H66" i="11"/>
  <c r="D74" i="11"/>
  <c r="E82" i="11"/>
  <c r="C90" i="11"/>
  <c r="I90" i="11"/>
  <c r="H98" i="11"/>
  <c r="D98" i="11"/>
  <c r="G98" i="11"/>
  <c r="H114" i="11"/>
  <c r="D114" i="11"/>
  <c r="G114" i="11"/>
  <c r="I74" i="11"/>
  <c r="E74" i="11"/>
  <c r="G74" i="11"/>
  <c r="H82" i="11"/>
  <c r="D82" i="11"/>
  <c r="G82" i="11"/>
  <c r="J98" i="11"/>
  <c r="C114" i="11"/>
  <c r="I114" i="11"/>
  <c r="H90" i="11"/>
  <c r="D90" i="11"/>
  <c r="G90" i="11"/>
  <c r="E114" i="11"/>
  <c r="J114" i="11"/>
  <c r="F106" i="11"/>
  <c r="G15" i="3"/>
  <c r="C15" i="3"/>
  <c r="G59" i="3"/>
  <c r="C59" i="3"/>
  <c r="B7" i="8"/>
  <c r="A3" i="8"/>
  <c r="A1" i="9"/>
  <c r="A1" i="3"/>
  <c r="B177" i="13" l="1"/>
  <c r="B28" i="13"/>
  <c r="F28" i="13" s="1"/>
  <c r="B59" i="13"/>
  <c r="F59" i="13" s="1"/>
  <c r="B27" i="13"/>
  <c r="F27" i="13" s="1"/>
  <c r="B52" i="13"/>
  <c r="F52" i="13" s="1"/>
  <c r="B170" i="13"/>
  <c r="B136" i="13"/>
  <c r="B114" i="13"/>
  <c r="F114" i="13" s="1"/>
  <c r="B115" i="13"/>
  <c r="F115" i="13" s="1"/>
  <c r="B86" i="13"/>
  <c r="F86" i="13" s="1"/>
  <c r="B120" i="13"/>
  <c r="F120" i="13" s="1"/>
  <c r="B121" i="13"/>
  <c r="F121" i="13" s="1"/>
  <c r="B40" i="13"/>
  <c r="F40" i="13" s="1"/>
  <c r="B33" i="13"/>
  <c r="F33" i="13" s="1"/>
  <c r="B138" i="13"/>
  <c r="B58" i="13"/>
  <c r="F58" i="13" s="1"/>
  <c r="B137" i="13"/>
  <c r="F137" i="13" s="1"/>
  <c r="B65" i="13"/>
  <c r="F65" i="13" s="1"/>
  <c r="B66" i="13"/>
  <c r="F66" i="13" s="1"/>
  <c r="B163" i="13"/>
  <c r="F163" i="13" s="1"/>
  <c r="B109" i="13"/>
  <c r="F109" i="13" s="1"/>
  <c r="B102" i="13"/>
  <c r="F102" i="13" s="1"/>
  <c r="B16" i="13"/>
  <c r="F16" i="13" s="1"/>
  <c r="B15" i="13"/>
  <c r="F15" i="13" s="1"/>
  <c r="B21" i="13"/>
  <c r="F21" i="13" s="1"/>
  <c r="B45" i="13"/>
  <c r="F45" i="13" s="1"/>
  <c r="B147" i="13"/>
  <c r="B93" i="13"/>
  <c r="F93" i="13" s="1"/>
  <c r="B92" i="13"/>
  <c r="F92" i="13" s="1"/>
  <c r="B146" i="13"/>
  <c r="B53" i="13"/>
  <c r="F53" i="13" s="1"/>
  <c r="B108" i="13"/>
  <c r="F108" i="13" s="1"/>
  <c r="B87" i="13"/>
  <c r="F87" i="13" s="1"/>
  <c r="B73" i="13"/>
  <c r="F73" i="13" s="1"/>
  <c r="B153" i="13"/>
  <c r="F153" i="13" s="1"/>
  <c r="B22" i="13"/>
  <c r="F22" i="13" s="1"/>
  <c r="B39" i="13"/>
  <c r="F39" i="13" s="1"/>
  <c r="B128" i="13"/>
  <c r="F128" i="13" s="1"/>
  <c r="B184" i="13"/>
  <c r="B145" i="13"/>
  <c r="F145" i="13" s="1"/>
  <c r="B162" i="13"/>
  <c r="F162" i="13" s="1"/>
  <c r="B72" i="13"/>
  <c r="F72" i="13" s="1"/>
  <c r="B103" i="13"/>
  <c r="F103" i="13" s="1"/>
  <c r="B152" i="13"/>
  <c r="F152" i="13" s="1"/>
  <c r="B78" i="13"/>
  <c r="F78" i="13" s="1"/>
  <c r="B79" i="13"/>
  <c r="F79" i="13" s="1"/>
  <c r="B127" i="13"/>
  <c r="F127" i="13" s="1"/>
  <c r="B34" i="13"/>
  <c r="F34" i="13" s="1"/>
  <c r="B46" i="13"/>
  <c r="F46" i="13" s="1"/>
  <c r="B528" i="11"/>
  <c r="A528" i="11" s="1"/>
  <c r="B479" i="11"/>
  <c r="A479" i="11" s="1"/>
  <c r="B512" i="11"/>
  <c r="A512" i="11" s="1"/>
  <c r="B536" i="11"/>
  <c r="A536" i="11" s="1"/>
  <c r="P55" i="11"/>
  <c r="L43" i="11"/>
  <c r="N37" i="11"/>
  <c r="N38" i="11" s="1"/>
  <c r="B285" i="11"/>
  <c r="G285" i="11" s="1"/>
  <c r="G286" i="11" s="1"/>
  <c r="B169" i="11"/>
  <c r="G169" i="11" s="1"/>
  <c r="G170" i="11" s="1"/>
  <c r="L37" i="11"/>
  <c r="L38" i="11" s="1"/>
  <c r="B401" i="11"/>
  <c r="B459" i="11"/>
  <c r="K7" i="11"/>
  <c r="N25" i="11"/>
  <c r="M37" i="11"/>
  <c r="L25" i="11"/>
  <c r="L26" i="11" s="1"/>
  <c r="P25" i="11"/>
  <c r="P26" i="11" s="1"/>
  <c r="P49" i="11"/>
  <c r="P50" i="11" s="1"/>
  <c r="K19" i="11"/>
  <c r="Q49" i="11"/>
  <c r="R49" i="11"/>
  <c r="R50" i="11" s="1"/>
  <c r="O49" i="11"/>
  <c r="O50" i="11" s="1"/>
  <c r="N49" i="11"/>
  <c r="N50" i="11" s="1"/>
  <c r="L49" i="11"/>
  <c r="L50" i="11" s="1"/>
  <c r="K49" i="11"/>
  <c r="B343" i="11"/>
  <c r="B227" i="11"/>
  <c r="P99" i="2"/>
  <c r="P100" i="2" s="1"/>
  <c r="O99" i="2"/>
  <c r="O100" i="2" s="1"/>
  <c r="N99" i="2"/>
  <c r="N100" i="2" s="1"/>
  <c r="U99" i="2"/>
  <c r="M99" i="2"/>
  <c r="M100" i="2" s="1"/>
  <c r="T99" i="2"/>
  <c r="T100" i="2" s="1"/>
  <c r="L99" i="2"/>
  <c r="L100" i="2" s="1"/>
  <c r="S99" i="2"/>
  <c r="S100" i="2" s="1"/>
  <c r="K99" i="2"/>
  <c r="K100" i="2" s="1"/>
  <c r="Q99" i="2"/>
  <c r="Q100" i="2" s="1"/>
  <c r="R99" i="2"/>
  <c r="R100" i="2" s="1"/>
  <c r="O187" i="2"/>
  <c r="O188" i="2" s="1"/>
  <c r="N187" i="2"/>
  <c r="N188" i="2" s="1"/>
  <c r="K187" i="2"/>
  <c r="K188" i="2" s="1"/>
  <c r="P187" i="2"/>
  <c r="P188" i="2" s="1"/>
  <c r="U187" i="2"/>
  <c r="U188" i="2" s="1"/>
  <c r="M187" i="2"/>
  <c r="M188" i="2" s="1"/>
  <c r="T187" i="2"/>
  <c r="T188" i="2" s="1"/>
  <c r="L187" i="2"/>
  <c r="L188" i="2" s="1"/>
  <c r="S187" i="2"/>
  <c r="S188" i="2" s="1"/>
  <c r="R187" i="2"/>
  <c r="R188" i="2" s="1"/>
  <c r="Q187" i="2"/>
  <c r="Q188" i="2" s="1"/>
  <c r="M25" i="11"/>
  <c r="M26" i="11" s="1"/>
  <c r="K25" i="11"/>
  <c r="N55" i="11"/>
  <c r="M55" i="11"/>
  <c r="M56" i="11" s="1"/>
  <c r="L55" i="11"/>
  <c r="L56" i="11" s="1"/>
  <c r="K55" i="11"/>
  <c r="R55" i="11"/>
  <c r="R56" i="11" s="1"/>
  <c r="Q55" i="11"/>
  <c r="Q56" i="11" s="1"/>
  <c r="O31" i="11"/>
  <c r="O32" i="11" s="1"/>
  <c r="M31" i="11"/>
  <c r="M32" i="11" s="1"/>
  <c r="N31" i="11"/>
  <c r="L31" i="11"/>
  <c r="L32" i="11" s="1"/>
  <c r="K31" i="11"/>
  <c r="L61" i="11"/>
  <c r="L62" i="11" s="1"/>
  <c r="M61" i="11"/>
  <c r="M62" i="11" s="1"/>
  <c r="N61" i="11"/>
  <c r="O61" i="11"/>
  <c r="O62" i="11" s="1"/>
  <c r="K61" i="11"/>
  <c r="M13" i="11"/>
  <c r="N13" i="11"/>
  <c r="N14" i="11" s="1"/>
  <c r="O13" i="11"/>
  <c r="O14" i="11" s="1"/>
  <c r="K13" i="11"/>
  <c r="L13" i="11"/>
  <c r="L14" i="11" s="1"/>
  <c r="Q449" i="11"/>
  <c r="Q450" i="11" s="1"/>
  <c r="Q451" i="11" s="1"/>
  <c r="O449" i="11"/>
  <c r="O450" i="11" s="1"/>
  <c r="O451" i="11" s="1"/>
  <c r="K465" i="11"/>
  <c r="AB185" i="11"/>
  <c r="AB186" i="11" s="1"/>
  <c r="AB187" i="11" s="1"/>
  <c r="R449" i="11"/>
  <c r="R450" i="11" s="1"/>
  <c r="R451" i="11" s="1"/>
  <c r="R441" i="11"/>
  <c r="R442" i="11" s="1"/>
  <c r="R443" i="11" s="1"/>
  <c r="K449" i="11"/>
  <c r="K450" i="11" s="1"/>
  <c r="K451" i="11" s="1"/>
  <c r="L449" i="11"/>
  <c r="L450" i="11" s="1"/>
  <c r="L451" i="11" s="1"/>
  <c r="N449" i="11"/>
  <c r="N450" i="11" s="1"/>
  <c r="N451" i="11" s="1"/>
  <c r="P217" i="11"/>
  <c r="P218" i="11" s="1"/>
  <c r="P219" i="11" s="1"/>
  <c r="Q275" i="11"/>
  <c r="Q276" i="11" s="1"/>
  <c r="Q277" i="11" s="1"/>
  <c r="O417" i="11"/>
  <c r="O418" i="11" s="1"/>
  <c r="O419" i="11" s="1"/>
  <c r="K441" i="11"/>
  <c r="K442" i="11" s="1"/>
  <c r="K443" i="11" s="1"/>
  <c r="S441" i="11"/>
  <c r="S442" i="11" s="1"/>
  <c r="S443" i="11" s="1"/>
  <c r="L441" i="11"/>
  <c r="L442" i="11" s="1"/>
  <c r="L443" i="11" s="1"/>
  <c r="P441" i="11"/>
  <c r="P442" i="11" s="1"/>
  <c r="P443" i="11" s="1"/>
  <c r="X185" i="11"/>
  <c r="X186" i="11" s="1"/>
  <c r="X187" i="11" s="1"/>
  <c r="R417" i="11"/>
  <c r="R418" i="11" s="1"/>
  <c r="R419" i="11" s="1"/>
  <c r="W417" i="11"/>
  <c r="W418" i="11" s="1"/>
  <c r="W419" i="11" s="1"/>
  <c r="Z417" i="11"/>
  <c r="Z418" i="11" s="1"/>
  <c r="Z419" i="11" s="1"/>
  <c r="AC417" i="11"/>
  <c r="AC418" i="11" s="1"/>
  <c r="AC419" i="11" s="1"/>
  <c r="K417" i="11"/>
  <c r="K418" i="11" s="1"/>
  <c r="K419" i="11" s="1"/>
  <c r="P417" i="11"/>
  <c r="P418" i="11" s="1"/>
  <c r="P419" i="11" s="1"/>
  <c r="AA417" i="11"/>
  <c r="AA418" i="11" s="1"/>
  <c r="AA419" i="11" s="1"/>
  <c r="U417" i="11"/>
  <c r="U418" i="11" s="1"/>
  <c r="U419" i="11" s="1"/>
  <c r="X417" i="11"/>
  <c r="X418" i="11" s="1"/>
  <c r="X419" i="11" s="1"/>
  <c r="S417" i="11"/>
  <c r="S418" i="11" s="1"/>
  <c r="S419" i="11" s="1"/>
  <c r="M259" i="11"/>
  <c r="M260" i="11" s="1"/>
  <c r="M261" i="11" s="1"/>
  <c r="V417" i="11"/>
  <c r="V418" i="11" s="1"/>
  <c r="V419" i="11" s="1"/>
  <c r="Q417" i="11"/>
  <c r="Q418" i="11" s="1"/>
  <c r="Q419" i="11" s="1"/>
  <c r="T417" i="11"/>
  <c r="T418" i="11" s="1"/>
  <c r="T419" i="11" s="1"/>
  <c r="N417" i="11"/>
  <c r="N418" i="11" s="1"/>
  <c r="N419" i="11" s="1"/>
  <c r="M417" i="11"/>
  <c r="M418" i="11" s="1"/>
  <c r="M419" i="11" s="1"/>
  <c r="L417" i="11"/>
  <c r="L418" i="11" s="1"/>
  <c r="L419" i="11" s="1"/>
  <c r="Q441" i="11"/>
  <c r="Q442" i="11" s="1"/>
  <c r="Q443" i="11" s="1"/>
  <c r="AD417" i="11"/>
  <c r="AD418" i="11" s="1"/>
  <c r="AD419" i="11" s="1"/>
  <c r="Y417" i="11"/>
  <c r="Y418" i="11" s="1"/>
  <c r="Y419" i="11" s="1"/>
  <c r="L367" i="11"/>
  <c r="L368" i="11" s="1"/>
  <c r="L369" i="11" s="1"/>
  <c r="Q375" i="11"/>
  <c r="Q376" i="11" s="1"/>
  <c r="Q377" i="11" s="1"/>
  <c r="T375" i="11"/>
  <c r="T376" i="11" s="1"/>
  <c r="T377" i="11" s="1"/>
  <c r="K375" i="11"/>
  <c r="K376" i="11" s="1"/>
  <c r="K377" i="11" s="1"/>
  <c r="O375" i="11"/>
  <c r="O376" i="11" s="1"/>
  <c r="O377" i="11" s="1"/>
  <c r="N185" i="11"/>
  <c r="N186" i="11" s="1"/>
  <c r="N187" i="11" s="1"/>
  <c r="R325" i="11"/>
  <c r="R326" i="11" s="1"/>
  <c r="R327" i="11" s="1"/>
  <c r="R391" i="11"/>
  <c r="R392" i="11" s="1"/>
  <c r="R393" i="11" s="1"/>
  <c r="V185" i="11"/>
  <c r="V186" i="11" s="1"/>
  <c r="V187" i="11" s="1"/>
  <c r="L407" i="11"/>
  <c r="L408" i="11" s="1"/>
  <c r="L409" i="11" s="1"/>
  <c r="M449" i="11"/>
  <c r="M450" i="11" s="1"/>
  <c r="M451" i="11" s="1"/>
  <c r="N425" i="11"/>
  <c r="N426" i="11" s="1"/>
  <c r="N427" i="11" s="1"/>
  <c r="L465" i="11"/>
  <c r="L466" i="11" s="1"/>
  <c r="L467" i="11" s="1"/>
  <c r="M465" i="11"/>
  <c r="M466" i="11" s="1"/>
  <c r="M467" i="11" s="1"/>
  <c r="N465" i="11"/>
  <c r="N466" i="11" s="1"/>
  <c r="N467" i="11" s="1"/>
  <c r="O441" i="11"/>
  <c r="O442" i="11" s="1"/>
  <c r="O443" i="11" s="1"/>
  <c r="T441" i="11"/>
  <c r="T442" i="11" s="1"/>
  <c r="T443" i="11" s="1"/>
  <c r="N441" i="11"/>
  <c r="N442" i="11" s="1"/>
  <c r="N443" i="11" s="1"/>
  <c r="L433" i="11"/>
  <c r="L434" i="11" s="1"/>
  <c r="L435" i="11" s="1"/>
  <c r="P433" i="11"/>
  <c r="P434" i="11" s="1"/>
  <c r="P435" i="11" s="1"/>
  <c r="Q433" i="11"/>
  <c r="Q434" i="11" s="1"/>
  <c r="Q435" i="11" s="1"/>
  <c r="R433" i="11"/>
  <c r="R434" i="11" s="1"/>
  <c r="R435" i="11" s="1"/>
  <c r="M433" i="11"/>
  <c r="M434" i="11" s="1"/>
  <c r="M435" i="11" s="1"/>
  <c r="K433" i="11"/>
  <c r="K434" i="11" s="1"/>
  <c r="K435" i="11" s="1"/>
  <c r="T433" i="11"/>
  <c r="T434" i="11" s="1"/>
  <c r="T435" i="11" s="1"/>
  <c r="U433" i="11"/>
  <c r="U434" i="11" s="1"/>
  <c r="U435" i="11" s="1"/>
  <c r="S433" i="11"/>
  <c r="S434" i="11" s="1"/>
  <c r="S435" i="11" s="1"/>
  <c r="N433" i="11"/>
  <c r="N434" i="11" s="1"/>
  <c r="N435" i="11" s="1"/>
  <c r="P425" i="11"/>
  <c r="P426" i="11" s="1"/>
  <c r="P427" i="11" s="1"/>
  <c r="Q425" i="11"/>
  <c r="Q426" i="11" s="1"/>
  <c r="Q427" i="11" s="1"/>
  <c r="O425" i="11"/>
  <c r="O426" i="11" s="1"/>
  <c r="O427" i="11" s="1"/>
  <c r="K425" i="11"/>
  <c r="L425" i="11"/>
  <c r="L426" i="11" s="1"/>
  <c r="L427" i="11" s="1"/>
  <c r="M407" i="11"/>
  <c r="M408" i="11" s="1"/>
  <c r="M409" i="11" s="1"/>
  <c r="M391" i="11"/>
  <c r="M392" i="11" s="1"/>
  <c r="M393" i="11" s="1"/>
  <c r="U375" i="11"/>
  <c r="U376" i="11" s="1"/>
  <c r="U377" i="11" s="1"/>
  <c r="P375" i="11"/>
  <c r="P376" i="11" s="1"/>
  <c r="P377" i="11" s="1"/>
  <c r="L375" i="11"/>
  <c r="L376" i="11" s="1"/>
  <c r="L377" i="11" s="1"/>
  <c r="R375" i="11"/>
  <c r="R376" i="11" s="1"/>
  <c r="R377" i="11" s="1"/>
  <c r="N375" i="11"/>
  <c r="N376" i="11" s="1"/>
  <c r="N377" i="11" s="1"/>
  <c r="S375" i="11"/>
  <c r="S376" i="11" s="1"/>
  <c r="S377" i="11" s="1"/>
  <c r="O367" i="11"/>
  <c r="O368" i="11" s="1"/>
  <c r="O369" i="11" s="1"/>
  <c r="P367" i="11"/>
  <c r="P368" i="11" s="1"/>
  <c r="P369" i="11" s="1"/>
  <c r="N367" i="11"/>
  <c r="N368" i="11" s="1"/>
  <c r="N369" i="11" s="1"/>
  <c r="K367" i="11"/>
  <c r="M367" i="11"/>
  <c r="M368" i="11" s="1"/>
  <c r="M369" i="11" s="1"/>
  <c r="M359" i="11"/>
  <c r="M360" i="11" s="1"/>
  <c r="M361" i="11" s="1"/>
  <c r="AA359" i="11"/>
  <c r="AA360" i="11" s="1"/>
  <c r="AA361" i="11" s="1"/>
  <c r="X359" i="11"/>
  <c r="X360" i="11" s="1"/>
  <c r="X361" i="11" s="1"/>
  <c r="K349" i="11"/>
  <c r="L349" i="11"/>
  <c r="L350" i="11" s="1"/>
  <c r="L351" i="11" s="1"/>
  <c r="M349" i="11"/>
  <c r="M350" i="11" s="1"/>
  <c r="M351" i="11" s="1"/>
  <c r="P333" i="11"/>
  <c r="P334" i="11" s="1"/>
  <c r="P335" i="11" s="1"/>
  <c r="L325" i="11"/>
  <c r="L326" i="11" s="1"/>
  <c r="L327" i="11" s="1"/>
  <c r="M325" i="11"/>
  <c r="M326" i="11" s="1"/>
  <c r="M327" i="11" s="1"/>
  <c r="T325" i="11"/>
  <c r="T326" i="11" s="1"/>
  <c r="T327" i="11" s="1"/>
  <c r="N325" i="11"/>
  <c r="N326" i="11" s="1"/>
  <c r="N327" i="11" s="1"/>
  <c r="O325" i="11"/>
  <c r="O326" i="11" s="1"/>
  <c r="O327" i="11" s="1"/>
  <c r="P325" i="11"/>
  <c r="P326" i="11" s="1"/>
  <c r="P327" i="11" s="1"/>
  <c r="R259" i="11"/>
  <c r="R260" i="11" s="1"/>
  <c r="R261" i="11" s="1"/>
  <c r="R243" i="11"/>
  <c r="R244" i="11" s="1"/>
  <c r="R245" i="11" s="1"/>
  <c r="M243" i="11"/>
  <c r="M244" i="11" s="1"/>
  <c r="M245" i="11" s="1"/>
  <c r="Z243" i="11"/>
  <c r="Z244" i="11" s="1"/>
  <c r="Z245" i="11" s="1"/>
  <c r="O243" i="11"/>
  <c r="O244" i="11" s="1"/>
  <c r="O245" i="11" s="1"/>
  <c r="AB243" i="11"/>
  <c r="AB244" i="11" s="1"/>
  <c r="AB245" i="11" s="1"/>
  <c r="AD243" i="11"/>
  <c r="AD244" i="11" s="1"/>
  <c r="AD245" i="11" s="1"/>
  <c r="W243" i="11"/>
  <c r="W244" i="11" s="1"/>
  <c r="W245" i="11" s="1"/>
  <c r="K243" i="11"/>
  <c r="S243" i="11"/>
  <c r="S244" i="11" s="1"/>
  <c r="S245" i="11" s="1"/>
  <c r="X243" i="11"/>
  <c r="X244" i="11" s="1"/>
  <c r="X245" i="11" s="1"/>
  <c r="V243" i="11"/>
  <c r="V244" i="11" s="1"/>
  <c r="V245" i="11" s="1"/>
  <c r="Y243" i="11"/>
  <c r="Y244" i="11" s="1"/>
  <c r="Y245" i="11" s="1"/>
  <c r="L217" i="11"/>
  <c r="L218" i="11" s="1"/>
  <c r="L219" i="11" s="1"/>
  <c r="R217" i="11"/>
  <c r="R218" i="11" s="1"/>
  <c r="R219" i="11" s="1"/>
  <c r="Q201" i="11"/>
  <c r="Q202" i="11" s="1"/>
  <c r="Q203" i="11" s="1"/>
  <c r="P185" i="11"/>
  <c r="P186" i="11" s="1"/>
  <c r="P187" i="11" s="1"/>
  <c r="Z185" i="11"/>
  <c r="Z186" i="11" s="1"/>
  <c r="Z187" i="11" s="1"/>
  <c r="O301" i="11"/>
  <c r="O302" i="11" s="1"/>
  <c r="O303" i="11" s="1"/>
  <c r="R185" i="11"/>
  <c r="R186" i="11" s="1"/>
  <c r="R187" i="11" s="1"/>
  <c r="R275" i="11"/>
  <c r="R276" i="11" s="1"/>
  <c r="R277" i="11" s="1"/>
  <c r="P243" i="11"/>
  <c r="P244" i="11" s="1"/>
  <c r="P245" i="11" s="1"/>
  <c r="AA243" i="11"/>
  <c r="AA244" i="11" s="1"/>
  <c r="AA245" i="11" s="1"/>
  <c r="Q325" i="11"/>
  <c r="Q326" i="11" s="1"/>
  <c r="Q327" i="11" s="1"/>
  <c r="Q333" i="11"/>
  <c r="Q334" i="11" s="1"/>
  <c r="Q335" i="11" s="1"/>
  <c r="W301" i="11"/>
  <c r="W302" i="11" s="1"/>
  <c r="W303" i="11" s="1"/>
  <c r="U359" i="11"/>
  <c r="U360" i="11" s="1"/>
  <c r="U361" i="11" s="1"/>
  <c r="Q359" i="11"/>
  <c r="Q360" i="11" s="1"/>
  <c r="Q361" i="11" s="1"/>
  <c r="L359" i="11"/>
  <c r="L360" i="11" s="1"/>
  <c r="L361" i="11" s="1"/>
  <c r="K391" i="11"/>
  <c r="K392" i="11" s="1"/>
  <c r="K393" i="11" s="1"/>
  <c r="K407" i="11"/>
  <c r="L275" i="11"/>
  <c r="L276" i="11" s="1"/>
  <c r="L277" i="11" s="1"/>
  <c r="X301" i="11"/>
  <c r="X302" i="11" s="1"/>
  <c r="X303" i="11" s="1"/>
  <c r="AC359" i="11"/>
  <c r="AC360" i="11" s="1"/>
  <c r="AC361" i="11" s="1"/>
  <c r="Y359" i="11"/>
  <c r="Y360" i="11" s="1"/>
  <c r="Y361" i="11" s="1"/>
  <c r="T359" i="11"/>
  <c r="T360" i="11" s="1"/>
  <c r="T361" i="11" s="1"/>
  <c r="N391" i="11"/>
  <c r="N392" i="11" s="1"/>
  <c r="N393" i="11" s="1"/>
  <c r="N407" i="11"/>
  <c r="N408" i="11" s="1"/>
  <c r="N409" i="11" s="1"/>
  <c r="K185" i="11"/>
  <c r="K186" i="11" s="1"/>
  <c r="K187" i="11" s="1"/>
  <c r="K275" i="11"/>
  <c r="K276" i="11" s="1"/>
  <c r="K277" i="11" s="1"/>
  <c r="AC243" i="11"/>
  <c r="AC244" i="11" s="1"/>
  <c r="AC245" i="11" s="1"/>
  <c r="U243" i="11"/>
  <c r="U244" i="11" s="1"/>
  <c r="U245" i="11" s="1"/>
  <c r="L243" i="11"/>
  <c r="L244" i="11" s="1"/>
  <c r="L245" i="11" s="1"/>
  <c r="K325" i="11"/>
  <c r="K326" i="11" s="1"/>
  <c r="K327" i="11" s="1"/>
  <c r="U301" i="11"/>
  <c r="U302" i="11" s="1"/>
  <c r="U303" i="11" s="1"/>
  <c r="N359" i="11"/>
  <c r="N360" i="11" s="1"/>
  <c r="N361" i="11" s="1"/>
  <c r="V359" i="11"/>
  <c r="V360" i="11" s="1"/>
  <c r="V361" i="11" s="1"/>
  <c r="AB359" i="11"/>
  <c r="AB360" i="11" s="1"/>
  <c r="AB361" i="11" s="1"/>
  <c r="O391" i="11"/>
  <c r="O392" i="11" s="1"/>
  <c r="O393" i="11" s="1"/>
  <c r="M185" i="11"/>
  <c r="M186" i="11" s="1"/>
  <c r="M187" i="11" s="1"/>
  <c r="AA185" i="11"/>
  <c r="AA186" i="11" s="1"/>
  <c r="AA187" i="11" s="1"/>
  <c r="M275" i="11"/>
  <c r="M276" i="11" s="1"/>
  <c r="M277" i="11" s="1"/>
  <c r="N243" i="11"/>
  <c r="N244" i="11" s="1"/>
  <c r="N245" i="11" s="1"/>
  <c r="Q243" i="11"/>
  <c r="Q244" i="11" s="1"/>
  <c r="Q245" i="11" s="1"/>
  <c r="R301" i="11"/>
  <c r="R302" i="11" s="1"/>
  <c r="R303" i="11" s="1"/>
  <c r="AD359" i="11"/>
  <c r="AD360" i="11" s="1"/>
  <c r="AD361" i="11" s="1"/>
  <c r="R359" i="11"/>
  <c r="R360" i="11" s="1"/>
  <c r="R361" i="11" s="1"/>
  <c r="P391" i="11"/>
  <c r="P392" i="11" s="1"/>
  <c r="P393" i="11" s="1"/>
  <c r="N275" i="11"/>
  <c r="N276" i="11" s="1"/>
  <c r="N277" i="11" s="1"/>
  <c r="N301" i="11"/>
  <c r="N302" i="11" s="1"/>
  <c r="N303" i="11" s="1"/>
  <c r="Z301" i="11"/>
  <c r="Z302" i="11" s="1"/>
  <c r="Z303" i="11" s="1"/>
  <c r="O359" i="11"/>
  <c r="O360" i="11" s="1"/>
  <c r="O361" i="11" s="1"/>
  <c r="Z359" i="11"/>
  <c r="Z360" i="11" s="1"/>
  <c r="Z361" i="11" s="1"/>
  <c r="Q391" i="11"/>
  <c r="Q392" i="11" s="1"/>
  <c r="Q393" i="11" s="1"/>
  <c r="O275" i="11"/>
  <c r="O276" i="11" s="1"/>
  <c r="O277" i="11" s="1"/>
  <c r="V301" i="11"/>
  <c r="V302" i="11" s="1"/>
  <c r="V303" i="11" s="1"/>
  <c r="AA301" i="11"/>
  <c r="AA302" i="11" s="1"/>
  <c r="AA303" i="11" s="1"/>
  <c r="W359" i="11"/>
  <c r="W360" i="11" s="1"/>
  <c r="W361" i="11" s="1"/>
  <c r="K359" i="11"/>
  <c r="K360" i="11" s="1"/>
  <c r="K361" i="11" s="1"/>
  <c r="M193" i="11"/>
  <c r="M194" i="11" s="1"/>
  <c r="M195" i="11" s="1"/>
  <c r="K193" i="11"/>
  <c r="Q259" i="11"/>
  <c r="Q260" i="11" s="1"/>
  <c r="Q261" i="11" s="1"/>
  <c r="M301" i="11"/>
  <c r="M302" i="11" s="1"/>
  <c r="M303" i="11" s="1"/>
  <c r="L301" i="11"/>
  <c r="L302" i="11" s="1"/>
  <c r="L303" i="11" s="1"/>
  <c r="P359" i="11"/>
  <c r="P360" i="11" s="1"/>
  <c r="P361" i="11" s="1"/>
  <c r="AD185" i="11"/>
  <c r="AD186" i="11" s="1"/>
  <c r="AD187" i="11" s="1"/>
  <c r="O185" i="11"/>
  <c r="O186" i="11" s="1"/>
  <c r="O187" i="11" s="1"/>
  <c r="Q193" i="11"/>
  <c r="Q194" i="11" s="1"/>
  <c r="Q195" i="11" s="1"/>
  <c r="L291" i="11"/>
  <c r="L292" i="11" s="1"/>
  <c r="L293" i="11" s="1"/>
  <c r="U259" i="11"/>
  <c r="U260" i="11" s="1"/>
  <c r="U261" i="11" s="1"/>
  <c r="K259" i="11"/>
  <c r="K260" i="11" s="1"/>
  <c r="K261" i="11" s="1"/>
  <c r="R333" i="11"/>
  <c r="R334" i="11" s="1"/>
  <c r="R335" i="11" s="1"/>
  <c r="AD301" i="11"/>
  <c r="AD302" i="11" s="1"/>
  <c r="AD303" i="11" s="1"/>
  <c r="Q301" i="11"/>
  <c r="Q302" i="11" s="1"/>
  <c r="Q303" i="11" s="1"/>
  <c r="T301" i="11"/>
  <c r="T302" i="11" s="1"/>
  <c r="T303" i="11" s="1"/>
  <c r="W127" i="11"/>
  <c r="W128" i="11" s="1"/>
  <c r="W129" i="11" s="1"/>
  <c r="W185" i="11"/>
  <c r="W186" i="11" s="1"/>
  <c r="W187" i="11" s="1"/>
  <c r="S185" i="11"/>
  <c r="S186" i="11" s="1"/>
  <c r="S187" i="11" s="1"/>
  <c r="K291" i="11"/>
  <c r="L259" i="11"/>
  <c r="L260" i="11" s="1"/>
  <c r="L261" i="11" s="1"/>
  <c r="S259" i="11"/>
  <c r="S260" i="11" s="1"/>
  <c r="S261" i="11" s="1"/>
  <c r="L333" i="11"/>
  <c r="L334" i="11" s="1"/>
  <c r="L335" i="11" s="1"/>
  <c r="Y301" i="11"/>
  <c r="Y302" i="11" s="1"/>
  <c r="Y303" i="11" s="1"/>
  <c r="AB301" i="11"/>
  <c r="AB302" i="11" s="1"/>
  <c r="AB303" i="11" s="1"/>
  <c r="R209" i="11"/>
  <c r="R210" i="11" s="1"/>
  <c r="R211" i="11" s="1"/>
  <c r="M291" i="11"/>
  <c r="M292" i="11" s="1"/>
  <c r="M293" i="11" s="1"/>
  <c r="N259" i="11"/>
  <c r="N260" i="11" s="1"/>
  <c r="N261" i="11" s="1"/>
  <c r="K333" i="11"/>
  <c r="K334" i="11" s="1"/>
  <c r="K335" i="11" s="1"/>
  <c r="M383" i="11"/>
  <c r="M384" i="11" s="1"/>
  <c r="M385" i="11" s="1"/>
  <c r="T383" i="11"/>
  <c r="T384" i="11" s="1"/>
  <c r="T385" i="11" s="1"/>
  <c r="L383" i="11"/>
  <c r="L384" i="11" s="1"/>
  <c r="L385" i="11" s="1"/>
  <c r="S383" i="11"/>
  <c r="S384" i="11" s="1"/>
  <c r="S385" i="11" s="1"/>
  <c r="K383" i="11"/>
  <c r="K384" i="11" s="1"/>
  <c r="K385" i="11" s="1"/>
  <c r="R383" i="11"/>
  <c r="R384" i="11" s="1"/>
  <c r="R385" i="11" s="1"/>
  <c r="Q383" i="11"/>
  <c r="Q384" i="11" s="1"/>
  <c r="Q385" i="11" s="1"/>
  <c r="P383" i="11"/>
  <c r="P384" i="11" s="1"/>
  <c r="P385" i="11" s="1"/>
  <c r="O383" i="11"/>
  <c r="O384" i="11" s="1"/>
  <c r="O385" i="11" s="1"/>
  <c r="N383" i="11"/>
  <c r="N384" i="11" s="1"/>
  <c r="N385" i="11" s="1"/>
  <c r="M233" i="11"/>
  <c r="M234" i="11" s="1"/>
  <c r="M235" i="11" s="1"/>
  <c r="N291" i="11"/>
  <c r="N292" i="11" s="1"/>
  <c r="N293" i="11" s="1"/>
  <c r="O259" i="11"/>
  <c r="O260" i="11" s="1"/>
  <c r="O261" i="11" s="1"/>
  <c r="M333" i="11"/>
  <c r="M334" i="11" s="1"/>
  <c r="M335" i="11" s="1"/>
  <c r="U185" i="11"/>
  <c r="U186" i="11" s="1"/>
  <c r="U187" i="11" s="1"/>
  <c r="Q185" i="11"/>
  <c r="Q186" i="11" s="1"/>
  <c r="Q187" i="11" s="1"/>
  <c r="L185" i="11"/>
  <c r="L186" i="11" s="1"/>
  <c r="L187" i="11" s="1"/>
  <c r="O233" i="11"/>
  <c r="O234" i="11" s="1"/>
  <c r="O235" i="11" s="1"/>
  <c r="T259" i="11"/>
  <c r="T260" i="11" s="1"/>
  <c r="T261" i="11" s="1"/>
  <c r="N333" i="11"/>
  <c r="N334" i="11" s="1"/>
  <c r="N335" i="11" s="1"/>
  <c r="N349" i="11"/>
  <c r="N350" i="11" s="1"/>
  <c r="N351" i="11" s="1"/>
  <c r="AC301" i="11"/>
  <c r="AC302" i="11" s="1"/>
  <c r="AC303" i="11" s="1"/>
  <c r="K301" i="11"/>
  <c r="K302" i="11" s="1"/>
  <c r="K303" i="11" s="1"/>
  <c r="AC185" i="11"/>
  <c r="AC186" i="11" s="1"/>
  <c r="AC187" i="11" s="1"/>
  <c r="Y185" i="11"/>
  <c r="Y186" i="11" s="1"/>
  <c r="Y187" i="11" s="1"/>
  <c r="P301" i="11"/>
  <c r="P302" i="11" s="1"/>
  <c r="P303" i="11" s="1"/>
  <c r="R127" i="11"/>
  <c r="R128" i="11" s="1"/>
  <c r="R129" i="11" s="1"/>
  <c r="N201" i="11"/>
  <c r="N202" i="11" s="1"/>
  <c r="N203" i="11" s="1"/>
  <c r="M217" i="11"/>
  <c r="M218" i="11" s="1"/>
  <c r="M219" i="11" s="1"/>
  <c r="T201" i="11"/>
  <c r="T202" i="11" s="1"/>
  <c r="T203" i="11" s="1"/>
  <c r="R201" i="11"/>
  <c r="R202" i="11" s="1"/>
  <c r="R203" i="11" s="1"/>
  <c r="O217" i="11"/>
  <c r="O218" i="11" s="1"/>
  <c r="O219" i="11" s="1"/>
  <c r="K309" i="11"/>
  <c r="Q309" i="11"/>
  <c r="Q310" i="11" s="1"/>
  <c r="Q311" i="11" s="1"/>
  <c r="P309" i="11"/>
  <c r="P310" i="11" s="1"/>
  <c r="P311" i="11" s="1"/>
  <c r="O309" i="11"/>
  <c r="O310" i="11" s="1"/>
  <c r="O311" i="11" s="1"/>
  <c r="N309" i="11"/>
  <c r="N310" i="11" s="1"/>
  <c r="N311" i="11" s="1"/>
  <c r="L309" i="11"/>
  <c r="L310" i="11" s="1"/>
  <c r="L311" i="11" s="1"/>
  <c r="M309" i="11"/>
  <c r="M310" i="11" s="1"/>
  <c r="M311" i="11" s="1"/>
  <c r="M201" i="11"/>
  <c r="M202" i="11" s="1"/>
  <c r="M203" i="11" s="1"/>
  <c r="K201" i="11"/>
  <c r="K202" i="11" s="1"/>
  <c r="K203" i="11" s="1"/>
  <c r="S317" i="11"/>
  <c r="S318" i="11" s="1"/>
  <c r="S319" i="11" s="1"/>
  <c r="K317" i="11"/>
  <c r="K318" i="11" s="1"/>
  <c r="K319" i="11" s="1"/>
  <c r="R317" i="11"/>
  <c r="R318" i="11" s="1"/>
  <c r="R319" i="11" s="1"/>
  <c r="Q317" i="11"/>
  <c r="Q318" i="11" s="1"/>
  <c r="Q319" i="11" s="1"/>
  <c r="P317" i="11"/>
  <c r="P318" i="11" s="1"/>
  <c r="P319" i="11" s="1"/>
  <c r="O317" i="11"/>
  <c r="O318" i="11" s="1"/>
  <c r="O319" i="11" s="1"/>
  <c r="N317" i="11"/>
  <c r="N318" i="11" s="1"/>
  <c r="N319" i="11" s="1"/>
  <c r="T317" i="11"/>
  <c r="T318" i="11" s="1"/>
  <c r="T319" i="11" s="1"/>
  <c r="L317" i="11"/>
  <c r="L318" i="11" s="1"/>
  <c r="L319" i="11" s="1"/>
  <c r="U317" i="11"/>
  <c r="U318" i="11" s="1"/>
  <c r="U319" i="11" s="1"/>
  <c r="M317" i="11"/>
  <c r="M318" i="11" s="1"/>
  <c r="M319" i="11" s="1"/>
  <c r="U201" i="11"/>
  <c r="U202" i="11" s="1"/>
  <c r="U203" i="11" s="1"/>
  <c r="S201" i="11"/>
  <c r="S202" i="11" s="1"/>
  <c r="S203" i="11" s="1"/>
  <c r="Q217" i="11"/>
  <c r="Q218" i="11" s="1"/>
  <c r="Q219" i="11" s="1"/>
  <c r="L201" i="11"/>
  <c r="L202" i="11" s="1"/>
  <c r="L203" i="11" s="1"/>
  <c r="O201" i="11"/>
  <c r="O202" i="11" s="1"/>
  <c r="O203" i="11" s="1"/>
  <c r="K217" i="11"/>
  <c r="K218" i="11" s="1"/>
  <c r="K219" i="11" s="1"/>
  <c r="L175" i="11"/>
  <c r="L176" i="11" s="1"/>
  <c r="L177" i="11" s="1"/>
  <c r="K209" i="11"/>
  <c r="K210" i="11" s="1"/>
  <c r="K211" i="11" s="1"/>
  <c r="M267" i="11"/>
  <c r="M268" i="11" s="1"/>
  <c r="M269" i="11" s="1"/>
  <c r="T267" i="11"/>
  <c r="T268" i="11" s="1"/>
  <c r="T269" i="11" s="1"/>
  <c r="L267" i="11"/>
  <c r="L268" i="11" s="1"/>
  <c r="L269" i="11" s="1"/>
  <c r="S267" i="11"/>
  <c r="S268" i="11" s="1"/>
  <c r="S269" i="11" s="1"/>
  <c r="K267" i="11"/>
  <c r="K268" i="11" s="1"/>
  <c r="K269" i="11" s="1"/>
  <c r="R267" i="11"/>
  <c r="R268" i="11" s="1"/>
  <c r="R269" i="11" s="1"/>
  <c r="Q267" i="11"/>
  <c r="Q268" i="11" s="1"/>
  <c r="Q269" i="11" s="1"/>
  <c r="P267" i="11"/>
  <c r="P268" i="11" s="1"/>
  <c r="P269" i="11" s="1"/>
  <c r="O267" i="11"/>
  <c r="O268" i="11" s="1"/>
  <c r="O269" i="11" s="1"/>
  <c r="N267" i="11"/>
  <c r="N268" i="11" s="1"/>
  <c r="N269" i="11" s="1"/>
  <c r="N175" i="11"/>
  <c r="N176" i="11" s="1"/>
  <c r="N177" i="11" s="1"/>
  <c r="S209" i="11"/>
  <c r="S210" i="11" s="1"/>
  <c r="S211" i="11" s="1"/>
  <c r="Q159" i="11"/>
  <c r="Q160" i="11" s="1"/>
  <c r="Q161" i="11" s="1"/>
  <c r="L209" i="11"/>
  <c r="L210" i="11" s="1"/>
  <c r="L211" i="11" s="1"/>
  <c r="L193" i="11"/>
  <c r="L194" i="11" s="1"/>
  <c r="L195" i="11" s="1"/>
  <c r="K251" i="11"/>
  <c r="Q251" i="11"/>
  <c r="Q252" i="11" s="1"/>
  <c r="Q253" i="11" s="1"/>
  <c r="P251" i="11"/>
  <c r="P252" i="11" s="1"/>
  <c r="P253" i="11" s="1"/>
  <c r="O251" i="11"/>
  <c r="O252" i="11" s="1"/>
  <c r="O253" i="11" s="1"/>
  <c r="N251" i="11"/>
  <c r="N252" i="11" s="1"/>
  <c r="N253" i="11" s="1"/>
  <c r="M251" i="11"/>
  <c r="M252" i="11" s="1"/>
  <c r="M253" i="11" s="1"/>
  <c r="L251" i="11"/>
  <c r="L252" i="11" s="1"/>
  <c r="L253" i="11" s="1"/>
  <c r="N209" i="11"/>
  <c r="N210" i="11" s="1"/>
  <c r="N211" i="11" s="1"/>
  <c r="T209" i="11"/>
  <c r="T210" i="11" s="1"/>
  <c r="T211" i="11" s="1"/>
  <c r="O193" i="11"/>
  <c r="O194" i="11" s="1"/>
  <c r="O195" i="11" s="1"/>
  <c r="K233" i="11"/>
  <c r="O209" i="11"/>
  <c r="O210" i="11" s="1"/>
  <c r="O211" i="11" s="1"/>
  <c r="M209" i="11"/>
  <c r="M210" i="11" s="1"/>
  <c r="M211" i="11" s="1"/>
  <c r="P193" i="11"/>
  <c r="P194" i="11" s="1"/>
  <c r="P195" i="11" s="1"/>
  <c r="L233" i="11"/>
  <c r="L234" i="11" s="1"/>
  <c r="L235" i="11" s="1"/>
  <c r="Q209" i="11"/>
  <c r="Q210" i="11" s="1"/>
  <c r="Q211" i="11" s="1"/>
  <c r="P127" i="11"/>
  <c r="P128" i="11" s="1"/>
  <c r="P129" i="11" s="1"/>
  <c r="X127" i="11"/>
  <c r="X128" i="11" s="1"/>
  <c r="X129" i="11" s="1"/>
  <c r="K127" i="11"/>
  <c r="K128" i="11" s="1"/>
  <c r="K129" i="11" s="1"/>
  <c r="Q127" i="11"/>
  <c r="Q128" i="11" s="1"/>
  <c r="Q129" i="11" s="1"/>
  <c r="S127" i="11"/>
  <c r="S128" i="11" s="1"/>
  <c r="S129" i="11" s="1"/>
  <c r="N127" i="11"/>
  <c r="N128" i="11" s="1"/>
  <c r="N129" i="11" s="1"/>
  <c r="Y127" i="11"/>
  <c r="Y128" i="11" s="1"/>
  <c r="Y129" i="11" s="1"/>
  <c r="AA127" i="11"/>
  <c r="AA128" i="11" s="1"/>
  <c r="AA129" i="11" s="1"/>
  <c r="Z127" i="11"/>
  <c r="Z128" i="11" s="1"/>
  <c r="Z129" i="11" s="1"/>
  <c r="V127" i="11"/>
  <c r="V128" i="11" s="1"/>
  <c r="V129" i="11" s="1"/>
  <c r="M127" i="11"/>
  <c r="M128" i="11" s="1"/>
  <c r="M129" i="11" s="1"/>
  <c r="L127" i="11"/>
  <c r="L128" i="11" s="1"/>
  <c r="L129" i="11" s="1"/>
  <c r="AD127" i="11"/>
  <c r="AD128" i="11" s="1"/>
  <c r="AD129" i="11" s="1"/>
  <c r="U127" i="11"/>
  <c r="U128" i="11" s="1"/>
  <c r="U129" i="11" s="1"/>
  <c r="T127" i="11"/>
  <c r="T128" i="11" s="1"/>
  <c r="T129" i="11" s="1"/>
  <c r="O127" i="11"/>
  <c r="O128" i="11" s="1"/>
  <c r="O129" i="11" s="1"/>
  <c r="AC127" i="11"/>
  <c r="AC128" i="11" s="1"/>
  <c r="AC129" i="11" s="1"/>
  <c r="R159" i="11"/>
  <c r="R160" i="11" s="1"/>
  <c r="R161" i="11" s="1"/>
  <c r="M143" i="11"/>
  <c r="M144" i="11" s="1"/>
  <c r="M145" i="11" s="1"/>
  <c r="K159" i="11"/>
  <c r="K160" i="11" s="1"/>
  <c r="K161" i="11" s="1"/>
  <c r="L159" i="11"/>
  <c r="L160" i="11" s="1"/>
  <c r="L161" i="11" s="1"/>
  <c r="O175" i="11"/>
  <c r="O176" i="11" s="1"/>
  <c r="O177" i="11" s="1"/>
  <c r="S143" i="11"/>
  <c r="S144" i="11" s="1"/>
  <c r="S145" i="11" s="1"/>
  <c r="U143" i="11"/>
  <c r="U144" i="11" s="1"/>
  <c r="U145" i="11" s="1"/>
  <c r="M175" i="11"/>
  <c r="M176" i="11" s="1"/>
  <c r="M177" i="11" s="1"/>
  <c r="M159" i="11"/>
  <c r="M160" i="11" s="1"/>
  <c r="M161" i="11" s="1"/>
  <c r="Q135" i="11"/>
  <c r="Q136" i="11" s="1"/>
  <c r="Q137" i="11" s="1"/>
  <c r="R143" i="11"/>
  <c r="R144" i="11" s="1"/>
  <c r="R145" i="11" s="1"/>
  <c r="L143" i="11"/>
  <c r="L144" i="11" s="1"/>
  <c r="L145" i="11" s="1"/>
  <c r="K143" i="11"/>
  <c r="K144" i="11" s="1"/>
  <c r="K145" i="11" s="1"/>
  <c r="L135" i="11"/>
  <c r="L136" i="11" s="1"/>
  <c r="L137" i="11" s="1"/>
  <c r="M135" i="11"/>
  <c r="M136" i="11" s="1"/>
  <c r="M137" i="11" s="1"/>
  <c r="N143" i="11"/>
  <c r="N144" i="11" s="1"/>
  <c r="N145" i="11" s="1"/>
  <c r="N135" i="11"/>
  <c r="N136" i="11" s="1"/>
  <c r="N137" i="11" s="1"/>
  <c r="O143" i="11"/>
  <c r="O144" i="11" s="1"/>
  <c r="O145" i="11" s="1"/>
  <c r="O135" i="11"/>
  <c r="O136" i="11" s="1"/>
  <c r="O137" i="11" s="1"/>
  <c r="T143" i="11"/>
  <c r="T144" i="11" s="1"/>
  <c r="T145" i="11" s="1"/>
  <c r="N159" i="11"/>
  <c r="N160" i="11" s="1"/>
  <c r="N161" i="11" s="1"/>
  <c r="P135" i="11"/>
  <c r="P136" i="11" s="1"/>
  <c r="P137" i="11" s="1"/>
  <c r="P143" i="11"/>
  <c r="P144" i="11" s="1"/>
  <c r="P145" i="11" s="1"/>
  <c r="P159" i="11"/>
  <c r="P160" i="11" s="1"/>
  <c r="P161" i="11" s="1"/>
  <c r="M151" i="11"/>
  <c r="M152" i="11" s="1"/>
  <c r="M153" i="11" s="1"/>
  <c r="T151" i="11"/>
  <c r="T152" i="11" s="1"/>
  <c r="T153" i="11" s="1"/>
  <c r="L151" i="11"/>
  <c r="L152" i="11" s="1"/>
  <c r="L153" i="11" s="1"/>
  <c r="S151" i="11"/>
  <c r="S152" i="11" s="1"/>
  <c r="S153" i="11" s="1"/>
  <c r="K151" i="11"/>
  <c r="K152" i="11" s="1"/>
  <c r="K153" i="11" s="1"/>
  <c r="R151" i="11"/>
  <c r="R152" i="11" s="1"/>
  <c r="R153" i="11" s="1"/>
  <c r="Q151" i="11"/>
  <c r="Q152" i="11" s="1"/>
  <c r="Q153" i="11" s="1"/>
  <c r="P151" i="11"/>
  <c r="P152" i="11" s="1"/>
  <c r="P153" i="11" s="1"/>
  <c r="O151" i="11"/>
  <c r="O152" i="11" s="1"/>
  <c r="O153" i="11" s="1"/>
  <c r="N151" i="11"/>
  <c r="N152" i="11" s="1"/>
  <c r="N153" i="11" s="1"/>
  <c r="B107" i="11"/>
  <c r="K109" i="11" s="1"/>
  <c r="K110" i="11" s="1"/>
  <c r="K111" i="11" s="1"/>
  <c r="B99" i="11"/>
  <c r="B67" i="11"/>
  <c r="Z69" i="11" s="1"/>
  <c r="Z70" i="11" s="1"/>
  <c r="B83" i="11"/>
  <c r="B115" i="11"/>
  <c r="B75" i="11"/>
  <c r="B91" i="11"/>
  <c r="C9" i="3"/>
  <c r="S87" i="3"/>
  <c r="S85" i="3"/>
  <c r="O91" i="3"/>
  <c r="O87" i="3"/>
  <c r="O85" i="3"/>
  <c r="O83" i="3"/>
  <c r="O81" i="3"/>
  <c r="O79" i="3"/>
  <c r="S41" i="3"/>
  <c r="S39" i="3"/>
  <c r="O45" i="3"/>
  <c r="O41" i="3"/>
  <c r="O39" i="3"/>
  <c r="O37" i="3"/>
  <c r="O35" i="3"/>
  <c r="O33" i="3"/>
  <c r="K91" i="3"/>
  <c r="K89" i="3"/>
  <c r="K87" i="3"/>
  <c r="K85" i="3"/>
  <c r="K83" i="3"/>
  <c r="K81" i="3"/>
  <c r="K79" i="3"/>
  <c r="K77" i="3"/>
  <c r="K75" i="3"/>
  <c r="K67" i="3"/>
  <c r="K65" i="3"/>
  <c r="K63" i="3"/>
  <c r="K45" i="3"/>
  <c r="K43" i="3"/>
  <c r="K41" i="3"/>
  <c r="K39" i="3"/>
  <c r="K37" i="3"/>
  <c r="K35" i="3"/>
  <c r="K33" i="3"/>
  <c r="K31" i="3"/>
  <c r="K29" i="3"/>
  <c r="K27" i="3"/>
  <c r="K23" i="3"/>
  <c r="K21" i="3"/>
  <c r="K19" i="3"/>
  <c r="G91" i="3"/>
  <c r="G89" i="3"/>
  <c r="G87" i="3"/>
  <c r="G85" i="3"/>
  <c r="G83" i="3"/>
  <c r="G81" i="3"/>
  <c r="G79" i="3"/>
  <c r="G77" i="3"/>
  <c r="G75" i="3"/>
  <c r="G73" i="3"/>
  <c r="G67" i="3"/>
  <c r="G65" i="3"/>
  <c r="G63" i="3"/>
  <c r="G61" i="3"/>
  <c r="G57" i="3"/>
  <c r="G55" i="3"/>
  <c r="G71" i="3"/>
  <c r="G69" i="3"/>
  <c r="G53" i="3"/>
  <c r="G45" i="3"/>
  <c r="G43" i="3"/>
  <c r="G41" i="3"/>
  <c r="G39" i="3"/>
  <c r="G37" i="3"/>
  <c r="G35" i="3"/>
  <c r="G33" i="3"/>
  <c r="G31" i="3"/>
  <c r="G29" i="3"/>
  <c r="G27" i="3"/>
  <c r="G25" i="3"/>
  <c r="G23" i="3"/>
  <c r="G21" i="3"/>
  <c r="G19" i="3"/>
  <c r="G17" i="3"/>
  <c r="G13" i="3"/>
  <c r="G11" i="3"/>
  <c r="G9" i="3"/>
  <c r="C91" i="3"/>
  <c r="C89" i="3"/>
  <c r="C87" i="3"/>
  <c r="C85" i="3"/>
  <c r="C83" i="3"/>
  <c r="C81" i="3"/>
  <c r="C79" i="3"/>
  <c r="C77" i="3"/>
  <c r="C75" i="3"/>
  <c r="C73" i="3"/>
  <c r="C67" i="3"/>
  <c r="C65" i="3"/>
  <c r="C63" i="3"/>
  <c r="C61" i="3"/>
  <c r="C57" i="3"/>
  <c r="C55" i="3"/>
  <c r="C71" i="3"/>
  <c r="C69" i="3"/>
  <c r="C53" i="3"/>
  <c r="C45" i="3"/>
  <c r="C43" i="3"/>
  <c r="C41" i="3"/>
  <c r="C39" i="3"/>
  <c r="C37" i="3"/>
  <c r="C35" i="3"/>
  <c r="C33" i="3"/>
  <c r="C31" i="3"/>
  <c r="C29" i="3"/>
  <c r="C27" i="3"/>
  <c r="C25" i="3"/>
  <c r="C23" i="3"/>
  <c r="C21" i="3"/>
  <c r="C19" i="3"/>
  <c r="C17" i="3"/>
  <c r="C13" i="3"/>
  <c r="C11" i="3"/>
  <c r="F146" i="13" l="1"/>
  <c r="F136" i="13"/>
  <c r="F183" i="13"/>
  <c r="F182" i="13"/>
  <c r="F169" i="13"/>
  <c r="F168" i="13"/>
  <c r="F175" i="13"/>
  <c r="F176" i="13"/>
  <c r="U100" i="2"/>
  <c r="C285" i="11"/>
  <c r="C286" i="11" s="1"/>
  <c r="D285" i="11"/>
  <c r="D286" i="11" s="1"/>
  <c r="E285" i="11"/>
  <c r="E286" i="11" s="1"/>
  <c r="K244" i="11"/>
  <c r="K245" i="11" s="1"/>
  <c r="B245" i="11" s="1"/>
  <c r="I245" i="11" s="1"/>
  <c r="I246" i="11" s="1"/>
  <c r="H285" i="11"/>
  <c r="H286" i="11" s="1"/>
  <c r="I285" i="11"/>
  <c r="I286" i="11" s="1"/>
  <c r="F285" i="11"/>
  <c r="F286" i="11" s="1"/>
  <c r="F169" i="11"/>
  <c r="F170" i="11" s="1"/>
  <c r="D169" i="11"/>
  <c r="D170" i="11" s="1"/>
  <c r="C169" i="11"/>
  <c r="C170" i="11" s="1"/>
  <c r="H169" i="11"/>
  <c r="H170" i="11" s="1"/>
  <c r="J169" i="11"/>
  <c r="J170" i="11" s="1"/>
  <c r="E169" i="11"/>
  <c r="E170" i="11" s="1"/>
  <c r="J285" i="11"/>
  <c r="J286" i="11" s="1"/>
  <c r="I169" i="11"/>
  <c r="I170" i="11" s="1"/>
  <c r="G401" i="11"/>
  <c r="G402" i="11" s="1"/>
  <c r="J401" i="11"/>
  <c r="J402" i="11" s="1"/>
  <c r="F401" i="11"/>
  <c r="F402" i="11" s="1"/>
  <c r="E401" i="11"/>
  <c r="E402" i="11" s="1"/>
  <c r="D401" i="11"/>
  <c r="D402" i="11" s="1"/>
  <c r="C401" i="11"/>
  <c r="C402" i="11" s="1"/>
  <c r="I401" i="11"/>
  <c r="I402" i="11" s="1"/>
  <c r="H401" i="11"/>
  <c r="H402" i="11" s="1"/>
  <c r="G459" i="11"/>
  <c r="G460" i="11" s="1"/>
  <c r="C459" i="11"/>
  <c r="C460" i="11" s="1"/>
  <c r="J459" i="11"/>
  <c r="J460" i="11" s="1"/>
  <c r="I459" i="11"/>
  <c r="I460" i="11" s="1"/>
  <c r="F459" i="11"/>
  <c r="F460" i="11" s="1"/>
  <c r="E459" i="11"/>
  <c r="E460" i="11" s="1"/>
  <c r="D459" i="11"/>
  <c r="D460" i="11" s="1"/>
  <c r="H459" i="11"/>
  <c r="H460" i="11" s="1"/>
  <c r="G343" i="11"/>
  <c r="G344" i="11" s="1"/>
  <c r="J343" i="11"/>
  <c r="J344" i="11" s="1"/>
  <c r="F343" i="11"/>
  <c r="F344" i="11" s="1"/>
  <c r="E343" i="11"/>
  <c r="E344" i="11" s="1"/>
  <c r="D343" i="11"/>
  <c r="D344" i="11" s="1"/>
  <c r="C343" i="11"/>
  <c r="C344" i="11" s="1"/>
  <c r="I343" i="11"/>
  <c r="I344" i="11" s="1"/>
  <c r="H343" i="11"/>
  <c r="H344" i="11" s="1"/>
  <c r="G227" i="11"/>
  <c r="G228" i="11" s="1"/>
  <c r="J227" i="11"/>
  <c r="J228" i="11" s="1"/>
  <c r="F227" i="11"/>
  <c r="F228" i="11" s="1"/>
  <c r="E227" i="11"/>
  <c r="E228" i="11" s="1"/>
  <c r="C227" i="11"/>
  <c r="C228" i="11" s="1"/>
  <c r="D227" i="11"/>
  <c r="D228" i="11" s="1"/>
  <c r="I227" i="11"/>
  <c r="I228" i="11" s="1"/>
  <c r="H227" i="11"/>
  <c r="H228" i="11" s="1"/>
  <c r="B451" i="11"/>
  <c r="G451" i="11" s="1"/>
  <c r="G452" i="11" s="1"/>
  <c r="B277" i="11"/>
  <c r="D277" i="11" s="1"/>
  <c r="D278" i="11" s="1"/>
  <c r="B419" i="11"/>
  <c r="E419" i="11" s="1"/>
  <c r="E420" i="11" s="1"/>
  <c r="B443" i="11"/>
  <c r="H443" i="11" s="1"/>
  <c r="H444" i="11" s="1"/>
  <c r="B467" i="11"/>
  <c r="C467" i="11" s="1"/>
  <c r="C468" i="11" s="1"/>
  <c r="B427" i="11"/>
  <c r="G427" i="11" s="1"/>
  <c r="G428" i="11" s="1"/>
  <c r="B327" i="11"/>
  <c r="C327" i="11" s="1"/>
  <c r="C328" i="11" s="1"/>
  <c r="B435" i="11"/>
  <c r="F435" i="11" s="1"/>
  <c r="F436" i="11" s="1"/>
  <c r="B187" i="11"/>
  <c r="D187" i="11" s="1"/>
  <c r="D188" i="11" s="1"/>
  <c r="B351" i="11"/>
  <c r="C351" i="11" s="1"/>
  <c r="C352" i="11" s="1"/>
  <c r="B235" i="11"/>
  <c r="I235" i="11" s="1"/>
  <c r="I236" i="11" s="1"/>
  <c r="B377" i="11"/>
  <c r="I377" i="11" s="1"/>
  <c r="I378" i="11" s="1"/>
  <c r="B361" i="11"/>
  <c r="E361" i="11" s="1"/>
  <c r="E362" i="11" s="1"/>
  <c r="B409" i="11"/>
  <c r="D409" i="11" s="1"/>
  <c r="D410" i="11" s="1"/>
  <c r="B369" i="11"/>
  <c r="D369" i="11" s="1"/>
  <c r="D370" i="11" s="1"/>
  <c r="B393" i="11"/>
  <c r="D393" i="11" s="1"/>
  <c r="D394" i="11" s="1"/>
  <c r="B293" i="11"/>
  <c r="C293" i="11" s="1"/>
  <c r="C294" i="11" s="1"/>
  <c r="B219" i="11"/>
  <c r="D219" i="11" s="1"/>
  <c r="D220" i="11" s="1"/>
  <c r="B261" i="11"/>
  <c r="F261" i="11" s="1"/>
  <c r="F262" i="11" s="1"/>
  <c r="B303" i="11"/>
  <c r="J303" i="11" s="1"/>
  <c r="J304" i="11" s="1"/>
  <c r="B203" i="11"/>
  <c r="I203" i="11" s="1"/>
  <c r="I204" i="11" s="1"/>
  <c r="B335" i="11"/>
  <c r="B129" i="11"/>
  <c r="C129" i="11" s="1"/>
  <c r="C130" i="11" s="1"/>
  <c r="B311" i="11"/>
  <c r="E311" i="11" s="1"/>
  <c r="E312" i="11" s="1"/>
  <c r="B385" i="11"/>
  <c r="B195" i="11"/>
  <c r="J195" i="11" s="1"/>
  <c r="J196" i="11" s="1"/>
  <c r="B269" i="11"/>
  <c r="I269" i="11" s="1"/>
  <c r="I270" i="11" s="1"/>
  <c r="B319" i="11"/>
  <c r="B177" i="11"/>
  <c r="G177" i="11" s="1"/>
  <c r="G178" i="11" s="1"/>
  <c r="B253" i="11"/>
  <c r="B211" i="11"/>
  <c r="B161" i="11"/>
  <c r="I161" i="11" s="1"/>
  <c r="I162" i="11" s="1"/>
  <c r="B145" i="11"/>
  <c r="F145" i="11" s="1"/>
  <c r="F146" i="11" s="1"/>
  <c r="B137" i="11"/>
  <c r="F137" i="11" s="1"/>
  <c r="F138" i="11" s="1"/>
  <c r="B153" i="11"/>
  <c r="Q77" i="11"/>
  <c r="Q78" i="11" s="1"/>
  <c r="Q79" i="11" s="1"/>
  <c r="M77" i="11"/>
  <c r="M78" i="11" s="1"/>
  <c r="M79" i="11" s="1"/>
  <c r="P77" i="11"/>
  <c r="P78" i="11" s="1"/>
  <c r="P79" i="11" s="1"/>
  <c r="L77" i="11"/>
  <c r="L78" i="11" s="1"/>
  <c r="L79" i="11" s="1"/>
  <c r="O77" i="11"/>
  <c r="O78" i="11" s="1"/>
  <c r="O79" i="11" s="1"/>
  <c r="N77" i="11"/>
  <c r="N78" i="11" s="1"/>
  <c r="N79" i="11" s="1"/>
  <c r="K77" i="11"/>
  <c r="AC69" i="11"/>
  <c r="AC70" i="11" s="1"/>
  <c r="AC71" i="11" s="1"/>
  <c r="Y69" i="11"/>
  <c r="Y70" i="11" s="1"/>
  <c r="Y71" i="11" s="1"/>
  <c r="U69" i="11"/>
  <c r="U70" i="11" s="1"/>
  <c r="U71" i="11" s="1"/>
  <c r="Q69" i="11"/>
  <c r="Q70" i="11" s="1"/>
  <c r="Q71" i="11" s="1"/>
  <c r="M69" i="11"/>
  <c r="M70" i="11" s="1"/>
  <c r="AB69" i="11"/>
  <c r="AB70" i="11" s="1"/>
  <c r="AB71" i="11" s="1"/>
  <c r="X69" i="11"/>
  <c r="X70" i="11" s="1"/>
  <c r="X71" i="11" s="1"/>
  <c r="T69" i="11"/>
  <c r="T70" i="11" s="1"/>
  <c r="T71" i="11" s="1"/>
  <c r="P69" i="11"/>
  <c r="P70" i="11" s="1"/>
  <c r="P71" i="11" s="1"/>
  <c r="L69" i="11"/>
  <c r="L70" i="11" s="1"/>
  <c r="AA69" i="11"/>
  <c r="AA70" i="11" s="1"/>
  <c r="AA71" i="11" s="1"/>
  <c r="S69" i="11"/>
  <c r="S70" i="11" s="1"/>
  <c r="S71" i="11" s="1"/>
  <c r="O69" i="11"/>
  <c r="O70" i="11" s="1"/>
  <c r="O71" i="11" s="1"/>
  <c r="AD69" i="11"/>
  <c r="AD70" i="11" s="1"/>
  <c r="AD71" i="11" s="1"/>
  <c r="Z71" i="11"/>
  <c r="V69" i="11"/>
  <c r="V70" i="11" s="1"/>
  <c r="V71" i="11" s="1"/>
  <c r="R69" i="11"/>
  <c r="R70" i="11" s="1"/>
  <c r="R71" i="11" s="1"/>
  <c r="N69" i="11"/>
  <c r="N70" i="11" s="1"/>
  <c r="N71" i="11" s="1"/>
  <c r="W69" i="11"/>
  <c r="W70" i="11" s="1"/>
  <c r="W71" i="11" s="1"/>
  <c r="K69" i="11"/>
  <c r="K70" i="11" s="1"/>
  <c r="K71" i="11" s="1"/>
  <c r="Q101" i="11"/>
  <c r="Q102" i="11" s="1"/>
  <c r="Q103" i="11" s="1"/>
  <c r="M101" i="11"/>
  <c r="M102" i="11" s="1"/>
  <c r="M103" i="11" s="1"/>
  <c r="P101" i="11"/>
  <c r="P102" i="11" s="1"/>
  <c r="P103" i="11" s="1"/>
  <c r="L101" i="11"/>
  <c r="L102" i="11" s="1"/>
  <c r="L103" i="11" s="1"/>
  <c r="K101" i="11"/>
  <c r="K102" i="11" s="1"/>
  <c r="K103" i="11" s="1"/>
  <c r="R101" i="11"/>
  <c r="R102" i="11" s="1"/>
  <c r="R103" i="11" s="1"/>
  <c r="N101" i="11"/>
  <c r="N102" i="11" s="1"/>
  <c r="N103" i="11" s="1"/>
  <c r="O101" i="11"/>
  <c r="O102" i="11" s="1"/>
  <c r="O103" i="11" s="1"/>
  <c r="S93" i="11"/>
  <c r="S94" i="11" s="1"/>
  <c r="S95" i="11" s="1"/>
  <c r="O93" i="11"/>
  <c r="O94" i="11" s="1"/>
  <c r="O95" i="11" s="1"/>
  <c r="K93" i="11"/>
  <c r="K94" i="11" s="1"/>
  <c r="K95" i="11" s="1"/>
  <c r="R93" i="11"/>
  <c r="R94" i="11" s="1"/>
  <c r="R95" i="11" s="1"/>
  <c r="N93" i="11"/>
  <c r="N94" i="11" s="1"/>
  <c r="N95" i="11" s="1"/>
  <c r="M93" i="11"/>
  <c r="M94" i="11" s="1"/>
  <c r="M95" i="11" s="1"/>
  <c r="T93" i="11"/>
  <c r="T94" i="11" s="1"/>
  <c r="T95" i="11" s="1"/>
  <c r="P93" i="11"/>
  <c r="P94" i="11" s="1"/>
  <c r="P95" i="11" s="1"/>
  <c r="L93" i="11"/>
  <c r="L94" i="11" s="1"/>
  <c r="L95" i="11" s="1"/>
  <c r="Q93" i="11"/>
  <c r="Q94" i="11" s="1"/>
  <c r="Q95" i="11" s="1"/>
  <c r="O117" i="11"/>
  <c r="O118" i="11" s="1"/>
  <c r="O119" i="11" s="1"/>
  <c r="K117" i="11"/>
  <c r="N117" i="11"/>
  <c r="N118" i="11" s="1"/>
  <c r="N119" i="11" s="1"/>
  <c r="M117" i="11"/>
  <c r="M118" i="11" s="1"/>
  <c r="M119" i="11" s="1"/>
  <c r="L117" i="11"/>
  <c r="L118" i="11" s="1"/>
  <c r="L119" i="11" s="1"/>
  <c r="R85" i="11"/>
  <c r="R86" i="11" s="1"/>
  <c r="R87" i="11" s="1"/>
  <c r="N85" i="11"/>
  <c r="N86" i="11" s="1"/>
  <c r="N87" i="11" s="1"/>
  <c r="U85" i="11"/>
  <c r="U86" i="11" s="1"/>
  <c r="U87" i="11" s="1"/>
  <c r="Q85" i="11"/>
  <c r="Q86" i="11" s="1"/>
  <c r="Q87" i="11" s="1"/>
  <c r="M85" i="11"/>
  <c r="M86" i="11" s="1"/>
  <c r="M87" i="11" s="1"/>
  <c r="P85" i="11"/>
  <c r="P86" i="11" s="1"/>
  <c r="P87" i="11" s="1"/>
  <c r="S85" i="11"/>
  <c r="S86" i="11" s="1"/>
  <c r="S87" i="11" s="1"/>
  <c r="O85" i="11"/>
  <c r="O86" i="11" s="1"/>
  <c r="O87" i="11" s="1"/>
  <c r="K85" i="11"/>
  <c r="K86" i="11" s="1"/>
  <c r="K87" i="11" s="1"/>
  <c r="T85" i="11"/>
  <c r="T86" i="11" s="1"/>
  <c r="T87" i="11" s="1"/>
  <c r="L85" i="11"/>
  <c r="L86" i="11" s="1"/>
  <c r="L87" i="11" s="1"/>
  <c r="R109" i="11"/>
  <c r="R110" i="11" s="1"/>
  <c r="R111" i="11" s="1"/>
  <c r="N109" i="11"/>
  <c r="N110" i="11" s="1"/>
  <c r="N111" i="11" s="1"/>
  <c r="U109" i="11"/>
  <c r="U110" i="11" s="1"/>
  <c r="U111" i="11" s="1"/>
  <c r="Q109" i="11"/>
  <c r="Q110" i="11" s="1"/>
  <c r="Q111" i="11" s="1"/>
  <c r="M109" i="11"/>
  <c r="M110" i="11" s="1"/>
  <c r="M111" i="11" s="1"/>
  <c r="L109" i="11"/>
  <c r="L110" i="11" s="1"/>
  <c r="L111" i="11" s="1"/>
  <c r="S109" i="11"/>
  <c r="S110" i="11" s="1"/>
  <c r="S111" i="11" s="1"/>
  <c r="O109" i="11"/>
  <c r="O110" i="11" s="1"/>
  <c r="O111" i="11" s="1"/>
  <c r="T109" i="11"/>
  <c r="T110" i="11" s="1"/>
  <c r="T111" i="11" s="1"/>
  <c r="P109" i="11"/>
  <c r="P110" i="11" s="1"/>
  <c r="P111" i="11" s="1"/>
  <c r="B102" i="2"/>
  <c r="I80" i="8"/>
  <c r="I81" i="8" s="1"/>
  <c r="I77" i="8"/>
  <c r="I78" i="8" s="1"/>
  <c r="B286" i="11" l="1"/>
  <c r="A286" i="11" s="1"/>
  <c r="B170" i="11"/>
  <c r="A170" i="11" s="1"/>
  <c r="B402" i="11"/>
  <c r="A402" i="11" s="1"/>
  <c r="B460" i="11"/>
  <c r="A460" i="11" s="1"/>
  <c r="D327" i="11"/>
  <c r="D328" i="11" s="1"/>
  <c r="B344" i="11"/>
  <c r="A344" i="11" s="1"/>
  <c r="B228" i="11"/>
  <c r="A228" i="11" s="1"/>
  <c r="E277" i="11"/>
  <c r="E278" i="11" s="1"/>
  <c r="G277" i="11"/>
  <c r="G278" i="11" s="1"/>
  <c r="H419" i="11"/>
  <c r="H420" i="11" s="1"/>
  <c r="J451" i="11"/>
  <c r="J452" i="11" s="1"/>
  <c r="I427" i="11"/>
  <c r="I428" i="11" s="1"/>
  <c r="E451" i="11"/>
  <c r="E452" i="11" s="1"/>
  <c r="J327" i="11"/>
  <c r="J328" i="11" s="1"/>
  <c r="F427" i="11"/>
  <c r="F428" i="11" s="1"/>
  <c r="I451" i="11"/>
  <c r="I452" i="11" s="1"/>
  <c r="C451" i="11"/>
  <c r="C452" i="11" s="1"/>
  <c r="D451" i="11"/>
  <c r="D452" i="11" s="1"/>
  <c r="J427" i="11"/>
  <c r="J428" i="11" s="1"/>
  <c r="F451" i="11"/>
  <c r="F452" i="11" s="1"/>
  <c r="H451" i="11"/>
  <c r="H452" i="11" s="1"/>
  <c r="H369" i="11"/>
  <c r="H370" i="11" s="1"/>
  <c r="F277" i="11"/>
  <c r="F278" i="11" s="1"/>
  <c r="I369" i="11"/>
  <c r="I370" i="11" s="1"/>
  <c r="G369" i="11"/>
  <c r="G370" i="11" s="1"/>
  <c r="C369" i="11"/>
  <c r="C370" i="11" s="1"/>
  <c r="I277" i="11"/>
  <c r="I278" i="11" s="1"/>
  <c r="H277" i="11"/>
  <c r="H278" i="11" s="1"/>
  <c r="C277" i="11"/>
  <c r="C278" i="11" s="1"/>
  <c r="H361" i="11"/>
  <c r="H362" i="11" s="1"/>
  <c r="H427" i="11"/>
  <c r="H428" i="11" s="1"/>
  <c r="J277" i="11"/>
  <c r="J278" i="11" s="1"/>
  <c r="F369" i="11"/>
  <c r="F370" i="11" s="1"/>
  <c r="G419" i="11"/>
  <c r="G420" i="11" s="1"/>
  <c r="C443" i="11"/>
  <c r="C444" i="11" s="1"/>
  <c r="F351" i="11"/>
  <c r="F352" i="11" s="1"/>
  <c r="D443" i="11"/>
  <c r="D444" i="11" s="1"/>
  <c r="H435" i="11"/>
  <c r="H436" i="11" s="1"/>
  <c r="I187" i="11"/>
  <c r="I188" i="11" s="1"/>
  <c r="C245" i="11"/>
  <c r="C246" i="11" s="1"/>
  <c r="E435" i="11"/>
  <c r="E436" i="11" s="1"/>
  <c r="G435" i="11"/>
  <c r="G436" i="11" s="1"/>
  <c r="E187" i="11"/>
  <c r="E188" i="11" s="1"/>
  <c r="G195" i="11"/>
  <c r="G196" i="11" s="1"/>
  <c r="C435" i="11"/>
  <c r="C436" i="11" s="1"/>
  <c r="I435" i="11"/>
  <c r="I436" i="11" s="1"/>
  <c r="F187" i="11"/>
  <c r="F188" i="11" s="1"/>
  <c r="H195" i="11"/>
  <c r="H196" i="11" s="1"/>
  <c r="E377" i="11"/>
  <c r="E378" i="11" s="1"/>
  <c r="D435" i="11"/>
  <c r="D436" i="11" s="1"/>
  <c r="G187" i="11"/>
  <c r="G188" i="11" s="1"/>
  <c r="D377" i="11"/>
  <c r="D378" i="11" s="1"/>
  <c r="H187" i="11"/>
  <c r="H188" i="11" s="1"/>
  <c r="D245" i="11"/>
  <c r="D246" i="11" s="1"/>
  <c r="I327" i="11"/>
  <c r="I328" i="11" s="1"/>
  <c r="E327" i="11"/>
  <c r="E328" i="11" s="1"/>
  <c r="F327" i="11"/>
  <c r="F328" i="11" s="1"/>
  <c r="G327" i="11"/>
  <c r="G328" i="11" s="1"/>
  <c r="H327" i="11"/>
  <c r="H328" i="11" s="1"/>
  <c r="C303" i="11"/>
  <c r="C304" i="11" s="1"/>
  <c r="I195" i="11"/>
  <c r="I196" i="11" s="1"/>
  <c r="J377" i="11"/>
  <c r="J378" i="11" s="1"/>
  <c r="F361" i="11"/>
  <c r="F362" i="11" s="1"/>
  <c r="J443" i="11"/>
  <c r="J444" i="11" s="1"/>
  <c r="C377" i="11"/>
  <c r="C378" i="11" s="1"/>
  <c r="G361" i="11"/>
  <c r="G362" i="11" s="1"/>
  <c r="I443" i="11"/>
  <c r="I444" i="11" s="1"/>
  <c r="I361" i="11"/>
  <c r="I362" i="11" s="1"/>
  <c r="J187" i="11"/>
  <c r="J188" i="11" s="1"/>
  <c r="E245" i="11"/>
  <c r="E246" i="11" s="1"/>
  <c r="G377" i="11"/>
  <c r="G378" i="11" s="1"/>
  <c r="J361" i="11"/>
  <c r="J362" i="11" s="1"/>
  <c r="E369" i="11"/>
  <c r="E370" i="11" s="1"/>
  <c r="D427" i="11"/>
  <c r="D428" i="11" s="1"/>
  <c r="E443" i="11"/>
  <c r="E444" i="11" s="1"/>
  <c r="C419" i="11"/>
  <c r="C420" i="11" s="1"/>
  <c r="F419" i="11"/>
  <c r="F420" i="11" s="1"/>
  <c r="C187" i="11"/>
  <c r="C188" i="11" s="1"/>
  <c r="F245" i="11"/>
  <c r="F246" i="11" s="1"/>
  <c r="H377" i="11"/>
  <c r="H378" i="11" s="1"/>
  <c r="C361" i="11"/>
  <c r="C362" i="11" s="1"/>
  <c r="E427" i="11"/>
  <c r="E428" i="11" s="1"/>
  <c r="D467" i="11"/>
  <c r="D468" i="11" s="1"/>
  <c r="F443" i="11"/>
  <c r="F444" i="11" s="1"/>
  <c r="J419" i="11"/>
  <c r="J420" i="11" s="1"/>
  <c r="D419" i="11"/>
  <c r="D420" i="11" s="1"/>
  <c r="J245" i="11"/>
  <c r="J246" i="11" s="1"/>
  <c r="F377" i="11"/>
  <c r="F378" i="11" s="1"/>
  <c r="D361" i="11"/>
  <c r="D362" i="11" s="1"/>
  <c r="E393" i="11"/>
  <c r="E394" i="11" s="1"/>
  <c r="F467" i="11"/>
  <c r="F468" i="11" s="1"/>
  <c r="G443" i="11"/>
  <c r="G444" i="11" s="1"/>
  <c r="I419" i="11"/>
  <c r="I420" i="11" s="1"/>
  <c r="G235" i="11"/>
  <c r="G236" i="11" s="1"/>
  <c r="C235" i="11"/>
  <c r="C236" i="11" s="1"/>
  <c r="E467" i="11"/>
  <c r="E468" i="11" s="1"/>
  <c r="E129" i="11"/>
  <c r="E130" i="11" s="1"/>
  <c r="G351" i="11"/>
  <c r="G352" i="11" s="1"/>
  <c r="G467" i="11"/>
  <c r="G468" i="11" s="1"/>
  <c r="D129" i="11"/>
  <c r="D130" i="11" s="1"/>
  <c r="J235" i="11"/>
  <c r="J236" i="11" s="1"/>
  <c r="H351" i="11"/>
  <c r="H352" i="11" s="1"/>
  <c r="H467" i="11"/>
  <c r="H468" i="11" s="1"/>
  <c r="I409" i="11"/>
  <c r="I410" i="11" s="1"/>
  <c r="G129" i="11"/>
  <c r="G130" i="11" s="1"/>
  <c r="I467" i="11"/>
  <c r="I468" i="11" s="1"/>
  <c r="I129" i="11"/>
  <c r="I130" i="11" s="1"/>
  <c r="H235" i="11"/>
  <c r="H236" i="11" s="1"/>
  <c r="J467" i="11"/>
  <c r="J468" i="11" s="1"/>
  <c r="G269" i="11"/>
  <c r="G270" i="11" s="1"/>
  <c r="D293" i="11"/>
  <c r="D294" i="11" s="1"/>
  <c r="G409" i="11"/>
  <c r="G410" i="11" s="1"/>
  <c r="D195" i="11"/>
  <c r="D196" i="11" s="1"/>
  <c r="F235" i="11"/>
  <c r="F236" i="11" s="1"/>
  <c r="D235" i="11"/>
  <c r="D236" i="11" s="1"/>
  <c r="J369" i="11"/>
  <c r="J370" i="11" s="1"/>
  <c r="F393" i="11"/>
  <c r="F394" i="11" s="1"/>
  <c r="D351" i="11"/>
  <c r="D352" i="11" s="1"/>
  <c r="C427" i="11"/>
  <c r="C428" i="11" s="1"/>
  <c r="J435" i="11"/>
  <c r="J436" i="11" s="1"/>
  <c r="F409" i="11"/>
  <c r="F410" i="11" s="1"/>
  <c r="J409" i="11"/>
  <c r="J410" i="11" s="1"/>
  <c r="E195" i="11"/>
  <c r="E196" i="11" s="1"/>
  <c r="G393" i="11"/>
  <c r="G394" i="11" s="1"/>
  <c r="I351" i="11"/>
  <c r="I352" i="11" s="1"/>
  <c r="C409" i="11"/>
  <c r="C410" i="11" s="1"/>
  <c r="E269" i="11"/>
  <c r="E270" i="11" s="1"/>
  <c r="H393" i="11"/>
  <c r="H394" i="11" s="1"/>
  <c r="J351" i="11"/>
  <c r="J352" i="11" s="1"/>
  <c r="E409" i="11"/>
  <c r="E410" i="11" s="1"/>
  <c r="F269" i="11"/>
  <c r="F270" i="11" s="1"/>
  <c r="E235" i="11"/>
  <c r="E236" i="11" s="1"/>
  <c r="E351" i="11"/>
  <c r="E352" i="11" s="1"/>
  <c r="C195" i="11"/>
  <c r="C196" i="11" s="1"/>
  <c r="J393" i="11"/>
  <c r="J394" i="11" s="1"/>
  <c r="H409" i="11"/>
  <c r="H410" i="11" s="1"/>
  <c r="I393" i="11"/>
  <c r="I394" i="11" s="1"/>
  <c r="C393" i="11"/>
  <c r="C394" i="11" s="1"/>
  <c r="I311" i="11"/>
  <c r="I312" i="11" s="1"/>
  <c r="F311" i="11"/>
  <c r="F312" i="11" s="1"/>
  <c r="G311" i="11"/>
  <c r="G312" i="11" s="1"/>
  <c r="G293" i="11"/>
  <c r="G294" i="11" s="1"/>
  <c r="H293" i="11"/>
  <c r="H294" i="11" s="1"/>
  <c r="E293" i="11"/>
  <c r="E294" i="11" s="1"/>
  <c r="F293" i="11"/>
  <c r="F294" i="11" s="1"/>
  <c r="J293" i="11"/>
  <c r="J294" i="11" s="1"/>
  <c r="I293" i="11"/>
  <c r="I294" i="11" s="1"/>
  <c r="J269" i="11"/>
  <c r="J270" i="11" s="1"/>
  <c r="H269" i="11"/>
  <c r="H270" i="11" s="1"/>
  <c r="C269" i="11"/>
  <c r="C270" i="11" s="1"/>
  <c r="D269" i="11"/>
  <c r="D270" i="11" s="1"/>
  <c r="E261" i="11"/>
  <c r="E262" i="11" s="1"/>
  <c r="H261" i="11"/>
  <c r="H262" i="11" s="1"/>
  <c r="I261" i="11"/>
  <c r="I262" i="11" s="1"/>
  <c r="G261" i="11"/>
  <c r="G262" i="11" s="1"/>
  <c r="J261" i="11"/>
  <c r="J262" i="11" s="1"/>
  <c r="C261" i="11"/>
  <c r="C262" i="11" s="1"/>
  <c r="D261" i="11"/>
  <c r="D262" i="11" s="1"/>
  <c r="G245" i="11"/>
  <c r="G246" i="11" s="1"/>
  <c r="H245" i="11"/>
  <c r="H246" i="11" s="1"/>
  <c r="H219" i="11"/>
  <c r="H220" i="11" s="1"/>
  <c r="F219" i="11"/>
  <c r="F220" i="11" s="1"/>
  <c r="G219" i="11"/>
  <c r="G220" i="11" s="1"/>
  <c r="J219" i="11"/>
  <c r="J220" i="11" s="1"/>
  <c r="E219" i="11"/>
  <c r="E220" i="11" s="1"/>
  <c r="H203" i="11"/>
  <c r="H204" i="11" s="1"/>
  <c r="J203" i="11"/>
  <c r="J204" i="11" s="1"/>
  <c r="G203" i="11"/>
  <c r="G204" i="11" s="1"/>
  <c r="C203" i="11"/>
  <c r="C204" i="11" s="1"/>
  <c r="F203" i="11"/>
  <c r="F204" i="11" s="1"/>
  <c r="D203" i="11"/>
  <c r="D204" i="11" s="1"/>
  <c r="E203" i="11"/>
  <c r="E204" i="11" s="1"/>
  <c r="F195" i="11"/>
  <c r="F196" i="11" s="1"/>
  <c r="J137" i="11"/>
  <c r="J138" i="11" s="1"/>
  <c r="F129" i="11"/>
  <c r="F130" i="11" s="1"/>
  <c r="H129" i="11"/>
  <c r="H130" i="11" s="1"/>
  <c r="J129" i="11"/>
  <c r="J130" i="11" s="1"/>
  <c r="D303" i="11"/>
  <c r="D304" i="11" s="1"/>
  <c r="I219" i="11"/>
  <c r="I220" i="11" s="1"/>
  <c r="E303" i="11"/>
  <c r="E304" i="11" s="1"/>
  <c r="H177" i="11"/>
  <c r="H178" i="11" s="1"/>
  <c r="F303" i="11"/>
  <c r="F304" i="11" s="1"/>
  <c r="C219" i="11"/>
  <c r="C220" i="11" s="1"/>
  <c r="G303" i="11"/>
  <c r="G304" i="11" s="1"/>
  <c r="H303" i="11"/>
  <c r="H304" i="11" s="1"/>
  <c r="I303" i="11"/>
  <c r="I304" i="11" s="1"/>
  <c r="H311" i="11"/>
  <c r="H312" i="11" s="1"/>
  <c r="J311" i="11"/>
  <c r="J312" i="11" s="1"/>
  <c r="C311" i="11"/>
  <c r="C312" i="11" s="1"/>
  <c r="J335" i="11"/>
  <c r="J336" i="11" s="1"/>
  <c r="D335" i="11"/>
  <c r="D336" i="11" s="1"/>
  <c r="I335" i="11"/>
  <c r="I336" i="11" s="1"/>
  <c r="H335" i="11"/>
  <c r="H336" i="11" s="1"/>
  <c r="G335" i="11"/>
  <c r="G336" i="11" s="1"/>
  <c r="C335" i="11"/>
  <c r="C336" i="11" s="1"/>
  <c r="F335" i="11"/>
  <c r="F336" i="11" s="1"/>
  <c r="E335" i="11"/>
  <c r="E336" i="11" s="1"/>
  <c r="D311" i="11"/>
  <c r="D312" i="11" s="1"/>
  <c r="H385" i="11"/>
  <c r="H386" i="11" s="1"/>
  <c r="G385" i="11"/>
  <c r="G386" i="11" s="1"/>
  <c r="F385" i="11"/>
  <c r="F386" i="11" s="1"/>
  <c r="E385" i="11"/>
  <c r="E386" i="11" s="1"/>
  <c r="D385" i="11"/>
  <c r="D386" i="11" s="1"/>
  <c r="C385" i="11"/>
  <c r="C386" i="11" s="1"/>
  <c r="J385" i="11"/>
  <c r="J386" i="11" s="1"/>
  <c r="I385" i="11"/>
  <c r="I386" i="11" s="1"/>
  <c r="C161" i="11"/>
  <c r="C162" i="11" s="1"/>
  <c r="J177" i="11"/>
  <c r="J178" i="11" s="1"/>
  <c r="I137" i="11"/>
  <c r="I138" i="11" s="1"/>
  <c r="I177" i="11"/>
  <c r="I178" i="11" s="1"/>
  <c r="C177" i="11"/>
  <c r="C178" i="11" s="1"/>
  <c r="D177" i="11"/>
  <c r="D178" i="11" s="1"/>
  <c r="D319" i="11"/>
  <c r="D320" i="11" s="1"/>
  <c r="C319" i="11"/>
  <c r="C320" i="11" s="1"/>
  <c r="J319" i="11"/>
  <c r="J320" i="11" s="1"/>
  <c r="I319" i="11"/>
  <c r="I320" i="11" s="1"/>
  <c r="H319" i="11"/>
  <c r="H320" i="11" s="1"/>
  <c r="G319" i="11"/>
  <c r="G320" i="11" s="1"/>
  <c r="E319" i="11"/>
  <c r="E320" i="11" s="1"/>
  <c r="F319" i="11"/>
  <c r="F320" i="11" s="1"/>
  <c r="E177" i="11"/>
  <c r="E178" i="11" s="1"/>
  <c r="F177" i="11"/>
  <c r="F178" i="11" s="1"/>
  <c r="E137" i="11"/>
  <c r="E138" i="11" s="1"/>
  <c r="D161" i="11"/>
  <c r="D162" i="11" s="1"/>
  <c r="G211" i="11"/>
  <c r="G212" i="11" s="1"/>
  <c r="F211" i="11"/>
  <c r="F212" i="11" s="1"/>
  <c r="C211" i="11"/>
  <c r="C212" i="11" s="1"/>
  <c r="D211" i="11"/>
  <c r="D212" i="11" s="1"/>
  <c r="I211" i="11"/>
  <c r="I212" i="11" s="1"/>
  <c r="H211" i="11"/>
  <c r="H212" i="11" s="1"/>
  <c r="E211" i="11"/>
  <c r="E212" i="11" s="1"/>
  <c r="J211" i="11"/>
  <c r="J212" i="11" s="1"/>
  <c r="G145" i="11"/>
  <c r="G146" i="11" s="1"/>
  <c r="E253" i="11"/>
  <c r="E254" i="11" s="1"/>
  <c r="D253" i="11"/>
  <c r="D254" i="11" s="1"/>
  <c r="C253" i="11"/>
  <c r="C254" i="11" s="1"/>
  <c r="J253" i="11"/>
  <c r="J254" i="11" s="1"/>
  <c r="I253" i="11"/>
  <c r="I254" i="11" s="1"/>
  <c r="H253" i="11"/>
  <c r="H254" i="11" s="1"/>
  <c r="F253" i="11"/>
  <c r="F254" i="11" s="1"/>
  <c r="G253" i="11"/>
  <c r="G254" i="11" s="1"/>
  <c r="H145" i="11"/>
  <c r="H146" i="11" s="1"/>
  <c r="G137" i="11"/>
  <c r="G138" i="11" s="1"/>
  <c r="C145" i="11"/>
  <c r="C146" i="11" s="1"/>
  <c r="H137" i="11"/>
  <c r="H138" i="11" s="1"/>
  <c r="D145" i="11"/>
  <c r="D146" i="11" s="1"/>
  <c r="E161" i="11"/>
  <c r="E162" i="11" s="1"/>
  <c r="F161" i="11"/>
  <c r="F162" i="11" s="1"/>
  <c r="G161" i="11"/>
  <c r="G162" i="11" s="1"/>
  <c r="C137" i="11"/>
  <c r="C138" i="11" s="1"/>
  <c r="H161" i="11"/>
  <c r="H162" i="11" s="1"/>
  <c r="J161" i="11"/>
  <c r="J162" i="11" s="1"/>
  <c r="I145" i="11"/>
  <c r="I146" i="11" s="1"/>
  <c r="J145" i="11"/>
  <c r="J146" i="11" s="1"/>
  <c r="E145" i="11"/>
  <c r="E146" i="11" s="1"/>
  <c r="D137" i="11"/>
  <c r="D138" i="11" s="1"/>
  <c r="H153" i="11"/>
  <c r="H154" i="11" s="1"/>
  <c r="G153" i="11"/>
  <c r="G154" i="11" s="1"/>
  <c r="F153" i="11"/>
  <c r="F154" i="11" s="1"/>
  <c r="E153" i="11"/>
  <c r="E154" i="11" s="1"/>
  <c r="D153" i="11"/>
  <c r="D154" i="11" s="1"/>
  <c r="C153" i="11"/>
  <c r="C154" i="11" s="1"/>
  <c r="J153" i="11"/>
  <c r="J154" i="11" s="1"/>
  <c r="I153" i="11"/>
  <c r="I154" i="11" s="1"/>
  <c r="B119" i="11"/>
  <c r="D119" i="11" s="1"/>
  <c r="D120" i="11" s="1"/>
  <c r="L71" i="11"/>
  <c r="B79" i="11"/>
  <c r="B111" i="11"/>
  <c r="E111" i="11" s="1"/>
  <c r="E112" i="11" s="1"/>
  <c r="B103" i="11"/>
  <c r="G103" i="11" s="1"/>
  <c r="G104" i="11" s="1"/>
  <c r="B95" i="11"/>
  <c r="F95" i="11" s="1"/>
  <c r="F96" i="11" s="1"/>
  <c r="B87" i="11"/>
  <c r="G87" i="11" s="1"/>
  <c r="G88" i="11" s="1"/>
  <c r="M71" i="11"/>
  <c r="I74" i="8"/>
  <c r="I75" i="8" s="1"/>
  <c r="I32" i="8"/>
  <c r="I33" i="8" s="1"/>
  <c r="I71" i="8"/>
  <c r="I72" i="8" s="1"/>
  <c r="B278" i="11" l="1"/>
  <c r="A278" i="11" s="1"/>
  <c r="B452" i="11"/>
  <c r="A452" i="11" s="1"/>
  <c r="B188" i="11"/>
  <c r="A188" i="11" s="1"/>
  <c r="B436" i="11"/>
  <c r="A436" i="11" s="1"/>
  <c r="B378" i="11"/>
  <c r="A378" i="11" s="1"/>
  <c r="B444" i="11"/>
  <c r="A444" i="11" s="1"/>
  <c r="B362" i="11"/>
  <c r="A362" i="11" s="1"/>
  <c r="B328" i="11"/>
  <c r="A328" i="11" s="1"/>
  <c r="B370" i="11"/>
  <c r="A370" i="11" s="1"/>
  <c r="B428" i="11"/>
  <c r="A428" i="11" s="1"/>
  <c r="B468" i="11"/>
  <c r="A468" i="11" s="1"/>
  <c r="B236" i="11"/>
  <c r="A236" i="11" s="1"/>
  <c r="B420" i="11"/>
  <c r="A420" i="11" s="1"/>
  <c r="B196" i="11"/>
  <c r="A196" i="11" s="1"/>
  <c r="B352" i="11"/>
  <c r="A352" i="11" s="1"/>
  <c r="B246" i="11"/>
  <c r="A246" i="11" s="1"/>
  <c r="B304" i="11"/>
  <c r="A304" i="11" s="1"/>
  <c r="B394" i="11"/>
  <c r="A394" i="11" s="1"/>
  <c r="B204" i="11"/>
  <c r="A204" i="11" s="1"/>
  <c r="B410" i="11"/>
  <c r="A410" i="11" s="1"/>
  <c r="B294" i="11"/>
  <c r="A294" i="11" s="1"/>
  <c r="B130" i="11"/>
  <c r="A130" i="11" s="1"/>
  <c r="B270" i="11"/>
  <c r="A270" i="11" s="1"/>
  <c r="B262" i="11"/>
  <c r="A262" i="11" s="1"/>
  <c r="B312" i="11"/>
  <c r="A312" i="11" s="1"/>
  <c r="B220" i="11"/>
  <c r="A220" i="11" s="1"/>
  <c r="B178" i="11"/>
  <c r="A178" i="11" s="1"/>
  <c r="B386" i="11"/>
  <c r="A386" i="11" s="1"/>
  <c r="B336" i="11"/>
  <c r="A336" i="11" s="1"/>
  <c r="B146" i="11"/>
  <c r="A146" i="11" s="1"/>
  <c r="B320" i="11"/>
  <c r="A320" i="11" s="1"/>
  <c r="B254" i="11"/>
  <c r="A254" i="11" s="1"/>
  <c r="B162" i="11"/>
  <c r="A162" i="11" s="1"/>
  <c r="B212" i="11"/>
  <c r="A212" i="11" s="1"/>
  <c r="B138" i="11"/>
  <c r="A138" i="11" s="1"/>
  <c r="B154" i="11"/>
  <c r="A154" i="11" s="1"/>
  <c r="I119" i="11"/>
  <c r="I120" i="11" s="1"/>
  <c r="G119" i="11"/>
  <c r="G120" i="11" s="1"/>
  <c r="C119" i="11"/>
  <c r="C120" i="11" s="1"/>
  <c r="E119" i="11"/>
  <c r="E120" i="11" s="1"/>
  <c r="J119" i="11"/>
  <c r="J120" i="11" s="1"/>
  <c r="H119" i="11"/>
  <c r="H120" i="11" s="1"/>
  <c r="F119" i="11"/>
  <c r="F120" i="11" s="1"/>
  <c r="G111" i="11"/>
  <c r="G112" i="11" s="1"/>
  <c r="H111" i="11"/>
  <c r="H112" i="11" s="1"/>
  <c r="B71" i="11"/>
  <c r="J71" i="11" s="1"/>
  <c r="J72" i="11" s="1"/>
  <c r="I111" i="11"/>
  <c r="I112" i="11" s="1"/>
  <c r="J111" i="11"/>
  <c r="J112" i="11" s="1"/>
  <c r="D79" i="11"/>
  <c r="D80" i="11" s="1"/>
  <c r="E79" i="11"/>
  <c r="E80" i="11" s="1"/>
  <c r="H79" i="11"/>
  <c r="H80" i="11" s="1"/>
  <c r="C79" i="11"/>
  <c r="C80" i="11" s="1"/>
  <c r="J79" i="11"/>
  <c r="J80" i="11" s="1"/>
  <c r="I79" i="11"/>
  <c r="I80" i="11" s="1"/>
  <c r="F79" i="11"/>
  <c r="F80" i="11" s="1"/>
  <c r="G79" i="11"/>
  <c r="G80" i="11" s="1"/>
  <c r="D111" i="11"/>
  <c r="D112" i="11" s="1"/>
  <c r="C111" i="11"/>
  <c r="C112" i="11" s="1"/>
  <c r="F111" i="11"/>
  <c r="F112" i="11" s="1"/>
  <c r="C103" i="11"/>
  <c r="C104" i="11" s="1"/>
  <c r="H103" i="11"/>
  <c r="H104" i="11" s="1"/>
  <c r="E103" i="11"/>
  <c r="E104" i="11" s="1"/>
  <c r="F103" i="11"/>
  <c r="F104" i="11" s="1"/>
  <c r="I103" i="11"/>
  <c r="I104" i="11" s="1"/>
  <c r="D103" i="11"/>
  <c r="D104" i="11" s="1"/>
  <c r="J103" i="11"/>
  <c r="J104" i="11" s="1"/>
  <c r="E95" i="11"/>
  <c r="E96" i="11" s="1"/>
  <c r="I95" i="11"/>
  <c r="I96" i="11" s="1"/>
  <c r="G95" i="11"/>
  <c r="G96" i="11" s="1"/>
  <c r="C95" i="11"/>
  <c r="C96" i="11" s="1"/>
  <c r="D95" i="11"/>
  <c r="D96" i="11" s="1"/>
  <c r="J95" i="11"/>
  <c r="J96" i="11" s="1"/>
  <c r="H95" i="11"/>
  <c r="H96" i="11" s="1"/>
  <c r="D87" i="11"/>
  <c r="D88" i="11" s="1"/>
  <c r="F87" i="11"/>
  <c r="F88" i="11" s="1"/>
  <c r="J87" i="11"/>
  <c r="J88" i="11" s="1"/>
  <c r="E87" i="11"/>
  <c r="E88" i="11" s="1"/>
  <c r="I87" i="11"/>
  <c r="I88" i="11" s="1"/>
  <c r="H87" i="11"/>
  <c r="H88" i="11" s="1"/>
  <c r="C87" i="11"/>
  <c r="C88" i="11" s="1"/>
  <c r="I68" i="8"/>
  <c r="I69" i="8" s="1"/>
  <c r="I65" i="8"/>
  <c r="I66" i="8" s="1"/>
  <c r="B112" i="11" l="1"/>
  <c r="A112" i="11" s="1"/>
  <c r="G71" i="11"/>
  <c r="G72" i="11" s="1"/>
  <c r="E71" i="11"/>
  <c r="E72" i="11" s="1"/>
  <c r="B120" i="11"/>
  <c r="A120" i="11" s="1"/>
  <c r="D71" i="11"/>
  <c r="D72" i="11" s="1"/>
  <c r="I71" i="11"/>
  <c r="I72" i="11" s="1"/>
  <c r="F71" i="11"/>
  <c r="F72" i="11" s="1"/>
  <c r="H71" i="11"/>
  <c r="H72" i="11" s="1"/>
  <c r="B104" i="11"/>
  <c r="A104" i="11" s="1"/>
  <c r="C71" i="11"/>
  <c r="C72" i="11" s="1"/>
  <c r="B80" i="11"/>
  <c r="A80" i="11" s="1"/>
  <c r="B96" i="11"/>
  <c r="A96" i="11" s="1"/>
  <c r="B88" i="11"/>
  <c r="A88" i="11" s="1"/>
  <c r="F51" i="9"/>
  <c r="G51" i="9" s="1"/>
  <c r="H51" i="9" s="1"/>
  <c r="I51" i="9" s="1"/>
  <c r="J51" i="9" s="1"/>
  <c r="K51" i="9" s="1"/>
  <c r="L51" i="9" s="1"/>
  <c r="M51" i="9" s="1"/>
  <c r="N51" i="9" s="1"/>
  <c r="O51" i="9" s="1"/>
  <c r="P51" i="9" s="1"/>
  <c r="Q51" i="9" s="1"/>
  <c r="R51" i="9" s="1"/>
  <c r="S51" i="9" s="1"/>
  <c r="T51" i="9" s="1"/>
  <c r="U51" i="9" s="1"/>
  <c r="V51" i="9" s="1"/>
  <c r="W51" i="9" s="1"/>
  <c r="X51" i="9" s="1"/>
  <c r="Y51" i="9" s="1"/>
  <c r="Z51" i="9" s="1"/>
  <c r="AA51" i="9" s="1"/>
  <c r="AB51" i="9" s="1"/>
  <c r="AC51" i="9" s="1"/>
  <c r="AD51" i="9" s="1"/>
  <c r="AE51" i="9" s="1"/>
  <c r="AF51" i="9" s="1"/>
  <c r="AG51" i="9" s="1"/>
  <c r="AH51" i="9" s="1"/>
  <c r="AI51" i="9" s="1"/>
  <c r="AJ51" i="9" s="1"/>
  <c r="AK51" i="9" s="1"/>
  <c r="AL51" i="9" s="1"/>
  <c r="AM51" i="9" s="1"/>
  <c r="AN51" i="9" s="1"/>
  <c r="AO51" i="9" s="1"/>
  <c r="AP51" i="9" s="1"/>
  <c r="AQ51" i="9" s="1"/>
  <c r="AR51" i="9" s="1"/>
  <c r="AS51" i="9" s="1"/>
  <c r="AT51" i="9" s="1"/>
  <c r="AU51" i="9" s="1"/>
  <c r="AV51" i="9" s="1"/>
  <c r="AW51" i="9" s="1"/>
  <c r="AX51" i="9" s="1"/>
  <c r="AY51" i="9" s="1"/>
  <c r="AZ51" i="9" s="1"/>
  <c r="BA51" i="9" s="1"/>
  <c r="BB51" i="9" s="1"/>
  <c r="BC51" i="9" s="1"/>
  <c r="BD51" i="9" s="1"/>
  <c r="BE51" i="9" s="1"/>
  <c r="BF51" i="9" s="1"/>
  <c r="BG51" i="9" s="1"/>
  <c r="BH51" i="9" s="1"/>
  <c r="BI51" i="9" s="1"/>
  <c r="BJ51" i="9" s="1"/>
  <c r="BK51" i="9" s="1"/>
  <c r="BL51" i="9" s="1"/>
  <c r="BM51" i="9" s="1"/>
  <c r="BN51" i="9" s="1"/>
  <c r="BO51" i="9" s="1"/>
  <c r="BP51" i="9" s="1"/>
  <c r="BQ51" i="9" s="1"/>
  <c r="BR51" i="9" s="1"/>
  <c r="BS51" i="9" s="1"/>
  <c r="BT51" i="9" s="1"/>
  <c r="BU51" i="9" s="1"/>
  <c r="BV51" i="9" s="1"/>
  <c r="BW51" i="9" s="1"/>
  <c r="BX51" i="9" s="1"/>
  <c r="BY51" i="9" s="1"/>
  <c r="BZ51" i="9" s="1"/>
  <c r="CA51" i="9" s="1"/>
  <c r="CB51" i="9" s="1"/>
  <c r="CC51" i="9" s="1"/>
  <c r="CD51" i="9" s="1"/>
  <c r="CE51" i="9" s="1"/>
  <c r="CF51" i="9" s="1"/>
  <c r="CG51" i="9" s="1"/>
  <c r="CH51" i="9" s="1"/>
  <c r="CI51" i="9" s="1"/>
  <c r="CJ51" i="9" s="1"/>
  <c r="CK51" i="9" s="1"/>
  <c r="CL51" i="9" s="1"/>
  <c r="CM51" i="9" s="1"/>
  <c r="CN51" i="9" s="1"/>
  <c r="CO51" i="9" s="1"/>
  <c r="CP51" i="9" s="1"/>
  <c r="CQ51" i="9" s="1"/>
  <c r="CR51" i="9" s="1"/>
  <c r="CS51" i="9" s="1"/>
  <c r="CT51" i="9" s="1"/>
  <c r="CU51" i="9" s="1"/>
  <c r="CV51" i="9" s="1"/>
  <c r="CW51" i="9" s="1"/>
  <c r="CX51" i="9" s="1"/>
  <c r="CY51" i="9" s="1"/>
  <c r="CZ51" i="9" s="1"/>
  <c r="DA51" i="9" s="1"/>
  <c r="DB51" i="9" s="1"/>
  <c r="DC51" i="9" s="1"/>
  <c r="DD51" i="9" s="1"/>
  <c r="DE51" i="9" s="1"/>
  <c r="DF51" i="9" s="1"/>
  <c r="DG51" i="9" s="1"/>
  <c r="DH51" i="9" s="1"/>
  <c r="DI51" i="9" s="1"/>
  <c r="DJ51" i="9" s="1"/>
  <c r="DK51" i="9" s="1"/>
  <c r="DL51" i="9" s="1"/>
  <c r="DM51" i="9" s="1"/>
  <c r="DN51" i="9" s="1"/>
  <c r="DO51" i="9" s="1"/>
  <c r="DP51" i="9" s="1"/>
  <c r="DQ51" i="9" s="1"/>
  <c r="DR51" i="9" s="1"/>
  <c r="DS51" i="9" s="1"/>
  <c r="DT51" i="9" s="1"/>
  <c r="DU51" i="9" s="1"/>
  <c r="DV51" i="9" s="1"/>
  <c r="DW51" i="9" s="1"/>
  <c r="DX51" i="9" s="1"/>
  <c r="DY51" i="9" s="1"/>
  <c r="DZ51" i="9" s="1"/>
  <c r="EA51" i="9" s="1"/>
  <c r="EB51" i="9" s="1"/>
  <c r="EC51" i="9" s="1"/>
  <c r="ED51" i="9" s="1"/>
  <c r="EE51" i="9" s="1"/>
  <c r="EF51" i="9" s="1"/>
  <c r="EG51" i="9" s="1"/>
  <c r="EH51" i="9" s="1"/>
  <c r="EI51" i="9" s="1"/>
  <c r="EJ51" i="9" s="1"/>
  <c r="EK51" i="9" s="1"/>
  <c r="EL51" i="9" s="1"/>
  <c r="EM51" i="9" s="1"/>
  <c r="EN51" i="9" s="1"/>
  <c r="EO51" i="9" s="1"/>
  <c r="EP51" i="9" s="1"/>
  <c r="EQ51" i="9" s="1"/>
  <c r="ER51" i="9" s="1"/>
  <c r="ES51" i="9" s="1"/>
  <c r="ET51" i="9" s="1"/>
  <c r="EU51" i="9" s="1"/>
  <c r="EV51" i="9" s="1"/>
  <c r="EW51" i="9" s="1"/>
  <c r="EX51" i="9" s="1"/>
  <c r="EY51" i="9" s="1"/>
  <c r="EZ51" i="9" s="1"/>
  <c r="FA51" i="9" s="1"/>
  <c r="FB51" i="9" s="1"/>
  <c r="FC51" i="9" s="1"/>
  <c r="FD51" i="9" s="1"/>
  <c r="FE51" i="9" s="1"/>
  <c r="FF51" i="9" s="1"/>
  <c r="FG51" i="9" s="1"/>
  <c r="FH51" i="9" s="1"/>
  <c r="FI51" i="9" s="1"/>
  <c r="FJ51" i="9" s="1"/>
  <c r="FK51" i="9" s="1"/>
  <c r="FL51" i="9" s="1"/>
  <c r="FM51" i="9" s="1"/>
  <c r="FN51" i="9" s="1"/>
  <c r="FO51" i="9" s="1"/>
  <c r="FP51" i="9" s="1"/>
  <c r="FQ51" i="9" s="1"/>
  <c r="FR51" i="9" s="1"/>
  <c r="FS51" i="9" s="1"/>
  <c r="FT51" i="9" s="1"/>
  <c r="FU51" i="9" s="1"/>
  <c r="FV51" i="9" s="1"/>
  <c r="FW51" i="9" s="1"/>
  <c r="FX51" i="9" s="1"/>
  <c r="FY51" i="9" s="1"/>
  <c r="FZ51" i="9" s="1"/>
  <c r="GA51" i="9" s="1"/>
  <c r="GB51" i="9" s="1"/>
  <c r="GC51" i="9" s="1"/>
  <c r="GD51" i="9" s="1"/>
  <c r="GE51" i="9" s="1"/>
  <c r="GF51" i="9" s="1"/>
  <c r="GG51" i="9" s="1"/>
  <c r="GH51" i="9" s="1"/>
  <c r="GI51" i="9" s="1"/>
  <c r="GJ51" i="9" s="1"/>
  <c r="GK51" i="9" s="1"/>
  <c r="GL51" i="9" s="1"/>
  <c r="GM51" i="9" s="1"/>
  <c r="GN51" i="9" s="1"/>
  <c r="GO51" i="9" s="1"/>
  <c r="GP51" i="9" s="1"/>
  <c r="GQ51" i="9" s="1"/>
  <c r="GR51" i="9" s="1"/>
  <c r="GS51" i="9" s="1"/>
  <c r="GT51" i="9" s="1"/>
  <c r="GU51" i="9" s="1"/>
  <c r="GV51" i="9" s="1"/>
  <c r="GW51" i="9" s="1"/>
  <c r="GX51" i="9" s="1"/>
  <c r="GY51" i="9" s="1"/>
  <c r="GZ51" i="9" s="1"/>
  <c r="HA51" i="9" s="1"/>
  <c r="HB51" i="9" s="1"/>
  <c r="HC51" i="9" s="1"/>
  <c r="HD51" i="9" s="1"/>
  <c r="HE51" i="9" s="1"/>
  <c r="HF51" i="9" s="1"/>
  <c r="HG51" i="9" s="1"/>
  <c r="HH51" i="9" s="1"/>
  <c r="HI51" i="9" s="1"/>
  <c r="HJ51" i="9" s="1"/>
  <c r="HK51" i="9" s="1"/>
  <c r="HL51" i="9" s="1"/>
  <c r="HM51" i="9" s="1"/>
  <c r="HN51" i="9" s="1"/>
  <c r="HO51" i="9" s="1"/>
  <c r="HP51" i="9" s="1"/>
  <c r="HQ51" i="9" s="1"/>
  <c r="HR51" i="9" s="1"/>
  <c r="HS51" i="9" s="1"/>
  <c r="HT51" i="9" s="1"/>
  <c r="HU51" i="9" s="1"/>
  <c r="HV51" i="9" s="1"/>
  <c r="HW51" i="9" s="1"/>
  <c r="HX51" i="9" s="1"/>
  <c r="HY51" i="9" s="1"/>
  <c r="HZ51" i="9" s="1"/>
  <c r="IA51" i="9" s="1"/>
  <c r="IB51" i="9" s="1"/>
  <c r="IC51" i="9" s="1"/>
  <c r="ID51" i="9" s="1"/>
  <c r="IE51" i="9" s="1"/>
  <c r="IF51" i="9" s="1"/>
  <c r="IG51" i="9" s="1"/>
  <c r="IH51" i="9" s="1"/>
  <c r="II51" i="9" s="1"/>
  <c r="IJ51" i="9" s="1"/>
  <c r="IK51" i="9" s="1"/>
  <c r="IL51" i="9" s="1"/>
  <c r="IM51" i="9" s="1"/>
  <c r="IN51" i="9" s="1"/>
  <c r="IO51" i="9" s="1"/>
  <c r="IP51" i="9" s="1"/>
  <c r="IQ51" i="9" s="1"/>
  <c r="IR51" i="9" s="1"/>
  <c r="IS51" i="9" s="1"/>
  <c r="IT51" i="9" s="1"/>
  <c r="IU51" i="9" s="1"/>
  <c r="IV51" i="9" s="1"/>
  <c r="IW51" i="9" s="1"/>
  <c r="IX51" i="9" s="1"/>
  <c r="IY51" i="9" s="1"/>
  <c r="IZ51" i="9" s="1"/>
  <c r="JA51" i="9" s="1"/>
  <c r="JB51" i="9" s="1"/>
  <c r="JC51" i="9" s="1"/>
  <c r="JD51" i="9" s="1"/>
  <c r="JE51" i="9" s="1"/>
  <c r="JF51" i="9" s="1"/>
  <c r="JG51" i="9" s="1"/>
  <c r="JH51" i="9" s="1"/>
  <c r="JI51" i="9" s="1"/>
  <c r="JJ51" i="9" s="1"/>
  <c r="JK51" i="9" s="1"/>
  <c r="JL51" i="9" s="1"/>
  <c r="JM51" i="9" s="1"/>
  <c r="JN51" i="9" s="1"/>
  <c r="JO51" i="9" s="1"/>
  <c r="JP51" i="9" s="1"/>
  <c r="JQ51" i="9" s="1"/>
  <c r="JR51" i="9" s="1"/>
  <c r="JS51" i="9" s="1"/>
  <c r="JT51" i="9" s="1"/>
  <c r="JU51" i="9" s="1"/>
  <c r="JV51" i="9" s="1"/>
  <c r="JW51" i="9" s="1"/>
  <c r="JX51" i="9" s="1"/>
  <c r="JY51" i="9" s="1"/>
  <c r="JZ51" i="9" s="1"/>
  <c r="KA51" i="9" s="1"/>
  <c r="KB51" i="9" s="1"/>
  <c r="KC51" i="9" s="1"/>
  <c r="KD51" i="9" s="1"/>
  <c r="KE51" i="9" s="1"/>
  <c r="KF51" i="9" s="1"/>
  <c r="KG51" i="9" s="1"/>
  <c r="KH51" i="9" s="1"/>
  <c r="KI51" i="9" s="1"/>
  <c r="KJ51" i="9" s="1"/>
  <c r="KK51" i="9" s="1"/>
  <c r="KL51" i="9" s="1"/>
  <c r="KM51" i="9" s="1"/>
  <c r="KN51" i="9" s="1"/>
  <c r="KO51" i="9" s="1"/>
  <c r="KP51" i="9" s="1"/>
  <c r="KQ51" i="9" s="1"/>
  <c r="KR51" i="9" s="1"/>
  <c r="KS51" i="9" s="1"/>
  <c r="KT51" i="9" s="1"/>
  <c r="KU51" i="9" s="1"/>
  <c r="KV51" i="9" s="1"/>
  <c r="KW51" i="9" s="1"/>
  <c r="KX51" i="9" s="1"/>
  <c r="KY51" i="9" s="1"/>
  <c r="KZ51" i="9" s="1"/>
  <c r="LA51" i="9" s="1"/>
  <c r="LB51" i="9" s="1"/>
  <c r="LC51" i="9" s="1"/>
  <c r="LD51" i="9" s="1"/>
  <c r="LE51" i="9" s="1"/>
  <c r="LF51" i="9" s="1"/>
  <c r="LG51" i="9" s="1"/>
  <c r="LH51" i="9" s="1"/>
  <c r="LI51" i="9" s="1"/>
  <c r="LJ51" i="9" s="1"/>
  <c r="LK51" i="9" s="1"/>
  <c r="LL51" i="9" s="1"/>
  <c r="LM51" i="9" s="1"/>
  <c r="LN51" i="9" s="1"/>
  <c r="LO51" i="9" s="1"/>
  <c r="LP51" i="9" s="1"/>
  <c r="LQ51" i="9" s="1"/>
  <c r="LR51" i="9" s="1"/>
  <c r="LS51" i="9" s="1"/>
  <c r="LT51" i="9" s="1"/>
  <c r="LU51" i="9" s="1"/>
  <c r="LV51" i="9" s="1"/>
  <c r="LW51" i="9" s="1"/>
  <c r="LX51" i="9" s="1"/>
  <c r="LY51" i="9" s="1"/>
  <c r="LZ51" i="9" s="1"/>
  <c r="MA51" i="9" s="1"/>
  <c r="MB51" i="9" s="1"/>
  <c r="MC51" i="9" s="1"/>
  <c r="MD51" i="9" s="1"/>
  <c r="ME51" i="9" s="1"/>
  <c r="MF51" i="9" s="1"/>
  <c r="MG51" i="9" s="1"/>
  <c r="MH51" i="9" s="1"/>
  <c r="MI51" i="9" s="1"/>
  <c r="MJ51" i="9" s="1"/>
  <c r="MK51" i="9" s="1"/>
  <c r="ML51" i="9" s="1"/>
  <c r="MM51" i="9" s="1"/>
  <c r="MN51" i="9" s="1"/>
  <c r="MO51" i="9" s="1"/>
  <c r="MP51" i="9" s="1"/>
  <c r="MQ51" i="9" s="1"/>
  <c r="MR51" i="9" s="1"/>
  <c r="MS51" i="9" s="1"/>
  <c r="MT51" i="9" s="1"/>
  <c r="MU51" i="9" s="1"/>
  <c r="MV51" i="9" s="1"/>
  <c r="MW51" i="9" s="1"/>
  <c r="MX51" i="9" s="1"/>
  <c r="MY51" i="9" s="1"/>
  <c r="MZ51" i="9" s="1"/>
  <c r="NA51" i="9" s="1"/>
  <c r="NB51" i="9" s="1"/>
  <c r="NC51" i="9" s="1"/>
  <c r="ND51" i="9" s="1"/>
  <c r="NE51" i="9" s="1"/>
  <c r="NF51" i="9" s="1"/>
  <c r="NG51" i="9" s="1"/>
  <c r="NH51" i="9" s="1"/>
  <c r="NI51" i="9" s="1"/>
  <c r="NJ51" i="9" s="1"/>
  <c r="NK51" i="9" s="1"/>
  <c r="NL51" i="9" s="1"/>
  <c r="NM51" i="9" s="1"/>
  <c r="NN51" i="9" s="1"/>
  <c r="NO51" i="9" s="1"/>
  <c r="NP51" i="9" s="1"/>
  <c r="NQ51" i="9" s="1"/>
  <c r="NR51" i="9" s="1"/>
  <c r="NS51" i="9" s="1"/>
  <c r="NT51" i="9" s="1"/>
  <c r="NU51" i="9" s="1"/>
  <c r="NV51" i="9" s="1"/>
  <c r="NW51" i="9" s="1"/>
  <c r="NX51" i="9" s="1"/>
  <c r="NY51" i="9" s="1"/>
  <c r="NZ51" i="9" s="1"/>
  <c r="OA51" i="9" s="1"/>
  <c r="OB51" i="9" s="1"/>
  <c r="OC51" i="9" s="1"/>
  <c r="OD51" i="9" s="1"/>
  <c r="OE51" i="9" s="1"/>
  <c r="OF51" i="9" s="1"/>
  <c r="OG51" i="9" s="1"/>
  <c r="OH51" i="9" s="1"/>
  <c r="OI51" i="9" s="1"/>
  <c r="OJ51" i="9" s="1"/>
  <c r="OK51" i="9" s="1"/>
  <c r="OL51" i="9" s="1"/>
  <c r="OM51" i="9" s="1"/>
  <c r="ON51" i="9" s="1"/>
  <c r="OO51" i="9" s="1"/>
  <c r="OP51" i="9" s="1"/>
  <c r="OQ51" i="9" s="1"/>
  <c r="OR51" i="9" s="1"/>
  <c r="OS51" i="9" s="1"/>
  <c r="OT51" i="9" s="1"/>
  <c r="OU51" i="9" s="1"/>
  <c r="OV51" i="9" s="1"/>
  <c r="OW51" i="9" s="1"/>
  <c r="OX51" i="9" s="1"/>
  <c r="OY51" i="9" s="1"/>
  <c r="OZ51" i="9" s="1"/>
  <c r="PA51" i="9" s="1"/>
  <c r="PB51" i="9" s="1"/>
  <c r="PC51" i="9" s="1"/>
  <c r="PD51" i="9" s="1"/>
  <c r="PE51" i="9" s="1"/>
  <c r="PF51" i="9" s="1"/>
  <c r="PG51" i="9" s="1"/>
  <c r="PH51" i="9" s="1"/>
  <c r="PI51" i="9" s="1"/>
  <c r="PJ51" i="9" s="1"/>
  <c r="PK51" i="9" s="1"/>
  <c r="PL51" i="9" s="1"/>
  <c r="PM51" i="9" s="1"/>
  <c r="PN51" i="9" s="1"/>
  <c r="PO51" i="9" s="1"/>
  <c r="PP51" i="9" s="1"/>
  <c r="PQ51" i="9" s="1"/>
  <c r="PR51" i="9" s="1"/>
  <c r="PS51" i="9" s="1"/>
  <c r="PT51" i="9" s="1"/>
  <c r="PU51" i="9" s="1"/>
  <c r="PV51" i="9" s="1"/>
  <c r="PW51" i="9" s="1"/>
  <c r="PX51" i="9" s="1"/>
  <c r="PY51" i="9" s="1"/>
  <c r="PZ51" i="9" s="1"/>
  <c r="QA51" i="9" s="1"/>
  <c r="QB51" i="9" s="1"/>
  <c r="QC51" i="9" s="1"/>
  <c r="QD51" i="9" s="1"/>
  <c r="QE51" i="9" s="1"/>
  <c r="QF51" i="9" s="1"/>
  <c r="QG51" i="9" s="1"/>
  <c r="QH51" i="9" s="1"/>
  <c r="QI51" i="9" s="1"/>
  <c r="QJ51" i="9" s="1"/>
  <c r="QK51" i="9" s="1"/>
  <c r="QL51" i="9" s="1"/>
  <c r="QM51" i="9" s="1"/>
  <c r="QN51" i="9" s="1"/>
  <c r="QO51" i="9" s="1"/>
  <c r="QP51" i="9" s="1"/>
  <c r="QQ51" i="9" s="1"/>
  <c r="QR51" i="9" s="1"/>
  <c r="QS51" i="9" s="1"/>
  <c r="QT51" i="9" s="1"/>
  <c r="QU51" i="9" s="1"/>
  <c r="QV51" i="9" s="1"/>
  <c r="QW51" i="9" s="1"/>
  <c r="QX51" i="9" s="1"/>
  <c r="QY51" i="9" s="1"/>
  <c r="QZ51" i="9" s="1"/>
  <c r="RA51" i="9" s="1"/>
  <c r="RB51" i="9" s="1"/>
  <c r="RC51" i="9" s="1"/>
  <c r="RD51" i="9" s="1"/>
  <c r="RE51" i="9" s="1"/>
  <c r="RF51" i="9" s="1"/>
  <c r="RG51" i="9" s="1"/>
  <c r="RH51" i="9" s="1"/>
  <c r="RI51" i="9" s="1"/>
  <c r="RJ51" i="9" s="1"/>
  <c r="RK51" i="9" s="1"/>
  <c r="RL51" i="9" s="1"/>
  <c r="RM51" i="9" s="1"/>
  <c r="RN51" i="9" s="1"/>
  <c r="RO51" i="9" s="1"/>
  <c r="RP51" i="9" s="1"/>
  <c r="RQ51" i="9" s="1"/>
  <c r="RR51" i="9" s="1"/>
  <c r="RS51" i="9" s="1"/>
  <c r="RT51" i="9" s="1"/>
  <c r="RU51" i="9" s="1"/>
  <c r="RV51" i="9" s="1"/>
  <c r="RW51" i="9" s="1"/>
  <c r="RX51" i="9" s="1"/>
  <c r="RY51" i="9" s="1"/>
  <c r="RZ51" i="9" s="1"/>
  <c r="SA51" i="9" s="1"/>
  <c r="SB51" i="9" s="1"/>
  <c r="SC51" i="9" s="1"/>
  <c r="SD51" i="9" s="1"/>
  <c r="SE51" i="9" s="1"/>
  <c r="SF51" i="9" s="1"/>
  <c r="SG51" i="9" s="1"/>
  <c r="SH51" i="9" s="1"/>
  <c r="SI51" i="9" s="1"/>
  <c r="SJ51" i="9" s="1"/>
  <c r="SK51" i="9" s="1"/>
  <c r="SL51" i="9" s="1"/>
  <c r="SM51" i="9" s="1"/>
  <c r="SN51" i="9" s="1"/>
  <c r="SO51" i="9" s="1"/>
  <c r="SP51" i="9" s="1"/>
  <c r="SQ51" i="9" s="1"/>
  <c r="SR51" i="9" s="1"/>
  <c r="SS51" i="9" s="1"/>
  <c r="ST51" i="9" s="1"/>
  <c r="SU51" i="9" s="1"/>
  <c r="SV51" i="9" s="1"/>
  <c r="SW51" i="9" s="1"/>
  <c r="SX51" i="9" s="1"/>
  <c r="SY51" i="9" s="1"/>
  <c r="SZ51" i="9" s="1"/>
  <c r="TA51" i="9" s="1"/>
  <c r="TB51" i="9" s="1"/>
  <c r="TC51" i="9" s="1"/>
  <c r="TD51" i="9" s="1"/>
  <c r="TE51" i="9" s="1"/>
  <c r="TF51" i="9" s="1"/>
  <c r="TG51" i="9" s="1"/>
  <c r="TH51" i="9" s="1"/>
  <c r="TI51" i="9" s="1"/>
  <c r="TJ51" i="9" s="1"/>
  <c r="TK51" i="9" s="1"/>
  <c r="TL51" i="9" s="1"/>
  <c r="TM51" i="9" s="1"/>
  <c r="TN51" i="9" s="1"/>
  <c r="TO51" i="9" s="1"/>
  <c r="TP51" i="9" s="1"/>
  <c r="TQ51" i="9" s="1"/>
  <c r="TR51" i="9" s="1"/>
  <c r="TS51" i="9" s="1"/>
  <c r="TT51" i="9" s="1"/>
  <c r="TU51" i="9" s="1"/>
  <c r="TV51" i="9" s="1"/>
  <c r="TW51" i="9" s="1"/>
  <c r="TX51" i="9" s="1"/>
  <c r="TY51" i="9" s="1"/>
  <c r="TZ51" i="9" s="1"/>
  <c r="UA51" i="9" s="1"/>
  <c r="UB51" i="9" s="1"/>
  <c r="UC51" i="9" s="1"/>
  <c r="UD51" i="9" s="1"/>
  <c r="UE51" i="9" s="1"/>
  <c r="UF51" i="9" s="1"/>
  <c r="UG51" i="9" s="1"/>
  <c r="UH51" i="9" s="1"/>
  <c r="UI51" i="9" s="1"/>
  <c r="UJ51" i="9" s="1"/>
  <c r="UK51" i="9" s="1"/>
  <c r="UL51" i="9" s="1"/>
  <c r="UM51" i="9" s="1"/>
  <c r="UN51" i="9" s="1"/>
  <c r="UO51" i="9" s="1"/>
  <c r="UP51" i="9" s="1"/>
  <c r="UQ51" i="9" s="1"/>
  <c r="UR51" i="9" s="1"/>
  <c r="US51" i="9" s="1"/>
  <c r="UT51" i="9" s="1"/>
  <c r="UU51" i="9" s="1"/>
  <c r="UV51" i="9" s="1"/>
  <c r="UW51" i="9" s="1"/>
  <c r="UX51" i="9" s="1"/>
  <c r="UY51" i="9" s="1"/>
  <c r="UZ51" i="9" s="1"/>
  <c r="VA51" i="9" s="1"/>
  <c r="VB51" i="9" s="1"/>
  <c r="VC51" i="9" s="1"/>
  <c r="VD51" i="9" s="1"/>
  <c r="VE51" i="9" s="1"/>
  <c r="VF51" i="9" s="1"/>
  <c r="VG51" i="9" s="1"/>
  <c r="VH51" i="9" s="1"/>
  <c r="VI51" i="9" s="1"/>
  <c r="VJ51" i="9" s="1"/>
  <c r="VK51" i="9" s="1"/>
  <c r="VL51" i="9" s="1"/>
  <c r="VM51" i="9" s="1"/>
  <c r="VN51" i="9" s="1"/>
  <c r="VO51" i="9" s="1"/>
  <c r="VP51" i="9" s="1"/>
  <c r="VQ51" i="9" s="1"/>
  <c r="VR51" i="9" s="1"/>
  <c r="VS51" i="9" s="1"/>
  <c r="VT51" i="9" s="1"/>
  <c r="VU51" i="9" s="1"/>
  <c r="VV51" i="9" s="1"/>
  <c r="VW51" i="9" s="1"/>
  <c r="VX51" i="9" s="1"/>
  <c r="VY51" i="9" s="1"/>
  <c r="VZ51" i="9" s="1"/>
  <c r="WA51" i="9" s="1"/>
  <c r="WB51" i="9" s="1"/>
  <c r="WC51" i="9" s="1"/>
  <c r="WD51" i="9" s="1"/>
  <c r="WE51" i="9" s="1"/>
  <c r="WF51" i="9" s="1"/>
  <c r="WG51" i="9" s="1"/>
  <c r="WH51" i="9" s="1"/>
  <c r="WI51" i="9" s="1"/>
  <c r="WJ51" i="9" s="1"/>
  <c r="WK51" i="9" s="1"/>
  <c r="WL51" i="9" s="1"/>
  <c r="WM51" i="9" s="1"/>
  <c r="WN51" i="9" s="1"/>
  <c r="WO51" i="9" s="1"/>
  <c r="WP51" i="9" s="1"/>
  <c r="WQ51" i="9" s="1"/>
  <c r="WR51" i="9" s="1"/>
  <c r="WS51" i="9" s="1"/>
  <c r="WT51" i="9" s="1"/>
  <c r="WU51" i="9" s="1"/>
  <c r="WV51" i="9" s="1"/>
  <c r="WW51" i="9" s="1"/>
  <c r="WX51" i="9" s="1"/>
  <c r="WY51" i="9" s="1"/>
  <c r="WZ51" i="9" s="1"/>
  <c r="XA51" i="9" s="1"/>
  <c r="XB51" i="9" s="1"/>
  <c r="XC51" i="9" s="1"/>
  <c r="XD51" i="9" s="1"/>
  <c r="XE51" i="9" s="1"/>
  <c r="XF51" i="9" s="1"/>
  <c r="XG51" i="9" s="1"/>
  <c r="XH51" i="9" s="1"/>
  <c r="XI51" i="9" s="1"/>
  <c r="XJ51" i="9" s="1"/>
  <c r="XK51" i="9" s="1"/>
  <c r="XL51" i="9" s="1"/>
  <c r="XM51" i="9" s="1"/>
  <c r="XN51" i="9" s="1"/>
  <c r="XO51" i="9" s="1"/>
  <c r="XP51" i="9" s="1"/>
  <c r="XQ51" i="9" s="1"/>
  <c r="XR51" i="9" s="1"/>
  <c r="XS51" i="9" s="1"/>
  <c r="XT51" i="9" s="1"/>
  <c r="XU51" i="9" s="1"/>
  <c r="XV51" i="9" s="1"/>
  <c r="XW51" i="9" s="1"/>
  <c r="XX51" i="9" s="1"/>
  <c r="XY51" i="9" s="1"/>
  <c r="XZ51" i="9" s="1"/>
  <c r="YA51" i="9" s="1"/>
  <c r="YB51" i="9" s="1"/>
  <c r="YC51" i="9" s="1"/>
  <c r="YD51" i="9" s="1"/>
  <c r="YE51" i="9" s="1"/>
  <c r="YF51" i="9" s="1"/>
  <c r="YG51" i="9" s="1"/>
  <c r="YH51" i="9" s="1"/>
  <c r="YI51" i="9" s="1"/>
  <c r="YJ51" i="9" s="1"/>
  <c r="YK51" i="9" s="1"/>
  <c r="YL51" i="9" s="1"/>
  <c r="YM51" i="9" s="1"/>
  <c r="YN51" i="9" s="1"/>
  <c r="YO51" i="9" s="1"/>
  <c r="YP51" i="9" s="1"/>
  <c r="YQ51" i="9" s="1"/>
  <c r="YR51" i="9" s="1"/>
  <c r="YS51" i="9" s="1"/>
  <c r="YT51" i="9" s="1"/>
  <c r="YU51" i="9" s="1"/>
  <c r="YV51" i="9" s="1"/>
  <c r="YW51" i="9" s="1"/>
  <c r="YX51" i="9" s="1"/>
  <c r="YY51" i="9" s="1"/>
  <c r="YZ51" i="9" s="1"/>
  <c r="ZA51" i="9" s="1"/>
  <c r="ZB51" i="9" s="1"/>
  <c r="ZC51" i="9" s="1"/>
  <c r="ZD51" i="9" s="1"/>
  <c r="ZE51" i="9" s="1"/>
  <c r="ZF51" i="9" s="1"/>
  <c r="ZG51" i="9" s="1"/>
  <c r="ZH51" i="9" s="1"/>
  <c r="ZI51" i="9" s="1"/>
  <c r="ZJ51" i="9" s="1"/>
  <c r="ZK51" i="9" s="1"/>
  <c r="ZL51" i="9" s="1"/>
  <c r="ZM51" i="9" s="1"/>
  <c r="ZN51" i="9" s="1"/>
  <c r="ZO51" i="9" s="1"/>
  <c r="ZP51" i="9" s="1"/>
  <c r="ZQ51" i="9" s="1"/>
  <c r="ZR51" i="9" s="1"/>
  <c r="ZS51" i="9" s="1"/>
  <c r="ZT51" i="9" s="1"/>
  <c r="ZU51" i="9" s="1"/>
  <c r="ZV51" i="9" s="1"/>
  <c r="ZW51" i="9" s="1"/>
  <c r="ZX51" i="9" s="1"/>
  <c r="ZY51" i="9" s="1"/>
  <c r="ZZ51" i="9" s="1"/>
  <c r="AAA51" i="9" s="1"/>
  <c r="AAB51" i="9" s="1"/>
  <c r="AAC51" i="9" s="1"/>
  <c r="AAD51" i="9" s="1"/>
  <c r="AAE51" i="9" s="1"/>
  <c r="AAF51" i="9" s="1"/>
  <c r="AAG51" i="9" s="1"/>
  <c r="AAH51" i="9" s="1"/>
  <c r="AAI51" i="9" s="1"/>
  <c r="AAJ51" i="9" s="1"/>
  <c r="AAK51" i="9" s="1"/>
  <c r="AAL51" i="9" s="1"/>
  <c r="AAM51" i="9" s="1"/>
  <c r="AAN51" i="9" s="1"/>
  <c r="AAO51" i="9" s="1"/>
  <c r="AAP51" i="9" s="1"/>
  <c r="AAQ51" i="9" s="1"/>
  <c r="AAR51" i="9" s="1"/>
  <c r="AAS51" i="9" s="1"/>
  <c r="AAT51" i="9" s="1"/>
  <c r="AAU51" i="9" s="1"/>
  <c r="AAV51" i="9" s="1"/>
  <c r="AAW51" i="9" s="1"/>
  <c r="AAX51" i="9" s="1"/>
  <c r="AAY51" i="9" s="1"/>
  <c r="AAZ51" i="9" s="1"/>
  <c r="ABA51" i="9" s="1"/>
  <c r="ABB51" i="9" s="1"/>
  <c r="ABC51" i="9" s="1"/>
  <c r="ABD51" i="9" s="1"/>
  <c r="ABE51" i="9" s="1"/>
  <c r="ABF51" i="9" s="1"/>
  <c r="ABG51" i="9" s="1"/>
  <c r="ABH51" i="9" s="1"/>
  <c r="ABI51" i="9" s="1"/>
  <c r="ABJ51" i="9" s="1"/>
  <c r="ABK51" i="9" s="1"/>
  <c r="ABL51" i="9" s="1"/>
  <c r="ABM51" i="9" s="1"/>
  <c r="ABN51" i="9" s="1"/>
  <c r="ABO51" i="9" s="1"/>
  <c r="ABP51" i="9" s="1"/>
  <c r="ABQ51" i="9" s="1"/>
  <c r="ABR51" i="9" s="1"/>
  <c r="ABS51" i="9" s="1"/>
  <c r="ABT51" i="9" s="1"/>
  <c r="ABU51" i="9" s="1"/>
  <c r="ABV51" i="9" s="1"/>
  <c r="ABW51" i="9" s="1"/>
  <c r="ABX51" i="9" s="1"/>
  <c r="ABY51" i="9" s="1"/>
  <c r="ABZ51" i="9" s="1"/>
  <c r="ACA51" i="9" s="1"/>
  <c r="ACB51" i="9" s="1"/>
  <c r="ACC51" i="9" s="1"/>
  <c r="ACD51" i="9" s="1"/>
  <c r="ACE51" i="9" s="1"/>
  <c r="ACF51" i="9" s="1"/>
  <c r="ACG51" i="9" s="1"/>
  <c r="ACH51" i="9" s="1"/>
  <c r="ACI51" i="9" s="1"/>
  <c r="ACJ51" i="9" s="1"/>
  <c r="ACK51" i="9" s="1"/>
  <c r="ACL51" i="9" s="1"/>
  <c r="ACM51" i="9" s="1"/>
  <c r="ACN51" i="9" s="1"/>
  <c r="ACO51" i="9" s="1"/>
  <c r="ACP51" i="9" s="1"/>
  <c r="ACQ51" i="9" s="1"/>
  <c r="ACR51" i="9" s="1"/>
  <c r="ACS51" i="9" s="1"/>
  <c r="ACT51" i="9" s="1"/>
  <c r="ACU51" i="9" s="1"/>
  <c r="ACV51" i="9" s="1"/>
  <c r="ACW51" i="9" s="1"/>
  <c r="ACX51" i="9" s="1"/>
  <c r="ACY51" i="9" s="1"/>
  <c r="ACZ51" i="9" s="1"/>
  <c r="ADA51" i="9" s="1"/>
  <c r="ADB51" i="9" s="1"/>
  <c r="ADC51" i="9" s="1"/>
  <c r="ADD51" i="9" s="1"/>
  <c r="ADE51" i="9" s="1"/>
  <c r="ADF51" i="9" s="1"/>
  <c r="ADG51" i="9" s="1"/>
  <c r="ADH51" i="9" s="1"/>
  <c r="ADI51" i="9" s="1"/>
  <c r="ADJ51" i="9" s="1"/>
  <c r="ADK51" i="9" s="1"/>
  <c r="ADL51" i="9" s="1"/>
  <c r="ADM51" i="9" s="1"/>
  <c r="ADN51" i="9" s="1"/>
  <c r="ADO51" i="9" s="1"/>
  <c r="ADP51" i="9" s="1"/>
  <c r="ADQ51" i="9" s="1"/>
  <c r="ADR51" i="9" s="1"/>
  <c r="ADS51" i="9" s="1"/>
  <c r="ADT51" i="9" s="1"/>
  <c r="ADU51" i="9" s="1"/>
  <c r="ADV51" i="9" s="1"/>
  <c r="ADW51" i="9" s="1"/>
  <c r="ADX51" i="9" s="1"/>
  <c r="ADY51" i="9" s="1"/>
  <c r="ADZ51" i="9" s="1"/>
  <c r="AEA51" i="9" s="1"/>
  <c r="AEB51" i="9" s="1"/>
  <c r="AEC51" i="9" s="1"/>
  <c r="AED51" i="9" s="1"/>
  <c r="AEE51" i="9" s="1"/>
  <c r="AEF51" i="9" s="1"/>
  <c r="AEG51" i="9" s="1"/>
  <c r="AEH51" i="9" s="1"/>
  <c r="AEI51" i="9" s="1"/>
  <c r="AEJ51" i="9" s="1"/>
  <c r="AEK51" i="9" s="1"/>
  <c r="AEL51" i="9" s="1"/>
  <c r="AEM51" i="9" s="1"/>
  <c r="AEN51" i="9" s="1"/>
  <c r="AEO51" i="9" s="1"/>
  <c r="AEP51" i="9" s="1"/>
  <c r="AEQ51" i="9" s="1"/>
  <c r="AER51" i="9" s="1"/>
  <c r="AES51" i="9" s="1"/>
  <c r="AET51" i="9" s="1"/>
  <c r="AEU51" i="9" s="1"/>
  <c r="AEV51" i="9" s="1"/>
  <c r="AEW51" i="9" s="1"/>
  <c r="AEX51" i="9" s="1"/>
  <c r="AEY51" i="9" s="1"/>
  <c r="AEZ51" i="9" s="1"/>
  <c r="AFA51" i="9" s="1"/>
  <c r="AFB51" i="9" s="1"/>
  <c r="AFC51" i="9" s="1"/>
  <c r="AFD51" i="9" s="1"/>
  <c r="AFE51" i="9" s="1"/>
  <c r="AFF51" i="9" s="1"/>
  <c r="AFG51" i="9" s="1"/>
  <c r="AFH51" i="9" s="1"/>
  <c r="AFI51" i="9" s="1"/>
  <c r="AFJ51" i="9" s="1"/>
  <c r="AFK51" i="9" s="1"/>
  <c r="AFL51" i="9" s="1"/>
  <c r="AFM51" i="9" s="1"/>
  <c r="AFN51" i="9" s="1"/>
  <c r="AFO51" i="9" s="1"/>
  <c r="AFP51" i="9" s="1"/>
  <c r="AFQ51" i="9" s="1"/>
  <c r="AFR51" i="9" s="1"/>
  <c r="AFS51" i="9" s="1"/>
  <c r="AFT51" i="9" s="1"/>
  <c r="AFU51" i="9" s="1"/>
  <c r="AFV51" i="9" s="1"/>
  <c r="AFW51" i="9" s="1"/>
  <c r="AFX51" i="9" s="1"/>
  <c r="AFY51" i="9" s="1"/>
  <c r="AFZ51" i="9" s="1"/>
  <c r="AGA51" i="9" s="1"/>
  <c r="AGB51" i="9" s="1"/>
  <c r="AGC51" i="9" s="1"/>
  <c r="AGD51" i="9" s="1"/>
  <c r="AGE51" i="9" s="1"/>
  <c r="AGF51" i="9" s="1"/>
  <c r="AGG51" i="9" s="1"/>
  <c r="AGH51" i="9" s="1"/>
  <c r="AGI51" i="9" s="1"/>
  <c r="AGJ51" i="9" s="1"/>
  <c r="AGK51" i="9" s="1"/>
  <c r="AGL51" i="9" s="1"/>
  <c r="AGM51" i="9" s="1"/>
  <c r="AGN51" i="9" s="1"/>
  <c r="AGO51" i="9" s="1"/>
  <c r="AGP51" i="9" s="1"/>
  <c r="AGQ51" i="9" s="1"/>
  <c r="AGR51" i="9" s="1"/>
  <c r="AGS51" i="9" s="1"/>
  <c r="AGT51" i="9" s="1"/>
  <c r="AGU51" i="9" s="1"/>
  <c r="AGV51" i="9" s="1"/>
  <c r="AGW51" i="9" s="1"/>
  <c r="AGX51" i="9" s="1"/>
  <c r="AGY51" i="9" s="1"/>
  <c r="AGZ51" i="9" s="1"/>
  <c r="AHA51" i="9" s="1"/>
  <c r="AHB51" i="9" s="1"/>
  <c r="AHC51" i="9" s="1"/>
  <c r="AHD51" i="9" s="1"/>
  <c r="AHE51" i="9" s="1"/>
  <c r="AHF51" i="9" s="1"/>
  <c r="AHG51" i="9" s="1"/>
  <c r="AHH51" i="9" s="1"/>
  <c r="AHI51" i="9" s="1"/>
  <c r="AHJ51" i="9" s="1"/>
  <c r="AHK51" i="9" s="1"/>
  <c r="AHL51" i="9" s="1"/>
  <c r="AHM51" i="9" s="1"/>
  <c r="AHN51" i="9" s="1"/>
  <c r="AHO51" i="9" s="1"/>
  <c r="AHP51" i="9" s="1"/>
  <c r="AHQ51" i="9" s="1"/>
  <c r="AHR51" i="9" s="1"/>
  <c r="AHS51" i="9" s="1"/>
  <c r="AHT51" i="9" s="1"/>
  <c r="AHU51" i="9" s="1"/>
  <c r="AHV51" i="9" s="1"/>
  <c r="AHW51" i="9" s="1"/>
  <c r="AHX51" i="9" s="1"/>
  <c r="AHY51" i="9" s="1"/>
  <c r="AHZ51" i="9" s="1"/>
  <c r="AIA51" i="9" s="1"/>
  <c r="AIB51" i="9" s="1"/>
  <c r="AIC51" i="9" s="1"/>
  <c r="AID51" i="9" s="1"/>
  <c r="AIE51" i="9" s="1"/>
  <c r="AIF51" i="9" s="1"/>
  <c r="AIG51" i="9" s="1"/>
  <c r="AIH51" i="9" s="1"/>
  <c r="AII51" i="9" s="1"/>
  <c r="AIJ51" i="9" s="1"/>
  <c r="AIK51" i="9" s="1"/>
  <c r="AIL51" i="9" s="1"/>
  <c r="AIM51" i="9" s="1"/>
  <c r="AIN51" i="9" s="1"/>
  <c r="AIO51" i="9" s="1"/>
  <c r="AIP51" i="9" s="1"/>
  <c r="AIQ51" i="9" s="1"/>
  <c r="AIR51" i="9" s="1"/>
  <c r="AIS51" i="9" s="1"/>
  <c r="AIT51" i="9" s="1"/>
  <c r="AIU51" i="9" s="1"/>
  <c r="AIV51" i="9" s="1"/>
  <c r="AIW51" i="9" s="1"/>
  <c r="AIX51" i="9" s="1"/>
  <c r="AIY51" i="9" s="1"/>
  <c r="AIZ51" i="9" s="1"/>
  <c r="AJA51" i="9" s="1"/>
  <c r="AJB51" i="9" s="1"/>
  <c r="AJC51" i="9" s="1"/>
  <c r="AJD51" i="9" s="1"/>
  <c r="AJE51" i="9" s="1"/>
  <c r="AJF51" i="9" s="1"/>
  <c r="AJG51" i="9" s="1"/>
  <c r="AJH51" i="9" s="1"/>
  <c r="AJI51" i="9" s="1"/>
  <c r="AJJ51" i="9" s="1"/>
  <c r="AJK51" i="9" s="1"/>
  <c r="AJL51" i="9" s="1"/>
  <c r="AJM51" i="9" s="1"/>
  <c r="AJN51" i="9" s="1"/>
  <c r="AJO51" i="9" s="1"/>
  <c r="AJP51" i="9" s="1"/>
  <c r="AJQ51" i="9" s="1"/>
  <c r="AJR51" i="9" s="1"/>
  <c r="AJS51" i="9" s="1"/>
  <c r="AJT51" i="9" s="1"/>
  <c r="AJU51" i="9" s="1"/>
  <c r="AJV51" i="9" s="1"/>
  <c r="AJW51" i="9" s="1"/>
  <c r="AJX51" i="9" s="1"/>
  <c r="AJY51" i="9" s="1"/>
  <c r="AJZ51" i="9" s="1"/>
  <c r="AKA51" i="9" s="1"/>
  <c r="AKB51" i="9" s="1"/>
  <c r="AKC51" i="9" s="1"/>
  <c r="AKD51" i="9" s="1"/>
  <c r="AKE51" i="9" s="1"/>
  <c r="AKF51" i="9" s="1"/>
  <c r="AKG51" i="9" s="1"/>
  <c r="AKH51" i="9" s="1"/>
  <c r="AKI51" i="9" s="1"/>
  <c r="AKJ51" i="9" s="1"/>
  <c r="AKK51" i="9" s="1"/>
  <c r="AKL51" i="9" s="1"/>
  <c r="AKM51" i="9" s="1"/>
  <c r="AKN51" i="9" s="1"/>
  <c r="AKO51" i="9" s="1"/>
  <c r="AKP51" i="9" s="1"/>
  <c r="AKQ51" i="9" s="1"/>
  <c r="AKR51" i="9" s="1"/>
  <c r="AKS51" i="9" s="1"/>
  <c r="AKT51" i="9" s="1"/>
  <c r="AKU51" i="9" s="1"/>
  <c r="AKV51" i="9" s="1"/>
  <c r="AKW51" i="9" s="1"/>
  <c r="AKX51" i="9" s="1"/>
  <c r="AKY51" i="9" s="1"/>
  <c r="AKZ51" i="9" s="1"/>
  <c r="ALA51" i="9" s="1"/>
  <c r="ALB51" i="9" s="1"/>
  <c r="ALC51" i="9" s="1"/>
  <c r="ALD51" i="9" s="1"/>
  <c r="ALE51" i="9" s="1"/>
  <c r="ALF51" i="9" s="1"/>
  <c r="ALG51" i="9" s="1"/>
  <c r="ALH51" i="9" s="1"/>
  <c r="ALI51" i="9" s="1"/>
  <c r="ALJ51" i="9" s="1"/>
  <c r="ALK51" i="9" s="1"/>
  <c r="ALL51" i="9" s="1"/>
  <c r="ALM51" i="9" s="1"/>
  <c r="ALN51" i="9" s="1"/>
  <c r="ALO51" i="9" s="1"/>
  <c r="ALP51" i="9" s="1"/>
  <c r="ALQ51" i="9" s="1"/>
  <c r="ALR51" i="9" s="1"/>
  <c r="ALS51" i="9" s="1"/>
  <c r="ALT51" i="9" s="1"/>
  <c r="ALU51" i="9" s="1"/>
  <c r="ALV51" i="9" s="1"/>
  <c r="ALW51" i="9" s="1"/>
  <c r="ALX51" i="9" s="1"/>
  <c r="ALY51" i="9" s="1"/>
  <c r="ALZ51" i="9" s="1"/>
  <c r="AMA51" i="9" s="1"/>
  <c r="AMB51" i="9" s="1"/>
  <c r="AMC51" i="9" s="1"/>
  <c r="AMD51" i="9" s="1"/>
  <c r="AME51" i="9" s="1"/>
  <c r="AMF51" i="9" s="1"/>
  <c r="AMG51" i="9" s="1"/>
  <c r="AMH51" i="9" s="1"/>
  <c r="AMI51" i="9" s="1"/>
  <c r="AMJ51" i="9" s="1"/>
  <c r="AMK51" i="9" s="1"/>
  <c r="AML51" i="9" s="1"/>
  <c r="AMM51" i="9" s="1"/>
  <c r="AMN51" i="9" s="1"/>
  <c r="AMO51" i="9" s="1"/>
  <c r="AMP51" i="9" s="1"/>
  <c r="AMQ51" i="9" s="1"/>
  <c r="AMR51" i="9" s="1"/>
  <c r="AMS51" i="9" s="1"/>
  <c r="AMT51" i="9" s="1"/>
  <c r="AMU51" i="9" s="1"/>
  <c r="AMV51" i="9" s="1"/>
  <c r="AMW51" i="9" s="1"/>
  <c r="AMX51" i="9" s="1"/>
  <c r="AMY51" i="9" s="1"/>
  <c r="AMZ51" i="9" s="1"/>
  <c r="ANA51" i="9" s="1"/>
  <c r="ANB51" i="9" s="1"/>
  <c r="ANC51" i="9" s="1"/>
  <c r="AND51" i="9" s="1"/>
  <c r="ANE51" i="9" s="1"/>
  <c r="ANF51" i="9" s="1"/>
  <c r="ANG51" i="9" s="1"/>
  <c r="ANH51" i="9" s="1"/>
  <c r="ANI51" i="9" s="1"/>
  <c r="ANJ51" i="9" s="1"/>
  <c r="ANK51" i="9" s="1"/>
  <c r="ANL51" i="9" s="1"/>
  <c r="ANM51" i="9" s="1"/>
  <c r="ANN51" i="9" s="1"/>
  <c r="ANO51" i="9" s="1"/>
  <c r="ANP51" i="9" s="1"/>
  <c r="ANQ51" i="9" s="1"/>
  <c r="ANR51" i="9" s="1"/>
  <c r="ANS51" i="9" s="1"/>
  <c r="ANT51" i="9" s="1"/>
  <c r="ANU51" i="9" s="1"/>
  <c r="ANV51" i="9" s="1"/>
  <c r="ANW51" i="9" s="1"/>
  <c r="ANX51" i="9" s="1"/>
  <c r="ANY51" i="9" s="1"/>
  <c r="ANZ51" i="9" s="1"/>
  <c r="AOA51" i="9" s="1"/>
  <c r="AOB51" i="9" s="1"/>
  <c r="AOC51" i="9" s="1"/>
  <c r="AOD51" i="9" s="1"/>
  <c r="AOE51" i="9" s="1"/>
  <c r="AOF51" i="9" s="1"/>
  <c r="AOG51" i="9" s="1"/>
  <c r="AOH51" i="9" s="1"/>
  <c r="AOI51" i="9" s="1"/>
  <c r="AOJ51" i="9" s="1"/>
  <c r="AOK51" i="9" s="1"/>
  <c r="AOL51" i="9" s="1"/>
  <c r="AOM51" i="9" s="1"/>
  <c r="AON51" i="9" s="1"/>
  <c r="AOO51" i="9" s="1"/>
  <c r="AOP51" i="9" s="1"/>
  <c r="AOQ51" i="9" s="1"/>
  <c r="AOR51" i="9" s="1"/>
  <c r="AOS51" i="9" s="1"/>
  <c r="AOT51" i="9" s="1"/>
  <c r="AOU51" i="9" s="1"/>
  <c r="AOV51" i="9" s="1"/>
  <c r="AOW51" i="9" s="1"/>
  <c r="AOX51" i="9" s="1"/>
  <c r="AOY51" i="9" s="1"/>
  <c r="AOZ51" i="9" s="1"/>
  <c r="APA51" i="9" s="1"/>
  <c r="APB51" i="9" s="1"/>
  <c r="APC51" i="9" s="1"/>
  <c r="APD51" i="9" s="1"/>
  <c r="APE51" i="9" s="1"/>
  <c r="APF51" i="9" s="1"/>
  <c r="APG51" i="9" s="1"/>
  <c r="APH51" i="9" s="1"/>
  <c r="API51" i="9" s="1"/>
  <c r="APJ51" i="9" s="1"/>
  <c r="APK51" i="9" s="1"/>
  <c r="APL51" i="9" s="1"/>
  <c r="APM51" i="9" s="1"/>
  <c r="APN51" i="9" s="1"/>
  <c r="APO51" i="9" s="1"/>
  <c r="APP51" i="9" s="1"/>
  <c r="APQ51" i="9" s="1"/>
  <c r="APR51" i="9" s="1"/>
  <c r="APS51" i="9" s="1"/>
  <c r="APT51" i="9" s="1"/>
  <c r="APU51" i="9" s="1"/>
  <c r="APV51" i="9" s="1"/>
  <c r="APW51" i="9" s="1"/>
  <c r="APX51" i="9" s="1"/>
  <c r="APY51" i="9" s="1"/>
  <c r="APZ51" i="9" s="1"/>
  <c r="AQA51" i="9" s="1"/>
  <c r="AQB51" i="9" s="1"/>
  <c r="AQC51" i="9" s="1"/>
  <c r="AQD51" i="9" s="1"/>
  <c r="AQE51" i="9" s="1"/>
  <c r="AQF51" i="9" s="1"/>
  <c r="AQG51" i="9" s="1"/>
  <c r="AQH51" i="9" s="1"/>
  <c r="AQI51" i="9" s="1"/>
  <c r="AQJ51" i="9" s="1"/>
  <c r="AQK51" i="9" s="1"/>
  <c r="AQL51" i="9" s="1"/>
  <c r="AQM51" i="9" s="1"/>
  <c r="AQN51" i="9" s="1"/>
  <c r="AQO51" i="9" s="1"/>
  <c r="AQP51" i="9" s="1"/>
  <c r="AQQ51" i="9" s="1"/>
  <c r="AQR51" i="9" s="1"/>
  <c r="AQS51" i="9" s="1"/>
  <c r="AQT51" i="9" s="1"/>
  <c r="AQU51" i="9" s="1"/>
  <c r="AQV51" i="9" s="1"/>
  <c r="AQW51" i="9" s="1"/>
  <c r="AQX51" i="9" s="1"/>
  <c r="AQY51" i="9" s="1"/>
  <c r="AQZ51" i="9" s="1"/>
  <c r="ARA51" i="9" s="1"/>
  <c r="ARB51" i="9" s="1"/>
  <c r="ARC51" i="9" s="1"/>
  <c r="ARD51" i="9" s="1"/>
  <c r="ARE51" i="9" s="1"/>
  <c r="ARF51" i="9" s="1"/>
  <c r="ARG51" i="9" s="1"/>
  <c r="ARH51" i="9" s="1"/>
  <c r="ARI51" i="9" s="1"/>
  <c r="ARJ51" i="9" s="1"/>
  <c r="ARK51" i="9" s="1"/>
  <c r="ARL51" i="9" s="1"/>
  <c r="ARM51" i="9" s="1"/>
  <c r="ARN51" i="9" s="1"/>
  <c r="ARO51" i="9" s="1"/>
  <c r="ARP51" i="9" s="1"/>
  <c r="ARQ51" i="9" s="1"/>
  <c r="ARR51" i="9" s="1"/>
  <c r="ARS51" i="9" s="1"/>
  <c r="ART51" i="9" s="1"/>
  <c r="ARU51" i="9" s="1"/>
  <c r="ARV51" i="9" s="1"/>
  <c r="ARW51" i="9" s="1"/>
  <c r="ARX51" i="9" s="1"/>
  <c r="ARY51" i="9" s="1"/>
  <c r="ARZ51" i="9" s="1"/>
  <c r="ASA51" i="9" s="1"/>
  <c r="ASB51" i="9" s="1"/>
  <c r="ASC51" i="9" s="1"/>
  <c r="ASD51" i="9" s="1"/>
  <c r="ASE51" i="9" s="1"/>
  <c r="ASF51" i="9" s="1"/>
  <c r="ASG51" i="9" s="1"/>
  <c r="ASH51" i="9" s="1"/>
  <c r="ASI51" i="9" s="1"/>
  <c r="ASJ51" i="9" s="1"/>
  <c r="ASK51" i="9" s="1"/>
  <c r="ASL51" i="9" s="1"/>
  <c r="ASM51" i="9" s="1"/>
  <c r="ASN51" i="9" s="1"/>
  <c r="ASO51" i="9" s="1"/>
  <c r="ASP51" i="9" s="1"/>
  <c r="ASQ51" i="9" s="1"/>
  <c r="ASR51" i="9" s="1"/>
  <c r="ASS51" i="9" s="1"/>
  <c r="AST51" i="9" s="1"/>
  <c r="ASU51" i="9" s="1"/>
  <c r="ASV51" i="9" s="1"/>
  <c r="ASW51" i="9" s="1"/>
  <c r="ASX51" i="9" s="1"/>
  <c r="ASY51" i="9" s="1"/>
  <c r="ASZ51" i="9" s="1"/>
  <c r="ATA51" i="9" s="1"/>
  <c r="ATB51" i="9" s="1"/>
  <c r="ATC51" i="9" s="1"/>
  <c r="ATD51" i="9" s="1"/>
  <c r="ATE51" i="9" s="1"/>
  <c r="ATF51" i="9" s="1"/>
  <c r="ATG51" i="9" s="1"/>
  <c r="ATH51" i="9" s="1"/>
  <c r="ATI51" i="9" s="1"/>
  <c r="ATJ51" i="9" s="1"/>
  <c r="ATK51" i="9" s="1"/>
  <c r="ATL51" i="9" s="1"/>
  <c r="ATM51" i="9" s="1"/>
  <c r="ATN51" i="9" s="1"/>
  <c r="ATO51" i="9" s="1"/>
  <c r="ATP51" i="9" s="1"/>
  <c r="ATQ51" i="9" s="1"/>
  <c r="ATR51" i="9" s="1"/>
  <c r="ATS51" i="9" s="1"/>
  <c r="ATT51" i="9" s="1"/>
  <c r="ATU51" i="9" s="1"/>
  <c r="ATV51" i="9" s="1"/>
  <c r="ATW51" i="9" s="1"/>
  <c r="ATX51" i="9" s="1"/>
  <c r="ATY51" i="9" s="1"/>
  <c r="ATZ51" i="9" s="1"/>
  <c r="AUA51" i="9" s="1"/>
  <c r="AUB51" i="9" s="1"/>
  <c r="AUC51" i="9" s="1"/>
  <c r="AUD51" i="9" s="1"/>
  <c r="AUE51" i="9" s="1"/>
  <c r="AUF51" i="9" s="1"/>
  <c r="AUG51" i="9" s="1"/>
  <c r="AUH51" i="9" s="1"/>
  <c r="AUI51" i="9" s="1"/>
  <c r="AUJ51" i="9" s="1"/>
  <c r="AUK51" i="9" s="1"/>
  <c r="AUL51" i="9" s="1"/>
  <c r="AUM51" i="9" s="1"/>
  <c r="AUN51" i="9" s="1"/>
  <c r="AUO51" i="9" s="1"/>
  <c r="AUP51" i="9" s="1"/>
  <c r="AUQ51" i="9" s="1"/>
  <c r="AUR51" i="9" s="1"/>
  <c r="AUS51" i="9" s="1"/>
  <c r="AUT51" i="9" s="1"/>
  <c r="AUU51" i="9" s="1"/>
  <c r="AUV51" i="9" s="1"/>
  <c r="AUW51" i="9" s="1"/>
  <c r="AUX51" i="9" s="1"/>
  <c r="AUY51" i="9" s="1"/>
  <c r="AUZ51" i="9" s="1"/>
  <c r="AVA51" i="9" s="1"/>
  <c r="AVB51" i="9" s="1"/>
  <c r="AVC51" i="9" s="1"/>
  <c r="AVD51" i="9" s="1"/>
  <c r="AVE51" i="9" s="1"/>
  <c r="AVF51" i="9" s="1"/>
  <c r="AVG51" i="9" s="1"/>
  <c r="AVH51" i="9" s="1"/>
  <c r="AVI51" i="9" s="1"/>
  <c r="AVJ51" i="9" s="1"/>
  <c r="AVK51" i="9" s="1"/>
  <c r="AVL51" i="9" s="1"/>
  <c r="AVM51" i="9" s="1"/>
  <c r="AVN51" i="9" s="1"/>
  <c r="AVO51" i="9" s="1"/>
  <c r="AVP51" i="9" s="1"/>
  <c r="AVQ51" i="9" s="1"/>
  <c r="AVR51" i="9" s="1"/>
  <c r="AVS51" i="9" s="1"/>
  <c r="AVT51" i="9" s="1"/>
  <c r="AVU51" i="9" s="1"/>
  <c r="AVV51" i="9" s="1"/>
  <c r="AVW51" i="9" s="1"/>
  <c r="AVX51" i="9" s="1"/>
  <c r="AVY51" i="9" s="1"/>
  <c r="AVZ51" i="9" s="1"/>
  <c r="AWA51" i="9" s="1"/>
  <c r="AWB51" i="9" s="1"/>
  <c r="AWC51" i="9" s="1"/>
  <c r="AWD51" i="9" s="1"/>
  <c r="AWE51" i="9" s="1"/>
  <c r="AWF51" i="9" s="1"/>
  <c r="AWG51" i="9" s="1"/>
  <c r="AWH51" i="9" s="1"/>
  <c r="AWI51" i="9" s="1"/>
  <c r="AWJ51" i="9" s="1"/>
  <c r="AWK51" i="9" s="1"/>
  <c r="AWL51" i="9" s="1"/>
  <c r="AWM51" i="9" s="1"/>
  <c r="AWN51" i="9" s="1"/>
  <c r="AWO51" i="9" s="1"/>
  <c r="AWP51" i="9" s="1"/>
  <c r="AWQ51" i="9" s="1"/>
  <c r="AWR51" i="9" s="1"/>
  <c r="AWS51" i="9" s="1"/>
  <c r="AWT51" i="9" s="1"/>
  <c r="AWU51" i="9" s="1"/>
  <c r="AWV51" i="9" s="1"/>
  <c r="AWW51" i="9" s="1"/>
  <c r="AWX51" i="9" s="1"/>
  <c r="AWY51" i="9" s="1"/>
  <c r="AWZ51" i="9" s="1"/>
  <c r="AXA51" i="9" s="1"/>
  <c r="AXB51" i="9" s="1"/>
  <c r="AXC51" i="9" s="1"/>
  <c r="AXD51" i="9" s="1"/>
  <c r="AXE51" i="9" s="1"/>
  <c r="AXF51" i="9" s="1"/>
  <c r="AXG51" i="9" s="1"/>
  <c r="AXH51" i="9" s="1"/>
  <c r="AXI51" i="9" s="1"/>
  <c r="AXJ51" i="9" s="1"/>
  <c r="AXK51" i="9" s="1"/>
  <c r="AXL51" i="9" s="1"/>
  <c r="AXM51" i="9" s="1"/>
  <c r="AXN51" i="9" s="1"/>
  <c r="AXO51" i="9" s="1"/>
  <c r="AXP51" i="9" s="1"/>
  <c r="AXQ51" i="9" s="1"/>
  <c r="AXR51" i="9" s="1"/>
  <c r="AXS51" i="9" s="1"/>
  <c r="AXT51" i="9" s="1"/>
  <c r="AXU51" i="9" s="1"/>
  <c r="AXV51" i="9" s="1"/>
  <c r="AXW51" i="9" s="1"/>
  <c r="AXX51" i="9" s="1"/>
  <c r="AXY51" i="9" s="1"/>
  <c r="AXZ51" i="9" s="1"/>
  <c r="AYA51" i="9" s="1"/>
  <c r="AYB51" i="9" s="1"/>
  <c r="AYC51" i="9" s="1"/>
  <c r="AYD51" i="9" s="1"/>
  <c r="AYE51" i="9" s="1"/>
  <c r="AYF51" i="9" s="1"/>
  <c r="AYG51" i="9" s="1"/>
  <c r="AYH51" i="9" s="1"/>
  <c r="AYI51" i="9" s="1"/>
  <c r="AYJ51" i="9" s="1"/>
  <c r="AYK51" i="9" s="1"/>
  <c r="AYL51" i="9" s="1"/>
  <c r="AYM51" i="9" s="1"/>
  <c r="AYN51" i="9" s="1"/>
  <c r="AYO51" i="9" s="1"/>
  <c r="AYP51" i="9" s="1"/>
  <c r="AYQ51" i="9" s="1"/>
  <c r="AYR51" i="9" s="1"/>
  <c r="AYS51" i="9" s="1"/>
  <c r="AYT51" i="9" s="1"/>
  <c r="AYU51" i="9" s="1"/>
  <c r="AYV51" i="9" s="1"/>
  <c r="AYW51" i="9" s="1"/>
  <c r="AYX51" i="9" s="1"/>
  <c r="AYY51" i="9" s="1"/>
  <c r="AYZ51" i="9" s="1"/>
  <c r="AZA51" i="9" s="1"/>
  <c r="AZB51" i="9" s="1"/>
  <c r="AZC51" i="9" s="1"/>
  <c r="AZD51" i="9" s="1"/>
  <c r="AZE51" i="9" s="1"/>
  <c r="AZF51" i="9" s="1"/>
  <c r="AZG51" i="9" s="1"/>
  <c r="AZH51" i="9" s="1"/>
  <c r="AZI51" i="9" s="1"/>
  <c r="AZJ51" i="9" s="1"/>
  <c r="AZK51" i="9" s="1"/>
  <c r="AZL51" i="9" s="1"/>
  <c r="AZM51" i="9" s="1"/>
  <c r="AZN51" i="9" s="1"/>
  <c r="AZO51" i="9" s="1"/>
  <c r="AZP51" i="9" s="1"/>
  <c r="AZQ51" i="9" s="1"/>
  <c r="AZR51" i="9" s="1"/>
  <c r="AZS51" i="9" s="1"/>
  <c r="AZT51" i="9" s="1"/>
  <c r="AZU51" i="9" s="1"/>
  <c r="AZV51" i="9" s="1"/>
  <c r="AZW51" i="9" s="1"/>
  <c r="AZX51" i="9" s="1"/>
  <c r="AZY51" i="9" s="1"/>
  <c r="AZZ51" i="9" s="1"/>
  <c r="BAA51" i="9" s="1"/>
  <c r="BAB51" i="9" s="1"/>
  <c r="BAC51" i="9" s="1"/>
  <c r="BAD51" i="9" s="1"/>
  <c r="BAE51" i="9" s="1"/>
  <c r="BAF51" i="9" s="1"/>
  <c r="BAG51" i="9" s="1"/>
  <c r="BAH51" i="9" s="1"/>
  <c r="BAI51" i="9" s="1"/>
  <c r="BAJ51" i="9" s="1"/>
  <c r="BAK51" i="9" s="1"/>
  <c r="BAL51" i="9" s="1"/>
  <c r="BAM51" i="9" s="1"/>
  <c r="BAN51" i="9" s="1"/>
  <c r="BAO51" i="9" s="1"/>
  <c r="BAP51" i="9" s="1"/>
  <c r="BAQ51" i="9" s="1"/>
  <c r="BAR51" i="9" s="1"/>
  <c r="BAS51" i="9" s="1"/>
  <c r="BAT51" i="9" s="1"/>
  <c r="BAU51" i="9" s="1"/>
  <c r="BAV51" i="9" s="1"/>
  <c r="BAW51" i="9" s="1"/>
  <c r="BAX51" i="9" s="1"/>
  <c r="BAY51" i="9" s="1"/>
  <c r="BAZ51" i="9" s="1"/>
  <c r="BBA51" i="9" s="1"/>
  <c r="BBB51" i="9" s="1"/>
  <c r="BBC51" i="9" s="1"/>
  <c r="BBD51" i="9" s="1"/>
  <c r="BBE51" i="9" s="1"/>
  <c r="BBF51" i="9" s="1"/>
  <c r="BBG51" i="9" s="1"/>
  <c r="BBH51" i="9" s="1"/>
  <c r="BBI51" i="9" s="1"/>
  <c r="BBJ51" i="9" s="1"/>
  <c r="BBK51" i="9" s="1"/>
  <c r="BBL51" i="9" s="1"/>
  <c r="BBM51" i="9" s="1"/>
  <c r="BBN51" i="9" s="1"/>
  <c r="BBO51" i="9" s="1"/>
  <c r="BBP51" i="9" s="1"/>
  <c r="BBQ51" i="9" s="1"/>
  <c r="BBR51" i="9" s="1"/>
  <c r="BBS51" i="9" s="1"/>
  <c r="BBT51" i="9" s="1"/>
  <c r="BBU51" i="9" s="1"/>
  <c r="BBV51" i="9" s="1"/>
  <c r="BBW51" i="9" s="1"/>
  <c r="BBX51" i="9" s="1"/>
  <c r="BBY51" i="9" s="1"/>
  <c r="BBZ51" i="9" s="1"/>
  <c r="BCA51" i="9" s="1"/>
  <c r="BCB51" i="9" s="1"/>
  <c r="BCC51" i="9" s="1"/>
  <c r="BCD51" i="9" s="1"/>
  <c r="BCE51" i="9" s="1"/>
  <c r="BCF51" i="9" s="1"/>
  <c r="BCG51" i="9" s="1"/>
  <c r="BCH51" i="9" s="1"/>
  <c r="BCI51" i="9" s="1"/>
  <c r="BCJ51" i="9" s="1"/>
  <c r="BCK51" i="9" s="1"/>
  <c r="BCL51" i="9" s="1"/>
  <c r="BCM51" i="9" s="1"/>
  <c r="BCN51" i="9" s="1"/>
  <c r="BCO51" i="9" s="1"/>
  <c r="BCP51" i="9" s="1"/>
  <c r="BCQ51" i="9" s="1"/>
  <c r="BCR51" i="9" s="1"/>
  <c r="BCS51" i="9" s="1"/>
  <c r="BCT51" i="9" s="1"/>
  <c r="BCU51" i="9" s="1"/>
  <c r="BCV51" i="9" s="1"/>
  <c r="BCW51" i="9" s="1"/>
  <c r="BCX51" i="9" s="1"/>
  <c r="BCY51" i="9" s="1"/>
  <c r="BCZ51" i="9" s="1"/>
  <c r="BDA51" i="9" s="1"/>
  <c r="BDB51" i="9" s="1"/>
  <c r="BDC51" i="9" s="1"/>
  <c r="BDD51" i="9" s="1"/>
  <c r="BDE51" i="9" s="1"/>
  <c r="BDF51" i="9" s="1"/>
  <c r="BDG51" i="9" s="1"/>
  <c r="BDH51" i="9" s="1"/>
  <c r="BDI51" i="9" s="1"/>
  <c r="BDJ51" i="9" s="1"/>
  <c r="BDK51" i="9" s="1"/>
  <c r="BDL51" i="9" s="1"/>
  <c r="BDM51" i="9" s="1"/>
  <c r="BDN51" i="9" s="1"/>
  <c r="BDO51" i="9" s="1"/>
  <c r="BDP51" i="9" s="1"/>
  <c r="BDQ51" i="9" s="1"/>
  <c r="BDR51" i="9" s="1"/>
  <c r="BDS51" i="9" s="1"/>
  <c r="BDT51" i="9" s="1"/>
  <c r="BDU51" i="9" s="1"/>
  <c r="BDV51" i="9" s="1"/>
  <c r="BDW51" i="9" s="1"/>
  <c r="BDX51" i="9" s="1"/>
  <c r="BDY51" i="9" s="1"/>
  <c r="BDZ51" i="9" s="1"/>
  <c r="BEA51" i="9" s="1"/>
  <c r="BEB51" i="9" s="1"/>
  <c r="BEC51" i="9" s="1"/>
  <c r="BED51" i="9" s="1"/>
  <c r="BEE51" i="9" s="1"/>
  <c r="BEF51" i="9" s="1"/>
  <c r="BEG51" i="9" s="1"/>
  <c r="BEH51" i="9" s="1"/>
  <c r="BEI51" i="9" s="1"/>
  <c r="BEJ51" i="9" s="1"/>
  <c r="BEK51" i="9" s="1"/>
  <c r="BEL51" i="9" s="1"/>
  <c r="BEM51" i="9" s="1"/>
  <c r="BEN51" i="9" s="1"/>
  <c r="BEO51" i="9" s="1"/>
  <c r="BEP51" i="9" s="1"/>
  <c r="BEQ51" i="9" s="1"/>
  <c r="BER51" i="9" s="1"/>
  <c r="BES51" i="9" s="1"/>
  <c r="BET51" i="9" s="1"/>
  <c r="BEU51" i="9" s="1"/>
  <c r="BEV51" i="9" s="1"/>
  <c r="BEW51" i="9" s="1"/>
  <c r="BEX51" i="9" s="1"/>
  <c r="BEY51" i="9" s="1"/>
  <c r="BEZ51" i="9" s="1"/>
  <c r="BFA51" i="9" s="1"/>
  <c r="BFB51" i="9" s="1"/>
  <c r="BFC51" i="9" s="1"/>
  <c r="BFD51" i="9" s="1"/>
  <c r="BFE51" i="9" s="1"/>
  <c r="BFF51" i="9" s="1"/>
  <c r="BFG51" i="9" s="1"/>
  <c r="BFH51" i="9" s="1"/>
  <c r="BFI51" i="9" s="1"/>
  <c r="BFJ51" i="9" s="1"/>
  <c r="BFK51" i="9" s="1"/>
  <c r="BFL51" i="9" s="1"/>
  <c r="BFM51" i="9" s="1"/>
  <c r="BFN51" i="9" s="1"/>
  <c r="BFO51" i="9" s="1"/>
  <c r="BFP51" i="9" s="1"/>
  <c r="BFQ51" i="9" s="1"/>
  <c r="BFR51" i="9" s="1"/>
  <c r="BFS51" i="9" s="1"/>
  <c r="BFT51" i="9" s="1"/>
  <c r="BFU51" i="9" s="1"/>
  <c r="BFV51" i="9" s="1"/>
  <c r="BFW51" i="9" s="1"/>
  <c r="BFX51" i="9" s="1"/>
  <c r="BFY51" i="9" s="1"/>
  <c r="BFZ51" i="9" s="1"/>
  <c r="BGA51" i="9" s="1"/>
  <c r="BGB51" i="9" s="1"/>
  <c r="BGC51" i="9" s="1"/>
  <c r="BGD51" i="9" s="1"/>
  <c r="BGE51" i="9" s="1"/>
  <c r="BGF51" i="9" s="1"/>
  <c r="BGG51" i="9" s="1"/>
  <c r="BGH51" i="9" s="1"/>
  <c r="BGI51" i="9" s="1"/>
  <c r="BGJ51" i="9" s="1"/>
  <c r="BGK51" i="9" s="1"/>
  <c r="BGL51" i="9" s="1"/>
  <c r="BGM51" i="9" s="1"/>
  <c r="BGN51" i="9" s="1"/>
  <c r="BGO51" i="9" s="1"/>
  <c r="BGP51" i="9" s="1"/>
  <c r="BGQ51" i="9" s="1"/>
  <c r="BGR51" i="9" s="1"/>
  <c r="BGS51" i="9" s="1"/>
  <c r="BGT51" i="9" s="1"/>
  <c r="BGU51" i="9" s="1"/>
  <c r="BGV51" i="9" s="1"/>
  <c r="BGW51" i="9" s="1"/>
  <c r="BGX51" i="9" s="1"/>
  <c r="BGY51" i="9" s="1"/>
  <c r="BGZ51" i="9" s="1"/>
  <c r="BHA51" i="9" s="1"/>
  <c r="BHB51" i="9" s="1"/>
  <c r="BHC51" i="9" s="1"/>
  <c r="BHD51" i="9" s="1"/>
  <c r="BHE51" i="9" s="1"/>
  <c r="BHF51" i="9" s="1"/>
  <c r="BHG51" i="9" s="1"/>
  <c r="BHH51" i="9" s="1"/>
  <c r="BHI51" i="9" s="1"/>
  <c r="BHJ51" i="9" s="1"/>
  <c r="BHK51" i="9" s="1"/>
  <c r="BHL51" i="9" s="1"/>
  <c r="BHM51" i="9" s="1"/>
  <c r="BHN51" i="9" s="1"/>
  <c r="BHO51" i="9" s="1"/>
  <c r="BHP51" i="9" s="1"/>
  <c r="BHQ51" i="9" s="1"/>
  <c r="BHR51" i="9" s="1"/>
  <c r="BHS51" i="9" s="1"/>
  <c r="BHT51" i="9" s="1"/>
  <c r="BHU51" i="9" s="1"/>
  <c r="BHV51" i="9" s="1"/>
  <c r="BHW51" i="9" s="1"/>
  <c r="BHX51" i="9" s="1"/>
  <c r="BHY51" i="9" s="1"/>
  <c r="BHZ51" i="9" s="1"/>
  <c r="BIA51" i="9" s="1"/>
  <c r="BIB51" i="9" s="1"/>
  <c r="BIC51" i="9" s="1"/>
  <c r="BID51" i="9" s="1"/>
  <c r="BIE51" i="9" s="1"/>
  <c r="BIF51" i="9" s="1"/>
  <c r="BIG51" i="9" s="1"/>
  <c r="BIH51" i="9" s="1"/>
  <c r="BII51" i="9" s="1"/>
  <c r="BIJ51" i="9" s="1"/>
  <c r="BIK51" i="9" s="1"/>
  <c r="BIL51" i="9" s="1"/>
  <c r="BIM51" i="9" s="1"/>
  <c r="BIN51" i="9" s="1"/>
  <c r="BIO51" i="9" s="1"/>
  <c r="BIP51" i="9" s="1"/>
  <c r="BIQ51" i="9" s="1"/>
  <c r="BIR51" i="9" s="1"/>
  <c r="BIS51" i="9" s="1"/>
  <c r="BIT51" i="9" s="1"/>
  <c r="BIU51" i="9" s="1"/>
  <c r="BIV51" i="9" s="1"/>
  <c r="BIW51" i="9" s="1"/>
  <c r="BIX51" i="9" s="1"/>
  <c r="BIY51" i="9" s="1"/>
  <c r="BIZ51" i="9" s="1"/>
  <c r="BJA51" i="9" s="1"/>
  <c r="BJB51" i="9" s="1"/>
  <c r="BJC51" i="9" s="1"/>
  <c r="BJD51" i="9" s="1"/>
  <c r="BJE51" i="9" s="1"/>
  <c r="BJF51" i="9" s="1"/>
  <c r="BJG51" i="9" s="1"/>
  <c r="BJH51" i="9" s="1"/>
  <c r="BJI51" i="9" s="1"/>
  <c r="BJJ51" i="9" s="1"/>
  <c r="BJK51" i="9" s="1"/>
  <c r="BJL51" i="9" s="1"/>
  <c r="BJM51" i="9" s="1"/>
  <c r="BJN51" i="9" s="1"/>
  <c r="BJO51" i="9" s="1"/>
  <c r="BJP51" i="9" s="1"/>
  <c r="BJQ51" i="9" s="1"/>
  <c r="BJR51" i="9" s="1"/>
  <c r="BJS51" i="9" s="1"/>
  <c r="BJT51" i="9" s="1"/>
  <c r="BJU51" i="9" s="1"/>
  <c r="BJV51" i="9" s="1"/>
  <c r="BJW51" i="9" s="1"/>
  <c r="BJX51" i="9" s="1"/>
  <c r="BJY51" i="9" s="1"/>
  <c r="BJZ51" i="9" s="1"/>
  <c r="BKA51" i="9" s="1"/>
  <c r="BKB51" i="9" s="1"/>
  <c r="BKC51" i="9" s="1"/>
  <c r="BKD51" i="9" s="1"/>
  <c r="BKE51" i="9" s="1"/>
  <c r="BKF51" i="9" s="1"/>
  <c r="BKG51" i="9" s="1"/>
  <c r="BKH51" i="9" s="1"/>
  <c r="BKI51" i="9" s="1"/>
  <c r="BKJ51" i="9" s="1"/>
  <c r="BKK51" i="9" s="1"/>
  <c r="BKL51" i="9" s="1"/>
  <c r="BKM51" i="9" s="1"/>
  <c r="BKN51" i="9" s="1"/>
  <c r="BKO51" i="9" s="1"/>
  <c r="BKP51" i="9" s="1"/>
  <c r="BKQ51" i="9" s="1"/>
  <c r="BKR51" i="9" s="1"/>
  <c r="BKS51" i="9" s="1"/>
  <c r="BKT51" i="9" s="1"/>
  <c r="BKU51" i="9" s="1"/>
  <c r="BKV51" i="9" s="1"/>
  <c r="BKW51" i="9" s="1"/>
  <c r="BKX51" i="9" s="1"/>
  <c r="BKY51" i="9" s="1"/>
  <c r="BKZ51" i="9" s="1"/>
  <c r="BLA51" i="9" s="1"/>
  <c r="BLB51" i="9" s="1"/>
  <c r="BLC51" i="9" s="1"/>
  <c r="BLD51" i="9" s="1"/>
  <c r="BLE51" i="9" s="1"/>
  <c r="BLF51" i="9" s="1"/>
  <c r="BLG51" i="9" s="1"/>
  <c r="BLH51" i="9" s="1"/>
  <c r="BLI51" i="9" s="1"/>
  <c r="BLJ51" i="9" s="1"/>
  <c r="BLK51" i="9" s="1"/>
  <c r="BLL51" i="9" s="1"/>
  <c r="BLM51" i="9" s="1"/>
  <c r="BLN51" i="9" s="1"/>
  <c r="BLO51" i="9" s="1"/>
  <c r="BLP51" i="9" s="1"/>
  <c r="BLQ51" i="9" s="1"/>
  <c r="BLR51" i="9" s="1"/>
  <c r="BLS51" i="9" s="1"/>
  <c r="BLT51" i="9" s="1"/>
  <c r="BLU51" i="9" s="1"/>
  <c r="BLV51" i="9" s="1"/>
  <c r="BLW51" i="9" s="1"/>
  <c r="BLX51" i="9" s="1"/>
  <c r="BLY51" i="9" s="1"/>
  <c r="BLZ51" i="9" s="1"/>
  <c r="BMA51" i="9" s="1"/>
  <c r="BMB51" i="9" s="1"/>
  <c r="BMC51" i="9" s="1"/>
  <c r="BMD51" i="9" s="1"/>
  <c r="BME51" i="9" s="1"/>
  <c r="BMF51" i="9" s="1"/>
  <c r="BMG51" i="9" s="1"/>
  <c r="BMH51" i="9" s="1"/>
  <c r="BMI51" i="9" s="1"/>
  <c r="BMJ51" i="9" s="1"/>
  <c r="BMK51" i="9" s="1"/>
  <c r="BML51" i="9" s="1"/>
  <c r="BMM51" i="9" s="1"/>
  <c r="BMN51" i="9" s="1"/>
  <c r="BMO51" i="9" s="1"/>
  <c r="BMP51" i="9" s="1"/>
  <c r="BMQ51" i="9" s="1"/>
  <c r="BMR51" i="9" s="1"/>
  <c r="BMS51" i="9" s="1"/>
  <c r="BMT51" i="9" s="1"/>
  <c r="BMU51" i="9" s="1"/>
  <c r="BMV51" i="9" s="1"/>
  <c r="BMW51" i="9" s="1"/>
  <c r="BMX51" i="9" s="1"/>
  <c r="BMY51" i="9" s="1"/>
  <c r="BMZ51" i="9" s="1"/>
  <c r="BNA51" i="9" s="1"/>
  <c r="BNB51" i="9" s="1"/>
  <c r="BNC51" i="9" s="1"/>
  <c r="BND51" i="9" s="1"/>
  <c r="BNE51" i="9" s="1"/>
  <c r="BNF51" i="9" s="1"/>
  <c r="BNG51" i="9" s="1"/>
  <c r="BNH51" i="9" s="1"/>
  <c r="BNI51" i="9" s="1"/>
  <c r="BNJ51" i="9" s="1"/>
  <c r="BNK51" i="9" s="1"/>
  <c r="BNL51" i="9" s="1"/>
  <c r="BNM51" i="9" s="1"/>
  <c r="BNN51" i="9" s="1"/>
  <c r="BNO51" i="9" s="1"/>
  <c r="BNP51" i="9" s="1"/>
  <c r="BNQ51" i="9" s="1"/>
  <c r="BNR51" i="9" s="1"/>
  <c r="BNS51" i="9" s="1"/>
  <c r="BNT51" i="9" s="1"/>
  <c r="BNU51" i="9" s="1"/>
  <c r="BNV51" i="9" s="1"/>
  <c r="BNW51" i="9" s="1"/>
  <c r="BNX51" i="9" s="1"/>
  <c r="BNY51" i="9" s="1"/>
  <c r="BNZ51" i="9" s="1"/>
  <c r="BOA51" i="9" s="1"/>
  <c r="BOB51" i="9" s="1"/>
  <c r="BOC51" i="9" s="1"/>
  <c r="BOD51" i="9" s="1"/>
  <c r="BOE51" i="9" s="1"/>
  <c r="BOF51" i="9" s="1"/>
  <c r="BOG51" i="9" s="1"/>
  <c r="BOH51" i="9" s="1"/>
  <c r="BOI51" i="9" s="1"/>
  <c r="BOJ51" i="9" s="1"/>
  <c r="BOK51" i="9" s="1"/>
  <c r="BOL51" i="9" s="1"/>
  <c r="BOM51" i="9" s="1"/>
  <c r="BON51" i="9" s="1"/>
  <c r="BOO51" i="9" s="1"/>
  <c r="BOP51" i="9" s="1"/>
  <c r="BOQ51" i="9" s="1"/>
  <c r="BOR51" i="9" s="1"/>
  <c r="BOS51" i="9" s="1"/>
  <c r="BOT51" i="9" s="1"/>
  <c r="BOU51" i="9" s="1"/>
  <c r="BOV51" i="9" s="1"/>
  <c r="BOW51" i="9" s="1"/>
  <c r="BOX51" i="9" s="1"/>
  <c r="BOY51" i="9" s="1"/>
  <c r="BOZ51" i="9" s="1"/>
  <c r="BPA51" i="9" s="1"/>
  <c r="BPB51" i="9" s="1"/>
  <c r="BPC51" i="9" s="1"/>
  <c r="BPD51" i="9" s="1"/>
  <c r="BPE51" i="9" s="1"/>
  <c r="BPF51" i="9" s="1"/>
  <c r="BPG51" i="9" s="1"/>
  <c r="BPH51" i="9" s="1"/>
  <c r="BPI51" i="9" s="1"/>
  <c r="BPJ51" i="9" s="1"/>
  <c r="BPK51" i="9" s="1"/>
  <c r="BPL51" i="9" s="1"/>
  <c r="BPM51" i="9" s="1"/>
  <c r="BPN51" i="9" s="1"/>
  <c r="BPO51" i="9" s="1"/>
  <c r="BPP51" i="9" s="1"/>
  <c r="BPQ51" i="9" s="1"/>
  <c r="BPR51" i="9" s="1"/>
  <c r="BPS51" i="9" s="1"/>
  <c r="BPT51" i="9" s="1"/>
  <c r="BPU51" i="9" s="1"/>
  <c r="BPV51" i="9" s="1"/>
  <c r="BPW51" i="9" s="1"/>
  <c r="BPX51" i="9" s="1"/>
  <c r="BPY51" i="9" s="1"/>
  <c r="BPZ51" i="9" s="1"/>
  <c r="BQA51" i="9" s="1"/>
  <c r="BQB51" i="9" s="1"/>
  <c r="BQC51" i="9" s="1"/>
  <c r="BQD51" i="9" s="1"/>
  <c r="BQE51" i="9" s="1"/>
  <c r="BQF51" i="9" s="1"/>
  <c r="BQG51" i="9" s="1"/>
  <c r="BQH51" i="9" s="1"/>
  <c r="BQI51" i="9" s="1"/>
  <c r="BQJ51" i="9" s="1"/>
  <c r="BQK51" i="9" s="1"/>
  <c r="BQL51" i="9" s="1"/>
  <c r="BQM51" i="9" s="1"/>
  <c r="BQN51" i="9" s="1"/>
  <c r="BQO51" i="9" s="1"/>
  <c r="BQP51" i="9" s="1"/>
  <c r="BQQ51" i="9" s="1"/>
  <c r="BQR51" i="9" s="1"/>
  <c r="BQS51" i="9" s="1"/>
  <c r="BQT51" i="9" s="1"/>
  <c r="BQU51" i="9" s="1"/>
  <c r="BQV51" i="9" s="1"/>
  <c r="BQW51" i="9" s="1"/>
  <c r="BQX51" i="9" s="1"/>
  <c r="BQY51" i="9" s="1"/>
  <c r="BQZ51" i="9" s="1"/>
  <c r="BRA51" i="9" s="1"/>
  <c r="BRB51" i="9" s="1"/>
  <c r="BRC51" i="9" s="1"/>
  <c r="BRD51" i="9" s="1"/>
  <c r="BRE51" i="9" s="1"/>
  <c r="BRF51" i="9" s="1"/>
  <c r="BRG51" i="9" s="1"/>
  <c r="BRH51" i="9" s="1"/>
  <c r="BRI51" i="9" s="1"/>
  <c r="BRJ51" i="9" s="1"/>
  <c r="BRK51" i="9" s="1"/>
  <c r="BRL51" i="9" s="1"/>
  <c r="BRM51" i="9" s="1"/>
  <c r="BRN51" i="9" s="1"/>
  <c r="BRO51" i="9" s="1"/>
  <c r="BRP51" i="9" s="1"/>
  <c r="BRQ51" i="9" s="1"/>
  <c r="BRR51" i="9" s="1"/>
  <c r="BRS51" i="9" s="1"/>
  <c r="BRT51" i="9" s="1"/>
  <c r="BRU51" i="9" s="1"/>
  <c r="BRV51" i="9" s="1"/>
  <c r="BRW51" i="9" s="1"/>
  <c r="BRX51" i="9" s="1"/>
  <c r="BRY51" i="9" s="1"/>
  <c r="BRZ51" i="9" s="1"/>
  <c r="BSA51" i="9" s="1"/>
  <c r="BSB51" i="9" s="1"/>
  <c r="BSC51" i="9" s="1"/>
  <c r="BSD51" i="9" s="1"/>
  <c r="BSE51" i="9" s="1"/>
  <c r="BSF51" i="9" s="1"/>
  <c r="BSG51" i="9" s="1"/>
  <c r="BSH51" i="9" s="1"/>
  <c r="BSI51" i="9" s="1"/>
  <c r="BSJ51" i="9" s="1"/>
  <c r="BSK51" i="9" s="1"/>
  <c r="BSL51" i="9" s="1"/>
  <c r="BSM51" i="9" s="1"/>
  <c r="BSN51" i="9" s="1"/>
  <c r="BSO51" i="9" s="1"/>
  <c r="BSP51" i="9" s="1"/>
  <c r="BSQ51" i="9" s="1"/>
  <c r="BSR51" i="9" s="1"/>
  <c r="BSS51" i="9" s="1"/>
  <c r="BST51" i="9" s="1"/>
  <c r="BSU51" i="9" s="1"/>
  <c r="BSV51" i="9" s="1"/>
  <c r="BSW51" i="9" s="1"/>
  <c r="BSX51" i="9" s="1"/>
  <c r="BSY51" i="9" s="1"/>
  <c r="BSZ51" i="9" s="1"/>
  <c r="BTA51" i="9" s="1"/>
  <c r="BTB51" i="9" s="1"/>
  <c r="BTC51" i="9" s="1"/>
  <c r="BTD51" i="9" s="1"/>
  <c r="BTE51" i="9" s="1"/>
  <c r="BTF51" i="9" s="1"/>
  <c r="BTG51" i="9" s="1"/>
  <c r="BTH51" i="9" s="1"/>
  <c r="BTI51" i="9" s="1"/>
  <c r="BTJ51" i="9" s="1"/>
  <c r="BTK51" i="9" s="1"/>
  <c r="BTL51" i="9" s="1"/>
  <c r="BTM51" i="9" s="1"/>
  <c r="BTN51" i="9" s="1"/>
  <c r="BTO51" i="9" s="1"/>
  <c r="BTP51" i="9" s="1"/>
  <c r="BTQ51" i="9" s="1"/>
  <c r="BTR51" i="9" s="1"/>
  <c r="BTS51" i="9" s="1"/>
  <c r="BTT51" i="9" s="1"/>
  <c r="BTU51" i="9" s="1"/>
  <c r="BTV51" i="9" s="1"/>
  <c r="BTW51" i="9" s="1"/>
  <c r="BTX51" i="9" s="1"/>
  <c r="BTY51" i="9" s="1"/>
  <c r="BTZ51" i="9" s="1"/>
  <c r="BUA51" i="9" s="1"/>
  <c r="BUB51" i="9" s="1"/>
  <c r="BUC51" i="9" s="1"/>
  <c r="BUD51" i="9" s="1"/>
  <c r="BUE51" i="9" s="1"/>
  <c r="BUF51" i="9" s="1"/>
  <c r="BUG51" i="9" s="1"/>
  <c r="BUH51" i="9" s="1"/>
  <c r="BUI51" i="9" s="1"/>
  <c r="BUJ51" i="9" s="1"/>
  <c r="BUK51" i="9" s="1"/>
  <c r="BUL51" i="9" s="1"/>
  <c r="BUM51" i="9" s="1"/>
  <c r="BUN51" i="9" s="1"/>
  <c r="BUO51" i="9" s="1"/>
  <c r="BUP51" i="9" s="1"/>
  <c r="BUQ51" i="9" s="1"/>
  <c r="BUR51" i="9" s="1"/>
  <c r="BUS51" i="9" s="1"/>
  <c r="BUT51" i="9" s="1"/>
  <c r="BUU51" i="9" s="1"/>
  <c r="BUV51" i="9" s="1"/>
  <c r="BUW51" i="9" s="1"/>
  <c r="BUX51" i="9" s="1"/>
  <c r="BUY51" i="9" s="1"/>
  <c r="BUZ51" i="9" s="1"/>
  <c r="BVA51" i="9" s="1"/>
  <c r="BVB51" i="9" s="1"/>
  <c r="BVC51" i="9" s="1"/>
  <c r="BVD51" i="9" s="1"/>
  <c r="BVE51" i="9" s="1"/>
  <c r="BVF51" i="9" s="1"/>
  <c r="BVG51" i="9" s="1"/>
  <c r="BVH51" i="9" s="1"/>
  <c r="BVI51" i="9" s="1"/>
  <c r="BVJ51" i="9" s="1"/>
  <c r="BVK51" i="9" s="1"/>
  <c r="BVL51" i="9" s="1"/>
  <c r="BVM51" i="9" s="1"/>
  <c r="BVN51" i="9" s="1"/>
  <c r="BVO51" i="9" s="1"/>
  <c r="BVP51" i="9" s="1"/>
  <c r="BVQ51" i="9" s="1"/>
  <c r="BVR51" i="9" s="1"/>
  <c r="BVS51" i="9" s="1"/>
  <c r="BVT51" i="9" s="1"/>
  <c r="BVU51" i="9" s="1"/>
  <c r="BVV51" i="9" s="1"/>
  <c r="BVW51" i="9" s="1"/>
  <c r="BVX51" i="9" s="1"/>
  <c r="BVY51" i="9" s="1"/>
  <c r="BVZ51" i="9" s="1"/>
  <c r="BWA51" i="9" s="1"/>
  <c r="BWB51" i="9" s="1"/>
  <c r="BWC51" i="9" s="1"/>
  <c r="BWD51" i="9" s="1"/>
  <c r="BWE51" i="9" s="1"/>
  <c r="BWF51" i="9" s="1"/>
  <c r="BWG51" i="9" s="1"/>
  <c r="BWH51" i="9" s="1"/>
  <c r="BWI51" i="9" s="1"/>
  <c r="BWJ51" i="9" s="1"/>
  <c r="BWK51" i="9" s="1"/>
  <c r="BWL51" i="9" s="1"/>
  <c r="BWM51" i="9" s="1"/>
  <c r="BWN51" i="9" s="1"/>
  <c r="BWO51" i="9" s="1"/>
  <c r="BWP51" i="9" s="1"/>
  <c r="BWQ51" i="9" s="1"/>
  <c r="BWR51" i="9" s="1"/>
  <c r="BWS51" i="9" s="1"/>
  <c r="BWT51" i="9" s="1"/>
  <c r="BWU51" i="9" s="1"/>
  <c r="BWV51" i="9" s="1"/>
  <c r="BWW51" i="9" s="1"/>
  <c r="BWX51" i="9" s="1"/>
  <c r="BWY51" i="9" s="1"/>
  <c r="BWZ51" i="9" s="1"/>
  <c r="BXA51" i="9" s="1"/>
  <c r="BXB51" i="9" s="1"/>
  <c r="BXC51" i="9" s="1"/>
  <c r="BXD51" i="9" s="1"/>
  <c r="BXE51" i="9" s="1"/>
  <c r="BXF51" i="9" s="1"/>
  <c r="BXG51" i="9" s="1"/>
  <c r="BXH51" i="9" s="1"/>
  <c r="BXI51" i="9" s="1"/>
  <c r="BXJ51" i="9" s="1"/>
  <c r="BXK51" i="9" s="1"/>
  <c r="BXL51" i="9" s="1"/>
  <c r="BXM51" i="9" s="1"/>
  <c r="BXN51" i="9" s="1"/>
  <c r="BXO51" i="9" s="1"/>
  <c r="BXP51" i="9" s="1"/>
  <c r="BXQ51" i="9" s="1"/>
  <c r="BXR51" i="9" s="1"/>
  <c r="BXS51" i="9" s="1"/>
  <c r="BXT51" i="9" s="1"/>
  <c r="BXU51" i="9" s="1"/>
  <c r="BXV51" i="9" s="1"/>
  <c r="BXW51" i="9" s="1"/>
  <c r="BXX51" i="9" s="1"/>
  <c r="BXY51" i="9" s="1"/>
  <c r="BXZ51" i="9" s="1"/>
  <c r="BYA51" i="9" s="1"/>
  <c r="BYB51" i="9" s="1"/>
  <c r="BYC51" i="9" s="1"/>
  <c r="BYD51" i="9" s="1"/>
  <c r="BYE51" i="9" s="1"/>
  <c r="BYF51" i="9" s="1"/>
  <c r="BYG51" i="9" s="1"/>
  <c r="BYH51" i="9" s="1"/>
  <c r="BYI51" i="9" s="1"/>
  <c r="BYJ51" i="9" s="1"/>
  <c r="BYK51" i="9" s="1"/>
  <c r="BYL51" i="9" s="1"/>
  <c r="BYM51" i="9" s="1"/>
  <c r="BYN51" i="9" s="1"/>
  <c r="BYO51" i="9" s="1"/>
  <c r="BYP51" i="9" s="1"/>
  <c r="BYQ51" i="9" s="1"/>
  <c r="BYR51" i="9" s="1"/>
  <c r="BYS51" i="9" s="1"/>
  <c r="BYT51" i="9" s="1"/>
  <c r="BYU51" i="9" s="1"/>
  <c r="BYV51" i="9" s="1"/>
  <c r="BYW51" i="9" s="1"/>
  <c r="BYX51" i="9" s="1"/>
  <c r="BYY51" i="9" s="1"/>
  <c r="BYZ51" i="9" s="1"/>
  <c r="BZA51" i="9" s="1"/>
  <c r="BZB51" i="9" s="1"/>
  <c r="BZC51" i="9" s="1"/>
  <c r="BZD51" i="9" s="1"/>
  <c r="BZE51" i="9" s="1"/>
  <c r="BZF51" i="9" s="1"/>
  <c r="BZG51" i="9" s="1"/>
  <c r="BZH51" i="9" s="1"/>
  <c r="BZI51" i="9" s="1"/>
  <c r="BZJ51" i="9" s="1"/>
  <c r="BZK51" i="9" s="1"/>
  <c r="BZL51" i="9" s="1"/>
  <c r="BZM51" i="9" s="1"/>
  <c r="BZN51" i="9" s="1"/>
  <c r="BZO51" i="9" s="1"/>
  <c r="BZP51" i="9" s="1"/>
  <c r="BZQ51" i="9" s="1"/>
  <c r="BZR51" i="9" s="1"/>
  <c r="BZS51" i="9" s="1"/>
  <c r="BZT51" i="9" s="1"/>
  <c r="BZU51" i="9" s="1"/>
  <c r="BZV51" i="9" s="1"/>
  <c r="BZW51" i="9" s="1"/>
  <c r="BZX51" i="9" s="1"/>
  <c r="BZY51" i="9" s="1"/>
  <c r="BZZ51" i="9" s="1"/>
  <c r="CAA51" i="9" s="1"/>
  <c r="CAB51" i="9" s="1"/>
  <c r="CAC51" i="9" s="1"/>
  <c r="CAD51" i="9" s="1"/>
  <c r="CAE51" i="9" s="1"/>
  <c r="CAF51" i="9" s="1"/>
  <c r="CAG51" i="9" s="1"/>
  <c r="CAH51" i="9" s="1"/>
  <c r="CAI51" i="9" s="1"/>
  <c r="CAJ51" i="9" s="1"/>
  <c r="CAK51" i="9" s="1"/>
  <c r="CAL51" i="9" s="1"/>
  <c r="CAM51" i="9" s="1"/>
  <c r="CAN51" i="9" s="1"/>
  <c r="CAO51" i="9" s="1"/>
  <c r="CAP51" i="9" s="1"/>
  <c r="CAQ51" i="9" s="1"/>
  <c r="CAR51" i="9" s="1"/>
  <c r="CAS51" i="9" s="1"/>
  <c r="CAT51" i="9" s="1"/>
  <c r="CAU51" i="9" s="1"/>
  <c r="CAV51" i="9" s="1"/>
  <c r="CAW51" i="9" s="1"/>
  <c r="CAX51" i="9" s="1"/>
  <c r="CAY51" i="9" s="1"/>
  <c r="CAZ51" i="9" s="1"/>
  <c r="CBA51" i="9" s="1"/>
  <c r="CBB51" i="9" s="1"/>
  <c r="CBC51" i="9" s="1"/>
  <c r="CBD51" i="9" s="1"/>
  <c r="CBE51" i="9" s="1"/>
  <c r="CBF51" i="9" s="1"/>
  <c r="CBG51" i="9" s="1"/>
  <c r="CBH51" i="9" s="1"/>
  <c r="CBI51" i="9" s="1"/>
  <c r="CBJ51" i="9" s="1"/>
  <c r="CBK51" i="9" s="1"/>
  <c r="CBL51" i="9" s="1"/>
  <c r="CBM51" i="9" s="1"/>
  <c r="CBN51" i="9" s="1"/>
  <c r="CBO51" i="9" s="1"/>
  <c r="CBP51" i="9" s="1"/>
  <c r="CBQ51" i="9" s="1"/>
  <c r="CBR51" i="9" s="1"/>
  <c r="CBS51" i="9" s="1"/>
  <c r="CBT51" i="9" s="1"/>
  <c r="CBU51" i="9" s="1"/>
  <c r="CBV51" i="9" s="1"/>
  <c r="CBW51" i="9" s="1"/>
  <c r="CBX51" i="9" s="1"/>
  <c r="CBY51" i="9" s="1"/>
  <c r="CBZ51" i="9" s="1"/>
  <c r="CCA51" i="9" s="1"/>
  <c r="CCB51" i="9" s="1"/>
  <c r="CCC51" i="9" s="1"/>
  <c r="CCD51" i="9" s="1"/>
  <c r="CCE51" i="9" s="1"/>
  <c r="CCF51" i="9" s="1"/>
  <c r="CCG51" i="9" s="1"/>
  <c r="CCH51" i="9" s="1"/>
  <c r="CCI51" i="9" s="1"/>
  <c r="CCJ51" i="9" s="1"/>
  <c r="CCK51" i="9" s="1"/>
  <c r="CCL51" i="9" s="1"/>
  <c r="CCM51" i="9" s="1"/>
  <c r="CCN51" i="9" s="1"/>
  <c r="CCO51" i="9" s="1"/>
  <c r="CCP51" i="9" s="1"/>
  <c r="CCQ51" i="9" s="1"/>
  <c r="CCR51" i="9" s="1"/>
  <c r="CCS51" i="9" s="1"/>
  <c r="CCT51" i="9" s="1"/>
  <c r="CCU51" i="9" s="1"/>
  <c r="CCV51" i="9" s="1"/>
  <c r="CCW51" i="9" s="1"/>
  <c r="CCX51" i="9" s="1"/>
  <c r="CCY51" i="9" s="1"/>
  <c r="CCZ51" i="9" s="1"/>
  <c r="CDA51" i="9" s="1"/>
  <c r="CDB51" i="9" s="1"/>
  <c r="CDC51" i="9" s="1"/>
  <c r="CDD51" i="9" s="1"/>
  <c r="CDE51" i="9" s="1"/>
  <c r="CDF51" i="9" s="1"/>
  <c r="CDG51" i="9" s="1"/>
  <c r="CDH51" i="9" s="1"/>
  <c r="CDI51" i="9" s="1"/>
  <c r="CDJ51" i="9" s="1"/>
  <c r="CDK51" i="9" s="1"/>
  <c r="CDL51" i="9" s="1"/>
  <c r="CDM51" i="9" s="1"/>
  <c r="CDN51" i="9" s="1"/>
  <c r="CDO51" i="9" s="1"/>
  <c r="CDP51" i="9" s="1"/>
  <c r="CDQ51" i="9" s="1"/>
  <c r="CDR51" i="9" s="1"/>
  <c r="CDS51" i="9" s="1"/>
  <c r="CDT51" i="9" s="1"/>
  <c r="CDU51" i="9" s="1"/>
  <c r="CDV51" i="9" s="1"/>
  <c r="CDW51" i="9" s="1"/>
  <c r="CDX51" i="9" s="1"/>
  <c r="CDY51" i="9" s="1"/>
  <c r="CDZ51" i="9" s="1"/>
  <c r="CEA51" i="9" s="1"/>
  <c r="CEB51" i="9" s="1"/>
  <c r="CEC51" i="9" s="1"/>
  <c r="CED51" i="9" s="1"/>
  <c r="CEE51" i="9" s="1"/>
  <c r="CEF51" i="9" s="1"/>
  <c r="CEG51" i="9" s="1"/>
  <c r="CEH51" i="9" s="1"/>
  <c r="CEI51" i="9" s="1"/>
  <c r="CEJ51" i="9" s="1"/>
  <c r="CEK51" i="9" s="1"/>
  <c r="CEL51" i="9" s="1"/>
  <c r="CEM51" i="9" s="1"/>
  <c r="CEN51" i="9" s="1"/>
  <c r="CEO51" i="9" s="1"/>
  <c r="CEP51" i="9" s="1"/>
  <c r="CEQ51" i="9" s="1"/>
  <c r="CER51" i="9" s="1"/>
  <c r="CES51" i="9" s="1"/>
  <c r="CET51" i="9" s="1"/>
  <c r="CEU51" i="9" s="1"/>
  <c r="CEV51" i="9" s="1"/>
  <c r="CEW51" i="9" s="1"/>
  <c r="CEX51" i="9" s="1"/>
  <c r="CEY51" i="9" s="1"/>
  <c r="CEZ51" i="9" s="1"/>
  <c r="CFA51" i="9" s="1"/>
  <c r="CFB51" i="9" s="1"/>
  <c r="CFC51" i="9" s="1"/>
  <c r="CFD51" i="9" s="1"/>
  <c r="CFE51" i="9" s="1"/>
  <c r="CFF51" i="9" s="1"/>
  <c r="CFG51" i="9" s="1"/>
  <c r="CFH51" i="9" s="1"/>
  <c r="CFI51" i="9" s="1"/>
  <c r="CFJ51" i="9" s="1"/>
  <c r="CFK51" i="9" s="1"/>
  <c r="CFL51" i="9" s="1"/>
  <c r="CFM51" i="9" s="1"/>
  <c r="CFN51" i="9" s="1"/>
  <c r="CFO51" i="9" s="1"/>
  <c r="CFP51" i="9" s="1"/>
  <c r="CFQ51" i="9" s="1"/>
  <c r="CFR51" i="9" s="1"/>
  <c r="CFS51" i="9" s="1"/>
  <c r="CFT51" i="9" s="1"/>
  <c r="CFU51" i="9" s="1"/>
  <c r="CFV51" i="9" s="1"/>
  <c r="CFW51" i="9" s="1"/>
  <c r="CFX51" i="9" s="1"/>
  <c r="CFY51" i="9" s="1"/>
  <c r="CFZ51" i="9" s="1"/>
  <c r="CGA51" i="9" s="1"/>
  <c r="CGB51" i="9" s="1"/>
  <c r="CGC51" i="9" s="1"/>
  <c r="CGD51" i="9" s="1"/>
  <c r="CGE51" i="9" s="1"/>
  <c r="CGF51" i="9" s="1"/>
  <c r="CGG51" i="9" s="1"/>
  <c r="CGH51" i="9" s="1"/>
  <c r="CGI51" i="9" s="1"/>
  <c r="CGJ51" i="9" s="1"/>
  <c r="CGK51" i="9" s="1"/>
  <c r="CGL51" i="9" s="1"/>
  <c r="CGM51" i="9" s="1"/>
  <c r="CGN51" i="9" s="1"/>
  <c r="CGO51" i="9" s="1"/>
  <c r="CGP51" i="9" s="1"/>
  <c r="CGQ51" i="9" s="1"/>
  <c r="CGR51" i="9" s="1"/>
  <c r="CGS51" i="9" s="1"/>
  <c r="CGT51" i="9" s="1"/>
  <c r="CGU51" i="9" s="1"/>
  <c r="CGV51" i="9" s="1"/>
  <c r="CGW51" i="9" s="1"/>
  <c r="CGX51" i="9" s="1"/>
  <c r="CGY51" i="9" s="1"/>
  <c r="CGZ51" i="9" s="1"/>
  <c r="CHA51" i="9" s="1"/>
  <c r="CHB51" i="9" s="1"/>
  <c r="CHC51" i="9" s="1"/>
  <c r="CHD51" i="9" s="1"/>
  <c r="CHE51" i="9" s="1"/>
  <c r="CHF51" i="9" s="1"/>
  <c r="CHG51" i="9" s="1"/>
  <c r="CHH51" i="9" s="1"/>
  <c r="CHI51" i="9" s="1"/>
  <c r="CHJ51" i="9" s="1"/>
  <c r="CHK51" i="9" s="1"/>
  <c r="CHL51" i="9" s="1"/>
  <c r="CHM51" i="9" s="1"/>
  <c r="CHN51" i="9" s="1"/>
  <c r="CHO51" i="9" s="1"/>
  <c r="CHP51" i="9" s="1"/>
  <c r="CHQ51" i="9" s="1"/>
  <c r="CHR51" i="9" s="1"/>
  <c r="CHS51" i="9" s="1"/>
  <c r="CHT51" i="9" s="1"/>
  <c r="CHU51" i="9" s="1"/>
  <c r="CHV51" i="9" s="1"/>
  <c r="CHW51" i="9" s="1"/>
  <c r="CHX51" i="9" s="1"/>
  <c r="CHY51" i="9" s="1"/>
  <c r="CHZ51" i="9" s="1"/>
  <c r="CIA51" i="9" s="1"/>
  <c r="CIB51" i="9" s="1"/>
  <c r="CIC51" i="9" s="1"/>
  <c r="CID51" i="9" s="1"/>
  <c r="CIE51" i="9" s="1"/>
  <c r="CIF51" i="9" s="1"/>
  <c r="CIG51" i="9" s="1"/>
  <c r="CIH51" i="9" s="1"/>
  <c r="CII51" i="9" s="1"/>
  <c r="CIJ51" i="9" s="1"/>
  <c r="CIK51" i="9" s="1"/>
  <c r="CIL51" i="9" s="1"/>
  <c r="CIM51" i="9" s="1"/>
  <c r="CIN51" i="9" s="1"/>
  <c r="CIO51" i="9" s="1"/>
  <c r="CIP51" i="9" s="1"/>
  <c r="CIQ51" i="9" s="1"/>
  <c r="CIR51" i="9" s="1"/>
  <c r="CIS51" i="9" s="1"/>
  <c r="CIT51" i="9" s="1"/>
  <c r="CIU51" i="9" s="1"/>
  <c r="CIV51" i="9" s="1"/>
  <c r="CIW51" i="9" s="1"/>
  <c r="CIX51" i="9" s="1"/>
  <c r="CIY51" i="9" s="1"/>
  <c r="CIZ51" i="9" s="1"/>
  <c r="CJA51" i="9" s="1"/>
  <c r="CJB51" i="9" s="1"/>
  <c r="CJC51" i="9" s="1"/>
  <c r="CJD51" i="9" s="1"/>
  <c r="CJE51" i="9" s="1"/>
  <c r="CJF51" i="9" s="1"/>
  <c r="CJG51" i="9" s="1"/>
  <c r="CJH51" i="9" s="1"/>
  <c r="CJI51" i="9" s="1"/>
  <c r="CJJ51" i="9" s="1"/>
  <c r="CJK51" i="9" s="1"/>
  <c r="CJL51" i="9" s="1"/>
  <c r="CJM51" i="9" s="1"/>
  <c r="CJN51" i="9" s="1"/>
  <c r="CJO51" i="9" s="1"/>
  <c r="CJP51" i="9" s="1"/>
  <c r="CJQ51" i="9" s="1"/>
  <c r="CJR51" i="9" s="1"/>
  <c r="CJS51" i="9" s="1"/>
  <c r="CJT51" i="9" s="1"/>
  <c r="CJU51" i="9" s="1"/>
  <c r="CJV51" i="9" s="1"/>
  <c r="CJW51" i="9" s="1"/>
  <c r="CJX51" i="9" s="1"/>
  <c r="CJY51" i="9" s="1"/>
  <c r="CJZ51" i="9" s="1"/>
  <c r="CKA51" i="9" s="1"/>
  <c r="CKB51" i="9" s="1"/>
  <c r="CKC51" i="9" s="1"/>
  <c r="CKD51" i="9" s="1"/>
  <c r="CKE51" i="9" s="1"/>
  <c r="CKF51" i="9" s="1"/>
  <c r="CKG51" i="9" s="1"/>
  <c r="CKH51" i="9" s="1"/>
  <c r="CKI51" i="9" s="1"/>
  <c r="CKJ51" i="9" s="1"/>
  <c r="CKK51" i="9" s="1"/>
  <c r="CKL51" i="9" s="1"/>
  <c r="CKM51" i="9" s="1"/>
  <c r="CKN51" i="9" s="1"/>
  <c r="CKO51" i="9" s="1"/>
  <c r="CKP51" i="9" s="1"/>
  <c r="CKQ51" i="9" s="1"/>
  <c r="CKR51" i="9" s="1"/>
  <c r="CKS51" i="9" s="1"/>
  <c r="CKT51" i="9" s="1"/>
  <c r="CKU51" i="9" s="1"/>
  <c r="CKV51" i="9" s="1"/>
  <c r="CKW51" i="9" s="1"/>
  <c r="CKX51" i="9" s="1"/>
  <c r="CKY51" i="9" s="1"/>
  <c r="CKZ51" i="9" s="1"/>
  <c r="CLA51" i="9" s="1"/>
  <c r="CLB51" i="9" s="1"/>
  <c r="CLC51" i="9" s="1"/>
  <c r="CLD51" i="9" s="1"/>
  <c r="CLE51" i="9" s="1"/>
  <c r="CLF51" i="9" s="1"/>
  <c r="CLG51" i="9" s="1"/>
  <c r="CLH51" i="9" s="1"/>
  <c r="CLI51" i="9" s="1"/>
  <c r="CLJ51" i="9" s="1"/>
  <c r="CLK51" i="9" s="1"/>
  <c r="CLL51" i="9" s="1"/>
  <c r="CLM51" i="9" s="1"/>
  <c r="CLN51" i="9" s="1"/>
  <c r="CLO51" i="9" s="1"/>
  <c r="CLP51" i="9" s="1"/>
  <c r="CLQ51" i="9" s="1"/>
  <c r="CLR51" i="9" s="1"/>
  <c r="CLS51" i="9" s="1"/>
  <c r="CLT51" i="9" s="1"/>
  <c r="CLU51" i="9" s="1"/>
  <c r="CLV51" i="9" s="1"/>
  <c r="CLW51" i="9" s="1"/>
  <c r="CLX51" i="9" s="1"/>
  <c r="CLY51" i="9" s="1"/>
  <c r="CLZ51" i="9" s="1"/>
  <c r="CMA51" i="9" s="1"/>
  <c r="CMB51" i="9" s="1"/>
  <c r="CMC51" i="9" s="1"/>
  <c r="CMD51" i="9" s="1"/>
  <c r="CME51" i="9" s="1"/>
  <c r="CMF51" i="9" s="1"/>
  <c r="CMG51" i="9" s="1"/>
  <c r="CMH51" i="9" s="1"/>
  <c r="CMI51" i="9" s="1"/>
  <c r="CMJ51" i="9" s="1"/>
  <c r="CMK51" i="9" s="1"/>
  <c r="CML51" i="9" s="1"/>
  <c r="CMM51" i="9" s="1"/>
  <c r="CMN51" i="9" s="1"/>
  <c r="CMO51" i="9" s="1"/>
  <c r="CMP51" i="9" s="1"/>
  <c r="CMQ51" i="9" s="1"/>
  <c r="CMR51" i="9" s="1"/>
  <c r="CMS51" i="9" s="1"/>
  <c r="CMT51" i="9" s="1"/>
  <c r="CMU51" i="9" s="1"/>
  <c r="CMV51" i="9" s="1"/>
  <c r="CMW51" i="9" s="1"/>
  <c r="CMX51" i="9" s="1"/>
  <c r="CMY51" i="9" s="1"/>
  <c r="CMZ51" i="9" s="1"/>
  <c r="CNA51" i="9" s="1"/>
  <c r="CNB51" i="9" s="1"/>
  <c r="CNC51" i="9" s="1"/>
  <c r="CND51" i="9" s="1"/>
  <c r="CNE51" i="9" s="1"/>
  <c r="CNF51" i="9" s="1"/>
  <c r="CNG51" i="9" s="1"/>
  <c r="CNH51" i="9" s="1"/>
  <c r="CNI51" i="9" s="1"/>
  <c r="CNJ51" i="9" s="1"/>
  <c r="CNK51" i="9" s="1"/>
  <c r="CNL51" i="9" s="1"/>
  <c r="CNM51" i="9" s="1"/>
  <c r="CNN51" i="9" s="1"/>
  <c r="CNO51" i="9" s="1"/>
  <c r="CNP51" i="9" s="1"/>
  <c r="CNQ51" i="9" s="1"/>
  <c r="CNR51" i="9" s="1"/>
  <c r="CNS51" i="9" s="1"/>
  <c r="CNT51" i="9" s="1"/>
  <c r="CNU51" i="9" s="1"/>
  <c r="CNV51" i="9" s="1"/>
  <c r="CNW51" i="9" s="1"/>
  <c r="CNX51" i="9" s="1"/>
  <c r="CNY51" i="9" s="1"/>
  <c r="CNZ51" i="9" s="1"/>
  <c r="COA51" i="9" s="1"/>
  <c r="COB51" i="9" s="1"/>
  <c r="COC51" i="9" s="1"/>
  <c r="COD51" i="9" s="1"/>
  <c r="COE51" i="9" s="1"/>
  <c r="COF51" i="9" s="1"/>
  <c r="COG51" i="9" s="1"/>
  <c r="COH51" i="9" s="1"/>
  <c r="COI51" i="9" s="1"/>
  <c r="COJ51" i="9" s="1"/>
  <c r="COK51" i="9" s="1"/>
  <c r="COL51" i="9" s="1"/>
  <c r="COM51" i="9" s="1"/>
  <c r="CON51" i="9" s="1"/>
  <c r="COO51" i="9" s="1"/>
  <c r="COP51" i="9" s="1"/>
  <c r="COQ51" i="9" s="1"/>
  <c r="COR51" i="9" s="1"/>
  <c r="COS51" i="9" s="1"/>
  <c r="COT51" i="9" s="1"/>
  <c r="COU51" i="9" s="1"/>
  <c r="COV51" i="9" s="1"/>
  <c r="COW51" i="9" s="1"/>
  <c r="COX51" i="9" s="1"/>
  <c r="COY51" i="9" s="1"/>
  <c r="COZ51" i="9" s="1"/>
  <c r="CPA51" i="9" s="1"/>
  <c r="CPB51" i="9" s="1"/>
  <c r="CPC51" i="9" s="1"/>
  <c r="CPD51" i="9" s="1"/>
  <c r="CPE51" i="9" s="1"/>
  <c r="CPF51" i="9" s="1"/>
  <c r="CPG51" i="9" s="1"/>
  <c r="CPH51" i="9" s="1"/>
  <c r="CPI51" i="9" s="1"/>
  <c r="CPJ51" i="9" s="1"/>
  <c r="CPK51" i="9" s="1"/>
  <c r="CPL51" i="9" s="1"/>
  <c r="CPM51" i="9" s="1"/>
  <c r="CPN51" i="9" s="1"/>
  <c r="CPO51" i="9" s="1"/>
  <c r="CPP51" i="9" s="1"/>
  <c r="CPQ51" i="9" s="1"/>
  <c r="CPR51" i="9" s="1"/>
  <c r="CPS51" i="9" s="1"/>
  <c r="CPT51" i="9" s="1"/>
  <c r="CPU51" i="9" s="1"/>
  <c r="CPV51" i="9" s="1"/>
  <c r="CPW51" i="9" s="1"/>
  <c r="CPX51" i="9" s="1"/>
  <c r="CPY51" i="9" s="1"/>
  <c r="CPZ51" i="9" s="1"/>
  <c r="CQA51" i="9" s="1"/>
  <c r="CQB51" i="9" s="1"/>
  <c r="CQC51" i="9" s="1"/>
  <c r="CQD51" i="9" s="1"/>
  <c r="CQE51" i="9" s="1"/>
  <c r="CQF51" i="9" s="1"/>
  <c r="CQG51" i="9" s="1"/>
  <c r="CQH51" i="9" s="1"/>
  <c r="CQI51" i="9" s="1"/>
  <c r="CQJ51" i="9" s="1"/>
  <c r="CQK51" i="9" s="1"/>
  <c r="CQL51" i="9" s="1"/>
  <c r="CQM51" i="9" s="1"/>
  <c r="CQN51" i="9" s="1"/>
  <c r="CQO51" i="9" s="1"/>
  <c r="CQP51" i="9" s="1"/>
  <c r="CQQ51" i="9" s="1"/>
  <c r="CQR51" i="9" s="1"/>
  <c r="CQS51" i="9" s="1"/>
  <c r="CQT51" i="9" s="1"/>
  <c r="CQU51" i="9" s="1"/>
  <c r="CQV51" i="9" s="1"/>
  <c r="CQW51" i="9" s="1"/>
  <c r="CQX51" i="9" s="1"/>
  <c r="CQY51" i="9" s="1"/>
  <c r="CQZ51" i="9" s="1"/>
  <c r="CRA51" i="9" s="1"/>
  <c r="CRB51" i="9" s="1"/>
  <c r="CRC51" i="9" s="1"/>
  <c r="CRD51" i="9" s="1"/>
  <c r="CRE51" i="9" s="1"/>
  <c r="CRF51" i="9" s="1"/>
  <c r="CRG51" i="9" s="1"/>
  <c r="CRH51" i="9" s="1"/>
  <c r="CRI51" i="9" s="1"/>
  <c r="CRJ51" i="9" s="1"/>
  <c r="CRK51" i="9" s="1"/>
  <c r="CRL51" i="9" s="1"/>
  <c r="CRM51" i="9" s="1"/>
  <c r="CRN51" i="9" s="1"/>
  <c r="CRO51" i="9" s="1"/>
  <c r="CRP51" i="9" s="1"/>
  <c r="CRQ51" i="9" s="1"/>
  <c r="CRR51" i="9" s="1"/>
  <c r="CRS51" i="9" s="1"/>
  <c r="CRT51" i="9" s="1"/>
  <c r="CRU51" i="9" s="1"/>
  <c r="CRV51" i="9" s="1"/>
  <c r="CRW51" i="9" s="1"/>
  <c r="CRX51" i="9" s="1"/>
  <c r="CRY51" i="9" s="1"/>
  <c r="CRZ51" i="9" s="1"/>
  <c r="CSA51" i="9" s="1"/>
  <c r="CSB51" i="9" s="1"/>
  <c r="CSC51" i="9" s="1"/>
  <c r="CSD51" i="9" s="1"/>
  <c r="CSE51" i="9" s="1"/>
  <c r="CSF51" i="9" s="1"/>
  <c r="CSG51" i="9" s="1"/>
  <c r="CSH51" i="9" s="1"/>
  <c r="CSI51" i="9" s="1"/>
  <c r="CSJ51" i="9" s="1"/>
  <c r="CSK51" i="9" s="1"/>
  <c r="CSL51" i="9" s="1"/>
  <c r="CSM51" i="9" s="1"/>
  <c r="CSN51" i="9" s="1"/>
  <c r="CSO51" i="9" s="1"/>
  <c r="CSP51" i="9" s="1"/>
  <c r="CSQ51" i="9" s="1"/>
  <c r="CSR51" i="9" s="1"/>
  <c r="CSS51" i="9" s="1"/>
  <c r="CST51" i="9" s="1"/>
  <c r="CSU51" i="9" s="1"/>
  <c r="CSV51" i="9" s="1"/>
  <c r="CSW51" i="9" s="1"/>
  <c r="CSX51" i="9" s="1"/>
  <c r="CSY51" i="9" s="1"/>
  <c r="CSZ51" i="9" s="1"/>
  <c r="CTA51" i="9" s="1"/>
  <c r="CTB51" i="9" s="1"/>
  <c r="CTC51" i="9" s="1"/>
  <c r="CTD51" i="9" s="1"/>
  <c r="CTE51" i="9" s="1"/>
  <c r="CTF51" i="9" s="1"/>
  <c r="CTG51" i="9" s="1"/>
  <c r="CTH51" i="9" s="1"/>
  <c r="CTI51" i="9" s="1"/>
  <c r="CTJ51" i="9" s="1"/>
  <c r="CTK51" i="9" s="1"/>
  <c r="CTL51" i="9" s="1"/>
  <c r="CTM51" i="9" s="1"/>
  <c r="CTN51" i="9" s="1"/>
  <c r="CTO51" i="9" s="1"/>
  <c r="CTP51" i="9" s="1"/>
  <c r="CTQ51" i="9" s="1"/>
  <c r="CTR51" i="9" s="1"/>
  <c r="CTS51" i="9" s="1"/>
  <c r="CTT51" i="9" s="1"/>
  <c r="CTU51" i="9" s="1"/>
  <c r="CTV51" i="9" s="1"/>
  <c r="CTW51" i="9" s="1"/>
  <c r="CTX51" i="9" s="1"/>
  <c r="CTY51" i="9" s="1"/>
  <c r="CTZ51" i="9" s="1"/>
  <c r="CUA51" i="9" s="1"/>
  <c r="CUB51" i="9" s="1"/>
  <c r="CUC51" i="9" s="1"/>
  <c r="CUD51" i="9" s="1"/>
  <c r="CUE51" i="9" s="1"/>
  <c r="CUF51" i="9" s="1"/>
  <c r="CUG51" i="9" s="1"/>
  <c r="CUH51" i="9" s="1"/>
  <c r="CUI51" i="9" s="1"/>
  <c r="CUJ51" i="9" s="1"/>
  <c r="CUK51" i="9" s="1"/>
  <c r="CUL51" i="9" s="1"/>
  <c r="CUM51" i="9" s="1"/>
  <c r="CUN51" i="9" s="1"/>
  <c r="CUO51" i="9" s="1"/>
  <c r="CUP51" i="9" s="1"/>
  <c r="CUQ51" i="9" s="1"/>
  <c r="CUR51" i="9" s="1"/>
  <c r="CUS51" i="9" s="1"/>
  <c r="CUT51" i="9" s="1"/>
  <c r="CUU51" i="9" s="1"/>
  <c r="CUV51" i="9" s="1"/>
  <c r="CUW51" i="9" s="1"/>
  <c r="CUX51" i="9" s="1"/>
  <c r="CUY51" i="9" s="1"/>
  <c r="CUZ51" i="9" s="1"/>
  <c r="CVA51" i="9" s="1"/>
  <c r="CVB51" i="9" s="1"/>
  <c r="CVC51" i="9" s="1"/>
  <c r="CVD51" i="9" s="1"/>
  <c r="CVE51" i="9" s="1"/>
  <c r="CVF51" i="9" s="1"/>
  <c r="CVG51" i="9" s="1"/>
  <c r="CVH51" i="9" s="1"/>
  <c r="CVI51" i="9" s="1"/>
  <c r="CVJ51" i="9" s="1"/>
  <c r="CVK51" i="9" s="1"/>
  <c r="CVL51" i="9" s="1"/>
  <c r="CVM51" i="9" s="1"/>
  <c r="CVN51" i="9" s="1"/>
  <c r="CVO51" i="9" s="1"/>
  <c r="CVP51" i="9" s="1"/>
  <c r="CVQ51" i="9" s="1"/>
  <c r="CVR51" i="9" s="1"/>
  <c r="CVS51" i="9" s="1"/>
  <c r="CVT51" i="9" s="1"/>
  <c r="CVU51" i="9" s="1"/>
  <c r="CVV51" i="9" s="1"/>
  <c r="CVW51" i="9" s="1"/>
  <c r="CVX51" i="9" s="1"/>
  <c r="CVY51" i="9" s="1"/>
  <c r="CVZ51" i="9" s="1"/>
  <c r="CWA51" i="9" s="1"/>
  <c r="CWB51" i="9" s="1"/>
  <c r="CWC51" i="9" s="1"/>
  <c r="CWD51" i="9" s="1"/>
  <c r="CWE51" i="9" s="1"/>
  <c r="CWF51" i="9" s="1"/>
  <c r="CWG51" i="9" s="1"/>
  <c r="CWH51" i="9" s="1"/>
  <c r="CWI51" i="9" s="1"/>
  <c r="CWJ51" i="9" s="1"/>
  <c r="CWK51" i="9" s="1"/>
  <c r="CWL51" i="9" s="1"/>
  <c r="CWM51" i="9" s="1"/>
  <c r="CWN51" i="9" s="1"/>
  <c r="CWO51" i="9" s="1"/>
  <c r="CWP51" i="9" s="1"/>
  <c r="CWQ51" i="9" s="1"/>
  <c r="CWR51" i="9" s="1"/>
  <c r="CWS51" i="9" s="1"/>
  <c r="CWT51" i="9" s="1"/>
  <c r="CWU51" i="9" s="1"/>
  <c r="CWV51" i="9" s="1"/>
  <c r="CWW51" i="9" s="1"/>
  <c r="CWX51" i="9" s="1"/>
  <c r="CWY51" i="9" s="1"/>
  <c r="CWZ51" i="9" s="1"/>
  <c r="CXA51" i="9" s="1"/>
  <c r="CXB51" i="9" s="1"/>
  <c r="CXC51" i="9" s="1"/>
  <c r="CXD51" i="9" s="1"/>
  <c r="CXE51" i="9" s="1"/>
  <c r="CXF51" i="9" s="1"/>
  <c r="CXG51" i="9" s="1"/>
  <c r="CXH51" i="9" s="1"/>
  <c r="CXI51" i="9" s="1"/>
  <c r="CXJ51" i="9" s="1"/>
  <c r="CXK51" i="9" s="1"/>
  <c r="CXL51" i="9" s="1"/>
  <c r="CXM51" i="9" s="1"/>
  <c r="CXN51" i="9" s="1"/>
  <c r="CXO51" i="9" s="1"/>
  <c r="CXP51" i="9" s="1"/>
  <c r="CXQ51" i="9" s="1"/>
  <c r="CXR51" i="9" s="1"/>
  <c r="CXS51" i="9" s="1"/>
  <c r="CXT51" i="9" s="1"/>
  <c r="CXU51" i="9" s="1"/>
  <c r="CXV51" i="9" s="1"/>
  <c r="CXW51" i="9" s="1"/>
  <c r="CXX51" i="9" s="1"/>
  <c r="CXY51" i="9" s="1"/>
  <c r="CXZ51" i="9" s="1"/>
  <c r="CYA51" i="9" s="1"/>
  <c r="CYB51" i="9" s="1"/>
  <c r="CYC51" i="9" s="1"/>
  <c r="CYD51" i="9" s="1"/>
  <c r="CYE51" i="9" s="1"/>
  <c r="CYF51" i="9" s="1"/>
  <c r="CYG51" i="9" s="1"/>
  <c r="CYH51" i="9" s="1"/>
  <c r="CYI51" i="9" s="1"/>
  <c r="CYJ51" i="9" s="1"/>
  <c r="CYK51" i="9" s="1"/>
  <c r="CYL51" i="9" s="1"/>
  <c r="CYM51" i="9" s="1"/>
  <c r="CYN51" i="9" s="1"/>
  <c r="CYO51" i="9" s="1"/>
  <c r="CYP51" i="9" s="1"/>
  <c r="CYQ51" i="9" s="1"/>
  <c r="CYR51" i="9" s="1"/>
  <c r="CYS51" i="9" s="1"/>
  <c r="CYT51" i="9" s="1"/>
  <c r="CYU51" i="9" s="1"/>
  <c r="CYV51" i="9" s="1"/>
  <c r="CYW51" i="9" s="1"/>
  <c r="CYX51" i="9" s="1"/>
  <c r="CYY51" i="9" s="1"/>
  <c r="CYZ51" i="9" s="1"/>
  <c r="CZA51" i="9" s="1"/>
  <c r="CZB51" i="9" s="1"/>
  <c r="CZC51" i="9" s="1"/>
  <c r="CZD51" i="9" s="1"/>
  <c r="CZE51" i="9" s="1"/>
  <c r="CZF51" i="9" s="1"/>
  <c r="CZG51" i="9" s="1"/>
  <c r="CZH51" i="9" s="1"/>
  <c r="CZI51" i="9" s="1"/>
  <c r="CZJ51" i="9" s="1"/>
  <c r="CZK51" i="9" s="1"/>
  <c r="CZL51" i="9" s="1"/>
  <c r="CZM51" i="9" s="1"/>
  <c r="CZN51" i="9" s="1"/>
  <c r="CZO51" i="9" s="1"/>
  <c r="CZP51" i="9" s="1"/>
  <c r="CZQ51" i="9" s="1"/>
  <c r="CZR51" i="9" s="1"/>
  <c r="CZS51" i="9" s="1"/>
  <c r="CZT51" i="9" s="1"/>
  <c r="CZU51" i="9" s="1"/>
  <c r="CZV51" i="9" s="1"/>
  <c r="CZW51" i="9" s="1"/>
  <c r="CZX51" i="9" s="1"/>
  <c r="CZY51" i="9" s="1"/>
  <c r="CZZ51" i="9" s="1"/>
  <c r="DAA51" i="9" s="1"/>
  <c r="DAB51" i="9" s="1"/>
  <c r="DAC51" i="9" s="1"/>
  <c r="DAD51" i="9" s="1"/>
  <c r="DAE51" i="9" s="1"/>
  <c r="DAF51" i="9" s="1"/>
  <c r="DAG51" i="9" s="1"/>
  <c r="DAH51" i="9" s="1"/>
  <c r="DAI51" i="9" s="1"/>
  <c r="DAJ51" i="9" s="1"/>
  <c r="DAK51" i="9" s="1"/>
  <c r="DAL51" i="9" s="1"/>
  <c r="DAM51" i="9" s="1"/>
  <c r="DAN51" i="9" s="1"/>
  <c r="DAO51" i="9" s="1"/>
  <c r="DAP51" i="9" s="1"/>
  <c r="DAQ51" i="9" s="1"/>
  <c r="DAR51" i="9" s="1"/>
  <c r="DAS51" i="9" s="1"/>
  <c r="DAT51" i="9" s="1"/>
  <c r="DAU51" i="9" s="1"/>
  <c r="DAV51" i="9" s="1"/>
  <c r="DAW51" i="9" s="1"/>
  <c r="DAX51" i="9" s="1"/>
  <c r="DAY51" i="9" s="1"/>
  <c r="DAZ51" i="9" s="1"/>
  <c r="DBA51" i="9" s="1"/>
  <c r="DBB51" i="9" s="1"/>
  <c r="DBC51" i="9" s="1"/>
  <c r="DBD51" i="9" s="1"/>
  <c r="DBE51" i="9" s="1"/>
  <c r="DBF51" i="9" s="1"/>
  <c r="DBG51" i="9" s="1"/>
  <c r="DBH51" i="9" s="1"/>
  <c r="DBI51" i="9" s="1"/>
  <c r="DBJ51" i="9" s="1"/>
  <c r="DBK51" i="9" s="1"/>
  <c r="DBL51" i="9" s="1"/>
  <c r="DBM51" i="9" s="1"/>
  <c r="DBN51" i="9" s="1"/>
  <c r="DBO51" i="9" s="1"/>
  <c r="DBP51" i="9" s="1"/>
  <c r="DBQ51" i="9" s="1"/>
  <c r="DBR51" i="9" s="1"/>
  <c r="DBS51" i="9" s="1"/>
  <c r="DBT51" i="9" s="1"/>
  <c r="DBU51" i="9" s="1"/>
  <c r="DBV51" i="9" s="1"/>
  <c r="DBW51" i="9" s="1"/>
  <c r="DBX51" i="9" s="1"/>
  <c r="DBY51" i="9" s="1"/>
  <c r="DBZ51" i="9" s="1"/>
  <c r="DCA51" i="9" s="1"/>
  <c r="DCB51" i="9" s="1"/>
  <c r="DCC51" i="9" s="1"/>
  <c r="DCD51" i="9" s="1"/>
  <c r="DCE51" i="9" s="1"/>
  <c r="DCF51" i="9" s="1"/>
  <c r="DCG51" i="9" s="1"/>
  <c r="DCH51" i="9" s="1"/>
  <c r="DCI51" i="9" s="1"/>
  <c r="DCJ51" i="9" s="1"/>
  <c r="DCK51" i="9" s="1"/>
  <c r="DCL51" i="9" s="1"/>
  <c r="DCM51" i="9" s="1"/>
  <c r="DCN51" i="9" s="1"/>
  <c r="DCO51" i="9" s="1"/>
  <c r="DCP51" i="9" s="1"/>
  <c r="DCQ51" i="9" s="1"/>
  <c r="DCR51" i="9" s="1"/>
  <c r="DCS51" i="9" s="1"/>
  <c r="DCT51" i="9" s="1"/>
  <c r="DCU51" i="9" s="1"/>
  <c r="DCV51" i="9" s="1"/>
  <c r="DCW51" i="9" s="1"/>
  <c r="DCX51" i="9" s="1"/>
  <c r="DCY51" i="9" s="1"/>
  <c r="DCZ51" i="9" s="1"/>
  <c r="DDA51" i="9" s="1"/>
  <c r="DDB51" i="9" s="1"/>
  <c r="DDC51" i="9" s="1"/>
  <c r="DDD51" i="9" s="1"/>
  <c r="DDE51" i="9" s="1"/>
  <c r="DDF51" i="9" s="1"/>
  <c r="DDG51" i="9" s="1"/>
  <c r="DDH51" i="9" s="1"/>
  <c r="DDI51" i="9" s="1"/>
  <c r="DDJ51" i="9" s="1"/>
  <c r="DDK51" i="9" s="1"/>
  <c r="DDL51" i="9" s="1"/>
  <c r="DDM51" i="9" s="1"/>
  <c r="DDN51" i="9" s="1"/>
  <c r="DDO51" i="9" s="1"/>
  <c r="DDP51" i="9" s="1"/>
  <c r="DDQ51" i="9" s="1"/>
  <c r="DDR51" i="9" s="1"/>
  <c r="DDS51" i="9" s="1"/>
  <c r="DDT51" i="9" s="1"/>
  <c r="DDU51" i="9" s="1"/>
  <c r="DDV51" i="9" s="1"/>
  <c r="DDW51" i="9" s="1"/>
  <c r="DDX51" i="9" s="1"/>
  <c r="DDY51" i="9" s="1"/>
  <c r="DDZ51" i="9" s="1"/>
  <c r="DEA51" i="9" s="1"/>
  <c r="DEB51" i="9" s="1"/>
  <c r="DEC51" i="9" s="1"/>
  <c r="DED51" i="9" s="1"/>
  <c r="DEE51" i="9" s="1"/>
  <c r="DEF51" i="9" s="1"/>
  <c r="DEG51" i="9" s="1"/>
  <c r="DEH51" i="9" s="1"/>
  <c r="DEI51" i="9" s="1"/>
  <c r="DEJ51" i="9" s="1"/>
  <c r="DEK51" i="9" s="1"/>
  <c r="DEL51" i="9" s="1"/>
  <c r="DEM51" i="9" s="1"/>
  <c r="DEN51" i="9" s="1"/>
  <c r="DEO51" i="9" s="1"/>
  <c r="DEP51" i="9" s="1"/>
  <c r="DEQ51" i="9" s="1"/>
  <c r="DER51" i="9" s="1"/>
  <c r="DES51" i="9" s="1"/>
  <c r="DET51" i="9" s="1"/>
  <c r="DEU51" i="9" s="1"/>
  <c r="DEV51" i="9" s="1"/>
  <c r="DEW51" i="9" s="1"/>
  <c r="DEX51" i="9" s="1"/>
  <c r="DEY51" i="9" s="1"/>
  <c r="DEZ51" i="9" s="1"/>
  <c r="DFA51" i="9" s="1"/>
  <c r="DFB51" i="9" s="1"/>
  <c r="DFC51" i="9" s="1"/>
  <c r="DFD51" i="9" s="1"/>
  <c r="DFE51" i="9" s="1"/>
  <c r="DFF51" i="9" s="1"/>
  <c r="DFG51" i="9" s="1"/>
  <c r="DFH51" i="9" s="1"/>
  <c r="DFI51" i="9" s="1"/>
  <c r="DFJ51" i="9" s="1"/>
  <c r="DFK51" i="9" s="1"/>
  <c r="DFL51" i="9" s="1"/>
  <c r="DFM51" i="9" s="1"/>
  <c r="DFN51" i="9" s="1"/>
  <c r="DFO51" i="9" s="1"/>
  <c r="DFP51" i="9" s="1"/>
  <c r="DFQ51" i="9" s="1"/>
  <c r="DFR51" i="9" s="1"/>
  <c r="DFS51" i="9" s="1"/>
  <c r="DFT51" i="9" s="1"/>
  <c r="DFU51" i="9" s="1"/>
  <c r="DFV51" i="9" s="1"/>
  <c r="DFW51" i="9" s="1"/>
  <c r="DFX51" i="9" s="1"/>
  <c r="DFY51" i="9" s="1"/>
  <c r="DFZ51" i="9" s="1"/>
  <c r="DGA51" i="9" s="1"/>
  <c r="DGB51" i="9" s="1"/>
  <c r="DGC51" i="9" s="1"/>
  <c r="DGD51" i="9" s="1"/>
  <c r="DGE51" i="9" s="1"/>
  <c r="DGF51" i="9" s="1"/>
  <c r="DGG51" i="9" s="1"/>
  <c r="DGH51" i="9" s="1"/>
  <c r="DGI51" i="9" s="1"/>
  <c r="DGJ51" i="9" s="1"/>
  <c r="DGK51" i="9" s="1"/>
  <c r="DGL51" i="9" s="1"/>
  <c r="DGM51" i="9" s="1"/>
  <c r="DGN51" i="9" s="1"/>
  <c r="DGO51" i="9" s="1"/>
  <c r="DGP51" i="9" s="1"/>
  <c r="DGQ51" i="9" s="1"/>
  <c r="DGR51" i="9" s="1"/>
  <c r="DGS51" i="9" s="1"/>
  <c r="DGT51" i="9" s="1"/>
  <c r="DGU51" i="9" s="1"/>
  <c r="DGV51" i="9" s="1"/>
  <c r="DGW51" i="9" s="1"/>
  <c r="DGX51" i="9" s="1"/>
  <c r="DGY51" i="9" s="1"/>
  <c r="DGZ51" i="9" s="1"/>
  <c r="DHA51" i="9" s="1"/>
  <c r="DHB51" i="9" s="1"/>
  <c r="DHC51" i="9" s="1"/>
  <c r="DHD51" i="9" s="1"/>
  <c r="DHE51" i="9" s="1"/>
  <c r="DHF51" i="9" s="1"/>
  <c r="DHG51" i="9" s="1"/>
  <c r="DHH51" i="9" s="1"/>
  <c r="DHI51" i="9" s="1"/>
  <c r="DHJ51" i="9" s="1"/>
  <c r="DHK51" i="9" s="1"/>
  <c r="DHL51" i="9" s="1"/>
  <c r="DHM51" i="9" s="1"/>
  <c r="DHN51" i="9" s="1"/>
  <c r="DHO51" i="9" s="1"/>
  <c r="DHP51" i="9" s="1"/>
  <c r="DHQ51" i="9" s="1"/>
  <c r="DHR51" i="9" s="1"/>
  <c r="DHS51" i="9" s="1"/>
  <c r="DHT51" i="9" s="1"/>
  <c r="DHU51" i="9" s="1"/>
  <c r="DHV51" i="9" s="1"/>
  <c r="DHW51" i="9" s="1"/>
  <c r="DHX51" i="9" s="1"/>
  <c r="DHY51" i="9" s="1"/>
  <c r="DHZ51" i="9" s="1"/>
  <c r="DIA51" i="9" s="1"/>
  <c r="DIB51" i="9" s="1"/>
  <c r="DIC51" i="9" s="1"/>
  <c r="DID51" i="9" s="1"/>
  <c r="DIE51" i="9" s="1"/>
  <c r="DIF51" i="9" s="1"/>
  <c r="DIG51" i="9" s="1"/>
  <c r="DIH51" i="9" s="1"/>
  <c r="DII51" i="9" s="1"/>
  <c r="DIJ51" i="9" s="1"/>
  <c r="DIK51" i="9" s="1"/>
  <c r="DIL51" i="9" s="1"/>
  <c r="DIM51" i="9" s="1"/>
  <c r="DIN51" i="9" s="1"/>
  <c r="DIO51" i="9" s="1"/>
  <c r="DIP51" i="9" s="1"/>
  <c r="DIQ51" i="9" s="1"/>
  <c r="DIR51" i="9" s="1"/>
  <c r="DIS51" i="9" s="1"/>
  <c r="DIT51" i="9" s="1"/>
  <c r="DIU51" i="9" s="1"/>
  <c r="DIV51" i="9" s="1"/>
  <c r="DIW51" i="9" s="1"/>
  <c r="DIX51" i="9" s="1"/>
  <c r="DIY51" i="9" s="1"/>
  <c r="DIZ51" i="9" s="1"/>
  <c r="DJA51" i="9" s="1"/>
  <c r="DJB51" i="9" s="1"/>
  <c r="DJC51" i="9" s="1"/>
  <c r="DJD51" i="9" s="1"/>
  <c r="DJE51" i="9" s="1"/>
  <c r="DJF51" i="9" s="1"/>
  <c r="DJG51" i="9" s="1"/>
  <c r="DJH51" i="9" s="1"/>
  <c r="DJI51" i="9" s="1"/>
  <c r="DJJ51" i="9" s="1"/>
  <c r="DJK51" i="9" s="1"/>
  <c r="DJL51" i="9" s="1"/>
  <c r="DJM51" i="9" s="1"/>
  <c r="DJN51" i="9" s="1"/>
  <c r="DJO51" i="9" s="1"/>
  <c r="DJP51" i="9" s="1"/>
  <c r="DJQ51" i="9" s="1"/>
  <c r="DJR51" i="9" s="1"/>
  <c r="DJS51" i="9" s="1"/>
  <c r="DJT51" i="9" s="1"/>
  <c r="DJU51" i="9" s="1"/>
  <c r="DJV51" i="9" s="1"/>
  <c r="DJW51" i="9" s="1"/>
  <c r="DJX51" i="9" s="1"/>
  <c r="DJY51" i="9" s="1"/>
  <c r="DJZ51" i="9" s="1"/>
  <c r="DKA51" i="9" s="1"/>
  <c r="DKB51" i="9" s="1"/>
  <c r="DKC51" i="9" s="1"/>
  <c r="DKD51" i="9" s="1"/>
  <c r="DKE51" i="9" s="1"/>
  <c r="DKF51" i="9" s="1"/>
  <c r="DKG51" i="9" s="1"/>
  <c r="DKH51" i="9" s="1"/>
  <c r="DKI51" i="9" s="1"/>
  <c r="DKJ51" i="9" s="1"/>
  <c r="DKK51" i="9" s="1"/>
  <c r="DKL51" i="9" s="1"/>
  <c r="DKM51" i="9" s="1"/>
  <c r="DKN51" i="9" s="1"/>
  <c r="DKO51" i="9" s="1"/>
  <c r="DKP51" i="9" s="1"/>
  <c r="DKQ51" i="9" s="1"/>
  <c r="DKR51" i="9" s="1"/>
  <c r="DKS51" i="9" s="1"/>
  <c r="DKT51" i="9" s="1"/>
  <c r="DKU51" i="9" s="1"/>
  <c r="DKV51" i="9" s="1"/>
  <c r="DKW51" i="9" s="1"/>
  <c r="DKX51" i="9" s="1"/>
  <c r="DKY51" i="9" s="1"/>
  <c r="DKZ51" i="9" s="1"/>
  <c r="DLA51" i="9" s="1"/>
  <c r="DLB51" i="9" s="1"/>
  <c r="DLC51" i="9" s="1"/>
  <c r="DLD51" i="9" s="1"/>
  <c r="DLE51" i="9" s="1"/>
  <c r="DLF51" i="9" s="1"/>
  <c r="DLG51" i="9" s="1"/>
  <c r="DLH51" i="9" s="1"/>
  <c r="DLI51" i="9" s="1"/>
  <c r="DLJ51" i="9" s="1"/>
  <c r="DLK51" i="9" s="1"/>
  <c r="DLL51" i="9" s="1"/>
  <c r="DLM51" i="9" s="1"/>
  <c r="DLN51" i="9" s="1"/>
  <c r="DLO51" i="9" s="1"/>
  <c r="DLP51" i="9" s="1"/>
  <c r="DLQ51" i="9" s="1"/>
  <c r="DLR51" i="9" s="1"/>
  <c r="DLS51" i="9" s="1"/>
  <c r="DLT51" i="9" s="1"/>
  <c r="DLU51" i="9" s="1"/>
  <c r="DLV51" i="9" s="1"/>
  <c r="DLW51" i="9" s="1"/>
  <c r="DLX51" i="9" s="1"/>
  <c r="DLY51" i="9" s="1"/>
  <c r="DLZ51" i="9" s="1"/>
  <c r="DMA51" i="9" s="1"/>
  <c r="DMB51" i="9" s="1"/>
  <c r="DMC51" i="9" s="1"/>
  <c r="DMD51" i="9" s="1"/>
  <c r="DME51" i="9" s="1"/>
  <c r="DMF51" i="9" s="1"/>
  <c r="DMG51" i="9" s="1"/>
  <c r="DMH51" i="9" s="1"/>
  <c r="DMI51" i="9" s="1"/>
  <c r="DMJ51" i="9" s="1"/>
  <c r="DMK51" i="9" s="1"/>
  <c r="DML51" i="9" s="1"/>
  <c r="DMM51" i="9" s="1"/>
  <c r="DMN51" i="9" s="1"/>
  <c r="DMO51" i="9" s="1"/>
  <c r="DMP51" i="9" s="1"/>
  <c r="DMQ51" i="9" s="1"/>
  <c r="DMR51" i="9" s="1"/>
  <c r="DMS51" i="9" s="1"/>
  <c r="DMT51" i="9" s="1"/>
  <c r="DMU51" i="9" s="1"/>
  <c r="DMV51" i="9" s="1"/>
  <c r="DMW51" i="9" s="1"/>
  <c r="DMX51" i="9" s="1"/>
  <c r="DMY51" i="9" s="1"/>
  <c r="DMZ51" i="9" s="1"/>
  <c r="DNA51" i="9" s="1"/>
  <c r="DNB51" i="9" s="1"/>
  <c r="DNC51" i="9" s="1"/>
  <c r="DND51" i="9" s="1"/>
  <c r="DNE51" i="9" s="1"/>
  <c r="DNF51" i="9" s="1"/>
  <c r="DNG51" i="9" s="1"/>
  <c r="DNH51" i="9" s="1"/>
  <c r="DNI51" i="9" s="1"/>
  <c r="DNJ51" i="9" s="1"/>
  <c r="DNK51" i="9" s="1"/>
  <c r="DNL51" i="9" s="1"/>
  <c r="DNM51" i="9" s="1"/>
  <c r="DNN51" i="9" s="1"/>
  <c r="DNO51" i="9" s="1"/>
  <c r="DNP51" i="9" s="1"/>
  <c r="DNQ51" i="9" s="1"/>
  <c r="DNR51" i="9" s="1"/>
  <c r="DNS51" i="9" s="1"/>
  <c r="DNT51" i="9" s="1"/>
  <c r="DNU51" i="9" s="1"/>
  <c r="DNV51" i="9" s="1"/>
  <c r="DNW51" i="9" s="1"/>
  <c r="DNX51" i="9" s="1"/>
  <c r="DNY51" i="9" s="1"/>
  <c r="DNZ51" i="9" s="1"/>
  <c r="DOA51" i="9" s="1"/>
  <c r="DOB51" i="9" s="1"/>
  <c r="DOC51" i="9" s="1"/>
  <c r="DOD51" i="9" s="1"/>
  <c r="DOE51" i="9" s="1"/>
  <c r="DOF51" i="9" s="1"/>
  <c r="DOG51" i="9" s="1"/>
  <c r="DOH51" i="9" s="1"/>
  <c r="DOI51" i="9" s="1"/>
  <c r="DOJ51" i="9" s="1"/>
  <c r="DOK51" i="9" s="1"/>
  <c r="I62" i="8"/>
  <c r="I63" i="8" s="1"/>
  <c r="B72" i="11" l="1"/>
  <c r="A72" i="11" s="1"/>
  <c r="I8" i="8"/>
  <c r="I9" i="8" s="1"/>
  <c r="I59" i="8"/>
  <c r="I60" i="8" s="1"/>
  <c r="B366" i="2"/>
  <c r="G366" i="2" s="1"/>
  <c r="B354" i="2"/>
  <c r="G354" i="2" s="1"/>
  <c r="B348" i="2"/>
  <c r="G348" i="2" s="1"/>
  <c r="B342" i="2"/>
  <c r="G342" i="2" s="1"/>
  <c r="B336" i="2"/>
  <c r="H336" i="2" s="1"/>
  <c r="B330" i="2"/>
  <c r="J330" i="2" s="1"/>
  <c r="B322" i="2"/>
  <c r="G322" i="2" s="1"/>
  <c r="B310" i="2"/>
  <c r="G310" i="2" s="1"/>
  <c r="B304" i="2"/>
  <c r="G304" i="2" s="1"/>
  <c r="B298" i="2"/>
  <c r="G298" i="2" s="1"/>
  <c r="B292" i="2"/>
  <c r="H292" i="2" s="1"/>
  <c r="B286" i="2"/>
  <c r="J286" i="2" s="1"/>
  <c r="B278" i="2"/>
  <c r="G278" i="2" s="1"/>
  <c r="B266" i="2"/>
  <c r="G266" i="2" s="1"/>
  <c r="B260" i="2"/>
  <c r="G260" i="2" s="1"/>
  <c r="B254" i="2"/>
  <c r="G254" i="2" s="1"/>
  <c r="B248" i="2"/>
  <c r="H248" i="2" s="1"/>
  <c r="B242" i="2"/>
  <c r="J242" i="2" s="1"/>
  <c r="B234" i="2"/>
  <c r="G234" i="2" s="1"/>
  <c r="B222" i="2"/>
  <c r="G222" i="2" s="1"/>
  <c r="B216" i="2"/>
  <c r="G216" i="2" s="1"/>
  <c r="B210" i="2"/>
  <c r="G210" i="2" s="1"/>
  <c r="B204" i="2"/>
  <c r="H204" i="2" s="1"/>
  <c r="B198" i="2"/>
  <c r="J198" i="2" s="1"/>
  <c r="B190" i="2"/>
  <c r="G190" i="2" s="1"/>
  <c r="B178" i="2"/>
  <c r="G178" i="2" s="1"/>
  <c r="B172" i="2"/>
  <c r="G172" i="2" s="1"/>
  <c r="B166" i="2"/>
  <c r="G166" i="2" s="1"/>
  <c r="B160" i="2"/>
  <c r="H160" i="2" s="1"/>
  <c r="B154" i="2"/>
  <c r="J154" i="2" s="1"/>
  <c r="B146" i="2"/>
  <c r="G146" i="2" s="1"/>
  <c r="B134" i="2"/>
  <c r="G134" i="2" s="1"/>
  <c r="B128" i="2"/>
  <c r="G128" i="2" s="1"/>
  <c r="B122" i="2"/>
  <c r="G122" i="2" s="1"/>
  <c r="B116" i="2"/>
  <c r="H116" i="2" s="1"/>
  <c r="B110" i="2"/>
  <c r="J110" i="2" s="1"/>
  <c r="I178" i="2" l="1"/>
  <c r="G248" i="2"/>
  <c r="E178" i="2"/>
  <c r="E366" i="2"/>
  <c r="I366" i="2"/>
  <c r="E354" i="2"/>
  <c r="I354" i="2"/>
  <c r="I348" i="2"/>
  <c r="E348" i="2"/>
  <c r="E342" i="2"/>
  <c r="I342" i="2"/>
  <c r="G330" i="2"/>
  <c r="C330" i="2"/>
  <c r="H330" i="2"/>
  <c r="D330" i="2"/>
  <c r="I330" i="2"/>
  <c r="E330" i="2"/>
  <c r="C292" i="2"/>
  <c r="E292" i="2"/>
  <c r="G292" i="2"/>
  <c r="I292" i="2"/>
  <c r="C286" i="2"/>
  <c r="D286" i="2"/>
  <c r="I286" i="2"/>
  <c r="G286" i="2"/>
  <c r="H286" i="2"/>
  <c r="E286" i="2"/>
  <c r="C248" i="2"/>
  <c r="C242" i="2"/>
  <c r="H242" i="2"/>
  <c r="D242" i="2"/>
  <c r="I242" i="2"/>
  <c r="E242" i="2"/>
  <c r="G242" i="2"/>
  <c r="I234" i="2"/>
  <c r="E234" i="2"/>
  <c r="H234" i="2"/>
  <c r="D234" i="2"/>
  <c r="I222" i="2"/>
  <c r="D222" i="2"/>
  <c r="E222" i="2"/>
  <c r="H222" i="2"/>
  <c r="I216" i="2"/>
  <c r="D216" i="2"/>
  <c r="E216" i="2"/>
  <c r="H216" i="2"/>
  <c r="E210" i="2"/>
  <c r="H210" i="2"/>
  <c r="I210" i="2"/>
  <c r="D210" i="2"/>
  <c r="E204" i="2"/>
  <c r="I204" i="2"/>
  <c r="G198" i="2"/>
  <c r="C198" i="2"/>
  <c r="H198" i="2"/>
  <c r="D198" i="2"/>
  <c r="I198" i="2"/>
  <c r="E198" i="2"/>
  <c r="E190" i="2"/>
  <c r="I190" i="2"/>
  <c r="E172" i="2"/>
  <c r="I172" i="2"/>
  <c r="E166" i="2"/>
  <c r="I166" i="2"/>
  <c r="H154" i="2"/>
  <c r="I154" i="2"/>
  <c r="D154" i="2"/>
  <c r="E154" i="2"/>
  <c r="I146" i="2"/>
  <c r="E146" i="2"/>
  <c r="E134" i="2"/>
  <c r="I134" i="2"/>
  <c r="E128" i="2"/>
  <c r="I128" i="2"/>
  <c r="E122" i="2"/>
  <c r="I122" i="2"/>
  <c r="H110" i="2"/>
  <c r="I110" i="2"/>
  <c r="D110" i="2"/>
  <c r="E110" i="2"/>
  <c r="E336" i="2"/>
  <c r="I336" i="2"/>
  <c r="D342" i="2"/>
  <c r="H342" i="2"/>
  <c r="D348" i="2"/>
  <c r="H348" i="2"/>
  <c r="D354" i="2"/>
  <c r="H354" i="2"/>
  <c r="D366" i="2"/>
  <c r="H366" i="2"/>
  <c r="F336" i="2"/>
  <c r="J336" i="2"/>
  <c r="G336" i="2"/>
  <c r="F366" i="2"/>
  <c r="J366" i="2"/>
  <c r="C336" i="2"/>
  <c r="F342" i="2"/>
  <c r="J342" i="2"/>
  <c r="F348" i="2"/>
  <c r="J348" i="2"/>
  <c r="F354" i="2"/>
  <c r="J354" i="2"/>
  <c r="F330" i="2"/>
  <c r="D336" i="2"/>
  <c r="C342" i="2"/>
  <c r="C348" i="2"/>
  <c r="C354" i="2"/>
  <c r="C366" i="2"/>
  <c r="D298" i="2"/>
  <c r="H298" i="2"/>
  <c r="D304" i="2"/>
  <c r="H304" i="2"/>
  <c r="D310" i="2"/>
  <c r="H310" i="2"/>
  <c r="D322" i="2"/>
  <c r="H322" i="2"/>
  <c r="F292" i="2"/>
  <c r="J292" i="2"/>
  <c r="E298" i="2"/>
  <c r="I298" i="2"/>
  <c r="E304" i="2"/>
  <c r="I304" i="2"/>
  <c r="E310" i="2"/>
  <c r="I310" i="2"/>
  <c r="E322" i="2"/>
  <c r="I322" i="2"/>
  <c r="J304" i="2"/>
  <c r="F310" i="2"/>
  <c r="J310" i="2"/>
  <c r="F322" i="2"/>
  <c r="J322" i="2"/>
  <c r="F298" i="2"/>
  <c r="J298" i="2"/>
  <c r="F304" i="2"/>
  <c r="F286" i="2"/>
  <c r="D292" i="2"/>
  <c r="C298" i="2"/>
  <c r="C304" i="2"/>
  <c r="C310" i="2"/>
  <c r="C322" i="2"/>
  <c r="E248" i="2"/>
  <c r="I248" i="2"/>
  <c r="D254" i="2"/>
  <c r="H254" i="2"/>
  <c r="D260" i="2"/>
  <c r="H260" i="2"/>
  <c r="D266" i="2"/>
  <c r="H266" i="2"/>
  <c r="D278" i="2"/>
  <c r="H278" i="2"/>
  <c r="F248" i="2"/>
  <c r="J248" i="2"/>
  <c r="E254" i="2"/>
  <c r="I254" i="2"/>
  <c r="E260" i="2"/>
  <c r="I260" i="2"/>
  <c r="E266" i="2"/>
  <c r="I266" i="2"/>
  <c r="E278" i="2"/>
  <c r="I278" i="2"/>
  <c r="J260" i="2"/>
  <c r="F266" i="2"/>
  <c r="J266" i="2"/>
  <c r="F278" i="2"/>
  <c r="J278" i="2"/>
  <c r="F254" i="2"/>
  <c r="J254" i="2"/>
  <c r="F260" i="2"/>
  <c r="F242" i="2"/>
  <c r="D248" i="2"/>
  <c r="C254" i="2"/>
  <c r="C260" i="2"/>
  <c r="C266" i="2"/>
  <c r="C278" i="2"/>
  <c r="J204" i="2"/>
  <c r="C204" i="2"/>
  <c r="G204" i="2"/>
  <c r="F210" i="2"/>
  <c r="J210" i="2"/>
  <c r="F216" i="2"/>
  <c r="J216" i="2"/>
  <c r="F222" i="2"/>
  <c r="J222" i="2"/>
  <c r="F234" i="2"/>
  <c r="J234" i="2"/>
  <c r="F204" i="2"/>
  <c r="F198" i="2"/>
  <c r="D204" i="2"/>
  <c r="C210" i="2"/>
  <c r="C216" i="2"/>
  <c r="C222" i="2"/>
  <c r="C234" i="2"/>
  <c r="C160" i="2"/>
  <c r="F166" i="2"/>
  <c r="F178" i="2"/>
  <c r="J178" i="2"/>
  <c r="C154" i="2"/>
  <c r="G154" i="2"/>
  <c r="E160" i="2"/>
  <c r="I160" i="2"/>
  <c r="D166" i="2"/>
  <c r="H166" i="2"/>
  <c r="D172" i="2"/>
  <c r="H172" i="2"/>
  <c r="D178" i="2"/>
  <c r="H178" i="2"/>
  <c r="D190" i="2"/>
  <c r="H190" i="2"/>
  <c r="F160" i="2"/>
  <c r="J160" i="2"/>
  <c r="G160" i="2"/>
  <c r="F190" i="2"/>
  <c r="J190" i="2"/>
  <c r="J166" i="2"/>
  <c r="F172" i="2"/>
  <c r="J172" i="2"/>
  <c r="F154" i="2"/>
  <c r="D160" i="2"/>
  <c r="C166" i="2"/>
  <c r="C172" i="2"/>
  <c r="C178" i="2"/>
  <c r="C190" i="2"/>
  <c r="F122" i="2"/>
  <c r="C110" i="2"/>
  <c r="G110" i="2"/>
  <c r="E116" i="2"/>
  <c r="I116" i="2"/>
  <c r="D122" i="2"/>
  <c r="H122" i="2"/>
  <c r="D128" i="2"/>
  <c r="H128" i="2"/>
  <c r="D134" i="2"/>
  <c r="H134" i="2"/>
  <c r="D146" i="2"/>
  <c r="H146" i="2"/>
  <c r="C116" i="2"/>
  <c r="G116" i="2"/>
  <c r="J122" i="2"/>
  <c r="F134" i="2"/>
  <c r="J134" i="2"/>
  <c r="F146" i="2"/>
  <c r="J146" i="2"/>
  <c r="F116" i="2"/>
  <c r="J116" i="2"/>
  <c r="F128" i="2"/>
  <c r="J128" i="2"/>
  <c r="F110" i="2"/>
  <c r="D116" i="2"/>
  <c r="C122" i="2"/>
  <c r="C128" i="2"/>
  <c r="C134" i="2"/>
  <c r="C146" i="2"/>
  <c r="B129" i="2" l="1"/>
  <c r="M131" i="2" s="1"/>
  <c r="M132" i="2" s="1"/>
  <c r="B293" i="2"/>
  <c r="O295" i="2" s="1"/>
  <c r="O296" i="2" s="1"/>
  <c r="B355" i="2"/>
  <c r="M357" i="2" s="1"/>
  <c r="B299" i="2"/>
  <c r="N301" i="2" s="1"/>
  <c r="N302" i="2" s="1"/>
  <c r="B343" i="2"/>
  <c r="R345" i="2" s="1"/>
  <c r="R346" i="2" s="1"/>
  <c r="B331" i="2"/>
  <c r="AC333" i="2" s="1"/>
  <c r="B323" i="2"/>
  <c r="L325" i="2" s="1"/>
  <c r="L326" i="2" s="1"/>
  <c r="B311" i="2"/>
  <c r="Q313" i="2" s="1"/>
  <c r="B305" i="2"/>
  <c r="R307" i="2" s="1"/>
  <c r="R308" i="2" s="1"/>
  <c r="B287" i="2"/>
  <c r="Q289" i="2" s="1"/>
  <c r="Q290" i="2" s="1"/>
  <c r="B267" i="2"/>
  <c r="N269" i="2" s="1"/>
  <c r="N270" i="2" s="1"/>
  <c r="B249" i="2"/>
  <c r="O251" i="2" s="1"/>
  <c r="O252" i="2" s="1"/>
  <c r="B243" i="2"/>
  <c r="Q245" i="2" s="1"/>
  <c r="Q246" i="2" s="1"/>
  <c r="B223" i="2"/>
  <c r="R225" i="2" s="1"/>
  <c r="R226" i="2" s="1"/>
  <c r="B217" i="2"/>
  <c r="T219" i="2" s="1"/>
  <c r="T220" i="2" s="1"/>
  <c r="B199" i="2"/>
  <c r="Q201" i="2" s="1"/>
  <c r="Q202" i="2" s="1"/>
  <c r="B173" i="2"/>
  <c r="Q175" i="2" s="1"/>
  <c r="Q176" i="2" s="1"/>
  <c r="B135" i="2"/>
  <c r="R137" i="2" s="1"/>
  <c r="R138" i="2" s="1"/>
  <c r="B337" i="2"/>
  <c r="B349" i="2"/>
  <c r="B367" i="2"/>
  <c r="B261" i="2"/>
  <c r="B279" i="2"/>
  <c r="B255" i="2"/>
  <c r="B235" i="2"/>
  <c r="B211" i="2"/>
  <c r="B205" i="2"/>
  <c r="B179" i="2"/>
  <c r="B191" i="2"/>
  <c r="B167" i="2"/>
  <c r="B155" i="2"/>
  <c r="B161" i="2"/>
  <c r="B111" i="2"/>
  <c r="B147" i="2"/>
  <c r="B123" i="2"/>
  <c r="B117" i="2"/>
  <c r="P295" i="2" l="1"/>
  <c r="K295" i="2"/>
  <c r="L175" i="2"/>
  <c r="L176" i="2" s="1"/>
  <c r="P131" i="2"/>
  <c r="P132" i="2" s="1"/>
  <c r="N131" i="2"/>
  <c r="K131" i="2"/>
  <c r="R131" i="2"/>
  <c r="R132" i="2" s="1"/>
  <c r="N295" i="2"/>
  <c r="N296" i="2" s="1"/>
  <c r="L131" i="2"/>
  <c r="L132" i="2" s="1"/>
  <c r="T131" i="2"/>
  <c r="T132" i="2" s="1"/>
  <c r="L295" i="2"/>
  <c r="L296" i="2" s="1"/>
  <c r="K175" i="2"/>
  <c r="K245" i="2"/>
  <c r="K246" i="2" s="1"/>
  <c r="N175" i="2"/>
  <c r="AD333" i="2"/>
  <c r="AD334" i="2" s="1"/>
  <c r="M225" i="2"/>
  <c r="Q269" i="2"/>
  <c r="L357" i="2"/>
  <c r="L358" i="2" s="1"/>
  <c r="P357" i="2"/>
  <c r="P358" i="2" s="1"/>
  <c r="S131" i="2"/>
  <c r="S132" i="2" s="1"/>
  <c r="Q131" i="2"/>
  <c r="Q132" i="2" s="1"/>
  <c r="M269" i="2"/>
  <c r="N251" i="2"/>
  <c r="N252" i="2" s="1"/>
  <c r="R357" i="2"/>
  <c r="R358" i="2" s="1"/>
  <c r="O131" i="2"/>
  <c r="O132" i="2" s="1"/>
  <c r="Q225" i="2"/>
  <c r="K269" i="2"/>
  <c r="L251" i="2"/>
  <c r="L252" i="2" s="1"/>
  <c r="N357" i="2"/>
  <c r="N358" i="2" s="1"/>
  <c r="P251" i="2"/>
  <c r="K137" i="2"/>
  <c r="O225" i="2"/>
  <c r="P269" i="2"/>
  <c r="P270" i="2" s="1"/>
  <c r="Q251" i="2"/>
  <c r="Q252" i="2" s="1"/>
  <c r="Q295" i="2"/>
  <c r="Q296" i="2" s="1"/>
  <c r="O357" i="2"/>
  <c r="Q357" i="2"/>
  <c r="K251" i="2"/>
  <c r="O269" i="2"/>
  <c r="R269" i="2"/>
  <c r="R270" i="2" s="1"/>
  <c r="M251" i="2"/>
  <c r="M295" i="2"/>
  <c r="K357" i="2"/>
  <c r="O289" i="2"/>
  <c r="O290" i="2" s="1"/>
  <c r="T245" i="2"/>
  <c r="AA333" i="2"/>
  <c r="R301" i="2"/>
  <c r="R302" i="2" s="1"/>
  <c r="O175" i="2"/>
  <c r="O176" i="2" s="1"/>
  <c r="R175" i="2"/>
  <c r="R176" i="2" s="1"/>
  <c r="S175" i="2"/>
  <c r="S176" i="2" s="1"/>
  <c r="M175" i="2"/>
  <c r="M176" i="2" s="1"/>
  <c r="Y245" i="2"/>
  <c r="Y246" i="2" s="1"/>
  <c r="AB289" i="2"/>
  <c r="AB290" i="2" s="1"/>
  <c r="U333" i="2"/>
  <c r="U334" i="2" s="1"/>
  <c r="T175" i="2"/>
  <c r="T176" i="2" s="1"/>
  <c r="P175" i="2"/>
  <c r="P176" i="2" s="1"/>
  <c r="V245" i="2"/>
  <c r="V246" i="2" s="1"/>
  <c r="P301" i="2"/>
  <c r="P302" i="2" s="1"/>
  <c r="P333" i="2"/>
  <c r="P334" i="2" s="1"/>
  <c r="R245" i="2"/>
  <c r="R246" i="2" s="1"/>
  <c r="X245" i="2"/>
  <c r="X246" i="2" s="1"/>
  <c r="AA245" i="2"/>
  <c r="U245" i="2"/>
  <c r="U246" i="2" s="1"/>
  <c r="L301" i="2"/>
  <c r="L302" i="2" s="1"/>
  <c r="U301" i="2"/>
  <c r="U302" i="2" s="1"/>
  <c r="K289" i="2"/>
  <c r="K290" i="2" s="1"/>
  <c r="X289" i="2"/>
  <c r="X290" i="2" s="1"/>
  <c r="S333" i="2"/>
  <c r="S334" i="2" s="1"/>
  <c r="Z333" i="2"/>
  <c r="Z334" i="2" s="1"/>
  <c r="O333" i="2"/>
  <c r="O334" i="2" s="1"/>
  <c r="Q333" i="2"/>
  <c r="Q334" i="2" s="1"/>
  <c r="Z245" i="2"/>
  <c r="Z246" i="2" s="1"/>
  <c r="S245" i="2"/>
  <c r="S246" i="2" s="1"/>
  <c r="AB245" i="2"/>
  <c r="AB246" i="2" s="1"/>
  <c r="K301" i="2"/>
  <c r="M301" i="2"/>
  <c r="R289" i="2"/>
  <c r="R290" i="2" s="1"/>
  <c r="AA289" i="2"/>
  <c r="U289" i="2"/>
  <c r="U290" i="2" s="1"/>
  <c r="N333" i="2"/>
  <c r="N334" i="2" s="1"/>
  <c r="AB333" i="2"/>
  <c r="AB334" i="2" s="1"/>
  <c r="L333" i="2"/>
  <c r="L334" i="2" s="1"/>
  <c r="Y333" i="2"/>
  <c r="Y334" i="2" s="1"/>
  <c r="P245" i="2"/>
  <c r="P246" i="2" s="1"/>
  <c r="W245" i="2"/>
  <c r="M245" i="2"/>
  <c r="M246" i="2" s="1"/>
  <c r="S301" i="2"/>
  <c r="S302" i="2" s="1"/>
  <c r="Q301" i="2"/>
  <c r="V289" i="2"/>
  <c r="V290" i="2" s="1"/>
  <c r="L289" i="2"/>
  <c r="L290" i="2" s="1"/>
  <c r="Y289" i="2"/>
  <c r="Y290" i="2" s="1"/>
  <c r="V333" i="2"/>
  <c r="V334" i="2" s="1"/>
  <c r="K333" i="2"/>
  <c r="K334" i="2" s="1"/>
  <c r="X333" i="2"/>
  <c r="X334" i="2" s="1"/>
  <c r="N313" i="2"/>
  <c r="N314" i="2" s="1"/>
  <c r="P313" i="2"/>
  <c r="P314" i="2" s="1"/>
  <c r="R313" i="2"/>
  <c r="R314" i="2" s="1"/>
  <c r="K313" i="2"/>
  <c r="M313" i="2"/>
  <c r="O313" i="2"/>
  <c r="L313" i="2"/>
  <c r="L314" i="2" s="1"/>
  <c r="O301" i="2"/>
  <c r="T301" i="2"/>
  <c r="T302" i="2" s="1"/>
  <c r="K225" i="2"/>
  <c r="Q219" i="2"/>
  <c r="Q220" i="2" s="1"/>
  <c r="K219" i="2"/>
  <c r="N219" i="2"/>
  <c r="O219" i="2"/>
  <c r="O220" i="2" s="1"/>
  <c r="R219" i="2"/>
  <c r="R220" i="2" s="1"/>
  <c r="M219" i="2"/>
  <c r="M220" i="2" s="1"/>
  <c r="O201" i="2"/>
  <c r="O202" i="2" s="1"/>
  <c r="S201" i="2"/>
  <c r="S202" i="2" s="1"/>
  <c r="AB201" i="2"/>
  <c r="AB202" i="2" s="1"/>
  <c r="AA201" i="2"/>
  <c r="V201" i="2"/>
  <c r="V202" i="2" s="1"/>
  <c r="W201" i="2"/>
  <c r="M201" i="2"/>
  <c r="M202" i="2" s="1"/>
  <c r="AC201" i="2"/>
  <c r="Z201" i="2"/>
  <c r="Z202" i="2" s="1"/>
  <c r="X201" i="2"/>
  <c r="X202" i="2" s="1"/>
  <c r="K201" i="2"/>
  <c r="K202" i="2" s="1"/>
  <c r="T201" i="2"/>
  <c r="U201" i="2"/>
  <c r="U202" i="2" s="1"/>
  <c r="R201" i="2"/>
  <c r="R202" i="2" s="1"/>
  <c r="Y201" i="2"/>
  <c r="Y202" i="2" s="1"/>
  <c r="N201" i="2"/>
  <c r="N202" i="2" s="1"/>
  <c r="P201" i="2"/>
  <c r="P202" i="2" s="1"/>
  <c r="AD201" i="2"/>
  <c r="AD202" i="2" s="1"/>
  <c r="L201" i="2"/>
  <c r="L202" i="2" s="1"/>
  <c r="O137" i="2"/>
  <c r="M137" i="2"/>
  <c r="Q137" i="2"/>
  <c r="O345" i="2"/>
  <c r="M345" i="2"/>
  <c r="P345" i="2"/>
  <c r="P346" i="2" s="1"/>
  <c r="S345" i="2"/>
  <c r="S346" i="2" s="1"/>
  <c r="U345" i="2"/>
  <c r="U346" i="2" s="1"/>
  <c r="T345" i="2"/>
  <c r="T346" i="2" s="1"/>
  <c r="Q345" i="2"/>
  <c r="N345" i="2"/>
  <c r="N346" i="2" s="1"/>
  <c r="K345" i="2"/>
  <c r="L345" i="2"/>
  <c r="L346" i="2" s="1"/>
  <c r="R333" i="2"/>
  <c r="R334" i="2" s="1"/>
  <c r="T333" i="2"/>
  <c r="W333" i="2"/>
  <c r="M333" i="2"/>
  <c r="M334" i="2" s="1"/>
  <c r="M325" i="2"/>
  <c r="K325" i="2"/>
  <c r="N325" i="2"/>
  <c r="N326" i="2" s="1"/>
  <c r="O325" i="2"/>
  <c r="O326" i="2" s="1"/>
  <c r="S307" i="2"/>
  <c r="S308" i="2" s="1"/>
  <c r="M307" i="2"/>
  <c r="M308" i="2" s="1"/>
  <c r="L307" i="2"/>
  <c r="L308" i="2" s="1"/>
  <c r="Q307" i="2"/>
  <c r="Q308" i="2" s="1"/>
  <c r="K307" i="2"/>
  <c r="P307" i="2"/>
  <c r="P308" i="2" s="1"/>
  <c r="N307" i="2"/>
  <c r="O307" i="2"/>
  <c r="O308" i="2" s="1"/>
  <c r="T307" i="2"/>
  <c r="T308" i="2" s="1"/>
  <c r="Z289" i="2"/>
  <c r="Z290" i="2" s="1"/>
  <c r="S289" i="2"/>
  <c r="S290" i="2" s="1"/>
  <c r="P289" i="2"/>
  <c r="P290" i="2" s="1"/>
  <c r="M289" i="2"/>
  <c r="M290" i="2" s="1"/>
  <c r="AC289" i="2"/>
  <c r="N289" i="2"/>
  <c r="N290" i="2" s="1"/>
  <c r="AD289" i="2"/>
  <c r="AD290" i="2" s="1"/>
  <c r="W289" i="2"/>
  <c r="T289" i="2"/>
  <c r="L269" i="2"/>
  <c r="L270" i="2" s="1"/>
  <c r="AC245" i="2"/>
  <c r="N245" i="2"/>
  <c r="N246" i="2" s="1"/>
  <c r="AD245" i="2"/>
  <c r="AD246" i="2" s="1"/>
  <c r="O245" i="2"/>
  <c r="O246" i="2" s="1"/>
  <c r="L245" i="2"/>
  <c r="L246" i="2" s="1"/>
  <c r="L225" i="2"/>
  <c r="L226" i="2" s="1"/>
  <c r="N225" i="2"/>
  <c r="N226" i="2" s="1"/>
  <c r="P225" i="2"/>
  <c r="P226" i="2" s="1"/>
  <c r="S219" i="2"/>
  <c r="S220" i="2" s="1"/>
  <c r="L219" i="2"/>
  <c r="L220" i="2" s="1"/>
  <c r="P219" i="2"/>
  <c r="P220" i="2" s="1"/>
  <c r="L137" i="2"/>
  <c r="L138" i="2" s="1"/>
  <c r="N137" i="2"/>
  <c r="N138" i="2" s="1"/>
  <c r="P137" i="2"/>
  <c r="N369" i="2"/>
  <c r="N370" i="2" s="1"/>
  <c r="M369" i="2"/>
  <c r="O369" i="2"/>
  <c r="O370" i="2" s="1"/>
  <c r="K369" i="2"/>
  <c r="L369" i="2"/>
  <c r="L370" i="2" s="1"/>
  <c r="R351" i="2"/>
  <c r="R352" i="2" s="1"/>
  <c r="N351" i="2"/>
  <c r="Q351" i="2"/>
  <c r="Q352" i="2" s="1"/>
  <c r="M351" i="2"/>
  <c r="M352" i="2" s="1"/>
  <c r="T351" i="2"/>
  <c r="T352" i="2" s="1"/>
  <c r="P351" i="2"/>
  <c r="P352" i="2" s="1"/>
  <c r="L351" i="2"/>
  <c r="L352" i="2" s="1"/>
  <c r="S351" i="2"/>
  <c r="S352" i="2" s="1"/>
  <c r="O351" i="2"/>
  <c r="O352" i="2" s="1"/>
  <c r="K351" i="2"/>
  <c r="O339" i="2"/>
  <c r="O340" i="2" s="1"/>
  <c r="K339" i="2"/>
  <c r="N339" i="2"/>
  <c r="N340" i="2" s="1"/>
  <c r="Q339" i="2"/>
  <c r="Q340" i="2" s="1"/>
  <c r="M339" i="2"/>
  <c r="P339" i="2"/>
  <c r="L339" i="2"/>
  <c r="L340" i="2" s="1"/>
  <c r="N281" i="2"/>
  <c r="N282" i="2" s="1"/>
  <c r="M281" i="2"/>
  <c r="L281" i="2"/>
  <c r="L282" i="2" s="1"/>
  <c r="O281" i="2"/>
  <c r="O282" i="2" s="1"/>
  <c r="K281" i="2"/>
  <c r="R257" i="2"/>
  <c r="R258" i="2" s="1"/>
  <c r="N257" i="2"/>
  <c r="N258" i="2" s="1"/>
  <c r="U257" i="2"/>
  <c r="U258" i="2" s="1"/>
  <c r="Q257" i="2"/>
  <c r="M257" i="2"/>
  <c r="T257" i="2"/>
  <c r="T258" i="2" s="1"/>
  <c r="P257" i="2"/>
  <c r="P258" i="2" s="1"/>
  <c r="L257" i="2"/>
  <c r="L258" i="2" s="1"/>
  <c r="S257" i="2"/>
  <c r="S258" i="2" s="1"/>
  <c r="O257" i="2"/>
  <c r="K257" i="2"/>
  <c r="R263" i="2"/>
  <c r="R264" i="2" s="1"/>
  <c r="N263" i="2"/>
  <c r="M263" i="2"/>
  <c r="M264" i="2" s="1"/>
  <c r="Q263" i="2"/>
  <c r="Q264" i="2" s="1"/>
  <c r="T263" i="2"/>
  <c r="T264" i="2" s="1"/>
  <c r="P263" i="2"/>
  <c r="P264" i="2" s="1"/>
  <c r="L263" i="2"/>
  <c r="L264" i="2" s="1"/>
  <c r="S263" i="2"/>
  <c r="S264" i="2" s="1"/>
  <c r="O263" i="2"/>
  <c r="O264" i="2" s="1"/>
  <c r="K263" i="2"/>
  <c r="R213" i="2"/>
  <c r="R214" i="2" s="1"/>
  <c r="N213" i="2"/>
  <c r="N214" i="2" s="1"/>
  <c r="L213" i="2"/>
  <c r="L214" i="2" s="1"/>
  <c r="U213" i="2"/>
  <c r="U214" i="2" s="1"/>
  <c r="Q213" i="2"/>
  <c r="M213" i="2"/>
  <c r="T213" i="2"/>
  <c r="T214" i="2" s="1"/>
  <c r="P213" i="2"/>
  <c r="P214" i="2" s="1"/>
  <c r="S213" i="2"/>
  <c r="S214" i="2" s="1"/>
  <c r="O213" i="2"/>
  <c r="K213" i="2"/>
  <c r="N237" i="2"/>
  <c r="N238" i="2" s="1"/>
  <c r="O237" i="2"/>
  <c r="O238" i="2" s="1"/>
  <c r="M237" i="2"/>
  <c r="L237" i="2"/>
  <c r="L238" i="2" s="1"/>
  <c r="K237" i="2"/>
  <c r="O207" i="2"/>
  <c r="O208" i="2" s="1"/>
  <c r="K207" i="2"/>
  <c r="Q207" i="2"/>
  <c r="Q208" i="2" s="1"/>
  <c r="L207" i="2"/>
  <c r="L208" i="2" s="1"/>
  <c r="N207" i="2"/>
  <c r="N208" i="2" s="1"/>
  <c r="M207" i="2"/>
  <c r="P207" i="2"/>
  <c r="R169" i="2"/>
  <c r="R170" i="2" s="1"/>
  <c r="N169" i="2"/>
  <c r="N170" i="2" s="1"/>
  <c r="Q169" i="2"/>
  <c r="M169" i="2"/>
  <c r="S169" i="2"/>
  <c r="S170" i="2" s="1"/>
  <c r="O169" i="2"/>
  <c r="K169" i="2"/>
  <c r="U169" i="2"/>
  <c r="U170" i="2" s="1"/>
  <c r="T169" i="2"/>
  <c r="T170" i="2" s="1"/>
  <c r="P169" i="2"/>
  <c r="P170" i="2" s="1"/>
  <c r="L169" i="2"/>
  <c r="L170" i="2" s="1"/>
  <c r="AC157" i="2"/>
  <c r="Y157" i="2"/>
  <c r="Y158" i="2" s="1"/>
  <c r="U157" i="2"/>
  <c r="U158" i="2" s="1"/>
  <c r="Q157" i="2"/>
  <c r="Q158" i="2" s="1"/>
  <c r="M157" i="2"/>
  <c r="M158" i="2" s="1"/>
  <c r="L157" i="2"/>
  <c r="L158" i="2" s="1"/>
  <c r="AA157" i="2"/>
  <c r="W157" i="2"/>
  <c r="O157" i="2"/>
  <c r="O158" i="2" s="1"/>
  <c r="T157" i="2"/>
  <c r="AD157" i="2"/>
  <c r="AD158" i="2" s="1"/>
  <c r="Z157" i="2"/>
  <c r="Z158" i="2" s="1"/>
  <c r="V157" i="2"/>
  <c r="V158" i="2" s="1"/>
  <c r="R157" i="2"/>
  <c r="R158" i="2" s="1"/>
  <c r="N157" i="2"/>
  <c r="N158" i="2" s="1"/>
  <c r="AB157" i="2"/>
  <c r="AB158" i="2" s="1"/>
  <c r="X157" i="2"/>
  <c r="X158" i="2" s="1"/>
  <c r="P157" i="2"/>
  <c r="P158" i="2" s="1"/>
  <c r="S157" i="2"/>
  <c r="S158" i="2" s="1"/>
  <c r="K157" i="2"/>
  <c r="K158" i="2" s="1"/>
  <c r="N193" i="2"/>
  <c r="N194" i="2" s="1"/>
  <c r="L193" i="2"/>
  <c r="L194" i="2" s="1"/>
  <c r="M193" i="2"/>
  <c r="O193" i="2"/>
  <c r="O194" i="2" s="1"/>
  <c r="K193" i="2"/>
  <c r="O163" i="2"/>
  <c r="O164" i="2" s="1"/>
  <c r="K163" i="2"/>
  <c r="Q163" i="2"/>
  <c r="Q164" i="2" s="1"/>
  <c r="M163" i="2"/>
  <c r="P163" i="2"/>
  <c r="L163" i="2"/>
  <c r="L164" i="2" s="1"/>
  <c r="N163" i="2"/>
  <c r="N164" i="2" s="1"/>
  <c r="R181" i="2"/>
  <c r="R182" i="2" s="1"/>
  <c r="N181" i="2"/>
  <c r="N182" i="2" s="1"/>
  <c r="P181" i="2"/>
  <c r="P182" i="2" s="1"/>
  <c r="L181" i="2"/>
  <c r="L182" i="2" s="1"/>
  <c r="O181" i="2"/>
  <c r="K181" i="2"/>
  <c r="Q181" i="2"/>
  <c r="M181" i="2"/>
  <c r="O119" i="2"/>
  <c r="O120" i="2" s="1"/>
  <c r="K119" i="2"/>
  <c r="Q119" i="2"/>
  <c r="Q120" i="2" s="1"/>
  <c r="M119" i="2"/>
  <c r="N119" i="2"/>
  <c r="N120" i="2" s="1"/>
  <c r="P119" i="2"/>
  <c r="L119" i="2"/>
  <c r="R125" i="2"/>
  <c r="N125" i="2"/>
  <c r="N126" i="2" s="1"/>
  <c r="T125" i="2"/>
  <c r="T126" i="2" s="1"/>
  <c r="P125" i="2"/>
  <c r="P126" i="2" s="1"/>
  <c r="L125" i="2"/>
  <c r="L126" i="2" s="1"/>
  <c r="S125" i="2"/>
  <c r="S126" i="2" s="1"/>
  <c r="O125" i="2"/>
  <c r="K125" i="2"/>
  <c r="U125" i="2"/>
  <c r="Q125" i="2"/>
  <c r="M125" i="2"/>
  <c r="N149" i="2"/>
  <c r="N150" i="2" s="1"/>
  <c r="M149" i="2"/>
  <c r="L149" i="2"/>
  <c r="L150" i="2" s="1"/>
  <c r="O149" i="2"/>
  <c r="O150" i="2" s="1"/>
  <c r="K149" i="2"/>
  <c r="AC113" i="2"/>
  <c r="Y113" i="2"/>
  <c r="Y114" i="2" s="1"/>
  <c r="U113" i="2"/>
  <c r="U114" i="2" s="1"/>
  <c r="Q113" i="2"/>
  <c r="Q114" i="2" s="1"/>
  <c r="M113" i="2"/>
  <c r="M114" i="2" s="1"/>
  <c r="X113" i="2"/>
  <c r="X114" i="2" s="1"/>
  <c r="P113" i="2"/>
  <c r="P114" i="2" s="1"/>
  <c r="W113" i="2"/>
  <c r="L113" i="2"/>
  <c r="L114" i="2" s="1"/>
  <c r="AA113" i="2"/>
  <c r="S113" i="2"/>
  <c r="S114" i="2" s="1"/>
  <c r="K113" i="2"/>
  <c r="K114" i="2" s="1"/>
  <c r="AD113" i="2"/>
  <c r="Z113" i="2"/>
  <c r="Z114" i="2" s="1"/>
  <c r="V113" i="2"/>
  <c r="V114" i="2" s="1"/>
  <c r="R113" i="2"/>
  <c r="N113" i="2"/>
  <c r="N114" i="2" s="1"/>
  <c r="AB113" i="2"/>
  <c r="AB114" i="2" s="1"/>
  <c r="T113" i="2"/>
  <c r="O113" i="2"/>
  <c r="O114" i="2" s="1"/>
  <c r="AD114" i="2" l="1"/>
  <c r="U126" i="2"/>
  <c r="R126" i="2"/>
  <c r="P138" i="2"/>
  <c r="R114" i="2"/>
  <c r="L120" i="2"/>
  <c r="I17" i="8" l="1"/>
  <c r="I18" i="8" s="1"/>
  <c r="F7" i="9" l="1"/>
  <c r="G7" i="9" l="1"/>
  <c r="D112" i="1"/>
  <c r="D111" i="1"/>
  <c r="D110" i="1"/>
  <c r="D109" i="1"/>
  <c r="D108" i="1"/>
  <c r="D107" i="1"/>
  <c r="D106" i="1"/>
  <c r="D105" i="1"/>
  <c r="D104" i="1"/>
  <c r="D103" i="1"/>
  <c r="D102" i="1"/>
  <c r="H7" i="9" l="1"/>
  <c r="B78" i="2"/>
  <c r="D78" i="2" l="1"/>
  <c r="I7" i="9"/>
  <c r="C78" i="2"/>
  <c r="J78" i="2"/>
  <c r="F78" i="2"/>
  <c r="I78" i="2"/>
  <c r="E78" i="2"/>
  <c r="G78" i="2"/>
  <c r="H78" i="2"/>
  <c r="I56" i="8"/>
  <c r="I57" i="8" s="1"/>
  <c r="I53" i="8"/>
  <c r="I54" i="8" s="1"/>
  <c r="I50" i="8"/>
  <c r="I51" i="8" s="1"/>
  <c r="I47" i="8"/>
  <c r="I48" i="8" s="1"/>
  <c r="I44" i="8"/>
  <c r="I45" i="8" s="1"/>
  <c r="I41" i="8"/>
  <c r="I42" i="8" s="1"/>
  <c r="I38" i="8"/>
  <c r="I39" i="8" s="1"/>
  <c r="I35" i="8"/>
  <c r="I36" i="8" s="1"/>
  <c r="I29" i="8"/>
  <c r="I30" i="8" s="1"/>
  <c r="I26" i="8"/>
  <c r="I27" i="8" s="1"/>
  <c r="H67" i="3" l="1"/>
  <c r="H65" i="3"/>
  <c r="D23" i="3"/>
  <c r="P91" i="3"/>
  <c r="D19" i="3"/>
  <c r="D21" i="3"/>
  <c r="D17" i="3"/>
  <c r="D65" i="3"/>
  <c r="H61" i="3"/>
  <c r="D61" i="3"/>
  <c r="H21" i="3"/>
  <c r="D63" i="3"/>
  <c r="H17" i="3"/>
  <c r="H63" i="3"/>
  <c r="H23" i="3"/>
  <c r="P45" i="3"/>
  <c r="D67" i="3"/>
  <c r="H19" i="3"/>
  <c r="J18" i="8"/>
  <c r="J7" i="9"/>
  <c r="K7" i="9" l="1"/>
  <c r="I23" i="8"/>
  <c r="I24" i="8" s="1"/>
  <c r="I20" i="8"/>
  <c r="I21" i="8" s="1"/>
  <c r="J21" i="8" s="1"/>
  <c r="I14" i="8"/>
  <c r="I15" i="8" s="1"/>
  <c r="J15" i="8" s="1"/>
  <c r="I11" i="8"/>
  <c r="I12" i="8" s="1"/>
  <c r="J12" i="8" s="1"/>
  <c r="L7" i="9" l="1"/>
  <c r="I6" i="8"/>
  <c r="C60" i="7"/>
  <c r="K54" i="9" l="1"/>
  <c r="G54" i="9"/>
  <c r="C54" i="9"/>
  <c r="J54" i="9"/>
  <c r="F54" i="9"/>
  <c r="I54" i="9"/>
  <c r="E54" i="9"/>
  <c r="H54" i="9"/>
  <c r="D54" i="9"/>
  <c r="L54" i="9"/>
  <c r="E10" i="9"/>
  <c r="D10" i="9"/>
  <c r="C10" i="9"/>
  <c r="F10" i="9"/>
  <c r="G10" i="9"/>
  <c r="H10" i="9"/>
  <c r="I10" i="9"/>
  <c r="J10" i="9"/>
  <c r="L10" i="9"/>
  <c r="K10" i="9"/>
  <c r="M7" i="9"/>
  <c r="M54" i="9" s="1"/>
  <c r="M10" i="9" l="1"/>
  <c r="N7" i="9"/>
  <c r="G92" i="3"/>
  <c r="C92" i="3"/>
  <c r="N10" i="9" l="1"/>
  <c r="N54" i="9"/>
  <c r="O7" i="9"/>
  <c r="B58" i="2"/>
  <c r="B52" i="2"/>
  <c r="H52" i="2" s="1"/>
  <c r="B46" i="2"/>
  <c r="H46" i="2" s="1"/>
  <c r="B40" i="2"/>
  <c r="I40" i="2" s="1"/>
  <c r="B34" i="2"/>
  <c r="F34" i="2" s="1"/>
  <c r="B28" i="2"/>
  <c r="H28" i="2" s="1"/>
  <c r="B22" i="2"/>
  <c r="H22" i="2" s="1"/>
  <c r="B16" i="2"/>
  <c r="I16" i="2" s="1"/>
  <c r="B10" i="2"/>
  <c r="F10" i="2" s="1"/>
  <c r="B4" i="2"/>
  <c r="H4" i="2" s="1"/>
  <c r="O10" i="9" l="1"/>
  <c r="O54" i="9"/>
  <c r="P7" i="9"/>
  <c r="E16" i="2"/>
  <c r="F46" i="2"/>
  <c r="J22" i="2"/>
  <c r="J4" i="2"/>
  <c r="F22" i="2"/>
  <c r="F28" i="2"/>
  <c r="E40" i="2"/>
  <c r="J46" i="2"/>
  <c r="J52" i="2"/>
  <c r="E4" i="2"/>
  <c r="E10" i="2"/>
  <c r="I22" i="2"/>
  <c r="I28" i="2"/>
  <c r="E46" i="2"/>
  <c r="E52" i="2"/>
  <c r="F4" i="2"/>
  <c r="J28" i="2"/>
  <c r="F52" i="2"/>
  <c r="I4" i="2"/>
  <c r="E22" i="2"/>
  <c r="E28" i="2"/>
  <c r="E34" i="2"/>
  <c r="I46" i="2"/>
  <c r="I52" i="2"/>
  <c r="F16" i="2"/>
  <c r="H10" i="2"/>
  <c r="D10" i="2"/>
  <c r="G10" i="2"/>
  <c r="C10" i="2"/>
  <c r="H34" i="2"/>
  <c r="D34" i="2"/>
  <c r="G34" i="2"/>
  <c r="C34" i="2"/>
  <c r="H58" i="2"/>
  <c r="D58" i="2"/>
  <c r="J58" i="2"/>
  <c r="F58" i="2"/>
  <c r="G58" i="2"/>
  <c r="C58" i="2"/>
  <c r="I10" i="2"/>
  <c r="I34" i="2"/>
  <c r="E58" i="2"/>
  <c r="H16" i="2"/>
  <c r="D16" i="2"/>
  <c r="G16" i="2"/>
  <c r="C16" i="2"/>
  <c r="H40" i="2"/>
  <c r="D40" i="2"/>
  <c r="G40" i="2"/>
  <c r="C40" i="2"/>
  <c r="J40" i="2"/>
  <c r="F40" i="2"/>
  <c r="J10" i="2"/>
  <c r="J16" i="2"/>
  <c r="J34" i="2"/>
  <c r="I58" i="2"/>
  <c r="C4" i="2"/>
  <c r="G4" i="2"/>
  <c r="C22" i="2"/>
  <c r="G22" i="2"/>
  <c r="C28" i="2"/>
  <c r="G28" i="2"/>
  <c r="C46" i="2"/>
  <c r="G46" i="2"/>
  <c r="C52" i="2"/>
  <c r="G52" i="2"/>
  <c r="D4" i="2"/>
  <c r="D22" i="2"/>
  <c r="D28" i="2"/>
  <c r="D46" i="2"/>
  <c r="D52" i="2"/>
  <c r="P10" i="9" l="1"/>
  <c r="P54" i="9"/>
  <c r="Q7" i="9"/>
  <c r="D92" i="3"/>
  <c r="H92" i="3"/>
  <c r="B59" i="2"/>
  <c r="B53" i="2"/>
  <c r="B47" i="2"/>
  <c r="B41" i="2"/>
  <c r="B35" i="2"/>
  <c r="B29" i="2"/>
  <c r="B23" i="2"/>
  <c r="B17" i="2"/>
  <c r="K19" i="2" s="1"/>
  <c r="B11" i="2"/>
  <c r="B5" i="2"/>
  <c r="Q10" i="9" l="1"/>
  <c r="Q54" i="9"/>
  <c r="R7" i="9"/>
  <c r="L43" i="2"/>
  <c r="K43" i="2"/>
  <c r="R49" i="2"/>
  <c r="R50" i="2" s="1"/>
  <c r="N49" i="2"/>
  <c r="N50" i="2" s="1"/>
  <c r="Q49" i="2"/>
  <c r="M49" i="2"/>
  <c r="P49" i="2"/>
  <c r="P50" i="2" s="1"/>
  <c r="L49" i="2"/>
  <c r="L50" i="2" s="1"/>
  <c r="O49" i="2"/>
  <c r="O50" i="2" s="1"/>
  <c r="K49" i="2"/>
  <c r="R55" i="2"/>
  <c r="R56" i="2" s="1"/>
  <c r="N55" i="2"/>
  <c r="Q55" i="2"/>
  <c r="Q56" i="2" s="1"/>
  <c r="M55" i="2"/>
  <c r="M56" i="2" s="1"/>
  <c r="P55" i="2"/>
  <c r="L55" i="2"/>
  <c r="L56" i="2" s="1"/>
  <c r="O55" i="2"/>
  <c r="O56" i="2" s="1"/>
  <c r="K55" i="2"/>
  <c r="K61" i="2"/>
  <c r="O61" i="2"/>
  <c r="O62" i="2" s="1"/>
  <c r="N61" i="2"/>
  <c r="M61" i="2"/>
  <c r="M62" i="2" s="1"/>
  <c r="L61" i="2"/>
  <c r="L62" i="2" s="1"/>
  <c r="N37" i="2"/>
  <c r="N38" i="2" s="1"/>
  <c r="M37" i="2"/>
  <c r="L37" i="2"/>
  <c r="L38" i="2" s="1"/>
  <c r="K37" i="2"/>
  <c r="P31" i="2"/>
  <c r="P32" i="2" s="1"/>
  <c r="L31" i="2"/>
  <c r="L32" i="2" s="1"/>
  <c r="M31" i="2"/>
  <c r="M32" i="2" s="1"/>
  <c r="O31" i="2"/>
  <c r="O32" i="2" s="1"/>
  <c r="K31" i="2"/>
  <c r="N31" i="2"/>
  <c r="N25" i="2"/>
  <c r="K25" i="2"/>
  <c r="M25" i="2"/>
  <c r="M26" i="2" s="1"/>
  <c r="P25" i="2"/>
  <c r="P26" i="2" s="1"/>
  <c r="L25" i="2"/>
  <c r="L26" i="2" s="1"/>
  <c r="O25" i="2"/>
  <c r="O26" i="2" s="1"/>
  <c r="O13" i="2"/>
  <c r="O14" i="2" s="1"/>
  <c r="M13" i="2"/>
  <c r="N13" i="2"/>
  <c r="N14" i="2" s="1"/>
  <c r="L13" i="2"/>
  <c r="L14" i="2" s="1"/>
  <c r="L19" i="2"/>
  <c r="L20" i="2" s="1"/>
  <c r="K13" i="2"/>
  <c r="K7" i="2"/>
  <c r="L7" i="2"/>
  <c r="E92" i="3"/>
  <c r="I92" i="3"/>
  <c r="R10" i="9" l="1"/>
  <c r="R54" i="9"/>
  <c r="S7" i="9"/>
  <c r="B66" i="2"/>
  <c r="B90" i="2"/>
  <c r="B84" i="2"/>
  <c r="B72" i="2"/>
  <c r="S10" i="9" l="1"/>
  <c r="S54" i="9"/>
  <c r="T7" i="9"/>
  <c r="H84" i="2"/>
  <c r="D84" i="2"/>
  <c r="J84" i="2"/>
  <c r="F84" i="2"/>
  <c r="G84" i="2"/>
  <c r="C84" i="2"/>
  <c r="I84" i="2"/>
  <c r="E84" i="2"/>
  <c r="I66" i="2"/>
  <c r="E66" i="2"/>
  <c r="C66" i="2"/>
  <c r="G66" i="2"/>
  <c r="H66" i="2"/>
  <c r="D66" i="2"/>
  <c r="J66" i="2"/>
  <c r="F66" i="2"/>
  <c r="H90" i="2"/>
  <c r="D90" i="2"/>
  <c r="J90" i="2"/>
  <c r="F90" i="2"/>
  <c r="G90" i="2"/>
  <c r="C90" i="2"/>
  <c r="I90" i="2"/>
  <c r="E90" i="2"/>
  <c r="H72" i="2"/>
  <c r="D72" i="2"/>
  <c r="J72" i="2"/>
  <c r="F72" i="2"/>
  <c r="G72" i="2"/>
  <c r="C72" i="2"/>
  <c r="I72" i="2"/>
  <c r="E72" i="2"/>
  <c r="J102" i="2"/>
  <c r="I102" i="2"/>
  <c r="H102" i="2"/>
  <c r="D102" i="2"/>
  <c r="F102" i="2"/>
  <c r="G102" i="2"/>
  <c r="C102" i="2"/>
  <c r="E102" i="2"/>
  <c r="D7" i="3" l="1"/>
  <c r="H7" i="3"/>
  <c r="D59" i="3"/>
  <c r="H15" i="3"/>
  <c r="D15" i="3"/>
  <c r="H59" i="3"/>
  <c r="J78" i="8"/>
  <c r="J81" i="8"/>
  <c r="J75" i="8"/>
  <c r="J33" i="8"/>
  <c r="J72" i="8"/>
  <c r="J69" i="8"/>
  <c r="J66" i="8"/>
  <c r="T10" i="9"/>
  <c r="T54" i="9"/>
  <c r="L81" i="3"/>
  <c r="H73" i="3"/>
  <c r="H89" i="3"/>
  <c r="D57" i="3"/>
  <c r="L33" i="3"/>
  <c r="H41" i="3"/>
  <c r="D75" i="3"/>
  <c r="P87" i="3"/>
  <c r="D79" i="3"/>
  <c r="D31" i="3"/>
  <c r="D27" i="3"/>
  <c r="L45" i="3"/>
  <c r="T41" i="3"/>
  <c r="D91" i="3"/>
  <c r="H31" i="3"/>
  <c r="L43" i="3"/>
  <c r="H55" i="3"/>
  <c r="H81" i="3"/>
  <c r="T85" i="3"/>
  <c r="L31" i="3"/>
  <c r="L79" i="3"/>
  <c r="P79" i="3"/>
  <c r="P41" i="3"/>
  <c r="L29" i="3"/>
  <c r="L67" i="3"/>
  <c r="D83" i="3"/>
  <c r="D39" i="3"/>
  <c r="P39" i="3"/>
  <c r="L65" i="3"/>
  <c r="H45" i="3"/>
  <c r="D29" i="3"/>
  <c r="D43" i="3"/>
  <c r="D71" i="3"/>
  <c r="H85" i="3"/>
  <c r="D53" i="3"/>
  <c r="H43" i="3"/>
  <c r="H77" i="3"/>
  <c r="H11" i="3"/>
  <c r="H83" i="3"/>
  <c r="P85" i="3"/>
  <c r="L21" i="3"/>
  <c r="L39" i="3"/>
  <c r="D35" i="3"/>
  <c r="D41" i="3"/>
  <c r="D25" i="3"/>
  <c r="H57" i="3"/>
  <c r="D13" i="3"/>
  <c r="H37" i="3"/>
  <c r="H79" i="3"/>
  <c r="P83" i="3"/>
  <c r="T39" i="3"/>
  <c r="J63" i="8"/>
  <c r="D55" i="3"/>
  <c r="L89" i="3"/>
  <c r="D77" i="3"/>
  <c r="L23" i="3"/>
  <c r="L77" i="3"/>
  <c r="L63" i="3"/>
  <c r="P35" i="3"/>
  <c r="P33" i="3"/>
  <c r="L87" i="3"/>
  <c r="L37" i="3"/>
  <c r="P81" i="3"/>
  <c r="L83" i="3"/>
  <c r="H25" i="3"/>
  <c r="H27" i="3"/>
  <c r="H91" i="3"/>
  <c r="H69" i="3"/>
  <c r="H53" i="3"/>
  <c r="H71" i="3"/>
  <c r="H33" i="3"/>
  <c r="D73" i="3"/>
  <c r="H75" i="3"/>
  <c r="L41" i="3"/>
  <c r="H87" i="3"/>
  <c r="D69" i="3"/>
  <c r="H9" i="3"/>
  <c r="P37" i="3"/>
  <c r="H35" i="3"/>
  <c r="D11" i="3"/>
  <c r="D45" i="3"/>
  <c r="T87" i="3"/>
  <c r="L85" i="3"/>
  <c r="D33" i="3"/>
  <c r="D85" i="3"/>
  <c r="D37" i="3"/>
  <c r="L27" i="3"/>
  <c r="L75" i="3"/>
  <c r="L19" i="3"/>
  <c r="D81" i="3"/>
  <c r="L35" i="3"/>
  <c r="D87" i="3"/>
  <c r="H29" i="3"/>
  <c r="D89" i="3"/>
  <c r="H13" i="3"/>
  <c r="H39" i="3"/>
  <c r="L91" i="3"/>
  <c r="J60" i="8"/>
  <c r="J9" i="8"/>
  <c r="J27" i="8"/>
  <c r="J57" i="8"/>
  <c r="J51" i="8"/>
  <c r="J45" i="8"/>
  <c r="J36" i="8"/>
  <c r="J54" i="8"/>
  <c r="J24" i="8"/>
  <c r="J42" i="8"/>
  <c r="J39" i="8"/>
  <c r="J30" i="8"/>
  <c r="J48" i="8"/>
  <c r="D9" i="3"/>
  <c r="U7" i="9"/>
  <c r="J6" i="8"/>
  <c r="B103" i="2"/>
  <c r="B79" i="2"/>
  <c r="B73" i="2"/>
  <c r="B91" i="2"/>
  <c r="B67" i="2"/>
  <c r="B85" i="2"/>
  <c r="U10" i="9" l="1"/>
  <c r="U54" i="9"/>
  <c r="V7" i="9"/>
  <c r="E73" i="3"/>
  <c r="O93" i="2"/>
  <c r="O94" i="2" s="1"/>
  <c r="K93" i="2"/>
  <c r="K94" i="2" s="1"/>
  <c r="N93" i="2"/>
  <c r="Q93" i="2"/>
  <c r="Q94" i="2" s="1"/>
  <c r="M93" i="2"/>
  <c r="M94" i="2" s="1"/>
  <c r="P93" i="2"/>
  <c r="Q83" i="3" s="1"/>
  <c r="L93" i="2"/>
  <c r="R93" i="2"/>
  <c r="N105" i="2"/>
  <c r="N106" i="2" s="1"/>
  <c r="M105" i="2"/>
  <c r="M106" i="2" s="1"/>
  <c r="L105" i="2"/>
  <c r="L106" i="2" s="1"/>
  <c r="O105" i="2"/>
  <c r="O106" i="2" s="1"/>
  <c r="K105" i="2"/>
  <c r="Q87" i="2"/>
  <c r="M87" i="2"/>
  <c r="K51" i="8" s="1"/>
  <c r="O87" i="2"/>
  <c r="K48" i="8" s="1"/>
  <c r="R87" i="2"/>
  <c r="K39" i="8" s="1"/>
  <c r="T87" i="2"/>
  <c r="K42" i="8" s="1"/>
  <c r="P87" i="2"/>
  <c r="E29" i="3" s="1"/>
  <c r="L87" i="2"/>
  <c r="S87" i="2"/>
  <c r="S88" i="2" s="1"/>
  <c r="K87" i="2"/>
  <c r="K88" i="2" s="1"/>
  <c r="N87" i="2"/>
  <c r="N88" i="2" s="1"/>
  <c r="N81" i="2"/>
  <c r="N82" i="2" s="1"/>
  <c r="R81" i="2"/>
  <c r="K81" i="2"/>
  <c r="K82" i="2" s="1"/>
  <c r="O81" i="2"/>
  <c r="O82" i="2" s="1"/>
  <c r="S81" i="2"/>
  <c r="L81" i="2"/>
  <c r="L82" i="2" s="1"/>
  <c r="P81" i="2"/>
  <c r="T81" i="2"/>
  <c r="T82" i="2" s="1"/>
  <c r="M81" i="2"/>
  <c r="M82" i="2" s="1"/>
  <c r="Q81" i="2"/>
  <c r="Q82" i="2" s="1"/>
  <c r="U81" i="2"/>
  <c r="N75" i="2"/>
  <c r="E15" i="3" s="1"/>
  <c r="E14" i="3" s="1"/>
  <c r="Q75" i="2"/>
  <c r="M75" i="2"/>
  <c r="M76" i="2" s="1"/>
  <c r="P75" i="2"/>
  <c r="P76" i="2" s="1"/>
  <c r="L75" i="2"/>
  <c r="O75" i="2"/>
  <c r="K27" i="8" s="1"/>
  <c r="K75" i="2"/>
  <c r="AC69" i="2"/>
  <c r="AC70" i="2" s="1"/>
  <c r="Y69" i="2"/>
  <c r="Y70" i="2" s="1"/>
  <c r="U69" i="2"/>
  <c r="U70" i="2" s="1"/>
  <c r="Q69" i="2"/>
  <c r="Q70" i="2" s="1"/>
  <c r="M69" i="2"/>
  <c r="E39" i="3" s="1"/>
  <c r="AB69" i="2"/>
  <c r="AB70" i="2" s="1"/>
  <c r="X69" i="2"/>
  <c r="X70" i="2" s="1"/>
  <c r="T69" i="2"/>
  <c r="T70" i="2" s="1"/>
  <c r="P69" i="2"/>
  <c r="K60" i="8" s="1"/>
  <c r="K59" i="8" s="1"/>
  <c r="L69" i="2"/>
  <c r="L70" i="2" s="1"/>
  <c r="AA69" i="2"/>
  <c r="AA70" i="2" s="1"/>
  <c r="W69" i="2"/>
  <c r="W70" i="2" s="1"/>
  <c r="S69" i="2"/>
  <c r="S70" i="2" s="1"/>
  <c r="O69" i="2"/>
  <c r="K69" i="2"/>
  <c r="K70" i="2" s="1"/>
  <c r="AD69" i="2"/>
  <c r="Z69" i="2"/>
  <c r="V69" i="2"/>
  <c r="V70" i="2" s="1"/>
  <c r="R69" i="2"/>
  <c r="R70" i="2" s="1"/>
  <c r="N69" i="2"/>
  <c r="N70" i="2" s="1"/>
  <c r="M85" i="3" l="1"/>
  <c r="M84" i="3" s="1"/>
  <c r="K54" i="8"/>
  <c r="K53" i="8" s="1"/>
  <c r="U82" i="2"/>
  <c r="Q76" i="2"/>
  <c r="E7" i="3"/>
  <c r="E6" i="3" s="1"/>
  <c r="I7" i="3"/>
  <c r="I6" i="3" s="1"/>
  <c r="Q37" i="3"/>
  <c r="Q36" i="3" s="1"/>
  <c r="I15" i="3"/>
  <c r="I14" i="3" s="1"/>
  <c r="B14" i="3" s="1"/>
  <c r="M91" i="3"/>
  <c r="M90" i="3" s="1"/>
  <c r="E59" i="3"/>
  <c r="E58" i="3" s="1"/>
  <c r="I59" i="3"/>
  <c r="I58" i="3" s="1"/>
  <c r="I73" i="3"/>
  <c r="I72" i="3" s="1"/>
  <c r="O70" i="2"/>
  <c r="K78" i="8"/>
  <c r="K77" i="8" s="1"/>
  <c r="B80" i="8" s="1"/>
  <c r="K81" i="8"/>
  <c r="K80" i="8" s="1"/>
  <c r="B81" i="8" s="1"/>
  <c r="K21" i="8"/>
  <c r="K20" i="8" s="1"/>
  <c r="S82" i="2"/>
  <c r="M45" i="3"/>
  <c r="M44" i="3" s="1"/>
  <c r="K33" i="8"/>
  <c r="K32" i="8" s="1"/>
  <c r="M65" i="3"/>
  <c r="Z70" i="2"/>
  <c r="K75" i="8"/>
  <c r="K74" i="8" s="1"/>
  <c r="B78" i="8" s="1"/>
  <c r="K72" i="8"/>
  <c r="K71" i="8" s="1"/>
  <c r="B77" i="8" s="1"/>
  <c r="E13" i="3"/>
  <c r="E12" i="3" s="1"/>
  <c r="K69" i="8"/>
  <c r="K68" i="8" s="1"/>
  <c r="B75" i="8" s="1"/>
  <c r="K66" i="8"/>
  <c r="K65" i="8" s="1"/>
  <c r="B74" i="8" s="1"/>
  <c r="V10" i="9"/>
  <c r="V54" i="9"/>
  <c r="E31" i="3"/>
  <c r="E30" i="3" s="1"/>
  <c r="M19" i="3"/>
  <c r="M18" i="3" s="1"/>
  <c r="M21" i="3"/>
  <c r="Q85" i="3"/>
  <c r="Q84" i="3" s="1"/>
  <c r="E35" i="3"/>
  <c r="E34" i="3" s="1"/>
  <c r="I33" i="3"/>
  <c r="I32" i="3" s="1"/>
  <c r="M63" i="3"/>
  <c r="I81" i="3"/>
  <c r="I80" i="3" s="1"/>
  <c r="E79" i="3"/>
  <c r="E78" i="3" s="1"/>
  <c r="M67" i="3"/>
  <c r="M66" i="3" s="1"/>
  <c r="M27" i="3"/>
  <c r="M26" i="3" s="1"/>
  <c r="I75" i="3"/>
  <c r="I74" i="3" s="1"/>
  <c r="E11" i="3"/>
  <c r="E10" i="3" s="1"/>
  <c r="Q35" i="3"/>
  <c r="Q34" i="3" s="1"/>
  <c r="M23" i="3"/>
  <c r="E89" i="3"/>
  <c r="E88" i="3" s="1"/>
  <c r="Q39" i="3"/>
  <c r="Q38" i="3" s="1"/>
  <c r="M41" i="3"/>
  <c r="M40" i="3" s="1"/>
  <c r="I89" i="3"/>
  <c r="I88" i="3" s="1"/>
  <c r="I55" i="3"/>
  <c r="I54" i="3" s="1"/>
  <c r="E71" i="3"/>
  <c r="E70" i="3" s="1"/>
  <c r="I37" i="3"/>
  <c r="I36" i="3" s="1"/>
  <c r="M83" i="3"/>
  <c r="M82" i="3" s="1"/>
  <c r="I35" i="3"/>
  <c r="I34" i="3" s="1"/>
  <c r="I13" i="3"/>
  <c r="I12" i="3" s="1"/>
  <c r="I11" i="3"/>
  <c r="I10" i="3" s="1"/>
  <c r="M75" i="3"/>
  <c r="M74" i="3" s="1"/>
  <c r="U85" i="3"/>
  <c r="U84" i="3" s="1"/>
  <c r="E53" i="3"/>
  <c r="E52" i="3" s="1"/>
  <c r="I27" i="3"/>
  <c r="I26" i="3" s="1"/>
  <c r="E45" i="3"/>
  <c r="E44" i="3" s="1"/>
  <c r="E83" i="3"/>
  <c r="E82" i="3" s="1"/>
  <c r="M77" i="3"/>
  <c r="M76" i="3" s="1"/>
  <c r="I39" i="3"/>
  <c r="I38" i="3" s="1"/>
  <c r="M31" i="3"/>
  <c r="M30" i="3" s="1"/>
  <c r="I43" i="3"/>
  <c r="I42" i="3" s="1"/>
  <c r="U39" i="3"/>
  <c r="U38" i="3" s="1"/>
  <c r="I91" i="3"/>
  <c r="I90" i="3" s="1"/>
  <c r="U87" i="3"/>
  <c r="U86" i="3" s="1"/>
  <c r="E25" i="3"/>
  <c r="E24" i="3" s="1"/>
  <c r="I65" i="3"/>
  <c r="I64" i="3" s="1"/>
  <c r="E63" i="3"/>
  <c r="E62" i="3" s="1"/>
  <c r="E67" i="3"/>
  <c r="E66" i="3" s="1"/>
  <c r="Q45" i="3"/>
  <c r="Q44" i="3" s="1"/>
  <c r="I17" i="3"/>
  <c r="I16" i="3" s="1"/>
  <c r="I19" i="3"/>
  <c r="I18" i="3" s="1"/>
  <c r="E27" i="3"/>
  <c r="E26" i="3" s="1"/>
  <c r="E21" i="3"/>
  <c r="E20" i="3" s="1"/>
  <c r="E65" i="3"/>
  <c r="E64" i="3" s="1"/>
  <c r="I67" i="3"/>
  <c r="I66" i="3" s="1"/>
  <c r="E61" i="3"/>
  <c r="E60" i="3" s="1"/>
  <c r="E17" i="3"/>
  <c r="E16" i="3" s="1"/>
  <c r="I23" i="3"/>
  <c r="I22" i="3" s="1"/>
  <c r="K18" i="8"/>
  <c r="K17" i="8" s="1"/>
  <c r="Q91" i="3"/>
  <c r="Q90" i="3" s="1"/>
  <c r="I61" i="3"/>
  <c r="I60" i="3" s="1"/>
  <c r="I63" i="3"/>
  <c r="I62" i="3" s="1"/>
  <c r="K36" i="8"/>
  <c r="K35" i="8" s="1"/>
  <c r="I41" i="3"/>
  <c r="I40" i="3" s="1"/>
  <c r="K57" i="8"/>
  <c r="K56" i="8" s="1"/>
  <c r="B65" i="8" s="1"/>
  <c r="E57" i="3"/>
  <c r="E56" i="3" s="1"/>
  <c r="M79" i="3"/>
  <c r="M78" i="3" s="1"/>
  <c r="I77" i="3"/>
  <c r="I76" i="3" s="1"/>
  <c r="K63" i="8"/>
  <c r="K62" i="8" s="1"/>
  <c r="B72" i="8" s="1"/>
  <c r="I69" i="3"/>
  <c r="I68" i="3" s="1"/>
  <c r="E9" i="3"/>
  <c r="E8" i="3" s="1"/>
  <c r="I79" i="3"/>
  <c r="I78" i="3" s="1"/>
  <c r="E75" i="3"/>
  <c r="E74" i="3" s="1"/>
  <c r="Q41" i="3"/>
  <c r="Q40" i="3" s="1"/>
  <c r="M89" i="3"/>
  <c r="M88" i="3" s="1"/>
  <c r="E85" i="3"/>
  <c r="E84" i="3" s="1"/>
  <c r="E81" i="3"/>
  <c r="E80" i="3" s="1"/>
  <c r="I45" i="3"/>
  <c r="I44" i="3" s="1"/>
  <c r="I53" i="3"/>
  <c r="I52" i="3" s="1"/>
  <c r="Q87" i="3"/>
  <c r="Q86" i="3" s="1"/>
  <c r="M29" i="3"/>
  <c r="M28" i="3" s="1"/>
  <c r="I83" i="3"/>
  <c r="I82" i="3" s="1"/>
  <c r="E77" i="3"/>
  <c r="E76" i="3" s="1"/>
  <c r="I71" i="3"/>
  <c r="I70" i="3" s="1"/>
  <c r="E37" i="3"/>
  <c r="E36" i="3" s="1"/>
  <c r="I25" i="3"/>
  <c r="I24" i="3" s="1"/>
  <c r="M81" i="3"/>
  <c r="M80" i="3" s="1"/>
  <c r="M33" i="3"/>
  <c r="M32" i="3" s="1"/>
  <c r="M87" i="3"/>
  <c r="M86" i="3" s="1"/>
  <c r="M39" i="3"/>
  <c r="M38" i="3" s="1"/>
  <c r="E23" i="3"/>
  <c r="E22" i="3" s="1"/>
  <c r="I21" i="3"/>
  <c r="I20" i="3" s="1"/>
  <c r="E19" i="3"/>
  <c r="E18" i="3" s="1"/>
  <c r="U41" i="3"/>
  <c r="U40" i="3" s="1"/>
  <c r="E41" i="3"/>
  <c r="E40" i="3" s="1"/>
  <c r="Q33" i="3"/>
  <c r="Q32" i="3" s="1"/>
  <c r="I87" i="3"/>
  <c r="I86" i="3" s="1"/>
  <c r="M35" i="3"/>
  <c r="M34" i="3" s="1"/>
  <c r="Q79" i="3"/>
  <c r="Q78" i="3" s="1"/>
  <c r="E69" i="3"/>
  <c r="E68" i="3" s="1"/>
  <c r="I31" i="3"/>
  <c r="I30" i="3" s="1"/>
  <c r="I57" i="3"/>
  <c r="I56" i="3" s="1"/>
  <c r="M37" i="3"/>
  <c r="M36" i="3" s="1"/>
  <c r="I9" i="3"/>
  <c r="I8" i="3" s="1"/>
  <c r="I29" i="3"/>
  <c r="I28" i="3" s="1"/>
  <c r="E91" i="3"/>
  <c r="E90" i="3" s="1"/>
  <c r="E55" i="3"/>
  <c r="E54" i="3" s="1"/>
  <c r="E33" i="3"/>
  <c r="E32" i="3" s="1"/>
  <c r="M43" i="3"/>
  <c r="M42" i="3" s="1"/>
  <c r="E43" i="3"/>
  <c r="E42" i="3" s="1"/>
  <c r="Q81" i="3"/>
  <c r="Q80" i="3" s="1"/>
  <c r="I85" i="3"/>
  <c r="I84" i="3" s="1"/>
  <c r="E87" i="3"/>
  <c r="E86" i="3" s="1"/>
  <c r="K9" i="8"/>
  <c r="K8" i="8" s="1"/>
  <c r="P70" i="2"/>
  <c r="K15" i="8"/>
  <c r="K14" i="8" s="1"/>
  <c r="K6" i="8"/>
  <c r="K5" i="8" s="1"/>
  <c r="K30" i="8"/>
  <c r="K12" i="8"/>
  <c r="K11" i="8" s="1"/>
  <c r="K45" i="8"/>
  <c r="K44" i="8" s="1"/>
  <c r="K24" i="8"/>
  <c r="K23" i="8" s="1"/>
  <c r="P94" i="2"/>
  <c r="Q82" i="3"/>
  <c r="E38" i="3"/>
  <c r="M70" i="2"/>
  <c r="AD70" i="2"/>
  <c r="W7" i="9"/>
  <c r="P82" i="2"/>
  <c r="K41" i="8"/>
  <c r="T88" i="2"/>
  <c r="Q88" i="2"/>
  <c r="E72" i="3"/>
  <c r="R82" i="2"/>
  <c r="K38" i="8"/>
  <c r="R88" i="2"/>
  <c r="L88" i="2"/>
  <c r="O88" i="2"/>
  <c r="R94" i="2"/>
  <c r="E28" i="3"/>
  <c r="P88" i="2"/>
  <c r="K50" i="8"/>
  <c r="M88" i="2"/>
  <c r="L94" i="2"/>
  <c r="N94" i="2"/>
  <c r="K26" i="8"/>
  <c r="O76" i="2"/>
  <c r="L76" i="2"/>
  <c r="N76" i="2"/>
  <c r="K47" i="8"/>
  <c r="B8" i="13" l="1"/>
  <c r="B9" i="13"/>
  <c r="B8" i="8"/>
  <c r="B6" i="3"/>
  <c r="B58" i="3"/>
  <c r="B56" i="3"/>
  <c r="B13" i="8"/>
  <c r="B40" i="8"/>
  <c r="C61" i="9"/>
  <c r="K61" i="9"/>
  <c r="V61" i="9"/>
  <c r="M61" i="9"/>
  <c r="W61" i="9"/>
  <c r="G61" i="9"/>
  <c r="N61" i="9"/>
  <c r="S61" i="9"/>
  <c r="J61" i="9"/>
  <c r="H61" i="9"/>
  <c r="D61" i="9"/>
  <c r="O61" i="9"/>
  <c r="U61" i="9"/>
  <c r="E61" i="9"/>
  <c r="T61" i="9"/>
  <c r="L61" i="9"/>
  <c r="Q61" i="9"/>
  <c r="I61" i="9"/>
  <c r="R61" i="9"/>
  <c r="P61" i="9"/>
  <c r="F61" i="9"/>
  <c r="K29" i="8"/>
  <c r="B35" i="8" s="1"/>
  <c r="B37" i="8" s="1"/>
  <c r="B30" i="8"/>
  <c r="B34" i="8" s="1"/>
  <c r="C63" i="7"/>
  <c r="DOK61" i="7"/>
  <c r="DOG61" i="7"/>
  <c r="DOC61" i="7"/>
  <c r="DNY61" i="7"/>
  <c r="DNU61" i="7"/>
  <c r="DNQ61" i="7"/>
  <c r="DNM61" i="7"/>
  <c r="DNI61" i="7"/>
  <c r="DNE61" i="7"/>
  <c r="DNA61" i="7"/>
  <c r="DMW61" i="7"/>
  <c r="DMS61" i="7"/>
  <c r="DMO61" i="7"/>
  <c r="DMK61" i="7"/>
  <c r="DMG61" i="7"/>
  <c r="DMC61" i="7"/>
  <c r="DLY61" i="7"/>
  <c r="DLU61" i="7"/>
  <c r="DLQ61" i="7"/>
  <c r="DLM61" i="7"/>
  <c r="DLI61" i="7"/>
  <c r="DLE61" i="7"/>
  <c r="DLA61" i="7"/>
  <c r="DKW61" i="7"/>
  <c r="DKS61" i="7"/>
  <c r="DKO61" i="7"/>
  <c r="DKK61" i="7"/>
  <c r="DKG61" i="7"/>
  <c r="DKC61" i="7"/>
  <c r="DJY61" i="7"/>
  <c r="DJU61" i="7"/>
  <c r="DJQ61" i="7"/>
  <c r="DJM61" i="7"/>
  <c r="DJI61" i="7"/>
  <c r="DJE61" i="7"/>
  <c r="DJA61" i="7"/>
  <c r="DIW61" i="7"/>
  <c r="DIS61" i="7"/>
  <c r="DIO61" i="7"/>
  <c r="DIK61" i="7"/>
  <c r="DIG61" i="7"/>
  <c r="DIC61" i="7"/>
  <c r="DHY61" i="7"/>
  <c r="DHU61" i="7"/>
  <c r="DHQ61" i="7"/>
  <c r="DHM61" i="7"/>
  <c r="DHI61" i="7"/>
  <c r="DOI61" i="7"/>
  <c r="DOE61" i="7"/>
  <c r="DOA61" i="7"/>
  <c r="DNW61" i="7"/>
  <c r="DNS61" i="7"/>
  <c r="DNO61" i="7"/>
  <c r="DNK61" i="7"/>
  <c r="DNG61" i="7"/>
  <c r="DNC61" i="7"/>
  <c r="DMY61" i="7"/>
  <c r="DMU61" i="7"/>
  <c r="DMQ61" i="7"/>
  <c r="DMM61" i="7"/>
  <c r="DMI61" i="7"/>
  <c r="DME61" i="7"/>
  <c r="DMA61" i="7"/>
  <c r="DLW61" i="7"/>
  <c r="DLS61" i="7"/>
  <c r="DLO61" i="7"/>
  <c r="DLK61" i="7"/>
  <c r="DLG61" i="7"/>
  <c r="DLC61" i="7"/>
  <c r="DKY61" i="7"/>
  <c r="DKU61" i="7"/>
  <c r="DKQ61" i="7"/>
  <c r="DKM61" i="7"/>
  <c r="DKI61" i="7"/>
  <c r="DKE61" i="7"/>
  <c r="DKA61" i="7"/>
  <c r="DJW61" i="7"/>
  <c r="DJS61" i="7"/>
  <c r="DJO61" i="7"/>
  <c r="DJK61" i="7"/>
  <c r="DJG61" i="7"/>
  <c r="DJC61" i="7"/>
  <c r="DIY61" i="7"/>
  <c r="DIU61" i="7"/>
  <c r="DIQ61" i="7"/>
  <c r="DIM61" i="7"/>
  <c r="DII61" i="7"/>
  <c r="DIE61" i="7"/>
  <c r="DIA61" i="7"/>
  <c r="DHW61" i="7"/>
  <c r="DHS61" i="7"/>
  <c r="DHO61" i="7"/>
  <c r="DHK61" i="7"/>
  <c r="DHG61" i="7"/>
  <c r="DHC61" i="7"/>
  <c r="DGY61" i="7"/>
  <c r="DGU61" i="7"/>
  <c r="DGQ61" i="7"/>
  <c r="DGM61" i="7"/>
  <c r="DGI61" i="7"/>
  <c r="DGE61" i="7"/>
  <c r="DGA61" i="7"/>
  <c r="DFW61" i="7"/>
  <c r="DFS61" i="7"/>
  <c r="DFO61" i="7"/>
  <c r="DFK61" i="7"/>
  <c r="DFG61" i="7"/>
  <c r="DFC61" i="7"/>
  <c r="DEY61" i="7"/>
  <c r="DEU61" i="7"/>
  <c r="DEQ61" i="7"/>
  <c r="DEM61" i="7"/>
  <c r="DEI61" i="7"/>
  <c r="DEE61" i="7"/>
  <c r="DEA61" i="7"/>
  <c r="DDW61" i="7"/>
  <c r="DDS61" i="7"/>
  <c r="DDO61" i="7"/>
  <c r="DDK61" i="7"/>
  <c r="DDG61" i="7"/>
  <c r="DDC61" i="7"/>
  <c r="DCY61" i="7"/>
  <c r="DCU61" i="7"/>
  <c r="DCQ61" i="7"/>
  <c r="DCM61" i="7"/>
  <c r="DCI61" i="7"/>
  <c r="DCE61" i="7"/>
  <c r="DCA61" i="7"/>
  <c r="DBW61" i="7"/>
  <c r="DBS61" i="7"/>
  <c r="DBO61" i="7"/>
  <c r="DBK61" i="7"/>
  <c r="DOJ61" i="7"/>
  <c r="DOB61" i="7"/>
  <c r="DNT61" i="7"/>
  <c r="DNL61" i="7"/>
  <c r="DND61" i="7"/>
  <c r="DMV61" i="7"/>
  <c r="DMN61" i="7"/>
  <c r="DMF61" i="7"/>
  <c r="DLX61" i="7"/>
  <c r="DLP61" i="7"/>
  <c r="DLH61" i="7"/>
  <c r="DKZ61" i="7"/>
  <c r="DKR61" i="7"/>
  <c r="DKJ61" i="7"/>
  <c r="DKB61" i="7"/>
  <c r="DJT61" i="7"/>
  <c r="DJL61" i="7"/>
  <c r="DJD61" i="7"/>
  <c r="DIV61" i="7"/>
  <c r="DIN61" i="7"/>
  <c r="DIF61" i="7"/>
  <c r="DHX61" i="7"/>
  <c r="DHP61" i="7"/>
  <c r="DHH61" i="7"/>
  <c r="DHB61" i="7"/>
  <c r="DGW61" i="7"/>
  <c r="DGR61" i="7"/>
  <c r="DGL61" i="7"/>
  <c r="DGG61" i="7"/>
  <c r="DGB61" i="7"/>
  <c r="DFV61" i="7"/>
  <c r="DFQ61" i="7"/>
  <c r="DFL61" i="7"/>
  <c r="DFF61" i="7"/>
  <c r="DFA61" i="7"/>
  <c r="DEV61" i="7"/>
  <c r="DEP61" i="7"/>
  <c r="DEK61" i="7"/>
  <c r="DEF61" i="7"/>
  <c r="DDZ61" i="7"/>
  <c r="DDU61" i="7"/>
  <c r="DDP61" i="7"/>
  <c r="DDJ61" i="7"/>
  <c r="DDE61" i="7"/>
  <c r="DCZ61" i="7"/>
  <c r="DCT61" i="7"/>
  <c r="DCO61" i="7"/>
  <c r="DCJ61" i="7"/>
  <c r="DCD61" i="7"/>
  <c r="DBY61" i="7"/>
  <c r="DBT61" i="7"/>
  <c r="DBN61" i="7"/>
  <c r="DBI61" i="7"/>
  <c r="DBE61" i="7"/>
  <c r="DBA61" i="7"/>
  <c r="DAW61" i="7"/>
  <c r="DAS61" i="7"/>
  <c r="DAO61" i="7"/>
  <c r="DAK61" i="7"/>
  <c r="DAG61" i="7"/>
  <c r="DAC61" i="7"/>
  <c r="CZY61" i="7"/>
  <c r="CZU61" i="7"/>
  <c r="CZQ61" i="7"/>
  <c r="CZM61" i="7"/>
  <c r="CZI61" i="7"/>
  <c r="CZE61" i="7"/>
  <c r="CZA61" i="7"/>
  <c r="CYW61" i="7"/>
  <c r="CYS61" i="7"/>
  <c r="CYO61" i="7"/>
  <c r="CYK61" i="7"/>
  <c r="CYG61" i="7"/>
  <c r="CYC61" i="7"/>
  <c r="CXY61" i="7"/>
  <c r="CXU61" i="7"/>
  <c r="CXQ61" i="7"/>
  <c r="CXM61" i="7"/>
  <c r="CXI61" i="7"/>
  <c r="CXE61" i="7"/>
  <c r="CXA61" i="7"/>
  <c r="CWW61" i="7"/>
  <c r="CWS61" i="7"/>
  <c r="CWO61" i="7"/>
  <c r="CWK61" i="7"/>
  <c r="DOH61" i="7"/>
  <c r="DNZ61" i="7"/>
  <c r="DNR61" i="7"/>
  <c r="DNJ61" i="7"/>
  <c r="DNB61" i="7"/>
  <c r="DMT61" i="7"/>
  <c r="DML61" i="7"/>
  <c r="DMD61" i="7"/>
  <c r="DLV61" i="7"/>
  <c r="DLN61" i="7"/>
  <c r="DLF61" i="7"/>
  <c r="DKX61" i="7"/>
  <c r="DKP61" i="7"/>
  <c r="DKH61" i="7"/>
  <c r="DJZ61" i="7"/>
  <c r="DJR61" i="7"/>
  <c r="DJJ61" i="7"/>
  <c r="DJB61" i="7"/>
  <c r="DIT61" i="7"/>
  <c r="DIL61" i="7"/>
  <c r="DID61" i="7"/>
  <c r="DHV61" i="7"/>
  <c r="DHN61" i="7"/>
  <c r="DHF61" i="7"/>
  <c r="DHA61" i="7"/>
  <c r="DGV61" i="7"/>
  <c r="DGP61" i="7"/>
  <c r="DGK61" i="7"/>
  <c r="DGF61" i="7"/>
  <c r="DFZ61" i="7"/>
  <c r="DFU61" i="7"/>
  <c r="DFP61" i="7"/>
  <c r="DFJ61" i="7"/>
  <c r="DFE61" i="7"/>
  <c r="DEZ61" i="7"/>
  <c r="DET61" i="7"/>
  <c r="DEO61" i="7"/>
  <c r="DEJ61" i="7"/>
  <c r="DED61" i="7"/>
  <c r="DDY61" i="7"/>
  <c r="DDT61" i="7"/>
  <c r="DDN61" i="7"/>
  <c r="DDI61" i="7"/>
  <c r="DDD61" i="7"/>
  <c r="DCX61" i="7"/>
  <c r="DCS61" i="7"/>
  <c r="DCN61" i="7"/>
  <c r="DCH61" i="7"/>
  <c r="DCC61" i="7"/>
  <c r="DBX61" i="7"/>
  <c r="DBR61" i="7"/>
  <c r="DBM61" i="7"/>
  <c r="DBH61" i="7"/>
  <c r="DBD61" i="7"/>
  <c r="DAZ61" i="7"/>
  <c r="DAV61" i="7"/>
  <c r="DAR61" i="7"/>
  <c r="DAN61" i="7"/>
  <c r="DAJ61" i="7"/>
  <c r="DAF61" i="7"/>
  <c r="DAB61" i="7"/>
  <c r="CZX61" i="7"/>
  <c r="CZT61" i="7"/>
  <c r="CZP61" i="7"/>
  <c r="CZL61" i="7"/>
  <c r="CZH61" i="7"/>
  <c r="CZD61" i="7"/>
  <c r="CYZ61" i="7"/>
  <c r="CYV61" i="7"/>
  <c r="CYR61" i="7"/>
  <c r="CYN61" i="7"/>
  <c r="CYJ61" i="7"/>
  <c r="CYF61" i="7"/>
  <c r="CYB61" i="7"/>
  <c r="CXX61" i="7"/>
  <c r="CXT61" i="7"/>
  <c r="DOF61" i="7"/>
  <c r="DNP61" i="7"/>
  <c r="DMZ61" i="7"/>
  <c r="DMJ61" i="7"/>
  <c r="DLT61" i="7"/>
  <c r="DLD61" i="7"/>
  <c r="DKN61" i="7"/>
  <c r="DJX61" i="7"/>
  <c r="DJH61" i="7"/>
  <c r="DIR61" i="7"/>
  <c r="DIB61" i="7"/>
  <c r="DHL61" i="7"/>
  <c r="DGZ61" i="7"/>
  <c r="DGO61" i="7"/>
  <c r="DGD61" i="7"/>
  <c r="DFT61" i="7"/>
  <c r="DFI61" i="7"/>
  <c r="DEX61" i="7"/>
  <c r="DEN61" i="7"/>
  <c r="DEC61" i="7"/>
  <c r="DDR61" i="7"/>
  <c r="DDH61" i="7"/>
  <c r="DCW61" i="7"/>
  <c r="DCL61" i="7"/>
  <c r="DCB61" i="7"/>
  <c r="DBQ61" i="7"/>
  <c r="DBG61" i="7"/>
  <c r="DAY61" i="7"/>
  <c r="DAQ61" i="7"/>
  <c r="DAI61" i="7"/>
  <c r="DAA61" i="7"/>
  <c r="CZS61" i="7"/>
  <c r="CZK61" i="7"/>
  <c r="CZC61" i="7"/>
  <c r="CYU61" i="7"/>
  <c r="CYM61" i="7"/>
  <c r="CYE61" i="7"/>
  <c r="CXW61" i="7"/>
  <c r="CXP61" i="7"/>
  <c r="CXK61" i="7"/>
  <c r="CXF61" i="7"/>
  <c r="CWZ61" i="7"/>
  <c r="CWU61" i="7"/>
  <c r="CWP61" i="7"/>
  <c r="CWJ61" i="7"/>
  <c r="CWF61" i="7"/>
  <c r="CWB61" i="7"/>
  <c r="CVX61" i="7"/>
  <c r="CVT61" i="7"/>
  <c r="CVP61" i="7"/>
  <c r="CVL61" i="7"/>
  <c r="CVH61" i="7"/>
  <c r="CVD61" i="7"/>
  <c r="CUZ61" i="7"/>
  <c r="CUV61" i="7"/>
  <c r="CUR61" i="7"/>
  <c r="CUN61" i="7"/>
  <c r="CUJ61" i="7"/>
  <c r="CUF61" i="7"/>
  <c r="CUB61" i="7"/>
  <c r="CTX61" i="7"/>
  <c r="CTT61" i="7"/>
  <c r="CTP61" i="7"/>
  <c r="CTL61" i="7"/>
  <c r="CTH61" i="7"/>
  <c r="CTD61" i="7"/>
  <c r="CSZ61" i="7"/>
  <c r="CSV61" i="7"/>
  <c r="CSR61" i="7"/>
  <c r="CSN61" i="7"/>
  <c r="CSJ61" i="7"/>
  <c r="CSF61" i="7"/>
  <c r="CSB61" i="7"/>
  <c r="CRX61" i="7"/>
  <c r="CRT61" i="7"/>
  <c r="CRP61" i="7"/>
  <c r="CRL61" i="7"/>
  <c r="CRH61" i="7"/>
  <c r="CRD61" i="7"/>
  <c r="CQZ61" i="7"/>
  <c r="CQV61" i="7"/>
  <c r="CQR61" i="7"/>
  <c r="CQN61" i="7"/>
  <c r="CQJ61" i="7"/>
  <c r="CQF61" i="7"/>
  <c r="CQB61" i="7"/>
  <c r="DOD61" i="7"/>
  <c r="DNN61" i="7"/>
  <c r="DMX61" i="7"/>
  <c r="DMH61" i="7"/>
  <c r="DLR61" i="7"/>
  <c r="DLB61" i="7"/>
  <c r="DKL61" i="7"/>
  <c r="DJV61" i="7"/>
  <c r="DJF61" i="7"/>
  <c r="DIP61" i="7"/>
  <c r="DHZ61" i="7"/>
  <c r="DHJ61" i="7"/>
  <c r="DGX61" i="7"/>
  <c r="DGN61" i="7"/>
  <c r="DGC61" i="7"/>
  <c r="DFR61" i="7"/>
  <c r="DFH61" i="7"/>
  <c r="DEW61" i="7"/>
  <c r="DEL61" i="7"/>
  <c r="DEB61" i="7"/>
  <c r="DDQ61" i="7"/>
  <c r="DDF61" i="7"/>
  <c r="DCV61" i="7"/>
  <c r="DCK61" i="7"/>
  <c r="DBZ61" i="7"/>
  <c r="DBP61" i="7"/>
  <c r="DBF61" i="7"/>
  <c r="DAX61" i="7"/>
  <c r="DAP61" i="7"/>
  <c r="DAH61" i="7"/>
  <c r="CZZ61" i="7"/>
  <c r="CZR61" i="7"/>
  <c r="CZJ61" i="7"/>
  <c r="CZB61" i="7"/>
  <c r="CYT61" i="7"/>
  <c r="CYL61" i="7"/>
  <c r="CYD61" i="7"/>
  <c r="CXV61" i="7"/>
  <c r="CXO61" i="7"/>
  <c r="CXJ61" i="7"/>
  <c r="CXD61" i="7"/>
  <c r="CWY61" i="7"/>
  <c r="CWT61" i="7"/>
  <c r="CWN61" i="7"/>
  <c r="CWI61" i="7"/>
  <c r="CWE61" i="7"/>
  <c r="CWA61" i="7"/>
  <c r="CVW61" i="7"/>
  <c r="CVS61" i="7"/>
  <c r="CVO61" i="7"/>
  <c r="CVK61" i="7"/>
  <c r="CVG61" i="7"/>
  <c r="CVC61" i="7"/>
  <c r="CUY61" i="7"/>
  <c r="CUU61" i="7"/>
  <c r="CUQ61" i="7"/>
  <c r="CUM61" i="7"/>
  <c r="CUI61" i="7"/>
  <c r="CUE61" i="7"/>
  <c r="CUA61" i="7"/>
  <c r="CTW61" i="7"/>
  <c r="CTS61" i="7"/>
  <c r="CTO61" i="7"/>
  <c r="CTK61" i="7"/>
  <c r="CTG61" i="7"/>
  <c r="CTC61" i="7"/>
  <c r="CSY61" i="7"/>
  <c r="CSU61" i="7"/>
  <c r="CSQ61" i="7"/>
  <c r="CSM61" i="7"/>
  <c r="CSI61" i="7"/>
  <c r="CSE61" i="7"/>
  <c r="CSA61" i="7"/>
  <c r="CRW61" i="7"/>
  <c r="CRS61" i="7"/>
  <c r="CRO61" i="7"/>
  <c r="CRK61" i="7"/>
  <c r="CRG61" i="7"/>
  <c r="CRC61" i="7"/>
  <c r="CQY61" i="7"/>
  <c r="CQU61" i="7"/>
  <c r="CQQ61" i="7"/>
  <c r="CQM61" i="7"/>
  <c r="CQI61" i="7"/>
  <c r="CQE61" i="7"/>
  <c r="DNX61" i="7"/>
  <c r="DMR61" i="7"/>
  <c r="DLL61" i="7"/>
  <c r="DKF61" i="7"/>
  <c r="DIZ61" i="7"/>
  <c r="DHT61" i="7"/>
  <c r="DGT61" i="7"/>
  <c r="DFY61" i="7"/>
  <c r="DFD61" i="7"/>
  <c r="DEH61" i="7"/>
  <c r="DDM61" i="7"/>
  <c r="DCR61" i="7"/>
  <c r="DBV61" i="7"/>
  <c r="DBC61" i="7"/>
  <c r="DAM61" i="7"/>
  <c r="CZW61" i="7"/>
  <c r="CZG61" i="7"/>
  <c r="CYQ61" i="7"/>
  <c r="CYA61" i="7"/>
  <c r="CXN61" i="7"/>
  <c r="CXC61" i="7"/>
  <c r="CWR61" i="7"/>
  <c r="CWH61" i="7"/>
  <c r="CVZ61" i="7"/>
  <c r="CVR61" i="7"/>
  <c r="CVJ61" i="7"/>
  <c r="CVB61" i="7"/>
  <c r="CUT61" i="7"/>
  <c r="CUL61" i="7"/>
  <c r="CUD61" i="7"/>
  <c r="CTV61" i="7"/>
  <c r="CTN61" i="7"/>
  <c r="CTF61" i="7"/>
  <c r="CSX61" i="7"/>
  <c r="CSP61" i="7"/>
  <c r="CSH61" i="7"/>
  <c r="CRZ61" i="7"/>
  <c r="CRR61" i="7"/>
  <c r="CRJ61" i="7"/>
  <c r="CRB61" i="7"/>
  <c r="CQT61" i="7"/>
  <c r="CQL61" i="7"/>
  <c r="CQD61" i="7"/>
  <c r="CPY61" i="7"/>
  <c r="CPU61" i="7"/>
  <c r="CPQ61" i="7"/>
  <c r="CPM61" i="7"/>
  <c r="CPI61" i="7"/>
  <c r="CPE61" i="7"/>
  <c r="CPA61" i="7"/>
  <c r="COW61" i="7"/>
  <c r="COS61" i="7"/>
  <c r="COO61" i="7"/>
  <c r="COK61" i="7"/>
  <c r="COG61" i="7"/>
  <c r="COC61" i="7"/>
  <c r="CNY61" i="7"/>
  <c r="CNU61" i="7"/>
  <c r="CNQ61" i="7"/>
  <c r="CNM61" i="7"/>
  <c r="CNI61" i="7"/>
  <c r="CNE61" i="7"/>
  <c r="CNA61" i="7"/>
  <c r="CMW61" i="7"/>
  <c r="CMS61" i="7"/>
  <c r="CMO61" i="7"/>
  <c r="CMK61" i="7"/>
  <c r="CMG61" i="7"/>
  <c r="CMC61" i="7"/>
  <c r="CLY61" i="7"/>
  <c r="CLU61" i="7"/>
  <c r="CLQ61" i="7"/>
  <c r="CLM61" i="7"/>
  <c r="CLI61" i="7"/>
  <c r="CLE61" i="7"/>
  <c r="CLA61" i="7"/>
  <c r="CKW61" i="7"/>
  <c r="CKS61" i="7"/>
  <c r="CKO61" i="7"/>
  <c r="CKK61" i="7"/>
  <c r="CKG61" i="7"/>
  <c r="CKC61" i="7"/>
  <c r="CJY61" i="7"/>
  <c r="CJU61" i="7"/>
  <c r="CJQ61" i="7"/>
  <c r="CJM61" i="7"/>
  <c r="CJI61" i="7"/>
  <c r="CJE61" i="7"/>
  <c r="CJA61" i="7"/>
  <c r="CIW61" i="7"/>
  <c r="CIS61" i="7"/>
  <c r="CIO61" i="7"/>
  <c r="CIK61" i="7"/>
  <c r="CIG61" i="7"/>
  <c r="CIC61" i="7"/>
  <c r="CHY61" i="7"/>
  <c r="CHU61" i="7"/>
  <c r="CHQ61" i="7"/>
  <c r="CHM61" i="7"/>
  <c r="CHI61" i="7"/>
  <c r="CHE61" i="7"/>
  <c r="CHA61" i="7"/>
  <c r="CGW61" i="7"/>
  <c r="CGS61" i="7"/>
  <c r="CGO61" i="7"/>
  <c r="CGK61" i="7"/>
  <c r="CGG61" i="7"/>
  <c r="CGC61" i="7"/>
  <c r="CFY61" i="7"/>
  <c r="CFU61" i="7"/>
  <c r="CFQ61" i="7"/>
  <c r="CFM61" i="7"/>
  <c r="CFI61" i="7"/>
  <c r="CFE61" i="7"/>
  <c r="CFA61" i="7"/>
  <c r="CEW61" i="7"/>
  <c r="CES61" i="7"/>
  <c r="CEO61" i="7"/>
  <c r="CEK61" i="7"/>
  <c r="CEG61" i="7"/>
  <c r="CEC61" i="7"/>
  <c r="CDY61" i="7"/>
  <c r="CDU61" i="7"/>
  <c r="CDQ61" i="7"/>
  <c r="CDM61" i="7"/>
  <c r="CDI61" i="7"/>
  <c r="CDE61" i="7"/>
  <c r="CDA61" i="7"/>
  <c r="CCW61" i="7"/>
  <c r="CCS61" i="7"/>
  <c r="CCO61" i="7"/>
  <c r="CCK61" i="7"/>
  <c r="CCG61" i="7"/>
  <c r="CCC61" i="7"/>
  <c r="CBY61" i="7"/>
  <c r="CBU61" i="7"/>
  <c r="CBQ61" i="7"/>
  <c r="CBM61" i="7"/>
  <c r="CBI61" i="7"/>
  <c r="CBE61" i="7"/>
  <c r="CBA61" i="7"/>
  <c r="CAW61" i="7"/>
  <c r="CAS61" i="7"/>
  <c r="CAO61" i="7"/>
  <c r="CAK61" i="7"/>
  <c r="CAG61" i="7"/>
  <c r="CAC61" i="7"/>
  <c r="BZY61" i="7"/>
  <c r="BZU61" i="7"/>
  <c r="BZQ61" i="7"/>
  <c r="BZM61" i="7"/>
  <c r="BZI61" i="7"/>
  <c r="BZE61" i="7"/>
  <c r="BZA61" i="7"/>
  <c r="BYW61" i="7"/>
  <c r="BYS61" i="7"/>
  <c r="BYO61" i="7"/>
  <c r="BYK61" i="7"/>
  <c r="BYG61" i="7"/>
  <c r="BYC61" i="7"/>
  <c r="BXY61" i="7"/>
  <c r="BXU61" i="7"/>
  <c r="BXQ61" i="7"/>
  <c r="BXM61" i="7"/>
  <c r="BXI61" i="7"/>
  <c r="BXE61" i="7"/>
  <c r="BXA61" i="7"/>
  <c r="BWW61" i="7"/>
  <c r="BWS61" i="7"/>
  <c r="BWO61" i="7"/>
  <c r="DNV61" i="7"/>
  <c r="DMP61" i="7"/>
  <c r="DLJ61" i="7"/>
  <c r="DKD61" i="7"/>
  <c r="DIX61" i="7"/>
  <c r="DHR61" i="7"/>
  <c r="DGS61" i="7"/>
  <c r="DFX61" i="7"/>
  <c r="DFB61" i="7"/>
  <c r="DEG61" i="7"/>
  <c r="DDL61" i="7"/>
  <c r="DCP61" i="7"/>
  <c r="DBU61" i="7"/>
  <c r="DBB61" i="7"/>
  <c r="DAL61" i="7"/>
  <c r="CZV61" i="7"/>
  <c r="CZF61" i="7"/>
  <c r="CYP61" i="7"/>
  <c r="CXZ61" i="7"/>
  <c r="CXL61" i="7"/>
  <c r="CXB61" i="7"/>
  <c r="CWQ61" i="7"/>
  <c r="CWG61" i="7"/>
  <c r="CVY61" i="7"/>
  <c r="CVQ61" i="7"/>
  <c r="CVI61" i="7"/>
  <c r="CVA61" i="7"/>
  <c r="CUS61" i="7"/>
  <c r="CUK61" i="7"/>
  <c r="CUC61" i="7"/>
  <c r="CTU61" i="7"/>
  <c r="CTM61" i="7"/>
  <c r="CTE61" i="7"/>
  <c r="CSW61" i="7"/>
  <c r="CSO61" i="7"/>
  <c r="CSG61" i="7"/>
  <c r="CRY61" i="7"/>
  <c r="CRQ61" i="7"/>
  <c r="CRI61" i="7"/>
  <c r="CRA61" i="7"/>
  <c r="CQS61" i="7"/>
  <c r="CQK61" i="7"/>
  <c r="CQC61" i="7"/>
  <c r="CPX61" i="7"/>
  <c r="CPT61" i="7"/>
  <c r="CPP61" i="7"/>
  <c r="CPL61" i="7"/>
  <c r="CPH61" i="7"/>
  <c r="CPD61" i="7"/>
  <c r="COZ61" i="7"/>
  <c r="COV61" i="7"/>
  <c r="COR61" i="7"/>
  <c r="CON61" i="7"/>
  <c r="COJ61" i="7"/>
  <c r="COF61" i="7"/>
  <c r="COB61" i="7"/>
  <c r="CNX61" i="7"/>
  <c r="CNT61" i="7"/>
  <c r="CNP61" i="7"/>
  <c r="CNL61" i="7"/>
  <c r="CNH61" i="7"/>
  <c r="CND61" i="7"/>
  <c r="CMZ61" i="7"/>
  <c r="CMV61" i="7"/>
  <c r="CMR61" i="7"/>
  <c r="CMN61" i="7"/>
  <c r="CMJ61" i="7"/>
  <c r="CMF61" i="7"/>
  <c r="CMB61" i="7"/>
  <c r="CLX61" i="7"/>
  <c r="CLT61" i="7"/>
  <c r="CLP61" i="7"/>
  <c r="CLL61" i="7"/>
  <c r="CLH61" i="7"/>
  <c r="CLD61" i="7"/>
  <c r="CKZ61" i="7"/>
  <c r="CKV61" i="7"/>
  <c r="CKR61" i="7"/>
  <c r="CKN61" i="7"/>
  <c r="CKJ61" i="7"/>
  <c r="CKF61" i="7"/>
  <c r="CKB61" i="7"/>
  <c r="CJX61" i="7"/>
  <c r="CJT61" i="7"/>
  <c r="CJP61" i="7"/>
  <c r="CJL61" i="7"/>
  <c r="CJH61" i="7"/>
  <c r="CJD61" i="7"/>
  <c r="CIZ61" i="7"/>
  <c r="CIV61" i="7"/>
  <c r="CIR61" i="7"/>
  <c r="CIN61" i="7"/>
  <c r="CIJ61" i="7"/>
  <c r="CIF61" i="7"/>
  <c r="CIB61" i="7"/>
  <c r="CHX61" i="7"/>
  <c r="CHT61" i="7"/>
  <c r="CHP61" i="7"/>
  <c r="CHL61" i="7"/>
  <c r="CHH61" i="7"/>
  <c r="CHD61" i="7"/>
  <c r="CGZ61" i="7"/>
  <c r="CGV61" i="7"/>
  <c r="CGR61" i="7"/>
  <c r="CGN61" i="7"/>
  <c r="CGJ61" i="7"/>
  <c r="CGF61" i="7"/>
  <c r="CGB61" i="7"/>
  <c r="CFX61" i="7"/>
  <c r="CFT61" i="7"/>
  <c r="CFP61" i="7"/>
  <c r="CFL61" i="7"/>
  <c r="CFH61" i="7"/>
  <c r="CFD61" i="7"/>
  <c r="CEZ61" i="7"/>
  <c r="CEV61" i="7"/>
  <c r="CER61" i="7"/>
  <c r="CEN61" i="7"/>
  <c r="CEJ61" i="7"/>
  <c r="CEF61" i="7"/>
  <c r="CEB61" i="7"/>
  <c r="CDX61" i="7"/>
  <c r="CDT61" i="7"/>
  <c r="CDP61" i="7"/>
  <c r="CDL61" i="7"/>
  <c r="CDH61" i="7"/>
  <c r="CDD61" i="7"/>
  <c r="CCZ61" i="7"/>
  <c r="CCV61" i="7"/>
  <c r="CCR61" i="7"/>
  <c r="CCN61" i="7"/>
  <c r="CCJ61" i="7"/>
  <c r="CCF61" i="7"/>
  <c r="CCB61" i="7"/>
  <c r="CBX61" i="7"/>
  <c r="CBT61" i="7"/>
  <c r="CBP61" i="7"/>
  <c r="CBL61" i="7"/>
  <c r="CBH61" i="7"/>
  <c r="CBD61" i="7"/>
  <c r="CAZ61" i="7"/>
  <c r="CAV61" i="7"/>
  <c r="CAR61" i="7"/>
  <c r="CAN61" i="7"/>
  <c r="DNH61" i="7"/>
  <c r="DKV61" i="7"/>
  <c r="DIJ61" i="7"/>
  <c r="DGJ61" i="7"/>
  <c r="DES61" i="7"/>
  <c r="DDB61" i="7"/>
  <c r="DBL61" i="7"/>
  <c r="DAE61" i="7"/>
  <c r="CYY61" i="7"/>
  <c r="CXS61" i="7"/>
  <c r="CWX61" i="7"/>
  <c r="CWD61" i="7"/>
  <c r="CVN61" i="7"/>
  <c r="CUX61" i="7"/>
  <c r="CUH61" i="7"/>
  <c r="CTR61" i="7"/>
  <c r="CTB61" i="7"/>
  <c r="CSL61" i="7"/>
  <c r="CRV61" i="7"/>
  <c r="CRF61" i="7"/>
  <c r="CQP61" i="7"/>
  <c r="CQA61" i="7"/>
  <c r="CPS61" i="7"/>
  <c r="CPK61" i="7"/>
  <c r="CPC61" i="7"/>
  <c r="COU61" i="7"/>
  <c r="COM61" i="7"/>
  <c r="COE61" i="7"/>
  <c r="CNW61" i="7"/>
  <c r="CNO61" i="7"/>
  <c r="CNG61" i="7"/>
  <c r="CMY61" i="7"/>
  <c r="CMQ61" i="7"/>
  <c r="CMI61" i="7"/>
  <c r="CMA61" i="7"/>
  <c r="CLS61" i="7"/>
  <c r="CLK61" i="7"/>
  <c r="CLC61" i="7"/>
  <c r="CKU61" i="7"/>
  <c r="CKM61" i="7"/>
  <c r="CKE61" i="7"/>
  <c r="CJW61" i="7"/>
  <c r="CJO61" i="7"/>
  <c r="CJG61" i="7"/>
  <c r="CIY61" i="7"/>
  <c r="CIQ61" i="7"/>
  <c r="CII61" i="7"/>
  <c r="CIA61" i="7"/>
  <c r="CHS61" i="7"/>
  <c r="CHK61" i="7"/>
  <c r="CHC61" i="7"/>
  <c r="CGU61" i="7"/>
  <c r="CGM61" i="7"/>
  <c r="CGE61" i="7"/>
  <c r="CFW61" i="7"/>
  <c r="CFO61" i="7"/>
  <c r="CFG61" i="7"/>
  <c r="CEY61" i="7"/>
  <c r="CEQ61" i="7"/>
  <c r="CEI61" i="7"/>
  <c r="CEA61" i="7"/>
  <c r="CDS61" i="7"/>
  <c r="CDK61" i="7"/>
  <c r="CDC61" i="7"/>
  <c r="CCU61" i="7"/>
  <c r="CCM61" i="7"/>
  <c r="CCE61" i="7"/>
  <c r="CBW61" i="7"/>
  <c r="CBO61" i="7"/>
  <c r="CBG61" i="7"/>
  <c r="CAY61" i="7"/>
  <c r="CAQ61" i="7"/>
  <c r="CAJ61" i="7"/>
  <c r="CAE61" i="7"/>
  <c r="BZZ61" i="7"/>
  <c r="BZT61" i="7"/>
  <c r="BZO61" i="7"/>
  <c r="BZJ61" i="7"/>
  <c r="BZD61" i="7"/>
  <c r="BYY61" i="7"/>
  <c r="BYT61" i="7"/>
  <c r="BYN61" i="7"/>
  <c r="BYI61" i="7"/>
  <c r="BYD61" i="7"/>
  <c r="BXX61" i="7"/>
  <c r="BXS61" i="7"/>
  <c r="BXN61" i="7"/>
  <c r="BXH61" i="7"/>
  <c r="BXC61" i="7"/>
  <c r="BWX61" i="7"/>
  <c r="BWR61" i="7"/>
  <c r="BWM61" i="7"/>
  <c r="BWI61" i="7"/>
  <c r="BWE61" i="7"/>
  <c r="BWA61" i="7"/>
  <c r="BVW61" i="7"/>
  <c r="BVS61" i="7"/>
  <c r="BVO61" i="7"/>
  <c r="BVK61" i="7"/>
  <c r="BVG61" i="7"/>
  <c r="BVC61" i="7"/>
  <c r="BUY61" i="7"/>
  <c r="BUU61" i="7"/>
  <c r="BUQ61" i="7"/>
  <c r="BUM61" i="7"/>
  <c r="BUI61" i="7"/>
  <c r="BUE61" i="7"/>
  <c r="BUA61" i="7"/>
  <c r="BTW61" i="7"/>
  <c r="BTS61" i="7"/>
  <c r="BTO61" i="7"/>
  <c r="BTK61" i="7"/>
  <c r="BTG61" i="7"/>
  <c r="BTC61" i="7"/>
  <c r="BSY61" i="7"/>
  <c r="BSU61" i="7"/>
  <c r="BSQ61" i="7"/>
  <c r="BSM61" i="7"/>
  <c r="BSI61" i="7"/>
  <c r="BSE61" i="7"/>
  <c r="BSA61" i="7"/>
  <c r="BRW61" i="7"/>
  <c r="BRS61" i="7"/>
  <c r="BRO61" i="7"/>
  <c r="BRK61" i="7"/>
  <c r="BRG61" i="7"/>
  <c r="BRC61" i="7"/>
  <c r="BQY61" i="7"/>
  <c r="BQU61" i="7"/>
  <c r="BQQ61" i="7"/>
  <c r="BQM61" i="7"/>
  <c r="BQI61" i="7"/>
  <c r="BQE61" i="7"/>
  <c r="BQA61" i="7"/>
  <c r="BPW61" i="7"/>
  <c r="BPS61" i="7"/>
  <c r="BPO61" i="7"/>
  <c r="BPK61" i="7"/>
  <c r="BPG61" i="7"/>
  <c r="BPC61" i="7"/>
  <c r="BOY61" i="7"/>
  <c r="BOU61" i="7"/>
  <c r="BOQ61" i="7"/>
  <c r="BOM61" i="7"/>
  <c r="BOI61" i="7"/>
  <c r="BOE61" i="7"/>
  <c r="BOA61" i="7"/>
  <c r="BNW61" i="7"/>
  <c r="BNS61" i="7"/>
  <c r="BNO61" i="7"/>
  <c r="BNK61" i="7"/>
  <c r="BNG61" i="7"/>
  <c r="BNC61" i="7"/>
  <c r="BMY61" i="7"/>
  <c r="BMU61" i="7"/>
  <c r="BMQ61" i="7"/>
  <c r="BMM61" i="7"/>
  <c r="BMI61" i="7"/>
  <c r="BME61" i="7"/>
  <c r="BMA61" i="7"/>
  <c r="BLW61" i="7"/>
  <c r="BLS61" i="7"/>
  <c r="BLO61" i="7"/>
  <c r="BLK61" i="7"/>
  <c r="BLG61" i="7"/>
  <c r="BLC61" i="7"/>
  <c r="BKY61" i="7"/>
  <c r="BKU61" i="7"/>
  <c r="BKQ61" i="7"/>
  <c r="BKM61" i="7"/>
  <c r="BKI61" i="7"/>
  <c r="BKE61" i="7"/>
  <c r="BKA61" i="7"/>
  <c r="BJW61" i="7"/>
  <c r="BJS61" i="7"/>
  <c r="BJO61" i="7"/>
  <c r="BJK61" i="7"/>
  <c r="BJG61" i="7"/>
  <c r="BJC61" i="7"/>
  <c r="BIY61" i="7"/>
  <c r="BIU61" i="7"/>
  <c r="BIQ61" i="7"/>
  <c r="BIM61" i="7"/>
  <c r="BII61" i="7"/>
  <c r="BIE61" i="7"/>
  <c r="DNF61" i="7"/>
  <c r="DKT61" i="7"/>
  <c r="DIH61" i="7"/>
  <c r="DGH61" i="7"/>
  <c r="DER61" i="7"/>
  <c r="DDA61" i="7"/>
  <c r="DBJ61" i="7"/>
  <c r="DAD61" i="7"/>
  <c r="CYX61" i="7"/>
  <c r="CXR61" i="7"/>
  <c r="CWV61" i="7"/>
  <c r="CWC61" i="7"/>
  <c r="CVM61" i="7"/>
  <c r="CUW61" i="7"/>
  <c r="CUG61" i="7"/>
  <c r="CTQ61" i="7"/>
  <c r="CTA61" i="7"/>
  <c r="CSK61" i="7"/>
  <c r="CRU61" i="7"/>
  <c r="CRE61" i="7"/>
  <c r="CQO61" i="7"/>
  <c r="CPZ61" i="7"/>
  <c r="CPR61" i="7"/>
  <c r="CPJ61" i="7"/>
  <c r="CPB61" i="7"/>
  <c r="COT61" i="7"/>
  <c r="COL61" i="7"/>
  <c r="COD61" i="7"/>
  <c r="CNV61" i="7"/>
  <c r="CNN61" i="7"/>
  <c r="CNF61" i="7"/>
  <c r="CMX61" i="7"/>
  <c r="CMP61" i="7"/>
  <c r="CMH61" i="7"/>
  <c r="CLZ61" i="7"/>
  <c r="CLR61" i="7"/>
  <c r="CLJ61" i="7"/>
  <c r="CLB61" i="7"/>
  <c r="CKT61" i="7"/>
  <c r="CKL61" i="7"/>
  <c r="CKD61" i="7"/>
  <c r="CJV61" i="7"/>
  <c r="CJN61" i="7"/>
  <c r="CJF61" i="7"/>
  <c r="CIX61" i="7"/>
  <c r="CIP61" i="7"/>
  <c r="CIH61" i="7"/>
  <c r="CHZ61" i="7"/>
  <c r="CHR61" i="7"/>
  <c r="CHJ61" i="7"/>
  <c r="CHB61" i="7"/>
  <c r="CGT61" i="7"/>
  <c r="CGL61" i="7"/>
  <c r="CGD61" i="7"/>
  <c r="CFV61" i="7"/>
  <c r="CFN61" i="7"/>
  <c r="CFF61" i="7"/>
  <c r="CEX61" i="7"/>
  <c r="CEP61" i="7"/>
  <c r="CEH61" i="7"/>
  <c r="CDZ61" i="7"/>
  <c r="CDR61" i="7"/>
  <c r="CDJ61" i="7"/>
  <c r="CDB61" i="7"/>
  <c r="CCT61" i="7"/>
  <c r="CCL61" i="7"/>
  <c r="CCD61" i="7"/>
  <c r="CBV61" i="7"/>
  <c r="CBN61" i="7"/>
  <c r="CBF61" i="7"/>
  <c r="CAX61" i="7"/>
  <c r="CAP61" i="7"/>
  <c r="CAI61" i="7"/>
  <c r="CAD61" i="7"/>
  <c r="BZX61" i="7"/>
  <c r="BZS61" i="7"/>
  <c r="BZN61" i="7"/>
  <c r="BZH61" i="7"/>
  <c r="BZC61" i="7"/>
  <c r="BYX61" i="7"/>
  <c r="BYR61" i="7"/>
  <c r="BYM61" i="7"/>
  <c r="BYH61" i="7"/>
  <c r="BYB61" i="7"/>
  <c r="BXW61" i="7"/>
  <c r="BXR61" i="7"/>
  <c r="BXL61" i="7"/>
  <c r="BXG61" i="7"/>
  <c r="BXB61" i="7"/>
  <c r="BWV61" i="7"/>
  <c r="BWQ61" i="7"/>
  <c r="BWL61" i="7"/>
  <c r="BWH61" i="7"/>
  <c r="BWD61" i="7"/>
  <c r="BVZ61" i="7"/>
  <c r="BVV61" i="7"/>
  <c r="BVR61" i="7"/>
  <c r="BVN61" i="7"/>
  <c r="BVJ61" i="7"/>
  <c r="BVF61" i="7"/>
  <c r="BVB61" i="7"/>
  <c r="BUX61" i="7"/>
  <c r="BUT61" i="7"/>
  <c r="BUP61" i="7"/>
  <c r="BUL61" i="7"/>
  <c r="BUH61" i="7"/>
  <c r="BUD61" i="7"/>
  <c r="BTZ61" i="7"/>
  <c r="BTV61" i="7"/>
  <c r="BTR61" i="7"/>
  <c r="BTN61" i="7"/>
  <c r="BTJ61" i="7"/>
  <c r="BTF61" i="7"/>
  <c r="BTB61" i="7"/>
  <c r="BSX61" i="7"/>
  <c r="BST61" i="7"/>
  <c r="BSP61" i="7"/>
  <c r="BSL61" i="7"/>
  <c r="BSH61" i="7"/>
  <c r="BSD61" i="7"/>
  <c r="BRZ61" i="7"/>
  <c r="BRV61" i="7"/>
  <c r="BRR61" i="7"/>
  <c r="BRN61" i="7"/>
  <c r="BRJ61" i="7"/>
  <c r="BRF61" i="7"/>
  <c r="BRB61" i="7"/>
  <c r="BQX61" i="7"/>
  <c r="BQT61" i="7"/>
  <c r="BQP61" i="7"/>
  <c r="BQL61" i="7"/>
  <c r="BQH61" i="7"/>
  <c r="BQD61" i="7"/>
  <c r="BPZ61" i="7"/>
  <c r="BPV61" i="7"/>
  <c r="BPR61" i="7"/>
  <c r="BPN61" i="7"/>
  <c r="BPJ61" i="7"/>
  <c r="BPF61" i="7"/>
  <c r="BPB61" i="7"/>
  <c r="BOX61" i="7"/>
  <c r="BOT61" i="7"/>
  <c r="BOP61" i="7"/>
  <c r="BOL61" i="7"/>
  <c r="BOH61" i="7"/>
  <c r="BOD61" i="7"/>
  <c r="BNZ61" i="7"/>
  <c r="BNV61" i="7"/>
  <c r="BNR61" i="7"/>
  <c r="BNN61" i="7"/>
  <c r="BNJ61" i="7"/>
  <c r="BNF61" i="7"/>
  <c r="BNB61" i="7"/>
  <c r="BMX61" i="7"/>
  <c r="BMT61" i="7"/>
  <c r="BMP61" i="7"/>
  <c r="BML61" i="7"/>
  <c r="BMH61" i="7"/>
  <c r="BMD61" i="7"/>
  <c r="BLZ61" i="7"/>
  <c r="BLV61" i="7"/>
  <c r="BLR61" i="7"/>
  <c r="BLN61" i="7"/>
  <c r="BLJ61" i="7"/>
  <c r="BLF61" i="7"/>
  <c r="BLB61" i="7"/>
  <c r="BKX61" i="7"/>
  <c r="BKT61" i="7"/>
  <c r="BKP61" i="7"/>
  <c r="BKL61" i="7"/>
  <c r="DMB61" i="7"/>
  <c r="DHE61" i="7"/>
  <c r="DDX61" i="7"/>
  <c r="DAU61" i="7"/>
  <c r="CYI61" i="7"/>
  <c r="CWM61" i="7"/>
  <c r="CVF61" i="7"/>
  <c r="CTZ61" i="7"/>
  <c r="CST61" i="7"/>
  <c r="CRN61" i="7"/>
  <c r="CQH61" i="7"/>
  <c r="CPO61" i="7"/>
  <c r="COY61" i="7"/>
  <c r="COI61" i="7"/>
  <c r="CNS61" i="7"/>
  <c r="CNC61" i="7"/>
  <c r="CMM61" i="7"/>
  <c r="CLW61" i="7"/>
  <c r="CLG61" i="7"/>
  <c r="CKQ61" i="7"/>
  <c r="CKA61" i="7"/>
  <c r="CJK61" i="7"/>
  <c r="CIU61" i="7"/>
  <c r="CIE61" i="7"/>
  <c r="CHO61" i="7"/>
  <c r="CGY61" i="7"/>
  <c r="CGI61" i="7"/>
  <c r="CFS61" i="7"/>
  <c r="CFC61" i="7"/>
  <c r="CEM61" i="7"/>
  <c r="CDW61" i="7"/>
  <c r="CDG61" i="7"/>
  <c r="CCQ61" i="7"/>
  <c r="CCA61" i="7"/>
  <c r="CBK61" i="7"/>
  <c r="CAU61" i="7"/>
  <c r="CAH61" i="7"/>
  <c r="BZW61" i="7"/>
  <c r="BZL61" i="7"/>
  <c r="BZB61" i="7"/>
  <c r="BYQ61" i="7"/>
  <c r="BYF61" i="7"/>
  <c r="BXV61" i="7"/>
  <c r="BXK61" i="7"/>
  <c r="BWZ61" i="7"/>
  <c r="BWP61" i="7"/>
  <c r="BWG61" i="7"/>
  <c r="BVY61" i="7"/>
  <c r="BVQ61" i="7"/>
  <c r="BVI61" i="7"/>
  <c r="BVA61" i="7"/>
  <c r="BUS61" i="7"/>
  <c r="BUK61" i="7"/>
  <c r="BUC61" i="7"/>
  <c r="BTU61" i="7"/>
  <c r="BTM61" i="7"/>
  <c r="BTE61" i="7"/>
  <c r="BSW61" i="7"/>
  <c r="BSO61" i="7"/>
  <c r="BSG61" i="7"/>
  <c r="BRY61" i="7"/>
  <c r="BRQ61" i="7"/>
  <c r="BRI61" i="7"/>
  <c r="BRA61" i="7"/>
  <c r="BQS61" i="7"/>
  <c r="BQK61" i="7"/>
  <c r="BQC61" i="7"/>
  <c r="BPU61" i="7"/>
  <c r="BPM61" i="7"/>
  <c r="BPE61" i="7"/>
  <c r="BOW61" i="7"/>
  <c r="BOO61" i="7"/>
  <c r="BOG61" i="7"/>
  <c r="BNY61" i="7"/>
  <c r="BNQ61" i="7"/>
  <c r="BNI61" i="7"/>
  <c r="BNA61" i="7"/>
  <c r="BMS61" i="7"/>
  <c r="BMK61" i="7"/>
  <c r="BMC61" i="7"/>
  <c r="BLU61" i="7"/>
  <c r="BLM61" i="7"/>
  <c r="BLE61" i="7"/>
  <c r="BKW61" i="7"/>
  <c r="BKO61" i="7"/>
  <c r="BKH61" i="7"/>
  <c r="BKC61" i="7"/>
  <c r="BJX61" i="7"/>
  <c r="BJR61" i="7"/>
  <c r="BJM61" i="7"/>
  <c r="BJH61" i="7"/>
  <c r="BJB61" i="7"/>
  <c r="BIW61" i="7"/>
  <c r="BIR61" i="7"/>
  <c r="BIL61" i="7"/>
  <c r="BIG61" i="7"/>
  <c r="BIB61" i="7"/>
  <c r="BHX61" i="7"/>
  <c r="BHT61" i="7"/>
  <c r="BHP61" i="7"/>
  <c r="BHL61" i="7"/>
  <c r="BHH61" i="7"/>
  <c r="BHD61" i="7"/>
  <c r="BGZ61" i="7"/>
  <c r="BGV61" i="7"/>
  <c r="BGR61" i="7"/>
  <c r="BGN61" i="7"/>
  <c r="BGJ61" i="7"/>
  <c r="BGF61" i="7"/>
  <c r="BGB61" i="7"/>
  <c r="BFX61" i="7"/>
  <c r="BFT61" i="7"/>
  <c r="BFP61" i="7"/>
  <c r="BFL61" i="7"/>
  <c r="BFH61" i="7"/>
  <c r="BFD61" i="7"/>
  <c r="BEZ61" i="7"/>
  <c r="BEV61" i="7"/>
  <c r="BER61" i="7"/>
  <c r="BEN61" i="7"/>
  <c r="BEJ61" i="7"/>
  <c r="BEF61" i="7"/>
  <c r="BEB61" i="7"/>
  <c r="BDX61" i="7"/>
  <c r="BDT61" i="7"/>
  <c r="BDP61" i="7"/>
  <c r="BDL61" i="7"/>
  <c r="BDH61" i="7"/>
  <c r="BDD61" i="7"/>
  <c r="BCZ61" i="7"/>
  <c r="BCV61" i="7"/>
  <c r="BCR61" i="7"/>
  <c r="BCN61" i="7"/>
  <c r="BCJ61" i="7"/>
  <c r="BCF61" i="7"/>
  <c r="BCB61" i="7"/>
  <c r="BBX61" i="7"/>
  <c r="BBT61" i="7"/>
  <c r="BBP61" i="7"/>
  <c r="BBL61" i="7"/>
  <c r="BBH61" i="7"/>
  <c r="BBD61" i="7"/>
  <c r="BAZ61" i="7"/>
  <c r="BAV61" i="7"/>
  <c r="BAR61" i="7"/>
  <c r="BAN61" i="7"/>
  <c r="BAJ61" i="7"/>
  <c r="BAF61" i="7"/>
  <c r="BAB61" i="7"/>
  <c r="AZX61" i="7"/>
  <c r="AZT61" i="7"/>
  <c r="AZP61" i="7"/>
  <c r="AZL61" i="7"/>
  <c r="AZH61" i="7"/>
  <c r="AZD61" i="7"/>
  <c r="AYZ61" i="7"/>
  <c r="AYV61" i="7"/>
  <c r="AYR61" i="7"/>
  <c r="AYN61" i="7"/>
  <c r="AYJ61" i="7"/>
  <c r="AYF61" i="7"/>
  <c r="AYB61" i="7"/>
  <c r="AXX61" i="7"/>
  <c r="AXT61" i="7"/>
  <c r="AXP61" i="7"/>
  <c r="AXL61" i="7"/>
  <c r="AXH61" i="7"/>
  <c r="AXD61" i="7"/>
  <c r="AWZ61" i="7"/>
  <c r="AWV61" i="7"/>
  <c r="AWR61" i="7"/>
  <c r="AWN61" i="7"/>
  <c r="AWJ61" i="7"/>
  <c r="AWF61" i="7"/>
  <c r="AWB61" i="7"/>
  <c r="AVX61" i="7"/>
  <c r="AVT61" i="7"/>
  <c r="AVP61" i="7"/>
  <c r="AVL61" i="7"/>
  <c r="AVH61" i="7"/>
  <c r="AVD61" i="7"/>
  <c r="AUZ61" i="7"/>
  <c r="AUV61" i="7"/>
  <c r="AUR61" i="7"/>
  <c r="AUN61" i="7"/>
  <c r="AUJ61" i="7"/>
  <c r="AUF61" i="7"/>
  <c r="AUB61" i="7"/>
  <c r="ATX61" i="7"/>
  <c r="ATT61" i="7"/>
  <c r="ATP61" i="7"/>
  <c r="ATL61" i="7"/>
  <c r="ATH61" i="7"/>
  <c r="ATD61" i="7"/>
  <c r="ASZ61" i="7"/>
  <c r="ASV61" i="7"/>
  <c r="ASR61" i="7"/>
  <c r="ASN61" i="7"/>
  <c r="ASJ61" i="7"/>
  <c r="ASF61" i="7"/>
  <c r="ASB61" i="7"/>
  <c r="ARX61" i="7"/>
  <c r="ART61" i="7"/>
  <c r="ARP61" i="7"/>
  <c r="ARL61" i="7"/>
  <c r="ARH61" i="7"/>
  <c r="ARD61" i="7"/>
  <c r="AQZ61" i="7"/>
  <c r="AQV61" i="7"/>
  <c r="AQR61" i="7"/>
  <c r="AQN61" i="7"/>
  <c r="AQJ61" i="7"/>
  <c r="AQF61" i="7"/>
  <c r="AQB61" i="7"/>
  <c r="APX61" i="7"/>
  <c r="APT61" i="7"/>
  <c r="APP61" i="7"/>
  <c r="APL61" i="7"/>
  <c r="APH61" i="7"/>
  <c r="APD61" i="7"/>
  <c r="AOZ61" i="7"/>
  <c r="AOV61" i="7"/>
  <c r="AOR61" i="7"/>
  <c r="AON61" i="7"/>
  <c r="AOJ61" i="7"/>
  <c r="AOF61" i="7"/>
  <c r="AOB61" i="7"/>
  <c r="ANX61" i="7"/>
  <c r="ANT61" i="7"/>
  <c r="ANP61" i="7"/>
  <c r="ANL61" i="7"/>
  <c r="ANH61" i="7"/>
  <c r="AND61" i="7"/>
  <c r="AMZ61" i="7"/>
  <c r="AMV61" i="7"/>
  <c r="AMR61" i="7"/>
  <c r="AMN61" i="7"/>
  <c r="AMJ61" i="7"/>
  <c r="AMF61" i="7"/>
  <c r="AMB61" i="7"/>
  <c r="ALX61" i="7"/>
  <c r="ALT61" i="7"/>
  <c r="ALP61" i="7"/>
  <c r="ALL61" i="7"/>
  <c r="ALH61" i="7"/>
  <c r="ALD61" i="7"/>
  <c r="AKZ61" i="7"/>
  <c r="AKV61" i="7"/>
  <c r="AKR61" i="7"/>
  <c r="AKN61" i="7"/>
  <c r="AKJ61" i="7"/>
  <c r="AKF61" i="7"/>
  <c r="AKB61" i="7"/>
  <c r="AJX61" i="7"/>
  <c r="AJT61" i="7"/>
  <c r="AJP61" i="7"/>
  <c r="AJL61" i="7"/>
  <c r="AJH61" i="7"/>
  <c r="AJD61" i="7"/>
  <c r="AIZ61" i="7"/>
  <c r="AIV61" i="7"/>
  <c r="AIR61" i="7"/>
  <c r="AIN61" i="7"/>
  <c r="AIJ61" i="7"/>
  <c r="AIF61" i="7"/>
  <c r="AIB61" i="7"/>
  <c r="AHX61" i="7"/>
  <c r="AHT61" i="7"/>
  <c r="AHP61" i="7"/>
  <c r="AHL61" i="7"/>
  <c r="AHH61" i="7"/>
  <c r="AHD61" i="7"/>
  <c r="AGZ61" i="7"/>
  <c r="AGV61" i="7"/>
  <c r="AGR61" i="7"/>
  <c r="AGN61" i="7"/>
  <c r="AGJ61" i="7"/>
  <c r="AGF61" i="7"/>
  <c r="AGB61" i="7"/>
  <c r="AFX61" i="7"/>
  <c r="AFT61" i="7"/>
  <c r="AFP61" i="7"/>
  <c r="AFL61" i="7"/>
  <c r="AFH61" i="7"/>
  <c r="AFD61" i="7"/>
  <c r="AEZ61" i="7"/>
  <c r="AEV61" i="7"/>
  <c r="AER61" i="7"/>
  <c r="AEN61" i="7"/>
  <c r="AEJ61" i="7"/>
  <c r="AEF61" i="7"/>
  <c r="AEB61" i="7"/>
  <c r="ADX61" i="7"/>
  <c r="ADT61" i="7"/>
  <c r="ADP61" i="7"/>
  <c r="ADL61" i="7"/>
  <c r="ADH61" i="7"/>
  <c r="ADD61" i="7"/>
  <c r="ACZ61" i="7"/>
  <c r="ACV61" i="7"/>
  <c r="ACR61" i="7"/>
  <c r="ACN61" i="7"/>
  <c r="ACJ61" i="7"/>
  <c r="ACF61" i="7"/>
  <c r="ACB61" i="7"/>
  <c r="ABX61" i="7"/>
  <c r="ABT61" i="7"/>
  <c r="ABP61" i="7"/>
  <c r="ABL61" i="7"/>
  <c r="ABH61" i="7"/>
  <c r="ABD61" i="7"/>
  <c r="AAZ61" i="7"/>
  <c r="AAV61" i="7"/>
  <c r="AAR61" i="7"/>
  <c r="AAN61" i="7"/>
  <c r="AAJ61" i="7"/>
  <c r="AAF61" i="7"/>
  <c r="AAB61" i="7"/>
  <c r="ZX61" i="7"/>
  <c r="ZT61" i="7"/>
  <c r="ZP61" i="7"/>
  <c r="ZL61" i="7"/>
  <c r="ZH61" i="7"/>
  <c r="ZD61" i="7"/>
  <c r="YZ61" i="7"/>
  <c r="YV61" i="7"/>
  <c r="YR61" i="7"/>
  <c r="YN61" i="7"/>
  <c r="YJ61" i="7"/>
  <c r="YF61" i="7"/>
  <c r="YB61" i="7"/>
  <c r="XX61" i="7"/>
  <c r="XT61" i="7"/>
  <c r="XP61" i="7"/>
  <c r="XL61" i="7"/>
  <c r="XH61" i="7"/>
  <c r="XD61" i="7"/>
  <c r="WZ61" i="7"/>
  <c r="WV61" i="7"/>
  <c r="WR61" i="7"/>
  <c r="WN61" i="7"/>
  <c r="DLZ61" i="7"/>
  <c r="DHD61" i="7"/>
  <c r="DDV61" i="7"/>
  <c r="DAT61" i="7"/>
  <c r="CYH61" i="7"/>
  <c r="CWL61" i="7"/>
  <c r="CVE61" i="7"/>
  <c r="CTY61" i="7"/>
  <c r="CSS61" i="7"/>
  <c r="CRM61" i="7"/>
  <c r="CQG61" i="7"/>
  <c r="CPN61" i="7"/>
  <c r="COX61" i="7"/>
  <c r="COH61" i="7"/>
  <c r="CNR61" i="7"/>
  <c r="CNB61" i="7"/>
  <c r="CML61" i="7"/>
  <c r="CLV61" i="7"/>
  <c r="CLF61" i="7"/>
  <c r="CKP61" i="7"/>
  <c r="CJZ61" i="7"/>
  <c r="CJJ61" i="7"/>
  <c r="CIT61" i="7"/>
  <c r="CID61" i="7"/>
  <c r="CHN61" i="7"/>
  <c r="CGX61" i="7"/>
  <c r="CGH61" i="7"/>
  <c r="CFR61" i="7"/>
  <c r="CFB61" i="7"/>
  <c r="CEL61" i="7"/>
  <c r="CDV61" i="7"/>
  <c r="CDF61" i="7"/>
  <c r="CCP61" i="7"/>
  <c r="CBZ61" i="7"/>
  <c r="CBJ61" i="7"/>
  <c r="CAT61" i="7"/>
  <c r="CAF61" i="7"/>
  <c r="BZV61" i="7"/>
  <c r="BZK61" i="7"/>
  <c r="BYZ61" i="7"/>
  <c r="BYP61" i="7"/>
  <c r="BYE61" i="7"/>
  <c r="BXT61" i="7"/>
  <c r="BXJ61" i="7"/>
  <c r="BWY61" i="7"/>
  <c r="BWN61" i="7"/>
  <c r="BWF61" i="7"/>
  <c r="BVX61" i="7"/>
  <c r="BVP61" i="7"/>
  <c r="BVH61" i="7"/>
  <c r="BUZ61" i="7"/>
  <c r="BUR61" i="7"/>
  <c r="BUJ61" i="7"/>
  <c r="BUB61" i="7"/>
  <c r="BTT61" i="7"/>
  <c r="BTL61" i="7"/>
  <c r="BTD61" i="7"/>
  <c r="BSV61" i="7"/>
  <c r="BSN61" i="7"/>
  <c r="BSF61" i="7"/>
  <c r="BRX61" i="7"/>
  <c r="BRP61" i="7"/>
  <c r="BRH61" i="7"/>
  <c r="BQZ61" i="7"/>
  <c r="BQR61" i="7"/>
  <c r="BQJ61" i="7"/>
  <c r="BQB61" i="7"/>
  <c r="BPT61" i="7"/>
  <c r="BPL61" i="7"/>
  <c r="BPD61" i="7"/>
  <c r="BOV61" i="7"/>
  <c r="BON61" i="7"/>
  <c r="BOF61" i="7"/>
  <c r="BNX61" i="7"/>
  <c r="BNP61" i="7"/>
  <c r="BNH61" i="7"/>
  <c r="BMZ61" i="7"/>
  <c r="BMR61" i="7"/>
  <c r="BMJ61" i="7"/>
  <c r="BMB61" i="7"/>
  <c r="BLT61" i="7"/>
  <c r="BLL61" i="7"/>
  <c r="BLD61" i="7"/>
  <c r="BKV61" i="7"/>
  <c r="BKN61" i="7"/>
  <c r="BKG61" i="7"/>
  <c r="BKB61" i="7"/>
  <c r="BJV61" i="7"/>
  <c r="BJQ61" i="7"/>
  <c r="BJL61" i="7"/>
  <c r="BJF61" i="7"/>
  <c r="BJA61" i="7"/>
  <c r="BIV61" i="7"/>
  <c r="BIP61" i="7"/>
  <c r="BIK61" i="7"/>
  <c r="BIF61" i="7"/>
  <c r="BIA61" i="7"/>
  <c r="BHW61" i="7"/>
  <c r="BHS61" i="7"/>
  <c r="BHO61" i="7"/>
  <c r="BHK61" i="7"/>
  <c r="BHG61" i="7"/>
  <c r="BHC61" i="7"/>
  <c r="BGY61" i="7"/>
  <c r="BGU61" i="7"/>
  <c r="BGQ61" i="7"/>
  <c r="BGM61" i="7"/>
  <c r="BGI61" i="7"/>
  <c r="BGE61" i="7"/>
  <c r="BGA61" i="7"/>
  <c r="BFW61" i="7"/>
  <c r="BFS61" i="7"/>
  <c r="BFO61" i="7"/>
  <c r="BFK61" i="7"/>
  <c r="BFG61" i="7"/>
  <c r="BFC61" i="7"/>
  <c r="BEY61" i="7"/>
  <c r="BEU61" i="7"/>
  <c r="BEQ61" i="7"/>
  <c r="BEM61" i="7"/>
  <c r="BEI61" i="7"/>
  <c r="BEE61" i="7"/>
  <c r="BEA61" i="7"/>
  <c r="BDW61" i="7"/>
  <c r="BDS61" i="7"/>
  <c r="BDO61" i="7"/>
  <c r="BDK61" i="7"/>
  <c r="BDG61" i="7"/>
  <c r="BDC61" i="7"/>
  <c r="BCY61" i="7"/>
  <c r="BCU61" i="7"/>
  <c r="BCQ61" i="7"/>
  <c r="BCM61" i="7"/>
  <c r="BCI61" i="7"/>
  <c r="BCE61" i="7"/>
  <c r="BCA61" i="7"/>
  <c r="BBW61" i="7"/>
  <c r="BBS61" i="7"/>
  <c r="BBO61" i="7"/>
  <c r="BBK61" i="7"/>
  <c r="BBG61" i="7"/>
  <c r="BBC61" i="7"/>
  <c r="BAY61" i="7"/>
  <c r="BAU61" i="7"/>
  <c r="BAQ61" i="7"/>
  <c r="BAM61" i="7"/>
  <c r="BAI61" i="7"/>
  <c r="BAE61" i="7"/>
  <c r="BAA61" i="7"/>
  <c r="AZW61" i="7"/>
  <c r="AZS61" i="7"/>
  <c r="AZO61" i="7"/>
  <c r="AZK61" i="7"/>
  <c r="AZG61" i="7"/>
  <c r="AZC61" i="7"/>
  <c r="AYY61" i="7"/>
  <c r="AYU61" i="7"/>
  <c r="AYQ61" i="7"/>
  <c r="AYM61" i="7"/>
  <c r="AYI61" i="7"/>
  <c r="AYE61" i="7"/>
  <c r="AYA61" i="7"/>
  <c r="AXW61" i="7"/>
  <c r="AXS61" i="7"/>
  <c r="AXO61" i="7"/>
  <c r="AXK61" i="7"/>
  <c r="AXG61" i="7"/>
  <c r="AXC61" i="7"/>
  <c r="AWY61" i="7"/>
  <c r="AWU61" i="7"/>
  <c r="AWQ61" i="7"/>
  <c r="AWM61" i="7"/>
  <c r="AWI61" i="7"/>
  <c r="AWE61" i="7"/>
  <c r="AWA61" i="7"/>
  <c r="AVW61" i="7"/>
  <c r="AVS61" i="7"/>
  <c r="AVO61" i="7"/>
  <c r="AVK61" i="7"/>
  <c r="AVG61" i="7"/>
  <c r="AVC61" i="7"/>
  <c r="AUY61" i="7"/>
  <c r="AUU61" i="7"/>
  <c r="AUQ61" i="7"/>
  <c r="AUM61" i="7"/>
  <c r="AUI61" i="7"/>
  <c r="AUE61" i="7"/>
  <c r="AUA61" i="7"/>
  <c r="ATW61" i="7"/>
  <c r="ATS61" i="7"/>
  <c r="ATO61" i="7"/>
  <c r="ATK61" i="7"/>
  <c r="ATG61" i="7"/>
  <c r="ATC61" i="7"/>
  <c r="ASY61" i="7"/>
  <c r="ASU61" i="7"/>
  <c r="ASQ61" i="7"/>
  <c r="ASM61" i="7"/>
  <c r="ASI61" i="7"/>
  <c r="ASE61" i="7"/>
  <c r="ASA61" i="7"/>
  <c r="ARW61" i="7"/>
  <c r="ARS61" i="7"/>
  <c r="ARO61" i="7"/>
  <c r="ARK61" i="7"/>
  <c r="ARG61" i="7"/>
  <c r="ARC61" i="7"/>
  <c r="AQY61" i="7"/>
  <c r="AQU61" i="7"/>
  <c r="AQQ61" i="7"/>
  <c r="AQM61" i="7"/>
  <c r="AQI61" i="7"/>
  <c r="AQE61" i="7"/>
  <c r="AQA61" i="7"/>
  <c r="APW61" i="7"/>
  <c r="APS61" i="7"/>
  <c r="APO61" i="7"/>
  <c r="APK61" i="7"/>
  <c r="APG61" i="7"/>
  <c r="APC61" i="7"/>
  <c r="AOY61" i="7"/>
  <c r="AOU61" i="7"/>
  <c r="AOQ61" i="7"/>
  <c r="AOM61" i="7"/>
  <c r="AOI61" i="7"/>
  <c r="AOE61" i="7"/>
  <c r="AOA61" i="7"/>
  <c r="ANW61" i="7"/>
  <c r="ANS61" i="7"/>
  <c r="ANO61" i="7"/>
  <c r="ANK61" i="7"/>
  <c r="ANG61" i="7"/>
  <c r="ANC61" i="7"/>
  <c r="AMY61" i="7"/>
  <c r="AMU61" i="7"/>
  <c r="AMQ61" i="7"/>
  <c r="AMM61" i="7"/>
  <c r="AMI61" i="7"/>
  <c r="AME61" i="7"/>
  <c r="AMA61" i="7"/>
  <c r="ALW61" i="7"/>
  <c r="ALS61" i="7"/>
  <c r="ALO61" i="7"/>
  <c r="ALK61" i="7"/>
  <c r="ALG61" i="7"/>
  <c r="ALC61" i="7"/>
  <c r="AKY61" i="7"/>
  <c r="AKU61" i="7"/>
  <c r="AKQ61" i="7"/>
  <c r="AKM61" i="7"/>
  <c r="AKI61" i="7"/>
  <c r="AKE61" i="7"/>
  <c r="AKA61" i="7"/>
  <c r="AJW61" i="7"/>
  <c r="AJS61" i="7"/>
  <c r="AJO61" i="7"/>
  <c r="AJK61" i="7"/>
  <c r="AJG61" i="7"/>
  <c r="AJC61" i="7"/>
  <c r="AIY61" i="7"/>
  <c r="AIU61" i="7"/>
  <c r="AIQ61" i="7"/>
  <c r="AIM61" i="7"/>
  <c r="AII61" i="7"/>
  <c r="AIE61" i="7"/>
  <c r="AIA61" i="7"/>
  <c r="AHW61" i="7"/>
  <c r="AHS61" i="7"/>
  <c r="AHO61" i="7"/>
  <c r="AHK61" i="7"/>
  <c r="AHG61" i="7"/>
  <c r="AHC61" i="7"/>
  <c r="AGY61" i="7"/>
  <c r="AGU61" i="7"/>
  <c r="AGQ61" i="7"/>
  <c r="AGM61" i="7"/>
  <c r="AGI61" i="7"/>
  <c r="AGE61" i="7"/>
  <c r="AGA61" i="7"/>
  <c r="AFW61" i="7"/>
  <c r="AFS61" i="7"/>
  <c r="AFO61" i="7"/>
  <c r="AFK61" i="7"/>
  <c r="AFG61" i="7"/>
  <c r="AFC61" i="7"/>
  <c r="AEY61" i="7"/>
  <c r="AEU61" i="7"/>
  <c r="AEQ61" i="7"/>
  <c r="AEM61" i="7"/>
  <c r="AEI61" i="7"/>
  <c r="AEE61" i="7"/>
  <c r="AEA61" i="7"/>
  <c r="ADW61" i="7"/>
  <c r="DJP61" i="7"/>
  <c r="DCG61" i="7"/>
  <c r="CXH61" i="7"/>
  <c r="CUP61" i="7"/>
  <c r="CSD61" i="7"/>
  <c r="CPW61" i="7"/>
  <c r="COQ61" i="7"/>
  <c r="CNK61" i="7"/>
  <c r="CME61" i="7"/>
  <c r="CKY61" i="7"/>
  <c r="CJS61" i="7"/>
  <c r="CIM61" i="7"/>
  <c r="CHG61" i="7"/>
  <c r="CGA61" i="7"/>
  <c r="CEU61" i="7"/>
  <c r="CDO61" i="7"/>
  <c r="CCI61" i="7"/>
  <c r="CBC61" i="7"/>
  <c r="CAB61" i="7"/>
  <c r="BZG61" i="7"/>
  <c r="BYL61" i="7"/>
  <c r="BXP61" i="7"/>
  <c r="BWU61" i="7"/>
  <c r="BWC61" i="7"/>
  <c r="BVM61" i="7"/>
  <c r="BUW61" i="7"/>
  <c r="BUG61" i="7"/>
  <c r="BTQ61" i="7"/>
  <c r="BTA61" i="7"/>
  <c r="BSK61" i="7"/>
  <c r="BRU61" i="7"/>
  <c r="BRE61" i="7"/>
  <c r="BQO61" i="7"/>
  <c r="BPY61" i="7"/>
  <c r="BPI61" i="7"/>
  <c r="BOS61" i="7"/>
  <c r="BOC61" i="7"/>
  <c r="BNM61" i="7"/>
  <c r="BMW61" i="7"/>
  <c r="BMG61" i="7"/>
  <c r="BLQ61" i="7"/>
  <c r="BLA61" i="7"/>
  <c r="BKK61" i="7"/>
  <c r="BJZ61" i="7"/>
  <c r="BJP61" i="7"/>
  <c r="BJE61" i="7"/>
  <c r="BIT61" i="7"/>
  <c r="BIJ61" i="7"/>
  <c r="BHZ61" i="7"/>
  <c r="BHR61" i="7"/>
  <c r="BHJ61" i="7"/>
  <c r="BHB61" i="7"/>
  <c r="BGT61" i="7"/>
  <c r="BGL61" i="7"/>
  <c r="BGD61" i="7"/>
  <c r="BFV61" i="7"/>
  <c r="BFN61" i="7"/>
  <c r="BFF61" i="7"/>
  <c r="BEX61" i="7"/>
  <c r="BEP61" i="7"/>
  <c r="BEH61" i="7"/>
  <c r="BDZ61" i="7"/>
  <c r="BDR61" i="7"/>
  <c r="BDJ61" i="7"/>
  <c r="BDB61" i="7"/>
  <c r="BCT61" i="7"/>
  <c r="BCL61" i="7"/>
  <c r="BCD61" i="7"/>
  <c r="BBV61" i="7"/>
  <c r="BBN61" i="7"/>
  <c r="BBF61" i="7"/>
  <c r="BAX61" i="7"/>
  <c r="BAP61" i="7"/>
  <c r="BAH61" i="7"/>
  <c r="AZZ61" i="7"/>
  <c r="AZR61" i="7"/>
  <c r="AZJ61" i="7"/>
  <c r="AZB61" i="7"/>
  <c r="AYT61" i="7"/>
  <c r="AYL61" i="7"/>
  <c r="AYD61" i="7"/>
  <c r="AXV61" i="7"/>
  <c r="AXN61" i="7"/>
  <c r="AXF61" i="7"/>
  <c r="AWX61" i="7"/>
  <c r="AWP61" i="7"/>
  <c r="AWH61" i="7"/>
  <c r="AVZ61" i="7"/>
  <c r="AVR61" i="7"/>
  <c r="AVJ61" i="7"/>
  <c r="AVB61" i="7"/>
  <c r="AUT61" i="7"/>
  <c r="AUL61" i="7"/>
  <c r="AUD61" i="7"/>
  <c r="ATV61" i="7"/>
  <c r="ATN61" i="7"/>
  <c r="ATF61" i="7"/>
  <c r="ASX61" i="7"/>
  <c r="ASP61" i="7"/>
  <c r="ASH61" i="7"/>
  <c r="ARZ61" i="7"/>
  <c r="ARR61" i="7"/>
  <c r="ARJ61" i="7"/>
  <c r="ARB61" i="7"/>
  <c r="AQT61" i="7"/>
  <c r="AQL61" i="7"/>
  <c r="AQD61" i="7"/>
  <c r="APV61" i="7"/>
  <c r="APN61" i="7"/>
  <c r="APF61" i="7"/>
  <c r="AOX61" i="7"/>
  <c r="AOP61" i="7"/>
  <c r="AOH61" i="7"/>
  <c r="ANZ61" i="7"/>
  <c r="ANR61" i="7"/>
  <c r="ANJ61" i="7"/>
  <c r="ANB61" i="7"/>
  <c r="AMT61" i="7"/>
  <c r="AML61" i="7"/>
  <c r="AMD61" i="7"/>
  <c r="ALV61" i="7"/>
  <c r="ALN61" i="7"/>
  <c r="ALF61" i="7"/>
  <c r="AKX61" i="7"/>
  <c r="AKP61" i="7"/>
  <c r="AKH61" i="7"/>
  <c r="AJZ61" i="7"/>
  <c r="AJR61" i="7"/>
  <c r="AJJ61" i="7"/>
  <c r="AJB61" i="7"/>
  <c r="AIT61" i="7"/>
  <c r="AIL61" i="7"/>
  <c r="AID61" i="7"/>
  <c r="AHV61" i="7"/>
  <c r="AHN61" i="7"/>
  <c r="AHF61" i="7"/>
  <c r="AGX61" i="7"/>
  <c r="AGP61" i="7"/>
  <c r="AGH61" i="7"/>
  <c r="AFZ61" i="7"/>
  <c r="AFR61" i="7"/>
  <c r="AFJ61" i="7"/>
  <c r="AFB61" i="7"/>
  <c r="AET61" i="7"/>
  <c r="AEL61" i="7"/>
  <c r="AED61" i="7"/>
  <c r="ADV61" i="7"/>
  <c r="ADQ61" i="7"/>
  <c r="ADK61" i="7"/>
  <c r="ADF61" i="7"/>
  <c r="ADA61" i="7"/>
  <c r="ACU61" i="7"/>
  <c r="ACP61" i="7"/>
  <c r="ACK61" i="7"/>
  <c r="ACE61" i="7"/>
  <c r="ABZ61" i="7"/>
  <c r="ABU61" i="7"/>
  <c r="ABO61" i="7"/>
  <c r="ABJ61" i="7"/>
  <c r="ABE61" i="7"/>
  <c r="AAY61" i="7"/>
  <c r="AAT61" i="7"/>
  <c r="AAO61" i="7"/>
  <c r="AAI61" i="7"/>
  <c r="AAD61" i="7"/>
  <c r="ZY61" i="7"/>
  <c r="ZS61" i="7"/>
  <c r="ZN61" i="7"/>
  <c r="ZI61" i="7"/>
  <c r="ZC61" i="7"/>
  <c r="YX61" i="7"/>
  <c r="YS61" i="7"/>
  <c r="YM61" i="7"/>
  <c r="YH61" i="7"/>
  <c r="YC61" i="7"/>
  <c r="XW61" i="7"/>
  <c r="XR61" i="7"/>
  <c r="XM61" i="7"/>
  <c r="XG61" i="7"/>
  <c r="XB61" i="7"/>
  <c r="WW61" i="7"/>
  <c r="WQ61" i="7"/>
  <c r="WL61" i="7"/>
  <c r="WH61" i="7"/>
  <c r="WD61" i="7"/>
  <c r="VZ61" i="7"/>
  <c r="VV61" i="7"/>
  <c r="VR61" i="7"/>
  <c r="VN61" i="7"/>
  <c r="VJ61" i="7"/>
  <c r="VF61" i="7"/>
  <c r="VB61" i="7"/>
  <c r="UX61" i="7"/>
  <c r="UT61" i="7"/>
  <c r="UP61" i="7"/>
  <c r="UL61" i="7"/>
  <c r="UH61" i="7"/>
  <c r="UD61" i="7"/>
  <c r="TZ61" i="7"/>
  <c r="TV61" i="7"/>
  <c r="TR61" i="7"/>
  <c r="TN61" i="7"/>
  <c r="TJ61" i="7"/>
  <c r="TF61" i="7"/>
  <c r="TB61" i="7"/>
  <c r="SX61" i="7"/>
  <c r="ST61" i="7"/>
  <c r="SP61" i="7"/>
  <c r="SL61" i="7"/>
  <c r="SH61" i="7"/>
  <c r="SD61" i="7"/>
  <c r="RZ61" i="7"/>
  <c r="RV61" i="7"/>
  <c r="RR61" i="7"/>
  <c r="RN61" i="7"/>
  <c r="RJ61" i="7"/>
  <c r="RF61" i="7"/>
  <c r="RB61" i="7"/>
  <c r="QX61" i="7"/>
  <c r="QT61" i="7"/>
  <c r="QP61" i="7"/>
  <c r="QL61" i="7"/>
  <c r="QH61" i="7"/>
  <c r="QD61" i="7"/>
  <c r="PZ61" i="7"/>
  <c r="PV61" i="7"/>
  <c r="PR61" i="7"/>
  <c r="PN61" i="7"/>
  <c r="PJ61" i="7"/>
  <c r="PF61" i="7"/>
  <c r="PB61" i="7"/>
  <c r="OX61" i="7"/>
  <c r="OT61" i="7"/>
  <c r="OP61" i="7"/>
  <c r="OL61" i="7"/>
  <c r="OH61" i="7"/>
  <c r="OD61" i="7"/>
  <c r="NZ61" i="7"/>
  <c r="NV61" i="7"/>
  <c r="NR61" i="7"/>
  <c r="NN61" i="7"/>
  <c r="NJ61" i="7"/>
  <c r="NF61" i="7"/>
  <c r="NB61" i="7"/>
  <c r="MX61" i="7"/>
  <c r="MT61" i="7"/>
  <c r="MP61" i="7"/>
  <c r="ML61" i="7"/>
  <c r="MH61" i="7"/>
  <c r="MD61" i="7"/>
  <c r="LZ61" i="7"/>
  <c r="LV61" i="7"/>
  <c r="LR61" i="7"/>
  <c r="LN61" i="7"/>
  <c r="LJ61" i="7"/>
  <c r="LF61" i="7"/>
  <c r="LB61" i="7"/>
  <c r="KX61" i="7"/>
  <c r="KT61" i="7"/>
  <c r="KP61" i="7"/>
  <c r="KL61" i="7"/>
  <c r="KH61" i="7"/>
  <c r="KD61" i="7"/>
  <c r="JZ61" i="7"/>
  <c r="JV61" i="7"/>
  <c r="JR61" i="7"/>
  <c r="JN61" i="7"/>
  <c r="JJ61" i="7"/>
  <c r="JF61" i="7"/>
  <c r="JB61" i="7"/>
  <c r="IX61" i="7"/>
  <c r="IT61" i="7"/>
  <c r="IP61" i="7"/>
  <c r="IL61" i="7"/>
  <c r="IH61" i="7"/>
  <c r="ID61" i="7"/>
  <c r="HZ61" i="7"/>
  <c r="HV61" i="7"/>
  <c r="HR61" i="7"/>
  <c r="HN61" i="7"/>
  <c r="HJ61" i="7"/>
  <c r="HF61" i="7"/>
  <c r="HB61" i="7"/>
  <c r="GX61" i="7"/>
  <c r="GT61" i="7"/>
  <c r="GP61" i="7"/>
  <c r="GL61" i="7"/>
  <c r="GH61" i="7"/>
  <c r="GD61" i="7"/>
  <c r="FZ61" i="7"/>
  <c r="FV61" i="7"/>
  <c r="FR61" i="7"/>
  <c r="FN61" i="7"/>
  <c r="FJ61" i="7"/>
  <c r="FF61" i="7"/>
  <c r="FB61" i="7"/>
  <c r="EX61" i="7"/>
  <c r="ET61" i="7"/>
  <c r="EP61" i="7"/>
  <c r="EL61" i="7"/>
  <c r="EH61" i="7"/>
  <c r="ED61" i="7"/>
  <c r="DZ61" i="7"/>
  <c r="DV61" i="7"/>
  <c r="DR61" i="7"/>
  <c r="DN61" i="7"/>
  <c r="DJ61" i="7"/>
  <c r="DF61" i="7"/>
  <c r="DB61" i="7"/>
  <c r="CX61" i="7"/>
  <c r="CT61" i="7"/>
  <c r="CP61" i="7"/>
  <c r="CL61" i="7"/>
  <c r="CH61" i="7"/>
  <c r="CD61" i="7"/>
  <c r="BZ61" i="7"/>
  <c r="BV61" i="7"/>
  <c r="BR61" i="7"/>
  <c r="BN61" i="7"/>
  <c r="BJ61" i="7"/>
  <c r="BF61" i="7"/>
  <c r="BB61" i="7"/>
  <c r="AX61" i="7"/>
  <c r="AT61" i="7"/>
  <c r="AP61" i="7"/>
  <c r="AL61" i="7"/>
  <c r="AH61" i="7"/>
  <c r="AD61" i="7"/>
  <c r="Z61" i="7"/>
  <c r="V61" i="7"/>
  <c r="R61" i="7"/>
  <c r="N61" i="7"/>
  <c r="J61" i="7"/>
  <c r="F61" i="7"/>
  <c r="DJN61" i="7"/>
  <c r="DCF61" i="7"/>
  <c r="CXG61" i="7"/>
  <c r="CUO61" i="7"/>
  <c r="CSC61" i="7"/>
  <c r="CPV61" i="7"/>
  <c r="COP61" i="7"/>
  <c r="CNJ61" i="7"/>
  <c r="CMD61" i="7"/>
  <c r="CKX61" i="7"/>
  <c r="CJR61" i="7"/>
  <c r="CIL61" i="7"/>
  <c r="CHF61" i="7"/>
  <c r="CFZ61" i="7"/>
  <c r="CET61" i="7"/>
  <c r="CDN61" i="7"/>
  <c r="CCH61" i="7"/>
  <c r="CBB61" i="7"/>
  <c r="CAA61" i="7"/>
  <c r="BZF61" i="7"/>
  <c r="BYJ61" i="7"/>
  <c r="BXO61" i="7"/>
  <c r="BWT61" i="7"/>
  <c r="BWB61" i="7"/>
  <c r="BVL61" i="7"/>
  <c r="BUV61" i="7"/>
  <c r="BUF61" i="7"/>
  <c r="BTP61" i="7"/>
  <c r="BSZ61" i="7"/>
  <c r="BSJ61" i="7"/>
  <c r="BRT61" i="7"/>
  <c r="BRD61" i="7"/>
  <c r="BQN61" i="7"/>
  <c r="BPX61" i="7"/>
  <c r="BPH61" i="7"/>
  <c r="BOR61" i="7"/>
  <c r="BOB61" i="7"/>
  <c r="BNL61" i="7"/>
  <c r="BMV61" i="7"/>
  <c r="BMF61" i="7"/>
  <c r="BLP61" i="7"/>
  <c r="BKZ61" i="7"/>
  <c r="BKJ61" i="7"/>
  <c r="BJY61" i="7"/>
  <c r="BJN61" i="7"/>
  <c r="BJD61" i="7"/>
  <c r="BIS61" i="7"/>
  <c r="BIH61" i="7"/>
  <c r="BHY61" i="7"/>
  <c r="BHQ61" i="7"/>
  <c r="BHI61" i="7"/>
  <c r="BHA61" i="7"/>
  <c r="BGS61" i="7"/>
  <c r="BGK61" i="7"/>
  <c r="BGC61" i="7"/>
  <c r="BFU61" i="7"/>
  <c r="BFM61" i="7"/>
  <c r="BFE61" i="7"/>
  <c r="BEW61" i="7"/>
  <c r="BEO61" i="7"/>
  <c r="BEG61" i="7"/>
  <c r="BDY61" i="7"/>
  <c r="BDQ61" i="7"/>
  <c r="BDI61" i="7"/>
  <c r="BDA61" i="7"/>
  <c r="BCS61" i="7"/>
  <c r="BCK61" i="7"/>
  <c r="BCC61" i="7"/>
  <c r="BBU61" i="7"/>
  <c r="BBM61" i="7"/>
  <c r="BBE61" i="7"/>
  <c r="BAW61" i="7"/>
  <c r="BAO61" i="7"/>
  <c r="BAG61" i="7"/>
  <c r="AZY61" i="7"/>
  <c r="AZQ61" i="7"/>
  <c r="AZI61" i="7"/>
  <c r="AZA61" i="7"/>
  <c r="AYS61" i="7"/>
  <c r="AYK61" i="7"/>
  <c r="AYC61" i="7"/>
  <c r="AXU61" i="7"/>
  <c r="AXM61" i="7"/>
  <c r="AXE61" i="7"/>
  <c r="AWW61" i="7"/>
  <c r="AWO61" i="7"/>
  <c r="AWG61" i="7"/>
  <c r="AVY61" i="7"/>
  <c r="AVQ61" i="7"/>
  <c r="AVI61" i="7"/>
  <c r="AVA61" i="7"/>
  <c r="AUS61" i="7"/>
  <c r="AUK61" i="7"/>
  <c r="AUC61" i="7"/>
  <c r="ATU61" i="7"/>
  <c r="ATM61" i="7"/>
  <c r="ATE61" i="7"/>
  <c r="ASW61" i="7"/>
  <c r="ASO61" i="7"/>
  <c r="ASG61" i="7"/>
  <c r="ARY61" i="7"/>
  <c r="ARQ61" i="7"/>
  <c r="ARI61" i="7"/>
  <c r="ARA61" i="7"/>
  <c r="AQS61" i="7"/>
  <c r="AQK61" i="7"/>
  <c r="AQC61" i="7"/>
  <c r="APU61" i="7"/>
  <c r="APM61" i="7"/>
  <c r="APE61" i="7"/>
  <c r="AOW61" i="7"/>
  <c r="AOO61" i="7"/>
  <c r="AOG61" i="7"/>
  <c r="ANY61" i="7"/>
  <c r="ANQ61" i="7"/>
  <c r="ANI61" i="7"/>
  <c r="ANA61" i="7"/>
  <c r="AMS61" i="7"/>
  <c r="AMK61" i="7"/>
  <c r="AMC61" i="7"/>
  <c r="ALU61" i="7"/>
  <c r="ALM61" i="7"/>
  <c r="ALE61" i="7"/>
  <c r="AKW61" i="7"/>
  <c r="AKO61" i="7"/>
  <c r="AKG61" i="7"/>
  <c r="AJY61" i="7"/>
  <c r="AJQ61" i="7"/>
  <c r="AJI61" i="7"/>
  <c r="AJA61" i="7"/>
  <c r="AIS61" i="7"/>
  <c r="AIK61" i="7"/>
  <c r="AIC61" i="7"/>
  <c r="AHU61" i="7"/>
  <c r="AHM61" i="7"/>
  <c r="AHE61" i="7"/>
  <c r="AGW61" i="7"/>
  <c r="AGO61" i="7"/>
  <c r="AGG61" i="7"/>
  <c r="AFY61" i="7"/>
  <c r="AFQ61" i="7"/>
  <c r="AFI61" i="7"/>
  <c r="AFA61" i="7"/>
  <c r="AES61" i="7"/>
  <c r="AEK61" i="7"/>
  <c r="AEC61" i="7"/>
  <c r="ADU61" i="7"/>
  <c r="ADO61" i="7"/>
  <c r="ADJ61" i="7"/>
  <c r="ADE61" i="7"/>
  <c r="ACY61" i="7"/>
  <c r="ACT61" i="7"/>
  <c r="ACO61" i="7"/>
  <c r="ACI61" i="7"/>
  <c r="ACD61" i="7"/>
  <c r="ABY61" i="7"/>
  <c r="ABS61" i="7"/>
  <c r="ABN61" i="7"/>
  <c r="ABI61" i="7"/>
  <c r="ABC61" i="7"/>
  <c r="AAX61" i="7"/>
  <c r="AAS61" i="7"/>
  <c r="AAM61" i="7"/>
  <c r="AAH61" i="7"/>
  <c r="AAC61" i="7"/>
  <c r="ZW61" i="7"/>
  <c r="ZR61" i="7"/>
  <c r="ZM61" i="7"/>
  <c r="ZG61" i="7"/>
  <c r="ZB61" i="7"/>
  <c r="YW61" i="7"/>
  <c r="YQ61" i="7"/>
  <c r="YL61" i="7"/>
  <c r="YG61" i="7"/>
  <c r="YA61" i="7"/>
  <c r="XV61" i="7"/>
  <c r="XQ61" i="7"/>
  <c r="XK61" i="7"/>
  <c r="XF61" i="7"/>
  <c r="XA61" i="7"/>
  <c r="WU61" i="7"/>
  <c r="WP61" i="7"/>
  <c r="WK61" i="7"/>
  <c r="WG61" i="7"/>
  <c r="WC61" i="7"/>
  <c r="VY61" i="7"/>
  <c r="VU61" i="7"/>
  <c r="VQ61" i="7"/>
  <c r="VM61" i="7"/>
  <c r="VI61" i="7"/>
  <c r="VE61" i="7"/>
  <c r="VA61" i="7"/>
  <c r="UW61" i="7"/>
  <c r="US61" i="7"/>
  <c r="UO61" i="7"/>
  <c r="UK61" i="7"/>
  <c r="UG61" i="7"/>
  <c r="UC61" i="7"/>
  <c r="TY61" i="7"/>
  <c r="TU61" i="7"/>
  <c r="TQ61" i="7"/>
  <c r="TM61" i="7"/>
  <c r="TI61" i="7"/>
  <c r="TE61" i="7"/>
  <c r="TA61" i="7"/>
  <c r="SW61" i="7"/>
  <c r="SS61" i="7"/>
  <c r="SO61" i="7"/>
  <c r="SK61" i="7"/>
  <c r="SG61" i="7"/>
  <c r="SC61" i="7"/>
  <c r="RY61" i="7"/>
  <c r="RU61" i="7"/>
  <c r="RQ61" i="7"/>
  <c r="RM61" i="7"/>
  <c r="RI61" i="7"/>
  <c r="RE61" i="7"/>
  <c r="RA61" i="7"/>
  <c r="QW61" i="7"/>
  <c r="QS61" i="7"/>
  <c r="QO61" i="7"/>
  <c r="QK61" i="7"/>
  <c r="QG61" i="7"/>
  <c r="QC61" i="7"/>
  <c r="PY61" i="7"/>
  <c r="PU61" i="7"/>
  <c r="PQ61" i="7"/>
  <c r="PM61" i="7"/>
  <c r="PI61" i="7"/>
  <c r="PE61" i="7"/>
  <c r="PA61" i="7"/>
  <c r="OW61" i="7"/>
  <c r="OS61" i="7"/>
  <c r="OO61" i="7"/>
  <c r="OK61" i="7"/>
  <c r="OG61" i="7"/>
  <c r="OC61" i="7"/>
  <c r="NY61" i="7"/>
  <c r="NU61" i="7"/>
  <c r="NQ61" i="7"/>
  <c r="NM61" i="7"/>
  <c r="NI61" i="7"/>
  <c r="NE61" i="7"/>
  <c r="NA61" i="7"/>
  <c r="MW61" i="7"/>
  <c r="MS61" i="7"/>
  <c r="MO61" i="7"/>
  <c r="MK61" i="7"/>
  <c r="MG61" i="7"/>
  <c r="MC61" i="7"/>
  <c r="LY61" i="7"/>
  <c r="LU61" i="7"/>
  <c r="LQ61" i="7"/>
  <c r="LM61" i="7"/>
  <c r="LI61" i="7"/>
  <c r="LE61" i="7"/>
  <c r="LA61" i="7"/>
  <c r="KW61" i="7"/>
  <c r="KS61" i="7"/>
  <c r="KO61" i="7"/>
  <c r="KK61" i="7"/>
  <c r="KG61" i="7"/>
  <c r="KC61" i="7"/>
  <c r="JY61" i="7"/>
  <c r="JU61" i="7"/>
  <c r="JQ61" i="7"/>
  <c r="JM61" i="7"/>
  <c r="JI61" i="7"/>
  <c r="JE61" i="7"/>
  <c r="JA61" i="7"/>
  <c r="IW61" i="7"/>
  <c r="IS61" i="7"/>
  <c r="IO61" i="7"/>
  <c r="IK61" i="7"/>
  <c r="IG61" i="7"/>
  <c r="IC61" i="7"/>
  <c r="HY61" i="7"/>
  <c r="HU61" i="7"/>
  <c r="HQ61" i="7"/>
  <c r="HM61" i="7"/>
  <c r="HI61" i="7"/>
  <c r="HE61" i="7"/>
  <c r="HA61" i="7"/>
  <c r="GW61" i="7"/>
  <c r="GS61" i="7"/>
  <c r="GO61" i="7"/>
  <c r="GK61" i="7"/>
  <c r="GG61" i="7"/>
  <c r="GC61" i="7"/>
  <c r="FY61" i="7"/>
  <c r="FU61" i="7"/>
  <c r="FQ61" i="7"/>
  <c r="FM61" i="7"/>
  <c r="FI61" i="7"/>
  <c r="FE61" i="7"/>
  <c r="FA61" i="7"/>
  <c r="EW61" i="7"/>
  <c r="ES61" i="7"/>
  <c r="EO61" i="7"/>
  <c r="EK61" i="7"/>
  <c r="EG61" i="7"/>
  <c r="EC61" i="7"/>
  <c r="DY61" i="7"/>
  <c r="DU61" i="7"/>
  <c r="DQ61" i="7"/>
  <c r="DM61" i="7"/>
  <c r="DI61" i="7"/>
  <c r="DE61" i="7"/>
  <c r="DA61" i="7"/>
  <c r="CW61" i="7"/>
  <c r="CS61" i="7"/>
  <c r="CO61" i="7"/>
  <c r="CK61" i="7"/>
  <c r="CG61" i="7"/>
  <c r="CC61" i="7"/>
  <c r="BY61" i="7"/>
  <c r="BU61" i="7"/>
  <c r="BQ61" i="7"/>
  <c r="BM61" i="7"/>
  <c r="BI61" i="7"/>
  <c r="BE61" i="7"/>
  <c r="BA61" i="7"/>
  <c r="AW61" i="7"/>
  <c r="AS61" i="7"/>
  <c r="AO61" i="7"/>
  <c r="AK61" i="7"/>
  <c r="AG61" i="7"/>
  <c r="AC61" i="7"/>
  <c r="Y61" i="7"/>
  <c r="U61" i="7"/>
  <c r="Q61" i="7"/>
  <c r="M61" i="7"/>
  <c r="I61" i="7"/>
  <c r="E61" i="7"/>
  <c r="DFN61" i="7"/>
  <c r="CVV61" i="7"/>
  <c r="CQX61" i="7"/>
  <c r="COA61" i="7"/>
  <c r="CLO61" i="7"/>
  <c r="CJC61" i="7"/>
  <c r="CGQ61" i="7"/>
  <c r="CEE61" i="7"/>
  <c r="CBS61" i="7"/>
  <c r="BZR61" i="7"/>
  <c r="BYA61" i="7"/>
  <c r="BWK61" i="7"/>
  <c r="BVE61" i="7"/>
  <c r="BTY61" i="7"/>
  <c r="BSS61" i="7"/>
  <c r="BRM61" i="7"/>
  <c r="BQG61" i="7"/>
  <c r="BPA61" i="7"/>
  <c r="BNU61" i="7"/>
  <c r="BMO61" i="7"/>
  <c r="BLI61" i="7"/>
  <c r="BKF61" i="7"/>
  <c r="BJJ61" i="7"/>
  <c r="BIO61" i="7"/>
  <c r="BHV61" i="7"/>
  <c r="BHF61" i="7"/>
  <c r="BGP61" i="7"/>
  <c r="BFZ61" i="7"/>
  <c r="BFJ61" i="7"/>
  <c r="BET61" i="7"/>
  <c r="BED61" i="7"/>
  <c r="BDN61" i="7"/>
  <c r="BCX61" i="7"/>
  <c r="BCH61" i="7"/>
  <c r="BBR61" i="7"/>
  <c r="BBB61" i="7"/>
  <c r="BAL61" i="7"/>
  <c r="AZV61" i="7"/>
  <c r="AZF61" i="7"/>
  <c r="AYP61" i="7"/>
  <c r="AXZ61" i="7"/>
  <c r="AXJ61" i="7"/>
  <c r="AWT61" i="7"/>
  <c r="AWD61" i="7"/>
  <c r="AVN61" i="7"/>
  <c r="AUX61" i="7"/>
  <c r="AUH61" i="7"/>
  <c r="ATR61" i="7"/>
  <c r="ATB61" i="7"/>
  <c r="ASL61" i="7"/>
  <c r="ARV61" i="7"/>
  <c r="ARF61" i="7"/>
  <c r="AQP61" i="7"/>
  <c r="APZ61" i="7"/>
  <c r="APJ61" i="7"/>
  <c r="AOT61" i="7"/>
  <c r="AOD61" i="7"/>
  <c r="ANN61" i="7"/>
  <c r="AMX61" i="7"/>
  <c r="AMH61" i="7"/>
  <c r="ALR61" i="7"/>
  <c r="ALB61" i="7"/>
  <c r="AKL61" i="7"/>
  <c r="AJV61" i="7"/>
  <c r="AJF61" i="7"/>
  <c r="AIP61" i="7"/>
  <c r="AHZ61" i="7"/>
  <c r="AHJ61" i="7"/>
  <c r="AGT61" i="7"/>
  <c r="AGD61" i="7"/>
  <c r="AFN61" i="7"/>
  <c r="AEX61" i="7"/>
  <c r="AEH61" i="7"/>
  <c r="ADS61" i="7"/>
  <c r="ADI61" i="7"/>
  <c r="ACX61" i="7"/>
  <c r="ACM61" i="7"/>
  <c r="ACC61" i="7"/>
  <c r="ABR61" i="7"/>
  <c r="ABG61" i="7"/>
  <c r="AAW61" i="7"/>
  <c r="AAL61" i="7"/>
  <c r="AAA61" i="7"/>
  <c r="ZQ61" i="7"/>
  <c r="ZF61" i="7"/>
  <c r="YU61" i="7"/>
  <c r="YK61" i="7"/>
  <c r="XZ61" i="7"/>
  <c r="XO61" i="7"/>
  <c r="XE61" i="7"/>
  <c r="WT61" i="7"/>
  <c r="WJ61" i="7"/>
  <c r="WB61" i="7"/>
  <c r="VT61" i="7"/>
  <c r="VL61" i="7"/>
  <c r="VD61" i="7"/>
  <c r="UV61" i="7"/>
  <c r="UN61" i="7"/>
  <c r="UF61" i="7"/>
  <c r="TX61" i="7"/>
  <c r="TP61" i="7"/>
  <c r="TH61" i="7"/>
  <c r="SZ61" i="7"/>
  <c r="SR61" i="7"/>
  <c r="SJ61" i="7"/>
  <c r="SB61" i="7"/>
  <c r="RT61" i="7"/>
  <c r="RL61" i="7"/>
  <c r="RD61" i="7"/>
  <c r="QV61" i="7"/>
  <c r="QN61" i="7"/>
  <c r="QF61" i="7"/>
  <c r="PX61" i="7"/>
  <c r="PP61" i="7"/>
  <c r="PH61" i="7"/>
  <c r="OZ61" i="7"/>
  <c r="OR61" i="7"/>
  <c r="OJ61" i="7"/>
  <c r="OB61" i="7"/>
  <c r="NT61" i="7"/>
  <c r="NL61" i="7"/>
  <c r="ND61" i="7"/>
  <c r="MV61" i="7"/>
  <c r="MN61" i="7"/>
  <c r="MF61" i="7"/>
  <c r="LX61" i="7"/>
  <c r="LP61" i="7"/>
  <c r="LH61" i="7"/>
  <c r="KZ61" i="7"/>
  <c r="KR61" i="7"/>
  <c r="KJ61" i="7"/>
  <c r="KB61" i="7"/>
  <c r="JT61" i="7"/>
  <c r="JL61" i="7"/>
  <c r="JD61" i="7"/>
  <c r="IV61" i="7"/>
  <c r="IN61" i="7"/>
  <c r="IF61" i="7"/>
  <c r="HX61" i="7"/>
  <c r="HP61" i="7"/>
  <c r="HH61" i="7"/>
  <c r="GZ61" i="7"/>
  <c r="GR61" i="7"/>
  <c r="GJ61" i="7"/>
  <c r="GB61" i="7"/>
  <c r="FT61" i="7"/>
  <c r="FL61" i="7"/>
  <c r="FD61" i="7"/>
  <c r="EV61" i="7"/>
  <c r="EN61" i="7"/>
  <c r="EF61" i="7"/>
  <c r="DX61" i="7"/>
  <c r="DP61" i="7"/>
  <c r="DH61" i="7"/>
  <c r="CZ61" i="7"/>
  <c r="CR61" i="7"/>
  <c r="CJ61" i="7"/>
  <c r="CB61" i="7"/>
  <c r="BT61" i="7"/>
  <c r="BL61" i="7"/>
  <c r="BD61" i="7"/>
  <c r="AV61" i="7"/>
  <c r="AN61" i="7"/>
  <c r="AF61" i="7"/>
  <c r="X61" i="7"/>
  <c r="P61" i="7"/>
  <c r="H61" i="7"/>
  <c r="CZO61" i="7"/>
  <c r="CTJ61" i="7"/>
  <c r="CPG61" i="7"/>
  <c r="CMU61" i="7"/>
  <c r="CKI61" i="7"/>
  <c r="CHW61" i="7"/>
  <c r="CFK61" i="7"/>
  <c r="CCY61" i="7"/>
  <c r="CAM61" i="7"/>
  <c r="BYV61" i="7"/>
  <c r="BXF61" i="7"/>
  <c r="BVU61" i="7"/>
  <c r="BUO61" i="7"/>
  <c r="BTI61" i="7"/>
  <c r="BSC61" i="7"/>
  <c r="BQW61" i="7"/>
  <c r="BPQ61" i="7"/>
  <c r="BOK61" i="7"/>
  <c r="BNE61" i="7"/>
  <c r="BLY61" i="7"/>
  <c r="BKS61" i="7"/>
  <c r="BJU61" i="7"/>
  <c r="BIZ61" i="7"/>
  <c r="BID61" i="7"/>
  <c r="BHN61" i="7"/>
  <c r="BGX61" i="7"/>
  <c r="BGH61" i="7"/>
  <c r="BFR61" i="7"/>
  <c r="BFB61" i="7"/>
  <c r="BEL61" i="7"/>
  <c r="BDV61" i="7"/>
  <c r="BDF61" i="7"/>
  <c r="BCP61" i="7"/>
  <c r="BBZ61" i="7"/>
  <c r="BBJ61" i="7"/>
  <c r="BAT61" i="7"/>
  <c r="BAD61" i="7"/>
  <c r="AZN61" i="7"/>
  <c r="AYX61" i="7"/>
  <c r="AYH61" i="7"/>
  <c r="AXR61" i="7"/>
  <c r="AXB61" i="7"/>
  <c r="AWL61" i="7"/>
  <c r="AVV61" i="7"/>
  <c r="AVF61" i="7"/>
  <c r="AUP61" i="7"/>
  <c r="ATZ61" i="7"/>
  <c r="ATJ61" i="7"/>
  <c r="AST61" i="7"/>
  <c r="ASD61" i="7"/>
  <c r="ARN61" i="7"/>
  <c r="AQX61" i="7"/>
  <c r="AQH61" i="7"/>
  <c r="APR61" i="7"/>
  <c r="APB61" i="7"/>
  <c r="AOL61" i="7"/>
  <c r="ANV61" i="7"/>
  <c r="ANF61" i="7"/>
  <c r="AMP61" i="7"/>
  <c r="ALZ61" i="7"/>
  <c r="ALJ61" i="7"/>
  <c r="AKT61" i="7"/>
  <c r="AKD61" i="7"/>
  <c r="AJN61" i="7"/>
  <c r="AIX61" i="7"/>
  <c r="AIH61" i="7"/>
  <c r="AHR61" i="7"/>
  <c r="AHB61" i="7"/>
  <c r="AGL61" i="7"/>
  <c r="AFV61" i="7"/>
  <c r="AFF61" i="7"/>
  <c r="AEP61" i="7"/>
  <c r="ADZ61" i="7"/>
  <c r="ADN61" i="7"/>
  <c r="ADC61" i="7"/>
  <c r="ACS61" i="7"/>
  <c r="ACH61" i="7"/>
  <c r="ABW61" i="7"/>
  <c r="ABM61" i="7"/>
  <c r="ABB61" i="7"/>
  <c r="AAQ61" i="7"/>
  <c r="AAG61" i="7"/>
  <c r="ZV61" i="7"/>
  <c r="ZK61" i="7"/>
  <c r="ZA61" i="7"/>
  <c r="YP61" i="7"/>
  <c r="YE61" i="7"/>
  <c r="XU61" i="7"/>
  <c r="XJ61" i="7"/>
  <c r="WY61" i="7"/>
  <c r="WO61" i="7"/>
  <c r="WF61" i="7"/>
  <c r="VX61" i="7"/>
  <c r="VP61" i="7"/>
  <c r="VH61" i="7"/>
  <c r="UZ61" i="7"/>
  <c r="UR61" i="7"/>
  <c r="UJ61" i="7"/>
  <c r="UB61" i="7"/>
  <c r="TT61" i="7"/>
  <c r="TL61" i="7"/>
  <c r="TD61" i="7"/>
  <c r="SV61" i="7"/>
  <c r="SN61" i="7"/>
  <c r="SF61" i="7"/>
  <c r="RX61" i="7"/>
  <c r="RP61" i="7"/>
  <c r="RH61" i="7"/>
  <c r="QZ61" i="7"/>
  <c r="QR61" i="7"/>
  <c r="QJ61" i="7"/>
  <c r="QB61" i="7"/>
  <c r="PT61" i="7"/>
  <c r="PL61" i="7"/>
  <c r="PD61" i="7"/>
  <c r="OV61" i="7"/>
  <c r="ON61" i="7"/>
  <c r="OF61" i="7"/>
  <c r="NX61" i="7"/>
  <c r="NP61" i="7"/>
  <c r="NH61" i="7"/>
  <c r="MZ61" i="7"/>
  <c r="MR61" i="7"/>
  <c r="MJ61" i="7"/>
  <c r="MB61" i="7"/>
  <c r="LT61" i="7"/>
  <c r="LL61" i="7"/>
  <c r="LD61" i="7"/>
  <c r="KV61" i="7"/>
  <c r="KN61" i="7"/>
  <c r="KF61" i="7"/>
  <c r="JX61" i="7"/>
  <c r="JP61" i="7"/>
  <c r="JH61" i="7"/>
  <c r="IZ61" i="7"/>
  <c r="IR61" i="7"/>
  <c r="IJ61" i="7"/>
  <c r="IB61" i="7"/>
  <c r="HT61" i="7"/>
  <c r="HL61" i="7"/>
  <c r="HD61" i="7"/>
  <c r="GV61" i="7"/>
  <c r="GN61" i="7"/>
  <c r="GF61" i="7"/>
  <c r="FX61" i="7"/>
  <c r="FP61" i="7"/>
  <c r="FH61" i="7"/>
  <c r="EZ61" i="7"/>
  <c r="ER61" i="7"/>
  <c r="EJ61" i="7"/>
  <c r="EB61" i="7"/>
  <c r="DT61" i="7"/>
  <c r="DL61" i="7"/>
  <c r="DD61" i="7"/>
  <c r="CV61" i="7"/>
  <c r="CN61" i="7"/>
  <c r="CF61" i="7"/>
  <c r="BX61" i="7"/>
  <c r="BP61" i="7"/>
  <c r="BH61" i="7"/>
  <c r="AZ61" i="7"/>
  <c r="AR61" i="7"/>
  <c r="AJ61" i="7"/>
  <c r="AB61" i="7"/>
  <c r="T61" i="7"/>
  <c r="L61" i="7"/>
  <c r="D61" i="7"/>
  <c r="DFM61" i="7"/>
  <c r="CQW61" i="7"/>
  <c r="CLN61" i="7"/>
  <c r="CGP61" i="7"/>
  <c r="CBR61" i="7"/>
  <c r="BXZ61" i="7"/>
  <c r="BVD61" i="7"/>
  <c r="BSR61" i="7"/>
  <c r="BQF61" i="7"/>
  <c r="BNT61" i="7"/>
  <c r="BLH61" i="7"/>
  <c r="BJI61" i="7"/>
  <c r="BHU61" i="7"/>
  <c r="BGO61" i="7"/>
  <c r="BFI61" i="7"/>
  <c r="BEC61" i="7"/>
  <c r="BCW61" i="7"/>
  <c r="BBQ61" i="7"/>
  <c r="BAK61" i="7"/>
  <c r="AZE61" i="7"/>
  <c r="AXY61" i="7"/>
  <c r="AWS61" i="7"/>
  <c r="AVM61" i="7"/>
  <c r="AUG61" i="7"/>
  <c r="ATA61" i="7"/>
  <c r="ARU61" i="7"/>
  <c r="AQO61" i="7"/>
  <c r="API61" i="7"/>
  <c r="AOC61" i="7"/>
  <c r="AMW61" i="7"/>
  <c r="ALQ61" i="7"/>
  <c r="AKK61" i="7"/>
  <c r="AJE61" i="7"/>
  <c r="AHY61" i="7"/>
  <c r="AGS61" i="7"/>
  <c r="AFM61" i="7"/>
  <c r="AEG61" i="7"/>
  <c r="ADG61" i="7"/>
  <c r="ACL61" i="7"/>
  <c r="ABQ61" i="7"/>
  <c r="AAU61" i="7"/>
  <c r="ZZ61" i="7"/>
  <c r="ZE61" i="7"/>
  <c r="YI61" i="7"/>
  <c r="XN61" i="7"/>
  <c r="WS61" i="7"/>
  <c r="WA61" i="7"/>
  <c r="VK61" i="7"/>
  <c r="UU61" i="7"/>
  <c r="UE61" i="7"/>
  <c r="TO61" i="7"/>
  <c r="SY61" i="7"/>
  <c r="SI61" i="7"/>
  <c r="RS61" i="7"/>
  <c r="RC61" i="7"/>
  <c r="QM61" i="7"/>
  <c r="PW61" i="7"/>
  <c r="PG61" i="7"/>
  <c r="OQ61" i="7"/>
  <c r="OA61" i="7"/>
  <c r="NK61" i="7"/>
  <c r="MU61" i="7"/>
  <c r="ME61" i="7"/>
  <c r="LO61" i="7"/>
  <c r="KY61" i="7"/>
  <c r="KI61" i="7"/>
  <c r="JS61" i="7"/>
  <c r="JC61" i="7"/>
  <c r="IM61" i="7"/>
  <c r="HW61" i="7"/>
  <c r="HG61" i="7"/>
  <c r="GQ61" i="7"/>
  <c r="GA61" i="7"/>
  <c r="FK61" i="7"/>
  <c r="EU61" i="7"/>
  <c r="EE61" i="7"/>
  <c r="DO61" i="7"/>
  <c r="CY61" i="7"/>
  <c r="CI61" i="7"/>
  <c r="BS61" i="7"/>
  <c r="BC61" i="7"/>
  <c r="AM61" i="7"/>
  <c r="W61" i="7"/>
  <c r="G61" i="7"/>
  <c r="CZN61" i="7"/>
  <c r="CPF61" i="7"/>
  <c r="CKH61" i="7"/>
  <c r="CFJ61" i="7"/>
  <c r="CAL61" i="7"/>
  <c r="BXD61" i="7"/>
  <c r="BUN61" i="7"/>
  <c r="BSB61" i="7"/>
  <c r="BPP61" i="7"/>
  <c r="BND61" i="7"/>
  <c r="BKR61" i="7"/>
  <c r="BIX61" i="7"/>
  <c r="BHM61" i="7"/>
  <c r="BGG61" i="7"/>
  <c r="BFA61" i="7"/>
  <c r="BDU61" i="7"/>
  <c r="BCO61" i="7"/>
  <c r="BBI61" i="7"/>
  <c r="BAC61" i="7"/>
  <c r="AYW61" i="7"/>
  <c r="AXQ61" i="7"/>
  <c r="AWK61" i="7"/>
  <c r="AVE61" i="7"/>
  <c r="ATY61" i="7"/>
  <c r="ASS61" i="7"/>
  <c r="ARM61" i="7"/>
  <c r="AQG61" i="7"/>
  <c r="APA61" i="7"/>
  <c r="ANU61" i="7"/>
  <c r="AMO61" i="7"/>
  <c r="ALI61" i="7"/>
  <c r="AKC61" i="7"/>
  <c r="AIW61" i="7"/>
  <c r="AHQ61" i="7"/>
  <c r="AGK61" i="7"/>
  <c r="AFE61" i="7"/>
  <c r="ADY61" i="7"/>
  <c r="ADB61" i="7"/>
  <c r="ACG61" i="7"/>
  <c r="ABK61" i="7"/>
  <c r="AAP61" i="7"/>
  <c r="ZU61" i="7"/>
  <c r="YY61" i="7"/>
  <c r="YD61" i="7"/>
  <c r="XI61" i="7"/>
  <c r="WM61" i="7"/>
  <c r="VW61" i="7"/>
  <c r="VG61" i="7"/>
  <c r="UQ61" i="7"/>
  <c r="UA61" i="7"/>
  <c r="TK61" i="7"/>
  <c r="SU61" i="7"/>
  <c r="SE61" i="7"/>
  <c r="RO61" i="7"/>
  <c r="QY61" i="7"/>
  <c r="QI61" i="7"/>
  <c r="PS61" i="7"/>
  <c r="PC61" i="7"/>
  <c r="OM61" i="7"/>
  <c r="NW61" i="7"/>
  <c r="NG61" i="7"/>
  <c r="MQ61" i="7"/>
  <c r="MA61" i="7"/>
  <c r="LK61" i="7"/>
  <c r="KU61" i="7"/>
  <c r="KE61" i="7"/>
  <c r="JO61" i="7"/>
  <c r="IY61" i="7"/>
  <c r="II61" i="7"/>
  <c r="HS61" i="7"/>
  <c r="HC61" i="7"/>
  <c r="GM61" i="7"/>
  <c r="FW61" i="7"/>
  <c r="FG61" i="7"/>
  <c r="EQ61" i="7"/>
  <c r="EA61" i="7"/>
  <c r="DK61" i="7"/>
  <c r="CU61" i="7"/>
  <c r="CE61" i="7"/>
  <c r="BO61" i="7"/>
  <c r="AY61" i="7"/>
  <c r="AI61" i="7"/>
  <c r="S61" i="7"/>
  <c r="CVU61" i="7"/>
  <c r="CJB61" i="7"/>
  <c r="BZP61" i="7"/>
  <c r="BTX61" i="7"/>
  <c r="BOZ61" i="7"/>
  <c r="BKD61" i="7"/>
  <c r="BHE61" i="7"/>
  <c r="BES61" i="7"/>
  <c r="BCG61" i="7"/>
  <c r="AZU61" i="7"/>
  <c r="AXI61" i="7"/>
  <c r="AUW61" i="7"/>
  <c r="ASK61" i="7"/>
  <c r="APY61" i="7"/>
  <c r="ANM61" i="7"/>
  <c r="ALA61" i="7"/>
  <c r="AIO61" i="7"/>
  <c r="AGC61" i="7"/>
  <c r="ADR61" i="7"/>
  <c r="ACA61" i="7"/>
  <c r="AAK61" i="7"/>
  <c r="YT61" i="7"/>
  <c r="XC61" i="7"/>
  <c r="VS61" i="7"/>
  <c r="UM61" i="7"/>
  <c r="TG61" i="7"/>
  <c r="SA61" i="7"/>
  <c r="QU61" i="7"/>
  <c r="PO61" i="7"/>
  <c r="OI61" i="7"/>
  <c r="NC61" i="7"/>
  <c r="LW61" i="7"/>
  <c r="KQ61" i="7"/>
  <c r="JK61" i="7"/>
  <c r="IE61" i="7"/>
  <c r="GY61" i="7"/>
  <c r="FS61" i="7"/>
  <c r="EM61" i="7"/>
  <c r="DG61" i="7"/>
  <c r="CA61" i="7"/>
  <c r="AU61" i="7"/>
  <c r="O61" i="7"/>
  <c r="V59" i="9"/>
  <c r="R59" i="9"/>
  <c r="N59" i="9"/>
  <c r="J59" i="9"/>
  <c r="F59" i="9"/>
  <c r="CNZ61" i="7"/>
  <c r="BWJ61" i="7"/>
  <c r="BMN61" i="7"/>
  <c r="BFY61" i="7"/>
  <c r="BBA61" i="7"/>
  <c r="AWC61" i="7"/>
  <c r="ARE61" i="7"/>
  <c r="AMG61" i="7"/>
  <c r="AHI61" i="7"/>
  <c r="ACW61" i="7"/>
  <c r="ZO61" i="7"/>
  <c r="WI61" i="7"/>
  <c r="TW61" i="7"/>
  <c r="QE61" i="7"/>
  <c r="NS61" i="7"/>
  <c r="LG61" i="7"/>
  <c r="IU61" i="7"/>
  <c r="GI61" i="7"/>
  <c r="DW61" i="7"/>
  <c r="BK61" i="7"/>
  <c r="CTI61" i="7"/>
  <c r="CHV61" i="7"/>
  <c r="BYU61" i="7"/>
  <c r="BTH61" i="7"/>
  <c r="BOJ61" i="7"/>
  <c r="BJT61" i="7"/>
  <c r="BGW61" i="7"/>
  <c r="BEK61" i="7"/>
  <c r="BBY61" i="7"/>
  <c r="AZM61" i="7"/>
  <c r="AXA61" i="7"/>
  <c r="AUO61" i="7"/>
  <c r="ASC61" i="7"/>
  <c r="APQ61" i="7"/>
  <c r="ANE61" i="7"/>
  <c r="AKS61" i="7"/>
  <c r="AIG61" i="7"/>
  <c r="AFU61" i="7"/>
  <c r="ADM61" i="7"/>
  <c r="ABV61" i="7"/>
  <c r="AAE61" i="7"/>
  <c r="YO61" i="7"/>
  <c r="WX61" i="7"/>
  <c r="VO61" i="7"/>
  <c r="UI61" i="7"/>
  <c r="TC61" i="7"/>
  <c r="RW61" i="7"/>
  <c r="QQ61" i="7"/>
  <c r="PK61" i="7"/>
  <c r="OE61" i="7"/>
  <c r="MY61" i="7"/>
  <c r="LS61" i="7"/>
  <c r="KM61" i="7"/>
  <c r="JG61" i="7"/>
  <c r="IA61" i="7"/>
  <c r="GU61" i="7"/>
  <c r="FO61" i="7"/>
  <c r="EI61" i="7"/>
  <c r="DC61" i="7"/>
  <c r="BW61" i="7"/>
  <c r="AQ61" i="7"/>
  <c r="K61" i="7"/>
  <c r="U59" i="9"/>
  <c r="Q59" i="9"/>
  <c r="M59" i="9"/>
  <c r="I59" i="9"/>
  <c r="E59" i="9"/>
  <c r="CED61" i="7"/>
  <c r="BRL61" i="7"/>
  <c r="BIN61" i="7"/>
  <c r="BDM61" i="7"/>
  <c r="AYO61" i="7"/>
  <c r="ATQ61" i="7"/>
  <c r="AOS61" i="7"/>
  <c r="AJU61" i="7"/>
  <c r="AEW61" i="7"/>
  <c r="ABF61" i="7"/>
  <c r="XY61" i="7"/>
  <c r="VC61" i="7"/>
  <c r="SQ61" i="7"/>
  <c r="RK61" i="7"/>
  <c r="OY61" i="7"/>
  <c r="MM61" i="7"/>
  <c r="KA61" i="7"/>
  <c r="HO61" i="7"/>
  <c r="FC61" i="7"/>
  <c r="CQ61" i="7"/>
  <c r="AE61" i="7"/>
  <c r="CMT61" i="7"/>
  <c r="BLX61" i="7"/>
  <c r="BAS61" i="7"/>
  <c r="AQW61" i="7"/>
  <c r="AHA61" i="7"/>
  <c r="ZJ61" i="7"/>
  <c r="TS61" i="7"/>
  <c r="OU61" i="7"/>
  <c r="JW61" i="7"/>
  <c r="EY61" i="7"/>
  <c r="AA61" i="7"/>
  <c r="W59" i="9"/>
  <c r="O59" i="9"/>
  <c r="G59" i="9"/>
  <c r="AVU61" i="7"/>
  <c r="K59" i="9"/>
  <c r="BQV61" i="7"/>
  <c r="AJM61" i="7"/>
  <c r="UY61" i="7"/>
  <c r="LC61" i="7"/>
  <c r="BG61" i="7"/>
  <c r="H59" i="9"/>
  <c r="CCX61" i="7"/>
  <c r="BIC61" i="7"/>
  <c r="AYG61" i="7"/>
  <c r="AOK61" i="7"/>
  <c r="AEO61" i="7"/>
  <c r="XS61" i="7"/>
  <c r="SM61" i="7"/>
  <c r="NO61" i="7"/>
  <c r="IQ61" i="7"/>
  <c r="DS61" i="7"/>
  <c r="T59" i="9"/>
  <c r="L59" i="9"/>
  <c r="D59" i="9"/>
  <c r="BVT61" i="7"/>
  <c r="BFQ61" i="7"/>
  <c r="ALY61" i="7"/>
  <c r="ACQ61" i="7"/>
  <c r="WE61" i="7"/>
  <c r="RG61" i="7"/>
  <c r="MI61" i="7"/>
  <c r="HK61" i="7"/>
  <c r="CM61" i="7"/>
  <c r="S59" i="9"/>
  <c r="BDE61" i="7"/>
  <c r="ATI61" i="7"/>
  <c r="ABA61" i="7"/>
  <c r="QA61" i="7"/>
  <c r="GE61" i="7"/>
  <c r="P59" i="9"/>
  <c r="C61" i="7"/>
  <c r="C59" i="9"/>
  <c r="C60" i="9"/>
  <c r="W60" i="9"/>
  <c r="S60" i="9"/>
  <c r="O60" i="9"/>
  <c r="K60" i="9"/>
  <c r="G60" i="9"/>
  <c r="R60" i="9"/>
  <c r="J60" i="9"/>
  <c r="F60" i="9"/>
  <c r="M60" i="9"/>
  <c r="V60" i="9"/>
  <c r="N60" i="9"/>
  <c r="Q60" i="9"/>
  <c r="E60" i="9"/>
  <c r="U60" i="9"/>
  <c r="I60" i="9"/>
  <c r="T60" i="9"/>
  <c r="P60" i="9"/>
  <c r="L60" i="9"/>
  <c r="H60" i="9"/>
  <c r="D60" i="9"/>
  <c r="C16" i="9"/>
  <c r="E16" i="9"/>
  <c r="D16" i="9"/>
  <c r="F16" i="9"/>
  <c r="G16" i="9"/>
  <c r="H16" i="9"/>
  <c r="I16" i="9"/>
  <c r="J16" i="9"/>
  <c r="K16" i="9"/>
  <c r="L16" i="9"/>
  <c r="M16" i="9"/>
  <c r="N16" i="9"/>
  <c r="O16" i="9"/>
  <c r="P16" i="9"/>
  <c r="Q16" i="9"/>
  <c r="R16" i="9"/>
  <c r="S16" i="9"/>
  <c r="T16" i="9"/>
  <c r="U16" i="9"/>
  <c r="V16" i="9"/>
  <c r="W10" i="9"/>
  <c r="W16" i="9"/>
  <c r="W54" i="9"/>
  <c r="C15" i="9"/>
  <c r="U15" i="9"/>
  <c r="Q15" i="9"/>
  <c r="M15" i="9"/>
  <c r="I15" i="9"/>
  <c r="E15" i="9"/>
  <c r="O15" i="9"/>
  <c r="T15" i="9"/>
  <c r="P15" i="9"/>
  <c r="L15" i="9"/>
  <c r="H15" i="9"/>
  <c r="D15" i="9"/>
  <c r="S15" i="9"/>
  <c r="G15" i="9"/>
  <c r="R15" i="9"/>
  <c r="F15" i="9"/>
  <c r="W15" i="9"/>
  <c r="K15" i="9"/>
  <c r="N15" i="9"/>
  <c r="V15" i="9"/>
  <c r="J15" i="9"/>
  <c r="B86" i="3"/>
  <c r="B84" i="3"/>
  <c r="B78" i="3"/>
  <c r="B80" i="3"/>
  <c r="B76" i="3"/>
  <c r="B82" i="3"/>
  <c r="B22" i="8"/>
  <c r="B23" i="8" s="1"/>
  <c r="B30" i="3"/>
  <c r="B34" i="3"/>
  <c r="B32" i="3"/>
  <c r="B36" i="3"/>
  <c r="B38" i="3"/>
  <c r="B40" i="3"/>
  <c r="B18" i="3"/>
  <c r="B90" i="3"/>
  <c r="B28" i="3"/>
  <c r="B26" i="3"/>
  <c r="B66" i="3"/>
  <c r="B12" i="3"/>
  <c r="B88" i="3"/>
  <c r="B74" i="3"/>
  <c r="B42" i="3"/>
  <c r="B44" i="3"/>
  <c r="B50" i="8"/>
  <c r="B51" i="8" s="1"/>
  <c r="B20" i="8"/>
  <c r="B21" i="8" s="1"/>
  <c r="B15" i="8"/>
  <c r="B17" i="8" s="1"/>
  <c r="X7" i="9"/>
  <c r="X59" i="9" s="1"/>
  <c r="B43" i="8"/>
  <c r="B44" i="8" s="1"/>
  <c r="B60" i="3"/>
  <c r="B54" i="3"/>
  <c r="B24" i="3"/>
  <c r="B10" i="3"/>
  <c r="B68" i="3"/>
  <c r="B72" i="3"/>
  <c r="B45" i="8"/>
  <c r="B47" i="8" s="1"/>
  <c r="B53" i="8"/>
  <c r="B54" i="8" s="1"/>
  <c r="B52" i="3"/>
  <c r="B60" i="8"/>
  <c r="B55" i="8"/>
  <c r="B57" i="8" s="1"/>
  <c r="B10" i="8"/>
  <c r="B11" i="8" s="1"/>
  <c r="B8" i="3"/>
  <c r="B24" i="8"/>
  <c r="B19" i="8"/>
  <c r="M62" i="3"/>
  <c r="B62" i="3" s="1"/>
  <c r="M20" i="3"/>
  <c r="B20" i="3" s="1"/>
  <c r="M22" i="3"/>
  <c r="B22" i="3" s="1"/>
  <c r="M64" i="3"/>
  <c r="B64" i="3" s="1"/>
  <c r="B70" i="3"/>
  <c r="B16" i="3"/>
  <c r="X61" i="9" l="1"/>
  <c r="X60" i="9"/>
  <c r="C55" i="9"/>
  <c r="C11" i="9"/>
  <c r="B39" i="8"/>
  <c r="DOK14" i="7"/>
  <c r="DOG14" i="7"/>
  <c r="DOC14" i="7"/>
  <c r="DNY14" i="7"/>
  <c r="DNU14" i="7"/>
  <c r="DNQ14" i="7"/>
  <c r="DNM14" i="7"/>
  <c r="DNI14" i="7"/>
  <c r="DNE14" i="7"/>
  <c r="DNA14" i="7"/>
  <c r="DMW14" i="7"/>
  <c r="DMS14" i="7"/>
  <c r="DMO14" i="7"/>
  <c r="DMK14" i="7"/>
  <c r="DMG14" i="7"/>
  <c r="DMC14" i="7"/>
  <c r="DLY14" i="7"/>
  <c r="DLU14" i="7"/>
  <c r="DLQ14" i="7"/>
  <c r="DLM14" i="7"/>
  <c r="DLI14" i="7"/>
  <c r="DLE14" i="7"/>
  <c r="DLA14" i="7"/>
  <c r="DKW14" i="7"/>
  <c r="DKS14" i="7"/>
  <c r="DKO14" i="7"/>
  <c r="DKK14" i="7"/>
  <c r="DKG14" i="7"/>
  <c r="DKC14" i="7"/>
  <c r="DJY14" i="7"/>
  <c r="DJU14" i="7"/>
  <c r="DJQ14" i="7"/>
  <c r="DJM14" i="7"/>
  <c r="DJI14" i="7"/>
  <c r="DJE14" i="7"/>
  <c r="DJA14" i="7"/>
  <c r="DIW14" i="7"/>
  <c r="DIS14" i="7"/>
  <c r="DIO14" i="7"/>
  <c r="DIK14" i="7"/>
  <c r="DIG14" i="7"/>
  <c r="DIC14" i="7"/>
  <c r="DHY14" i="7"/>
  <c r="DHU14" i="7"/>
  <c r="DHQ14" i="7"/>
  <c r="DHM14" i="7"/>
  <c r="DHI14" i="7"/>
  <c r="DHE14" i="7"/>
  <c r="DHA14" i="7"/>
  <c r="DGW14" i="7"/>
  <c r="DGS14" i="7"/>
  <c r="DGO14" i="7"/>
  <c r="DGK14" i="7"/>
  <c r="DGG14" i="7"/>
  <c r="DGC14" i="7"/>
  <c r="DFY14" i="7"/>
  <c r="DFU14" i="7"/>
  <c r="DFQ14" i="7"/>
  <c r="DFM14" i="7"/>
  <c r="DFI14" i="7"/>
  <c r="DFE14" i="7"/>
  <c r="DFA14" i="7"/>
  <c r="DEW14" i="7"/>
  <c r="DES14" i="7"/>
  <c r="DEO14" i="7"/>
  <c r="DEK14" i="7"/>
  <c r="DEG14" i="7"/>
  <c r="DEC14" i="7"/>
  <c r="DDY14" i="7"/>
  <c r="DDU14" i="7"/>
  <c r="DDQ14" i="7"/>
  <c r="DDM14" i="7"/>
  <c r="DDI14" i="7"/>
  <c r="DDE14" i="7"/>
  <c r="DDA14" i="7"/>
  <c r="DCW14" i="7"/>
  <c r="DCS14" i="7"/>
  <c r="DCO14" i="7"/>
  <c r="DCK14" i="7"/>
  <c r="DCG14" i="7"/>
  <c r="DCC14" i="7"/>
  <c r="DBY14" i="7"/>
  <c r="DOJ14" i="7"/>
  <c r="DOF14" i="7"/>
  <c r="DOB14" i="7"/>
  <c r="DNX14" i="7"/>
  <c r="DNT14" i="7"/>
  <c r="DNP14" i="7"/>
  <c r="DNL14" i="7"/>
  <c r="DNH14" i="7"/>
  <c r="DND14" i="7"/>
  <c r="DMZ14" i="7"/>
  <c r="DMV14" i="7"/>
  <c r="DMR14" i="7"/>
  <c r="DMN14" i="7"/>
  <c r="DMJ14" i="7"/>
  <c r="DMF14" i="7"/>
  <c r="DMB14" i="7"/>
  <c r="DLX14" i="7"/>
  <c r="DLT14" i="7"/>
  <c r="DLP14" i="7"/>
  <c r="DLL14" i="7"/>
  <c r="DLH14" i="7"/>
  <c r="DLD14" i="7"/>
  <c r="DKZ14" i="7"/>
  <c r="DKV14" i="7"/>
  <c r="DKR14" i="7"/>
  <c r="DKN14" i="7"/>
  <c r="DKJ14" i="7"/>
  <c r="DKF14" i="7"/>
  <c r="DKB14" i="7"/>
  <c r="DJX14" i="7"/>
  <c r="DJT14" i="7"/>
  <c r="DJP14" i="7"/>
  <c r="DJL14" i="7"/>
  <c r="DJH14" i="7"/>
  <c r="DJD14" i="7"/>
  <c r="DIZ14" i="7"/>
  <c r="DIV14" i="7"/>
  <c r="DIR14" i="7"/>
  <c r="DIN14" i="7"/>
  <c r="DIJ14" i="7"/>
  <c r="DIF14" i="7"/>
  <c r="DIB14" i="7"/>
  <c r="DHX14" i="7"/>
  <c r="DHT14" i="7"/>
  <c r="DHP14" i="7"/>
  <c r="DHL14" i="7"/>
  <c r="DHH14" i="7"/>
  <c r="DHD14" i="7"/>
  <c r="DGZ14" i="7"/>
  <c r="DGV14" i="7"/>
  <c r="DGR14" i="7"/>
  <c r="DGN14" i="7"/>
  <c r="DGJ14" i="7"/>
  <c r="DGF14" i="7"/>
  <c r="DGB14" i="7"/>
  <c r="DFX14" i="7"/>
  <c r="DFT14" i="7"/>
  <c r="DFP14" i="7"/>
  <c r="DFL14" i="7"/>
  <c r="DFH14" i="7"/>
  <c r="DFD14" i="7"/>
  <c r="DEZ14" i="7"/>
  <c r="DEV14" i="7"/>
  <c r="DER14" i="7"/>
  <c r="DEN14" i="7"/>
  <c r="DEJ14" i="7"/>
  <c r="DEF14" i="7"/>
  <c r="DEB14" i="7"/>
  <c r="DDX14" i="7"/>
  <c r="DDT14" i="7"/>
  <c r="DDP14" i="7"/>
  <c r="DDL14" i="7"/>
  <c r="DDH14" i="7"/>
  <c r="DDD14" i="7"/>
  <c r="DCZ14" i="7"/>
  <c r="DCV14" i="7"/>
  <c r="DCR14" i="7"/>
  <c r="DCN14" i="7"/>
  <c r="DCJ14" i="7"/>
  <c r="DCF14" i="7"/>
  <c r="DCB14" i="7"/>
  <c r="DBX14" i="7"/>
  <c r="DBT14" i="7"/>
  <c r="DBP14" i="7"/>
  <c r="DBL14" i="7"/>
  <c r="DOI14" i="7"/>
  <c r="DOE14" i="7"/>
  <c r="DOA14" i="7"/>
  <c r="DNW14" i="7"/>
  <c r="DNS14" i="7"/>
  <c r="DNO14" i="7"/>
  <c r="DNK14" i="7"/>
  <c r="DNG14" i="7"/>
  <c r="DNC14" i="7"/>
  <c r="DMY14" i="7"/>
  <c r="DMU14" i="7"/>
  <c r="DMQ14" i="7"/>
  <c r="DMM14" i="7"/>
  <c r="DMI14" i="7"/>
  <c r="DME14" i="7"/>
  <c r="DMA14" i="7"/>
  <c r="DLW14" i="7"/>
  <c r="DLS14" i="7"/>
  <c r="DLO14" i="7"/>
  <c r="DLK14" i="7"/>
  <c r="DLG14" i="7"/>
  <c r="DLC14" i="7"/>
  <c r="DKY14" i="7"/>
  <c r="DKU14" i="7"/>
  <c r="DKQ14" i="7"/>
  <c r="DKM14" i="7"/>
  <c r="DKI14" i="7"/>
  <c r="DKE14" i="7"/>
  <c r="DKA14" i="7"/>
  <c r="DJW14" i="7"/>
  <c r="DJS14" i="7"/>
  <c r="DJO14" i="7"/>
  <c r="DJK14" i="7"/>
  <c r="DJG14" i="7"/>
  <c r="DJC14" i="7"/>
  <c r="DIY14" i="7"/>
  <c r="DIU14" i="7"/>
  <c r="DIQ14" i="7"/>
  <c r="DIM14" i="7"/>
  <c r="DII14" i="7"/>
  <c r="DIE14" i="7"/>
  <c r="DIA14" i="7"/>
  <c r="DHW14" i="7"/>
  <c r="DHS14" i="7"/>
  <c r="DHO14" i="7"/>
  <c r="DHK14" i="7"/>
  <c r="DHG14" i="7"/>
  <c r="DHC14" i="7"/>
  <c r="DGY14" i="7"/>
  <c r="DGU14" i="7"/>
  <c r="DGQ14" i="7"/>
  <c r="DGM14" i="7"/>
  <c r="DGI14" i="7"/>
  <c r="DGE14" i="7"/>
  <c r="DGA14" i="7"/>
  <c r="DFW14" i="7"/>
  <c r="DFS14" i="7"/>
  <c r="DFO14" i="7"/>
  <c r="DFK14" i="7"/>
  <c r="DFG14" i="7"/>
  <c r="DFC14" i="7"/>
  <c r="DEY14" i="7"/>
  <c r="DEU14" i="7"/>
  <c r="DEQ14" i="7"/>
  <c r="DEM14" i="7"/>
  <c r="DEI14" i="7"/>
  <c r="DOH14" i="7"/>
  <c r="DOD14" i="7"/>
  <c r="DNZ14" i="7"/>
  <c r="DNV14" i="7"/>
  <c r="DNR14" i="7"/>
  <c r="DNN14" i="7"/>
  <c r="DNJ14" i="7"/>
  <c r="DNF14" i="7"/>
  <c r="DNB14" i="7"/>
  <c r="DMX14" i="7"/>
  <c r="DMT14" i="7"/>
  <c r="DMP14" i="7"/>
  <c r="DML14" i="7"/>
  <c r="DMH14" i="7"/>
  <c r="DMD14" i="7"/>
  <c r="DLZ14" i="7"/>
  <c r="DLV14" i="7"/>
  <c r="DLR14" i="7"/>
  <c r="DLN14" i="7"/>
  <c r="DLJ14" i="7"/>
  <c r="DLF14" i="7"/>
  <c r="DLB14" i="7"/>
  <c r="DKX14" i="7"/>
  <c r="DKT14" i="7"/>
  <c r="DKP14" i="7"/>
  <c r="DKL14" i="7"/>
  <c r="DKH14" i="7"/>
  <c r="DKD14" i="7"/>
  <c r="DJZ14" i="7"/>
  <c r="DJV14" i="7"/>
  <c r="DJR14" i="7"/>
  <c r="DJN14" i="7"/>
  <c r="DJJ14" i="7"/>
  <c r="DJF14" i="7"/>
  <c r="DJB14" i="7"/>
  <c r="DIX14" i="7"/>
  <c r="DIT14" i="7"/>
  <c r="DIP14" i="7"/>
  <c r="DIL14" i="7"/>
  <c r="DIH14" i="7"/>
  <c r="DID14" i="7"/>
  <c r="DHZ14" i="7"/>
  <c r="DHV14" i="7"/>
  <c r="DHR14" i="7"/>
  <c r="DHN14" i="7"/>
  <c r="DHJ14" i="7"/>
  <c r="DHF14" i="7"/>
  <c r="DHB14" i="7"/>
  <c r="DGX14" i="7"/>
  <c r="DGT14" i="7"/>
  <c r="DGP14" i="7"/>
  <c r="DGL14" i="7"/>
  <c r="DGH14" i="7"/>
  <c r="DGD14" i="7"/>
  <c r="DFZ14" i="7"/>
  <c r="DFV14" i="7"/>
  <c r="DFR14" i="7"/>
  <c r="DFN14" i="7"/>
  <c r="DFJ14" i="7"/>
  <c r="DFF14" i="7"/>
  <c r="DFB14" i="7"/>
  <c r="DEX14" i="7"/>
  <c r="DET14" i="7"/>
  <c r="DEP14" i="7"/>
  <c r="DEL14" i="7"/>
  <c r="DEH14" i="7"/>
  <c r="DED14" i="7"/>
  <c r="DDZ14" i="7"/>
  <c r="DDV14" i="7"/>
  <c r="DDR14" i="7"/>
  <c r="DDN14" i="7"/>
  <c r="DDJ14" i="7"/>
  <c r="DDF14" i="7"/>
  <c r="DDB14" i="7"/>
  <c r="DCX14" i="7"/>
  <c r="DCT14" i="7"/>
  <c r="DCP14" i="7"/>
  <c r="DCL14" i="7"/>
  <c r="DCH14" i="7"/>
  <c r="DCD14" i="7"/>
  <c r="DBZ14" i="7"/>
  <c r="DBV14" i="7"/>
  <c r="DBR14" i="7"/>
  <c r="DBN14" i="7"/>
  <c r="DEE14" i="7"/>
  <c r="DDO14" i="7"/>
  <c r="DCY14" i="7"/>
  <c r="DCI14" i="7"/>
  <c r="DBU14" i="7"/>
  <c r="DBM14" i="7"/>
  <c r="DBH14" i="7"/>
  <c r="DBD14" i="7"/>
  <c r="DAZ14" i="7"/>
  <c r="DAV14" i="7"/>
  <c r="DAR14" i="7"/>
  <c r="DAN14" i="7"/>
  <c r="DAJ14" i="7"/>
  <c r="DAF14" i="7"/>
  <c r="DAB14" i="7"/>
  <c r="CZX14" i="7"/>
  <c r="CZT14" i="7"/>
  <c r="CZP14" i="7"/>
  <c r="CZL14" i="7"/>
  <c r="CZH14" i="7"/>
  <c r="CZD14" i="7"/>
  <c r="CYZ14" i="7"/>
  <c r="CYV14" i="7"/>
  <c r="CYR14" i="7"/>
  <c r="CYN14" i="7"/>
  <c r="CYJ14" i="7"/>
  <c r="CYF14" i="7"/>
  <c r="CYB14" i="7"/>
  <c r="CXX14" i="7"/>
  <c r="CXT14" i="7"/>
  <c r="CXP14" i="7"/>
  <c r="CXL14" i="7"/>
  <c r="CXH14" i="7"/>
  <c r="CXD14" i="7"/>
  <c r="CWZ14" i="7"/>
  <c r="CWV14" i="7"/>
  <c r="CWR14" i="7"/>
  <c r="CWN14" i="7"/>
  <c r="CWJ14" i="7"/>
  <c r="CWF14" i="7"/>
  <c r="CWB14" i="7"/>
  <c r="CVX14" i="7"/>
  <c r="CVT14" i="7"/>
  <c r="CVP14" i="7"/>
  <c r="CVL14" i="7"/>
  <c r="CVH14" i="7"/>
  <c r="CVD14" i="7"/>
  <c r="CUZ14" i="7"/>
  <c r="CUV14" i="7"/>
  <c r="CUR14" i="7"/>
  <c r="CUN14" i="7"/>
  <c r="CUJ14" i="7"/>
  <c r="CUF14" i="7"/>
  <c r="CUB14" i="7"/>
  <c r="CTX14" i="7"/>
  <c r="CTT14" i="7"/>
  <c r="CTP14" i="7"/>
  <c r="CTL14" i="7"/>
  <c r="CTH14" i="7"/>
  <c r="CTD14" i="7"/>
  <c r="CSZ14" i="7"/>
  <c r="CSV14" i="7"/>
  <c r="CSR14" i="7"/>
  <c r="CSN14" i="7"/>
  <c r="CSJ14" i="7"/>
  <c r="CSF14" i="7"/>
  <c r="CSB14" i="7"/>
  <c r="CRX14" i="7"/>
  <c r="CRT14" i="7"/>
  <c r="CRP14" i="7"/>
  <c r="CRL14" i="7"/>
  <c r="CRH14" i="7"/>
  <c r="CRD14" i="7"/>
  <c r="CQZ14" i="7"/>
  <c r="CQV14" i="7"/>
  <c r="CQR14" i="7"/>
  <c r="CQN14" i="7"/>
  <c r="CQJ14" i="7"/>
  <c r="CQF14" i="7"/>
  <c r="CQB14" i="7"/>
  <c r="DEA14" i="7"/>
  <c r="DDK14" i="7"/>
  <c r="DCU14" i="7"/>
  <c r="DCE14" i="7"/>
  <c r="DBS14" i="7"/>
  <c r="DBK14" i="7"/>
  <c r="DBG14" i="7"/>
  <c r="DBC14" i="7"/>
  <c r="DAY14" i="7"/>
  <c r="DAU14" i="7"/>
  <c r="DAQ14" i="7"/>
  <c r="DAM14" i="7"/>
  <c r="DAI14" i="7"/>
  <c r="DAE14" i="7"/>
  <c r="DAA14" i="7"/>
  <c r="CZW14" i="7"/>
  <c r="CZS14" i="7"/>
  <c r="CZO14" i="7"/>
  <c r="CZK14" i="7"/>
  <c r="CZG14" i="7"/>
  <c r="CZC14" i="7"/>
  <c r="CYY14" i="7"/>
  <c r="CYU14" i="7"/>
  <c r="CYQ14" i="7"/>
  <c r="CYM14" i="7"/>
  <c r="CYI14" i="7"/>
  <c r="CYE14" i="7"/>
  <c r="CYA14" i="7"/>
  <c r="CXW14" i="7"/>
  <c r="CXS14" i="7"/>
  <c r="CXO14" i="7"/>
  <c r="CXK14" i="7"/>
  <c r="CXG14" i="7"/>
  <c r="CXC14" i="7"/>
  <c r="CWY14" i="7"/>
  <c r="CWU14" i="7"/>
  <c r="CWQ14" i="7"/>
  <c r="CWM14" i="7"/>
  <c r="CWI14" i="7"/>
  <c r="CWE14" i="7"/>
  <c r="CWA14" i="7"/>
  <c r="CVW14" i="7"/>
  <c r="CVS14" i="7"/>
  <c r="CVO14" i="7"/>
  <c r="CVK14" i="7"/>
  <c r="CVG14" i="7"/>
  <c r="CVC14" i="7"/>
  <c r="CUY14" i="7"/>
  <c r="CUU14" i="7"/>
  <c r="CUQ14" i="7"/>
  <c r="CUM14" i="7"/>
  <c r="CUI14" i="7"/>
  <c r="CUE14" i="7"/>
  <c r="CUA14" i="7"/>
  <c r="CTW14" i="7"/>
  <c r="CTS14" i="7"/>
  <c r="CTO14" i="7"/>
  <c r="CTK14" i="7"/>
  <c r="CTG14" i="7"/>
  <c r="CTC14" i="7"/>
  <c r="CSY14" i="7"/>
  <c r="CSU14" i="7"/>
  <c r="CSQ14" i="7"/>
  <c r="CSM14" i="7"/>
  <c r="CSI14" i="7"/>
  <c r="CSE14" i="7"/>
  <c r="CSA14" i="7"/>
  <c r="CRW14" i="7"/>
  <c r="CRS14" i="7"/>
  <c r="CRO14" i="7"/>
  <c r="CRK14" i="7"/>
  <c r="CRG14" i="7"/>
  <c r="CRC14" i="7"/>
  <c r="CQY14" i="7"/>
  <c r="CQU14" i="7"/>
  <c r="CQQ14" i="7"/>
  <c r="CQM14" i="7"/>
  <c r="CQI14" i="7"/>
  <c r="CQE14" i="7"/>
  <c r="CQA14" i="7"/>
  <c r="CPW14" i="7"/>
  <c r="CPS14" i="7"/>
  <c r="CPO14" i="7"/>
  <c r="CPK14" i="7"/>
  <c r="CPG14" i="7"/>
  <c r="CPC14" i="7"/>
  <c r="COY14" i="7"/>
  <c r="COU14" i="7"/>
  <c r="COQ14" i="7"/>
  <c r="COM14" i="7"/>
  <c r="DDW14" i="7"/>
  <c r="DDG14" i="7"/>
  <c r="DCQ14" i="7"/>
  <c r="DCA14" i="7"/>
  <c r="DBQ14" i="7"/>
  <c r="DBJ14" i="7"/>
  <c r="DBF14" i="7"/>
  <c r="DBB14" i="7"/>
  <c r="DAX14" i="7"/>
  <c r="DAT14" i="7"/>
  <c r="DAP14" i="7"/>
  <c r="DAL14" i="7"/>
  <c r="DAH14" i="7"/>
  <c r="DAD14" i="7"/>
  <c r="CZZ14" i="7"/>
  <c r="CZV14" i="7"/>
  <c r="CZR14" i="7"/>
  <c r="CZN14" i="7"/>
  <c r="CZJ14" i="7"/>
  <c r="CZF14" i="7"/>
  <c r="CZB14" i="7"/>
  <c r="CYX14" i="7"/>
  <c r="CYT14" i="7"/>
  <c r="CYP14" i="7"/>
  <c r="CYL14" i="7"/>
  <c r="CYH14" i="7"/>
  <c r="CYD14" i="7"/>
  <c r="CXZ14" i="7"/>
  <c r="CXV14" i="7"/>
  <c r="CXR14" i="7"/>
  <c r="CXN14" i="7"/>
  <c r="CXJ14" i="7"/>
  <c r="CXF14" i="7"/>
  <c r="CXB14" i="7"/>
  <c r="CWX14" i="7"/>
  <c r="CWT14" i="7"/>
  <c r="CWP14" i="7"/>
  <c r="CWL14" i="7"/>
  <c r="CWH14" i="7"/>
  <c r="CWD14" i="7"/>
  <c r="CVZ14" i="7"/>
  <c r="CVV14" i="7"/>
  <c r="CVR14" i="7"/>
  <c r="CVN14" i="7"/>
  <c r="CVJ14" i="7"/>
  <c r="CVF14" i="7"/>
  <c r="CVB14" i="7"/>
  <c r="CUX14" i="7"/>
  <c r="CUT14" i="7"/>
  <c r="CUP14" i="7"/>
  <c r="CUL14" i="7"/>
  <c r="CUH14" i="7"/>
  <c r="CUD14" i="7"/>
  <c r="CTZ14" i="7"/>
  <c r="CTV14" i="7"/>
  <c r="CTR14" i="7"/>
  <c r="CTN14" i="7"/>
  <c r="CTJ14" i="7"/>
  <c r="CTF14" i="7"/>
  <c r="CTB14" i="7"/>
  <c r="CSX14" i="7"/>
  <c r="CST14" i="7"/>
  <c r="DDS14" i="7"/>
  <c r="DDC14" i="7"/>
  <c r="DCM14" i="7"/>
  <c r="DBW14" i="7"/>
  <c r="DBO14" i="7"/>
  <c r="DBI14" i="7"/>
  <c r="DBE14" i="7"/>
  <c r="DBA14" i="7"/>
  <c r="DAW14" i="7"/>
  <c r="DAS14" i="7"/>
  <c r="DAO14" i="7"/>
  <c r="DAK14" i="7"/>
  <c r="DAG14" i="7"/>
  <c r="DAC14" i="7"/>
  <c r="CZY14" i="7"/>
  <c r="CZU14" i="7"/>
  <c r="CZQ14" i="7"/>
  <c r="CZM14" i="7"/>
  <c r="CZI14" i="7"/>
  <c r="CZE14" i="7"/>
  <c r="CZA14" i="7"/>
  <c r="CYW14" i="7"/>
  <c r="CYS14" i="7"/>
  <c r="CYO14" i="7"/>
  <c r="CYK14" i="7"/>
  <c r="CYG14" i="7"/>
  <c r="CYC14" i="7"/>
  <c r="CXY14" i="7"/>
  <c r="CXU14" i="7"/>
  <c r="CXQ14" i="7"/>
  <c r="CXM14" i="7"/>
  <c r="CXI14" i="7"/>
  <c r="CXE14" i="7"/>
  <c r="CXA14" i="7"/>
  <c r="CWW14" i="7"/>
  <c r="CWS14" i="7"/>
  <c r="CWO14" i="7"/>
  <c r="CWK14" i="7"/>
  <c r="CWG14" i="7"/>
  <c r="CWC14" i="7"/>
  <c r="CVY14" i="7"/>
  <c r="CVU14" i="7"/>
  <c r="CVQ14" i="7"/>
  <c r="CVM14" i="7"/>
  <c r="CVI14" i="7"/>
  <c r="CVE14" i="7"/>
  <c r="CVA14" i="7"/>
  <c r="CUW14" i="7"/>
  <c r="CUS14" i="7"/>
  <c r="CUO14" i="7"/>
  <c r="CUK14" i="7"/>
  <c r="CUG14" i="7"/>
  <c r="CUC14" i="7"/>
  <c r="CTY14" i="7"/>
  <c r="CTU14" i="7"/>
  <c r="CTQ14" i="7"/>
  <c r="CTM14" i="7"/>
  <c r="CTI14" i="7"/>
  <c r="CTE14" i="7"/>
  <c r="CTA14" i="7"/>
  <c r="CSW14" i="7"/>
  <c r="CSS14" i="7"/>
  <c r="CSO14" i="7"/>
  <c r="CSK14" i="7"/>
  <c r="CSG14" i="7"/>
  <c r="CSC14" i="7"/>
  <c r="CRY14" i="7"/>
  <c r="CRU14" i="7"/>
  <c r="CRQ14" i="7"/>
  <c r="CRM14" i="7"/>
  <c r="CRI14" i="7"/>
  <c r="CRE14" i="7"/>
  <c r="CRA14" i="7"/>
  <c r="CQW14" i="7"/>
  <c r="CQS14" i="7"/>
  <c r="CQO14" i="7"/>
  <c r="CQK14" i="7"/>
  <c r="CQG14" i="7"/>
  <c r="CQC14" i="7"/>
  <c r="CPY14" i="7"/>
  <c r="CPU14" i="7"/>
  <c r="CPQ14" i="7"/>
  <c r="CPM14" i="7"/>
  <c r="CPI14" i="7"/>
  <c r="CPE14" i="7"/>
  <c r="CSP14" i="7"/>
  <c r="CRZ14" i="7"/>
  <c r="CRJ14" i="7"/>
  <c r="CQT14" i="7"/>
  <c r="CQD14" i="7"/>
  <c r="CPT14" i="7"/>
  <c r="CPL14" i="7"/>
  <c r="CPD14" i="7"/>
  <c r="COX14" i="7"/>
  <c r="COS14" i="7"/>
  <c r="CON14" i="7"/>
  <c r="COI14" i="7"/>
  <c r="COE14" i="7"/>
  <c r="COA14" i="7"/>
  <c r="CNW14" i="7"/>
  <c r="CNS14" i="7"/>
  <c r="CNO14" i="7"/>
  <c r="CNK14" i="7"/>
  <c r="CNG14" i="7"/>
  <c r="CNC14" i="7"/>
  <c r="CMY14" i="7"/>
  <c r="CMU14" i="7"/>
  <c r="CMQ14" i="7"/>
  <c r="CMM14" i="7"/>
  <c r="CMI14" i="7"/>
  <c r="CME14" i="7"/>
  <c r="CMA14" i="7"/>
  <c r="CLW14" i="7"/>
  <c r="CLS14" i="7"/>
  <c r="CLO14" i="7"/>
  <c r="CLK14" i="7"/>
  <c r="CLG14" i="7"/>
  <c r="CLC14" i="7"/>
  <c r="CKY14" i="7"/>
  <c r="CKU14" i="7"/>
  <c r="CKQ14" i="7"/>
  <c r="CKM14" i="7"/>
  <c r="CKI14" i="7"/>
  <c r="CKE14" i="7"/>
  <c r="CKA14" i="7"/>
  <c r="CJW14" i="7"/>
  <c r="CJS14" i="7"/>
  <c r="CJO14" i="7"/>
  <c r="CJK14" i="7"/>
  <c r="CJG14" i="7"/>
  <c r="CJC14" i="7"/>
  <c r="CIY14" i="7"/>
  <c r="CIU14" i="7"/>
  <c r="CIQ14" i="7"/>
  <c r="CIM14" i="7"/>
  <c r="CII14" i="7"/>
  <c r="CIE14" i="7"/>
  <c r="CIA14" i="7"/>
  <c r="CHW14" i="7"/>
  <c r="CHS14" i="7"/>
  <c r="CHO14" i="7"/>
  <c r="CHK14" i="7"/>
  <c r="CHG14" i="7"/>
  <c r="CHC14" i="7"/>
  <c r="CGY14" i="7"/>
  <c r="CGU14" i="7"/>
  <c r="CGQ14" i="7"/>
  <c r="CGM14" i="7"/>
  <c r="CGI14" i="7"/>
  <c r="CGE14" i="7"/>
  <c r="CGA14" i="7"/>
  <c r="CFW14" i="7"/>
  <c r="CFS14" i="7"/>
  <c r="CFO14" i="7"/>
  <c r="CFK14" i="7"/>
  <c r="CFG14" i="7"/>
  <c r="CFC14" i="7"/>
  <c r="CEY14" i="7"/>
  <c r="CEU14" i="7"/>
  <c r="CEQ14" i="7"/>
  <c r="CEM14" i="7"/>
  <c r="CEI14" i="7"/>
  <c r="CEE14" i="7"/>
  <c r="CEA14" i="7"/>
  <c r="CDW14" i="7"/>
  <c r="CDS14" i="7"/>
  <c r="CDO14" i="7"/>
  <c r="CDK14" i="7"/>
  <c r="CDG14" i="7"/>
  <c r="CDC14" i="7"/>
  <c r="CSL14" i="7"/>
  <c r="CRV14" i="7"/>
  <c r="CRF14" i="7"/>
  <c r="CQP14" i="7"/>
  <c r="CPZ14" i="7"/>
  <c r="CPR14" i="7"/>
  <c r="CPJ14" i="7"/>
  <c r="CPB14" i="7"/>
  <c r="COW14" i="7"/>
  <c r="COR14" i="7"/>
  <c r="COL14" i="7"/>
  <c r="COH14" i="7"/>
  <c r="COD14" i="7"/>
  <c r="CNZ14" i="7"/>
  <c r="CNV14" i="7"/>
  <c r="CNR14" i="7"/>
  <c r="CNN14" i="7"/>
  <c r="CNJ14" i="7"/>
  <c r="CNF14" i="7"/>
  <c r="CNB14" i="7"/>
  <c r="CMX14" i="7"/>
  <c r="CMT14" i="7"/>
  <c r="CMP14" i="7"/>
  <c r="CML14" i="7"/>
  <c r="CMH14" i="7"/>
  <c r="CMD14" i="7"/>
  <c r="CLZ14" i="7"/>
  <c r="CLV14" i="7"/>
  <c r="CLR14" i="7"/>
  <c r="CLN14" i="7"/>
  <c r="CLJ14" i="7"/>
  <c r="CLF14" i="7"/>
  <c r="CLB14" i="7"/>
  <c r="CKX14" i="7"/>
  <c r="CKT14" i="7"/>
  <c r="CKP14" i="7"/>
  <c r="CKL14" i="7"/>
  <c r="CKH14" i="7"/>
  <c r="CKD14" i="7"/>
  <c r="CJZ14" i="7"/>
  <c r="CJV14" i="7"/>
  <c r="CJR14" i="7"/>
  <c r="CJN14" i="7"/>
  <c r="CJJ14" i="7"/>
  <c r="CJF14" i="7"/>
  <c r="CJB14" i="7"/>
  <c r="CIX14" i="7"/>
  <c r="CIT14" i="7"/>
  <c r="CIP14" i="7"/>
  <c r="CIL14" i="7"/>
  <c r="CIH14" i="7"/>
  <c r="CID14" i="7"/>
  <c r="CHZ14" i="7"/>
  <c r="CHV14" i="7"/>
  <c r="CHR14" i="7"/>
  <c r="CHN14" i="7"/>
  <c r="CHJ14" i="7"/>
  <c r="CHF14" i="7"/>
  <c r="CHB14" i="7"/>
  <c r="CGX14" i="7"/>
  <c r="CGT14" i="7"/>
  <c r="CGP14" i="7"/>
  <c r="CGL14" i="7"/>
  <c r="CGH14" i="7"/>
  <c r="CGD14" i="7"/>
  <c r="CFZ14" i="7"/>
  <c r="CFV14" i="7"/>
  <c r="CFR14" i="7"/>
  <c r="CFN14" i="7"/>
  <c r="CFJ14" i="7"/>
  <c r="CFF14" i="7"/>
  <c r="CFB14" i="7"/>
  <c r="CEX14" i="7"/>
  <c r="CET14" i="7"/>
  <c r="CEP14" i="7"/>
  <c r="CEL14" i="7"/>
  <c r="CEH14" i="7"/>
  <c r="CED14" i="7"/>
  <c r="CDZ14" i="7"/>
  <c r="CDV14" i="7"/>
  <c r="CDR14" i="7"/>
  <c r="CDN14" i="7"/>
  <c r="CDJ14" i="7"/>
  <c r="CDF14" i="7"/>
  <c r="CDB14" i="7"/>
  <c r="CCX14" i="7"/>
  <c r="CCT14" i="7"/>
  <c r="CCP14" i="7"/>
  <c r="CCL14" i="7"/>
  <c r="CCH14" i="7"/>
  <c r="CCD14" i="7"/>
  <c r="CBZ14" i="7"/>
  <c r="CBV14" i="7"/>
  <c r="CBR14" i="7"/>
  <c r="CBN14" i="7"/>
  <c r="CBJ14" i="7"/>
  <c r="CBF14" i="7"/>
  <c r="CBB14" i="7"/>
  <c r="CAX14" i="7"/>
  <c r="CAT14" i="7"/>
  <c r="CAP14" i="7"/>
  <c r="CAL14" i="7"/>
  <c r="CAH14" i="7"/>
  <c r="CAD14" i="7"/>
  <c r="BZZ14" i="7"/>
  <c r="BZV14" i="7"/>
  <c r="BZR14" i="7"/>
  <c r="BZN14" i="7"/>
  <c r="BZJ14" i="7"/>
  <c r="BZF14" i="7"/>
  <c r="BZB14" i="7"/>
  <c r="BYX14" i="7"/>
  <c r="BYT14" i="7"/>
  <c r="BYP14" i="7"/>
  <c r="BYL14" i="7"/>
  <c r="BYH14" i="7"/>
  <c r="BYD14" i="7"/>
  <c r="BXZ14" i="7"/>
  <c r="BXV14" i="7"/>
  <c r="BXR14" i="7"/>
  <c r="BXN14" i="7"/>
  <c r="BXJ14" i="7"/>
  <c r="BXF14" i="7"/>
  <c r="BXB14" i="7"/>
  <c r="BWX14" i="7"/>
  <c r="BWT14" i="7"/>
  <c r="BWP14" i="7"/>
  <c r="BWL14" i="7"/>
  <c r="BWH14" i="7"/>
  <c r="BWD14" i="7"/>
  <c r="BVZ14" i="7"/>
  <c r="BVV14" i="7"/>
  <c r="CSH14" i="7"/>
  <c r="CRR14" i="7"/>
  <c r="CRB14" i="7"/>
  <c r="CQL14" i="7"/>
  <c r="CPX14" i="7"/>
  <c r="CPP14" i="7"/>
  <c r="CPH14" i="7"/>
  <c r="CPA14" i="7"/>
  <c r="COV14" i="7"/>
  <c r="COP14" i="7"/>
  <c r="COK14" i="7"/>
  <c r="COG14" i="7"/>
  <c r="COC14" i="7"/>
  <c r="CNY14" i="7"/>
  <c r="CNU14" i="7"/>
  <c r="CNQ14" i="7"/>
  <c r="CNM14" i="7"/>
  <c r="CNI14" i="7"/>
  <c r="CNE14" i="7"/>
  <c r="CNA14" i="7"/>
  <c r="CMW14" i="7"/>
  <c r="CMS14" i="7"/>
  <c r="CMO14" i="7"/>
  <c r="CMK14" i="7"/>
  <c r="CMG14" i="7"/>
  <c r="CMC14" i="7"/>
  <c r="CLY14" i="7"/>
  <c r="CLU14" i="7"/>
  <c r="CLQ14" i="7"/>
  <c r="CLM14" i="7"/>
  <c r="CLI14" i="7"/>
  <c r="CLE14" i="7"/>
  <c r="CLA14" i="7"/>
  <c r="CKW14" i="7"/>
  <c r="CKS14" i="7"/>
  <c r="CKO14" i="7"/>
  <c r="CKK14" i="7"/>
  <c r="CKG14" i="7"/>
  <c r="CKC14" i="7"/>
  <c r="CJY14" i="7"/>
  <c r="CJU14" i="7"/>
  <c r="CJQ14" i="7"/>
  <c r="CJM14" i="7"/>
  <c r="CJI14" i="7"/>
  <c r="CJE14" i="7"/>
  <c r="CJA14" i="7"/>
  <c r="CIW14" i="7"/>
  <c r="CIS14" i="7"/>
  <c r="CIO14" i="7"/>
  <c r="CIK14" i="7"/>
  <c r="CIG14" i="7"/>
  <c r="CIC14" i="7"/>
  <c r="CHY14" i="7"/>
  <c r="CHU14" i="7"/>
  <c r="CHQ14" i="7"/>
  <c r="CHM14" i="7"/>
  <c r="CHI14" i="7"/>
  <c r="CHE14" i="7"/>
  <c r="CHA14" i="7"/>
  <c r="CGW14" i="7"/>
  <c r="CGS14" i="7"/>
  <c r="CGO14" i="7"/>
  <c r="CGK14" i="7"/>
  <c r="CGG14" i="7"/>
  <c r="CGC14" i="7"/>
  <c r="CFY14" i="7"/>
  <c r="CFU14" i="7"/>
  <c r="CFQ14" i="7"/>
  <c r="CFM14" i="7"/>
  <c r="CSD14" i="7"/>
  <c r="CRN14" i="7"/>
  <c r="CQX14" i="7"/>
  <c r="CQH14" i="7"/>
  <c r="CPV14" i="7"/>
  <c r="CPN14" i="7"/>
  <c r="CPF14" i="7"/>
  <c r="COZ14" i="7"/>
  <c r="COT14" i="7"/>
  <c r="COO14" i="7"/>
  <c r="COJ14" i="7"/>
  <c r="COF14" i="7"/>
  <c r="COB14" i="7"/>
  <c r="CNX14" i="7"/>
  <c r="CNT14" i="7"/>
  <c r="CNP14" i="7"/>
  <c r="CNL14" i="7"/>
  <c r="CNH14" i="7"/>
  <c r="CND14" i="7"/>
  <c r="CMZ14" i="7"/>
  <c r="CMV14" i="7"/>
  <c r="CMR14" i="7"/>
  <c r="CMN14" i="7"/>
  <c r="CMJ14" i="7"/>
  <c r="CMF14" i="7"/>
  <c r="CMB14" i="7"/>
  <c r="CLX14" i="7"/>
  <c r="CLT14" i="7"/>
  <c r="CLP14" i="7"/>
  <c r="CLL14" i="7"/>
  <c r="CLH14" i="7"/>
  <c r="CLD14" i="7"/>
  <c r="CKZ14" i="7"/>
  <c r="CKV14" i="7"/>
  <c r="CKR14" i="7"/>
  <c r="CKN14" i="7"/>
  <c r="CKJ14" i="7"/>
  <c r="CKF14" i="7"/>
  <c r="CKB14" i="7"/>
  <c r="CJX14" i="7"/>
  <c r="CJT14" i="7"/>
  <c r="CJP14" i="7"/>
  <c r="CJL14" i="7"/>
  <c r="CJH14" i="7"/>
  <c r="CJD14" i="7"/>
  <c r="CIZ14" i="7"/>
  <c r="CIV14" i="7"/>
  <c r="CIR14" i="7"/>
  <c r="CIN14" i="7"/>
  <c r="CIJ14" i="7"/>
  <c r="CIF14" i="7"/>
  <c r="CIB14" i="7"/>
  <c r="CHX14" i="7"/>
  <c r="CHT14" i="7"/>
  <c r="CHP14" i="7"/>
  <c r="CHL14" i="7"/>
  <c r="CHH14" i="7"/>
  <c r="CHD14" i="7"/>
  <c r="CGZ14" i="7"/>
  <c r="CGV14" i="7"/>
  <c r="CGR14" i="7"/>
  <c r="CGN14" i="7"/>
  <c r="CGJ14" i="7"/>
  <c r="CGF14" i="7"/>
  <c r="CGB14" i="7"/>
  <c r="CFX14" i="7"/>
  <c r="CFT14" i="7"/>
  <c r="CFP14" i="7"/>
  <c r="CFL14" i="7"/>
  <c r="CFH14" i="7"/>
  <c r="CFD14" i="7"/>
  <c r="CEZ14" i="7"/>
  <c r="CEV14" i="7"/>
  <c r="CER14" i="7"/>
  <c r="CEN14" i="7"/>
  <c r="CEJ14" i="7"/>
  <c r="CEF14" i="7"/>
  <c r="CEB14" i="7"/>
  <c r="CDX14" i="7"/>
  <c r="CDT14" i="7"/>
  <c r="CDP14" i="7"/>
  <c r="CDL14" i="7"/>
  <c r="CDH14" i="7"/>
  <c r="CDD14" i="7"/>
  <c r="CCZ14" i="7"/>
  <c r="CCV14" i="7"/>
  <c r="CCR14" i="7"/>
  <c r="CCN14" i="7"/>
  <c r="CCJ14" i="7"/>
  <c r="CCF14" i="7"/>
  <c r="CCB14" i="7"/>
  <c r="CBX14" i="7"/>
  <c r="CBT14" i="7"/>
  <c r="CBP14" i="7"/>
  <c r="CBL14" i="7"/>
  <c r="CBH14" i="7"/>
  <c r="CBD14" i="7"/>
  <c r="CAZ14" i="7"/>
  <c r="CAV14" i="7"/>
  <c r="CAR14" i="7"/>
  <c r="CAN14" i="7"/>
  <c r="CAJ14" i="7"/>
  <c r="CAF14" i="7"/>
  <c r="CAB14" i="7"/>
  <c r="BZX14" i="7"/>
  <c r="BZT14" i="7"/>
  <c r="BZP14" i="7"/>
  <c r="BZL14" i="7"/>
  <c r="BZH14" i="7"/>
  <c r="BZD14" i="7"/>
  <c r="BYZ14" i="7"/>
  <c r="BYV14" i="7"/>
  <c r="BYR14" i="7"/>
  <c r="BYN14" i="7"/>
  <c r="BYJ14" i="7"/>
  <c r="BYF14" i="7"/>
  <c r="BYB14" i="7"/>
  <c r="BXX14" i="7"/>
  <c r="BXT14" i="7"/>
  <c r="BXP14" i="7"/>
  <c r="BXL14" i="7"/>
  <c r="BXH14" i="7"/>
  <c r="BXD14" i="7"/>
  <c r="BWZ14" i="7"/>
  <c r="BWV14" i="7"/>
  <c r="BWR14" i="7"/>
  <c r="BWN14" i="7"/>
  <c r="BWJ14" i="7"/>
  <c r="BWF14" i="7"/>
  <c r="BWB14" i="7"/>
  <c r="BVX14" i="7"/>
  <c r="CFI14" i="7"/>
  <c r="CES14" i="7"/>
  <c r="CEC14" i="7"/>
  <c r="CDM14" i="7"/>
  <c r="CCY14" i="7"/>
  <c r="CCQ14" i="7"/>
  <c r="CCI14" i="7"/>
  <c r="CCA14" i="7"/>
  <c r="CBS14" i="7"/>
  <c r="CBK14" i="7"/>
  <c r="CBC14" i="7"/>
  <c r="CAU14" i="7"/>
  <c r="CAM14" i="7"/>
  <c r="CAE14" i="7"/>
  <c r="BZW14" i="7"/>
  <c r="BZO14" i="7"/>
  <c r="BZG14" i="7"/>
  <c r="BYY14" i="7"/>
  <c r="BYQ14" i="7"/>
  <c r="BYI14" i="7"/>
  <c r="BYA14" i="7"/>
  <c r="BXS14" i="7"/>
  <c r="BXK14" i="7"/>
  <c r="BXC14" i="7"/>
  <c r="BWU14" i="7"/>
  <c r="BWM14" i="7"/>
  <c r="BWE14" i="7"/>
  <c r="BVW14" i="7"/>
  <c r="BVR14" i="7"/>
  <c r="BVN14" i="7"/>
  <c r="BVJ14" i="7"/>
  <c r="BVF14" i="7"/>
  <c r="BVB14" i="7"/>
  <c r="BUX14" i="7"/>
  <c r="BUT14" i="7"/>
  <c r="BUP14" i="7"/>
  <c r="BUL14" i="7"/>
  <c r="BUH14" i="7"/>
  <c r="BUD14" i="7"/>
  <c r="BTZ14" i="7"/>
  <c r="BTV14" i="7"/>
  <c r="BTR14" i="7"/>
  <c r="BTN14" i="7"/>
  <c r="BTJ14" i="7"/>
  <c r="BTF14" i="7"/>
  <c r="BTB14" i="7"/>
  <c r="BSX14" i="7"/>
  <c r="BST14" i="7"/>
  <c r="BSP14" i="7"/>
  <c r="BSL14" i="7"/>
  <c r="BSH14" i="7"/>
  <c r="BSD14" i="7"/>
  <c r="BRZ14" i="7"/>
  <c r="BRV14" i="7"/>
  <c r="BRR14" i="7"/>
  <c r="BRN14" i="7"/>
  <c r="BRJ14" i="7"/>
  <c r="BRF14" i="7"/>
  <c r="BRB14" i="7"/>
  <c r="BQX14" i="7"/>
  <c r="BQT14" i="7"/>
  <c r="BQP14" i="7"/>
  <c r="BQL14" i="7"/>
  <c r="BQH14" i="7"/>
  <c r="BQD14" i="7"/>
  <c r="BPZ14" i="7"/>
  <c r="BPV14" i="7"/>
  <c r="BPR14" i="7"/>
  <c r="BPN14" i="7"/>
  <c r="BPJ14" i="7"/>
  <c r="BPF14" i="7"/>
  <c r="BPB14" i="7"/>
  <c r="BOX14" i="7"/>
  <c r="BOT14" i="7"/>
  <c r="BOP14" i="7"/>
  <c r="BOL14" i="7"/>
  <c r="BOH14" i="7"/>
  <c r="BOD14" i="7"/>
  <c r="BNZ14" i="7"/>
  <c r="BNV14" i="7"/>
  <c r="BNR14" i="7"/>
  <c r="BNN14" i="7"/>
  <c r="BNJ14" i="7"/>
  <c r="BNF14" i="7"/>
  <c r="BNB14" i="7"/>
  <c r="BMX14" i="7"/>
  <c r="BMT14" i="7"/>
  <c r="BMP14" i="7"/>
  <c r="BML14" i="7"/>
  <c r="BMH14" i="7"/>
  <c r="BMD14" i="7"/>
  <c r="BLZ14" i="7"/>
  <c r="BLV14" i="7"/>
  <c r="BLR14" i="7"/>
  <c r="BLN14" i="7"/>
  <c r="BLJ14" i="7"/>
  <c r="BLF14" i="7"/>
  <c r="BLB14" i="7"/>
  <c r="BKX14" i="7"/>
  <c r="BKT14" i="7"/>
  <c r="BKP14" i="7"/>
  <c r="BKL14" i="7"/>
  <c r="CFE14" i="7"/>
  <c r="CEO14" i="7"/>
  <c r="CDY14" i="7"/>
  <c r="CDI14" i="7"/>
  <c r="CCW14" i="7"/>
  <c r="CCO14" i="7"/>
  <c r="CCG14" i="7"/>
  <c r="CBY14" i="7"/>
  <c r="CBQ14" i="7"/>
  <c r="CBI14" i="7"/>
  <c r="CBA14" i="7"/>
  <c r="CAS14" i="7"/>
  <c r="CAK14" i="7"/>
  <c r="CAC14" i="7"/>
  <c r="BZU14" i="7"/>
  <c r="BZM14" i="7"/>
  <c r="BZE14" i="7"/>
  <c r="BYW14" i="7"/>
  <c r="BYO14" i="7"/>
  <c r="BYG14" i="7"/>
  <c r="BXY14" i="7"/>
  <c r="BXQ14" i="7"/>
  <c r="BXI14" i="7"/>
  <c r="BXA14" i="7"/>
  <c r="BWS14" i="7"/>
  <c r="BWK14" i="7"/>
  <c r="BWC14" i="7"/>
  <c r="BVU14" i="7"/>
  <c r="BVQ14" i="7"/>
  <c r="BVM14" i="7"/>
  <c r="BVI14" i="7"/>
  <c r="BVE14" i="7"/>
  <c r="BVA14" i="7"/>
  <c r="BUW14" i="7"/>
  <c r="BUS14" i="7"/>
  <c r="BUO14" i="7"/>
  <c r="BUK14" i="7"/>
  <c r="BUG14" i="7"/>
  <c r="BUC14" i="7"/>
  <c r="BTY14" i="7"/>
  <c r="BTU14" i="7"/>
  <c r="BTQ14" i="7"/>
  <c r="BTM14" i="7"/>
  <c r="BTI14" i="7"/>
  <c r="BTE14" i="7"/>
  <c r="BTA14" i="7"/>
  <c r="BSW14" i="7"/>
  <c r="BSS14" i="7"/>
  <c r="BSO14" i="7"/>
  <c r="BSK14" i="7"/>
  <c r="BSG14" i="7"/>
  <c r="BSC14" i="7"/>
  <c r="BRY14" i="7"/>
  <c r="BRU14" i="7"/>
  <c r="BRQ14" i="7"/>
  <c r="BRM14" i="7"/>
  <c r="BRI14" i="7"/>
  <c r="BRE14" i="7"/>
  <c r="BRA14" i="7"/>
  <c r="BQW14" i="7"/>
  <c r="BQS14" i="7"/>
  <c r="BQO14" i="7"/>
  <c r="BQK14" i="7"/>
  <c r="BQG14" i="7"/>
  <c r="BQC14" i="7"/>
  <c r="BPY14" i="7"/>
  <c r="BPU14" i="7"/>
  <c r="BPQ14" i="7"/>
  <c r="BPM14" i="7"/>
  <c r="BPI14" i="7"/>
  <c r="BPE14" i="7"/>
  <c r="BPA14" i="7"/>
  <c r="BOW14" i="7"/>
  <c r="BOS14" i="7"/>
  <c r="BOO14" i="7"/>
  <c r="BOK14" i="7"/>
  <c r="BOG14" i="7"/>
  <c r="BOC14" i="7"/>
  <c r="BNY14" i="7"/>
  <c r="BNU14" i="7"/>
  <c r="BNQ14" i="7"/>
  <c r="BNM14" i="7"/>
  <c r="BNI14" i="7"/>
  <c r="BNE14" i="7"/>
  <c r="BNA14" i="7"/>
  <c r="BMW14" i="7"/>
  <c r="BMS14" i="7"/>
  <c r="BMO14" i="7"/>
  <c r="BMK14" i="7"/>
  <c r="BMG14" i="7"/>
  <c r="BMC14" i="7"/>
  <c r="BLY14" i="7"/>
  <c r="BLU14" i="7"/>
  <c r="BLQ14" i="7"/>
  <c r="BLM14" i="7"/>
  <c r="BLI14" i="7"/>
  <c r="BLE14" i="7"/>
  <c r="BLA14" i="7"/>
  <c r="BKW14" i="7"/>
  <c r="BKS14" i="7"/>
  <c r="BKO14" i="7"/>
  <c r="BKK14" i="7"/>
  <c r="BKG14" i="7"/>
  <c r="BKC14" i="7"/>
  <c r="BJY14" i="7"/>
  <c r="BJU14" i="7"/>
  <c r="BJQ14" i="7"/>
  <c r="BJM14" i="7"/>
  <c r="BJI14" i="7"/>
  <c r="BJE14" i="7"/>
  <c r="BJA14" i="7"/>
  <c r="BIW14" i="7"/>
  <c r="BIS14" i="7"/>
  <c r="BIO14" i="7"/>
  <c r="BIK14" i="7"/>
  <c r="BIG14" i="7"/>
  <c r="BIC14" i="7"/>
  <c r="BHY14" i="7"/>
  <c r="BHU14" i="7"/>
  <c r="BHQ14" i="7"/>
  <c r="BHM14" i="7"/>
  <c r="BHI14" i="7"/>
  <c r="BHE14" i="7"/>
  <c r="BHA14" i="7"/>
  <c r="BGW14" i="7"/>
  <c r="BGS14" i="7"/>
  <c r="BGO14" i="7"/>
  <c r="BGK14" i="7"/>
  <c r="BGG14" i="7"/>
  <c r="BGC14" i="7"/>
  <c r="BFY14" i="7"/>
  <c r="BFU14" i="7"/>
  <c r="BFQ14" i="7"/>
  <c r="BFM14" i="7"/>
  <c r="BFI14" i="7"/>
  <c r="CFA14" i="7"/>
  <c r="CEK14" i="7"/>
  <c r="CDU14" i="7"/>
  <c r="CDE14" i="7"/>
  <c r="CCU14" i="7"/>
  <c r="CCM14" i="7"/>
  <c r="CCE14" i="7"/>
  <c r="CBW14" i="7"/>
  <c r="CBO14" i="7"/>
  <c r="CBG14" i="7"/>
  <c r="CAY14" i="7"/>
  <c r="CAQ14" i="7"/>
  <c r="CAI14" i="7"/>
  <c r="CAA14" i="7"/>
  <c r="BZS14" i="7"/>
  <c r="BZK14" i="7"/>
  <c r="BZC14" i="7"/>
  <c r="BYU14" i="7"/>
  <c r="BYM14" i="7"/>
  <c r="BYE14" i="7"/>
  <c r="BXW14" i="7"/>
  <c r="BXO14" i="7"/>
  <c r="BXG14" i="7"/>
  <c r="BWY14" i="7"/>
  <c r="BWQ14" i="7"/>
  <c r="BWI14" i="7"/>
  <c r="BWA14" i="7"/>
  <c r="BVT14" i="7"/>
  <c r="BVP14" i="7"/>
  <c r="BVL14" i="7"/>
  <c r="BVH14" i="7"/>
  <c r="BVD14" i="7"/>
  <c r="BUZ14" i="7"/>
  <c r="BUV14" i="7"/>
  <c r="BUR14" i="7"/>
  <c r="BUN14" i="7"/>
  <c r="BUJ14" i="7"/>
  <c r="BUF14" i="7"/>
  <c r="BUB14" i="7"/>
  <c r="BTX14" i="7"/>
  <c r="BTT14" i="7"/>
  <c r="BTP14" i="7"/>
  <c r="BTL14" i="7"/>
  <c r="BTH14" i="7"/>
  <c r="BTD14" i="7"/>
  <c r="BSZ14" i="7"/>
  <c r="BSV14" i="7"/>
  <c r="BSR14" i="7"/>
  <c r="BSN14" i="7"/>
  <c r="BSJ14" i="7"/>
  <c r="BSF14" i="7"/>
  <c r="BSB14" i="7"/>
  <c r="BRX14" i="7"/>
  <c r="BRT14" i="7"/>
  <c r="BRP14" i="7"/>
  <c r="BRL14" i="7"/>
  <c r="BRH14" i="7"/>
  <c r="BRD14" i="7"/>
  <c r="BQZ14" i="7"/>
  <c r="BQV14" i="7"/>
  <c r="BQR14" i="7"/>
  <c r="BQN14" i="7"/>
  <c r="BQJ14" i="7"/>
  <c r="BQF14" i="7"/>
  <c r="BQB14" i="7"/>
  <c r="BPX14" i="7"/>
  <c r="BPT14" i="7"/>
  <c r="BPP14" i="7"/>
  <c r="BPL14" i="7"/>
  <c r="BPH14" i="7"/>
  <c r="BPD14" i="7"/>
  <c r="BOZ14" i="7"/>
  <c r="BOV14" i="7"/>
  <c r="BOR14" i="7"/>
  <c r="BON14" i="7"/>
  <c r="BOJ14" i="7"/>
  <c r="BOF14" i="7"/>
  <c r="BOB14" i="7"/>
  <c r="BNX14" i="7"/>
  <c r="BNT14" i="7"/>
  <c r="BNP14" i="7"/>
  <c r="BNL14" i="7"/>
  <c r="BNH14" i="7"/>
  <c r="BND14" i="7"/>
  <c r="BMZ14" i="7"/>
  <c r="CEW14" i="7"/>
  <c r="CEG14" i="7"/>
  <c r="CDQ14" i="7"/>
  <c r="CDA14" i="7"/>
  <c r="CCS14" i="7"/>
  <c r="CCK14" i="7"/>
  <c r="CCC14" i="7"/>
  <c r="CBU14" i="7"/>
  <c r="CBM14" i="7"/>
  <c r="CBE14" i="7"/>
  <c r="CAW14" i="7"/>
  <c r="CAO14" i="7"/>
  <c r="CAG14" i="7"/>
  <c r="BZY14" i="7"/>
  <c r="BZQ14" i="7"/>
  <c r="BZI14" i="7"/>
  <c r="BZA14" i="7"/>
  <c r="BYS14" i="7"/>
  <c r="BYK14" i="7"/>
  <c r="BYC14" i="7"/>
  <c r="BXU14" i="7"/>
  <c r="BXM14" i="7"/>
  <c r="BXE14" i="7"/>
  <c r="BWW14" i="7"/>
  <c r="BWO14" i="7"/>
  <c r="BWG14" i="7"/>
  <c r="BVY14" i="7"/>
  <c r="BVS14" i="7"/>
  <c r="BVO14" i="7"/>
  <c r="BVK14" i="7"/>
  <c r="BVG14" i="7"/>
  <c r="BVC14" i="7"/>
  <c r="BUY14" i="7"/>
  <c r="BUU14" i="7"/>
  <c r="BUQ14" i="7"/>
  <c r="BUM14" i="7"/>
  <c r="BUI14" i="7"/>
  <c r="BUE14" i="7"/>
  <c r="BUA14" i="7"/>
  <c r="BTW14" i="7"/>
  <c r="BTS14" i="7"/>
  <c r="BTO14" i="7"/>
  <c r="BTK14" i="7"/>
  <c r="BTG14" i="7"/>
  <c r="BTC14" i="7"/>
  <c r="BSY14" i="7"/>
  <c r="BSU14" i="7"/>
  <c r="BSQ14" i="7"/>
  <c r="BSM14" i="7"/>
  <c r="BSI14" i="7"/>
  <c r="BSE14" i="7"/>
  <c r="BSA14" i="7"/>
  <c r="BRW14" i="7"/>
  <c r="BRS14" i="7"/>
  <c r="BRO14" i="7"/>
  <c r="BRK14" i="7"/>
  <c r="BRG14" i="7"/>
  <c r="BRC14" i="7"/>
  <c r="BQY14" i="7"/>
  <c r="BQU14" i="7"/>
  <c r="BQQ14" i="7"/>
  <c r="BQM14" i="7"/>
  <c r="BQI14" i="7"/>
  <c r="BQE14" i="7"/>
  <c r="BQA14" i="7"/>
  <c r="BPW14" i="7"/>
  <c r="BPS14" i="7"/>
  <c r="BPO14" i="7"/>
  <c r="BPK14" i="7"/>
  <c r="BPG14" i="7"/>
  <c r="BPC14" i="7"/>
  <c r="BOY14" i="7"/>
  <c r="BOU14" i="7"/>
  <c r="BOQ14" i="7"/>
  <c r="BOM14" i="7"/>
  <c r="BOI14" i="7"/>
  <c r="BOE14" i="7"/>
  <c r="BOA14" i="7"/>
  <c r="BNW14" i="7"/>
  <c r="BNS14" i="7"/>
  <c r="BNO14" i="7"/>
  <c r="BNK14" i="7"/>
  <c r="BNG14" i="7"/>
  <c r="BNC14" i="7"/>
  <c r="BMY14" i="7"/>
  <c r="BMU14" i="7"/>
  <c r="BMQ14" i="7"/>
  <c r="BMM14" i="7"/>
  <c r="BMI14" i="7"/>
  <c r="BME14" i="7"/>
  <c r="BMA14" i="7"/>
  <c r="BLW14" i="7"/>
  <c r="BLS14" i="7"/>
  <c r="BLO14" i="7"/>
  <c r="BLK14" i="7"/>
  <c r="BLG14" i="7"/>
  <c r="BLC14" i="7"/>
  <c r="BKY14" i="7"/>
  <c r="BKU14" i="7"/>
  <c r="BKQ14" i="7"/>
  <c r="BKM14" i="7"/>
  <c r="BKI14" i="7"/>
  <c r="BKE14" i="7"/>
  <c r="BKA14" i="7"/>
  <c r="BJW14" i="7"/>
  <c r="BJS14" i="7"/>
  <c r="BJO14" i="7"/>
  <c r="BJK14" i="7"/>
  <c r="BJG14" i="7"/>
  <c r="BJC14" i="7"/>
  <c r="BIY14" i="7"/>
  <c r="BIU14" i="7"/>
  <c r="BIQ14" i="7"/>
  <c r="BIM14" i="7"/>
  <c r="BII14" i="7"/>
  <c r="BIE14" i="7"/>
  <c r="BIA14" i="7"/>
  <c r="BHW14" i="7"/>
  <c r="BHS14" i="7"/>
  <c r="BHO14" i="7"/>
  <c r="BHK14" i="7"/>
  <c r="BHG14" i="7"/>
  <c r="BHC14" i="7"/>
  <c r="BGY14" i="7"/>
  <c r="BGU14" i="7"/>
  <c r="BGQ14" i="7"/>
  <c r="BGM14" i="7"/>
  <c r="BGI14" i="7"/>
  <c r="BGE14" i="7"/>
  <c r="BGA14" i="7"/>
  <c r="BFW14" i="7"/>
  <c r="BFS14" i="7"/>
  <c r="BFO14" i="7"/>
  <c r="BFK14" i="7"/>
  <c r="BMV14" i="7"/>
  <c r="BMF14" i="7"/>
  <c r="BLP14" i="7"/>
  <c r="BKZ14" i="7"/>
  <c r="BKJ14" i="7"/>
  <c r="BKB14" i="7"/>
  <c r="BJT14" i="7"/>
  <c r="BJL14" i="7"/>
  <c r="BJD14" i="7"/>
  <c r="BIV14" i="7"/>
  <c r="BIN14" i="7"/>
  <c r="BIF14" i="7"/>
  <c r="BHX14" i="7"/>
  <c r="BHP14" i="7"/>
  <c r="BHH14" i="7"/>
  <c r="BGZ14" i="7"/>
  <c r="BGR14" i="7"/>
  <c r="BGJ14" i="7"/>
  <c r="BGB14" i="7"/>
  <c r="BFT14" i="7"/>
  <c r="BFL14" i="7"/>
  <c r="BFF14" i="7"/>
  <c r="BFB14" i="7"/>
  <c r="BEX14" i="7"/>
  <c r="BET14" i="7"/>
  <c r="BEP14" i="7"/>
  <c r="BEL14" i="7"/>
  <c r="BEH14" i="7"/>
  <c r="BED14" i="7"/>
  <c r="BDZ14" i="7"/>
  <c r="BDV14" i="7"/>
  <c r="BDR14" i="7"/>
  <c r="BDN14" i="7"/>
  <c r="BDJ14" i="7"/>
  <c r="BDF14" i="7"/>
  <c r="BDB14" i="7"/>
  <c r="BCX14" i="7"/>
  <c r="BCT14" i="7"/>
  <c r="BCP14" i="7"/>
  <c r="BCL14" i="7"/>
  <c r="BCH14" i="7"/>
  <c r="BCD14" i="7"/>
  <c r="BBZ14" i="7"/>
  <c r="BBV14" i="7"/>
  <c r="BBR14" i="7"/>
  <c r="BBN14" i="7"/>
  <c r="BBJ14" i="7"/>
  <c r="BBF14" i="7"/>
  <c r="BBB14" i="7"/>
  <c r="BAX14" i="7"/>
  <c r="BAT14" i="7"/>
  <c r="BAP14" i="7"/>
  <c r="BAL14" i="7"/>
  <c r="BAH14" i="7"/>
  <c r="BAD14" i="7"/>
  <c r="AZZ14" i="7"/>
  <c r="AZV14" i="7"/>
  <c r="AZR14" i="7"/>
  <c r="AZN14" i="7"/>
  <c r="AZJ14" i="7"/>
  <c r="AZF14" i="7"/>
  <c r="AZB14" i="7"/>
  <c r="AYX14" i="7"/>
  <c r="AYT14" i="7"/>
  <c r="AYP14" i="7"/>
  <c r="AYL14" i="7"/>
  <c r="AYH14" i="7"/>
  <c r="AYD14" i="7"/>
  <c r="AXZ14" i="7"/>
  <c r="AXV14" i="7"/>
  <c r="AXR14" i="7"/>
  <c r="AXN14" i="7"/>
  <c r="AXJ14" i="7"/>
  <c r="AXF14" i="7"/>
  <c r="AXB14" i="7"/>
  <c r="AWX14" i="7"/>
  <c r="AWT14" i="7"/>
  <c r="AWP14" i="7"/>
  <c r="AWL14" i="7"/>
  <c r="AWH14" i="7"/>
  <c r="AWD14" i="7"/>
  <c r="AVZ14" i="7"/>
  <c r="AVV14" i="7"/>
  <c r="AVR14" i="7"/>
  <c r="AVN14" i="7"/>
  <c r="AVJ14" i="7"/>
  <c r="AVF14" i="7"/>
  <c r="AVB14" i="7"/>
  <c r="AUX14" i="7"/>
  <c r="AUT14" i="7"/>
  <c r="AUP14" i="7"/>
  <c r="AUL14" i="7"/>
  <c r="AUH14" i="7"/>
  <c r="AUD14" i="7"/>
  <c r="ATZ14" i="7"/>
  <c r="ATV14" i="7"/>
  <c r="ATR14" i="7"/>
  <c r="ATN14" i="7"/>
  <c r="ATJ14" i="7"/>
  <c r="ATF14" i="7"/>
  <c r="ATB14" i="7"/>
  <c r="ASX14" i="7"/>
  <c r="AST14" i="7"/>
  <c r="ASP14" i="7"/>
  <c r="ASL14" i="7"/>
  <c r="ASH14" i="7"/>
  <c r="ASD14" i="7"/>
  <c r="ARZ14" i="7"/>
  <c r="ARV14" i="7"/>
  <c r="ARR14" i="7"/>
  <c r="ARN14" i="7"/>
  <c r="ARJ14" i="7"/>
  <c r="ARF14" i="7"/>
  <c r="ARB14" i="7"/>
  <c r="AQX14" i="7"/>
  <c r="AQT14" i="7"/>
  <c r="AQP14" i="7"/>
  <c r="AQL14" i="7"/>
  <c r="AQH14" i="7"/>
  <c r="AQD14" i="7"/>
  <c r="APZ14" i="7"/>
  <c r="APV14" i="7"/>
  <c r="APR14" i="7"/>
  <c r="APN14" i="7"/>
  <c r="APJ14" i="7"/>
  <c r="APF14" i="7"/>
  <c r="APB14" i="7"/>
  <c r="AOX14" i="7"/>
  <c r="AOT14" i="7"/>
  <c r="AOP14" i="7"/>
  <c r="AOL14" i="7"/>
  <c r="AOH14" i="7"/>
  <c r="AOD14" i="7"/>
  <c r="ANZ14" i="7"/>
  <c r="ANV14" i="7"/>
  <c r="ANR14" i="7"/>
  <c r="ANN14" i="7"/>
  <c r="ANJ14" i="7"/>
  <c r="ANF14" i="7"/>
  <c r="ANB14" i="7"/>
  <c r="AMX14" i="7"/>
  <c r="AMT14" i="7"/>
  <c r="AMP14" i="7"/>
  <c r="AML14" i="7"/>
  <c r="AMH14" i="7"/>
  <c r="AMD14" i="7"/>
  <c r="ALZ14" i="7"/>
  <c r="ALV14" i="7"/>
  <c r="ALR14" i="7"/>
  <c r="ALN14" i="7"/>
  <c r="ALJ14" i="7"/>
  <c r="ALF14" i="7"/>
  <c r="ALB14" i="7"/>
  <c r="AKX14" i="7"/>
  <c r="AKT14" i="7"/>
  <c r="AKP14" i="7"/>
  <c r="AKL14" i="7"/>
  <c r="AKH14" i="7"/>
  <c r="AKD14" i="7"/>
  <c r="AJZ14" i="7"/>
  <c r="AJV14" i="7"/>
  <c r="AJR14" i="7"/>
  <c r="AJN14" i="7"/>
  <c r="AJJ14" i="7"/>
  <c r="AJF14" i="7"/>
  <c r="AJB14" i="7"/>
  <c r="AIX14" i="7"/>
  <c r="AIT14" i="7"/>
  <c r="AIP14" i="7"/>
  <c r="AIL14" i="7"/>
  <c r="BMR14" i="7"/>
  <c r="BMB14" i="7"/>
  <c r="BLL14" i="7"/>
  <c r="BKV14" i="7"/>
  <c r="BKH14" i="7"/>
  <c r="BJZ14" i="7"/>
  <c r="BJR14" i="7"/>
  <c r="BJJ14" i="7"/>
  <c r="BJB14" i="7"/>
  <c r="BIT14" i="7"/>
  <c r="BIL14" i="7"/>
  <c r="BID14" i="7"/>
  <c r="BHV14" i="7"/>
  <c r="BHN14" i="7"/>
  <c r="BHF14" i="7"/>
  <c r="BGX14" i="7"/>
  <c r="BGP14" i="7"/>
  <c r="BGH14" i="7"/>
  <c r="BFZ14" i="7"/>
  <c r="BFR14" i="7"/>
  <c r="BFJ14" i="7"/>
  <c r="BFE14" i="7"/>
  <c r="BFA14" i="7"/>
  <c r="BEW14" i="7"/>
  <c r="BES14" i="7"/>
  <c r="BEO14" i="7"/>
  <c r="BEK14" i="7"/>
  <c r="BEG14" i="7"/>
  <c r="BEC14" i="7"/>
  <c r="BDY14" i="7"/>
  <c r="BDU14" i="7"/>
  <c r="BDQ14" i="7"/>
  <c r="BDM14" i="7"/>
  <c r="BDI14" i="7"/>
  <c r="BDE14" i="7"/>
  <c r="BDA14" i="7"/>
  <c r="BCW14" i="7"/>
  <c r="BCS14" i="7"/>
  <c r="BCO14" i="7"/>
  <c r="BCK14" i="7"/>
  <c r="BCG14" i="7"/>
  <c r="BCC14" i="7"/>
  <c r="BBY14" i="7"/>
  <c r="BBU14" i="7"/>
  <c r="BBQ14" i="7"/>
  <c r="BBM14" i="7"/>
  <c r="BBI14" i="7"/>
  <c r="BBE14" i="7"/>
  <c r="BBA14" i="7"/>
  <c r="BAW14" i="7"/>
  <c r="BAS14" i="7"/>
  <c r="BAO14" i="7"/>
  <c r="BAK14" i="7"/>
  <c r="BAG14" i="7"/>
  <c r="BAC14" i="7"/>
  <c r="AZY14" i="7"/>
  <c r="AZU14" i="7"/>
  <c r="AZQ14" i="7"/>
  <c r="AZM14" i="7"/>
  <c r="AZI14" i="7"/>
  <c r="AZE14" i="7"/>
  <c r="AZA14" i="7"/>
  <c r="AYW14" i="7"/>
  <c r="AYS14" i="7"/>
  <c r="AYO14" i="7"/>
  <c r="AYK14" i="7"/>
  <c r="AYG14" i="7"/>
  <c r="AYC14" i="7"/>
  <c r="AXY14" i="7"/>
  <c r="AXU14" i="7"/>
  <c r="AXQ14" i="7"/>
  <c r="AXM14" i="7"/>
  <c r="AXI14" i="7"/>
  <c r="AXE14" i="7"/>
  <c r="AXA14" i="7"/>
  <c r="AWW14" i="7"/>
  <c r="AWS14" i="7"/>
  <c r="AWO14" i="7"/>
  <c r="AWK14" i="7"/>
  <c r="AWG14" i="7"/>
  <c r="AWC14" i="7"/>
  <c r="AVY14" i="7"/>
  <c r="AVU14" i="7"/>
  <c r="AVQ14" i="7"/>
  <c r="AVM14" i="7"/>
  <c r="AVI14" i="7"/>
  <c r="AVE14" i="7"/>
  <c r="AVA14" i="7"/>
  <c r="AUW14" i="7"/>
  <c r="AUS14" i="7"/>
  <c r="AUO14" i="7"/>
  <c r="AUK14" i="7"/>
  <c r="AUG14" i="7"/>
  <c r="AUC14" i="7"/>
  <c r="ATY14" i="7"/>
  <c r="ATU14" i="7"/>
  <c r="ATQ14" i="7"/>
  <c r="ATM14" i="7"/>
  <c r="ATI14" i="7"/>
  <c r="ATE14" i="7"/>
  <c r="ATA14" i="7"/>
  <c r="ASW14" i="7"/>
  <c r="ASS14" i="7"/>
  <c r="ASO14" i="7"/>
  <c r="ASK14" i="7"/>
  <c r="ASG14" i="7"/>
  <c r="ASC14" i="7"/>
  <c r="ARY14" i="7"/>
  <c r="ARU14" i="7"/>
  <c r="ARQ14" i="7"/>
  <c r="ARM14" i="7"/>
  <c r="ARI14" i="7"/>
  <c r="ARE14" i="7"/>
  <c r="ARA14" i="7"/>
  <c r="AQW14" i="7"/>
  <c r="AQS14" i="7"/>
  <c r="AQO14" i="7"/>
  <c r="AQK14" i="7"/>
  <c r="AQG14" i="7"/>
  <c r="AQC14" i="7"/>
  <c r="APY14" i="7"/>
  <c r="APU14" i="7"/>
  <c r="APQ14" i="7"/>
  <c r="APM14" i="7"/>
  <c r="API14" i="7"/>
  <c r="APE14" i="7"/>
  <c r="APA14" i="7"/>
  <c r="AOW14" i="7"/>
  <c r="AOS14" i="7"/>
  <c r="AOO14" i="7"/>
  <c r="AOK14" i="7"/>
  <c r="AOG14" i="7"/>
  <c r="AOC14" i="7"/>
  <c r="ANY14" i="7"/>
  <c r="ANU14" i="7"/>
  <c r="ANQ14" i="7"/>
  <c r="ANM14" i="7"/>
  <c r="ANI14" i="7"/>
  <c r="ANE14" i="7"/>
  <c r="ANA14" i="7"/>
  <c r="AMW14" i="7"/>
  <c r="AMS14" i="7"/>
  <c r="AMO14" i="7"/>
  <c r="AMK14" i="7"/>
  <c r="AMG14" i="7"/>
  <c r="AMC14" i="7"/>
  <c r="ALY14" i="7"/>
  <c r="BMN14" i="7"/>
  <c r="BLX14" i="7"/>
  <c r="BLH14" i="7"/>
  <c r="BKR14" i="7"/>
  <c r="BKF14" i="7"/>
  <c r="BJX14" i="7"/>
  <c r="BJP14" i="7"/>
  <c r="BJH14" i="7"/>
  <c r="BIZ14" i="7"/>
  <c r="BIR14" i="7"/>
  <c r="BIJ14" i="7"/>
  <c r="BIB14" i="7"/>
  <c r="BHT14" i="7"/>
  <c r="BHL14" i="7"/>
  <c r="BHD14" i="7"/>
  <c r="BGV14" i="7"/>
  <c r="BGN14" i="7"/>
  <c r="BGF14" i="7"/>
  <c r="BFX14" i="7"/>
  <c r="BFP14" i="7"/>
  <c r="BFH14" i="7"/>
  <c r="BFD14" i="7"/>
  <c r="BEZ14" i="7"/>
  <c r="BEV14" i="7"/>
  <c r="BER14" i="7"/>
  <c r="BEN14" i="7"/>
  <c r="BEJ14" i="7"/>
  <c r="BEF14" i="7"/>
  <c r="BEB14" i="7"/>
  <c r="BDX14" i="7"/>
  <c r="BDT14" i="7"/>
  <c r="BDP14" i="7"/>
  <c r="BDL14" i="7"/>
  <c r="BDH14" i="7"/>
  <c r="BDD14" i="7"/>
  <c r="BCZ14" i="7"/>
  <c r="BCV14" i="7"/>
  <c r="BCR14" i="7"/>
  <c r="BCN14" i="7"/>
  <c r="BCJ14" i="7"/>
  <c r="BCF14" i="7"/>
  <c r="BCB14" i="7"/>
  <c r="BBX14" i="7"/>
  <c r="BBT14" i="7"/>
  <c r="BBP14" i="7"/>
  <c r="BBL14" i="7"/>
  <c r="BBH14" i="7"/>
  <c r="BBD14" i="7"/>
  <c r="BAZ14" i="7"/>
  <c r="BAV14" i="7"/>
  <c r="BAR14" i="7"/>
  <c r="BAN14" i="7"/>
  <c r="BAJ14" i="7"/>
  <c r="BAF14" i="7"/>
  <c r="BAB14" i="7"/>
  <c r="AZX14" i="7"/>
  <c r="AZT14" i="7"/>
  <c r="AZP14" i="7"/>
  <c r="AZL14" i="7"/>
  <c r="AZH14" i="7"/>
  <c r="AZD14" i="7"/>
  <c r="AYZ14" i="7"/>
  <c r="AYV14" i="7"/>
  <c r="AYR14" i="7"/>
  <c r="AYN14" i="7"/>
  <c r="AYJ14" i="7"/>
  <c r="AYF14" i="7"/>
  <c r="AYB14" i="7"/>
  <c r="AXX14" i="7"/>
  <c r="AXT14" i="7"/>
  <c r="AXP14" i="7"/>
  <c r="AXL14" i="7"/>
  <c r="AXH14" i="7"/>
  <c r="AXD14" i="7"/>
  <c r="AWZ14" i="7"/>
  <c r="AWV14" i="7"/>
  <c r="AWR14" i="7"/>
  <c r="AWN14" i="7"/>
  <c r="AWJ14" i="7"/>
  <c r="AWF14" i="7"/>
  <c r="AWB14" i="7"/>
  <c r="AVX14" i="7"/>
  <c r="AVT14" i="7"/>
  <c r="AVP14" i="7"/>
  <c r="AVL14" i="7"/>
  <c r="AVH14" i="7"/>
  <c r="AVD14" i="7"/>
  <c r="AUZ14" i="7"/>
  <c r="AUV14" i="7"/>
  <c r="AUR14" i="7"/>
  <c r="AUN14" i="7"/>
  <c r="AUJ14" i="7"/>
  <c r="AUF14" i="7"/>
  <c r="AUB14" i="7"/>
  <c r="ATX14" i="7"/>
  <c r="ATT14" i="7"/>
  <c r="ATP14" i="7"/>
  <c r="ATL14" i="7"/>
  <c r="ATH14" i="7"/>
  <c r="ATD14" i="7"/>
  <c r="ASZ14" i="7"/>
  <c r="ASV14" i="7"/>
  <c r="ASR14" i="7"/>
  <c r="ASN14" i="7"/>
  <c r="ASJ14" i="7"/>
  <c r="ASF14" i="7"/>
  <c r="ASB14" i="7"/>
  <c r="ARX14" i="7"/>
  <c r="ART14" i="7"/>
  <c r="ARP14" i="7"/>
  <c r="ARL14" i="7"/>
  <c r="ARH14" i="7"/>
  <c r="ARD14" i="7"/>
  <c r="AQZ14" i="7"/>
  <c r="AQV14" i="7"/>
  <c r="AQR14" i="7"/>
  <c r="AQN14" i="7"/>
  <c r="AQJ14" i="7"/>
  <c r="AQF14" i="7"/>
  <c r="AQB14" i="7"/>
  <c r="APX14" i="7"/>
  <c r="APT14" i="7"/>
  <c r="APP14" i="7"/>
  <c r="APL14" i="7"/>
  <c r="APH14" i="7"/>
  <c r="APD14" i="7"/>
  <c r="AOZ14" i="7"/>
  <c r="AOV14" i="7"/>
  <c r="AOR14" i="7"/>
  <c r="AON14" i="7"/>
  <c r="AOJ14" i="7"/>
  <c r="AOF14" i="7"/>
  <c r="AOB14" i="7"/>
  <c r="ANX14" i="7"/>
  <c r="ANT14" i="7"/>
  <c r="ANP14" i="7"/>
  <c r="ANL14" i="7"/>
  <c r="ANH14" i="7"/>
  <c r="AND14" i="7"/>
  <c r="AMZ14" i="7"/>
  <c r="AMV14" i="7"/>
  <c r="BMJ14" i="7"/>
  <c r="BLT14" i="7"/>
  <c r="BLD14" i="7"/>
  <c r="BKN14" i="7"/>
  <c r="BKD14" i="7"/>
  <c r="BJV14" i="7"/>
  <c r="BJN14" i="7"/>
  <c r="BJF14" i="7"/>
  <c r="BIX14" i="7"/>
  <c r="BIP14" i="7"/>
  <c r="BIH14" i="7"/>
  <c r="BHZ14" i="7"/>
  <c r="BHR14" i="7"/>
  <c r="BHJ14" i="7"/>
  <c r="BHB14" i="7"/>
  <c r="BGT14" i="7"/>
  <c r="BGL14" i="7"/>
  <c r="BGD14" i="7"/>
  <c r="BFV14" i="7"/>
  <c r="BFN14" i="7"/>
  <c r="BFG14" i="7"/>
  <c r="BFC14" i="7"/>
  <c r="BEY14" i="7"/>
  <c r="BEU14" i="7"/>
  <c r="BEQ14" i="7"/>
  <c r="BEM14" i="7"/>
  <c r="BEI14" i="7"/>
  <c r="BEE14" i="7"/>
  <c r="BEA14" i="7"/>
  <c r="BDW14" i="7"/>
  <c r="BDS14" i="7"/>
  <c r="BDO14" i="7"/>
  <c r="BDK14" i="7"/>
  <c r="BDG14" i="7"/>
  <c r="BDC14" i="7"/>
  <c r="BCY14" i="7"/>
  <c r="BCU14" i="7"/>
  <c r="BCQ14" i="7"/>
  <c r="BCM14" i="7"/>
  <c r="BCI14" i="7"/>
  <c r="BCE14" i="7"/>
  <c r="BCA14" i="7"/>
  <c r="BBW14" i="7"/>
  <c r="BBS14" i="7"/>
  <c r="BBO14" i="7"/>
  <c r="BBK14" i="7"/>
  <c r="BBG14" i="7"/>
  <c r="BBC14" i="7"/>
  <c r="BAY14" i="7"/>
  <c r="BAU14" i="7"/>
  <c r="BAQ14" i="7"/>
  <c r="BAM14" i="7"/>
  <c r="BAI14" i="7"/>
  <c r="BAE14" i="7"/>
  <c r="BAA14" i="7"/>
  <c r="AZW14" i="7"/>
  <c r="AZS14" i="7"/>
  <c r="AZO14" i="7"/>
  <c r="AZK14" i="7"/>
  <c r="AZG14" i="7"/>
  <c r="AZC14" i="7"/>
  <c r="AYY14" i="7"/>
  <c r="AYU14" i="7"/>
  <c r="AYQ14" i="7"/>
  <c r="AYM14" i="7"/>
  <c r="AYI14" i="7"/>
  <c r="AYE14" i="7"/>
  <c r="AYA14" i="7"/>
  <c r="AXW14" i="7"/>
  <c r="AXS14" i="7"/>
  <c r="AXO14" i="7"/>
  <c r="AXK14" i="7"/>
  <c r="AXG14" i="7"/>
  <c r="AXC14" i="7"/>
  <c r="AWY14" i="7"/>
  <c r="AWU14" i="7"/>
  <c r="AWQ14" i="7"/>
  <c r="AWM14" i="7"/>
  <c r="AWI14" i="7"/>
  <c r="AWE14" i="7"/>
  <c r="AWA14" i="7"/>
  <c r="AVW14" i="7"/>
  <c r="AVS14" i="7"/>
  <c r="AVO14" i="7"/>
  <c r="AVK14" i="7"/>
  <c r="AVG14" i="7"/>
  <c r="AVC14" i="7"/>
  <c r="AUY14" i="7"/>
  <c r="AUU14" i="7"/>
  <c r="AUQ14" i="7"/>
  <c r="AUM14" i="7"/>
  <c r="AUI14" i="7"/>
  <c r="AUE14" i="7"/>
  <c r="AUA14" i="7"/>
  <c r="ATW14" i="7"/>
  <c r="ATS14" i="7"/>
  <c r="ATO14" i="7"/>
  <c r="ATK14" i="7"/>
  <c r="ATG14" i="7"/>
  <c r="ATC14" i="7"/>
  <c r="ASY14" i="7"/>
  <c r="ASU14" i="7"/>
  <c r="ASQ14" i="7"/>
  <c r="ASM14" i="7"/>
  <c r="ASI14" i="7"/>
  <c r="ASE14" i="7"/>
  <c r="ASA14" i="7"/>
  <c r="ARW14" i="7"/>
  <c r="ARS14" i="7"/>
  <c r="ARO14" i="7"/>
  <c r="ARK14" i="7"/>
  <c r="ARG14" i="7"/>
  <c r="ARC14" i="7"/>
  <c r="AQY14" i="7"/>
  <c r="AQU14" i="7"/>
  <c r="AQQ14" i="7"/>
  <c r="AQM14" i="7"/>
  <c r="AQI14" i="7"/>
  <c r="AQE14" i="7"/>
  <c r="AQA14" i="7"/>
  <c r="APW14" i="7"/>
  <c r="APS14" i="7"/>
  <c r="APO14" i="7"/>
  <c r="APK14" i="7"/>
  <c r="APG14" i="7"/>
  <c r="APC14" i="7"/>
  <c r="AOY14" i="7"/>
  <c r="AOI14" i="7"/>
  <c r="ANS14" i="7"/>
  <c r="ANC14" i="7"/>
  <c r="AMQ14" i="7"/>
  <c r="AMI14" i="7"/>
  <c r="AMA14" i="7"/>
  <c r="ALT14" i="7"/>
  <c r="ALO14" i="7"/>
  <c r="ALI14" i="7"/>
  <c r="ALD14" i="7"/>
  <c r="AKY14" i="7"/>
  <c r="AKS14" i="7"/>
  <c r="AKN14" i="7"/>
  <c r="AKI14" i="7"/>
  <c r="AKC14" i="7"/>
  <c r="AJX14" i="7"/>
  <c r="AJS14" i="7"/>
  <c r="AJM14" i="7"/>
  <c r="AJH14" i="7"/>
  <c r="AJC14" i="7"/>
  <c r="AIW14" i="7"/>
  <c r="AIR14" i="7"/>
  <c r="AIM14" i="7"/>
  <c r="AIH14" i="7"/>
  <c r="AID14" i="7"/>
  <c r="AHZ14" i="7"/>
  <c r="AHV14" i="7"/>
  <c r="AHR14" i="7"/>
  <c r="AHN14" i="7"/>
  <c r="AHJ14" i="7"/>
  <c r="AHF14" i="7"/>
  <c r="AHB14" i="7"/>
  <c r="AGX14" i="7"/>
  <c r="AGT14" i="7"/>
  <c r="AGP14" i="7"/>
  <c r="AGL14" i="7"/>
  <c r="AGH14" i="7"/>
  <c r="AGD14" i="7"/>
  <c r="AFZ14" i="7"/>
  <c r="AFV14" i="7"/>
  <c r="AFR14" i="7"/>
  <c r="AFN14" i="7"/>
  <c r="AFJ14" i="7"/>
  <c r="AFF14" i="7"/>
  <c r="AFB14" i="7"/>
  <c r="AEX14" i="7"/>
  <c r="AET14" i="7"/>
  <c r="AEP14" i="7"/>
  <c r="AEL14" i="7"/>
  <c r="AEH14" i="7"/>
  <c r="AED14" i="7"/>
  <c r="ADZ14" i="7"/>
  <c r="ADV14" i="7"/>
  <c r="ADR14" i="7"/>
  <c r="ADN14" i="7"/>
  <c r="ADJ14" i="7"/>
  <c r="ADF14" i="7"/>
  <c r="ADB14" i="7"/>
  <c r="ACX14" i="7"/>
  <c r="ACT14" i="7"/>
  <c r="ACP14" i="7"/>
  <c r="ACL14" i="7"/>
  <c r="ACH14" i="7"/>
  <c r="ACD14" i="7"/>
  <c r="ABZ14" i="7"/>
  <c r="ABV14" i="7"/>
  <c r="ABR14" i="7"/>
  <c r="ABN14" i="7"/>
  <c r="ABJ14" i="7"/>
  <c r="ABF14" i="7"/>
  <c r="ABB14" i="7"/>
  <c r="AAX14" i="7"/>
  <c r="AAT14" i="7"/>
  <c r="AAP14" i="7"/>
  <c r="AAL14" i="7"/>
  <c r="AAH14" i="7"/>
  <c r="AAD14" i="7"/>
  <c r="ZZ14" i="7"/>
  <c r="ZV14" i="7"/>
  <c r="ZR14" i="7"/>
  <c r="ZN14" i="7"/>
  <c r="ZJ14" i="7"/>
  <c r="ZF14" i="7"/>
  <c r="ZB14" i="7"/>
  <c r="YX14" i="7"/>
  <c r="YT14" i="7"/>
  <c r="YP14" i="7"/>
  <c r="YL14" i="7"/>
  <c r="YH14" i="7"/>
  <c r="YD14" i="7"/>
  <c r="XZ14" i="7"/>
  <c r="XV14" i="7"/>
  <c r="XR14" i="7"/>
  <c r="XN14" i="7"/>
  <c r="XJ14" i="7"/>
  <c r="XF14" i="7"/>
  <c r="XB14" i="7"/>
  <c r="WX14" i="7"/>
  <c r="WT14" i="7"/>
  <c r="WP14" i="7"/>
  <c r="WL14" i="7"/>
  <c r="WH14" i="7"/>
  <c r="WD14" i="7"/>
  <c r="VZ14" i="7"/>
  <c r="VV14" i="7"/>
  <c r="VR14" i="7"/>
  <c r="VN14" i="7"/>
  <c r="VJ14" i="7"/>
  <c r="VF14" i="7"/>
  <c r="VB14" i="7"/>
  <c r="UX14" i="7"/>
  <c r="UT14" i="7"/>
  <c r="UP14" i="7"/>
  <c r="UL14" i="7"/>
  <c r="UH14" i="7"/>
  <c r="UD14" i="7"/>
  <c r="TZ14" i="7"/>
  <c r="TV14" i="7"/>
  <c r="TR14" i="7"/>
  <c r="TN14" i="7"/>
  <c r="TJ14" i="7"/>
  <c r="TF14" i="7"/>
  <c r="TB14" i="7"/>
  <c r="SX14" i="7"/>
  <c r="ST14" i="7"/>
  <c r="SP14" i="7"/>
  <c r="SL14" i="7"/>
  <c r="SH14" i="7"/>
  <c r="SD14" i="7"/>
  <c r="RZ14" i="7"/>
  <c r="RV14" i="7"/>
  <c r="RR14" i="7"/>
  <c r="RN14" i="7"/>
  <c r="RJ14" i="7"/>
  <c r="RF14" i="7"/>
  <c r="RB14" i="7"/>
  <c r="QX14" i="7"/>
  <c r="QT14" i="7"/>
  <c r="QP14" i="7"/>
  <c r="QL14" i="7"/>
  <c r="QH14" i="7"/>
  <c r="QD14" i="7"/>
  <c r="PZ14" i="7"/>
  <c r="PV14" i="7"/>
  <c r="PR14" i="7"/>
  <c r="PN14" i="7"/>
  <c r="PJ14" i="7"/>
  <c r="PF14" i="7"/>
  <c r="PB14" i="7"/>
  <c r="OX14" i="7"/>
  <c r="OT14" i="7"/>
  <c r="OP14" i="7"/>
  <c r="OL14" i="7"/>
  <c r="OH14" i="7"/>
  <c r="OD14" i="7"/>
  <c r="NZ14" i="7"/>
  <c r="NV14" i="7"/>
  <c r="NR14" i="7"/>
  <c r="NN14" i="7"/>
  <c r="NJ14" i="7"/>
  <c r="NF14" i="7"/>
  <c r="NB14" i="7"/>
  <c r="MX14" i="7"/>
  <c r="MT14" i="7"/>
  <c r="MP14" i="7"/>
  <c r="ML14" i="7"/>
  <c r="MH14" i="7"/>
  <c r="MD14" i="7"/>
  <c r="LZ14" i="7"/>
  <c r="LV14" i="7"/>
  <c r="LR14" i="7"/>
  <c r="LN14" i="7"/>
  <c r="LJ14" i="7"/>
  <c r="LF14" i="7"/>
  <c r="LB14" i="7"/>
  <c r="KX14" i="7"/>
  <c r="KT14" i="7"/>
  <c r="AOU14" i="7"/>
  <c r="AOE14" i="7"/>
  <c r="ANO14" i="7"/>
  <c r="AMY14" i="7"/>
  <c r="AMN14" i="7"/>
  <c r="AMF14" i="7"/>
  <c r="ALX14" i="7"/>
  <c r="ALS14" i="7"/>
  <c r="ALM14" i="7"/>
  <c r="ALH14" i="7"/>
  <c r="ALC14" i="7"/>
  <c r="AKW14" i="7"/>
  <c r="AKR14" i="7"/>
  <c r="AKM14" i="7"/>
  <c r="AKG14" i="7"/>
  <c r="AKB14" i="7"/>
  <c r="AJW14" i="7"/>
  <c r="AJQ14" i="7"/>
  <c r="AJL14" i="7"/>
  <c r="AJG14" i="7"/>
  <c r="AJA14" i="7"/>
  <c r="AIV14" i="7"/>
  <c r="AIQ14" i="7"/>
  <c r="AIK14" i="7"/>
  <c r="AIG14" i="7"/>
  <c r="AIC14" i="7"/>
  <c r="AHY14" i="7"/>
  <c r="AHU14" i="7"/>
  <c r="AHQ14" i="7"/>
  <c r="AHM14" i="7"/>
  <c r="AHI14" i="7"/>
  <c r="AHE14" i="7"/>
  <c r="AHA14" i="7"/>
  <c r="AGW14" i="7"/>
  <c r="AGS14" i="7"/>
  <c r="AGO14" i="7"/>
  <c r="AGK14" i="7"/>
  <c r="AGG14" i="7"/>
  <c r="AGC14" i="7"/>
  <c r="AFY14" i="7"/>
  <c r="AFU14" i="7"/>
  <c r="AFQ14" i="7"/>
  <c r="AFM14" i="7"/>
  <c r="AFI14" i="7"/>
  <c r="AFE14" i="7"/>
  <c r="AFA14" i="7"/>
  <c r="AEW14" i="7"/>
  <c r="AES14" i="7"/>
  <c r="AEO14" i="7"/>
  <c r="AEK14" i="7"/>
  <c r="AEG14" i="7"/>
  <c r="AEC14" i="7"/>
  <c r="ADY14" i="7"/>
  <c r="ADU14" i="7"/>
  <c r="ADQ14" i="7"/>
  <c r="ADM14" i="7"/>
  <c r="ADI14" i="7"/>
  <c r="ADE14" i="7"/>
  <c r="ADA14" i="7"/>
  <c r="ACW14" i="7"/>
  <c r="ACS14" i="7"/>
  <c r="ACO14" i="7"/>
  <c r="ACK14" i="7"/>
  <c r="ACG14" i="7"/>
  <c r="ACC14" i="7"/>
  <c r="ABY14" i="7"/>
  <c r="ABU14" i="7"/>
  <c r="ABQ14" i="7"/>
  <c r="ABM14" i="7"/>
  <c r="ABI14" i="7"/>
  <c r="ABE14" i="7"/>
  <c r="ABA14" i="7"/>
  <c r="AAW14" i="7"/>
  <c r="AAS14" i="7"/>
  <c r="AAO14" i="7"/>
  <c r="AAK14" i="7"/>
  <c r="AAG14" i="7"/>
  <c r="AAC14" i="7"/>
  <c r="ZY14" i="7"/>
  <c r="ZU14" i="7"/>
  <c r="ZQ14" i="7"/>
  <c r="ZM14" i="7"/>
  <c r="ZI14" i="7"/>
  <c r="ZE14" i="7"/>
  <c r="ZA14" i="7"/>
  <c r="YW14" i="7"/>
  <c r="YS14" i="7"/>
  <c r="YO14" i="7"/>
  <c r="YK14" i="7"/>
  <c r="YG14" i="7"/>
  <c r="YC14" i="7"/>
  <c r="XY14" i="7"/>
  <c r="XU14" i="7"/>
  <c r="XQ14" i="7"/>
  <c r="XM14" i="7"/>
  <c r="XI14" i="7"/>
  <c r="XE14" i="7"/>
  <c r="XA14" i="7"/>
  <c r="WW14" i="7"/>
  <c r="WS14" i="7"/>
  <c r="WO14" i="7"/>
  <c r="WK14" i="7"/>
  <c r="WG14" i="7"/>
  <c r="WC14" i="7"/>
  <c r="VY14" i="7"/>
  <c r="VU14" i="7"/>
  <c r="VQ14" i="7"/>
  <c r="VM14" i="7"/>
  <c r="VI14" i="7"/>
  <c r="VE14" i="7"/>
  <c r="VA14" i="7"/>
  <c r="UW14" i="7"/>
  <c r="US14" i="7"/>
  <c r="UO14" i="7"/>
  <c r="UK14" i="7"/>
  <c r="UG14" i="7"/>
  <c r="UC14" i="7"/>
  <c r="TY14" i="7"/>
  <c r="TU14" i="7"/>
  <c r="TQ14" i="7"/>
  <c r="TM14" i="7"/>
  <c r="TI14" i="7"/>
  <c r="TE14" i="7"/>
  <c r="TA14" i="7"/>
  <c r="SW14" i="7"/>
  <c r="SS14" i="7"/>
  <c r="SO14" i="7"/>
  <c r="SK14" i="7"/>
  <c r="SG14" i="7"/>
  <c r="SC14" i="7"/>
  <c r="RY14" i="7"/>
  <c r="RU14" i="7"/>
  <c r="RQ14" i="7"/>
  <c r="RM14" i="7"/>
  <c r="RI14" i="7"/>
  <c r="RE14" i="7"/>
  <c r="RA14" i="7"/>
  <c r="QW14" i="7"/>
  <c r="QS14" i="7"/>
  <c r="QO14" i="7"/>
  <c r="QK14" i="7"/>
  <c r="QG14" i="7"/>
  <c r="QC14" i="7"/>
  <c r="PY14" i="7"/>
  <c r="PU14" i="7"/>
  <c r="PQ14" i="7"/>
  <c r="PM14" i="7"/>
  <c r="PI14" i="7"/>
  <c r="PE14" i="7"/>
  <c r="PA14" i="7"/>
  <c r="OW14" i="7"/>
  <c r="OS14" i="7"/>
  <c r="OO14" i="7"/>
  <c r="OK14" i="7"/>
  <c r="OG14" i="7"/>
  <c r="OC14" i="7"/>
  <c r="NY14" i="7"/>
  <c r="NU14" i="7"/>
  <c r="NQ14" i="7"/>
  <c r="NM14" i="7"/>
  <c r="NI14" i="7"/>
  <c r="NE14" i="7"/>
  <c r="NA14" i="7"/>
  <c r="MW14" i="7"/>
  <c r="MS14" i="7"/>
  <c r="MO14" i="7"/>
  <c r="MK14" i="7"/>
  <c r="MG14" i="7"/>
  <c r="MC14" i="7"/>
  <c r="LY14" i="7"/>
  <c r="AOQ14" i="7"/>
  <c r="AOA14" i="7"/>
  <c r="ANK14" i="7"/>
  <c r="AMU14" i="7"/>
  <c r="AMM14" i="7"/>
  <c r="AME14" i="7"/>
  <c r="ALW14" i="7"/>
  <c r="ALQ14" i="7"/>
  <c r="ALL14" i="7"/>
  <c r="ALG14" i="7"/>
  <c r="ALA14" i="7"/>
  <c r="AKV14" i="7"/>
  <c r="AKQ14" i="7"/>
  <c r="AKK14" i="7"/>
  <c r="AKF14" i="7"/>
  <c r="AKA14" i="7"/>
  <c r="AJU14" i="7"/>
  <c r="AJP14" i="7"/>
  <c r="AJK14" i="7"/>
  <c r="AJE14" i="7"/>
  <c r="AIZ14" i="7"/>
  <c r="AIU14" i="7"/>
  <c r="AIO14" i="7"/>
  <c r="AIJ14" i="7"/>
  <c r="AIF14" i="7"/>
  <c r="AIB14" i="7"/>
  <c r="AHX14" i="7"/>
  <c r="AHT14" i="7"/>
  <c r="AHP14" i="7"/>
  <c r="AHL14" i="7"/>
  <c r="AHH14" i="7"/>
  <c r="AHD14" i="7"/>
  <c r="AGZ14" i="7"/>
  <c r="AGV14" i="7"/>
  <c r="AGR14" i="7"/>
  <c r="AGN14" i="7"/>
  <c r="AGJ14" i="7"/>
  <c r="AGF14" i="7"/>
  <c r="AGB14" i="7"/>
  <c r="AFX14" i="7"/>
  <c r="AFT14" i="7"/>
  <c r="AFP14" i="7"/>
  <c r="AFL14" i="7"/>
  <c r="AFH14" i="7"/>
  <c r="AFD14" i="7"/>
  <c r="AEZ14" i="7"/>
  <c r="AEV14" i="7"/>
  <c r="AER14" i="7"/>
  <c r="AEN14" i="7"/>
  <c r="AEJ14" i="7"/>
  <c r="AEF14" i="7"/>
  <c r="AEB14" i="7"/>
  <c r="ADX14" i="7"/>
  <c r="ADT14" i="7"/>
  <c r="ADP14" i="7"/>
  <c r="ADL14" i="7"/>
  <c r="ADH14" i="7"/>
  <c r="ADD14" i="7"/>
  <c r="ACZ14" i="7"/>
  <c r="ACV14" i="7"/>
  <c r="ACR14" i="7"/>
  <c r="ACN14" i="7"/>
  <c r="ACJ14" i="7"/>
  <c r="ACF14" i="7"/>
  <c r="ACB14" i="7"/>
  <c r="ABX14" i="7"/>
  <c r="ABT14" i="7"/>
  <c r="ABP14" i="7"/>
  <c r="ABL14" i="7"/>
  <c r="ABH14" i="7"/>
  <c r="ABD14" i="7"/>
  <c r="AAZ14" i="7"/>
  <c r="AAV14" i="7"/>
  <c r="AAR14" i="7"/>
  <c r="AAN14" i="7"/>
  <c r="AAJ14" i="7"/>
  <c r="AAF14" i="7"/>
  <c r="AAB14" i="7"/>
  <c r="ZX14" i="7"/>
  <c r="ZT14" i="7"/>
  <c r="ZP14" i="7"/>
  <c r="ZL14" i="7"/>
  <c r="ZH14" i="7"/>
  <c r="ZD14" i="7"/>
  <c r="YZ14" i="7"/>
  <c r="YV14" i="7"/>
  <c r="YR14" i="7"/>
  <c r="YN14" i="7"/>
  <c r="YJ14" i="7"/>
  <c r="YF14" i="7"/>
  <c r="YB14" i="7"/>
  <c r="XX14" i="7"/>
  <c r="XT14" i="7"/>
  <c r="XP14" i="7"/>
  <c r="XL14" i="7"/>
  <c r="XH14" i="7"/>
  <c r="XD14" i="7"/>
  <c r="WZ14" i="7"/>
  <c r="WV14" i="7"/>
  <c r="WR14" i="7"/>
  <c r="WN14" i="7"/>
  <c r="WJ14" i="7"/>
  <c r="WF14" i="7"/>
  <c r="WB14" i="7"/>
  <c r="VX14" i="7"/>
  <c r="VT14" i="7"/>
  <c r="VP14" i="7"/>
  <c r="VL14" i="7"/>
  <c r="VH14" i="7"/>
  <c r="VD14" i="7"/>
  <c r="UZ14" i="7"/>
  <c r="UV14" i="7"/>
  <c r="UR14" i="7"/>
  <c r="UN14" i="7"/>
  <c r="UJ14" i="7"/>
  <c r="UF14" i="7"/>
  <c r="UB14" i="7"/>
  <c r="TX14" i="7"/>
  <c r="TT14" i="7"/>
  <c r="TP14" i="7"/>
  <c r="TL14" i="7"/>
  <c r="TH14" i="7"/>
  <c r="TD14" i="7"/>
  <c r="SZ14" i="7"/>
  <c r="SV14" i="7"/>
  <c r="SR14" i="7"/>
  <c r="SN14" i="7"/>
  <c r="SJ14" i="7"/>
  <c r="SF14" i="7"/>
  <c r="SB14" i="7"/>
  <c r="RX14" i="7"/>
  <c r="RT14" i="7"/>
  <c r="RP14" i="7"/>
  <c r="RL14" i="7"/>
  <c r="RH14" i="7"/>
  <c r="RD14" i="7"/>
  <c r="QZ14" i="7"/>
  <c r="QV14" i="7"/>
  <c r="QR14" i="7"/>
  <c r="QN14" i="7"/>
  <c r="QJ14" i="7"/>
  <c r="QF14" i="7"/>
  <c r="QB14" i="7"/>
  <c r="PX14" i="7"/>
  <c r="PT14" i="7"/>
  <c r="PP14" i="7"/>
  <c r="PL14" i="7"/>
  <c r="PH14" i="7"/>
  <c r="PD14" i="7"/>
  <c r="OZ14" i="7"/>
  <c r="OV14" i="7"/>
  <c r="OR14" i="7"/>
  <c r="AOM14" i="7"/>
  <c r="ANW14" i="7"/>
  <c r="ANG14" i="7"/>
  <c r="AMR14" i="7"/>
  <c r="AMJ14" i="7"/>
  <c r="AMB14" i="7"/>
  <c r="ALU14" i="7"/>
  <c r="ALP14" i="7"/>
  <c r="ALK14" i="7"/>
  <c r="ALE14" i="7"/>
  <c r="AKZ14" i="7"/>
  <c r="AKU14" i="7"/>
  <c r="AKO14" i="7"/>
  <c r="AKJ14" i="7"/>
  <c r="AKE14" i="7"/>
  <c r="AJY14" i="7"/>
  <c r="AJT14" i="7"/>
  <c r="AJO14" i="7"/>
  <c r="AJI14" i="7"/>
  <c r="AJD14" i="7"/>
  <c r="AIY14" i="7"/>
  <c r="AIS14" i="7"/>
  <c r="AIN14" i="7"/>
  <c r="AII14" i="7"/>
  <c r="AIE14" i="7"/>
  <c r="AIA14" i="7"/>
  <c r="AHW14" i="7"/>
  <c r="AHS14" i="7"/>
  <c r="AHO14" i="7"/>
  <c r="AHK14" i="7"/>
  <c r="AHG14" i="7"/>
  <c r="AHC14" i="7"/>
  <c r="AGY14" i="7"/>
  <c r="AGU14" i="7"/>
  <c r="AGQ14" i="7"/>
  <c r="AGM14" i="7"/>
  <c r="AGI14" i="7"/>
  <c r="AGE14" i="7"/>
  <c r="AGA14" i="7"/>
  <c r="AFW14" i="7"/>
  <c r="AFS14" i="7"/>
  <c r="AFO14" i="7"/>
  <c r="AFK14" i="7"/>
  <c r="AFG14" i="7"/>
  <c r="AFC14" i="7"/>
  <c r="AEY14" i="7"/>
  <c r="AEU14" i="7"/>
  <c r="AEQ14" i="7"/>
  <c r="AEM14" i="7"/>
  <c r="AEI14" i="7"/>
  <c r="AEE14" i="7"/>
  <c r="AEA14" i="7"/>
  <c r="ADW14" i="7"/>
  <c r="ADS14" i="7"/>
  <c r="ADO14" i="7"/>
  <c r="ADK14" i="7"/>
  <c r="ADG14" i="7"/>
  <c r="ADC14" i="7"/>
  <c r="ACY14" i="7"/>
  <c r="ACU14" i="7"/>
  <c r="ACQ14" i="7"/>
  <c r="ACM14" i="7"/>
  <c r="ACI14" i="7"/>
  <c r="ACE14" i="7"/>
  <c r="ACA14" i="7"/>
  <c r="ABW14" i="7"/>
  <c r="ABS14" i="7"/>
  <c r="ABO14" i="7"/>
  <c r="ABK14" i="7"/>
  <c r="ABG14" i="7"/>
  <c r="ABC14" i="7"/>
  <c r="AAY14" i="7"/>
  <c r="AAU14" i="7"/>
  <c r="AAQ14" i="7"/>
  <c r="AAM14" i="7"/>
  <c r="AAI14" i="7"/>
  <c r="AAE14" i="7"/>
  <c r="AAA14" i="7"/>
  <c r="ZW14" i="7"/>
  <c r="ZS14" i="7"/>
  <c r="ZO14" i="7"/>
  <c r="ZK14" i="7"/>
  <c r="ZG14" i="7"/>
  <c r="ZC14" i="7"/>
  <c r="YY14" i="7"/>
  <c r="YU14" i="7"/>
  <c r="YQ14" i="7"/>
  <c r="YM14" i="7"/>
  <c r="YI14" i="7"/>
  <c r="YE14" i="7"/>
  <c r="YA14" i="7"/>
  <c r="XW14" i="7"/>
  <c r="XS14" i="7"/>
  <c r="XO14" i="7"/>
  <c r="XK14" i="7"/>
  <c r="XG14" i="7"/>
  <c r="XC14" i="7"/>
  <c r="WY14" i="7"/>
  <c r="WU14" i="7"/>
  <c r="WQ14" i="7"/>
  <c r="WM14" i="7"/>
  <c r="WI14" i="7"/>
  <c r="WE14" i="7"/>
  <c r="WA14" i="7"/>
  <c r="VW14" i="7"/>
  <c r="VS14" i="7"/>
  <c r="VO14" i="7"/>
  <c r="VK14" i="7"/>
  <c r="VG14" i="7"/>
  <c r="VC14" i="7"/>
  <c r="UY14" i="7"/>
  <c r="UU14" i="7"/>
  <c r="UQ14" i="7"/>
  <c r="UM14" i="7"/>
  <c r="UI14" i="7"/>
  <c r="UE14" i="7"/>
  <c r="UA14" i="7"/>
  <c r="TW14" i="7"/>
  <c r="TS14" i="7"/>
  <c r="TO14" i="7"/>
  <c r="TK14" i="7"/>
  <c r="TG14" i="7"/>
  <c r="TC14" i="7"/>
  <c r="SY14" i="7"/>
  <c r="SU14" i="7"/>
  <c r="SQ14" i="7"/>
  <c r="SM14" i="7"/>
  <c r="SI14" i="7"/>
  <c r="SE14" i="7"/>
  <c r="SA14" i="7"/>
  <c r="RW14" i="7"/>
  <c r="RS14" i="7"/>
  <c r="RO14" i="7"/>
  <c r="RK14" i="7"/>
  <c r="RG14" i="7"/>
  <c r="RC14" i="7"/>
  <c r="QY14" i="7"/>
  <c r="QU14" i="7"/>
  <c r="QQ14" i="7"/>
  <c r="QM14" i="7"/>
  <c r="QI14" i="7"/>
  <c r="QE14" i="7"/>
  <c r="QA14" i="7"/>
  <c r="PW14" i="7"/>
  <c r="PS14" i="7"/>
  <c r="PO14" i="7"/>
  <c r="PK14" i="7"/>
  <c r="PG14" i="7"/>
  <c r="PC14" i="7"/>
  <c r="OY14" i="7"/>
  <c r="OU14" i="7"/>
  <c r="OQ14" i="7"/>
  <c r="OM14" i="7"/>
  <c r="OI14" i="7"/>
  <c r="OE14" i="7"/>
  <c r="OA14" i="7"/>
  <c r="NW14" i="7"/>
  <c r="NS14" i="7"/>
  <c r="NO14" i="7"/>
  <c r="NK14" i="7"/>
  <c r="NG14" i="7"/>
  <c r="NC14" i="7"/>
  <c r="MY14" i="7"/>
  <c r="MU14" i="7"/>
  <c r="MQ14" i="7"/>
  <c r="MM14" i="7"/>
  <c r="MI14" i="7"/>
  <c r="ME14" i="7"/>
  <c r="MA14" i="7"/>
  <c r="ON14" i="7"/>
  <c r="NX14" i="7"/>
  <c r="NH14" i="7"/>
  <c r="MR14" i="7"/>
  <c r="MB14" i="7"/>
  <c r="LT14" i="7"/>
  <c r="LO14" i="7"/>
  <c r="LI14" i="7"/>
  <c r="LD14" i="7"/>
  <c r="KY14" i="7"/>
  <c r="KS14" i="7"/>
  <c r="KO14" i="7"/>
  <c r="KK14" i="7"/>
  <c r="KG14" i="7"/>
  <c r="KC14" i="7"/>
  <c r="JY14" i="7"/>
  <c r="JU14" i="7"/>
  <c r="JQ14" i="7"/>
  <c r="JM14" i="7"/>
  <c r="JI14" i="7"/>
  <c r="JE14" i="7"/>
  <c r="JA14" i="7"/>
  <c r="IW14" i="7"/>
  <c r="IS14" i="7"/>
  <c r="IO14" i="7"/>
  <c r="IK14" i="7"/>
  <c r="IG14" i="7"/>
  <c r="IC14" i="7"/>
  <c r="HY14" i="7"/>
  <c r="HU14" i="7"/>
  <c r="HQ14" i="7"/>
  <c r="HM14" i="7"/>
  <c r="HI14" i="7"/>
  <c r="HE14" i="7"/>
  <c r="HA14" i="7"/>
  <c r="GW14" i="7"/>
  <c r="GS14" i="7"/>
  <c r="GO14" i="7"/>
  <c r="GK14" i="7"/>
  <c r="GG14" i="7"/>
  <c r="GC14" i="7"/>
  <c r="FY14" i="7"/>
  <c r="FU14" i="7"/>
  <c r="FQ14" i="7"/>
  <c r="FM14" i="7"/>
  <c r="FI14" i="7"/>
  <c r="FE14" i="7"/>
  <c r="FA14" i="7"/>
  <c r="EW14" i="7"/>
  <c r="ES14" i="7"/>
  <c r="EO14" i="7"/>
  <c r="EK14" i="7"/>
  <c r="EG14" i="7"/>
  <c r="EC14" i="7"/>
  <c r="DY14" i="7"/>
  <c r="DU14" i="7"/>
  <c r="DQ14" i="7"/>
  <c r="DM14" i="7"/>
  <c r="DI14" i="7"/>
  <c r="DE14" i="7"/>
  <c r="DA14" i="7"/>
  <c r="CW14" i="7"/>
  <c r="CS14" i="7"/>
  <c r="CO14" i="7"/>
  <c r="CK14" i="7"/>
  <c r="CG14" i="7"/>
  <c r="CC14" i="7"/>
  <c r="BY14" i="7"/>
  <c r="BU14" i="7"/>
  <c r="BQ14" i="7"/>
  <c r="BM14" i="7"/>
  <c r="BI14" i="7"/>
  <c r="BE14" i="7"/>
  <c r="BA14" i="7"/>
  <c r="AW14" i="7"/>
  <c r="AS14" i="7"/>
  <c r="AO14" i="7"/>
  <c r="AK14" i="7"/>
  <c r="AG14" i="7"/>
  <c r="AC14" i="7"/>
  <c r="Y14" i="7"/>
  <c r="U14" i="7"/>
  <c r="Q14" i="7"/>
  <c r="M14" i="7"/>
  <c r="I14" i="7"/>
  <c r="E14" i="7"/>
  <c r="OJ14" i="7"/>
  <c r="NT14" i="7"/>
  <c r="ND14" i="7"/>
  <c r="MN14" i="7"/>
  <c r="LX14" i="7"/>
  <c r="LS14" i="7"/>
  <c r="LM14" i="7"/>
  <c r="LH14" i="7"/>
  <c r="LC14" i="7"/>
  <c r="KW14" i="7"/>
  <c r="KR14" i="7"/>
  <c r="KN14" i="7"/>
  <c r="KJ14" i="7"/>
  <c r="KF14" i="7"/>
  <c r="KB14" i="7"/>
  <c r="JX14" i="7"/>
  <c r="JT14" i="7"/>
  <c r="JP14" i="7"/>
  <c r="JL14" i="7"/>
  <c r="JH14" i="7"/>
  <c r="JD14" i="7"/>
  <c r="IZ14" i="7"/>
  <c r="IV14" i="7"/>
  <c r="IR14" i="7"/>
  <c r="IN14" i="7"/>
  <c r="IJ14" i="7"/>
  <c r="IF14" i="7"/>
  <c r="IB14" i="7"/>
  <c r="HX14" i="7"/>
  <c r="HT14" i="7"/>
  <c r="HP14" i="7"/>
  <c r="HL14" i="7"/>
  <c r="HH14" i="7"/>
  <c r="HD14" i="7"/>
  <c r="GZ14" i="7"/>
  <c r="GV14" i="7"/>
  <c r="GR14" i="7"/>
  <c r="GN14" i="7"/>
  <c r="GJ14" i="7"/>
  <c r="GF14" i="7"/>
  <c r="GB14" i="7"/>
  <c r="FX14" i="7"/>
  <c r="FT14" i="7"/>
  <c r="FP14" i="7"/>
  <c r="FL14" i="7"/>
  <c r="FH14" i="7"/>
  <c r="FD14" i="7"/>
  <c r="EZ14" i="7"/>
  <c r="EV14" i="7"/>
  <c r="ER14" i="7"/>
  <c r="EN14" i="7"/>
  <c r="EJ14" i="7"/>
  <c r="EF14" i="7"/>
  <c r="EB14" i="7"/>
  <c r="DX14" i="7"/>
  <c r="DT14" i="7"/>
  <c r="DP14" i="7"/>
  <c r="DL14" i="7"/>
  <c r="DH14" i="7"/>
  <c r="DD14" i="7"/>
  <c r="CZ14" i="7"/>
  <c r="CV14" i="7"/>
  <c r="CR14" i="7"/>
  <c r="CN14" i="7"/>
  <c r="CJ14" i="7"/>
  <c r="CF14" i="7"/>
  <c r="CB14" i="7"/>
  <c r="BX14" i="7"/>
  <c r="BT14" i="7"/>
  <c r="BP14" i="7"/>
  <c r="BL14" i="7"/>
  <c r="BH14" i="7"/>
  <c r="BD14" i="7"/>
  <c r="AZ14" i="7"/>
  <c r="AV14" i="7"/>
  <c r="AR14" i="7"/>
  <c r="AN14" i="7"/>
  <c r="AJ14" i="7"/>
  <c r="AF14" i="7"/>
  <c r="AB14" i="7"/>
  <c r="X14" i="7"/>
  <c r="T14" i="7"/>
  <c r="P14" i="7"/>
  <c r="L14" i="7"/>
  <c r="H14" i="7"/>
  <c r="D14" i="7"/>
  <c r="OF14" i="7"/>
  <c r="NP14" i="7"/>
  <c r="MZ14" i="7"/>
  <c r="MJ14" i="7"/>
  <c r="LW14" i="7"/>
  <c r="LQ14" i="7"/>
  <c r="LL14" i="7"/>
  <c r="LG14" i="7"/>
  <c r="LA14" i="7"/>
  <c r="KV14" i="7"/>
  <c r="KQ14" i="7"/>
  <c r="KM14" i="7"/>
  <c r="KI14" i="7"/>
  <c r="KE14" i="7"/>
  <c r="KA14" i="7"/>
  <c r="JW14" i="7"/>
  <c r="JS14" i="7"/>
  <c r="JO14" i="7"/>
  <c r="JK14" i="7"/>
  <c r="JG14" i="7"/>
  <c r="JC14" i="7"/>
  <c r="IY14" i="7"/>
  <c r="IU14" i="7"/>
  <c r="IQ14" i="7"/>
  <c r="IM14" i="7"/>
  <c r="II14" i="7"/>
  <c r="IE14" i="7"/>
  <c r="IA14" i="7"/>
  <c r="HW14" i="7"/>
  <c r="HS14" i="7"/>
  <c r="HO14" i="7"/>
  <c r="HK14" i="7"/>
  <c r="HG14" i="7"/>
  <c r="HC14" i="7"/>
  <c r="GY14" i="7"/>
  <c r="GU14" i="7"/>
  <c r="GQ14" i="7"/>
  <c r="GM14" i="7"/>
  <c r="GI14" i="7"/>
  <c r="GE14" i="7"/>
  <c r="GA14" i="7"/>
  <c r="FW14" i="7"/>
  <c r="FS14" i="7"/>
  <c r="FO14" i="7"/>
  <c r="FK14" i="7"/>
  <c r="FG14" i="7"/>
  <c r="FC14" i="7"/>
  <c r="EY14" i="7"/>
  <c r="EU14" i="7"/>
  <c r="EQ14" i="7"/>
  <c r="EM14" i="7"/>
  <c r="EI14" i="7"/>
  <c r="EE14" i="7"/>
  <c r="EA14" i="7"/>
  <c r="DW14" i="7"/>
  <c r="DS14" i="7"/>
  <c r="DO14" i="7"/>
  <c r="DK14" i="7"/>
  <c r="DG14" i="7"/>
  <c r="DC14" i="7"/>
  <c r="CY14" i="7"/>
  <c r="CU14" i="7"/>
  <c r="CQ14" i="7"/>
  <c r="CM14" i="7"/>
  <c r="CI14" i="7"/>
  <c r="CE14" i="7"/>
  <c r="CA14" i="7"/>
  <c r="BW14" i="7"/>
  <c r="BS14" i="7"/>
  <c r="BO14" i="7"/>
  <c r="BK14" i="7"/>
  <c r="BG14" i="7"/>
  <c r="BC14" i="7"/>
  <c r="AY14" i="7"/>
  <c r="AU14" i="7"/>
  <c r="AQ14" i="7"/>
  <c r="AM14" i="7"/>
  <c r="AI14" i="7"/>
  <c r="AE14" i="7"/>
  <c r="AA14" i="7"/>
  <c r="W14" i="7"/>
  <c r="S14" i="7"/>
  <c r="O14" i="7"/>
  <c r="K14" i="7"/>
  <c r="G14" i="7"/>
  <c r="OB14" i="7"/>
  <c r="NL14" i="7"/>
  <c r="MV14" i="7"/>
  <c r="MF14" i="7"/>
  <c r="LU14" i="7"/>
  <c r="LP14" i="7"/>
  <c r="LK14" i="7"/>
  <c r="LE14" i="7"/>
  <c r="KZ14" i="7"/>
  <c r="KU14" i="7"/>
  <c r="KP14" i="7"/>
  <c r="KL14" i="7"/>
  <c r="KH14" i="7"/>
  <c r="KD14" i="7"/>
  <c r="JZ14" i="7"/>
  <c r="JV14" i="7"/>
  <c r="JR14" i="7"/>
  <c r="JN14" i="7"/>
  <c r="JJ14" i="7"/>
  <c r="JF14" i="7"/>
  <c r="JB14" i="7"/>
  <c r="IX14" i="7"/>
  <c r="IT14" i="7"/>
  <c r="IP14" i="7"/>
  <c r="IL14" i="7"/>
  <c r="IH14" i="7"/>
  <c r="ID14" i="7"/>
  <c r="HZ14" i="7"/>
  <c r="HV14" i="7"/>
  <c r="HR14" i="7"/>
  <c r="HN14" i="7"/>
  <c r="HJ14" i="7"/>
  <c r="HF14" i="7"/>
  <c r="HB14" i="7"/>
  <c r="GX14" i="7"/>
  <c r="GT14" i="7"/>
  <c r="GP14" i="7"/>
  <c r="GL14" i="7"/>
  <c r="GH14" i="7"/>
  <c r="GD14" i="7"/>
  <c r="FZ14" i="7"/>
  <c r="FV14" i="7"/>
  <c r="FR14" i="7"/>
  <c r="FN14" i="7"/>
  <c r="FJ14" i="7"/>
  <c r="FF14" i="7"/>
  <c r="FB14" i="7"/>
  <c r="EX14" i="7"/>
  <c r="ET14" i="7"/>
  <c r="EP14" i="7"/>
  <c r="EL14" i="7"/>
  <c r="EH14" i="7"/>
  <c r="ED14" i="7"/>
  <c r="DZ14" i="7"/>
  <c r="DV14" i="7"/>
  <c r="DR14" i="7"/>
  <c r="DN14" i="7"/>
  <c r="DJ14" i="7"/>
  <c r="DF14" i="7"/>
  <c r="DB14" i="7"/>
  <c r="CX14" i="7"/>
  <c r="CT14" i="7"/>
  <c r="CP14" i="7"/>
  <c r="CL14" i="7"/>
  <c r="CH14" i="7"/>
  <c r="CD14" i="7"/>
  <c r="BZ14" i="7"/>
  <c r="BV14" i="7"/>
  <c r="BR14" i="7"/>
  <c r="BN14" i="7"/>
  <c r="BJ14" i="7"/>
  <c r="BF14" i="7"/>
  <c r="BB14" i="7"/>
  <c r="AX14" i="7"/>
  <c r="AT14" i="7"/>
  <c r="AP14" i="7"/>
  <c r="AL14" i="7"/>
  <c r="AH14" i="7"/>
  <c r="AD14" i="7"/>
  <c r="Z14" i="7"/>
  <c r="V14" i="7"/>
  <c r="R14" i="7"/>
  <c r="N14" i="7"/>
  <c r="J14" i="7"/>
  <c r="F14" i="7"/>
  <c r="V12" i="9"/>
  <c r="R12" i="9"/>
  <c r="N12" i="9"/>
  <c r="J12" i="9"/>
  <c r="F12" i="9"/>
  <c r="P12" i="9"/>
  <c r="U12" i="9"/>
  <c r="Q12" i="9"/>
  <c r="M12" i="9"/>
  <c r="I12" i="9"/>
  <c r="E12" i="9"/>
  <c r="T12" i="9"/>
  <c r="H12" i="9"/>
  <c r="D12" i="9"/>
  <c r="W12" i="9"/>
  <c r="S12" i="9"/>
  <c r="O12" i="9"/>
  <c r="K12" i="9"/>
  <c r="G12" i="9"/>
  <c r="X12" i="9"/>
  <c r="L12" i="9"/>
  <c r="C14" i="7"/>
  <c r="C12" i="9"/>
  <c r="C56" i="9"/>
  <c r="X10" i="9"/>
  <c r="X16" i="9"/>
  <c r="X54" i="9"/>
  <c r="X15" i="9"/>
  <c r="C58" i="9"/>
  <c r="V58" i="9"/>
  <c r="R58" i="9"/>
  <c r="N58" i="9"/>
  <c r="J58" i="9"/>
  <c r="F58" i="9"/>
  <c r="X58" i="9"/>
  <c r="L58" i="9"/>
  <c r="D58" i="9"/>
  <c r="U58" i="9"/>
  <c r="Q58" i="9"/>
  <c r="M58" i="9"/>
  <c r="I58" i="9"/>
  <c r="E58" i="9"/>
  <c r="T58" i="9"/>
  <c r="P58" i="9"/>
  <c r="H58" i="9"/>
  <c r="S58" i="9"/>
  <c r="K58" i="9"/>
  <c r="G58" i="9"/>
  <c r="O58" i="9"/>
  <c r="W58" i="9"/>
  <c r="C14" i="9"/>
  <c r="W14" i="9"/>
  <c r="O14" i="9"/>
  <c r="G14" i="9"/>
  <c r="R14" i="9"/>
  <c r="J14" i="9"/>
  <c r="Q14" i="9"/>
  <c r="I14" i="9"/>
  <c r="X14" i="9"/>
  <c r="T14" i="9"/>
  <c r="P14" i="9"/>
  <c r="L14" i="9"/>
  <c r="H14" i="9"/>
  <c r="D14" i="9"/>
  <c r="S14" i="9"/>
  <c r="K14" i="9"/>
  <c r="V14" i="9"/>
  <c r="N14" i="9"/>
  <c r="F14" i="9"/>
  <c r="U14" i="9"/>
  <c r="M14" i="9"/>
  <c r="E14" i="9"/>
  <c r="B14" i="8"/>
  <c r="Y7" i="9"/>
  <c r="Y61" i="9" s="1"/>
  <c r="B46" i="8"/>
  <c r="B56" i="8"/>
  <c r="E50" i="7"/>
  <c r="D50" i="7"/>
  <c r="D48" i="7"/>
  <c r="E48" i="7"/>
  <c r="B66" i="8"/>
  <c r="B70" i="8"/>
  <c r="B62" i="8"/>
  <c r="E20" i="7"/>
  <c r="D20" i="7"/>
  <c r="E13" i="7"/>
  <c r="D16" i="7"/>
  <c r="B36" i="8"/>
  <c r="B9" i="8"/>
  <c r="E16" i="7"/>
  <c r="B18" i="8"/>
  <c r="B16" i="8"/>
  <c r="Y12" i="9" l="1"/>
  <c r="H11" i="9"/>
  <c r="X11" i="9"/>
  <c r="U55" i="9"/>
  <c r="V55" i="9"/>
  <c r="Q55" i="9"/>
  <c r="D55" i="9"/>
  <c r="D11" i="9"/>
  <c r="G11" i="9"/>
  <c r="O11" i="9"/>
  <c r="M11" i="9"/>
  <c r="J55" i="9"/>
  <c r="W55" i="9"/>
  <c r="N55" i="9"/>
  <c r="O55" i="9"/>
  <c r="S55" i="9"/>
  <c r="M55" i="9"/>
  <c r="G55" i="9"/>
  <c r="K11" i="9"/>
  <c r="K55" i="9"/>
  <c r="L55" i="9"/>
  <c r="Y55" i="9"/>
  <c r="E55" i="9"/>
  <c r="R55" i="9"/>
  <c r="L11" i="9"/>
  <c r="Q11" i="9"/>
  <c r="F55" i="9"/>
  <c r="X55" i="9"/>
  <c r="I55" i="9"/>
  <c r="T55" i="9"/>
  <c r="P55" i="9"/>
  <c r="H55" i="9"/>
  <c r="Y58" i="9"/>
  <c r="Y59" i="9"/>
  <c r="Y60" i="9"/>
  <c r="N11" i="9"/>
  <c r="I11" i="9"/>
  <c r="E11" i="9"/>
  <c r="S11" i="9"/>
  <c r="F11" i="9"/>
  <c r="T11" i="9"/>
  <c r="U11" i="9"/>
  <c r="R11" i="9"/>
  <c r="J11" i="9"/>
  <c r="W11" i="9"/>
  <c r="V11" i="9"/>
  <c r="P11" i="9"/>
  <c r="Y11" i="9"/>
  <c r="R56" i="9"/>
  <c r="H56" i="9"/>
  <c r="G56" i="9"/>
  <c r="T56" i="9"/>
  <c r="K56" i="9"/>
  <c r="I56" i="9"/>
  <c r="J56" i="9"/>
  <c r="O56" i="9"/>
  <c r="Q56" i="9"/>
  <c r="F56" i="9"/>
  <c r="V56" i="9"/>
  <c r="L56" i="9"/>
  <c r="P56" i="9"/>
  <c r="M56" i="9"/>
  <c r="N56" i="9"/>
  <c r="S56" i="9"/>
  <c r="D56" i="9"/>
  <c r="E56" i="9"/>
  <c r="U56" i="9"/>
  <c r="B63" i="8"/>
  <c r="D51" i="7" s="1"/>
  <c r="X56" i="9"/>
  <c r="Y56" i="9"/>
  <c r="W56" i="9"/>
  <c r="C57" i="9"/>
  <c r="X57" i="9"/>
  <c r="T57" i="9"/>
  <c r="P57" i="9"/>
  <c r="L57" i="9"/>
  <c r="H57" i="9"/>
  <c r="D57" i="9"/>
  <c r="N57" i="9"/>
  <c r="F57" i="9"/>
  <c r="M57" i="9"/>
  <c r="W57" i="9"/>
  <c r="S57" i="9"/>
  <c r="O57" i="9"/>
  <c r="K57" i="9"/>
  <c r="G57" i="9"/>
  <c r="R57" i="9"/>
  <c r="J57" i="9"/>
  <c r="I57" i="9"/>
  <c r="V57" i="9"/>
  <c r="E57" i="9"/>
  <c r="Y57" i="9"/>
  <c r="U57" i="9"/>
  <c r="Q57" i="9"/>
  <c r="Y10" i="9"/>
  <c r="Y16" i="9"/>
  <c r="Y54" i="9"/>
  <c r="Y15" i="9"/>
  <c r="Y14" i="9"/>
  <c r="B58" i="8"/>
  <c r="B59" i="8" s="1"/>
  <c r="X13" i="9"/>
  <c r="T13" i="9"/>
  <c r="P13" i="9"/>
  <c r="H13" i="9"/>
  <c r="Y13" i="9"/>
  <c r="U13" i="9"/>
  <c r="Q13" i="9"/>
  <c r="M13" i="9"/>
  <c r="I13" i="9"/>
  <c r="E13" i="9"/>
  <c r="L13" i="9"/>
  <c r="D13" i="9"/>
  <c r="W13" i="9"/>
  <c r="O13" i="9"/>
  <c r="G13" i="9"/>
  <c r="S13" i="9"/>
  <c r="R13" i="9"/>
  <c r="F13" i="9"/>
  <c r="N13" i="9"/>
  <c r="V13" i="9"/>
  <c r="K13" i="9"/>
  <c r="J13" i="9"/>
  <c r="C13" i="9"/>
  <c r="Z7" i="9"/>
  <c r="D59" i="7"/>
  <c r="E59" i="7"/>
  <c r="E53" i="7"/>
  <c r="D53" i="7"/>
  <c r="D52" i="7"/>
  <c r="E52" i="7"/>
  <c r="D47" i="7"/>
  <c r="E47" i="7"/>
  <c r="E49" i="7"/>
  <c r="B48" i="8"/>
  <c r="B49" i="8" s="1"/>
  <c r="B38" i="8"/>
  <c r="E19" i="7"/>
  <c r="D19" i="7"/>
  <c r="E21" i="7"/>
  <c r="D21" i="7"/>
  <c r="B42" i="8"/>
  <c r="D22" i="7"/>
  <c r="B28" i="8"/>
  <c r="D26" i="7" s="1"/>
  <c r="E23" i="7"/>
  <c r="E22" i="7"/>
  <c r="B26" i="8"/>
  <c r="Z61" i="9" l="1"/>
  <c r="Z55" i="9"/>
  <c r="Z11" i="9"/>
  <c r="Z59" i="9"/>
  <c r="Z60" i="9"/>
  <c r="Z12" i="9"/>
  <c r="Z57" i="9"/>
  <c r="Z56" i="9"/>
  <c r="B69" i="8"/>
  <c r="E54" i="7" s="1"/>
  <c r="E51" i="7"/>
  <c r="Z16" i="9"/>
  <c r="Z54" i="9"/>
  <c r="Z15" i="9"/>
  <c r="Z58" i="9"/>
  <c r="Z10" i="9"/>
  <c r="Z14" i="9"/>
  <c r="Z13" i="9"/>
  <c r="AA7" i="9"/>
  <c r="D31" i="7"/>
  <c r="E31" i="7"/>
  <c r="E17" i="7"/>
  <c r="D17" i="7"/>
  <c r="D27" i="7"/>
  <c r="E26" i="7"/>
  <c r="E28" i="7"/>
  <c r="D28" i="7"/>
  <c r="E27" i="7"/>
  <c r="AA61" i="9" l="1"/>
  <c r="AA55" i="9"/>
  <c r="AA11" i="9"/>
  <c r="AA59" i="9"/>
  <c r="AA60" i="9"/>
  <c r="AA12" i="9"/>
  <c r="AA56" i="9"/>
  <c r="AA57" i="9"/>
  <c r="D54" i="7"/>
  <c r="AA16" i="9"/>
  <c r="AA54" i="9"/>
  <c r="AA15" i="9"/>
  <c r="AA58" i="9"/>
  <c r="AA10" i="9"/>
  <c r="AA14" i="9"/>
  <c r="AA13" i="9"/>
  <c r="AB7" i="9"/>
  <c r="AB61" i="9" l="1"/>
  <c r="AB55" i="9"/>
  <c r="AB11" i="9"/>
  <c r="AB59" i="9"/>
  <c r="AB60" i="9"/>
  <c r="AB12" i="9"/>
  <c r="AB56" i="9"/>
  <c r="AB57" i="9"/>
  <c r="AB16" i="9"/>
  <c r="AB54" i="9"/>
  <c r="AB15" i="9"/>
  <c r="AB58" i="9"/>
  <c r="AB10" i="9"/>
  <c r="AB14" i="9"/>
  <c r="AB13" i="9"/>
  <c r="AC7" i="9"/>
  <c r="AC61" i="9" l="1"/>
  <c r="AC55" i="9"/>
  <c r="AC11" i="9"/>
  <c r="AC60" i="9"/>
  <c r="AC59" i="9"/>
  <c r="AC12" i="9"/>
  <c r="AC56" i="9"/>
  <c r="AC57" i="9"/>
  <c r="AC16" i="9"/>
  <c r="AC54" i="9"/>
  <c r="AC15" i="9"/>
  <c r="AC58" i="9"/>
  <c r="AC10" i="9"/>
  <c r="AC14" i="9"/>
  <c r="AC13" i="9"/>
  <c r="AD7" i="9"/>
  <c r="AD61" i="9" l="1"/>
  <c r="AD55" i="9"/>
  <c r="AD11" i="9"/>
  <c r="AD59" i="9"/>
  <c r="AD60" i="9"/>
  <c r="AD12" i="9"/>
  <c r="AD56" i="9"/>
  <c r="AD57" i="9"/>
  <c r="AD16" i="9"/>
  <c r="AD54" i="9"/>
  <c r="AD15" i="9"/>
  <c r="AD58" i="9"/>
  <c r="AD10" i="9"/>
  <c r="AD14" i="9"/>
  <c r="AD13" i="9"/>
  <c r="AE7" i="9"/>
  <c r="AE61" i="9" l="1"/>
  <c r="AE55" i="9"/>
  <c r="AE11" i="9"/>
  <c r="AE59" i="9"/>
  <c r="AE60" i="9"/>
  <c r="AE12" i="9"/>
  <c r="AE56" i="9"/>
  <c r="AE57" i="9"/>
  <c r="AE16" i="9"/>
  <c r="AE54" i="9"/>
  <c r="AE15" i="9"/>
  <c r="AE58" i="9"/>
  <c r="AE10" i="9"/>
  <c r="AE14" i="9"/>
  <c r="AE13" i="9"/>
  <c r="AF7" i="9"/>
  <c r="AF61" i="9" l="1"/>
  <c r="AF55" i="9"/>
  <c r="AF11" i="9"/>
  <c r="AF60" i="9"/>
  <c r="AF59" i="9"/>
  <c r="AF12" i="9"/>
  <c r="AF57" i="9"/>
  <c r="AF56" i="9"/>
  <c r="AF16" i="9"/>
  <c r="AF54" i="9"/>
  <c r="AF15" i="9"/>
  <c r="AF58" i="9"/>
  <c r="AF10" i="9"/>
  <c r="AF14" i="9"/>
  <c r="AF13" i="9"/>
  <c r="AG7" i="9"/>
  <c r="AG61" i="9" l="1"/>
  <c r="AG55" i="9"/>
  <c r="AG11" i="9"/>
  <c r="AG59" i="9"/>
  <c r="AG60" i="9"/>
  <c r="AG12" i="9"/>
  <c r="AG56" i="9"/>
  <c r="AG57" i="9"/>
  <c r="AG16" i="9"/>
  <c r="AG54" i="9"/>
  <c r="AG15" i="9"/>
  <c r="AG58" i="9"/>
  <c r="AG10" i="9"/>
  <c r="AG14" i="9"/>
  <c r="AG13" i="9"/>
  <c r="AH7" i="9"/>
  <c r="AH61" i="9" l="1"/>
  <c r="AH55" i="9"/>
  <c r="AH11" i="9"/>
  <c r="AH59" i="9"/>
  <c r="AH60" i="9"/>
  <c r="AH12" i="9"/>
  <c r="AH56" i="9"/>
  <c r="AH57" i="9"/>
  <c r="AH16" i="9"/>
  <c r="AH54" i="9"/>
  <c r="AH15" i="9"/>
  <c r="AH58" i="9"/>
  <c r="AH10" i="9"/>
  <c r="AH14" i="9"/>
  <c r="AH13" i="9"/>
  <c r="AI7" i="9"/>
  <c r="AI61" i="9" l="1"/>
  <c r="AI11" i="9"/>
  <c r="AI55" i="9"/>
  <c r="AI59" i="9"/>
  <c r="AI60" i="9"/>
  <c r="AI12" i="9"/>
  <c r="AI56" i="9"/>
  <c r="AI57" i="9"/>
  <c r="AI16" i="9"/>
  <c r="AI54" i="9"/>
  <c r="AI15" i="9"/>
  <c r="AI58" i="9"/>
  <c r="AI10" i="9"/>
  <c r="AI14" i="9"/>
  <c r="AI13" i="9"/>
  <c r="AJ7" i="9"/>
  <c r="AJ61" i="9" l="1"/>
  <c r="AJ55" i="9"/>
  <c r="AJ11" i="9"/>
  <c r="AJ59" i="9"/>
  <c r="AJ60" i="9"/>
  <c r="AJ12" i="9"/>
  <c r="AJ56" i="9"/>
  <c r="AJ57" i="9"/>
  <c r="AJ16" i="9"/>
  <c r="AJ54" i="9"/>
  <c r="AJ15" i="9"/>
  <c r="AJ58" i="9"/>
  <c r="AJ10" i="9"/>
  <c r="AJ14" i="9"/>
  <c r="AJ13" i="9"/>
  <c r="AK7" i="9"/>
  <c r="AK61" i="9" l="1"/>
  <c r="AK55" i="9"/>
  <c r="AK11" i="9"/>
  <c r="AK59" i="9"/>
  <c r="AK60" i="9"/>
  <c r="AK12" i="9"/>
  <c r="AK56" i="9"/>
  <c r="AK57" i="9"/>
  <c r="AK16" i="9"/>
  <c r="AK54" i="9"/>
  <c r="AK15" i="9"/>
  <c r="AK58" i="9"/>
  <c r="AK10" i="9"/>
  <c r="AK14" i="9"/>
  <c r="AK13" i="9"/>
  <c r="AL7" i="9"/>
  <c r="AL61" i="9" l="1"/>
  <c r="AL11" i="9"/>
  <c r="AL55" i="9"/>
  <c r="AL59" i="9"/>
  <c r="AL60" i="9"/>
  <c r="AL12" i="9"/>
  <c r="AL56" i="9"/>
  <c r="AL57" i="9"/>
  <c r="AL16" i="9"/>
  <c r="AL54" i="9"/>
  <c r="AL15" i="9"/>
  <c r="AL58" i="9"/>
  <c r="AL10" i="9"/>
  <c r="AL14" i="9"/>
  <c r="AL13" i="9"/>
  <c r="AM7" i="9"/>
  <c r="AM61" i="9" l="1"/>
  <c r="AM55" i="9"/>
  <c r="AM11" i="9"/>
  <c r="AM59" i="9"/>
  <c r="AM60" i="9"/>
  <c r="AM12" i="9"/>
  <c r="AM56" i="9"/>
  <c r="AM57" i="9"/>
  <c r="AM16" i="9"/>
  <c r="AM54" i="9"/>
  <c r="AM15" i="9"/>
  <c r="AM58" i="9"/>
  <c r="AM10" i="9"/>
  <c r="AM14" i="9"/>
  <c r="AM13" i="9"/>
  <c r="AN7" i="9"/>
  <c r="AN61" i="9" l="1"/>
  <c r="AN11" i="9"/>
  <c r="AN55" i="9"/>
  <c r="AN59" i="9"/>
  <c r="AN60" i="9"/>
  <c r="AN12" i="9"/>
  <c r="AN56" i="9"/>
  <c r="AN57" i="9"/>
  <c r="AN16" i="9"/>
  <c r="AN54" i="9"/>
  <c r="AN15" i="9"/>
  <c r="AN58" i="9"/>
  <c r="AN10" i="9"/>
  <c r="AN14" i="9"/>
  <c r="AN13" i="9"/>
  <c r="AO7" i="9"/>
  <c r="AO61" i="9" l="1"/>
  <c r="AO11" i="9"/>
  <c r="AO55" i="9"/>
  <c r="AO59" i="9"/>
  <c r="AO60" i="9"/>
  <c r="AO12" i="9"/>
  <c r="AO56" i="9"/>
  <c r="AO57" i="9"/>
  <c r="AO16" i="9"/>
  <c r="AO54" i="9"/>
  <c r="AO15" i="9"/>
  <c r="AO58" i="9"/>
  <c r="AO10" i="9"/>
  <c r="AO14" i="9"/>
  <c r="AO13" i="9"/>
  <c r="AP7" i="9"/>
  <c r="AP61" i="9" l="1"/>
  <c r="AP11" i="9"/>
  <c r="AP55" i="9"/>
  <c r="AP59" i="9"/>
  <c r="AP60" i="9"/>
  <c r="AP12" i="9"/>
  <c r="AP57" i="9"/>
  <c r="AP56" i="9"/>
  <c r="AP16" i="9"/>
  <c r="AP54" i="9"/>
  <c r="AP15" i="9"/>
  <c r="AP58" i="9"/>
  <c r="AP10" i="9"/>
  <c r="AP14" i="9"/>
  <c r="AP13" i="9"/>
  <c r="AQ7" i="9"/>
  <c r="AQ61" i="9" l="1"/>
  <c r="AQ55" i="9"/>
  <c r="AQ11" i="9"/>
  <c r="AQ59" i="9"/>
  <c r="AQ60" i="9"/>
  <c r="AQ12" i="9"/>
  <c r="AQ56" i="9"/>
  <c r="AQ57" i="9"/>
  <c r="AQ16" i="9"/>
  <c r="AQ54" i="9"/>
  <c r="AQ15" i="9"/>
  <c r="AQ58" i="9"/>
  <c r="AQ10" i="9"/>
  <c r="AQ14" i="9"/>
  <c r="AQ13" i="9"/>
  <c r="AR7" i="9"/>
  <c r="AR61" i="9" l="1"/>
  <c r="AR55" i="9"/>
  <c r="AR11" i="9"/>
  <c r="AR59" i="9"/>
  <c r="AR60" i="9"/>
  <c r="AR12" i="9"/>
  <c r="AR56" i="9"/>
  <c r="AR57" i="9"/>
  <c r="AR16" i="9"/>
  <c r="AR54" i="9"/>
  <c r="AR15" i="9"/>
  <c r="AR58" i="9"/>
  <c r="AR10" i="9"/>
  <c r="AR14" i="9"/>
  <c r="AR13" i="9"/>
  <c r="AS7" i="9"/>
  <c r="AS61" i="9" l="1"/>
  <c r="AS11" i="9"/>
  <c r="AS55" i="9"/>
  <c r="AS59" i="9"/>
  <c r="AS60" i="9"/>
  <c r="AS12" i="9"/>
  <c r="AS56" i="9"/>
  <c r="AS57" i="9"/>
  <c r="AS16" i="9"/>
  <c r="AS54" i="9"/>
  <c r="AS15" i="9"/>
  <c r="AS58" i="9"/>
  <c r="AS10" i="9"/>
  <c r="AS14" i="9"/>
  <c r="AS13" i="9"/>
  <c r="AT7" i="9"/>
  <c r="AT61" i="9" l="1"/>
  <c r="AT55" i="9"/>
  <c r="AT11" i="9"/>
  <c r="AT59" i="9"/>
  <c r="AT60" i="9"/>
  <c r="AT12" i="9"/>
  <c r="AT57" i="9"/>
  <c r="AT56" i="9"/>
  <c r="AT16" i="9"/>
  <c r="AT54" i="9"/>
  <c r="AT15" i="9"/>
  <c r="AT58" i="9"/>
  <c r="AT10" i="9"/>
  <c r="AT14" i="9"/>
  <c r="AT13" i="9"/>
  <c r="AU7" i="9"/>
  <c r="AU61" i="9" l="1"/>
  <c r="AU11" i="9"/>
  <c r="AU55" i="9"/>
  <c r="AU59" i="9"/>
  <c r="AU60" i="9"/>
  <c r="AU12" i="9"/>
  <c r="AU56" i="9"/>
  <c r="AU57" i="9"/>
  <c r="AU16" i="9"/>
  <c r="AU54" i="9"/>
  <c r="AU15" i="9"/>
  <c r="AU58" i="9"/>
  <c r="AU10" i="9"/>
  <c r="AU14" i="9"/>
  <c r="AU13" i="9"/>
  <c r="AV7" i="9"/>
  <c r="AV61" i="9" l="1"/>
  <c r="AV55" i="9"/>
  <c r="AV11" i="9"/>
  <c r="AV59" i="9"/>
  <c r="AV60" i="9"/>
  <c r="AV12" i="9"/>
  <c r="AV57" i="9"/>
  <c r="AV56" i="9"/>
  <c r="AV16" i="9"/>
  <c r="AV54" i="9"/>
  <c r="AV15" i="9"/>
  <c r="AV58" i="9"/>
  <c r="AV10" i="9"/>
  <c r="AV14" i="9"/>
  <c r="AV13" i="9"/>
  <c r="AW7" i="9"/>
  <c r="AW61" i="9" l="1"/>
  <c r="AW55" i="9"/>
  <c r="AW11" i="9"/>
  <c r="AW59" i="9"/>
  <c r="AW60" i="9"/>
  <c r="AW12" i="9"/>
  <c r="AW56" i="9"/>
  <c r="AW57" i="9"/>
  <c r="AW16" i="9"/>
  <c r="AW54" i="9"/>
  <c r="AW15" i="9"/>
  <c r="AW58" i="9"/>
  <c r="AW10" i="9"/>
  <c r="AW14" i="9"/>
  <c r="AW13" i="9"/>
  <c r="AX7" i="9"/>
  <c r="AX61" i="9" l="1"/>
  <c r="AX55" i="9"/>
  <c r="AX11" i="9"/>
  <c r="AX60" i="9"/>
  <c r="AX59" i="9"/>
  <c r="AX12" i="9"/>
  <c r="AX56" i="9"/>
  <c r="AX57" i="9"/>
  <c r="AX16" i="9"/>
  <c r="AX54" i="9"/>
  <c r="AX15" i="9"/>
  <c r="AX58" i="9"/>
  <c r="AX10" i="9"/>
  <c r="AX14" i="9"/>
  <c r="AX13" i="9"/>
  <c r="AY7" i="9"/>
  <c r="AY61" i="9" l="1"/>
  <c r="AY55" i="9"/>
  <c r="AY11" i="9"/>
  <c r="AY59" i="9"/>
  <c r="AY60" i="9"/>
  <c r="AY12" i="9"/>
  <c r="AY56" i="9"/>
  <c r="AY57" i="9"/>
  <c r="AY16" i="9"/>
  <c r="AY54" i="9"/>
  <c r="AY15" i="9"/>
  <c r="AY58" i="9"/>
  <c r="AY10" i="9"/>
  <c r="AY14" i="9"/>
  <c r="AY13" i="9"/>
  <c r="AZ7" i="9"/>
  <c r="AZ61" i="9" l="1"/>
  <c r="AZ55" i="9"/>
  <c r="AZ11" i="9"/>
  <c r="AZ59" i="9"/>
  <c r="AZ60" i="9"/>
  <c r="AZ12" i="9"/>
  <c r="AZ56" i="9"/>
  <c r="AZ57" i="9"/>
  <c r="AZ16" i="9"/>
  <c r="AZ54" i="9"/>
  <c r="AZ15" i="9"/>
  <c r="AZ58" i="9"/>
  <c r="AZ10" i="9"/>
  <c r="AZ14" i="9"/>
  <c r="AZ13" i="9"/>
  <c r="BA7" i="9"/>
  <c r="BA61" i="9" l="1"/>
  <c r="BA55" i="9"/>
  <c r="BA11" i="9"/>
  <c r="BA59" i="9"/>
  <c r="BA60" i="9"/>
  <c r="BA12" i="9"/>
  <c r="BA56" i="9"/>
  <c r="BA57" i="9"/>
  <c r="BA16" i="9"/>
  <c r="BA54" i="9"/>
  <c r="BA15" i="9"/>
  <c r="BA58" i="9"/>
  <c r="BA10" i="9"/>
  <c r="BA14" i="9"/>
  <c r="BA13" i="9"/>
  <c r="BB7" i="9"/>
  <c r="BB61" i="9" l="1"/>
  <c r="BB11" i="9"/>
  <c r="BB55" i="9"/>
  <c r="BB59" i="9"/>
  <c r="BB60" i="9"/>
  <c r="BB12" i="9"/>
  <c r="BB56" i="9"/>
  <c r="BB57" i="9"/>
  <c r="BB16" i="9"/>
  <c r="BB54" i="9"/>
  <c r="BB15" i="9"/>
  <c r="BB58" i="9"/>
  <c r="BB10" i="9"/>
  <c r="BB14" i="9"/>
  <c r="BB13" i="9"/>
  <c r="BC7" i="9"/>
  <c r="BC61" i="9" l="1"/>
  <c r="BC55" i="9"/>
  <c r="BC11" i="9"/>
  <c r="BC59" i="9"/>
  <c r="BC60" i="9"/>
  <c r="BC12" i="9"/>
  <c r="BC56" i="9"/>
  <c r="BC57" i="9"/>
  <c r="BC16" i="9"/>
  <c r="BC54" i="9"/>
  <c r="BC15" i="9"/>
  <c r="BC58" i="9"/>
  <c r="BC10" i="9"/>
  <c r="BC14" i="9"/>
  <c r="BC13" i="9"/>
  <c r="BD7" i="9"/>
  <c r="BD61" i="9" l="1"/>
  <c r="BD55" i="9"/>
  <c r="BD11" i="9"/>
  <c r="BD60" i="9"/>
  <c r="BD59" i="9"/>
  <c r="BD12" i="9"/>
  <c r="BD56" i="9"/>
  <c r="BD57" i="9"/>
  <c r="BD16" i="9"/>
  <c r="BD54" i="9"/>
  <c r="BD15" i="9"/>
  <c r="BD58" i="9"/>
  <c r="BD10" i="9"/>
  <c r="BD14" i="9"/>
  <c r="BD13" i="9"/>
  <c r="BE7" i="9"/>
  <c r="BE61" i="9" l="1"/>
  <c r="BE11" i="9"/>
  <c r="BE55" i="9"/>
  <c r="BE59" i="9"/>
  <c r="BE60" i="9"/>
  <c r="BE12" i="9"/>
  <c r="BE57" i="9"/>
  <c r="BE56" i="9"/>
  <c r="BE16" i="9"/>
  <c r="BE54" i="9"/>
  <c r="BE15" i="9"/>
  <c r="BE58" i="9"/>
  <c r="BE10" i="9"/>
  <c r="BE14" i="9"/>
  <c r="BE13" i="9"/>
  <c r="BF7" i="9"/>
  <c r="BF61" i="9" l="1"/>
  <c r="BF55" i="9"/>
  <c r="BF11" i="9"/>
  <c r="BF60" i="9"/>
  <c r="BF59" i="9"/>
  <c r="BF12" i="9"/>
  <c r="BF57" i="9"/>
  <c r="BF56" i="9"/>
  <c r="BF16" i="9"/>
  <c r="BF54" i="9"/>
  <c r="BF15" i="9"/>
  <c r="BF58" i="9"/>
  <c r="BF10" i="9"/>
  <c r="BF14" i="9"/>
  <c r="BF13" i="9"/>
  <c r="BG7" i="9"/>
  <c r="BG61" i="9" l="1"/>
  <c r="BG55" i="9"/>
  <c r="BG11" i="9"/>
  <c r="BG59" i="9"/>
  <c r="BG60" i="9"/>
  <c r="BG12" i="9"/>
  <c r="BG56" i="9"/>
  <c r="BG57" i="9"/>
  <c r="BG16" i="9"/>
  <c r="BG54" i="9"/>
  <c r="BG15" i="9"/>
  <c r="BG58" i="9"/>
  <c r="BG10" i="9"/>
  <c r="BG14" i="9"/>
  <c r="BG13" i="9"/>
  <c r="BH7" i="9"/>
  <c r="BH61" i="9" l="1"/>
  <c r="BH11" i="9"/>
  <c r="BH55" i="9"/>
  <c r="BH59" i="9"/>
  <c r="BH60" i="9"/>
  <c r="BH12" i="9"/>
  <c r="BH56" i="9"/>
  <c r="BH57" i="9"/>
  <c r="BH16" i="9"/>
  <c r="BH54" i="9"/>
  <c r="BH15" i="9"/>
  <c r="BH58" i="9"/>
  <c r="BH10" i="9"/>
  <c r="BH14" i="9"/>
  <c r="BH13" i="9"/>
  <c r="BI7" i="9"/>
  <c r="BI61" i="9" l="1"/>
  <c r="BI55" i="9"/>
  <c r="BI11" i="9"/>
  <c r="BI59" i="9"/>
  <c r="BI60" i="9"/>
  <c r="BI12" i="9"/>
  <c r="BI56" i="9"/>
  <c r="BI57" i="9"/>
  <c r="BI16" i="9"/>
  <c r="BI54" i="9"/>
  <c r="BI15" i="9"/>
  <c r="BI58" i="9"/>
  <c r="BI10" i="9"/>
  <c r="BI14" i="9"/>
  <c r="BI13" i="9"/>
  <c r="BJ7" i="9"/>
  <c r="BJ61" i="9" l="1"/>
  <c r="BJ11" i="9"/>
  <c r="BJ55" i="9"/>
  <c r="BJ59" i="9"/>
  <c r="BJ60" i="9"/>
  <c r="BJ12" i="9"/>
  <c r="BJ56" i="9"/>
  <c r="BJ57" i="9"/>
  <c r="BJ16" i="9"/>
  <c r="BJ54" i="9"/>
  <c r="BJ15" i="9"/>
  <c r="BJ58" i="9"/>
  <c r="BJ10" i="9"/>
  <c r="BJ14" i="9"/>
  <c r="BJ13" i="9"/>
  <c r="BK7" i="9"/>
  <c r="BK61" i="9" l="1"/>
  <c r="BK55" i="9"/>
  <c r="BK11" i="9"/>
  <c r="BK60" i="9"/>
  <c r="BK59" i="9"/>
  <c r="BK12" i="9"/>
  <c r="BK56" i="9"/>
  <c r="BK57" i="9"/>
  <c r="BK16" i="9"/>
  <c r="BK54" i="9"/>
  <c r="BK15" i="9"/>
  <c r="BK58" i="9"/>
  <c r="BK10" i="9"/>
  <c r="BK14" i="9"/>
  <c r="BK13" i="9"/>
  <c r="BL7" i="9"/>
  <c r="BL61" i="9" l="1"/>
  <c r="BL55" i="9"/>
  <c r="BL11" i="9"/>
  <c r="BL59" i="9"/>
  <c r="BL60" i="9"/>
  <c r="BL12" i="9"/>
  <c r="BL56" i="9"/>
  <c r="BL57" i="9"/>
  <c r="BL16" i="9"/>
  <c r="BL54" i="9"/>
  <c r="BL15" i="9"/>
  <c r="BL58" i="9"/>
  <c r="BL10" i="9"/>
  <c r="BL14" i="9"/>
  <c r="BL13" i="9"/>
  <c r="BM7" i="9"/>
  <c r="BM61" i="9" l="1"/>
  <c r="BM11" i="9"/>
  <c r="BM55" i="9"/>
  <c r="BM59" i="9"/>
  <c r="BM60" i="9"/>
  <c r="BM12" i="9"/>
  <c r="BM56" i="9"/>
  <c r="BM57" i="9"/>
  <c r="BM16" i="9"/>
  <c r="BM54" i="9"/>
  <c r="BM15" i="9"/>
  <c r="BM58" i="9"/>
  <c r="BM10" i="9"/>
  <c r="BM14" i="9"/>
  <c r="BM13" i="9"/>
  <c r="BN7" i="9"/>
  <c r="BN61" i="9" l="1"/>
  <c r="BN55" i="9"/>
  <c r="BN11" i="9"/>
  <c r="BN59" i="9"/>
  <c r="BN60" i="9"/>
  <c r="BN12" i="9"/>
  <c r="BN56" i="9"/>
  <c r="BN57" i="9"/>
  <c r="BN16" i="9"/>
  <c r="BN54" i="9"/>
  <c r="BN15" i="9"/>
  <c r="BN58" i="9"/>
  <c r="BN10" i="9"/>
  <c r="BN14" i="9"/>
  <c r="BN13" i="9"/>
  <c r="BO7" i="9"/>
  <c r="BO61" i="9" l="1"/>
  <c r="BO11" i="9"/>
  <c r="BO55" i="9"/>
  <c r="BO59" i="9"/>
  <c r="BO60" i="9"/>
  <c r="BO12" i="9"/>
  <c r="BO56" i="9"/>
  <c r="BO57" i="9"/>
  <c r="BO16" i="9"/>
  <c r="BO54" i="9"/>
  <c r="BO15" i="9"/>
  <c r="BO58" i="9"/>
  <c r="BO10" i="9"/>
  <c r="BO14" i="9"/>
  <c r="BO13" i="9"/>
  <c r="BP7" i="9"/>
  <c r="BP61" i="9" l="1"/>
  <c r="BP11" i="9"/>
  <c r="BP55" i="9"/>
  <c r="BP59" i="9"/>
  <c r="BP60" i="9"/>
  <c r="BP12" i="9"/>
  <c r="BP56" i="9"/>
  <c r="BP57" i="9"/>
  <c r="BP16" i="9"/>
  <c r="BP54" i="9"/>
  <c r="BP15" i="9"/>
  <c r="BP58" i="9"/>
  <c r="BP10" i="9"/>
  <c r="BP14" i="9"/>
  <c r="BP13" i="9"/>
  <c r="BQ7" i="9"/>
  <c r="BQ61" i="9" l="1"/>
  <c r="BQ11" i="9"/>
  <c r="BQ55" i="9"/>
  <c r="BQ60" i="9"/>
  <c r="BQ59" i="9"/>
  <c r="BQ12" i="9"/>
  <c r="BQ56" i="9"/>
  <c r="BQ57" i="9"/>
  <c r="BQ16" i="9"/>
  <c r="BQ54" i="9"/>
  <c r="BQ15" i="9"/>
  <c r="BQ58" i="9"/>
  <c r="BQ10" i="9"/>
  <c r="BQ14" i="9"/>
  <c r="BQ13" i="9"/>
  <c r="BR7" i="9"/>
  <c r="BR61" i="9" l="1"/>
  <c r="BR55" i="9"/>
  <c r="BR11" i="9"/>
  <c r="BR59" i="9"/>
  <c r="BR60" i="9"/>
  <c r="BR12" i="9"/>
  <c r="BR56" i="9"/>
  <c r="BR57" i="9"/>
  <c r="BR16" i="9"/>
  <c r="BR54" i="9"/>
  <c r="BR15" i="9"/>
  <c r="BR58" i="9"/>
  <c r="BR10" i="9"/>
  <c r="BR14" i="9"/>
  <c r="BR13" i="9"/>
  <c r="BS7" i="9"/>
  <c r="BS61" i="9" l="1"/>
  <c r="BS55" i="9"/>
  <c r="BS11" i="9"/>
  <c r="BS59" i="9"/>
  <c r="BS60" i="9"/>
  <c r="BS12" i="9"/>
  <c r="BS56" i="9"/>
  <c r="BS57" i="9"/>
  <c r="BS16" i="9"/>
  <c r="BS54" i="9"/>
  <c r="BS15" i="9"/>
  <c r="BS58" i="9"/>
  <c r="BS10" i="9"/>
  <c r="BS14" i="9"/>
  <c r="BS13" i="9"/>
  <c r="BT7" i="9"/>
  <c r="BT61" i="9" l="1"/>
  <c r="BT55" i="9"/>
  <c r="BT11" i="9"/>
  <c r="BT59" i="9"/>
  <c r="BT60" i="9"/>
  <c r="BT12" i="9"/>
  <c r="BT56" i="9"/>
  <c r="BT57" i="9"/>
  <c r="BT16" i="9"/>
  <c r="BT54" i="9"/>
  <c r="BT15" i="9"/>
  <c r="BT58" i="9"/>
  <c r="BT10" i="9"/>
  <c r="BT14" i="9"/>
  <c r="BT13" i="9"/>
  <c r="BU7" i="9"/>
  <c r="BU61" i="9" l="1"/>
  <c r="BU11" i="9"/>
  <c r="BU55" i="9"/>
  <c r="BU59" i="9"/>
  <c r="BU60" i="9"/>
  <c r="BU12" i="9"/>
  <c r="BU56" i="9"/>
  <c r="BU57" i="9"/>
  <c r="BU16" i="9"/>
  <c r="BU54" i="9"/>
  <c r="BU15" i="9"/>
  <c r="BU58" i="9"/>
  <c r="BU10" i="9"/>
  <c r="BU14" i="9"/>
  <c r="BU13" i="9"/>
  <c r="BV7" i="9"/>
  <c r="BV61" i="9" l="1"/>
  <c r="BV11" i="9"/>
  <c r="BV55" i="9"/>
  <c r="BV59" i="9"/>
  <c r="BV60" i="9"/>
  <c r="BV12" i="9"/>
  <c r="BV56" i="9"/>
  <c r="BV57" i="9"/>
  <c r="BV16" i="9"/>
  <c r="BV54" i="9"/>
  <c r="BV15" i="9"/>
  <c r="BV58" i="9"/>
  <c r="BV10" i="9"/>
  <c r="BV14" i="9"/>
  <c r="BV13" i="9"/>
  <c r="BW7" i="9"/>
  <c r="BW61" i="9" l="1"/>
  <c r="BW55" i="9"/>
  <c r="BW11" i="9"/>
  <c r="BW59" i="9"/>
  <c r="BW60" i="9"/>
  <c r="BW12" i="9"/>
  <c r="BW56" i="9"/>
  <c r="BW57" i="9"/>
  <c r="BW16" i="9"/>
  <c r="BW54" i="9"/>
  <c r="BW15" i="9"/>
  <c r="BW58" i="9"/>
  <c r="BW10" i="9"/>
  <c r="BW14" i="9"/>
  <c r="BW13" i="9"/>
  <c r="BX7" i="9"/>
  <c r="BX61" i="9" l="1"/>
  <c r="BX55" i="9"/>
  <c r="BX11" i="9"/>
  <c r="BX59" i="9"/>
  <c r="BX60" i="9"/>
  <c r="BX12" i="9"/>
  <c r="BX56" i="9"/>
  <c r="BX57" i="9"/>
  <c r="BX16" i="9"/>
  <c r="BX54" i="9"/>
  <c r="BX15" i="9"/>
  <c r="BX58" i="9"/>
  <c r="BX10" i="9"/>
  <c r="BX14" i="9"/>
  <c r="BX13" i="9"/>
  <c r="BY7" i="9"/>
  <c r="BY61" i="9" l="1"/>
  <c r="BY55" i="9"/>
  <c r="BY11" i="9"/>
  <c r="BY59" i="9"/>
  <c r="BY60" i="9"/>
  <c r="BY12" i="9"/>
  <c r="BY56" i="9"/>
  <c r="BY57" i="9"/>
  <c r="BY16" i="9"/>
  <c r="BY54" i="9"/>
  <c r="BY15" i="9"/>
  <c r="BY58" i="9"/>
  <c r="BY10" i="9"/>
  <c r="BY14" i="9"/>
  <c r="BY13" i="9"/>
  <c r="BZ7" i="9"/>
  <c r="BZ61" i="9" l="1"/>
  <c r="BZ55" i="9"/>
  <c r="BZ11" i="9"/>
  <c r="BZ59" i="9"/>
  <c r="BZ60" i="9"/>
  <c r="BZ12" i="9"/>
  <c r="BZ56" i="9"/>
  <c r="BZ57" i="9"/>
  <c r="BZ16" i="9"/>
  <c r="BZ54" i="9"/>
  <c r="BZ15" i="9"/>
  <c r="BZ58" i="9"/>
  <c r="BZ10" i="9"/>
  <c r="BZ14" i="9"/>
  <c r="BZ13" i="9"/>
  <c r="CA7" i="9"/>
  <c r="CA61" i="9" l="1"/>
  <c r="CA55" i="9"/>
  <c r="CA11" i="9"/>
  <c r="CA59" i="9"/>
  <c r="CA60" i="9"/>
  <c r="CA12" i="9"/>
  <c r="CA56" i="9"/>
  <c r="CA57" i="9"/>
  <c r="CA16" i="9"/>
  <c r="CA54" i="9"/>
  <c r="CA15" i="9"/>
  <c r="CA58" i="9"/>
  <c r="CA10" i="9"/>
  <c r="CA14" i="9"/>
  <c r="CA13" i="9"/>
  <c r="CB7" i="9"/>
  <c r="CB61" i="9" l="1"/>
  <c r="CB55" i="9"/>
  <c r="CB11" i="9"/>
  <c r="CB59" i="9"/>
  <c r="CB60" i="9"/>
  <c r="CB12" i="9"/>
  <c r="CB57" i="9"/>
  <c r="CB56" i="9"/>
  <c r="CB16" i="9"/>
  <c r="CB54" i="9"/>
  <c r="CB15" i="9"/>
  <c r="CB58" i="9"/>
  <c r="CB10" i="9"/>
  <c r="CB14" i="9"/>
  <c r="CB13" i="9"/>
  <c r="CC7" i="9"/>
  <c r="CC61" i="9" l="1"/>
  <c r="CC11" i="9"/>
  <c r="CC55" i="9"/>
  <c r="CC59" i="9"/>
  <c r="CC60" i="9"/>
  <c r="CC12" i="9"/>
  <c r="CC56" i="9"/>
  <c r="CC57" i="9"/>
  <c r="CC16" i="9"/>
  <c r="CC54" i="9"/>
  <c r="CC15" i="9"/>
  <c r="CC58" i="9"/>
  <c r="CC10" i="9"/>
  <c r="CC14" i="9"/>
  <c r="CC13" i="9"/>
  <c r="CD7" i="9"/>
  <c r="CD61" i="9" l="1"/>
  <c r="CD55" i="9"/>
  <c r="CD11" i="9"/>
  <c r="CD59" i="9"/>
  <c r="CD60" i="9"/>
  <c r="CD12" i="9"/>
  <c r="CD56" i="9"/>
  <c r="CD57" i="9"/>
  <c r="CD16" i="9"/>
  <c r="CD54" i="9"/>
  <c r="CD15" i="9"/>
  <c r="CD58" i="9"/>
  <c r="CD10" i="9"/>
  <c r="CD14" i="9"/>
  <c r="CD13" i="9"/>
  <c r="CE7" i="9"/>
  <c r="CE61" i="9" l="1"/>
  <c r="CE55" i="9"/>
  <c r="CE11" i="9"/>
  <c r="CE59" i="9"/>
  <c r="CE60" i="9"/>
  <c r="CE12" i="9"/>
  <c r="CE56" i="9"/>
  <c r="CE57" i="9"/>
  <c r="CE16" i="9"/>
  <c r="CE54" i="9"/>
  <c r="CE15" i="9"/>
  <c r="CE58" i="9"/>
  <c r="CE10" i="9"/>
  <c r="CE14" i="9"/>
  <c r="CE13" i="9"/>
  <c r="CF7" i="9"/>
  <c r="CF61" i="9" l="1"/>
  <c r="CF55" i="9"/>
  <c r="CF11" i="9"/>
  <c r="CF59" i="9"/>
  <c r="CF60" i="9"/>
  <c r="CF12" i="9"/>
  <c r="CF56" i="9"/>
  <c r="CF57" i="9"/>
  <c r="CF16" i="9"/>
  <c r="CF54" i="9"/>
  <c r="CF15" i="9"/>
  <c r="CF58" i="9"/>
  <c r="CF10" i="9"/>
  <c r="CF14" i="9"/>
  <c r="CF13" i="9"/>
  <c r="CG7" i="9"/>
  <c r="CG61" i="9" l="1"/>
  <c r="CG55" i="9"/>
  <c r="CG11" i="9"/>
  <c r="CG59" i="9"/>
  <c r="CG60" i="9"/>
  <c r="CG12" i="9"/>
  <c r="CG56" i="9"/>
  <c r="CG57" i="9"/>
  <c r="CG16" i="9"/>
  <c r="CG54" i="9"/>
  <c r="CG15" i="9"/>
  <c r="CG58" i="9"/>
  <c r="CG10" i="9"/>
  <c r="CG14" i="9"/>
  <c r="CG13" i="9"/>
  <c r="CH7" i="9"/>
  <c r="CH61" i="9" l="1"/>
  <c r="CH55" i="9"/>
  <c r="CH11" i="9"/>
  <c r="CH59" i="9"/>
  <c r="CH60" i="9"/>
  <c r="CH12" i="9"/>
  <c r="CH56" i="9"/>
  <c r="CH57" i="9"/>
  <c r="CH16" i="9"/>
  <c r="CH54" i="9"/>
  <c r="CH15" i="9"/>
  <c r="CH58" i="9"/>
  <c r="CH10" i="9"/>
  <c r="CH14" i="9"/>
  <c r="CH13" i="9"/>
  <c r="CI7" i="9"/>
  <c r="CI61" i="9" l="1"/>
  <c r="CI55" i="9"/>
  <c r="CI11" i="9"/>
  <c r="CI59" i="9"/>
  <c r="CI60" i="9"/>
  <c r="CI12" i="9"/>
  <c r="CI57" i="9"/>
  <c r="CI56" i="9"/>
  <c r="CI16" i="9"/>
  <c r="CI54" i="9"/>
  <c r="CI15" i="9"/>
  <c r="CI58" i="9"/>
  <c r="CI10" i="9"/>
  <c r="CI14" i="9"/>
  <c r="CI13" i="9"/>
  <c r="CJ7" i="9"/>
  <c r="CJ61" i="9" l="1"/>
  <c r="CJ55" i="9"/>
  <c r="CJ11" i="9"/>
  <c r="CJ59" i="9"/>
  <c r="CJ60" i="9"/>
  <c r="CJ12" i="9"/>
  <c r="CJ56" i="9"/>
  <c r="CJ57" i="9"/>
  <c r="CJ16" i="9"/>
  <c r="CJ54" i="9"/>
  <c r="CJ15" i="9"/>
  <c r="CJ58" i="9"/>
  <c r="CJ10" i="9"/>
  <c r="CJ14" i="9"/>
  <c r="CJ13" i="9"/>
  <c r="CK7" i="9"/>
  <c r="CK61" i="9" l="1"/>
  <c r="CK55" i="9"/>
  <c r="CK11" i="9"/>
  <c r="CK59" i="9"/>
  <c r="CK60" i="9"/>
  <c r="CK12" i="9"/>
  <c r="CK56" i="9"/>
  <c r="CK57" i="9"/>
  <c r="CK16" i="9"/>
  <c r="CK54" i="9"/>
  <c r="CK15" i="9"/>
  <c r="CK58" i="9"/>
  <c r="CK10" i="9"/>
  <c r="CK14" i="9"/>
  <c r="CK13" i="9"/>
  <c r="CL7" i="9"/>
  <c r="CL61" i="9" l="1"/>
  <c r="CL55" i="9"/>
  <c r="CL11" i="9"/>
  <c r="CL59" i="9"/>
  <c r="CL60" i="9"/>
  <c r="CL12" i="9"/>
  <c r="CL56" i="9"/>
  <c r="CL57" i="9"/>
  <c r="CL16" i="9"/>
  <c r="CL54" i="9"/>
  <c r="CL15" i="9"/>
  <c r="CL58" i="9"/>
  <c r="CL10" i="9"/>
  <c r="CL14" i="9"/>
  <c r="CL13" i="9"/>
  <c r="CM7" i="9"/>
  <c r="CM61" i="9" l="1"/>
  <c r="CM55" i="9"/>
  <c r="CM11" i="9"/>
  <c r="CM59" i="9"/>
  <c r="CM60" i="9"/>
  <c r="CM12" i="9"/>
  <c r="CM56" i="9"/>
  <c r="CM57" i="9"/>
  <c r="CM16" i="9"/>
  <c r="CM54" i="9"/>
  <c r="CM15" i="9"/>
  <c r="CM58" i="9"/>
  <c r="CM10" i="9"/>
  <c r="CM14" i="9"/>
  <c r="CM13" i="9"/>
  <c r="CN7" i="9"/>
  <c r="CN61" i="9" l="1"/>
  <c r="CN55" i="9"/>
  <c r="CN11" i="9"/>
  <c r="CN59" i="9"/>
  <c r="CN60" i="9"/>
  <c r="CN12" i="9"/>
  <c r="CN56" i="9"/>
  <c r="CN57" i="9"/>
  <c r="CN16" i="9"/>
  <c r="CN54" i="9"/>
  <c r="CN15" i="9"/>
  <c r="CN58" i="9"/>
  <c r="CN10" i="9"/>
  <c r="CN14" i="9"/>
  <c r="CN13" i="9"/>
  <c r="CO7" i="9"/>
  <c r="CO61" i="9" l="1"/>
  <c r="CO55" i="9"/>
  <c r="CO11" i="9"/>
  <c r="CO59" i="9"/>
  <c r="CO60" i="9"/>
  <c r="CO12" i="9"/>
  <c r="CO56" i="9"/>
  <c r="CO57" i="9"/>
  <c r="CO16" i="9"/>
  <c r="CO54" i="9"/>
  <c r="CO15" i="9"/>
  <c r="CO58" i="9"/>
  <c r="CO10" i="9"/>
  <c r="CO14" i="9"/>
  <c r="CO13" i="9"/>
  <c r="CP7" i="9"/>
  <c r="CP61" i="9" l="1"/>
  <c r="CP55" i="9"/>
  <c r="CP11" i="9"/>
  <c r="CP59" i="9"/>
  <c r="CP60" i="9"/>
  <c r="CP12" i="9"/>
  <c r="CP56" i="9"/>
  <c r="CP57" i="9"/>
  <c r="CP16" i="9"/>
  <c r="CP54" i="9"/>
  <c r="CP15" i="9"/>
  <c r="CP58" i="9"/>
  <c r="CP10" i="9"/>
  <c r="CP14" i="9"/>
  <c r="CP13" i="9"/>
  <c r="CQ7" i="9"/>
  <c r="CQ61" i="9" l="1"/>
  <c r="CQ55" i="9"/>
  <c r="CQ11" i="9"/>
  <c r="CQ59" i="9"/>
  <c r="CQ60" i="9"/>
  <c r="CQ12" i="9"/>
  <c r="CQ56" i="9"/>
  <c r="CQ57" i="9"/>
  <c r="CQ16" i="9"/>
  <c r="CQ54" i="9"/>
  <c r="CQ15" i="9"/>
  <c r="CQ58" i="9"/>
  <c r="CQ10" i="9"/>
  <c r="CQ14" i="9"/>
  <c r="CQ13" i="9"/>
  <c r="CR7" i="9"/>
  <c r="CR61" i="9" l="1"/>
  <c r="CR55" i="9"/>
  <c r="CR11" i="9"/>
  <c r="CR59" i="9"/>
  <c r="CR60" i="9"/>
  <c r="CR12" i="9"/>
  <c r="CR57" i="9"/>
  <c r="CR56" i="9"/>
  <c r="CR16" i="9"/>
  <c r="CR54" i="9"/>
  <c r="CR15" i="9"/>
  <c r="CR58" i="9"/>
  <c r="CR10" i="9"/>
  <c r="CR14" i="9"/>
  <c r="CR13" i="9"/>
  <c r="CS7" i="9"/>
  <c r="CS61" i="9" l="1"/>
  <c r="CS11" i="9"/>
  <c r="CS55" i="9"/>
  <c r="CS60" i="9"/>
  <c r="CS59" i="9"/>
  <c r="CS12" i="9"/>
  <c r="CS56" i="9"/>
  <c r="CS57" i="9"/>
  <c r="CS16" i="9"/>
  <c r="CS54" i="9"/>
  <c r="CS15" i="9"/>
  <c r="CS58" i="9"/>
  <c r="CS10" i="9"/>
  <c r="CS14" i="9"/>
  <c r="CS13" i="9"/>
  <c r="CT7" i="9"/>
  <c r="CT61" i="9" l="1"/>
  <c r="CT11" i="9"/>
  <c r="CT55" i="9"/>
  <c r="CT59" i="9"/>
  <c r="CT60" i="9"/>
  <c r="CT12" i="9"/>
  <c r="CT56" i="9"/>
  <c r="CT57" i="9"/>
  <c r="CT16" i="9"/>
  <c r="CT54" i="9"/>
  <c r="CT15" i="9"/>
  <c r="CT58" i="9"/>
  <c r="CT10" i="9"/>
  <c r="CT14" i="9"/>
  <c r="CT13" i="9"/>
  <c r="CU7" i="9"/>
  <c r="CU61" i="9" l="1"/>
  <c r="CU55" i="9"/>
  <c r="CU11" i="9"/>
  <c r="CU59" i="9"/>
  <c r="CU60" i="9"/>
  <c r="CU12" i="9"/>
  <c r="CU56" i="9"/>
  <c r="CU57" i="9"/>
  <c r="CU16" i="9"/>
  <c r="CU54" i="9"/>
  <c r="CU15" i="9"/>
  <c r="CU58" i="9"/>
  <c r="CU10" i="9"/>
  <c r="CU14" i="9"/>
  <c r="CU13" i="9"/>
  <c r="CV7" i="9"/>
  <c r="CV61" i="9" l="1"/>
  <c r="CV11" i="9"/>
  <c r="CV55" i="9"/>
  <c r="CV59" i="9"/>
  <c r="CV60" i="9"/>
  <c r="CV12" i="9"/>
  <c r="CV57" i="9"/>
  <c r="CV56" i="9"/>
  <c r="CV16" i="9"/>
  <c r="CV54" i="9"/>
  <c r="CV15" i="9"/>
  <c r="CV58" i="9"/>
  <c r="CV10" i="9"/>
  <c r="CV14" i="9"/>
  <c r="CV13" i="9"/>
  <c r="CW7" i="9"/>
  <c r="CW61" i="9" l="1"/>
  <c r="CW11" i="9"/>
  <c r="CW55" i="9"/>
  <c r="CW59" i="9"/>
  <c r="CW60" i="9"/>
  <c r="CW12" i="9"/>
  <c r="CW56" i="9"/>
  <c r="CW57" i="9"/>
  <c r="CW16" i="9"/>
  <c r="CW54" i="9"/>
  <c r="CW15" i="9"/>
  <c r="CW58" i="9"/>
  <c r="CW10" i="9"/>
  <c r="CW14" i="9"/>
  <c r="CW13" i="9"/>
  <c r="CX7" i="9"/>
  <c r="CX61" i="9" l="1"/>
  <c r="CX55" i="9"/>
  <c r="CX11" i="9"/>
  <c r="CX59" i="9"/>
  <c r="CX60" i="9"/>
  <c r="CX12" i="9"/>
  <c r="CX56" i="9"/>
  <c r="CX57" i="9"/>
  <c r="CX16" i="9"/>
  <c r="CX54" i="9"/>
  <c r="CX15" i="9"/>
  <c r="CX58" i="9"/>
  <c r="CX10" i="9"/>
  <c r="CY7" i="9"/>
  <c r="CX14" i="9"/>
  <c r="CX13" i="9"/>
  <c r="CY61" i="9" l="1"/>
  <c r="CY11" i="9"/>
  <c r="CY55" i="9"/>
  <c r="CY59" i="9"/>
  <c r="CY60" i="9"/>
  <c r="CY12" i="9"/>
  <c r="CY57" i="9"/>
  <c r="CY56" i="9"/>
  <c r="CZ7" i="9"/>
  <c r="CY16" i="9"/>
  <c r="CY54" i="9"/>
  <c r="CY15" i="9"/>
  <c r="CY58" i="9"/>
  <c r="CZ16" i="9"/>
  <c r="CZ58" i="9"/>
  <c r="CZ10" i="9"/>
  <c r="CY10" i="9"/>
  <c r="CY14" i="9"/>
  <c r="CY13" i="9"/>
  <c r="CZ14" i="9"/>
  <c r="CZ61" i="9" l="1"/>
  <c r="CZ11" i="9"/>
  <c r="CZ55" i="9"/>
  <c r="CZ60" i="9"/>
  <c r="CZ59" i="9"/>
  <c r="CZ12" i="9"/>
  <c r="CZ56" i="9"/>
  <c r="CZ57" i="9"/>
  <c r="CZ13" i="9"/>
  <c r="CZ54" i="9"/>
  <c r="DA7" i="9"/>
  <c r="CZ15" i="9"/>
  <c r="DA16" i="9"/>
  <c r="DA54" i="9"/>
  <c r="DA15" i="9"/>
  <c r="DA58" i="9"/>
  <c r="DA14" i="9"/>
  <c r="DA13" i="9"/>
  <c r="DB7" i="9"/>
  <c r="DA61" i="9" l="1"/>
  <c r="DA55" i="9"/>
  <c r="DA11" i="9"/>
  <c r="DB61" i="9"/>
  <c r="DB11" i="9"/>
  <c r="DB55" i="9"/>
  <c r="DA10" i="9"/>
  <c r="DA59" i="9"/>
  <c r="DA60" i="9"/>
  <c r="DA12" i="9"/>
  <c r="DA57" i="9"/>
  <c r="DA56" i="9"/>
  <c r="DB59" i="9"/>
  <c r="DB60" i="9"/>
  <c r="DB12" i="9"/>
  <c r="DB56" i="9"/>
  <c r="DB57" i="9"/>
  <c r="DB16" i="9"/>
  <c r="DB54" i="9"/>
  <c r="DB15" i="9"/>
  <c r="DB58" i="9"/>
  <c r="DB10" i="9"/>
  <c r="DB14" i="9"/>
  <c r="DB13" i="9"/>
  <c r="DC7" i="9"/>
  <c r="DC61" i="9" l="1"/>
  <c r="DC55" i="9"/>
  <c r="DC11" i="9"/>
  <c r="DC59" i="9"/>
  <c r="DC60" i="9"/>
  <c r="DC12" i="9"/>
  <c r="DC56" i="9"/>
  <c r="DC57" i="9"/>
  <c r="DC16" i="9"/>
  <c r="DC54" i="9"/>
  <c r="DC15" i="9"/>
  <c r="DC58" i="9"/>
  <c r="DC10" i="9"/>
  <c r="DC14" i="9"/>
  <c r="DC13" i="9"/>
  <c r="DD7" i="9"/>
  <c r="DD61" i="9" l="1"/>
  <c r="DD55" i="9"/>
  <c r="DD11" i="9"/>
  <c r="DD59" i="9"/>
  <c r="DD60" i="9"/>
  <c r="DD12" i="9"/>
  <c r="DD56" i="9"/>
  <c r="DD57" i="9"/>
  <c r="DD16" i="9"/>
  <c r="DD54" i="9"/>
  <c r="DD15" i="9"/>
  <c r="DD58" i="9"/>
  <c r="DD10" i="9"/>
  <c r="DD14" i="9"/>
  <c r="DD13" i="9"/>
  <c r="DE7" i="9"/>
  <c r="DE61" i="9" l="1"/>
  <c r="DE55" i="9"/>
  <c r="DE11" i="9"/>
  <c r="DE59" i="9"/>
  <c r="DE60" i="9"/>
  <c r="DE12" i="9"/>
  <c r="DE56" i="9"/>
  <c r="DE57" i="9"/>
  <c r="DE16" i="9"/>
  <c r="DE54" i="9"/>
  <c r="DE15" i="9"/>
  <c r="DE58" i="9"/>
  <c r="DE10" i="9"/>
  <c r="DE14" i="9"/>
  <c r="DE13" i="9"/>
  <c r="DF7" i="9"/>
  <c r="DF61" i="9" l="1"/>
  <c r="DF55" i="9"/>
  <c r="DF11" i="9"/>
  <c r="DF59" i="9"/>
  <c r="DF60" i="9"/>
  <c r="DF12" i="9"/>
  <c r="DF56" i="9"/>
  <c r="DF57" i="9"/>
  <c r="DF16" i="9"/>
  <c r="DF54" i="9"/>
  <c r="DF15" i="9"/>
  <c r="DF58" i="9"/>
  <c r="DF10" i="9"/>
  <c r="DF14" i="9"/>
  <c r="DF13" i="9"/>
  <c r="DG7" i="9"/>
  <c r="DG61" i="9" l="1"/>
  <c r="DG55" i="9"/>
  <c r="DG11" i="9"/>
  <c r="DG59" i="9"/>
  <c r="DG60" i="9"/>
  <c r="DG12" i="9"/>
  <c r="DG56" i="9"/>
  <c r="DG57" i="9"/>
  <c r="DG16" i="9"/>
  <c r="DG54" i="9"/>
  <c r="DG15" i="9"/>
  <c r="DG58" i="9"/>
  <c r="DG10" i="9"/>
  <c r="DG14" i="9"/>
  <c r="DG13" i="9"/>
  <c r="DH7" i="9"/>
  <c r="DH61" i="9" l="1"/>
  <c r="DH55" i="9"/>
  <c r="DH11" i="9"/>
  <c r="DH59" i="9"/>
  <c r="DH60" i="9"/>
  <c r="DH12" i="9"/>
  <c r="DH57" i="9"/>
  <c r="DH56" i="9"/>
  <c r="DH16" i="9"/>
  <c r="DH54" i="9"/>
  <c r="DH15" i="9"/>
  <c r="DH58" i="9"/>
  <c r="DH10" i="9"/>
  <c r="DH14" i="9"/>
  <c r="DH13" i="9"/>
  <c r="DI7" i="9"/>
  <c r="DI61" i="9" l="1"/>
  <c r="DI55" i="9"/>
  <c r="DI11" i="9"/>
  <c r="DI60" i="9"/>
  <c r="DI59" i="9"/>
  <c r="DI12" i="9"/>
  <c r="DI56" i="9"/>
  <c r="DI57" i="9"/>
  <c r="DI16" i="9"/>
  <c r="DI54" i="9"/>
  <c r="DI15" i="9"/>
  <c r="DI58" i="9"/>
  <c r="DI10" i="9"/>
  <c r="DI14" i="9"/>
  <c r="DI13" i="9"/>
  <c r="DJ7" i="9"/>
  <c r="DJ61" i="9" l="1"/>
  <c r="DJ55" i="9"/>
  <c r="DJ11" i="9"/>
  <c r="DJ59" i="9"/>
  <c r="DJ60" i="9"/>
  <c r="DJ12" i="9"/>
  <c r="DJ56" i="9"/>
  <c r="DJ57" i="9"/>
  <c r="DJ16" i="9"/>
  <c r="DJ54" i="9"/>
  <c r="DJ15" i="9"/>
  <c r="DJ58" i="9"/>
  <c r="DJ10" i="9"/>
  <c r="DJ14" i="9"/>
  <c r="DJ13" i="9"/>
  <c r="DK7" i="9"/>
  <c r="DK61" i="9" l="1"/>
  <c r="DK55" i="9"/>
  <c r="DK11" i="9"/>
  <c r="DK59" i="9"/>
  <c r="DK60" i="9"/>
  <c r="DK12" i="9"/>
  <c r="DK56" i="9"/>
  <c r="DK57" i="9"/>
  <c r="DK16" i="9"/>
  <c r="DK54" i="9"/>
  <c r="DK15" i="9"/>
  <c r="DK58" i="9"/>
  <c r="DK10" i="9"/>
  <c r="DK14" i="9"/>
  <c r="DK13" i="9"/>
  <c r="DL7" i="9"/>
  <c r="DL61" i="9" l="1"/>
  <c r="DL55" i="9"/>
  <c r="DL11" i="9"/>
  <c r="DL59" i="9"/>
  <c r="DL60" i="9"/>
  <c r="DL12" i="9"/>
  <c r="DL56" i="9"/>
  <c r="DL57" i="9"/>
  <c r="DL16" i="9"/>
  <c r="DL54" i="9"/>
  <c r="DL15" i="9"/>
  <c r="DL58" i="9"/>
  <c r="DL10" i="9"/>
  <c r="DL14" i="9"/>
  <c r="DL13" i="9"/>
  <c r="DM7" i="9"/>
  <c r="DM61" i="9" l="1"/>
  <c r="DM55" i="9"/>
  <c r="DM11" i="9"/>
  <c r="DM59" i="9"/>
  <c r="DM60" i="9"/>
  <c r="DM12" i="9"/>
  <c r="DM56" i="9"/>
  <c r="DM57" i="9"/>
  <c r="DM16" i="9"/>
  <c r="DM54" i="9"/>
  <c r="DM15" i="9"/>
  <c r="DM58" i="9"/>
  <c r="DM10" i="9"/>
  <c r="DM14" i="9"/>
  <c r="DM13" i="9"/>
  <c r="DN7" i="9"/>
  <c r="DN61" i="9" l="1"/>
  <c r="DN55" i="9"/>
  <c r="DN11" i="9"/>
  <c r="DN59" i="9"/>
  <c r="DN60" i="9"/>
  <c r="DN12" i="9"/>
  <c r="DN56" i="9"/>
  <c r="DN57" i="9"/>
  <c r="DN16" i="9"/>
  <c r="DN54" i="9"/>
  <c r="DN15" i="9"/>
  <c r="DN58" i="9"/>
  <c r="DN10" i="9"/>
  <c r="DN14" i="9"/>
  <c r="DN13" i="9"/>
  <c r="DO7" i="9"/>
  <c r="DO61" i="9" l="1"/>
  <c r="DO11" i="9"/>
  <c r="DO55" i="9"/>
  <c r="DO60" i="9"/>
  <c r="DO59" i="9"/>
  <c r="DO12" i="9"/>
  <c r="DO56" i="9"/>
  <c r="DO57" i="9"/>
  <c r="DO16" i="9"/>
  <c r="DO54" i="9"/>
  <c r="DO15" i="9"/>
  <c r="DO58" i="9"/>
  <c r="DO10" i="9"/>
  <c r="DO14" i="9"/>
  <c r="DO13" i="9"/>
  <c r="DP7" i="9"/>
  <c r="DP61" i="9" l="1"/>
  <c r="DP55" i="9"/>
  <c r="DP11" i="9"/>
  <c r="DP59" i="9"/>
  <c r="DP60" i="9"/>
  <c r="DP12" i="9"/>
  <c r="DP56" i="9"/>
  <c r="DP57" i="9"/>
  <c r="DP16" i="9"/>
  <c r="DP54" i="9"/>
  <c r="DP15" i="9"/>
  <c r="DP58" i="9"/>
  <c r="DP10" i="9"/>
  <c r="DP14" i="9"/>
  <c r="DP13" i="9"/>
  <c r="DQ7" i="9"/>
  <c r="DQ61" i="9" l="1"/>
  <c r="DQ55" i="9"/>
  <c r="DQ11" i="9"/>
  <c r="DQ59" i="9"/>
  <c r="DQ60" i="9"/>
  <c r="DQ12" i="9"/>
  <c r="DQ57" i="9"/>
  <c r="DQ56" i="9"/>
  <c r="DQ16" i="9"/>
  <c r="DQ54" i="9"/>
  <c r="DQ15" i="9"/>
  <c r="DQ58" i="9"/>
  <c r="DQ10" i="9"/>
  <c r="DQ14" i="9"/>
  <c r="DQ13" i="9"/>
  <c r="DR7" i="9"/>
  <c r="DR61" i="9" l="1"/>
  <c r="DR11" i="9"/>
  <c r="DR55" i="9"/>
  <c r="DR59" i="9"/>
  <c r="DR60" i="9"/>
  <c r="DR12" i="9"/>
  <c r="DR56" i="9"/>
  <c r="DR57" i="9"/>
  <c r="DR16" i="9"/>
  <c r="DR54" i="9"/>
  <c r="DR15" i="9"/>
  <c r="DR58" i="9"/>
  <c r="DR10" i="9"/>
  <c r="DR14" i="9"/>
  <c r="DR13" i="9"/>
  <c r="DS7" i="9"/>
  <c r="DS61" i="9" l="1"/>
  <c r="DS11" i="9"/>
  <c r="DS55" i="9"/>
  <c r="DS59" i="9"/>
  <c r="DS60" i="9"/>
  <c r="DS12" i="9"/>
  <c r="DS56" i="9"/>
  <c r="DS57" i="9"/>
  <c r="DS16" i="9"/>
  <c r="DS54" i="9"/>
  <c r="DS15" i="9"/>
  <c r="DS58" i="9"/>
  <c r="DS10" i="9"/>
  <c r="DS14" i="9"/>
  <c r="DS13" i="9"/>
  <c r="DT7" i="9"/>
  <c r="DT61" i="9" l="1"/>
  <c r="DT55" i="9"/>
  <c r="DT11" i="9"/>
  <c r="DT59" i="9"/>
  <c r="DT60" i="9"/>
  <c r="DT12" i="9"/>
  <c r="DT56" i="9"/>
  <c r="DT57" i="9"/>
  <c r="DT16" i="9"/>
  <c r="DT54" i="9"/>
  <c r="DT15" i="9"/>
  <c r="DT58" i="9"/>
  <c r="DT10" i="9"/>
  <c r="DT14" i="9"/>
  <c r="DT13" i="9"/>
  <c r="DU7" i="9"/>
  <c r="DU61" i="9" l="1"/>
  <c r="DU11" i="9"/>
  <c r="DU55" i="9"/>
  <c r="DU59" i="9"/>
  <c r="DU60" i="9"/>
  <c r="DU12" i="9"/>
  <c r="DU56" i="9"/>
  <c r="DU57" i="9"/>
  <c r="DU16" i="9"/>
  <c r="DU54" i="9"/>
  <c r="DU15" i="9"/>
  <c r="DU58" i="9"/>
  <c r="DU10" i="9"/>
  <c r="DU14" i="9"/>
  <c r="DU13" i="9"/>
  <c r="DV7" i="9"/>
  <c r="DV61" i="9" l="1"/>
  <c r="DV55" i="9"/>
  <c r="DV11" i="9"/>
  <c r="DV59" i="9"/>
  <c r="DV60" i="9"/>
  <c r="DV12" i="9"/>
  <c r="DV56" i="9"/>
  <c r="DV57" i="9"/>
  <c r="DV16" i="9"/>
  <c r="DV54" i="9"/>
  <c r="DV15" i="9"/>
  <c r="DV58" i="9"/>
  <c r="DV10" i="9"/>
  <c r="DV14" i="9"/>
  <c r="DV13" i="9"/>
  <c r="DW7" i="9"/>
  <c r="DW61" i="9" l="1"/>
  <c r="DW55" i="9"/>
  <c r="DW11" i="9"/>
  <c r="DW59" i="9"/>
  <c r="DW60" i="9"/>
  <c r="DW12" i="9"/>
  <c r="DW56" i="9"/>
  <c r="DW57" i="9"/>
  <c r="DW16" i="9"/>
  <c r="DW54" i="9"/>
  <c r="DW15" i="9"/>
  <c r="DW58" i="9"/>
  <c r="DW10" i="9"/>
  <c r="DW14" i="9"/>
  <c r="DW13" i="9"/>
  <c r="DX7" i="9"/>
  <c r="DX61" i="9" l="1"/>
  <c r="DX55" i="9"/>
  <c r="DX11" i="9"/>
  <c r="DX59" i="9"/>
  <c r="DX60" i="9"/>
  <c r="DX12" i="9"/>
  <c r="DX57" i="9"/>
  <c r="DX56" i="9"/>
  <c r="DX16" i="9"/>
  <c r="DX54" i="9"/>
  <c r="DX15" i="9"/>
  <c r="DX58" i="9"/>
  <c r="DX10" i="9"/>
  <c r="DX14" i="9"/>
  <c r="DX13" i="9"/>
  <c r="DY7" i="9"/>
  <c r="DY61" i="9" l="1"/>
  <c r="DY11" i="9"/>
  <c r="DY55" i="9"/>
  <c r="DY59" i="9"/>
  <c r="DY60" i="9"/>
  <c r="DY12" i="9"/>
  <c r="DY56" i="9"/>
  <c r="DY57" i="9"/>
  <c r="DY16" i="9"/>
  <c r="DY54" i="9"/>
  <c r="DY15" i="9"/>
  <c r="DY58" i="9"/>
  <c r="DY10" i="9"/>
  <c r="DY14" i="9"/>
  <c r="DY13" i="9"/>
  <c r="DZ7" i="9"/>
  <c r="DZ61" i="9" l="1"/>
  <c r="DZ11" i="9"/>
  <c r="DZ55" i="9"/>
  <c r="DZ59" i="9"/>
  <c r="DZ60" i="9"/>
  <c r="DZ12" i="9"/>
  <c r="DZ56" i="9"/>
  <c r="DZ57" i="9"/>
  <c r="DZ16" i="9"/>
  <c r="DZ54" i="9"/>
  <c r="DZ15" i="9"/>
  <c r="DZ58" i="9"/>
  <c r="DZ10" i="9"/>
  <c r="DZ14" i="9"/>
  <c r="DZ13" i="9"/>
  <c r="EA7" i="9"/>
  <c r="EA61" i="9" l="1"/>
  <c r="EA55" i="9"/>
  <c r="EA11" i="9"/>
  <c r="EA59" i="9"/>
  <c r="EA60" i="9"/>
  <c r="EA12" i="9"/>
  <c r="EA56" i="9"/>
  <c r="EA57" i="9"/>
  <c r="EA16" i="9"/>
  <c r="EA54" i="9"/>
  <c r="EA15" i="9"/>
  <c r="EA58" i="9"/>
  <c r="EA10" i="9"/>
  <c r="EA14" i="9"/>
  <c r="EA13" i="9"/>
  <c r="EB7" i="9"/>
  <c r="EB61" i="9" l="1"/>
  <c r="EB55" i="9"/>
  <c r="EB11" i="9"/>
  <c r="EB59" i="9"/>
  <c r="EB60" i="9"/>
  <c r="EB12" i="9"/>
  <c r="EB56" i="9"/>
  <c r="EB57" i="9"/>
  <c r="EB16" i="9"/>
  <c r="EB54" i="9"/>
  <c r="EB15" i="9"/>
  <c r="EB58" i="9"/>
  <c r="EB10" i="9"/>
  <c r="EB14" i="9"/>
  <c r="EB13" i="9"/>
  <c r="EC7" i="9"/>
  <c r="EC61" i="9" l="1"/>
  <c r="EC55" i="9"/>
  <c r="EC11" i="9"/>
  <c r="EC59" i="9"/>
  <c r="EC60" i="9"/>
  <c r="EC12" i="9"/>
  <c r="EC56" i="9"/>
  <c r="EC57" i="9"/>
  <c r="EC16" i="9"/>
  <c r="EC54" i="9"/>
  <c r="EC15" i="9"/>
  <c r="EC58" i="9"/>
  <c r="EC10" i="9"/>
  <c r="EC14" i="9"/>
  <c r="EC13" i="9"/>
  <c r="ED7" i="9"/>
  <c r="ED61" i="9" l="1"/>
  <c r="ED55" i="9"/>
  <c r="ED11" i="9"/>
  <c r="ED59" i="9"/>
  <c r="ED60" i="9"/>
  <c r="ED12" i="9"/>
  <c r="ED56" i="9"/>
  <c r="ED57" i="9"/>
  <c r="ED16" i="9"/>
  <c r="ED54" i="9"/>
  <c r="ED15" i="9"/>
  <c r="ED58" i="9"/>
  <c r="ED10" i="9"/>
  <c r="ED14" i="9"/>
  <c r="ED13" i="9"/>
  <c r="EE7" i="9"/>
  <c r="EE61" i="9" l="1"/>
  <c r="EE11" i="9"/>
  <c r="EE55" i="9"/>
  <c r="EE59" i="9"/>
  <c r="EE60" i="9"/>
  <c r="EE12" i="9"/>
  <c r="EE56" i="9"/>
  <c r="EE57" i="9"/>
  <c r="EE16" i="9"/>
  <c r="EE54" i="9"/>
  <c r="EE15" i="9"/>
  <c r="EE58" i="9"/>
  <c r="EE10" i="9"/>
  <c r="EE14" i="9"/>
  <c r="EE13" i="9"/>
  <c r="EF7" i="9"/>
  <c r="EF61" i="9" l="1"/>
  <c r="EF55" i="9"/>
  <c r="EF11" i="9"/>
  <c r="EF59" i="9"/>
  <c r="EF60" i="9"/>
  <c r="EF12" i="9"/>
  <c r="EF56" i="9"/>
  <c r="EF57" i="9"/>
  <c r="EF16" i="9"/>
  <c r="EF54" i="9"/>
  <c r="EF15" i="9"/>
  <c r="EF58" i="9"/>
  <c r="EF10" i="9"/>
  <c r="EF14" i="9"/>
  <c r="EF13" i="9"/>
  <c r="EG7" i="9"/>
  <c r="EG61" i="9" l="1"/>
  <c r="EG11" i="9"/>
  <c r="EG55" i="9"/>
  <c r="EG59" i="9"/>
  <c r="EG60" i="9"/>
  <c r="EG12" i="9"/>
  <c r="EG56" i="9"/>
  <c r="EG57" i="9"/>
  <c r="EG16" i="9"/>
  <c r="EG54" i="9"/>
  <c r="EG15" i="9"/>
  <c r="EG58" i="9"/>
  <c r="EG10" i="9"/>
  <c r="EG14" i="9"/>
  <c r="EG13" i="9"/>
  <c r="EH7" i="9"/>
  <c r="EH61" i="9" l="1"/>
  <c r="EH55" i="9"/>
  <c r="EH11" i="9"/>
  <c r="EH60" i="9"/>
  <c r="EH59" i="9"/>
  <c r="EH12" i="9"/>
  <c r="EH57" i="9"/>
  <c r="EH56" i="9"/>
  <c r="EH16" i="9"/>
  <c r="EH54" i="9"/>
  <c r="EH15" i="9"/>
  <c r="EH58" i="9"/>
  <c r="EH10" i="9"/>
  <c r="EH14" i="9"/>
  <c r="EH13" i="9"/>
  <c r="EI7" i="9"/>
  <c r="EI61" i="9" l="1"/>
  <c r="EI55" i="9"/>
  <c r="EI11" i="9"/>
  <c r="EI59" i="9"/>
  <c r="EI60" i="9"/>
  <c r="EI12" i="9"/>
  <c r="EI56" i="9"/>
  <c r="EI57" i="9"/>
  <c r="EI16" i="9"/>
  <c r="EI54" i="9"/>
  <c r="EI15" i="9"/>
  <c r="EI58" i="9"/>
  <c r="EI10" i="9"/>
  <c r="EI14" i="9"/>
  <c r="EI13" i="9"/>
  <c r="EJ7" i="9"/>
  <c r="EJ61" i="9" l="1"/>
  <c r="EJ11" i="9"/>
  <c r="EJ55" i="9"/>
  <c r="EJ59" i="9"/>
  <c r="EJ60" i="9"/>
  <c r="EJ12" i="9"/>
  <c r="EJ56" i="9"/>
  <c r="EJ57" i="9"/>
  <c r="EJ16" i="9"/>
  <c r="EJ54" i="9"/>
  <c r="EJ15" i="9"/>
  <c r="EJ58" i="9"/>
  <c r="EJ10" i="9"/>
  <c r="EJ14" i="9"/>
  <c r="EJ13" i="9"/>
  <c r="EK7" i="9"/>
  <c r="EK61" i="9" l="1"/>
  <c r="EK55" i="9"/>
  <c r="EK11" i="9"/>
  <c r="EK59" i="9"/>
  <c r="EK60" i="9"/>
  <c r="EK12" i="9"/>
  <c r="EK56" i="9"/>
  <c r="EK57" i="9"/>
  <c r="EK16" i="9"/>
  <c r="EK54" i="9"/>
  <c r="EK15" i="9"/>
  <c r="EK58" i="9"/>
  <c r="EK10" i="9"/>
  <c r="EK14" i="9"/>
  <c r="EK13" i="9"/>
  <c r="EL7" i="9"/>
  <c r="EL61" i="9" l="1"/>
  <c r="EL55" i="9"/>
  <c r="EL11" i="9"/>
  <c r="EL59" i="9"/>
  <c r="EL60" i="9"/>
  <c r="EL12" i="9"/>
  <c r="EL56" i="9"/>
  <c r="EL57" i="9"/>
  <c r="EL16" i="9"/>
  <c r="EL54" i="9"/>
  <c r="EL15" i="9"/>
  <c r="EL58" i="9"/>
  <c r="EL10" i="9"/>
  <c r="EL14" i="9"/>
  <c r="EL13" i="9"/>
  <c r="EM7" i="9"/>
  <c r="EM61" i="9" l="1"/>
  <c r="EM55" i="9"/>
  <c r="EM11" i="9"/>
  <c r="EM59" i="9"/>
  <c r="EM60" i="9"/>
  <c r="EM12" i="9"/>
  <c r="EM56" i="9"/>
  <c r="EM57" i="9"/>
  <c r="EM16" i="9"/>
  <c r="EM54" i="9"/>
  <c r="EM15" i="9"/>
  <c r="EM58" i="9"/>
  <c r="EM10" i="9"/>
  <c r="EM14" i="9"/>
  <c r="EM13" i="9"/>
  <c r="EN7" i="9"/>
  <c r="EN61" i="9" l="1"/>
  <c r="EN11" i="9"/>
  <c r="EN55" i="9"/>
  <c r="EN59" i="9"/>
  <c r="EN60" i="9"/>
  <c r="EN12" i="9"/>
  <c r="EN57" i="9"/>
  <c r="EN56" i="9"/>
  <c r="EN16" i="9"/>
  <c r="EN54" i="9"/>
  <c r="EN15" i="9"/>
  <c r="EN58" i="9"/>
  <c r="EN10" i="9"/>
  <c r="EN14" i="9"/>
  <c r="EN13" i="9"/>
  <c r="EO7" i="9"/>
  <c r="EO61" i="9" l="1"/>
  <c r="EO55" i="9"/>
  <c r="EO11" i="9"/>
  <c r="EO59" i="9"/>
  <c r="EO60" i="9"/>
  <c r="EO12" i="9"/>
  <c r="EO56" i="9"/>
  <c r="EO57" i="9"/>
  <c r="EO16" i="9"/>
  <c r="EO54" i="9"/>
  <c r="EO15" i="9"/>
  <c r="EO58" i="9"/>
  <c r="EO10" i="9"/>
  <c r="EO14" i="9"/>
  <c r="EO13" i="9"/>
  <c r="EP7" i="9"/>
  <c r="EP61" i="9" l="1"/>
  <c r="EP55" i="9"/>
  <c r="EP11" i="9"/>
  <c r="EP59" i="9"/>
  <c r="EP60" i="9"/>
  <c r="EP12" i="9"/>
  <c r="EP56" i="9"/>
  <c r="EP57" i="9"/>
  <c r="EP16" i="9"/>
  <c r="EP54" i="9"/>
  <c r="EP15" i="9"/>
  <c r="EP58" i="9"/>
  <c r="EP10" i="9"/>
  <c r="EP14" i="9"/>
  <c r="EP13" i="9"/>
  <c r="EQ7" i="9"/>
  <c r="EQ61" i="9" l="1"/>
  <c r="EQ11" i="9"/>
  <c r="EQ55" i="9"/>
  <c r="EQ59" i="9"/>
  <c r="EQ60" i="9"/>
  <c r="EQ12" i="9"/>
  <c r="EQ56" i="9"/>
  <c r="EQ57" i="9"/>
  <c r="EQ16" i="9"/>
  <c r="EQ54" i="9"/>
  <c r="EQ15" i="9"/>
  <c r="EQ58" i="9"/>
  <c r="EQ10" i="9"/>
  <c r="EQ14" i="9"/>
  <c r="EQ13" i="9"/>
  <c r="ER7" i="9"/>
  <c r="ER61" i="9" l="1"/>
  <c r="ER11" i="9"/>
  <c r="ER55" i="9"/>
  <c r="ER59" i="9"/>
  <c r="ER60" i="9"/>
  <c r="ER12" i="9"/>
  <c r="ER57" i="9"/>
  <c r="ER56" i="9"/>
  <c r="ER16" i="9"/>
  <c r="ER54" i="9"/>
  <c r="ER15" i="9"/>
  <c r="ER58" i="9"/>
  <c r="ER10" i="9"/>
  <c r="ER14" i="9"/>
  <c r="ER13" i="9"/>
  <c r="ES7" i="9"/>
  <c r="ES61" i="9" l="1"/>
  <c r="ES55" i="9"/>
  <c r="ES11" i="9"/>
  <c r="ES59" i="9"/>
  <c r="ES60" i="9"/>
  <c r="ES12" i="9"/>
  <c r="ES56" i="9"/>
  <c r="ES57" i="9"/>
  <c r="ES16" i="9"/>
  <c r="ES54" i="9"/>
  <c r="ES15" i="9"/>
  <c r="ES58" i="9"/>
  <c r="ES10" i="9"/>
  <c r="ES14" i="9"/>
  <c r="ES13" i="9"/>
  <c r="ET7" i="9"/>
  <c r="ET61" i="9" l="1"/>
  <c r="ET55" i="9"/>
  <c r="ET11" i="9"/>
  <c r="ET59" i="9"/>
  <c r="ET60" i="9"/>
  <c r="ET12" i="9"/>
  <c r="ET56" i="9"/>
  <c r="ET57" i="9"/>
  <c r="ET16" i="9"/>
  <c r="ET54" i="9"/>
  <c r="ET15" i="9"/>
  <c r="ET58" i="9"/>
  <c r="ET10" i="9"/>
  <c r="ET14" i="9"/>
  <c r="ET13" i="9"/>
  <c r="EU7" i="9"/>
  <c r="EU61" i="9" l="1"/>
  <c r="EU11" i="9"/>
  <c r="EU55" i="9"/>
  <c r="EU59" i="9"/>
  <c r="EU60" i="9"/>
  <c r="EU12" i="9"/>
  <c r="EU57" i="9"/>
  <c r="EU56" i="9"/>
  <c r="EU16" i="9"/>
  <c r="EU54" i="9"/>
  <c r="EU15" i="9"/>
  <c r="EU58" i="9"/>
  <c r="EU10" i="9"/>
  <c r="EU14" i="9"/>
  <c r="EU13" i="9"/>
  <c r="EV7" i="9"/>
  <c r="EV61" i="9" l="1"/>
  <c r="EV11" i="9"/>
  <c r="EV55" i="9"/>
  <c r="EV59" i="9"/>
  <c r="EV60" i="9"/>
  <c r="EV12" i="9"/>
  <c r="EV56" i="9"/>
  <c r="EV57" i="9"/>
  <c r="EV16" i="9"/>
  <c r="EV54" i="9"/>
  <c r="EV15" i="9"/>
  <c r="EV58" i="9"/>
  <c r="EV10" i="9"/>
  <c r="EV14" i="9"/>
  <c r="EV13" i="9"/>
  <c r="EW7" i="9"/>
  <c r="EW61" i="9" l="1"/>
  <c r="EW55" i="9"/>
  <c r="EW11" i="9"/>
  <c r="EW59" i="9"/>
  <c r="EW60" i="9"/>
  <c r="EW12" i="9"/>
  <c r="EW56" i="9"/>
  <c r="EW57" i="9"/>
  <c r="EW16" i="9"/>
  <c r="EW54" i="9"/>
  <c r="EW15" i="9"/>
  <c r="EW58" i="9"/>
  <c r="EW10" i="9"/>
  <c r="EW14" i="9"/>
  <c r="EW13" i="9"/>
  <c r="EX7" i="9"/>
  <c r="EX61" i="9" l="1"/>
  <c r="EX55" i="9"/>
  <c r="EX11" i="9"/>
  <c r="EX59" i="9"/>
  <c r="EX60" i="9"/>
  <c r="EX12" i="9"/>
  <c r="EX56" i="9"/>
  <c r="EX57" i="9"/>
  <c r="EX16" i="9"/>
  <c r="EX54" i="9"/>
  <c r="EX15" i="9"/>
  <c r="EX58" i="9"/>
  <c r="EX10" i="9"/>
  <c r="EX14" i="9"/>
  <c r="EX13" i="9"/>
  <c r="EY7" i="9"/>
  <c r="EY61" i="9" l="1"/>
  <c r="EY11" i="9"/>
  <c r="EY55" i="9"/>
  <c r="EY59" i="9"/>
  <c r="EY60" i="9"/>
  <c r="EY12" i="9"/>
  <c r="EY56" i="9"/>
  <c r="EY57" i="9"/>
  <c r="EY16" i="9"/>
  <c r="EY54" i="9"/>
  <c r="EY15" i="9"/>
  <c r="EY58" i="9"/>
  <c r="EY10" i="9"/>
  <c r="EY14" i="9"/>
  <c r="EY13" i="9"/>
  <c r="EZ7" i="9"/>
  <c r="EZ61" i="9" l="1"/>
  <c r="EZ55" i="9"/>
  <c r="EZ11" i="9"/>
  <c r="EZ59" i="9"/>
  <c r="EZ60" i="9"/>
  <c r="EZ12" i="9"/>
  <c r="EZ56" i="9"/>
  <c r="EZ57" i="9"/>
  <c r="EZ16" i="9"/>
  <c r="EZ54" i="9"/>
  <c r="EZ15" i="9"/>
  <c r="EZ58" i="9"/>
  <c r="EZ10" i="9"/>
  <c r="EZ14" i="9"/>
  <c r="EZ13" i="9"/>
  <c r="FA7" i="9"/>
  <c r="FA61" i="9" l="1"/>
  <c r="FA55" i="9"/>
  <c r="FA11" i="9"/>
  <c r="FA59" i="9"/>
  <c r="FA60" i="9"/>
  <c r="FA12" i="9"/>
  <c r="FA56" i="9"/>
  <c r="FA57" i="9"/>
  <c r="FA16" i="9"/>
  <c r="FA54" i="9"/>
  <c r="FA15" i="9"/>
  <c r="FA58" i="9"/>
  <c r="FA10" i="9"/>
  <c r="FA14" i="9"/>
  <c r="FA13" i="9"/>
  <c r="FB7" i="9"/>
  <c r="FB61" i="9" l="1"/>
  <c r="FB55" i="9"/>
  <c r="FB11" i="9"/>
  <c r="FB59" i="9"/>
  <c r="FB60" i="9"/>
  <c r="FB12" i="9"/>
  <c r="FB56" i="9"/>
  <c r="FB57" i="9"/>
  <c r="FB16" i="9"/>
  <c r="FB54" i="9"/>
  <c r="FB15" i="9"/>
  <c r="FB58" i="9"/>
  <c r="FB10" i="9"/>
  <c r="FB14" i="9"/>
  <c r="FB13" i="9"/>
  <c r="FC7" i="9"/>
  <c r="FC61" i="9" l="1"/>
  <c r="FC55" i="9"/>
  <c r="FC11" i="9"/>
  <c r="FC59" i="9"/>
  <c r="FC60" i="9"/>
  <c r="FC12" i="9"/>
  <c r="FC56" i="9"/>
  <c r="FC57" i="9"/>
  <c r="FC16" i="9"/>
  <c r="FC54" i="9"/>
  <c r="FC15" i="9"/>
  <c r="FC58" i="9"/>
  <c r="FC10" i="9"/>
  <c r="FC14" i="9"/>
  <c r="FC13" i="9"/>
  <c r="FD7" i="9"/>
  <c r="FD61" i="9" l="1"/>
  <c r="FD55" i="9"/>
  <c r="FD11" i="9"/>
  <c r="FD60" i="9"/>
  <c r="FD59" i="9"/>
  <c r="FD12" i="9"/>
  <c r="FD56" i="9"/>
  <c r="FD57" i="9"/>
  <c r="FD16" i="9"/>
  <c r="FD54" i="9"/>
  <c r="FD15" i="9"/>
  <c r="FD58" i="9"/>
  <c r="FD10" i="9"/>
  <c r="FD14" i="9"/>
  <c r="FD13" i="9"/>
  <c r="FE7" i="9"/>
  <c r="FE61" i="9" l="1"/>
  <c r="FE55" i="9"/>
  <c r="FE11" i="9"/>
  <c r="FE59" i="9"/>
  <c r="FE60" i="9"/>
  <c r="FE12" i="9"/>
  <c r="FE56" i="9"/>
  <c r="FE57" i="9"/>
  <c r="FE16" i="9"/>
  <c r="FE54" i="9"/>
  <c r="FE15" i="9"/>
  <c r="FE58" i="9"/>
  <c r="FE10" i="9"/>
  <c r="FE14" i="9"/>
  <c r="FE13" i="9"/>
  <c r="FF7" i="9"/>
  <c r="FF61" i="9" l="1"/>
  <c r="FF55" i="9"/>
  <c r="FF11" i="9"/>
  <c r="FF59" i="9"/>
  <c r="FF60" i="9"/>
  <c r="FF12" i="9"/>
  <c r="FF56" i="9"/>
  <c r="FF57" i="9"/>
  <c r="FF16" i="9"/>
  <c r="FF54" i="9"/>
  <c r="FF15" i="9"/>
  <c r="FF58" i="9"/>
  <c r="FF10" i="9"/>
  <c r="FF14" i="9"/>
  <c r="FF13" i="9"/>
  <c r="FG7" i="9"/>
  <c r="FG61" i="9" l="1"/>
  <c r="FG11" i="9"/>
  <c r="FG55" i="9"/>
  <c r="FG59" i="9"/>
  <c r="FG60" i="9"/>
  <c r="FG12" i="9"/>
  <c r="FG56" i="9"/>
  <c r="FG57" i="9"/>
  <c r="FG16" i="9"/>
  <c r="FG54" i="9"/>
  <c r="FG15" i="9"/>
  <c r="FG58" i="9"/>
  <c r="FG10" i="9"/>
  <c r="FG14" i="9"/>
  <c r="FG13" i="9"/>
  <c r="FH7" i="9"/>
  <c r="FH61" i="9" l="1"/>
  <c r="FH55" i="9"/>
  <c r="FH11" i="9"/>
  <c r="FH59" i="9"/>
  <c r="FH60" i="9"/>
  <c r="FH12" i="9"/>
  <c r="FH56" i="9"/>
  <c r="FH57" i="9"/>
  <c r="FH16" i="9"/>
  <c r="FH54" i="9"/>
  <c r="FH15" i="9"/>
  <c r="FH58" i="9"/>
  <c r="FH10" i="9"/>
  <c r="FH14" i="9"/>
  <c r="FH13" i="9"/>
  <c r="FI7" i="9"/>
  <c r="FI61" i="9" l="1"/>
  <c r="FI11" i="9"/>
  <c r="FI55" i="9"/>
  <c r="FI59" i="9"/>
  <c r="FI60" i="9"/>
  <c r="FI12" i="9"/>
  <c r="FI56" i="9"/>
  <c r="FI57" i="9"/>
  <c r="FI16" i="9"/>
  <c r="FI54" i="9"/>
  <c r="FI15" i="9"/>
  <c r="FI58" i="9"/>
  <c r="FI10" i="9"/>
  <c r="FI14" i="9"/>
  <c r="FI13" i="9"/>
  <c r="FJ7" i="9"/>
  <c r="FJ61" i="9" l="1"/>
  <c r="FJ11" i="9"/>
  <c r="FJ55" i="9"/>
  <c r="FJ59" i="9"/>
  <c r="FJ60" i="9"/>
  <c r="FJ12" i="9"/>
  <c r="FJ56" i="9"/>
  <c r="FJ57" i="9"/>
  <c r="FJ16" i="9"/>
  <c r="FJ54" i="9"/>
  <c r="FJ15" i="9"/>
  <c r="FJ58" i="9"/>
  <c r="FJ10" i="9"/>
  <c r="FJ14" i="9"/>
  <c r="FJ13" i="9"/>
  <c r="FK7" i="9"/>
  <c r="FK61" i="9" l="1"/>
  <c r="FK55" i="9"/>
  <c r="FK11" i="9"/>
  <c r="FK59" i="9"/>
  <c r="FK60" i="9"/>
  <c r="FK12" i="9"/>
  <c r="FK56" i="9"/>
  <c r="FK57" i="9"/>
  <c r="FK16" i="9"/>
  <c r="FK54" i="9"/>
  <c r="FK15" i="9"/>
  <c r="FK58" i="9"/>
  <c r="FK10" i="9"/>
  <c r="FK14" i="9"/>
  <c r="FK13" i="9"/>
  <c r="FL7" i="9"/>
  <c r="FL61" i="9" l="1"/>
  <c r="FL11" i="9"/>
  <c r="FL55" i="9"/>
  <c r="FL59" i="9"/>
  <c r="FL60" i="9"/>
  <c r="FL12" i="9"/>
  <c r="FL56" i="9"/>
  <c r="FL57" i="9"/>
  <c r="FL16" i="9"/>
  <c r="FL54" i="9"/>
  <c r="FL15" i="9"/>
  <c r="FL58" i="9"/>
  <c r="FL10" i="9"/>
  <c r="FL14" i="9"/>
  <c r="FL13" i="9"/>
  <c r="FM7" i="9"/>
  <c r="FM61" i="9" l="1"/>
  <c r="FM55" i="9"/>
  <c r="FM11" i="9"/>
  <c r="FM59" i="9"/>
  <c r="FM60" i="9"/>
  <c r="FM12" i="9"/>
  <c r="FM56" i="9"/>
  <c r="FM57" i="9"/>
  <c r="FM16" i="9"/>
  <c r="FM54" i="9"/>
  <c r="FM15" i="9"/>
  <c r="FM58" i="9"/>
  <c r="FM10" i="9"/>
  <c r="FM14" i="9"/>
  <c r="FM13" i="9"/>
  <c r="FN7" i="9"/>
  <c r="FN61" i="9" l="1"/>
  <c r="FN55" i="9"/>
  <c r="FN11" i="9"/>
  <c r="FN59" i="9"/>
  <c r="FN60" i="9"/>
  <c r="FN12" i="9"/>
  <c r="FN57" i="9"/>
  <c r="FN56" i="9"/>
  <c r="FN16" i="9"/>
  <c r="FN54" i="9"/>
  <c r="FN15" i="9"/>
  <c r="FN58" i="9"/>
  <c r="FN10" i="9"/>
  <c r="FN14" i="9"/>
  <c r="FN13" i="9"/>
  <c r="FO7" i="9"/>
  <c r="FO61" i="9" l="1"/>
  <c r="FO11" i="9"/>
  <c r="FO55" i="9"/>
  <c r="FO59" i="9"/>
  <c r="FO60" i="9"/>
  <c r="FO12" i="9"/>
  <c r="FO56" i="9"/>
  <c r="FO57" i="9"/>
  <c r="FO16" i="9"/>
  <c r="FO54" i="9"/>
  <c r="FO15" i="9"/>
  <c r="FO58" i="9"/>
  <c r="FO10" i="9"/>
  <c r="FO14" i="9"/>
  <c r="FO13" i="9"/>
  <c r="FP7" i="9"/>
  <c r="FP61" i="9" l="1"/>
  <c r="FP55" i="9"/>
  <c r="FP11" i="9"/>
  <c r="FP59" i="9"/>
  <c r="FP60" i="9"/>
  <c r="FP12" i="9"/>
  <c r="FP56" i="9"/>
  <c r="FP57" i="9"/>
  <c r="FP16" i="9"/>
  <c r="FP54" i="9"/>
  <c r="FP15" i="9"/>
  <c r="FP58" i="9"/>
  <c r="FP10" i="9"/>
  <c r="FP14" i="9"/>
  <c r="FP13" i="9"/>
  <c r="FQ7" i="9"/>
  <c r="FQ61" i="9" l="1"/>
  <c r="FQ11" i="9"/>
  <c r="FQ55" i="9"/>
  <c r="FQ59" i="9"/>
  <c r="FQ60" i="9"/>
  <c r="FQ12" i="9"/>
  <c r="FQ56" i="9"/>
  <c r="FQ57" i="9"/>
  <c r="FQ16" i="9"/>
  <c r="FQ54" i="9"/>
  <c r="FQ15" i="9"/>
  <c r="FQ58" i="9"/>
  <c r="FQ10" i="9"/>
  <c r="FQ14" i="9"/>
  <c r="FQ13" i="9"/>
  <c r="FR7" i="9"/>
  <c r="FR61" i="9" l="1"/>
  <c r="FR55" i="9"/>
  <c r="FR11" i="9"/>
  <c r="FR59" i="9"/>
  <c r="FR60" i="9"/>
  <c r="FR12" i="9"/>
  <c r="FR56" i="9"/>
  <c r="FR57" i="9"/>
  <c r="FR16" i="9"/>
  <c r="FR54" i="9"/>
  <c r="FR15" i="9"/>
  <c r="FR58" i="9"/>
  <c r="FR10" i="9"/>
  <c r="FR14" i="9"/>
  <c r="FR13" i="9"/>
  <c r="FS7" i="9"/>
  <c r="FS61" i="9" l="1"/>
  <c r="FS55" i="9"/>
  <c r="FS11" i="9"/>
  <c r="FS59" i="9"/>
  <c r="FS60" i="9"/>
  <c r="FS12" i="9"/>
  <c r="FS56" i="9"/>
  <c r="FS57" i="9"/>
  <c r="FS16" i="9"/>
  <c r="FS54" i="9"/>
  <c r="FS15" i="9"/>
  <c r="FS58" i="9"/>
  <c r="FS10" i="9"/>
  <c r="FS14" i="9"/>
  <c r="FS13" i="9"/>
  <c r="FT7" i="9"/>
  <c r="FT61" i="9" l="1"/>
  <c r="FT55" i="9"/>
  <c r="FT11" i="9"/>
  <c r="FT59" i="9"/>
  <c r="FT60" i="9"/>
  <c r="FT12" i="9"/>
  <c r="FT57" i="9"/>
  <c r="FT56" i="9"/>
  <c r="FT16" i="9"/>
  <c r="FT54" i="9"/>
  <c r="FT15" i="9"/>
  <c r="FT58" i="9"/>
  <c r="FT10" i="9"/>
  <c r="FT14" i="9"/>
  <c r="FT13" i="9"/>
  <c r="FU7" i="9"/>
  <c r="FU61" i="9" l="1"/>
  <c r="FU55" i="9"/>
  <c r="FU11" i="9"/>
  <c r="FU59" i="9"/>
  <c r="FU60" i="9"/>
  <c r="FU12" i="9"/>
  <c r="FU56" i="9"/>
  <c r="FU57" i="9"/>
  <c r="FU16" i="9"/>
  <c r="FU54" i="9"/>
  <c r="FU15" i="9"/>
  <c r="FU58" i="9"/>
  <c r="FU10" i="9"/>
  <c r="FU14" i="9"/>
  <c r="FU13" i="9"/>
  <c r="FV7" i="9"/>
  <c r="FV61" i="9" l="1"/>
  <c r="FV55" i="9"/>
  <c r="FV11" i="9"/>
  <c r="FV59" i="9"/>
  <c r="FV60" i="9"/>
  <c r="FV12" i="9"/>
  <c r="FV56" i="9"/>
  <c r="FV57" i="9"/>
  <c r="FV16" i="9"/>
  <c r="FV54" i="9"/>
  <c r="FV15" i="9"/>
  <c r="FV58" i="9"/>
  <c r="FV10" i="9"/>
  <c r="FV14" i="9"/>
  <c r="FV13" i="9"/>
  <c r="FW7" i="9"/>
  <c r="FW61" i="9" l="1"/>
  <c r="FW55" i="9"/>
  <c r="FW11" i="9"/>
  <c r="FW59" i="9"/>
  <c r="FW60" i="9"/>
  <c r="FW12" i="9"/>
  <c r="FW56" i="9"/>
  <c r="FW57" i="9"/>
  <c r="FW16" i="9"/>
  <c r="FW54" i="9"/>
  <c r="FW15" i="9"/>
  <c r="FW58" i="9"/>
  <c r="FW10" i="9"/>
  <c r="FW14" i="9"/>
  <c r="FW13" i="9"/>
  <c r="FX7" i="9"/>
  <c r="FX61" i="9" l="1"/>
  <c r="FX55" i="9"/>
  <c r="FX11" i="9"/>
  <c r="FX59" i="9"/>
  <c r="FX60" i="9"/>
  <c r="FX12" i="9"/>
  <c r="FX56" i="9"/>
  <c r="FX57" i="9"/>
  <c r="FX16" i="9"/>
  <c r="FX54" i="9"/>
  <c r="FX15" i="9"/>
  <c r="FX58" i="9"/>
  <c r="FX10" i="9"/>
  <c r="FX14" i="9"/>
  <c r="FX13" i="9"/>
  <c r="FY7" i="9"/>
  <c r="FY61" i="9" l="1"/>
  <c r="FY55" i="9"/>
  <c r="FY11" i="9"/>
  <c r="FY59" i="9"/>
  <c r="FY60" i="9"/>
  <c r="FY12" i="9"/>
  <c r="FY56" i="9"/>
  <c r="FY57" i="9"/>
  <c r="FY16" i="9"/>
  <c r="FY54" i="9"/>
  <c r="FY15" i="9"/>
  <c r="FY58" i="9"/>
  <c r="FY10" i="9"/>
  <c r="FY14" i="9"/>
  <c r="FY13" i="9"/>
  <c r="FZ7" i="9"/>
  <c r="FZ61" i="9" l="1"/>
  <c r="FZ11" i="9"/>
  <c r="FZ55" i="9"/>
  <c r="FZ59" i="9"/>
  <c r="FZ60" i="9"/>
  <c r="FZ12" i="9"/>
  <c r="FZ56" i="9"/>
  <c r="FZ57" i="9"/>
  <c r="FZ16" i="9"/>
  <c r="FZ54" i="9"/>
  <c r="FZ15" i="9"/>
  <c r="FZ58" i="9"/>
  <c r="FZ10" i="9"/>
  <c r="FZ14" i="9"/>
  <c r="FZ13" i="9"/>
  <c r="GA7" i="9"/>
  <c r="GA61" i="9" l="1"/>
  <c r="GA55" i="9"/>
  <c r="GA11" i="9"/>
  <c r="GA59" i="9"/>
  <c r="GA60" i="9"/>
  <c r="GA12" i="9"/>
  <c r="GA56" i="9"/>
  <c r="GA57" i="9"/>
  <c r="GA16" i="9"/>
  <c r="GA54" i="9"/>
  <c r="GA15" i="9"/>
  <c r="GA58" i="9"/>
  <c r="GA10" i="9"/>
  <c r="GA14" i="9"/>
  <c r="GA13" i="9"/>
  <c r="GB7" i="9"/>
  <c r="GB61" i="9" l="1"/>
  <c r="GB55" i="9"/>
  <c r="GB11" i="9"/>
  <c r="GB59" i="9"/>
  <c r="GB60" i="9"/>
  <c r="GB12" i="9"/>
  <c r="GB56" i="9"/>
  <c r="GB57" i="9"/>
  <c r="GB16" i="9"/>
  <c r="GB54" i="9"/>
  <c r="GB15" i="9"/>
  <c r="GB58" i="9"/>
  <c r="GB10" i="9"/>
  <c r="GB14" i="9"/>
  <c r="GB13" i="9"/>
  <c r="GC7" i="9"/>
  <c r="GC61" i="9" l="1"/>
  <c r="GC11" i="9"/>
  <c r="GC55" i="9"/>
  <c r="GC59" i="9"/>
  <c r="GC60" i="9"/>
  <c r="GC12" i="9"/>
  <c r="GC57" i="9"/>
  <c r="GC56" i="9"/>
  <c r="GC16" i="9"/>
  <c r="GC54" i="9"/>
  <c r="GC15" i="9"/>
  <c r="GC58" i="9"/>
  <c r="GC10" i="9"/>
  <c r="GC14" i="9"/>
  <c r="GC13" i="9"/>
  <c r="GD7" i="9"/>
  <c r="GD61" i="9" l="1"/>
  <c r="GD55" i="9"/>
  <c r="GD11" i="9"/>
  <c r="GD59" i="9"/>
  <c r="GD60" i="9"/>
  <c r="GD12" i="9"/>
  <c r="GD56" i="9"/>
  <c r="GD57" i="9"/>
  <c r="GD16" i="9"/>
  <c r="GD54" i="9"/>
  <c r="GD15" i="9"/>
  <c r="GD58" i="9"/>
  <c r="GD10" i="9"/>
  <c r="GD14" i="9"/>
  <c r="GD13" i="9"/>
  <c r="GE7" i="9"/>
  <c r="GE61" i="9" l="1"/>
  <c r="GE55" i="9"/>
  <c r="GE11" i="9"/>
  <c r="GE59" i="9"/>
  <c r="GE60" i="9"/>
  <c r="GE12" i="9"/>
  <c r="GE56" i="9"/>
  <c r="GE57" i="9"/>
  <c r="GE16" i="9"/>
  <c r="GE54" i="9"/>
  <c r="GE15" i="9"/>
  <c r="GE58" i="9"/>
  <c r="GE10" i="9"/>
  <c r="GE14" i="9"/>
  <c r="GE13" i="9"/>
  <c r="GF7" i="9"/>
  <c r="GF61" i="9" l="1"/>
  <c r="GF55" i="9"/>
  <c r="GF11" i="9"/>
  <c r="GF59" i="9"/>
  <c r="GF60" i="9"/>
  <c r="GF12" i="9"/>
  <c r="GF56" i="9"/>
  <c r="GF57" i="9"/>
  <c r="GF16" i="9"/>
  <c r="GF54" i="9"/>
  <c r="GF15" i="9"/>
  <c r="GF58" i="9"/>
  <c r="GF10" i="9"/>
  <c r="GF14" i="9"/>
  <c r="GF13" i="9"/>
  <c r="GG7" i="9"/>
  <c r="GG61" i="9" l="1"/>
  <c r="GG55" i="9"/>
  <c r="GG11" i="9"/>
  <c r="GG59" i="9"/>
  <c r="GG60" i="9"/>
  <c r="GG12" i="9"/>
  <c r="GG56" i="9"/>
  <c r="GG57" i="9"/>
  <c r="GG16" i="9"/>
  <c r="GG54" i="9"/>
  <c r="GG15" i="9"/>
  <c r="GG58" i="9"/>
  <c r="GG10" i="9"/>
  <c r="GG14" i="9"/>
  <c r="GG13" i="9"/>
  <c r="GH7" i="9"/>
  <c r="GH61" i="9" l="1"/>
  <c r="GH11" i="9"/>
  <c r="GH55" i="9"/>
  <c r="GH59" i="9"/>
  <c r="GH60" i="9"/>
  <c r="GH12" i="9"/>
  <c r="GH56" i="9"/>
  <c r="GH57" i="9"/>
  <c r="GH16" i="9"/>
  <c r="GH54" i="9"/>
  <c r="GH15" i="9"/>
  <c r="GH58" i="9"/>
  <c r="GH10" i="9"/>
  <c r="GH14" i="9"/>
  <c r="GH13" i="9"/>
  <c r="GI7" i="9"/>
  <c r="GI61" i="9" l="1"/>
  <c r="GI55" i="9"/>
  <c r="GI11" i="9"/>
  <c r="GI60" i="9"/>
  <c r="GI59" i="9"/>
  <c r="GI12" i="9"/>
  <c r="GI56" i="9"/>
  <c r="GI57" i="9"/>
  <c r="GI16" i="9"/>
  <c r="GI54" i="9"/>
  <c r="GI15" i="9"/>
  <c r="GI58" i="9"/>
  <c r="GI10" i="9"/>
  <c r="GI14" i="9"/>
  <c r="GI13" i="9"/>
  <c r="GJ7" i="9"/>
  <c r="GJ61" i="9" l="1"/>
  <c r="GJ55" i="9"/>
  <c r="GJ11" i="9"/>
  <c r="GJ59" i="9"/>
  <c r="GJ60" i="9"/>
  <c r="GJ12" i="9"/>
  <c r="GJ56" i="9"/>
  <c r="GJ57" i="9"/>
  <c r="GJ16" i="9"/>
  <c r="GJ54" i="9"/>
  <c r="GJ15" i="9"/>
  <c r="GJ58" i="9"/>
  <c r="GJ10" i="9"/>
  <c r="GJ14" i="9"/>
  <c r="GJ13" i="9"/>
  <c r="GK7" i="9"/>
  <c r="GK61" i="9" l="1"/>
  <c r="GK55" i="9"/>
  <c r="GK11" i="9"/>
  <c r="GK59" i="9"/>
  <c r="GK60" i="9"/>
  <c r="GK12" i="9"/>
  <c r="GK56" i="9"/>
  <c r="GK57" i="9"/>
  <c r="GK16" i="9"/>
  <c r="GK54" i="9"/>
  <c r="GK15" i="9"/>
  <c r="GK58" i="9"/>
  <c r="GK10" i="9"/>
  <c r="GK14" i="9"/>
  <c r="GK13" i="9"/>
  <c r="GL7" i="9"/>
  <c r="GL61" i="9" l="1"/>
  <c r="GL55" i="9"/>
  <c r="GL11" i="9"/>
  <c r="GL59" i="9"/>
  <c r="GL60" i="9"/>
  <c r="GL12" i="9"/>
  <c r="GL56" i="9"/>
  <c r="GL57" i="9"/>
  <c r="GL16" i="9"/>
  <c r="GL54" i="9"/>
  <c r="GL15" i="9"/>
  <c r="GL58" i="9"/>
  <c r="GL10" i="9"/>
  <c r="GL14" i="9"/>
  <c r="GL13" i="9"/>
  <c r="GM7" i="9"/>
  <c r="GM61" i="9" l="1"/>
  <c r="GM11" i="9"/>
  <c r="GM55" i="9"/>
  <c r="GM59" i="9"/>
  <c r="GM60" i="9"/>
  <c r="GM12" i="9"/>
  <c r="GM56" i="9"/>
  <c r="GM57" i="9"/>
  <c r="GM16" i="9"/>
  <c r="GM54" i="9"/>
  <c r="GM15" i="9"/>
  <c r="GM58" i="9"/>
  <c r="GM10" i="9"/>
  <c r="GM14" i="9"/>
  <c r="GM13" i="9"/>
  <c r="GN7" i="9"/>
  <c r="GN61" i="9" l="1"/>
  <c r="GN11" i="9"/>
  <c r="GN55" i="9"/>
  <c r="GN59" i="9"/>
  <c r="GN60" i="9"/>
  <c r="GN12" i="9"/>
  <c r="GN56" i="9"/>
  <c r="GN57" i="9"/>
  <c r="GN16" i="9"/>
  <c r="GN54" i="9"/>
  <c r="GN15" i="9"/>
  <c r="GN58" i="9"/>
  <c r="GN10" i="9"/>
  <c r="GN14" i="9"/>
  <c r="GN13" i="9"/>
  <c r="GO7" i="9"/>
  <c r="GO61" i="9" l="1"/>
  <c r="GO55" i="9"/>
  <c r="GO11" i="9"/>
  <c r="GO60" i="9"/>
  <c r="GO59" i="9"/>
  <c r="GO12" i="9"/>
  <c r="GO56" i="9"/>
  <c r="GO57" i="9"/>
  <c r="GO16" i="9"/>
  <c r="GO54" i="9"/>
  <c r="GO15" i="9"/>
  <c r="GO58" i="9"/>
  <c r="GO10" i="9"/>
  <c r="GO14" i="9"/>
  <c r="GO13" i="9"/>
  <c r="GP7" i="9"/>
  <c r="GP61" i="9" l="1"/>
  <c r="GP55" i="9"/>
  <c r="GP11" i="9"/>
  <c r="GP59" i="9"/>
  <c r="GP60" i="9"/>
  <c r="GP12" i="9"/>
  <c r="GP57" i="9"/>
  <c r="GP56" i="9"/>
  <c r="GP16" i="9"/>
  <c r="GP54" i="9"/>
  <c r="GP15" i="9"/>
  <c r="GP58" i="9"/>
  <c r="GP10" i="9"/>
  <c r="GP14" i="9"/>
  <c r="GP13" i="9"/>
  <c r="GQ7" i="9"/>
  <c r="GQ61" i="9" l="1"/>
  <c r="GQ11" i="9"/>
  <c r="GQ55" i="9"/>
  <c r="GQ59" i="9"/>
  <c r="GQ60" i="9"/>
  <c r="GQ12" i="9"/>
  <c r="GQ56" i="9"/>
  <c r="GQ57" i="9"/>
  <c r="GQ16" i="9"/>
  <c r="GQ54" i="9"/>
  <c r="GQ15" i="9"/>
  <c r="GQ58" i="9"/>
  <c r="GQ10" i="9"/>
  <c r="GQ14" i="9"/>
  <c r="GQ13" i="9"/>
  <c r="GR7" i="9"/>
  <c r="GR61" i="9" l="1"/>
  <c r="GR55" i="9"/>
  <c r="GR11" i="9"/>
  <c r="GR59" i="9"/>
  <c r="GR60" i="9"/>
  <c r="GR12" i="9"/>
  <c r="GR57" i="9"/>
  <c r="GR56" i="9"/>
  <c r="GR16" i="9"/>
  <c r="GR54" i="9"/>
  <c r="GR15" i="9"/>
  <c r="GR58" i="9"/>
  <c r="GR10" i="9"/>
  <c r="GR14" i="9"/>
  <c r="GR13" i="9"/>
  <c r="GS7" i="9"/>
  <c r="GS61" i="9" l="1"/>
  <c r="GS11" i="9"/>
  <c r="GS55" i="9"/>
  <c r="GS59" i="9"/>
  <c r="GS60" i="9"/>
  <c r="GS12" i="9"/>
  <c r="GS56" i="9"/>
  <c r="GS57" i="9"/>
  <c r="GS16" i="9"/>
  <c r="GS54" i="9"/>
  <c r="GS15" i="9"/>
  <c r="GS58" i="9"/>
  <c r="GS10" i="9"/>
  <c r="GS14" i="9"/>
  <c r="GS13" i="9"/>
  <c r="GT7" i="9"/>
  <c r="GT61" i="9" l="1"/>
  <c r="GT11" i="9"/>
  <c r="GT55" i="9"/>
  <c r="GT59" i="9"/>
  <c r="GT60" i="9"/>
  <c r="GT12" i="9"/>
  <c r="GT56" i="9"/>
  <c r="GT57" i="9"/>
  <c r="GT16" i="9"/>
  <c r="GT54" i="9"/>
  <c r="GT15" i="9"/>
  <c r="GT58" i="9"/>
  <c r="GT10" i="9"/>
  <c r="GT14" i="9"/>
  <c r="GT13" i="9"/>
  <c r="GU7" i="9"/>
  <c r="GU61" i="9" l="1"/>
  <c r="GU55" i="9"/>
  <c r="GU11" i="9"/>
  <c r="GU59" i="9"/>
  <c r="GU60" i="9"/>
  <c r="GU12" i="9"/>
  <c r="GU56" i="9"/>
  <c r="GU57" i="9"/>
  <c r="GU16" i="9"/>
  <c r="GU54" i="9"/>
  <c r="GU15" i="9"/>
  <c r="GU58" i="9"/>
  <c r="GU10" i="9"/>
  <c r="GU14" i="9"/>
  <c r="GU13" i="9"/>
  <c r="GV7" i="9"/>
  <c r="GV61" i="9" l="1"/>
  <c r="GV11" i="9"/>
  <c r="GV55" i="9"/>
  <c r="GV59" i="9"/>
  <c r="GV60" i="9"/>
  <c r="GV12" i="9"/>
  <c r="GV56" i="9"/>
  <c r="GV57" i="9"/>
  <c r="GV16" i="9"/>
  <c r="GV54" i="9"/>
  <c r="GV15" i="9"/>
  <c r="GV58" i="9"/>
  <c r="GV10" i="9"/>
  <c r="GV14" i="9"/>
  <c r="GV13" i="9"/>
  <c r="GW7" i="9"/>
  <c r="GW61" i="9" l="1"/>
  <c r="GW55" i="9"/>
  <c r="GW11" i="9"/>
  <c r="GW59" i="9"/>
  <c r="GW60" i="9"/>
  <c r="GW12" i="9"/>
  <c r="GW56" i="9"/>
  <c r="GW57" i="9"/>
  <c r="GW16" i="9"/>
  <c r="GW54" i="9"/>
  <c r="GW15" i="9"/>
  <c r="GW58" i="9"/>
  <c r="GW10" i="9"/>
  <c r="GW14" i="9"/>
  <c r="GW13" i="9"/>
  <c r="GX7" i="9"/>
  <c r="GX61" i="9" l="1"/>
  <c r="GX11" i="9"/>
  <c r="GX55" i="9"/>
  <c r="GX59" i="9"/>
  <c r="GX60" i="9"/>
  <c r="GX12" i="9"/>
  <c r="GX56" i="9"/>
  <c r="GX57" i="9"/>
  <c r="GX16" i="9"/>
  <c r="GX54" i="9"/>
  <c r="GX15" i="9"/>
  <c r="GX58" i="9"/>
  <c r="GX10" i="9"/>
  <c r="GX14" i="9"/>
  <c r="GX13" i="9"/>
  <c r="GY7" i="9"/>
  <c r="GY61" i="9" l="1"/>
  <c r="GY55" i="9"/>
  <c r="GY11" i="9"/>
  <c r="GY59" i="9"/>
  <c r="GY60" i="9"/>
  <c r="GY12" i="9"/>
  <c r="GY56" i="9"/>
  <c r="GY57" i="9"/>
  <c r="GY16" i="9"/>
  <c r="GY54" i="9"/>
  <c r="GY15" i="9"/>
  <c r="GY58" i="9"/>
  <c r="GY10" i="9"/>
  <c r="GY14" i="9"/>
  <c r="GY13" i="9"/>
  <c r="GZ7" i="9"/>
  <c r="GZ61" i="9" l="1"/>
  <c r="GZ11" i="9"/>
  <c r="GZ55" i="9"/>
  <c r="GZ59" i="9"/>
  <c r="GZ60" i="9"/>
  <c r="GZ12" i="9"/>
  <c r="GZ56" i="9"/>
  <c r="GZ57" i="9"/>
  <c r="GZ16" i="9"/>
  <c r="GZ54" i="9"/>
  <c r="GZ15" i="9"/>
  <c r="GZ58" i="9"/>
  <c r="GZ10" i="9"/>
  <c r="GZ14" i="9"/>
  <c r="GZ13" i="9"/>
  <c r="HA7" i="9"/>
  <c r="HA61" i="9" l="1"/>
  <c r="HA55" i="9"/>
  <c r="HA11" i="9"/>
  <c r="HA59" i="9"/>
  <c r="HA60" i="9"/>
  <c r="HA12" i="9"/>
  <c r="HA56" i="9"/>
  <c r="HA57" i="9"/>
  <c r="HA16" i="9"/>
  <c r="HA54" i="9"/>
  <c r="HA15" i="9"/>
  <c r="HA58" i="9"/>
  <c r="HA10" i="9"/>
  <c r="HA14" i="9"/>
  <c r="HA13" i="9"/>
  <c r="HB7" i="9"/>
  <c r="HB61" i="9" l="1"/>
  <c r="HB55" i="9"/>
  <c r="HB11" i="9"/>
  <c r="HB59" i="9"/>
  <c r="HB60" i="9"/>
  <c r="HB12" i="9"/>
  <c r="HB56" i="9"/>
  <c r="HB57" i="9"/>
  <c r="HB16" i="9"/>
  <c r="HB54" i="9"/>
  <c r="HB15" i="9"/>
  <c r="HB58" i="9"/>
  <c r="HB10" i="9"/>
  <c r="HB14" i="9"/>
  <c r="HB13" i="9"/>
  <c r="HC7" i="9"/>
  <c r="HC61" i="9" l="1"/>
  <c r="HC55" i="9"/>
  <c r="HC11" i="9"/>
  <c r="HC59" i="9"/>
  <c r="HC60" i="9"/>
  <c r="HC12" i="9"/>
  <c r="HC56" i="9"/>
  <c r="HC57" i="9"/>
  <c r="HC16" i="9"/>
  <c r="HC54" i="9"/>
  <c r="HC15" i="9"/>
  <c r="HC58" i="9"/>
  <c r="HC10" i="9"/>
  <c r="HC14" i="9"/>
  <c r="HC13" i="9"/>
  <c r="HD7" i="9"/>
  <c r="HD61" i="9" l="1"/>
  <c r="HD11" i="9"/>
  <c r="HD55" i="9"/>
  <c r="HD59" i="9"/>
  <c r="HD60" i="9"/>
  <c r="HD12" i="9"/>
  <c r="HD56" i="9"/>
  <c r="HD57" i="9"/>
  <c r="HD16" i="9"/>
  <c r="HD54" i="9"/>
  <c r="HD15" i="9"/>
  <c r="HD58" i="9"/>
  <c r="HD10" i="9"/>
  <c r="HD14" i="9"/>
  <c r="HD13" i="9"/>
  <c r="HE7" i="9"/>
  <c r="HE61" i="9" l="1"/>
  <c r="HE55" i="9"/>
  <c r="HE11" i="9"/>
  <c r="HE59" i="9"/>
  <c r="HE60" i="9"/>
  <c r="HE12" i="9"/>
  <c r="HE56" i="9"/>
  <c r="HE57" i="9"/>
  <c r="HE16" i="9"/>
  <c r="HE54" i="9"/>
  <c r="HE15" i="9"/>
  <c r="HE58" i="9"/>
  <c r="HE10" i="9"/>
  <c r="HE14" i="9"/>
  <c r="HE13" i="9"/>
  <c r="HF7" i="9"/>
  <c r="HF61" i="9" l="1"/>
  <c r="HF55" i="9"/>
  <c r="HF11" i="9"/>
  <c r="HF59" i="9"/>
  <c r="HF60" i="9"/>
  <c r="HF12" i="9"/>
  <c r="HF56" i="9"/>
  <c r="HF57" i="9"/>
  <c r="HF16" i="9"/>
  <c r="HF54" i="9"/>
  <c r="HF15" i="9"/>
  <c r="HF58" i="9"/>
  <c r="HF10" i="9"/>
  <c r="HF14" i="9"/>
  <c r="HF13" i="9"/>
  <c r="HG7" i="9"/>
  <c r="HG61" i="9" l="1"/>
  <c r="HG11" i="9"/>
  <c r="HG55" i="9"/>
  <c r="HG59" i="9"/>
  <c r="HG60" i="9"/>
  <c r="HG12" i="9"/>
  <c r="HG57" i="9"/>
  <c r="HG56" i="9"/>
  <c r="HG16" i="9"/>
  <c r="HG54" i="9"/>
  <c r="HG15" i="9"/>
  <c r="HG58" i="9"/>
  <c r="HG10" i="9"/>
  <c r="HG14" i="9"/>
  <c r="HG13" i="9"/>
  <c r="HH7" i="9"/>
  <c r="HH61" i="9" l="1"/>
  <c r="HH11" i="9"/>
  <c r="HH55" i="9"/>
  <c r="HH59" i="9"/>
  <c r="HH60" i="9"/>
  <c r="HH12" i="9"/>
  <c r="HH56" i="9"/>
  <c r="HH57" i="9"/>
  <c r="HH16" i="9"/>
  <c r="HH54" i="9"/>
  <c r="HH15" i="9"/>
  <c r="HH58" i="9"/>
  <c r="HH10" i="9"/>
  <c r="HH14" i="9"/>
  <c r="HH13" i="9"/>
  <c r="HI7" i="9"/>
  <c r="HI61" i="9" l="1"/>
  <c r="HI11" i="9"/>
  <c r="HI55" i="9"/>
  <c r="HI59" i="9"/>
  <c r="HI60" i="9"/>
  <c r="HI12" i="9"/>
  <c r="HI56" i="9"/>
  <c r="HI57" i="9"/>
  <c r="HI16" i="9"/>
  <c r="HI54" i="9"/>
  <c r="HI15" i="9"/>
  <c r="HI58" i="9"/>
  <c r="HI10" i="9"/>
  <c r="HI14" i="9"/>
  <c r="HI13" i="9"/>
  <c r="HJ7" i="9"/>
  <c r="HJ61" i="9" l="1"/>
  <c r="HJ55" i="9"/>
  <c r="HJ11" i="9"/>
  <c r="HJ59" i="9"/>
  <c r="HJ60" i="9"/>
  <c r="HJ12" i="9"/>
  <c r="HJ56" i="9"/>
  <c r="HJ57" i="9"/>
  <c r="HJ16" i="9"/>
  <c r="HJ54" i="9"/>
  <c r="HJ15" i="9"/>
  <c r="HJ58" i="9"/>
  <c r="HJ10" i="9"/>
  <c r="HJ14" i="9"/>
  <c r="HJ13" i="9"/>
  <c r="HK7" i="9"/>
  <c r="HK61" i="9" l="1"/>
  <c r="HK55" i="9"/>
  <c r="HK11" i="9"/>
  <c r="HK59" i="9"/>
  <c r="HK60" i="9"/>
  <c r="HK12" i="9"/>
  <c r="HK56" i="9"/>
  <c r="HK57" i="9"/>
  <c r="HK16" i="9"/>
  <c r="HK54" i="9"/>
  <c r="HK15" i="9"/>
  <c r="HK58" i="9"/>
  <c r="HK10" i="9"/>
  <c r="HK14" i="9"/>
  <c r="HK13" i="9"/>
  <c r="HL7" i="9"/>
  <c r="HL61" i="9" l="1"/>
  <c r="HL55" i="9"/>
  <c r="HL11" i="9"/>
  <c r="HL59" i="9"/>
  <c r="HL60" i="9"/>
  <c r="HL12" i="9"/>
  <c r="HL56" i="9"/>
  <c r="HL57" i="9"/>
  <c r="HL16" i="9"/>
  <c r="HL54" i="9"/>
  <c r="HL15" i="9"/>
  <c r="HL58" i="9"/>
  <c r="HL10" i="9"/>
  <c r="HL14" i="9"/>
  <c r="HL13" i="9"/>
  <c r="HM7" i="9"/>
  <c r="HM61" i="9" l="1"/>
  <c r="HM55" i="9"/>
  <c r="HM11" i="9"/>
  <c r="HM59" i="9"/>
  <c r="HM60" i="9"/>
  <c r="HM12" i="9"/>
  <c r="HM56" i="9"/>
  <c r="HM57" i="9"/>
  <c r="HM16" i="9"/>
  <c r="HM54" i="9"/>
  <c r="HM15" i="9"/>
  <c r="HM58" i="9"/>
  <c r="HM10" i="9"/>
  <c r="HM14" i="9"/>
  <c r="HM13" i="9"/>
  <c r="HN7" i="9"/>
  <c r="HN61" i="9" l="1"/>
  <c r="HN55" i="9"/>
  <c r="HN11" i="9"/>
  <c r="HN59" i="9"/>
  <c r="HN60" i="9"/>
  <c r="HN12" i="9"/>
  <c r="HN56" i="9"/>
  <c r="HN57" i="9"/>
  <c r="HN16" i="9"/>
  <c r="HN54" i="9"/>
  <c r="HN15" i="9"/>
  <c r="HN58" i="9"/>
  <c r="HN10" i="9"/>
  <c r="HN14" i="9"/>
  <c r="HN13" i="9"/>
  <c r="HO7" i="9"/>
  <c r="HO61" i="9" l="1"/>
  <c r="HO55" i="9"/>
  <c r="HO11" i="9"/>
  <c r="HO59" i="9"/>
  <c r="HO60" i="9"/>
  <c r="HO12" i="9"/>
  <c r="HO56" i="9"/>
  <c r="HO57" i="9"/>
  <c r="HO16" i="9"/>
  <c r="HO54" i="9"/>
  <c r="HO15" i="9"/>
  <c r="HO58" i="9"/>
  <c r="HO10" i="9"/>
  <c r="HO14" i="9"/>
  <c r="HO13" i="9"/>
  <c r="HP7" i="9"/>
  <c r="HP61" i="9" l="1"/>
  <c r="HP11" i="9"/>
  <c r="HP55" i="9"/>
  <c r="HP59" i="9"/>
  <c r="HP60" i="9"/>
  <c r="HP12" i="9"/>
  <c r="HP57" i="9"/>
  <c r="HP56" i="9"/>
  <c r="HP16" i="9"/>
  <c r="HP54" i="9"/>
  <c r="HP15" i="9"/>
  <c r="HP58" i="9"/>
  <c r="HP10" i="9"/>
  <c r="HP14" i="9"/>
  <c r="HP13" i="9"/>
  <c r="HQ7" i="9"/>
  <c r="HQ61" i="9" l="1"/>
  <c r="HQ55" i="9"/>
  <c r="HQ11" i="9"/>
  <c r="HQ59" i="9"/>
  <c r="HQ60" i="9"/>
  <c r="HQ12" i="9"/>
  <c r="HQ57" i="9"/>
  <c r="HQ56" i="9"/>
  <c r="HQ16" i="9"/>
  <c r="HQ54" i="9"/>
  <c r="HQ15" i="9"/>
  <c r="HQ58" i="9"/>
  <c r="HQ10" i="9"/>
  <c r="HQ14" i="9"/>
  <c r="HQ13" i="9"/>
  <c r="HR7" i="9"/>
  <c r="HR61" i="9" l="1"/>
  <c r="HR55" i="9"/>
  <c r="HR11" i="9"/>
  <c r="HR59" i="9"/>
  <c r="HR60" i="9"/>
  <c r="HR12" i="9"/>
  <c r="HR56" i="9"/>
  <c r="HR57" i="9"/>
  <c r="HR16" i="9"/>
  <c r="HR54" i="9"/>
  <c r="HR15" i="9"/>
  <c r="HR58" i="9"/>
  <c r="HR10" i="9"/>
  <c r="HR14" i="9"/>
  <c r="HR13" i="9"/>
  <c r="HS7" i="9"/>
  <c r="HS61" i="9" l="1"/>
  <c r="HS55" i="9"/>
  <c r="HS11" i="9"/>
  <c r="HS59" i="9"/>
  <c r="HS60" i="9"/>
  <c r="HS12" i="9"/>
  <c r="HS56" i="9"/>
  <c r="HS57" i="9"/>
  <c r="HS16" i="9"/>
  <c r="HS54" i="9"/>
  <c r="HS15" i="9"/>
  <c r="HS58" i="9"/>
  <c r="HS10" i="9"/>
  <c r="HS14" i="9"/>
  <c r="HS13" i="9"/>
  <c r="HT7" i="9"/>
  <c r="HT61" i="9" l="1"/>
  <c r="HT55" i="9"/>
  <c r="HT11" i="9"/>
  <c r="HT59" i="9"/>
  <c r="HT60" i="9"/>
  <c r="HT12" i="9"/>
  <c r="HT56" i="9"/>
  <c r="HT57" i="9"/>
  <c r="HT16" i="9"/>
  <c r="HT54" i="9"/>
  <c r="HT15" i="9"/>
  <c r="HT58" i="9"/>
  <c r="HT10" i="9"/>
  <c r="HT14" i="9"/>
  <c r="HT13" i="9"/>
  <c r="HU7" i="9"/>
  <c r="HU61" i="9" l="1"/>
  <c r="HU11" i="9"/>
  <c r="HU55" i="9"/>
  <c r="HU59" i="9"/>
  <c r="HU60" i="9"/>
  <c r="HU12" i="9"/>
  <c r="HU56" i="9"/>
  <c r="HU57" i="9"/>
  <c r="HU16" i="9"/>
  <c r="HU54" i="9"/>
  <c r="HU15" i="9"/>
  <c r="HU58" i="9"/>
  <c r="HU10" i="9"/>
  <c r="HU14" i="9"/>
  <c r="HU13" i="9"/>
  <c r="HV7" i="9"/>
  <c r="HV61" i="9" l="1"/>
  <c r="HV55" i="9"/>
  <c r="HV11" i="9"/>
  <c r="HV59" i="9"/>
  <c r="HV60" i="9"/>
  <c r="HV12" i="9"/>
  <c r="HV56" i="9"/>
  <c r="HV57" i="9"/>
  <c r="HV16" i="9"/>
  <c r="HV54" i="9"/>
  <c r="HV15" i="9"/>
  <c r="HV58" i="9"/>
  <c r="HV10" i="9"/>
  <c r="HV14" i="9"/>
  <c r="HV13" i="9"/>
  <c r="HW7" i="9"/>
  <c r="HW61" i="9" l="1"/>
  <c r="HW55" i="9"/>
  <c r="HW11" i="9"/>
  <c r="HW59" i="9"/>
  <c r="HW60" i="9"/>
  <c r="HW12" i="9"/>
  <c r="HW57" i="9"/>
  <c r="HW56" i="9"/>
  <c r="HW16" i="9"/>
  <c r="HW54" i="9"/>
  <c r="HW15" i="9"/>
  <c r="HW58" i="9"/>
  <c r="HW10" i="9"/>
  <c r="HW14" i="9"/>
  <c r="HW13" i="9"/>
  <c r="HX7" i="9"/>
  <c r="HX61" i="9" l="1"/>
  <c r="HX55" i="9"/>
  <c r="HX11" i="9"/>
  <c r="HX59" i="9"/>
  <c r="HX60" i="9"/>
  <c r="HX12" i="9"/>
  <c r="HX56" i="9"/>
  <c r="HX57" i="9"/>
  <c r="HX16" i="9"/>
  <c r="HX54" i="9"/>
  <c r="HX15" i="9"/>
  <c r="HX58" i="9"/>
  <c r="HX10" i="9"/>
  <c r="HX14" i="9"/>
  <c r="HX13" i="9"/>
  <c r="HY7" i="9"/>
  <c r="HY61" i="9" l="1"/>
  <c r="HY55" i="9"/>
  <c r="HY11" i="9"/>
  <c r="HY59" i="9"/>
  <c r="HY60" i="9"/>
  <c r="HY12" i="9"/>
  <c r="HY57" i="9"/>
  <c r="HY56" i="9"/>
  <c r="HY16" i="9"/>
  <c r="HY54" i="9"/>
  <c r="HY15" i="9"/>
  <c r="HY58" i="9"/>
  <c r="HY10" i="9"/>
  <c r="HY14" i="9"/>
  <c r="HY13" i="9"/>
  <c r="HZ7" i="9"/>
  <c r="HZ61" i="9" l="1"/>
  <c r="HZ55" i="9"/>
  <c r="HZ11" i="9"/>
  <c r="HZ59" i="9"/>
  <c r="HZ60" i="9"/>
  <c r="HZ12" i="9"/>
  <c r="HZ57" i="9"/>
  <c r="HZ56" i="9"/>
  <c r="HZ16" i="9"/>
  <c r="HZ54" i="9"/>
  <c r="HZ15" i="9"/>
  <c r="HZ58" i="9"/>
  <c r="HZ10" i="9"/>
  <c r="HZ14" i="9"/>
  <c r="HZ13" i="9"/>
  <c r="IA7" i="9"/>
  <c r="IA61" i="9" l="1"/>
  <c r="IA55" i="9"/>
  <c r="IA11" i="9"/>
  <c r="IA59" i="9"/>
  <c r="IA60" i="9"/>
  <c r="IA12" i="9"/>
  <c r="IA56" i="9"/>
  <c r="IA57" i="9"/>
  <c r="IA16" i="9"/>
  <c r="IA54" i="9"/>
  <c r="IA15" i="9"/>
  <c r="IA58" i="9"/>
  <c r="IA10" i="9"/>
  <c r="IA14" i="9"/>
  <c r="IA13" i="9"/>
  <c r="IB7" i="9"/>
  <c r="IB61" i="9" l="1"/>
  <c r="IB11" i="9"/>
  <c r="IB55" i="9"/>
  <c r="IB59" i="9"/>
  <c r="IB60" i="9"/>
  <c r="IB12" i="9"/>
  <c r="IB56" i="9"/>
  <c r="IB57" i="9"/>
  <c r="IB16" i="9"/>
  <c r="IB54" i="9"/>
  <c r="IB15" i="9"/>
  <c r="IB58" i="9"/>
  <c r="IB10" i="9"/>
  <c r="IB14" i="9"/>
  <c r="IB13" i="9"/>
  <c r="IC7" i="9"/>
  <c r="IC61" i="9" l="1"/>
  <c r="IC55" i="9"/>
  <c r="IC11" i="9"/>
  <c r="IC59" i="9"/>
  <c r="IC60" i="9"/>
  <c r="IC12" i="9"/>
  <c r="IC56" i="9"/>
  <c r="IC57" i="9"/>
  <c r="IC16" i="9"/>
  <c r="IC54" i="9"/>
  <c r="IC15" i="9"/>
  <c r="IC58" i="9"/>
  <c r="IC10" i="9"/>
  <c r="IC14" i="9"/>
  <c r="IC13" i="9"/>
  <c r="ID7" i="9"/>
  <c r="ID61" i="9" l="1"/>
  <c r="ID55" i="9"/>
  <c r="ID11" i="9"/>
  <c r="ID59" i="9"/>
  <c r="ID60" i="9"/>
  <c r="ID12" i="9"/>
  <c r="ID56" i="9"/>
  <c r="ID57" i="9"/>
  <c r="ID16" i="9"/>
  <c r="ID54" i="9"/>
  <c r="ID15" i="9"/>
  <c r="ID58" i="9"/>
  <c r="ID10" i="9"/>
  <c r="ID14" i="9"/>
  <c r="ID13" i="9"/>
  <c r="IE7" i="9"/>
  <c r="IE61" i="9" l="1"/>
  <c r="IE55" i="9"/>
  <c r="IE11" i="9"/>
  <c r="IE59" i="9"/>
  <c r="IE60" i="9"/>
  <c r="IE12" i="9"/>
  <c r="IE56" i="9"/>
  <c r="IE57" i="9"/>
  <c r="IE16" i="9"/>
  <c r="IE54" i="9"/>
  <c r="IE15" i="9"/>
  <c r="IE58" i="9"/>
  <c r="IE10" i="9"/>
  <c r="IE14" i="9"/>
  <c r="IE13" i="9"/>
  <c r="IF7" i="9"/>
  <c r="IF61" i="9" l="1"/>
  <c r="IF55" i="9"/>
  <c r="IF11" i="9"/>
  <c r="IF60" i="9"/>
  <c r="IF59" i="9"/>
  <c r="IF12" i="9"/>
  <c r="IF56" i="9"/>
  <c r="IF57" i="9"/>
  <c r="IF16" i="9"/>
  <c r="IF54" i="9"/>
  <c r="IF15" i="9"/>
  <c r="IF58" i="9"/>
  <c r="IF10" i="9"/>
  <c r="IF14" i="9"/>
  <c r="IF13" i="9"/>
  <c r="IG7" i="9"/>
  <c r="IG61" i="9" l="1"/>
  <c r="IG55" i="9"/>
  <c r="IG11" i="9"/>
  <c r="IG60" i="9"/>
  <c r="IG59" i="9"/>
  <c r="IG12" i="9"/>
  <c r="IG56" i="9"/>
  <c r="IG57" i="9"/>
  <c r="IG16" i="9"/>
  <c r="IG54" i="9"/>
  <c r="IG15" i="9"/>
  <c r="IG58" i="9"/>
  <c r="IG10" i="9"/>
  <c r="IG14" i="9"/>
  <c r="IG13" i="9"/>
  <c r="IH7" i="9"/>
  <c r="IH61" i="9" l="1"/>
  <c r="IH55" i="9"/>
  <c r="IH11" i="9"/>
  <c r="IH59" i="9"/>
  <c r="IH60" i="9"/>
  <c r="IH12" i="9"/>
  <c r="IH56" i="9"/>
  <c r="IH57" i="9"/>
  <c r="IH16" i="9"/>
  <c r="IH54" i="9"/>
  <c r="IH15" i="9"/>
  <c r="IH58" i="9"/>
  <c r="IH10" i="9"/>
  <c r="IH14" i="9"/>
  <c r="IH13" i="9"/>
  <c r="II7" i="9"/>
  <c r="II61" i="9" l="1"/>
  <c r="II55" i="9"/>
  <c r="II11" i="9"/>
  <c r="II59" i="9"/>
  <c r="II60" i="9"/>
  <c r="II12" i="9"/>
  <c r="II56" i="9"/>
  <c r="II57" i="9"/>
  <c r="II16" i="9"/>
  <c r="II54" i="9"/>
  <c r="II15" i="9"/>
  <c r="II58" i="9"/>
  <c r="II10" i="9"/>
  <c r="II14" i="9"/>
  <c r="II13" i="9"/>
  <c r="IJ7" i="9"/>
  <c r="IJ61" i="9" l="1"/>
  <c r="IJ55" i="9"/>
  <c r="IJ11" i="9"/>
  <c r="IJ59" i="9"/>
  <c r="IJ60" i="9"/>
  <c r="IJ12" i="9"/>
  <c r="IJ56" i="9"/>
  <c r="IJ57" i="9"/>
  <c r="IJ16" i="9"/>
  <c r="IJ54" i="9"/>
  <c r="IJ15" i="9"/>
  <c r="IJ58" i="9"/>
  <c r="IJ10" i="9"/>
  <c r="IJ14" i="9"/>
  <c r="IJ13" i="9"/>
  <c r="IK7" i="9"/>
  <c r="IK61" i="9" l="1"/>
  <c r="IK55" i="9"/>
  <c r="IK11" i="9"/>
  <c r="IK59" i="9"/>
  <c r="IK60" i="9"/>
  <c r="IK12" i="9"/>
  <c r="IK56" i="9"/>
  <c r="IK57" i="9"/>
  <c r="IK16" i="9"/>
  <c r="IK54" i="9"/>
  <c r="IK15" i="9"/>
  <c r="IK58" i="9"/>
  <c r="IK10" i="9"/>
  <c r="IK14" i="9"/>
  <c r="IK13" i="9"/>
  <c r="IL7" i="9"/>
  <c r="IL61" i="9" l="1"/>
  <c r="IL55" i="9"/>
  <c r="IL11" i="9"/>
  <c r="IL59" i="9"/>
  <c r="IL60" i="9"/>
  <c r="IL12" i="9"/>
  <c r="IL56" i="9"/>
  <c r="IL57" i="9"/>
  <c r="IL16" i="9"/>
  <c r="IL54" i="9"/>
  <c r="IL15" i="9"/>
  <c r="IL58" i="9"/>
  <c r="IL10" i="9"/>
  <c r="IL14" i="9"/>
  <c r="IL13" i="9"/>
  <c r="IM7" i="9"/>
  <c r="IM61" i="9" l="1"/>
  <c r="IM11" i="9"/>
  <c r="IM55" i="9"/>
  <c r="IM59" i="9"/>
  <c r="IM60" i="9"/>
  <c r="IM12" i="9"/>
  <c r="IM56" i="9"/>
  <c r="IM57" i="9"/>
  <c r="IM16" i="9"/>
  <c r="IM54" i="9"/>
  <c r="IM15" i="9"/>
  <c r="IM58" i="9"/>
  <c r="IM10" i="9"/>
  <c r="IM14" i="9"/>
  <c r="IM13" i="9"/>
  <c r="IN7" i="9"/>
  <c r="IN61" i="9" l="1"/>
  <c r="IN11" i="9"/>
  <c r="IN55" i="9"/>
  <c r="IN59" i="9"/>
  <c r="IN60" i="9"/>
  <c r="IN12" i="9"/>
  <c r="IN56" i="9"/>
  <c r="IN57" i="9"/>
  <c r="IN16" i="9"/>
  <c r="IN54" i="9"/>
  <c r="IN15" i="9"/>
  <c r="IN58" i="9"/>
  <c r="IN10" i="9"/>
  <c r="IN14" i="9"/>
  <c r="IN13" i="9"/>
  <c r="IO7" i="9"/>
  <c r="IO61" i="9" l="1"/>
  <c r="IO55" i="9"/>
  <c r="IO11" i="9"/>
  <c r="IO59" i="9"/>
  <c r="IO60" i="9"/>
  <c r="IO12" i="9"/>
  <c r="IO57" i="9"/>
  <c r="IO56" i="9"/>
  <c r="IO16" i="9"/>
  <c r="IO54" i="9"/>
  <c r="IO15" i="9"/>
  <c r="IO58" i="9"/>
  <c r="IO10" i="9"/>
  <c r="IO14" i="9"/>
  <c r="IO13" i="9"/>
  <c r="IP7" i="9"/>
  <c r="IP61" i="9" l="1"/>
  <c r="IP55" i="9"/>
  <c r="IP11" i="9"/>
  <c r="IP59" i="9"/>
  <c r="IP60" i="9"/>
  <c r="IP12" i="9"/>
  <c r="IP56" i="9"/>
  <c r="IP57" i="9"/>
  <c r="IP16" i="9"/>
  <c r="IP54" i="9"/>
  <c r="IP15" i="9"/>
  <c r="IP58" i="9"/>
  <c r="IP10" i="9"/>
  <c r="IP14" i="9"/>
  <c r="IP13" i="9"/>
  <c r="IQ7" i="9"/>
  <c r="IQ61" i="9" l="1"/>
  <c r="IQ55" i="9"/>
  <c r="IQ11" i="9"/>
  <c r="IQ59" i="9"/>
  <c r="IQ60" i="9"/>
  <c r="IQ12" i="9"/>
  <c r="IQ56" i="9"/>
  <c r="IQ57" i="9"/>
  <c r="IQ16" i="9"/>
  <c r="IQ54" i="9"/>
  <c r="IQ15" i="9"/>
  <c r="IQ58" i="9"/>
  <c r="IQ10" i="9"/>
  <c r="IQ14" i="9"/>
  <c r="IQ13" i="9"/>
  <c r="IR7" i="9"/>
  <c r="IR61" i="9" l="1"/>
  <c r="IR55" i="9"/>
  <c r="IR11" i="9"/>
  <c r="IR59" i="9"/>
  <c r="IR60" i="9"/>
  <c r="IR12" i="9"/>
  <c r="IR56" i="9"/>
  <c r="IR57" i="9"/>
  <c r="IR16" i="9"/>
  <c r="IR54" i="9"/>
  <c r="IR15" i="9"/>
  <c r="IR58" i="9"/>
  <c r="IR10" i="9"/>
  <c r="IR14" i="9"/>
  <c r="IR13" i="9"/>
  <c r="IS7" i="9"/>
  <c r="IS61" i="9" l="1"/>
  <c r="IS55" i="9"/>
  <c r="IS11" i="9"/>
  <c r="IS59" i="9"/>
  <c r="IS60" i="9"/>
  <c r="IS12" i="9"/>
  <c r="IS56" i="9"/>
  <c r="IS57" i="9"/>
  <c r="IS16" i="9"/>
  <c r="IS54" i="9"/>
  <c r="IS15" i="9"/>
  <c r="IS58" i="9"/>
  <c r="IS10" i="9"/>
  <c r="IS14" i="9"/>
  <c r="IS13" i="9"/>
  <c r="IT7" i="9"/>
  <c r="IT61" i="9" l="1"/>
  <c r="IT55" i="9"/>
  <c r="IT11" i="9"/>
  <c r="IT59" i="9"/>
  <c r="IT60" i="9"/>
  <c r="IT12" i="9"/>
  <c r="IT56" i="9"/>
  <c r="IT57" i="9"/>
  <c r="IT16" i="9"/>
  <c r="IT54" i="9"/>
  <c r="IT15" i="9"/>
  <c r="IT58" i="9"/>
  <c r="IT10" i="9"/>
  <c r="IT14" i="9"/>
  <c r="IT13" i="9"/>
  <c r="IU7" i="9"/>
  <c r="IU61" i="9" l="1"/>
  <c r="IU55" i="9"/>
  <c r="IU11" i="9"/>
  <c r="IU59" i="9"/>
  <c r="IU60" i="9"/>
  <c r="IU12" i="9"/>
  <c r="IU56" i="9"/>
  <c r="IU57" i="9"/>
  <c r="IU16" i="9"/>
  <c r="IU54" i="9"/>
  <c r="IU15" i="9"/>
  <c r="IU58" i="9"/>
  <c r="IU10" i="9"/>
  <c r="IU14" i="9"/>
  <c r="IU13" i="9"/>
  <c r="IV7" i="9"/>
  <c r="IV61" i="9" l="1"/>
  <c r="IV11" i="9"/>
  <c r="IV55" i="9"/>
  <c r="IV59" i="9"/>
  <c r="IV60" i="9"/>
  <c r="IV12" i="9"/>
  <c r="IV57" i="9"/>
  <c r="IV56" i="9"/>
  <c r="IV16" i="9"/>
  <c r="IV54" i="9"/>
  <c r="IV15" i="9"/>
  <c r="IV58" i="9"/>
  <c r="IV10" i="9"/>
  <c r="IV14" i="9"/>
  <c r="IV13" i="9"/>
  <c r="IW7" i="9"/>
  <c r="IW61" i="9" l="1"/>
  <c r="IW55" i="9"/>
  <c r="IW11" i="9"/>
  <c r="IW59" i="9"/>
  <c r="IW60" i="9"/>
  <c r="IW12" i="9"/>
  <c r="IW56" i="9"/>
  <c r="IW57" i="9"/>
  <c r="IW16" i="9"/>
  <c r="IW54" i="9"/>
  <c r="IW15" i="9"/>
  <c r="IW58" i="9"/>
  <c r="IW10" i="9"/>
  <c r="IW14" i="9"/>
  <c r="IW13" i="9"/>
  <c r="IX7" i="9"/>
  <c r="IX61" i="9" l="1"/>
  <c r="IX55" i="9"/>
  <c r="IX11" i="9"/>
  <c r="IX59" i="9"/>
  <c r="IX60" i="9"/>
  <c r="IX12" i="9"/>
  <c r="IX56" i="9"/>
  <c r="IX57" i="9"/>
  <c r="IX16" i="9"/>
  <c r="IX54" i="9"/>
  <c r="IX15" i="9"/>
  <c r="IX58" i="9"/>
  <c r="IX10" i="9"/>
  <c r="IX14" i="9"/>
  <c r="IX13" i="9"/>
  <c r="IY7" i="9"/>
  <c r="IY61" i="9" l="1"/>
  <c r="IY55" i="9"/>
  <c r="IY11" i="9"/>
  <c r="IY59" i="9"/>
  <c r="IY60" i="9"/>
  <c r="IY12" i="9"/>
  <c r="IY56" i="9"/>
  <c r="IY57" i="9"/>
  <c r="IY16" i="9"/>
  <c r="IY54" i="9"/>
  <c r="IY15" i="9"/>
  <c r="IY58" i="9"/>
  <c r="IY10" i="9"/>
  <c r="IY14" i="9"/>
  <c r="IY13" i="9"/>
  <c r="IZ7" i="9"/>
  <c r="IZ61" i="9" l="1"/>
  <c r="IZ55" i="9"/>
  <c r="IZ11" i="9"/>
  <c r="IZ59" i="9"/>
  <c r="IZ60" i="9"/>
  <c r="IZ12" i="9"/>
  <c r="IZ56" i="9"/>
  <c r="IZ57" i="9"/>
  <c r="IZ16" i="9"/>
  <c r="IZ54" i="9"/>
  <c r="IZ15" i="9"/>
  <c r="IZ58" i="9"/>
  <c r="IZ10" i="9"/>
  <c r="IZ14" i="9"/>
  <c r="IZ13" i="9"/>
  <c r="JA7" i="9"/>
  <c r="JA61" i="9" l="1"/>
  <c r="JA55" i="9"/>
  <c r="JA11" i="9"/>
  <c r="JA59" i="9"/>
  <c r="JA60" i="9"/>
  <c r="JA12" i="9"/>
  <c r="JA56" i="9"/>
  <c r="JA57" i="9"/>
  <c r="JA16" i="9"/>
  <c r="JA54" i="9"/>
  <c r="JA15" i="9"/>
  <c r="JA58" i="9"/>
  <c r="JA10" i="9"/>
  <c r="JA14" i="9"/>
  <c r="JA13" i="9"/>
  <c r="JB7" i="9"/>
  <c r="JB61" i="9" l="1"/>
  <c r="JB55" i="9"/>
  <c r="JB11" i="9"/>
  <c r="JB59" i="9"/>
  <c r="JB60" i="9"/>
  <c r="JB12" i="9"/>
  <c r="JB56" i="9"/>
  <c r="JB57" i="9"/>
  <c r="JB16" i="9"/>
  <c r="JB54" i="9"/>
  <c r="JB15" i="9"/>
  <c r="JB58" i="9"/>
  <c r="JB10" i="9"/>
  <c r="JB14" i="9"/>
  <c r="JB13" i="9"/>
  <c r="JC7" i="9"/>
  <c r="JC61" i="9" l="1"/>
  <c r="JC55" i="9"/>
  <c r="JC11" i="9"/>
  <c r="JC59" i="9"/>
  <c r="JC60" i="9"/>
  <c r="JC12" i="9"/>
  <c r="JC56" i="9"/>
  <c r="JC57" i="9"/>
  <c r="JC16" i="9"/>
  <c r="JC54" i="9"/>
  <c r="JC15" i="9"/>
  <c r="JC58" i="9"/>
  <c r="JC10" i="9"/>
  <c r="JC14" i="9"/>
  <c r="JC13" i="9"/>
  <c r="JD7" i="9"/>
  <c r="JD61" i="9" l="1"/>
  <c r="JD55" i="9"/>
  <c r="JD11" i="9"/>
  <c r="JD59" i="9"/>
  <c r="JD60" i="9"/>
  <c r="JD12" i="9"/>
  <c r="JD56" i="9"/>
  <c r="JD57" i="9"/>
  <c r="JD16" i="9"/>
  <c r="JD54" i="9"/>
  <c r="JD15" i="9"/>
  <c r="JD58" i="9"/>
  <c r="JD10" i="9"/>
  <c r="JD14" i="9"/>
  <c r="JD13" i="9"/>
  <c r="JE7" i="9"/>
  <c r="JE61" i="9" l="1"/>
  <c r="JE55" i="9"/>
  <c r="JE11" i="9"/>
  <c r="JE59" i="9"/>
  <c r="JE60" i="9"/>
  <c r="JE12" i="9"/>
  <c r="JE56" i="9"/>
  <c r="JE57" i="9"/>
  <c r="JE16" i="9"/>
  <c r="JE54" i="9"/>
  <c r="JE15" i="9"/>
  <c r="JE58" i="9"/>
  <c r="JE10" i="9"/>
  <c r="JE14" i="9"/>
  <c r="JE13" i="9"/>
  <c r="JF7" i="9"/>
  <c r="JF61" i="9" l="1"/>
  <c r="JF55" i="9"/>
  <c r="JF11" i="9"/>
  <c r="JF59" i="9"/>
  <c r="JF60" i="9"/>
  <c r="JF12" i="9"/>
  <c r="JF56" i="9"/>
  <c r="JF57" i="9"/>
  <c r="JF16" i="9"/>
  <c r="JF54" i="9"/>
  <c r="JF15" i="9"/>
  <c r="JF58" i="9"/>
  <c r="JF10" i="9"/>
  <c r="JF14" i="9"/>
  <c r="JF13" i="9"/>
  <c r="JG7" i="9"/>
  <c r="JG61" i="9" l="1"/>
  <c r="JG55" i="9"/>
  <c r="JG11" i="9"/>
  <c r="JG59" i="9"/>
  <c r="JG60" i="9"/>
  <c r="JG12" i="9"/>
  <c r="JG57" i="9"/>
  <c r="JG56" i="9"/>
  <c r="JG16" i="9"/>
  <c r="JG54" i="9"/>
  <c r="JG15" i="9"/>
  <c r="JG58" i="9"/>
  <c r="JG10" i="9"/>
  <c r="JG14" i="9"/>
  <c r="JG13" i="9"/>
  <c r="JH7" i="9"/>
  <c r="JH61" i="9" l="1"/>
  <c r="JH55" i="9"/>
  <c r="JH11" i="9"/>
  <c r="JH59" i="9"/>
  <c r="JH60" i="9"/>
  <c r="JH12" i="9"/>
  <c r="JH56" i="9"/>
  <c r="JH57" i="9"/>
  <c r="JH16" i="9"/>
  <c r="JH54" i="9"/>
  <c r="JH15" i="9"/>
  <c r="JH58" i="9"/>
  <c r="JH10" i="9"/>
  <c r="JH14" i="9"/>
  <c r="JH13" i="9"/>
  <c r="JI7" i="9"/>
  <c r="JI61" i="9" l="1"/>
  <c r="JI55" i="9"/>
  <c r="JI11" i="9"/>
  <c r="JI60" i="9"/>
  <c r="JI59" i="9"/>
  <c r="JI12" i="9"/>
  <c r="JI56" i="9"/>
  <c r="JI57" i="9"/>
  <c r="JI16" i="9"/>
  <c r="JI54" i="9"/>
  <c r="JI15" i="9"/>
  <c r="JI58" i="9"/>
  <c r="JI10" i="9"/>
  <c r="JI14" i="9"/>
  <c r="JI13" i="9"/>
  <c r="JJ7" i="9"/>
  <c r="JJ61" i="9" l="1"/>
  <c r="JJ55" i="9"/>
  <c r="JJ11" i="9"/>
  <c r="JJ59" i="9"/>
  <c r="JJ60" i="9"/>
  <c r="JJ12" i="9"/>
  <c r="JJ56" i="9"/>
  <c r="JJ57" i="9"/>
  <c r="JJ16" i="9"/>
  <c r="JJ54" i="9"/>
  <c r="JJ15" i="9"/>
  <c r="JJ58" i="9"/>
  <c r="JJ10" i="9"/>
  <c r="JJ14" i="9"/>
  <c r="JJ13" i="9"/>
  <c r="JK7" i="9"/>
  <c r="JK61" i="9" l="1"/>
  <c r="JK55" i="9"/>
  <c r="JK11" i="9"/>
  <c r="JK59" i="9"/>
  <c r="JK60" i="9"/>
  <c r="JK12" i="9"/>
  <c r="JK56" i="9"/>
  <c r="JK57" i="9"/>
  <c r="JK16" i="9"/>
  <c r="JK54" i="9"/>
  <c r="JK15" i="9"/>
  <c r="JK58" i="9"/>
  <c r="JK10" i="9"/>
  <c r="JK14" i="9"/>
  <c r="JK13" i="9"/>
  <c r="JL7" i="9"/>
  <c r="JL61" i="9" l="1"/>
  <c r="JL55" i="9"/>
  <c r="JL11" i="9"/>
  <c r="JL60" i="9"/>
  <c r="JL59" i="9"/>
  <c r="JL12" i="9"/>
  <c r="JL57" i="9"/>
  <c r="JL56" i="9"/>
  <c r="JL16" i="9"/>
  <c r="JL54" i="9"/>
  <c r="JL15" i="9"/>
  <c r="JL58" i="9"/>
  <c r="JL10" i="9"/>
  <c r="JL14" i="9"/>
  <c r="JL13" i="9"/>
  <c r="JM7" i="9"/>
  <c r="JM61" i="9" l="1"/>
  <c r="JM55" i="9"/>
  <c r="JM11" i="9"/>
  <c r="JM59" i="9"/>
  <c r="JM60" i="9"/>
  <c r="JM12" i="9"/>
  <c r="JM56" i="9"/>
  <c r="JM57" i="9"/>
  <c r="JM16" i="9"/>
  <c r="JM54" i="9"/>
  <c r="JM15" i="9"/>
  <c r="JM58" i="9"/>
  <c r="JM10" i="9"/>
  <c r="JM14" i="9"/>
  <c r="JM13" i="9"/>
  <c r="JN7" i="9"/>
  <c r="JN61" i="9" l="1"/>
  <c r="JN55" i="9"/>
  <c r="JN11" i="9"/>
  <c r="JN59" i="9"/>
  <c r="JN60" i="9"/>
  <c r="JN12" i="9"/>
  <c r="JN56" i="9"/>
  <c r="JN57" i="9"/>
  <c r="JN16" i="9"/>
  <c r="JN54" i="9"/>
  <c r="JN15" i="9"/>
  <c r="JN58" i="9"/>
  <c r="JN10" i="9"/>
  <c r="JN14" i="9"/>
  <c r="JN13" i="9"/>
  <c r="JO7" i="9"/>
  <c r="JO61" i="9" l="1"/>
  <c r="JO55" i="9"/>
  <c r="JO11" i="9"/>
  <c r="JO59" i="9"/>
  <c r="JO60" i="9"/>
  <c r="JO12" i="9"/>
  <c r="JO56" i="9"/>
  <c r="JO57" i="9"/>
  <c r="JO16" i="9"/>
  <c r="JO54" i="9"/>
  <c r="JO15" i="9"/>
  <c r="JO58" i="9"/>
  <c r="JO10" i="9"/>
  <c r="JO14" i="9"/>
  <c r="JO13" i="9"/>
  <c r="JP7" i="9"/>
  <c r="JP61" i="9" l="1"/>
  <c r="JP55" i="9"/>
  <c r="JP11" i="9"/>
  <c r="JP60" i="9"/>
  <c r="JP59" i="9"/>
  <c r="JP12" i="9"/>
  <c r="JP56" i="9"/>
  <c r="JP57" i="9"/>
  <c r="JP16" i="9"/>
  <c r="JP54" i="9"/>
  <c r="JP15" i="9"/>
  <c r="JP58" i="9"/>
  <c r="JP10" i="9"/>
  <c r="JP14" i="9"/>
  <c r="JP13" i="9"/>
  <c r="JQ7" i="9"/>
  <c r="JQ61" i="9" l="1"/>
  <c r="JQ11" i="9"/>
  <c r="JQ55" i="9"/>
  <c r="JQ59" i="9"/>
  <c r="JQ60" i="9"/>
  <c r="JQ12" i="9"/>
  <c r="JQ56" i="9"/>
  <c r="JQ57" i="9"/>
  <c r="JQ16" i="9"/>
  <c r="JQ54" i="9"/>
  <c r="JQ15" i="9"/>
  <c r="JQ58" i="9"/>
  <c r="JQ10" i="9"/>
  <c r="JQ14" i="9"/>
  <c r="JQ13" i="9"/>
  <c r="JR7" i="9"/>
  <c r="JR61" i="9" l="1"/>
  <c r="JR55" i="9"/>
  <c r="JR11" i="9"/>
  <c r="JR59" i="9"/>
  <c r="JR60" i="9"/>
  <c r="JR12" i="9"/>
  <c r="JR56" i="9"/>
  <c r="JR57" i="9"/>
  <c r="JR16" i="9"/>
  <c r="JR54" i="9"/>
  <c r="JR15" i="9"/>
  <c r="JR58" i="9"/>
  <c r="JR10" i="9"/>
  <c r="JR14" i="9"/>
  <c r="JR13" i="9"/>
  <c r="JS7" i="9"/>
  <c r="JS61" i="9" l="1"/>
  <c r="JS55" i="9"/>
  <c r="JS11" i="9"/>
  <c r="JS60" i="9"/>
  <c r="JS59" i="9"/>
  <c r="JS12" i="9"/>
  <c r="JS57" i="9"/>
  <c r="JS56" i="9"/>
  <c r="JS16" i="9"/>
  <c r="JS54" i="9"/>
  <c r="JS15" i="9"/>
  <c r="JS58" i="9"/>
  <c r="JS10" i="9"/>
  <c r="JS14" i="9"/>
  <c r="JS13" i="9"/>
  <c r="JT7" i="9"/>
  <c r="JT61" i="9" l="1"/>
  <c r="JT55" i="9"/>
  <c r="JT11" i="9"/>
  <c r="JT59" i="9"/>
  <c r="JT60" i="9"/>
  <c r="JT12" i="9"/>
  <c r="JT56" i="9"/>
  <c r="JT57" i="9"/>
  <c r="JT16" i="9"/>
  <c r="JT54" i="9"/>
  <c r="JT15" i="9"/>
  <c r="JT58" i="9"/>
  <c r="JT10" i="9"/>
  <c r="JT14" i="9"/>
  <c r="JT13" i="9"/>
  <c r="JU7" i="9"/>
  <c r="JU61" i="9" l="1"/>
  <c r="JU55" i="9"/>
  <c r="JU11" i="9"/>
  <c r="JU59" i="9"/>
  <c r="JU60" i="9"/>
  <c r="JU12" i="9"/>
  <c r="JU56" i="9"/>
  <c r="JU57" i="9"/>
  <c r="JU16" i="9"/>
  <c r="JU54" i="9"/>
  <c r="JU15" i="9"/>
  <c r="JU58" i="9"/>
  <c r="JU10" i="9"/>
  <c r="JU14" i="9"/>
  <c r="JU13" i="9"/>
  <c r="JV7" i="9"/>
  <c r="JV61" i="9" l="1"/>
  <c r="JV55" i="9"/>
  <c r="JV11" i="9"/>
  <c r="JV59" i="9"/>
  <c r="JV60" i="9"/>
  <c r="JV12" i="9"/>
  <c r="JV56" i="9"/>
  <c r="JV57" i="9"/>
  <c r="JV16" i="9"/>
  <c r="JV54" i="9"/>
  <c r="JV15" i="9"/>
  <c r="JV58" i="9"/>
  <c r="JV10" i="9"/>
  <c r="JV14" i="9"/>
  <c r="JV13" i="9"/>
  <c r="JW7" i="9"/>
  <c r="JW61" i="9" l="1"/>
  <c r="JW55" i="9"/>
  <c r="JW11" i="9"/>
  <c r="JW59" i="9"/>
  <c r="JW60" i="9"/>
  <c r="JW12" i="9"/>
  <c r="JW56" i="9"/>
  <c r="JW57" i="9"/>
  <c r="JW16" i="9"/>
  <c r="JW54" i="9"/>
  <c r="JW15" i="9"/>
  <c r="JW58" i="9"/>
  <c r="JW10" i="9"/>
  <c r="JW14" i="9"/>
  <c r="JW13" i="9"/>
  <c r="JX7" i="9"/>
  <c r="JX61" i="9" l="1"/>
  <c r="JX55" i="9"/>
  <c r="JX11" i="9"/>
  <c r="JX59" i="9"/>
  <c r="JX60" i="9"/>
  <c r="JX12" i="9"/>
  <c r="JX56" i="9"/>
  <c r="JX57" i="9"/>
  <c r="JX16" i="9"/>
  <c r="JX54" i="9"/>
  <c r="JX15" i="9"/>
  <c r="JX58" i="9"/>
  <c r="JX10" i="9"/>
  <c r="JX14" i="9"/>
  <c r="JX13" i="9"/>
  <c r="JY7" i="9"/>
  <c r="JY61" i="9" l="1"/>
  <c r="JY11" i="9"/>
  <c r="JY55" i="9"/>
  <c r="JY59" i="9"/>
  <c r="JY60" i="9"/>
  <c r="JY12" i="9"/>
  <c r="JY56" i="9"/>
  <c r="JY57" i="9"/>
  <c r="JY16" i="9"/>
  <c r="JY54" i="9"/>
  <c r="JY15" i="9"/>
  <c r="JY58" i="9"/>
  <c r="JY10" i="9"/>
  <c r="JY14" i="9"/>
  <c r="JY13" i="9"/>
  <c r="JZ7" i="9"/>
  <c r="JZ61" i="9" l="1"/>
  <c r="JZ55" i="9"/>
  <c r="JZ11" i="9"/>
  <c r="JZ59" i="9"/>
  <c r="JZ60" i="9"/>
  <c r="JZ12" i="9"/>
  <c r="JZ56" i="9"/>
  <c r="JZ57" i="9"/>
  <c r="JZ16" i="9"/>
  <c r="JZ54" i="9"/>
  <c r="JZ15" i="9"/>
  <c r="JZ58" i="9"/>
  <c r="JZ10" i="9"/>
  <c r="JZ14" i="9"/>
  <c r="JZ13" i="9"/>
  <c r="KA7" i="9"/>
  <c r="KA61" i="9" l="1"/>
  <c r="KA11" i="9"/>
  <c r="KA55" i="9"/>
  <c r="KA59" i="9"/>
  <c r="KA60" i="9"/>
  <c r="KA12" i="9"/>
  <c r="KA56" i="9"/>
  <c r="KA57" i="9"/>
  <c r="KA16" i="9"/>
  <c r="KA54" i="9"/>
  <c r="KA15" i="9"/>
  <c r="KA58" i="9"/>
  <c r="KA10" i="9"/>
  <c r="KA14" i="9"/>
  <c r="KA13" i="9"/>
  <c r="KB7" i="9"/>
  <c r="KB61" i="9" l="1"/>
  <c r="KB11" i="9"/>
  <c r="KB55" i="9"/>
  <c r="KB59" i="9"/>
  <c r="KB60" i="9"/>
  <c r="KB12" i="9"/>
  <c r="KB56" i="9"/>
  <c r="KB57" i="9"/>
  <c r="KB16" i="9"/>
  <c r="KB54" i="9"/>
  <c r="KB15" i="9"/>
  <c r="KB58" i="9"/>
  <c r="KB10" i="9"/>
  <c r="KB14" i="9"/>
  <c r="KB13" i="9"/>
  <c r="KC7" i="9"/>
  <c r="KC61" i="9" l="1"/>
  <c r="KC55" i="9"/>
  <c r="KC11" i="9"/>
  <c r="KC59" i="9"/>
  <c r="KC60" i="9"/>
  <c r="KC12" i="9"/>
  <c r="KC56" i="9"/>
  <c r="KC57" i="9"/>
  <c r="KC16" i="9"/>
  <c r="KC54" i="9"/>
  <c r="KC15" i="9"/>
  <c r="KC58" i="9"/>
  <c r="KC10" i="9"/>
  <c r="KC14" i="9"/>
  <c r="KC13" i="9"/>
  <c r="KD7" i="9"/>
  <c r="KD61" i="9" l="1"/>
  <c r="KD55" i="9"/>
  <c r="KD11" i="9"/>
  <c r="KD59" i="9"/>
  <c r="KD60" i="9"/>
  <c r="KD12" i="9"/>
  <c r="KD56" i="9"/>
  <c r="KD57" i="9"/>
  <c r="KD16" i="9"/>
  <c r="KD54" i="9"/>
  <c r="KD15" i="9"/>
  <c r="KD58" i="9"/>
  <c r="KD10" i="9"/>
  <c r="KD14" i="9"/>
  <c r="KD13" i="9"/>
  <c r="KE7" i="9"/>
  <c r="KE61" i="9" l="1"/>
  <c r="KE55" i="9"/>
  <c r="KE11" i="9"/>
  <c r="KE59" i="9"/>
  <c r="KE60" i="9"/>
  <c r="KE12" i="9"/>
  <c r="KE56" i="9"/>
  <c r="KE57" i="9"/>
  <c r="KE16" i="9"/>
  <c r="KE54" i="9"/>
  <c r="KE15" i="9"/>
  <c r="KE58" i="9"/>
  <c r="KE10" i="9"/>
  <c r="KE14" i="9"/>
  <c r="KE13" i="9"/>
  <c r="KF7" i="9"/>
  <c r="KF61" i="9" l="1"/>
  <c r="KF11" i="9"/>
  <c r="KF55" i="9"/>
  <c r="KF59" i="9"/>
  <c r="KF60" i="9"/>
  <c r="KF12" i="9"/>
  <c r="KF56" i="9"/>
  <c r="KF57" i="9"/>
  <c r="KF16" i="9"/>
  <c r="KF54" i="9"/>
  <c r="KF15" i="9"/>
  <c r="KF58" i="9"/>
  <c r="KF10" i="9"/>
  <c r="KF14" i="9"/>
  <c r="KF13" i="9"/>
  <c r="KG7" i="9"/>
  <c r="KG61" i="9" l="1"/>
  <c r="KG55" i="9"/>
  <c r="KG11" i="9"/>
  <c r="KG59" i="9"/>
  <c r="KG60" i="9"/>
  <c r="KG12" i="9"/>
  <c r="KG56" i="9"/>
  <c r="KG57" i="9"/>
  <c r="KG16" i="9"/>
  <c r="KG54" i="9"/>
  <c r="KG15" i="9"/>
  <c r="KG58" i="9"/>
  <c r="KG10" i="9"/>
  <c r="KG14" i="9"/>
  <c r="KG13" i="9"/>
  <c r="KH7" i="9"/>
  <c r="KH61" i="9" l="1"/>
  <c r="KH55" i="9"/>
  <c r="KH11" i="9"/>
  <c r="KH59" i="9"/>
  <c r="KH60" i="9"/>
  <c r="KH12" i="9"/>
  <c r="KH56" i="9"/>
  <c r="KH57" i="9"/>
  <c r="KH16" i="9"/>
  <c r="KH54" i="9"/>
  <c r="KH15" i="9"/>
  <c r="KH58" i="9"/>
  <c r="KH10" i="9"/>
  <c r="KH14" i="9"/>
  <c r="KH13" i="9"/>
  <c r="KI7" i="9"/>
  <c r="KI61" i="9" l="1"/>
  <c r="KI55" i="9"/>
  <c r="KI11" i="9"/>
  <c r="KI60" i="9"/>
  <c r="KI59" i="9"/>
  <c r="KI12" i="9"/>
  <c r="KI56" i="9"/>
  <c r="KI57" i="9"/>
  <c r="KI16" i="9"/>
  <c r="KI54" i="9"/>
  <c r="KI15" i="9"/>
  <c r="KI58" i="9"/>
  <c r="KI10" i="9"/>
  <c r="KI14" i="9"/>
  <c r="KI13" i="9"/>
  <c r="KJ7" i="9"/>
  <c r="KJ61" i="9" l="1"/>
  <c r="KJ55" i="9"/>
  <c r="KJ11" i="9"/>
  <c r="KJ59" i="9"/>
  <c r="KJ60" i="9"/>
  <c r="KJ12" i="9"/>
  <c r="KJ56" i="9"/>
  <c r="KJ57" i="9"/>
  <c r="KJ16" i="9"/>
  <c r="KJ54" i="9"/>
  <c r="KJ15" i="9"/>
  <c r="KJ58" i="9"/>
  <c r="KJ10" i="9"/>
  <c r="KJ14" i="9"/>
  <c r="KJ13" i="9"/>
  <c r="KK7" i="9"/>
  <c r="KK61" i="9" l="1"/>
  <c r="KK11" i="9"/>
  <c r="KK55" i="9"/>
  <c r="KK59" i="9"/>
  <c r="KK60" i="9"/>
  <c r="KK12" i="9"/>
  <c r="KK56" i="9"/>
  <c r="KK57" i="9"/>
  <c r="KK16" i="9"/>
  <c r="KK54" i="9"/>
  <c r="KK15" i="9"/>
  <c r="KK58" i="9"/>
  <c r="KK10" i="9"/>
  <c r="KK14" i="9"/>
  <c r="KK13" i="9"/>
  <c r="KL7" i="9"/>
  <c r="KL61" i="9" l="1"/>
  <c r="KL11" i="9"/>
  <c r="KL55" i="9"/>
  <c r="KL59" i="9"/>
  <c r="KL60" i="9"/>
  <c r="KL12" i="9"/>
  <c r="KL56" i="9"/>
  <c r="KL57" i="9"/>
  <c r="KL16" i="9"/>
  <c r="KL54" i="9"/>
  <c r="KL15" i="9"/>
  <c r="KL58" i="9"/>
  <c r="KL10" i="9"/>
  <c r="KL14" i="9"/>
  <c r="KL13" i="9"/>
  <c r="KM7" i="9"/>
  <c r="KM61" i="9" l="1"/>
  <c r="KM55" i="9"/>
  <c r="KM11" i="9"/>
  <c r="KM59" i="9"/>
  <c r="KM60" i="9"/>
  <c r="KM12" i="9"/>
  <c r="KM56" i="9"/>
  <c r="KM57" i="9"/>
  <c r="KM16" i="9"/>
  <c r="KM54" i="9"/>
  <c r="KM15" i="9"/>
  <c r="KM58" i="9"/>
  <c r="KM10" i="9"/>
  <c r="KM14" i="9"/>
  <c r="KM13" i="9"/>
  <c r="KN7" i="9"/>
  <c r="KN61" i="9" l="1"/>
  <c r="KN11" i="9"/>
  <c r="KN55" i="9"/>
  <c r="KN59" i="9"/>
  <c r="KN60" i="9"/>
  <c r="KN12" i="9"/>
  <c r="KN56" i="9"/>
  <c r="KN57" i="9"/>
  <c r="KN16" i="9"/>
  <c r="KN54" i="9"/>
  <c r="KN15" i="9"/>
  <c r="KN58" i="9"/>
  <c r="KN10" i="9"/>
  <c r="KN14" i="9"/>
  <c r="KN13" i="9"/>
  <c r="KO7" i="9"/>
  <c r="KO61" i="9" l="1"/>
  <c r="KO55" i="9"/>
  <c r="KO11" i="9"/>
  <c r="KO59" i="9"/>
  <c r="KO60" i="9"/>
  <c r="KO12" i="9"/>
  <c r="KO56" i="9"/>
  <c r="KO57" i="9"/>
  <c r="KO16" i="9"/>
  <c r="KO54" i="9"/>
  <c r="KO15" i="9"/>
  <c r="KO58" i="9"/>
  <c r="KO10" i="9"/>
  <c r="KO14" i="9"/>
  <c r="KO13" i="9"/>
  <c r="KP7" i="9"/>
  <c r="KP61" i="9" l="1"/>
  <c r="KP11" i="9"/>
  <c r="KP55" i="9"/>
  <c r="KP59" i="9"/>
  <c r="KP60" i="9"/>
  <c r="KP12" i="9"/>
  <c r="KP56" i="9"/>
  <c r="KP57" i="9"/>
  <c r="KP16" i="9"/>
  <c r="KP54" i="9"/>
  <c r="KP15" i="9"/>
  <c r="KP58" i="9"/>
  <c r="KP10" i="9"/>
  <c r="KP14" i="9"/>
  <c r="KP13" i="9"/>
  <c r="KQ7" i="9"/>
  <c r="KQ61" i="9" l="1"/>
  <c r="KQ11" i="9"/>
  <c r="KQ55" i="9"/>
  <c r="KQ59" i="9"/>
  <c r="KQ60" i="9"/>
  <c r="KQ12" i="9"/>
  <c r="KQ56" i="9"/>
  <c r="KQ57" i="9"/>
  <c r="KQ16" i="9"/>
  <c r="KQ54" i="9"/>
  <c r="KQ15" i="9"/>
  <c r="KQ58" i="9"/>
  <c r="KQ10" i="9"/>
  <c r="KQ14" i="9"/>
  <c r="KQ13" i="9"/>
  <c r="KR7" i="9"/>
  <c r="KR61" i="9" l="1"/>
  <c r="KR55" i="9"/>
  <c r="KR11" i="9"/>
  <c r="KR59" i="9"/>
  <c r="KR60" i="9"/>
  <c r="KR12" i="9"/>
  <c r="KR57" i="9"/>
  <c r="KR56" i="9"/>
  <c r="KR16" i="9"/>
  <c r="KR54" i="9"/>
  <c r="KR15" i="9"/>
  <c r="KR58" i="9"/>
  <c r="KR10" i="9"/>
  <c r="KR14" i="9"/>
  <c r="KR13" i="9"/>
  <c r="KS7" i="9"/>
  <c r="KS61" i="9" l="1"/>
  <c r="KS55" i="9"/>
  <c r="KS11" i="9"/>
  <c r="KS59" i="9"/>
  <c r="KS60" i="9"/>
  <c r="KS12" i="9"/>
  <c r="KS56" i="9"/>
  <c r="KS57" i="9"/>
  <c r="KS16" i="9"/>
  <c r="KS54" i="9"/>
  <c r="KS15" i="9"/>
  <c r="KS58" i="9"/>
  <c r="KS10" i="9"/>
  <c r="KS14" i="9"/>
  <c r="KS13" i="9"/>
  <c r="KT7" i="9"/>
  <c r="KT61" i="9" l="1"/>
  <c r="KT55" i="9"/>
  <c r="KT11" i="9"/>
  <c r="KT59" i="9"/>
  <c r="KT60" i="9"/>
  <c r="KT12" i="9"/>
  <c r="KT56" i="9"/>
  <c r="KT57" i="9"/>
  <c r="KT16" i="9"/>
  <c r="KT54" i="9"/>
  <c r="KT15" i="9"/>
  <c r="KT58" i="9"/>
  <c r="KT10" i="9"/>
  <c r="KT14" i="9"/>
  <c r="KT13" i="9"/>
  <c r="KU7" i="9"/>
  <c r="KU61" i="9" l="1"/>
  <c r="KU55" i="9"/>
  <c r="KU11" i="9"/>
  <c r="KU59" i="9"/>
  <c r="KU60" i="9"/>
  <c r="KU12" i="9"/>
  <c r="KU56" i="9"/>
  <c r="KU57" i="9"/>
  <c r="KU16" i="9"/>
  <c r="KU54" i="9"/>
  <c r="KU15" i="9"/>
  <c r="KU58" i="9"/>
  <c r="KU10" i="9"/>
  <c r="KU14" i="9"/>
  <c r="KU13" i="9"/>
  <c r="KV7" i="9"/>
  <c r="KV61" i="9" l="1"/>
  <c r="KV55" i="9"/>
  <c r="KV11" i="9"/>
  <c r="KV59" i="9"/>
  <c r="KV60" i="9"/>
  <c r="KV12" i="9"/>
  <c r="KV56" i="9"/>
  <c r="KV57" i="9"/>
  <c r="KV16" i="9"/>
  <c r="KV54" i="9"/>
  <c r="KV15" i="9"/>
  <c r="KV58" i="9"/>
  <c r="KV10" i="9"/>
  <c r="KV14" i="9"/>
  <c r="KV13" i="9"/>
  <c r="KW7" i="9"/>
  <c r="KW61" i="9" l="1"/>
  <c r="KW55" i="9"/>
  <c r="KW11" i="9"/>
  <c r="KW59" i="9"/>
  <c r="KW60" i="9"/>
  <c r="KW12" i="9"/>
  <c r="KW57" i="9"/>
  <c r="KW56" i="9"/>
  <c r="KW16" i="9"/>
  <c r="KW54" i="9"/>
  <c r="KW15" i="9"/>
  <c r="KW58" i="9"/>
  <c r="KW10" i="9"/>
  <c r="KW14" i="9"/>
  <c r="KW13" i="9"/>
  <c r="KX7" i="9"/>
  <c r="KX61" i="9" l="1"/>
  <c r="KX55" i="9"/>
  <c r="KX11" i="9"/>
  <c r="KX59" i="9"/>
  <c r="KX60" i="9"/>
  <c r="KX12" i="9"/>
  <c r="KX56" i="9"/>
  <c r="KX57" i="9"/>
  <c r="KX16" i="9"/>
  <c r="KX54" i="9"/>
  <c r="KX15" i="9"/>
  <c r="KX58" i="9"/>
  <c r="KX10" i="9"/>
  <c r="KX14" i="9"/>
  <c r="KX13" i="9"/>
  <c r="KY7" i="9"/>
  <c r="KY61" i="9" l="1"/>
  <c r="KY55" i="9"/>
  <c r="KY11" i="9"/>
  <c r="KY59" i="9"/>
  <c r="KY60" i="9"/>
  <c r="KY12" i="9"/>
  <c r="KY56" i="9"/>
  <c r="KY57" i="9"/>
  <c r="KY16" i="9"/>
  <c r="KY54" i="9"/>
  <c r="KY15" i="9"/>
  <c r="KY58" i="9"/>
  <c r="KY10" i="9"/>
  <c r="KY14" i="9"/>
  <c r="KY13" i="9"/>
  <c r="KZ7" i="9"/>
  <c r="KZ61" i="9" l="1"/>
  <c r="KZ55" i="9"/>
  <c r="KZ11" i="9"/>
  <c r="KZ59" i="9"/>
  <c r="KZ60" i="9"/>
  <c r="KZ12" i="9"/>
  <c r="KZ56" i="9"/>
  <c r="KZ57" i="9"/>
  <c r="KZ16" i="9"/>
  <c r="KZ54" i="9"/>
  <c r="KZ15" i="9"/>
  <c r="KZ58" i="9"/>
  <c r="KZ10" i="9"/>
  <c r="KZ14" i="9"/>
  <c r="KZ13" i="9"/>
  <c r="LA7" i="9"/>
  <c r="LA61" i="9" l="1"/>
  <c r="LA55" i="9"/>
  <c r="LA11" i="9"/>
  <c r="LA59" i="9"/>
  <c r="LA60" i="9"/>
  <c r="LA12" i="9"/>
  <c r="LA57" i="9"/>
  <c r="LA56" i="9"/>
  <c r="LA16" i="9"/>
  <c r="LA54" i="9"/>
  <c r="LA15" i="9"/>
  <c r="LA58" i="9"/>
  <c r="LA10" i="9"/>
  <c r="LA14" i="9"/>
  <c r="LA13" i="9"/>
  <c r="LB7" i="9"/>
  <c r="LB61" i="9" l="1"/>
  <c r="LB55" i="9"/>
  <c r="LB11" i="9"/>
  <c r="LB59" i="9"/>
  <c r="LB60" i="9"/>
  <c r="LB12" i="9"/>
  <c r="LB56" i="9"/>
  <c r="LB57" i="9"/>
  <c r="LB16" i="9"/>
  <c r="LB54" i="9"/>
  <c r="LB15" i="9"/>
  <c r="LB58" i="9"/>
  <c r="LB10" i="9"/>
  <c r="LB14" i="9"/>
  <c r="LB13" i="9"/>
  <c r="LC7" i="9"/>
  <c r="LC61" i="9" l="1"/>
  <c r="LC55" i="9"/>
  <c r="LC11" i="9"/>
  <c r="LC59" i="9"/>
  <c r="LC60" i="9"/>
  <c r="LC12" i="9"/>
  <c r="LC56" i="9"/>
  <c r="LC57" i="9"/>
  <c r="LC16" i="9"/>
  <c r="LC54" i="9"/>
  <c r="LC15" i="9"/>
  <c r="LC58" i="9"/>
  <c r="LC10" i="9"/>
  <c r="LC14" i="9"/>
  <c r="LC13" i="9"/>
  <c r="LD7" i="9"/>
  <c r="LD61" i="9" l="1"/>
  <c r="LD55" i="9"/>
  <c r="LD11" i="9"/>
  <c r="LD59" i="9"/>
  <c r="LD60" i="9"/>
  <c r="LD12" i="9"/>
  <c r="LD56" i="9"/>
  <c r="LD57" i="9"/>
  <c r="LD16" i="9"/>
  <c r="LD54" i="9"/>
  <c r="LD15" i="9"/>
  <c r="LD58" i="9"/>
  <c r="LD10" i="9"/>
  <c r="LD14" i="9"/>
  <c r="LD13" i="9"/>
  <c r="LE7" i="9"/>
  <c r="LE61" i="9" l="1"/>
  <c r="LE55" i="9"/>
  <c r="LE11" i="9"/>
  <c r="LE59" i="9"/>
  <c r="LE60" i="9"/>
  <c r="LE12" i="9"/>
  <c r="LE56" i="9"/>
  <c r="LE57" i="9"/>
  <c r="LE16" i="9"/>
  <c r="LE54" i="9"/>
  <c r="LE15" i="9"/>
  <c r="LE58" i="9"/>
  <c r="LE10" i="9"/>
  <c r="LE14" i="9"/>
  <c r="LE13" i="9"/>
  <c r="LF7" i="9"/>
  <c r="LF61" i="9" l="1"/>
  <c r="LF55" i="9"/>
  <c r="LF11" i="9"/>
  <c r="LF59" i="9"/>
  <c r="LF60" i="9"/>
  <c r="LF12" i="9"/>
  <c r="LF56" i="9"/>
  <c r="LF57" i="9"/>
  <c r="LF16" i="9"/>
  <c r="LF54" i="9"/>
  <c r="LF15" i="9"/>
  <c r="LF58" i="9"/>
  <c r="LF10" i="9"/>
  <c r="LF14" i="9"/>
  <c r="LF13" i="9"/>
  <c r="LG7" i="9"/>
  <c r="LG61" i="9" l="1"/>
  <c r="LG55" i="9"/>
  <c r="LG11" i="9"/>
  <c r="LG59" i="9"/>
  <c r="LG60" i="9"/>
  <c r="LG12" i="9"/>
  <c r="LG56" i="9"/>
  <c r="LG57" i="9"/>
  <c r="LG16" i="9"/>
  <c r="LG54" i="9"/>
  <c r="LG15" i="9"/>
  <c r="LG58" i="9"/>
  <c r="LG10" i="9"/>
  <c r="LG14" i="9"/>
  <c r="LG13" i="9"/>
  <c r="LH7" i="9"/>
  <c r="LH61" i="9" l="1"/>
  <c r="LH11" i="9"/>
  <c r="LH55" i="9"/>
  <c r="LH59" i="9"/>
  <c r="LH60" i="9"/>
  <c r="LH12" i="9"/>
  <c r="LH57" i="9"/>
  <c r="LH56" i="9"/>
  <c r="LH16" i="9"/>
  <c r="LH54" i="9"/>
  <c r="LH15" i="9"/>
  <c r="LH58" i="9"/>
  <c r="LH10" i="9"/>
  <c r="LH14" i="9"/>
  <c r="LH13" i="9"/>
  <c r="LI7" i="9"/>
  <c r="LI61" i="9" l="1"/>
  <c r="LI11" i="9"/>
  <c r="LI55" i="9"/>
  <c r="LI59" i="9"/>
  <c r="LI60" i="9"/>
  <c r="LI12" i="9"/>
  <c r="LI56" i="9"/>
  <c r="LI57" i="9"/>
  <c r="LI16" i="9"/>
  <c r="LI54" i="9"/>
  <c r="LI15" i="9"/>
  <c r="LI58" i="9"/>
  <c r="LI10" i="9"/>
  <c r="LI14" i="9"/>
  <c r="LI13" i="9"/>
  <c r="LJ7" i="9"/>
  <c r="LJ61" i="9" l="1"/>
  <c r="LJ55" i="9"/>
  <c r="LJ11" i="9"/>
  <c r="LJ59" i="9"/>
  <c r="LJ60" i="9"/>
  <c r="LJ12" i="9"/>
  <c r="LJ56" i="9"/>
  <c r="LJ57" i="9"/>
  <c r="LJ16" i="9"/>
  <c r="LJ54" i="9"/>
  <c r="LJ15" i="9"/>
  <c r="LJ58" i="9"/>
  <c r="LJ10" i="9"/>
  <c r="LJ14" i="9"/>
  <c r="LJ13" i="9"/>
  <c r="LK7" i="9"/>
  <c r="LK61" i="9" l="1"/>
  <c r="LK55" i="9"/>
  <c r="LK11" i="9"/>
  <c r="LK59" i="9"/>
  <c r="LK60" i="9"/>
  <c r="LK12" i="9"/>
  <c r="LK56" i="9"/>
  <c r="LK57" i="9"/>
  <c r="LK16" i="9"/>
  <c r="LK54" i="9"/>
  <c r="LK15" i="9"/>
  <c r="LK58" i="9"/>
  <c r="LK10" i="9"/>
  <c r="LK14" i="9"/>
  <c r="LK13" i="9"/>
  <c r="LL7" i="9"/>
  <c r="LL61" i="9" l="1"/>
  <c r="LL55" i="9"/>
  <c r="LL11" i="9"/>
  <c r="LL59" i="9"/>
  <c r="LL60" i="9"/>
  <c r="LL12" i="9"/>
  <c r="LL56" i="9"/>
  <c r="LL57" i="9"/>
  <c r="LL16" i="9"/>
  <c r="LL54" i="9"/>
  <c r="LL15" i="9"/>
  <c r="LL58" i="9"/>
  <c r="LL10" i="9"/>
  <c r="LL14" i="9"/>
  <c r="LL13" i="9"/>
  <c r="LM7" i="9"/>
  <c r="LM61" i="9" l="1"/>
  <c r="LM55" i="9"/>
  <c r="LM11" i="9"/>
  <c r="LM59" i="9"/>
  <c r="LM60" i="9"/>
  <c r="LM12" i="9"/>
  <c r="LM56" i="9"/>
  <c r="LM57" i="9"/>
  <c r="LM16" i="9"/>
  <c r="LM54" i="9"/>
  <c r="LM15" i="9"/>
  <c r="LM58" i="9"/>
  <c r="LM10" i="9"/>
  <c r="LM14" i="9"/>
  <c r="LM13" i="9"/>
  <c r="LN7" i="9"/>
  <c r="LN61" i="9" l="1"/>
  <c r="LN11" i="9"/>
  <c r="LN55" i="9"/>
  <c r="LN59" i="9"/>
  <c r="LN60" i="9"/>
  <c r="LN12" i="9"/>
  <c r="LN56" i="9"/>
  <c r="LN57" i="9"/>
  <c r="LN16" i="9"/>
  <c r="LN54" i="9"/>
  <c r="LN15" i="9"/>
  <c r="LN58" i="9"/>
  <c r="LN10" i="9"/>
  <c r="LN14" i="9"/>
  <c r="LN13" i="9"/>
  <c r="LO7" i="9"/>
  <c r="LO61" i="9" l="1"/>
  <c r="LO55" i="9"/>
  <c r="LO11" i="9"/>
  <c r="LO59" i="9"/>
  <c r="LO60" i="9"/>
  <c r="LO12" i="9"/>
  <c r="LO56" i="9"/>
  <c r="LO57" i="9"/>
  <c r="LO16" i="9"/>
  <c r="LO54" i="9"/>
  <c r="LO15" i="9"/>
  <c r="LO58" i="9"/>
  <c r="LO10" i="9"/>
  <c r="LO14" i="9"/>
  <c r="LO13" i="9"/>
  <c r="LP7" i="9"/>
  <c r="LP61" i="9" l="1"/>
  <c r="LP11" i="9"/>
  <c r="LP55" i="9"/>
  <c r="LP59" i="9"/>
  <c r="LP60" i="9"/>
  <c r="LP12" i="9"/>
  <c r="LP56" i="9"/>
  <c r="LP57" i="9"/>
  <c r="LP16" i="9"/>
  <c r="LP54" i="9"/>
  <c r="LP15" i="9"/>
  <c r="LP58" i="9"/>
  <c r="LP10" i="9"/>
  <c r="LP14" i="9"/>
  <c r="LP13" i="9"/>
  <c r="LQ7" i="9"/>
  <c r="LQ61" i="9" l="1"/>
  <c r="LQ11" i="9"/>
  <c r="LQ55" i="9"/>
  <c r="LQ59" i="9"/>
  <c r="LQ60" i="9"/>
  <c r="LQ12" i="9"/>
  <c r="LQ56" i="9"/>
  <c r="LQ57" i="9"/>
  <c r="LQ16" i="9"/>
  <c r="LQ54" i="9"/>
  <c r="LQ15" i="9"/>
  <c r="LQ58" i="9"/>
  <c r="LQ10" i="9"/>
  <c r="LQ14" i="9"/>
  <c r="LQ13" i="9"/>
  <c r="LR7" i="9"/>
  <c r="LR61" i="9" l="1"/>
  <c r="LR55" i="9"/>
  <c r="LR11" i="9"/>
  <c r="LR59" i="9"/>
  <c r="LR60" i="9"/>
  <c r="LR12" i="9"/>
  <c r="LR56" i="9"/>
  <c r="LR57" i="9"/>
  <c r="LR16" i="9"/>
  <c r="LR54" i="9"/>
  <c r="LR15" i="9"/>
  <c r="LR58" i="9"/>
  <c r="LR10" i="9"/>
  <c r="LR14" i="9"/>
  <c r="LR13" i="9"/>
  <c r="LS7" i="9"/>
  <c r="LS61" i="9" l="1"/>
  <c r="LS55" i="9"/>
  <c r="LS11" i="9"/>
  <c r="LS59" i="9"/>
  <c r="LS60" i="9"/>
  <c r="LS12" i="9"/>
  <c r="LS56" i="9"/>
  <c r="LS57" i="9"/>
  <c r="LS16" i="9"/>
  <c r="LS54" i="9"/>
  <c r="LS15" i="9"/>
  <c r="LS58" i="9"/>
  <c r="LS10" i="9"/>
  <c r="LS14" i="9"/>
  <c r="LS13" i="9"/>
  <c r="LT7" i="9"/>
  <c r="LT61" i="9" l="1"/>
  <c r="LT55" i="9"/>
  <c r="LT11" i="9"/>
  <c r="LT59" i="9"/>
  <c r="LT60" i="9"/>
  <c r="LT12" i="9"/>
  <c r="LT56" i="9"/>
  <c r="LT57" i="9"/>
  <c r="LT16" i="9"/>
  <c r="LT54" i="9"/>
  <c r="LT15" i="9"/>
  <c r="LT58" i="9"/>
  <c r="LT10" i="9"/>
  <c r="LT14" i="9"/>
  <c r="LT13" i="9"/>
  <c r="LU7" i="9"/>
  <c r="LU61" i="9" l="1"/>
  <c r="LU55" i="9"/>
  <c r="LU11" i="9"/>
  <c r="LU59" i="9"/>
  <c r="LU60" i="9"/>
  <c r="LU12" i="9"/>
  <c r="LU56" i="9"/>
  <c r="LU57" i="9"/>
  <c r="LU16" i="9"/>
  <c r="LU54" i="9"/>
  <c r="LU15" i="9"/>
  <c r="LU58" i="9"/>
  <c r="LU10" i="9"/>
  <c r="LU14" i="9"/>
  <c r="LU13" i="9"/>
  <c r="LV7" i="9"/>
  <c r="LV61" i="9" l="1"/>
  <c r="LV55" i="9"/>
  <c r="LV11" i="9"/>
  <c r="LV59" i="9"/>
  <c r="LV60" i="9"/>
  <c r="LV12" i="9"/>
  <c r="LV56" i="9"/>
  <c r="LV57" i="9"/>
  <c r="LV16" i="9"/>
  <c r="LV54" i="9"/>
  <c r="LV15" i="9"/>
  <c r="LV58" i="9"/>
  <c r="LV10" i="9"/>
  <c r="LV14" i="9"/>
  <c r="LV13" i="9"/>
  <c r="LW7" i="9"/>
  <c r="LW61" i="9" l="1"/>
  <c r="LW11" i="9"/>
  <c r="LW55" i="9"/>
  <c r="LW59" i="9"/>
  <c r="LW60" i="9"/>
  <c r="LW12" i="9"/>
  <c r="LW56" i="9"/>
  <c r="LW57" i="9"/>
  <c r="LW16" i="9"/>
  <c r="LW54" i="9"/>
  <c r="LW15" i="9"/>
  <c r="LW58" i="9"/>
  <c r="LW10" i="9"/>
  <c r="LW14" i="9"/>
  <c r="LW13" i="9"/>
  <c r="LX7" i="9"/>
  <c r="LX61" i="9" l="1"/>
  <c r="LX55" i="9"/>
  <c r="LX11" i="9"/>
  <c r="LX59" i="9"/>
  <c r="LX60" i="9"/>
  <c r="LX12" i="9"/>
  <c r="LX56" i="9"/>
  <c r="LX57" i="9"/>
  <c r="LX16" i="9"/>
  <c r="LX54" i="9"/>
  <c r="LX15" i="9"/>
  <c r="LX58" i="9"/>
  <c r="LX10" i="9"/>
  <c r="LX14" i="9"/>
  <c r="LX13" i="9"/>
  <c r="LY7" i="9"/>
  <c r="LY61" i="9" l="1"/>
  <c r="LY55" i="9"/>
  <c r="LY11" i="9"/>
  <c r="LY59" i="9"/>
  <c r="LY60" i="9"/>
  <c r="LY12" i="9"/>
  <c r="LY56" i="9"/>
  <c r="LY57" i="9"/>
  <c r="LY16" i="9"/>
  <c r="LY54" i="9"/>
  <c r="LY15" i="9"/>
  <c r="LY58" i="9"/>
  <c r="LY10" i="9"/>
  <c r="LY14" i="9"/>
  <c r="LY13" i="9"/>
  <c r="LZ7" i="9"/>
  <c r="LZ61" i="9" l="1"/>
  <c r="LZ11" i="9"/>
  <c r="LZ55" i="9"/>
  <c r="LZ59" i="9"/>
  <c r="LZ60" i="9"/>
  <c r="LZ12" i="9"/>
  <c r="LZ56" i="9"/>
  <c r="LZ57" i="9"/>
  <c r="LZ16" i="9"/>
  <c r="LZ54" i="9"/>
  <c r="LZ15" i="9"/>
  <c r="LZ58" i="9"/>
  <c r="LZ10" i="9"/>
  <c r="LZ14" i="9"/>
  <c r="LZ13" i="9"/>
  <c r="MA7" i="9"/>
  <c r="MA61" i="9" l="1"/>
  <c r="MA11" i="9"/>
  <c r="MA55" i="9"/>
  <c r="MA60" i="9"/>
  <c r="MA59" i="9"/>
  <c r="MA12" i="9"/>
  <c r="MA56" i="9"/>
  <c r="MA57" i="9"/>
  <c r="MA16" i="9"/>
  <c r="MA54" i="9"/>
  <c r="MA15" i="9"/>
  <c r="MA58" i="9"/>
  <c r="MA10" i="9"/>
  <c r="MA14" i="9"/>
  <c r="MA13" i="9"/>
  <c r="MB7" i="9"/>
  <c r="MB61" i="9" l="1"/>
  <c r="MB55" i="9"/>
  <c r="MB11" i="9"/>
  <c r="MB59" i="9"/>
  <c r="MB60" i="9"/>
  <c r="MB12" i="9"/>
  <c r="MB56" i="9"/>
  <c r="MB57" i="9"/>
  <c r="MB16" i="9"/>
  <c r="MB54" i="9"/>
  <c r="MB15" i="9"/>
  <c r="MB58" i="9"/>
  <c r="MB10" i="9"/>
  <c r="MB14" i="9"/>
  <c r="MB13" i="9"/>
  <c r="MC7" i="9"/>
  <c r="MC61" i="9" l="1"/>
  <c r="MC55" i="9"/>
  <c r="MC11" i="9"/>
  <c r="MC59" i="9"/>
  <c r="MC60" i="9"/>
  <c r="MC12" i="9"/>
  <c r="MC56" i="9"/>
  <c r="MC57" i="9"/>
  <c r="MC16" i="9"/>
  <c r="MC54" i="9"/>
  <c r="MC15" i="9"/>
  <c r="MC58" i="9"/>
  <c r="MC10" i="9"/>
  <c r="MC14" i="9"/>
  <c r="MC13" i="9"/>
  <c r="MD7" i="9"/>
  <c r="MD61" i="9" l="1"/>
  <c r="MD55" i="9"/>
  <c r="MD11" i="9"/>
  <c r="MD59" i="9"/>
  <c r="MD60" i="9"/>
  <c r="MD12" i="9"/>
  <c r="MD56" i="9"/>
  <c r="MD57" i="9"/>
  <c r="MD16" i="9"/>
  <c r="MD54" i="9"/>
  <c r="MD15" i="9"/>
  <c r="MD58" i="9"/>
  <c r="MD10" i="9"/>
  <c r="MD14" i="9"/>
  <c r="MD13" i="9"/>
  <c r="ME7" i="9"/>
  <c r="ME61" i="9" l="1"/>
  <c r="ME55" i="9"/>
  <c r="ME11" i="9"/>
  <c r="ME59" i="9"/>
  <c r="ME60" i="9"/>
  <c r="ME12" i="9"/>
  <c r="ME57" i="9"/>
  <c r="ME56" i="9"/>
  <c r="ME16" i="9"/>
  <c r="ME54" i="9"/>
  <c r="ME15" i="9"/>
  <c r="ME58" i="9"/>
  <c r="ME10" i="9"/>
  <c r="ME14" i="9"/>
  <c r="ME13" i="9"/>
  <c r="MF7" i="9"/>
  <c r="MF61" i="9" l="1"/>
  <c r="MF55" i="9"/>
  <c r="MF11" i="9"/>
  <c r="MF59" i="9"/>
  <c r="MF60" i="9"/>
  <c r="MF12" i="9"/>
  <c r="MF56" i="9"/>
  <c r="MF57" i="9"/>
  <c r="MF16" i="9"/>
  <c r="MF54" i="9"/>
  <c r="MF15" i="9"/>
  <c r="MF58" i="9"/>
  <c r="MF10" i="9"/>
  <c r="MF14" i="9"/>
  <c r="MF13" i="9"/>
  <c r="MG7" i="9"/>
  <c r="MG61" i="9" l="1"/>
  <c r="MG55" i="9"/>
  <c r="MG11" i="9"/>
  <c r="MG59" i="9"/>
  <c r="MG60" i="9"/>
  <c r="MG12" i="9"/>
  <c r="MG56" i="9"/>
  <c r="MG57" i="9"/>
  <c r="MG16" i="9"/>
  <c r="MG54" i="9"/>
  <c r="MG15" i="9"/>
  <c r="MG58" i="9"/>
  <c r="MG10" i="9"/>
  <c r="MG14" i="9"/>
  <c r="MG13" i="9"/>
  <c r="MH7" i="9"/>
  <c r="MH61" i="9" l="1"/>
  <c r="MH11" i="9"/>
  <c r="MH55" i="9"/>
  <c r="MH59" i="9"/>
  <c r="MH60" i="9"/>
  <c r="MH12" i="9"/>
  <c r="MH56" i="9"/>
  <c r="MH57" i="9"/>
  <c r="MH16" i="9"/>
  <c r="MH54" i="9"/>
  <c r="MH15" i="9"/>
  <c r="MH58" i="9"/>
  <c r="MH10" i="9"/>
  <c r="MH14" i="9"/>
  <c r="MH13" i="9"/>
  <c r="MI7" i="9"/>
  <c r="MI61" i="9" l="1"/>
  <c r="MI55" i="9"/>
  <c r="MI11" i="9"/>
  <c r="MI59" i="9"/>
  <c r="MI60" i="9"/>
  <c r="MI12" i="9"/>
  <c r="MI56" i="9"/>
  <c r="MI57" i="9"/>
  <c r="MI16" i="9"/>
  <c r="MI54" i="9"/>
  <c r="MI15" i="9"/>
  <c r="MI58" i="9"/>
  <c r="MI10" i="9"/>
  <c r="MI14" i="9"/>
  <c r="MI13" i="9"/>
  <c r="MJ7" i="9"/>
  <c r="MJ61" i="9" l="1"/>
  <c r="MJ55" i="9"/>
  <c r="MJ11" i="9"/>
  <c r="MJ59" i="9"/>
  <c r="MJ60" i="9"/>
  <c r="MJ12" i="9"/>
  <c r="MJ56" i="9"/>
  <c r="MJ57" i="9"/>
  <c r="MJ16" i="9"/>
  <c r="MJ54" i="9"/>
  <c r="MJ15" i="9"/>
  <c r="MJ58" i="9"/>
  <c r="MJ10" i="9"/>
  <c r="MJ14" i="9"/>
  <c r="MJ13" i="9"/>
  <c r="MK7" i="9"/>
  <c r="MK61" i="9" l="1"/>
  <c r="MK55" i="9"/>
  <c r="MK11" i="9"/>
  <c r="MK59" i="9"/>
  <c r="MK60" i="9"/>
  <c r="MK12" i="9"/>
  <c r="MK56" i="9"/>
  <c r="MK57" i="9"/>
  <c r="MK16" i="9"/>
  <c r="MK54" i="9"/>
  <c r="MK15" i="9"/>
  <c r="MK58" i="9"/>
  <c r="MK10" i="9"/>
  <c r="MK14" i="9"/>
  <c r="MK13" i="9"/>
  <c r="ML7" i="9"/>
  <c r="ML61" i="9" l="1"/>
  <c r="ML55" i="9"/>
  <c r="ML11" i="9"/>
  <c r="ML59" i="9"/>
  <c r="ML60" i="9"/>
  <c r="ML12" i="9"/>
  <c r="ML56" i="9"/>
  <c r="ML57" i="9"/>
  <c r="ML16" i="9"/>
  <c r="ML54" i="9"/>
  <c r="ML15" i="9"/>
  <c r="ML58" i="9"/>
  <c r="ML10" i="9"/>
  <c r="ML14" i="9"/>
  <c r="ML13" i="9"/>
  <c r="MM7" i="9"/>
  <c r="MM61" i="9" l="1"/>
  <c r="MM55" i="9"/>
  <c r="MM11" i="9"/>
  <c r="MM59" i="9"/>
  <c r="MM60" i="9"/>
  <c r="MM12" i="9"/>
  <c r="MM57" i="9"/>
  <c r="MM56" i="9"/>
  <c r="MM16" i="9"/>
  <c r="MM54" i="9"/>
  <c r="MM15" i="9"/>
  <c r="MM58" i="9"/>
  <c r="MM10" i="9"/>
  <c r="MM14" i="9"/>
  <c r="MM13" i="9"/>
  <c r="MN7" i="9"/>
  <c r="MN61" i="9" l="1"/>
  <c r="MN55" i="9"/>
  <c r="MN11" i="9"/>
  <c r="MN59" i="9"/>
  <c r="MN60" i="9"/>
  <c r="MN12" i="9"/>
  <c r="MN56" i="9"/>
  <c r="MN57" i="9"/>
  <c r="MN16" i="9"/>
  <c r="MN54" i="9"/>
  <c r="MN15" i="9"/>
  <c r="MN58" i="9"/>
  <c r="MN10" i="9"/>
  <c r="MN14" i="9"/>
  <c r="MN13" i="9"/>
  <c r="MO7" i="9"/>
  <c r="MO61" i="9" l="1"/>
  <c r="MO11" i="9"/>
  <c r="MO55" i="9"/>
  <c r="MO60" i="9"/>
  <c r="MO59" i="9"/>
  <c r="MO12" i="9"/>
  <c r="MO57" i="9"/>
  <c r="MO56" i="9"/>
  <c r="MO16" i="9"/>
  <c r="MO54" i="9"/>
  <c r="MO15" i="9"/>
  <c r="MO58" i="9"/>
  <c r="MO10" i="9"/>
  <c r="MO14" i="9"/>
  <c r="MO13" i="9"/>
  <c r="MP7" i="9"/>
  <c r="MP61" i="9" l="1"/>
  <c r="MP55" i="9"/>
  <c r="MP11" i="9"/>
  <c r="MP59" i="9"/>
  <c r="MP60" i="9"/>
  <c r="MP12" i="9"/>
  <c r="MP56" i="9"/>
  <c r="MP57" i="9"/>
  <c r="MP16" i="9"/>
  <c r="MP54" i="9"/>
  <c r="MP15" i="9"/>
  <c r="MP58" i="9"/>
  <c r="MP10" i="9"/>
  <c r="MP14" i="9"/>
  <c r="MP13" i="9"/>
  <c r="MQ7" i="9"/>
  <c r="MQ61" i="9" l="1"/>
  <c r="MQ55" i="9"/>
  <c r="MQ11" i="9"/>
  <c r="MQ59" i="9"/>
  <c r="MQ60" i="9"/>
  <c r="MQ12" i="9"/>
  <c r="MQ56" i="9"/>
  <c r="MQ57" i="9"/>
  <c r="MQ16" i="9"/>
  <c r="MQ54" i="9"/>
  <c r="MQ15" i="9"/>
  <c r="MQ58" i="9"/>
  <c r="MQ10" i="9"/>
  <c r="MQ14" i="9"/>
  <c r="MQ13" i="9"/>
  <c r="MR7" i="9"/>
  <c r="MR61" i="9" l="1"/>
  <c r="MR11" i="9"/>
  <c r="MR55" i="9"/>
  <c r="MR59" i="9"/>
  <c r="MR60" i="9"/>
  <c r="MR12" i="9"/>
  <c r="MR57" i="9"/>
  <c r="MR56" i="9"/>
  <c r="MR16" i="9"/>
  <c r="MR54" i="9"/>
  <c r="MR15" i="9"/>
  <c r="MR58" i="9"/>
  <c r="MR10" i="9"/>
  <c r="MR14" i="9"/>
  <c r="MR13" i="9"/>
  <c r="MS7" i="9"/>
  <c r="MS61" i="9" l="1"/>
  <c r="MS55" i="9"/>
  <c r="MS11" i="9"/>
  <c r="MS59" i="9"/>
  <c r="MS60" i="9"/>
  <c r="MS12" i="9"/>
  <c r="MS56" i="9"/>
  <c r="MS57" i="9"/>
  <c r="MS16" i="9"/>
  <c r="MS54" i="9"/>
  <c r="MS15" i="9"/>
  <c r="MS58" i="9"/>
  <c r="MS10" i="9"/>
  <c r="MS14" i="9"/>
  <c r="MS13" i="9"/>
  <c r="MT7" i="9"/>
  <c r="MT61" i="9" l="1"/>
  <c r="MT11" i="9"/>
  <c r="MT55" i="9"/>
  <c r="MT59" i="9"/>
  <c r="MT60" i="9"/>
  <c r="MT12" i="9"/>
  <c r="MT56" i="9"/>
  <c r="MT57" i="9"/>
  <c r="MT16" i="9"/>
  <c r="MT54" i="9"/>
  <c r="MT15" i="9"/>
  <c r="MT58" i="9"/>
  <c r="MT10" i="9"/>
  <c r="MT14" i="9"/>
  <c r="MT13" i="9"/>
  <c r="MU7" i="9"/>
  <c r="MU61" i="9" l="1"/>
  <c r="MU55" i="9"/>
  <c r="MU11" i="9"/>
  <c r="MU59" i="9"/>
  <c r="MU60" i="9"/>
  <c r="MU12" i="9"/>
  <c r="MU57" i="9"/>
  <c r="MU56" i="9"/>
  <c r="MU16" i="9"/>
  <c r="MU54" i="9"/>
  <c r="MU15" i="9"/>
  <c r="MU58" i="9"/>
  <c r="MU10" i="9"/>
  <c r="MU14" i="9"/>
  <c r="MU13" i="9"/>
  <c r="MV7" i="9"/>
  <c r="MV61" i="9" l="1"/>
  <c r="MV55" i="9"/>
  <c r="MV11" i="9"/>
  <c r="MV59" i="9"/>
  <c r="MV60" i="9"/>
  <c r="MV12" i="9"/>
  <c r="MV56" i="9"/>
  <c r="MV57" i="9"/>
  <c r="MV16" i="9"/>
  <c r="MV54" i="9"/>
  <c r="MV15" i="9"/>
  <c r="MV58" i="9"/>
  <c r="MV10" i="9"/>
  <c r="MV14" i="9"/>
  <c r="MV13" i="9"/>
  <c r="MW7" i="9"/>
  <c r="MW61" i="9" l="1"/>
  <c r="MW55" i="9"/>
  <c r="MW11" i="9"/>
  <c r="MW59" i="9"/>
  <c r="MW60" i="9"/>
  <c r="MW12" i="9"/>
  <c r="MW57" i="9"/>
  <c r="MW56" i="9"/>
  <c r="MW16" i="9"/>
  <c r="MW54" i="9"/>
  <c r="MW15" i="9"/>
  <c r="MW58" i="9"/>
  <c r="MW10" i="9"/>
  <c r="MW14" i="9"/>
  <c r="MW13" i="9"/>
  <c r="MX7" i="9"/>
  <c r="MX61" i="9" l="1"/>
  <c r="MX11" i="9"/>
  <c r="MX55" i="9"/>
  <c r="MX59" i="9"/>
  <c r="MX60" i="9"/>
  <c r="MX12" i="9"/>
  <c r="MX56" i="9"/>
  <c r="MX57" i="9"/>
  <c r="MX16" i="9"/>
  <c r="MX54" i="9"/>
  <c r="MX15" i="9"/>
  <c r="MX58" i="9"/>
  <c r="MX10" i="9"/>
  <c r="MX14" i="9"/>
  <c r="MX13" i="9"/>
  <c r="MY7" i="9"/>
  <c r="MY61" i="9" l="1"/>
  <c r="MY55" i="9"/>
  <c r="MY11" i="9"/>
  <c r="MY59" i="9"/>
  <c r="MY60" i="9"/>
  <c r="MY12" i="9"/>
  <c r="MY56" i="9"/>
  <c r="MY57" i="9"/>
  <c r="MY16" i="9"/>
  <c r="MY54" i="9"/>
  <c r="MY15" i="9"/>
  <c r="MY58" i="9"/>
  <c r="MY10" i="9"/>
  <c r="MY14" i="9"/>
  <c r="MY13" i="9"/>
  <c r="MZ7" i="9"/>
  <c r="MZ61" i="9" l="1"/>
  <c r="MZ55" i="9"/>
  <c r="MZ11" i="9"/>
  <c r="MZ59" i="9"/>
  <c r="MZ60" i="9"/>
  <c r="MZ12" i="9"/>
  <c r="MZ56" i="9"/>
  <c r="MZ57" i="9"/>
  <c r="MZ16" i="9"/>
  <c r="MZ54" i="9"/>
  <c r="MZ15" i="9"/>
  <c r="MZ58" i="9"/>
  <c r="MZ10" i="9"/>
  <c r="MZ14" i="9"/>
  <c r="MZ13" i="9"/>
  <c r="NA7" i="9"/>
  <c r="NA61" i="9" l="1"/>
  <c r="NA55" i="9"/>
  <c r="NA11" i="9"/>
  <c r="NA59" i="9"/>
  <c r="NA60" i="9"/>
  <c r="NA12" i="9"/>
  <c r="NA56" i="9"/>
  <c r="NA57" i="9"/>
  <c r="NA16" i="9"/>
  <c r="NA54" i="9"/>
  <c r="NA15" i="9"/>
  <c r="NA58" i="9"/>
  <c r="NA10" i="9"/>
  <c r="NA14" i="9"/>
  <c r="NA13" i="9"/>
  <c r="NB7" i="9"/>
  <c r="NB61" i="9" l="1"/>
  <c r="NB55" i="9"/>
  <c r="NB11" i="9"/>
  <c r="NB59" i="9"/>
  <c r="NB60" i="9"/>
  <c r="NB12" i="9"/>
  <c r="NB56" i="9"/>
  <c r="NB57" i="9"/>
  <c r="NB16" i="9"/>
  <c r="NB54" i="9"/>
  <c r="NB15" i="9"/>
  <c r="NB58" i="9"/>
  <c r="NB10" i="9"/>
  <c r="NB14" i="9"/>
  <c r="NB13" i="9"/>
  <c r="NC7" i="9"/>
  <c r="NC61" i="9" l="1"/>
  <c r="NC55" i="9"/>
  <c r="NC11" i="9"/>
  <c r="NC59" i="9"/>
  <c r="NC60" i="9"/>
  <c r="NC12" i="9"/>
  <c r="NC56" i="9"/>
  <c r="NC57" i="9"/>
  <c r="NC16" i="9"/>
  <c r="NC54" i="9"/>
  <c r="NC15" i="9"/>
  <c r="NC58" i="9"/>
  <c r="NC10" i="9"/>
  <c r="NC14" i="9"/>
  <c r="NC13" i="9"/>
  <c r="ND7" i="9"/>
  <c r="ND61" i="9" l="1"/>
  <c r="ND55" i="9"/>
  <c r="ND11" i="9"/>
  <c r="ND59" i="9"/>
  <c r="ND60" i="9"/>
  <c r="ND12" i="9"/>
  <c r="ND56" i="9"/>
  <c r="ND57" i="9"/>
  <c r="ND16" i="9"/>
  <c r="ND54" i="9"/>
  <c r="ND15" i="9"/>
  <c r="ND58" i="9"/>
  <c r="ND10" i="9"/>
  <c r="ND14" i="9"/>
  <c r="ND13" i="9"/>
  <c r="NE7" i="9"/>
  <c r="NE61" i="9" l="1"/>
  <c r="NE55" i="9"/>
  <c r="NE11" i="9"/>
  <c r="NE60" i="9"/>
  <c r="NE59" i="9"/>
  <c r="NE12" i="9"/>
  <c r="NE56" i="9"/>
  <c r="NE57" i="9"/>
  <c r="NE16" i="9"/>
  <c r="NE54" i="9"/>
  <c r="NE15" i="9"/>
  <c r="NE58" i="9"/>
  <c r="NE10" i="9"/>
  <c r="NE14" i="9"/>
  <c r="NE13" i="9"/>
  <c r="NF7" i="9"/>
  <c r="NF61" i="9" l="1"/>
  <c r="NF55" i="9"/>
  <c r="NF11" i="9"/>
  <c r="NF59" i="9"/>
  <c r="NF60" i="9"/>
  <c r="NF12" i="9"/>
  <c r="NF56" i="9"/>
  <c r="NF57" i="9"/>
  <c r="NF16" i="9"/>
  <c r="NF54" i="9"/>
  <c r="NF15" i="9"/>
  <c r="NF58" i="9"/>
  <c r="NF10" i="9"/>
  <c r="NF14" i="9"/>
  <c r="NF13" i="9"/>
  <c r="NG7" i="9"/>
  <c r="NG61" i="9" l="1"/>
  <c r="NG55" i="9"/>
  <c r="NG11" i="9"/>
  <c r="NG59" i="9"/>
  <c r="NG60" i="9"/>
  <c r="NG12" i="9"/>
  <c r="NG56" i="9"/>
  <c r="NG57" i="9"/>
  <c r="NG16" i="9"/>
  <c r="NG54" i="9"/>
  <c r="NG15" i="9"/>
  <c r="NG58" i="9"/>
  <c r="NG10" i="9"/>
  <c r="NG14" i="9"/>
  <c r="NG13" i="9"/>
  <c r="NH7" i="9"/>
  <c r="NH61" i="9" l="1"/>
  <c r="NH11" i="9"/>
  <c r="NH55" i="9"/>
  <c r="NH59" i="9"/>
  <c r="NH60" i="9"/>
  <c r="NH12" i="9"/>
  <c r="NH56" i="9"/>
  <c r="NH57" i="9"/>
  <c r="NH16" i="9"/>
  <c r="NH54" i="9"/>
  <c r="NH15" i="9"/>
  <c r="NH58" i="9"/>
  <c r="NH10" i="9"/>
  <c r="NH14" i="9"/>
  <c r="NH13" i="9"/>
  <c r="NI7" i="9"/>
  <c r="NI61" i="9" l="1"/>
  <c r="NI11" i="9"/>
  <c r="NI55" i="9"/>
  <c r="NI59" i="9"/>
  <c r="NI60" i="9"/>
  <c r="NI12" i="9"/>
  <c r="NI56" i="9"/>
  <c r="NI57" i="9"/>
  <c r="NI16" i="9"/>
  <c r="NI54" i="9"/>
  <c r="NI15" i="9"/>
  <c r="NI58" i="9"/>
  <c r="NI10" i="9"/>
  <c r="NI14" i="9"/>
  <c r="NI13" i="9"/>
  <c r="NJ7" i="9"/>
  <c r="NJ61" i="9" l="1"/>
  <c r="NJ11" i="9"/>
  <c r="NJ55" i="9"/>
  <c r="NJ59" i="9"/>
  <c r="NJ60" i="9"/>
  <c r="NJ12" i="9"/>
  <c r="NJ56" i="9"/>
  <c r="NJ57" i="9"/>
  <c r="NJ16" i="9"/>
  <c r="NJ54" i="9"/>
  <c r="NJ15" i="9"/>
  <c r="NJ58" i="9"/>
  <c r="NJ10" i="9"/>
  <c r="NJ14" i="9"/>
  <c r="NJ13" i="9"/>
  <c r="NK7" i="9"/>
  <c r="NK61" i="9" l="1"/>
  <c r="NK55" i="9"/>
  <c r="NK11" i="9"/>
  <c r="NK59" i="9"/>
  <c r="NK60" i="9"/>
  <c r="NK12" i="9"/>
  <c r="NK56" i="9"/>
  <c r="NK57" i="9"/>
  <c r="NK16" i="9"/>
  <c r="NK54" i="9"/>
  <c r="NK15" i="9"/>
  <c r="NK58" i="9"/>
  <c r="NK10" i="9"/>
  <c r="NK14" i="9"/>
  <c r="NK13" i="9"/>
  <c r="NL7" i="9"/>
  <c r="NL61" i="9" l="1"/>
  <c r="NL11" i="9"/>
  <c r="NL55" i="9"/>
  <c r="NL59" i="9"/>
  <c r="NL60" i="9"/>
  <c r="NL12" i="9"/>
  <c r="NL56" i="9"/>
  <c r="NL57" i="9"/>
  <c r="NL16" i="9"/>
  <c r="NL54" i="9"/>
  <c r="NL15" i="9"/>
  <c r="NL58" i="9"/>
  <c r="NL10" i="9"/>
  <c r="NL14" i="9"/>
  <c r="NL13" i="9"/>
  <c r="NM7" i="9"/>
  <c r="NM61" i="9" l="1"/>
  <c r="NM11" i="9"/>
  <c r="NM55" i="9"/>
  <c r="NM59" i="9"/>
  <c r="NM60" i="9"/>
  <c r="NM12" i="9"/>
  <c r="NM57" i="9"/>
  <c r="NM56" i="9"/>
  <c r="NM16" i="9"/>
  <c r="NM54" i="9"/>
  <c r="NM15" i="9"/>
  <c r="NM58" i="9"/>
  <c r="NM10" i="9"/>
  <c r="NM14" i="9"/>
  <c r="NM13" i="9"/>
  <c r="NN7" i="9"/>
  <c r="NN61" i="9" l="1"/>
  <c r="NN55" i="9"/>
  <c r="NN11" i="9"/>
  <c r="NN59" i="9"/>
  <c r="NN60" i="9"/>
  <c r="NN12" i="9"/>
  <c r="NN56" i="9"/>
  <c r="NN57" i="9"/>
  <c r="NN16" i="9"/>
  <c r="NN54" i="9"/>
  <c r="NN15" i="9"/>
  <c r="NN58" i="9"/>
  <c r="NN10" i="9"/>
  <c r="NN14" i="9"/>
  <c r="NN13" i="9"/>
  <c r="NO7" i="9"/>
  <c r="NO61" i="9" l="1"/>
  <c r="NO55" i="9"/>
  <c r="NO11" i="9"/>
  <c r="NO59" i="9"/>
  <c r="NO60" i="9"/>
  <c r="NO12" i="9"/>
  <c r="NO56" i="9"/>
  <c r="NO57" i="9"/>
  <c r="NO16" i="9"/>
  <c r="NO54" i="9"/>
  <c r="NO15" i="9"/>
  <c r="NO58" i="9"/>
  <c r="NO10" i="9"/>
  <c r="NO14" i="9"/>
  <c r="NO13" i="9"/>
  <c r="NP7" i="9"/>
  <c r="NP61" i="9" l="1"/>
  <c r="NP11" i="9"/>
  <c r="NP55" i="9"/>
  <c r="NP59" i="9"/>
  <c r="NP60" i="9"/>
  <c r="NP12" i="9"/>
  <c r="NP56" i="9"/>
  <c r="NP57" i="9"/>
  <c r="NP16" i="9"/>
  <c r="NP54" i="9"/>
  <c r="NP15" i="9"/>
  <c r="NP58" i="9"/>
  <c r="NP10" i="9"/>
  <c r="NP14" i="9"/>
  <c r="NP13" i="9"/>
  <c r="NQ7" i="9"/>
  <c r="NQ61" i="9" l="1"/>
  <c r="NQ11" i="9"/>
  <c r="NQ55" i="9"/>
  <c r="NQ59" i="9"/>
  <c r="NQ60" i="9"/>
  <c r="NQ12" i="9"/>
  <c r="NQ56" i="9"/>
  <c r="NQ57" i="9"/>
  <c r="NQ16" i="9"/>
  <c r="NQ54" i="9"/>
  <c r="NQ15" i="9"/>
  <c r="NQ58" i="9"/>
  <c r="NQ10" i="9"/>
  <c r="NQ14" i="9"/>
  <c r="NQ13" i="9"/>
  <c r="NR7" i="9"/>
  <c r="NR61" i="9" l="1"/>
  <c r="NR55" i="9"/>
  <c r="NR11" i="9"/>
  <c r="NR59" i="9"/>
  <c r="NR60" i="9"/>
  <c r="NR12" i="9"/>
  <c r="NR56" i="9"/>
  <c r="NR57" i="9"/>
  <c r="NR16" i="9"/>
  <c r="NR54" i="9"/>
  <c r="NR15" i="9"/>
  <c r="NR58" i="9"/>
  <c r="NR10" i="9"/>
  <c r="NR14" i="9"/>
  <c r="NR13" i="9"/>
  <c r="NS7" i="9"/>
  <c r="NS61" i="9" l="1"/>
  <c r="NS11" i="9"/>
  <c r="NS55" i="9"/>
  <c r="NS59" i="9"/>
  <c r="NS60" i="9"/>
  <c r="NS12" i="9"/>
  <c r="NS56" i="9"/>
  <c r="NS57" i="9"/>
  <c r="NS16" i="9"/>
  <c r="NS54" i="9"/>
  <c r="NS15" i="9"/>
  <c r="NS58" i="9"/>
  <c r="NS10" i="9"/>
  <c r="NS14" i="9"/>
  <c r="NS13" i="9"/>
  <c r="NT7" i="9"/>
  <c r="NT61" i="9" l="1"/>
  <c r="NT55" i="9"/>
  <c r="NT11" i="9"/>
  <c r="NT59" i="9"/>
  <c r="NT60" i="9"/>
  <c r="NT12" i="9"/>
  <c r="NT56" i="9"/>
  <c r="NT57" i="9"/>
  <c r="NT16" i="9"/>
  <c r="NT54" i="9"/>
  <c r="NT15" i="9"/>
  <c r="NT58" i="9"/>
  <c r="NT10" i="9"/>
  <c r="NT14" i="9"/>
  <c r="NT13" i="9"/>
  <c r="NU7" i="9"/>
  <c r="NU61" i="9" l="1"/>
  <c r="NU55" i="9"/>
  <c r="NU11" i="9"/>
  <c r="NU59" i="9"/>
  <c r="NU60" i="9"/>
  <c r="NU12" i="9"/>
  <c r="NU56" i="9"/>
  <c r="NU57" i="9"/>
  <c r="NU16" i="9"/>
  <c r="NU54" i="9"/>
  <c r="NU15" i="9"/>
  <c r="NU58" i="9"/>
  <c r="NU10" i="9"/>
  <c r="NU14" i="9"/>
  <c r="NU13" i="9"/>
  <c r="NV7" i="9"/>
  <c r="NV61" i="9" l="1"/>
  <c r="NV11" i="9"/>
  <c r="NV55" i="9"/>
  <c r="NV59" i="9"/>
  <c r="NV60" i="9"/>
  <c r="NV12" i="9"/>
  <c r="NV57" i="9"/>
  <c r="NV56" i="9"/>
  <c r="NV16" i="9"/>
  <c r="NV54" i="9"/>
  <c r="NV15" i="9"/>
  <c r="NV58" i="9"/>
  <c r="NV10" i="9"/>
  <c r="NV14" i="9"/>
  <c r="NV13" i="9"/>
  <c r="NW7" i="9"/>
  <c r="NW61" i="9" l="1"/>
  <c r="NW55" i="9"/>
  <c r="NW11" i="9"/>
  <c r="NW59" i="9"/>
  <c r="NW60" i="9"/>
  <c r="NW12" i="9"/>
  <c r="NW56" i="9"/>
  <c r="NW57" i="9"/>
  <c r="NW16" i="9"/>
  <c r="NW54" i="9"/>
  <c r="NW15" i="9"/>
  <c r="NW58" i="9"/>
  <c r="NW10" i="9"/>
  <c r="NW14" i="9"/>
  <c r="NW13" i="9"/>
  <c r="NX7" i="9"/>
  <c r="NX61" i="9" l="1"/>
  <c r="NX55" i="9"/>
  <c r="NX11" i="9"/>
  <c r="NX59" i="9"/>
  <c r="NX60" i="9"/>
  <c r="NX12" i="9"/>
  <c r="NX56" i="9"/>
  <c r="NX57" i="9"/>
  <c r="NX16" i="9"/>
  <c r="NX54" i="9"/>
  <c r="NX15" i="9"/>
  <c r="NX58" i="9"/>
  <c r="NX10" i="9"/>
  <c r="NX14" i="9"/>
  <c r="NX13" i="9"/>
  <c r="NY7" i="9"/>
  <c r="NY61" i="9" l="1"/>
  <c r="NY55" i="9"/>
  <c r="NY11" i="9"/>
  <c r="NY59" i="9"/>
  <c r="NY60" i="9"/>
  <c r="NY12" i="9"/>
  <c r="NY56" i="9"/>
  <c r="NY57" i="9"/>
  <c r="NY16" i="9"/>
  <c r="NY54" i="9"/>
  <c r="NY15" i="9"/>
  <c r="NY58" i="9"/>
  <c r="NY10" i="9"/>
  <c r="NY14" i="9"/>
  <c r="NY13" i="9"/>
  <c r="NZ7" i="9"/>
  <c r="NZ61" i="9" l="1"/>
  <c r="NZ55" i="9"/>
  <c r="NZ11" i="9"/>
  <c r="NZ59" i="9"/>
  <c r="NZ60" i="9"/>
  <c r="NZ12" i="9"/>
  <c r="NZ56" i="9"/>
  <c r="NZ57" i="9"/>
  <c r="NZ16" i="9"/>
  <c r="NZ54" i="9"/>
  <c r="NZ15" i="9"/>
  <c r="NZ58" i="9"/>
  <c r="NZ10" i="9"/>
  <c r="NZ14" i="9"/>
  <c r="NZ13" i="9"/>
  <c r="OA7" i="9"/>
  <c r="OA61" i="9" l="1"/>
  <c r="OA11" i="9"/>
  <c r="OA55" i="9"/>
  <c r="OA59" i="9"/>
  <c r="OA60" i="9"/>
  <c r="OA12" i="9"/>
  <c r="OA56" i="9"/>
  <c r="OA57" i="9"/>
  <c r="OA16" i="9"/>
  <c r="OA54" i="9"/>
  <c r="OA15" i="9"/>
  <c r="OA58" i="9"/>
  <c r="OA10" i="9"/>
  <c r="OA14" i="9"/>
  <c r="OA13" i="9"/>
  <c r="OB7" i="9"/>
  <c r="OB61" i="9" l="1"/>
  <c r="OB11" i="9"/>
  <c r="OB55" i="9"/>
  <c r="OB59" i="9"/>
  <c r="OB60" i="9"/>
  <c r="OB12" i="9"/>
  <c r="OB56" i="9"/>
  <c r="OB57" i="9"/>
  <c r="OB16" i="9"/>
  <c r="OB54" i="9"/>
  <c r="OB15" i="9"/>
  <c r="OB58" i="9"/>
  <c r="OB10" i="9"/>
  <c r="OB14" i="9"/>
  <c r="OB13" i="9"/>
  <c r="OC7" i="9"/>
  <c r="OC61" i="9" l="1"/>
  <c r="OC55" i="9"/>
  <c r="OC11" i="9"/>
  <c r="OC59" i="9"/>
  <c r="OC60" i="9"/>
  <c r="OC12" i="9"/>
  <c r="OC56" i="9"/>
  <c r="OC57" i="9"/>
  <c r="OC16" i="9"/>
  <c r="OC54" i="9"/>
  <c r="OC15" i="9"/>
  <c r="OC58" i="9"/>
  <c r="OC10" i="9"/>
  <c r="OC14" i="9"/>
  <c r="OC13" i="9"/>
  <c r="OD7" i="9"/>
  <c r="OD61" i="9" l="1"/>
  <c r="OD55" i="9"/>
  <c r="OD11" i="9"/>
  <c r="OD60" i="9"/>
  <c r="OD59" i="9"/>
  <c r="OD12" i="9"/>
  <c r="OD56" i="9"/>
  <c r="OD57" i="9"/>
  <c r="OD16" i="9"/>
  <c r="OD54" i="9"/>
  <c r="OD15" i="9"/>
  <c r="OD58" i="9"/>
  <c r="OD10" i="9"/>
  <c r="OD14" i="9"/>
  <c r="OD13" i="9"/>
  <c r="OE7" i="9"/>
  <c r="OE61" i="9" l="1"/>
  <c r="OE55" i="9"/>
  <c r="OE11" i="9"/>
  <c r="OE59" i="9"/>
  <c r="OE60" i="9"/>
  <c r="OE12" i="9"/>
  <c r="OE56" i="9"/>
  <c r="OE57" i="9"/>
  <c r="OE16" i="9"/>
  <c r="OE54" i="9"/>
  <c r="OE15" i="9"/>
  <c r="OE58" i="9"/>
  <c r="OE10" i="9"/>
  <c r="OE14" i="9"/>
  <c r="OE13" i="9"/>
  <c r="OF7" i="9"/>
  <c r="OF61" i="9" l="1"/>
  <c r="OF11" i="9"/>
  <c r="OF55" i="9"/>
  <c r="OF59" i="9"/>
  <c r="OF60" i="9"/>
  <c r="OF12" i="9"/>
  <c r="OF56" i="9"/>
  <c r="OF57" i="9"/>
  <c r="OF16" i="9"/>
  <c r="OF54" i="9"/>
  <c r="OF15" i="9"/>
  <c r="OF58" i="9"/>
  <c r="OF10" i="9"/>
  <c r="OF14" i="9"/>
  <c r="OF13" i="9"/>
  <c r="OG7" i="9"/>
  <c r="OG61" i="9" l="1"/>
  <c r="OG11" i="9"/>
  <c r="OG55" i="9"/>
  <c r="OG59" i="9"/>
  <c r="OG60" i="9"/>
  <c r="OG12" i="9"/>
  <c r="OG57" i="9"/>
  <c r="OG56" i="9"/>
  <c r="OG16" i="9"/>
  <c r="OG54" i="9"/>
  <c r="OG15" i="9"/>
  <c r="OG58" i="9"/>
  <c r="OG10" i="9"/>
  <c r="OG14" i="9"/>
  <c r="OG13" i="9"/>
  <c r="OH7" i="9"/>
  <c r="OH61" i="9" l="1"/>
  <c r="OH11" i="9"/>
  <c r="OH55" i="9"/>
  <c r="OH59" i="9"/>
  <c r="OH60" i="9"/>
  <c r="OH12" i="9"/>
  <c r="OH56" i="9"/>
  <c r="OH57" i="9"/>
  <c r="OH16" i="9"/>
  <c r="OH54" i="9"/>
  <c r="OH15" i="9"/>
  <c r="OH58" i="9"/>
  <c r="OH10" i="9"/>
  <c r="OH14" i="9"/>
  <c r="OH13" i="9"/>
  <c r="OI7" i="9"/>
  <c r="OI61" i="9" l="1"/>
  <c r="OI55" i="9"/>
  <c r="OI11" i="9"/>
  <c r="OI59" i="9"/>
  <c r="OI60" i="9"/>
  <c r="OI12" i="9"/>
  <c r="OI56" i="9"/>
  <c r="OI57" i="9"/>
  <c r="OI16" i="9"/>
  <c r="OI54" i="9"/>
  <c r="OI15" i="9"/>
  <c r="OI58" i="9"/>
  <c r="OI10" i="9"/>
  <c r="OI14" i="9"/>
  <c r="OI13" i="9"/>
  <c r="OJ7" i="9"/>
  <c r="OJ61" i="9" l="1"/>
  <c r="OJ55" i="9"/>
  <c r="OJ11" i="9"/>
  <c r="OJ59" i="9"/>
  <c r="OJ60" i="9"/>
  <c r="OJ12" i="9"/>
  <c r="OJ56" i="9"/>
  <c r="OJ57" i="9"/>
  <c r="OJ16" i="9"/>
  <c r="OJ54" i="9"/>
  <c r="OJ15" i="9"/>
  <c r="OJ58" i="9"/>
  <c r="OJ10" i="9"/>
  <c r="OJ14" i="9"/>
  <c r="OJ13" i="9"/>
  <c r="OK7" i="9"/>
  <c r="OK61" i="9" l="1"/>
  <c r="OK55" i="9"/>
  <c r="OK11" i="9"/>
  <c r="OK59" i="9"/>
  <c r="OK60" i="9"/>
  <c r="OK12" i="9"/>
  <c r="OK56" i="9"/>
  <c r="OK57" i="9"/>
  <c r="OK16" i="9"/>
  <c r="OK54" i="9"/>
  <c r="OK15" i="9"/>
  <c r="OK58" i="9"/>
  <c r="OK10" i="9"/>
  <c r="OK14" i="9"/>
  <c r="OK13" i="9"/>
  <c r="OL7" i="9"/>
  <c r="OL61" i="9" l="1"/>
  <c r="OL55" i="9"/>
  <c r="OL11" i="9"/>
  <c r="OL59" i="9"/>
  <c r="OL60" i="9"/>
  <c r="OL12" i="9"/>
  <c r="OL56" i="9"/>
  <c r="OL57" i="9"/>
  <c r="OL16" i="9"/>
  <c r="OL54" i="9"/>
  <c r="OL15" i="9"/>
  <c r="OL58" i="9"/>
  <c r="OL10" i="9"/>
  <c r="OL14" i="9"/>
  <c r="OL13" i="9"/>
  <c r="OM7" i="9"/>
  <c r="OM61" i="9" l="1"/>
  <c r="OM55" i="9"/>
  <c r="OM11" i="9"/>
  <c r="OM59" i="9"/>
  <c r="OM60" i="9"/>
  <c r="OM12" i="9"/>
  <c r="OM56" i="9"/>
  <c r="OM57" i="9"/>
  <c r="OM16" i="9"/>
  <c r="OM54" i="9"/>
  <c r="OM15" i="9"/>
  <c r="OM58" i="9"/>
  <c r="OM10" i="9"/>
  <c r="OM14" i="9"/>
  <c r="OM13" i="9"/>
  <c r="ON7" i="9"/>
  <c r="ON61" i="9" l="1"/>
  <c r="ON55" i="9"/>
  <c r="ON11" i="9"/>
  <c r="ON59" i="9"/>
  <c r="ON60" i="9"/>
  <c r="ON12" i="9"/>
  <c r="ON56" i="9"/>
  <c r="ON57" i="9"/>
  <c r="ON16" i="9"/>
  <c r="ON54" i="9"/>
  <c r="ON15" i="9"/>
  <c r="ON58" i="9"/>
  <c r="ON10" i="9"/>
  <c r="ON14" i="9"/>
  <c r="ON13" i="9"/>
  <c r="OO7" i="9"/>
  <c r="OO61" i="9" l="1"/>
  <c r="OO55" i="9"/>
  <c r="OO11" i="9"/>
  <c r="OO59" i="9"/>
  <c r="OO60" i="9"/>
  <c r="OO12" i="9"/>
  <c r="OO56" i="9"/>
  <c r="OO57" i="9"/>
  <c r="OO16" i="9"/>
  <c r="OO54" i="9"/>
  <c r="OO15" i="9"/>
  <c r="OO58" i="9"/>
  <c r="OO10" i="9"/>
  <c r="OO14" i="9"/>
  <c r="OO13" i="9"/>
  <c r="OP7" i="9"/>
  <c r="OP61" i="9" l="1"/>
  <c r="OP11" i="9"/>
  <c r="OP55" i="9"/>
  <c r="OP59" i="9"/>
  <c r="OP60" i="9"/>
  <c r="OP12" i="9"/>
  <c r="OP56" i="9"/>
  <c r="OP57" i="9"/>
  <c r="OP16" i="9"/>
  <c r="OP54" i="9"/>
  <c r="OP15" i="9"/>
  <c r="OP58" i="9"/>
  <c r="OP10" i="9"/>
  <c r="OP14" i="9"/>
  <c r="OP13" i="9"/>
  <c r="OQ7" i="9"/>
  <c r="OQ61" i="9" l="1"/>
  <c r="OQ55" i="9"/>
  <c r="OQ11" i="9"/>
  <c r="OQ59" i="9"/>
  <c r="OQ60" i="9"/>
  <c r="OQ12" i="9"/>
  <c r="OQ57" i="9"/>
  <c r="OQ56" i="9"/>
  <c r="OQ16" i="9"/>
  <c r="OQ54" i="9"/>
  <c r="OQ15" i="9"/>
  <c r="OQ58" i="9"/>
  <c r="OQ10" i="9"/>
  <c r="OQ14" i="9"/>
  <c r="OQ13" i="9"/>
  <c r="OR7" i="9"/>
  <c r="OR61" i="9" l="1"/>
  <c r="OR55" i="9"/>
  <c r="OR11" i="9"/>
  <c r="OR60" i="9"/>
  <c r="OR59" i="9"/>
  <c r="OR12" i="9"/>
  <c r="OR56" i="9"/>
  <c r="OR57" i="9"/>
  <c r="OR16" i="9"/>
  <c r="OR54" i="9"/>
  <c r="OR15" i="9"/>
  <c r="OR58" i="9"/>
  <c r="OR10" i="9"/>
  <c r="OR14" i="9"/>
  <c r="OR13" i="9"/>
  <c r="OS7" i="9"/>
  <c r="OS61" i="9" l="1"/>
  <c r="OS11" i="9"/>
  <c r="OS55" i="9"/>
  <c r="OS59" i="9"/>
  <c r="OS60" i="9"/>
  <c r="OS12" i="9"/>
  <c r="OS56" i="9"/>
  <c r="OS57" i="9"/>
  <c r="OS16" i="9"/>
  <c r="OS54" i="9"/>
  <c r="OS15" i="9"/>
  <c r="OS58" i="9"/>
  <c r="OS10" i="9"/>
  <c r="OS14" i="9"/>
  <c r="OS13" i="9"/>
  <c r="OT7" i="9"/>
  <c r="OT61" i="9" l="1"/>
  <c r="OT55" i="9"/>
  <c r="OT11" i="9"/>
  <c r="OT59" i="9"/>
  <c r="OT60" i="9"/>
  <c r="OT12" i="9"/>
  <c r="OT56" i="9"/>
  <c r="OT57" i="9"/>
  <c r="OT16" i="9"/>
  <c r="OT54" i="9"/>
  <c r="OT15" i="9"/>
  <c r="OT58" i="9"/>
  <c r="OT10" i="9"/>
  <c r="OT14" i="9"/>
  <c r="OT13" i="9"/>
  <c r="OU7" i="9"/>
  <c r="OU61" i="9" l="1"/>
  <c r="OU11" i="9"/>
  <c r="OU55" i="9"/>
  <c r="OU59" i="9"/>
  <c r="OU60" i="9"/>
  <c r="OU12" i="9"/>
  <c r="OU56" i="9"/>
  <c r="OU57" i="9"/>
  <c r="OU16" i="9"/>
  <c r="OU54" i="9"/>
  <c r="OU15" i="9"/>
  <c r="OU58" i="9"/>
  <c r="OU10" i="9"/>
  <c r="OU14" i="9"/>
  <c r="OU13" i="9"/>
  <c r="OV7" i="9"/>
  <c r="OV61" i="9" l="1"/>
  <c r="OV55" i="9"/>
  <c r="OV11" i="9"/>
  <c r="OV59" i="9"/>
  <c r="OV60" i="9"/>
  <c r="OV12" i="9"/>
  <c r="OV56" i="9"/>
  <c r="OV57" i="9"/>
  <c r="OV16" i="9"/>
  <c r="OV54" i="9"/>
  <c r="OV15" i="9"/>
  <c r="OV58" i="9"/>
  <c r="OV10" i="9"/>
  <c r="OV14" i="9"/>
  <c r="OV13" i="9"/>
  <c r="OW7" i="9"/>
  <c r="OW61" i="9" l="1"/>
  <c r="OW55" i="9"/>
  <c r="OW11" i="9"/>
  <c r="OW60" i="9"/>
  <c r="OW59" i="9"/>
  <c r="OW12" i="9"/>
  <c r="OW56" i="9"/>
  <c r="OW57" i="9"/>
  <c r="OW16" i="9"/>
  <c r="OW54" i="9"/>
  <c r="OW15" i="9"/>
  <c r="OW58" i="9"/>
  <c r="OW10" i="9"/>
  <c r="OW14" i="9"/>
  <c r="OW13" i="9"/>
  <c r="OX7" i="9"/>
  <c r="OX61" i="9" l="1"/>
  <c r="OX55" i="9"/>
  <c r="OX11" i="9"/>
  <c r="OX59" i="9"/>
  <c r="OX60" i="9"/>
  <c r="OX12" i="9"/>
  <c r="OX56" i="9"/>
  <c r="OX57" i="9"/>
  <c r="OX16" i="9"/>
  <c r="OX54" i="9"/>
  <c r="OX15" i="9"/>
  <c r="OX58" i="9"/>
  <c r="OX10" i="9"/>
  <c r="OX14" i="9"/>
  <c r="OX13" i="9"/>
  <c r="OY7" i="9"/>
  <c r="OY61" i="9" l="1"/>
  <c r="OY55" i="9"/>
  <c r="OY11" i="9"/>
  <c r="OY59" i="9"/>
  <c r="OY60" i="9"/>
  <c r="OY12" i="9"/>
  <c r="OY56" i="9"/>
  <c r="OY57" i="9"/>
  <c r="OY16" i="9"/>
  <c r="OY54" i="9"/>
  <c r="OY15" i="9"/>
  <c r="OY58" i="9"/>
  <c r="OY10" i="9"/>
  <c r="OY14" i="9"/>
  <c r="OY13" i="9"/>
  <c r="OZ7" i="9"/>
  <c r="OZ61" i="9" l="1"/>
  <c r="OZ55" i="9"/>
  <c r="OZ11" i="9"/>
  <c r="OZ59" i="9"/>
  <c r="OZ60" i="9"/>
  <c r="OZ12" i="9"/>
  <c r="OZ56" i="9"/>
  <c r="OZ57" i="9"/>
  <c r="OZ16" i="9"/>
  <c r="OZ54" i="9"/>
  <c r="OZ15" i="9"/>
  <c r="OZ58" i="9"/>
  <c r="OZ10" i="9"/>
  <c r="OZ14" i="9"/>
  <c r="OZ13" i="9"/>
  <c r="PA7" i="9"/>
  <c r="PA61" i="9" l="1"/>
  <c r="PA55" i="9"/>
  <c r="PA11" i="9"/>
  <c r="PA59" i="9"/>
  <c r="PA60" i="9"/>
  <c r="PA12" i="9"/>
  <c r="PA56" i="9"/>
  <c r="PA57" i="9"/>
  <c r="PA16" i="9"/>
  <c r="PA54" i="9"/>
  <c r="PA15" i="9"/>
  <c r="PA58" i="9"/>
  <c r="PA10" i="9"/>
  <c r="PA14" i="9"/>
  <c r="PA13" i="9"/>
  <c r="PB7" i="9"/>
  <c r="PB61" i="9" l="1"/>
  <c r="PB11" i="9"/>
  <c r="PB55" i="9"/>
  <c r="PB59" i="9"/>
  <c r="PB60" i="9"/>
  <c r="PB12" i="9"/>
  <c r="PB56" i="9"/>
  <c r="PB57" i="9"/>
  <c r="PB16" i="9"/>
  <c r="PB54" i="9"/>
  <c r="PB15" i="9"/>
  <c r="PB58" i="9"/>
  <c r="PB10" i="9"/>
  <c r="PB14" i="9"/>
  <c r="PB13" i="9"/>
  <c r="PC7" i="9"/>
  <c r="PC61" i="9" l="1"/>
  <c r="PC55" i="9"/>
  <c r="PC11" i="9"/>
  <c r="PC59" i="9"/>
  <c r="PC60" i="9"/>
  <c r="PC12" i="9"/>
  <c r="PC56" i="9"/>
  <c r="PC57" i="9"/>
  <c r="PC16" i="9"/>
  <c r="PC54" i="9"/>
  <c r="PC15" i="9"/>
  <c r="PC58" i="9"/>
  <c r="PC10" i="9"/>
  <c r="PC14" i="9"/>
  <c r="PC13" i="9"/>
  <c r="PD7" i="9"/>
  <c r="PD61" i="9" l="1"/>
  <c r="PD55" i="9"/>
  <c r="PD11" i="9"/>
  <c r="PD59" i="9"/>
  <c r="PD60" i="9"/>
  <c r="PD12" i="9"/>
  <c r="PD56" i="9"/>
  <c r="PD57" i="9"/>
  <c r="PD16" i="9"/>
  <c r="PD54" i="9"/>
  <c r="PD15" i="9"/>
  <c r="PD58" i="9"/>
  <c r="PD10" i="9"/>
  <c r="PD14" i="9"/>
  <c r="PD13" i="9"/>
  <c r="PE7" i="9"/>
  <c r="PE61" i="9" l="1"/>
  <c r="PE55" i="9"/>
  <c r="PE11" i="9"/>
  <c r="PE59" i="9"/>
  <c r="PE60" i="9"/>
  <c r="PE12" i="9"/>
  <c r="PE56" i="9"/>
  <c r="PE57" i="9"/>
  <c r="PE16" i="9"/>
  <c r="PE54" i="9"/>
  <c r="PE15" i="9"/>
  <c r="PE58" i="9"/>
  <c r="PE10" i="9"/>
  <c r="PE14" i="9"/>
  <c r="PE13" i="9"/>
  <c r="PF7" i="9"/>
  <c r="PF61" i="9" l="1"/>
  <c r="PF11" i="9"/>
  <c r="PF55" i="9"/>
  <c r="PF59" i="9"/>
  <c r="PF60" i="9"/>
  <c r="PF12" i="9"/>
  <c r="PF56" i="9"/>
  <c r="PF57" i="9"/>
  <c r="PF16" i="9"/>
  <c r="PF54" i="9"/>
  <c r="PF15" i="9"/>
  <c r="PF58" i="9"/>
  <c r="PF10" i="9"/>
  <c r="PF14" i="9"/>
  <c r="PF13" i="9"/>
  <c r="PG7" i="9"/>
  <c r="PG61" i="9" l="1"/>
  <c r="PG11" i="9"/>
  <c r="PG55" i="9"/>
  <c r="PG60" i="9"/>
  <c r="PG59" i="9"/>
  <c r="PG12" i="9"/>
  <c r="PG56" i="9"/>
  <c r="PG57" i="9"/>
  <c r="PG16" i="9"/>
  <c r="PG54" i="9"/>
  <c r="PG15" i="9"/>
  <c r="PG58" i="9"/>
  <c r="PG10" i="9"/>
  <c r="PG14" i="9"/>
  <c r="PG13" i="9"/>
  <c r="PH7" i="9"/>
  <c r="PH61" i="9" l="1"/>
  <c r="PH55" i="9"/>
  <c r="PH11" i="9"/>
  <c r="PH59" i="9"/>
  <c r="PH60" i="9"/>
  <c r="PH12" i="9"/>
  <c r="PH56" i="9"/>
  <c r="PH57" i="9"/>
  <c r="PH16" i="9"/>
  <c r="PH54" i="9"/>
  <c r="PH15" i="9"/>
  <c r="PH58" i="9"/>
  <c r="PH10" i="9"/>
  <c r="PH14" i="9"/>
  <c r="PH13" i="9"/>
  <c r="PI7" i="9"/>
  <c r="PI61" i="9" l="1"/>
  <c r="PI55" i="9"/>
  <c r="PI11" i="9"/>
  <c r="PI59" i="9"/>
  <c r="PI60" i="9"/>
  <c r="PI12" i="9"/>
  <c r="PI56" i="9"/>
  <c r="PI57" i="9"/>
  <c r="PI16" i="9"/>
  <c r="PI54" i="9"/>
  <c r="PI15" i="9"/>
  <c r="PI58" i="9"/>
  <c r="PI10" i="9"/>
  <c r="PI14" i="9"/>
  <c r="PI13" i="9"/>
  <c r="PJ7" i="9"/>
  <c r="PJ61" i="9" l="1"/>
  <c r="PJ55" i="9"/>
  <c r="PJ11" i="9"/>
  <c r="PJ59" i="9"/>
  <c r="PJ60" i="9"/>
  <c r="PJ12" i="9"/>
  <c r="PJ56" i="9"/>
  <c r="PJ57" i="9"/>
  <c r="PJ16" i="9"/>
  <c r="PJ54" i="9"/>
  <c r="PJ15" i="9"/>
  <c r="PJ58" i="9"/>
  <c r="PJ10" i="9"/>
  <c r="PJ14" i="9"/>
  <c r="PJ13" i="9"/>
  <c r="PK7" i="9"/>
  <c r="PK61" i="9" l="1"/>
  <c r="PK55" i="9"/>
  <c r="PK11" i="9"/>
  <c r="PK59" i="9"/>
  <c r="PK60" i="9"/>
  <c r="PK12" i="9"/>
  <c r="PK56" i="9"/>
  <c r="PK57" i="9"/>
  <c r="PK16" i="9"/>
  <c r="PK54" i="9"/>
  <c r="PK15" i="9"/>
  <c r="PK58" i="9"/>
  <c r="PK10" i="9"/>
  <c r="PK14" i="9"/>
  <c r="PK13" i="9"/>
  <c r="PL7" i="9"/>
  <c r="PL61" i="9" l="1"/>
  <c r="PL55" i="9"/>
  <c r="PL11" i="9"/>
  <c r="PL59" i="9"/>
  <c r="PL60" i="9"/>
  <c r="PL12" i="9"/>
  <c r="PL56" i="9"/>
  <c r="PL57" i="9"/>
  <c r="PL16" i="9"/>
  <c r="PL54" i="9"/>
  <c r="PL15" i="9"/>
  <c r="PL58" i="9"/>
  <c r="PL10" i="9"/>
  <c r="PL14" i="9"/>
  <c r="PL13" i="9"/>
  <c r="PM7" i="9"/>
  <c r="PM61" i="9" l="1"/>
  <c r="PM55" i="9"/>
  <c r="PM11" i="9"/>
  <c r="PM59" i="9"/>
  <c r="PM60" i="9"/>
  <c r="PM12" i="9"/>
  <c r="PM56" i="9"/>
  <c r="PM57" i="9"/>
  <c r="PM16" i="9"/>
  <c r="PM54" i="9"/>
  <c r="PM15" i="9"/>
  <c r="PM58" i="9"/>
  <c r="PM10" i="9"/>
  <c r="PM14" i="9"/>
  <c r="PM13" i="9"/>
  <c r="PN7" i="9"/>
  <c r="PN61" i="9" l="1"/>
  <c r="PN55" i="9"/>
  <c r="PN11" i="9"/>
  <c r="PN59" i="9"/>
  <c r="PN60" i="9"/>
  <c r="PN12" i="9"/>
  <c r="PN56" i="9"/>
  <c r="PN57" i="9"/>
  <c r="PN16" i="9"/>
  <c r="PN54" i="9"/>
  <c r="PN15" i="9"/>
  <c r="PN58" i="9"/>
  <c r="PN10" i="9"/>
  <c r="PN14" i="9"/>
  <c r="PN13" i="9"/>
  <c r="PO7" i="9"/>
  <c r="PO61" i="9" l="1"/>
  <c r="PO11" i="9"/>
  <c r="PO55" i="9"/>
  <c r="PO59" i="9"/>
  <c r="PO60" i="9"/>
  <c r="PO12" i="9"/>
  <c r="PO56" i="9"/>
  <c r="PO57" i="9"/>
  <c r="PO16" i="9"/>
  <c r="PO54" i="9"/>
  <c r="PO15" i="9"/>
  <c r="PO58" i="9"/>
  <c r="PO10" i="9"/>
  <c r="PO14" i="9"/>
  <c r="PO13" i="9"/>
  <c r="PP7" i="9"/>
  <c r="PP61" i="9" l="1"/>
  <c r="PP55" i="9"/>
  <c r="PP11" i="9"/>
  <c r="PP59" i="9"/>
  <c r="PP60" i="9"/>
  <c r="PP12" i="9"/>
  <c r="PP56" i="9"/>
  <c r="PP57" i="9"/>
  <c r="PP16" i="9"/>
  <c r="PP54" i="9"/>
  <c r="PP15" i="9"/>
  <c r="PP58" i="9"/>
  <c r="PP10" i="9"/>
  <c r="PP14" i="9"/>
  <c r="PP13" i="9"/>
  <c r="PQ7" i="9"/>
  <c r="PQ61" i="9" l="1"/>
  <c r="PQ55" i="9"/>
  <c r="PQ11" i="9"/>
  <c r="PQ59" i="9"/>
  <c r="PQ60" i="9"/>
  <c r="PQ12" i="9"/>
  <c r="PQ56" i="9"/>
  <c r="PQ57" i="9"/>
  <c r="PQ16" i="9"/>
  <c r="PQ54" i="9"/>
  <c r="PQ15" i="9"/>
  <c r="PQ58" i="9"/>
  <c r="PQ10" i="9"/>
  <c r="PQ14" i="9"/>
  <c r="PQ13" i="9"/>
  <c r="PR7" i="9"/>
  <c r="PR61" i="9" l="1"/>
  <c r="PR11" i="9"/>
  <c r="PR55" i="9"/>
  <c r="PR59" i="9"/>
  <c r="PR60" i="9"/>
  <c r="PR12" i="9"/>
  <c r="PR56" i="9"/>
  <c r="PR57" i="9"/>
  <c r="PR16" i="9"/>
  <c r="PR54" i="9"/>
  <c r="PR15" i="9"/>
  <c r="PR58" i="9"/>
  <c r="PR10" i="9"/>
  <c r="PR14" i="9"/>
  <c r="PR13" i="9"/>
  <c r="PS7" i="9"/>
  <c r="PS61" i="9" l="1"/>
  <c r="PS11" i="9"/>
  <c r="PS55" i="9"/>
  <c r="PS59" i="9"/>
  <c r="PS60" i="9"/>
  <c r="PS12" i="9"/>
  <c r="PS56" i="9"/>
  <c r="PS57" i="9"/>
  <c r="PS16" i="9"/>
  <c r="PS54" i="9"/>
  <c r="PS15" i="9"/>
  <c r="PS58" i="9"/>
  <c r="PS10" i="9"/>
  <c r="PS14" i="9"/>
  <c r="PS13" i="9"/>
  <c r="PT7" i="9"/>
  <c r="PT61" i="9" l="1"/>
  <c r="PT55" i="9"/>
  <c r="PT11" i="9"/>
  <c r="PT59" i="9"/>
  <c r="PT60" i="9"/>
  <c r="PT12" i="9"/>
  <c r="PT56" i="9"/>
  <c r="PT57" i="9"/>
  <c r="PT16" i="9"/>
  <c r="PT54" i="9"/>
  <c r="PT15" i="9"/>
  <c r="PT58" i="9"/>
  <c r="PT10" i="9"/>
  <c r="PT14" i="9"/>
  <c r="PT13" i="9"/>
  <c r="PU7" i="9"/>
  <c r="PU61" i="9" l="1"/>
  <c r="PU55" i="9"/>
  <c r="PU11" i="9"/>
  <c r="PU60" i="9"/>
  <c r="PU59" i="9"/>
  <c r="PU12" i="9"/>
  <c r="PU56" i="9"/>
  <c r="PU57" i="9"/>
  <c r="PU16" i="9"/>
  <c r="PU54" i="9"/>
  <c r="PU15" i="9"/>
  <c r="PU58" i="9"/>
  <c r="PU10" i="9"/>
  <c r="PU14" i="9"/>
  <c r="PU13" i="9"/>
  <c r="PV7" i="9"/>
  <c r="PV61" i="9" l="1"/>
  <c r="PV11" i="9"/>
  <c r="PV55" i="9"/>
  <c r="PV59" i="9"/>
  <c r="PV60" i="9"/>
  <c r="PV12" i="9"/>
  <c r="PV56" i="9"/>
  <c r="PV57" i="9"/>
  <c r="PV16" i="9"/>
  <c r="PV54" i="9"/>
  <c r="PV15" i="9"/>
  <c r="PV58" i="9"/>
  <c r="PV10" i="9"/>
  <c r="PV14" i="9"/>
  <c r="PV13" i="9"/>
  <c r="PW7" i="9"/>
  <c r="PW61" i="9" l="1"/>
  <c r="PW11" i="9"/>
  <c r="PW55" i="9"/>
  <c r="PW59" i="9"/>
  <c r="PW60" i="9"/>
  <c r="PW12" i="9"/>
  <c r="PW56" i="9"/>
  <c r="PW57" i="9"/>
  <c r="PW16" i="9"/>
  <c r="PW54" i="9"/>
  <c r="PW15" i="9"/>
  <c r="PW58" i="9"/>
  <c r="PW10" i="9"/>
  <c r="PW14" i="9"/>
  <c r="PW13" i="9"/>
  <c r="PX7" i="9"/>
  <c r="PX61" i="9" l="1"/>
  <c r="PX55" i="9"/>
  <c r="PX11" i="9"/>
  <c r="PX59" i="9"/>
  <c r="PX60" i="9"/>
  <c r="PX12" i="9"/>
  <c r="PX56" i="9"/>
  <c r="PX57" i="9"/>
  <c r="PX16" i="9"/>
  <c r="PX54" i="9"/>
  <c r="PX15" i="9"/>
  <c r="PX58" i="9"/>
  <c r="PX10" i="9"/>
  <c r="PX14" i="9"/>
  <c r="PX13" i="9"/>
  <c r="PY7" i="9"/>
  <c r="PY61" i="9" l="1"/>
  <c r="PY55" i="9"/>
  <c r="PY11" i="9"/>
  <c r="PY59" i="9"/>
  <c r="PY60" i="9"/>
  <c r="PY12" i="9"/>
  <c r="PY57" i="9"/>
  <c r="PY56" i="9"/>
  <c r="PY16" i="9"/>
  <c r="PY54" i="9"/>
  <c r="PY15" i="9"/>
  <c r="PY58" i="9"/>
  <c r="PY10" i="9"/>
  <c r="PY14" i="9"/>
  <c r="PY13" i="9"/>
  <c r="PZ7" i="9"/>
  <c r="PZ61" i="9" l="1"/>
  <c r="PZ55" i="9"/>
  <c r="PZ11" i="9"/>
  <c r="PZ59" i="9"/>
  <c r="PZ60" i="9"/>
  <c r="PZ12" i="9"/>
  <c r="PZ57" i="9"/>
  <c r="PZ56" i="9"/>
  <c r="PZ16" i="9"/>
  <c r="PZ54" i="9"/>
  <c r="PZ15" i="9"/>
  <c r="PZ58" i="9"/>
  <c r="PZ10" i="9"/>
  <c r="PZ14" i="9"/>
  <c r="PZ13" i="9"/>
  <c r="QA7" i="9"/>
  <c r="QA61" i="9" l="1"/>
  <c r="QA11" i="9"/>
  <c r="QA55" i="9"/>
  <c r="QA59" i="9"/>
  <c r="QA60" i="9"/>
  <c r="QA12" i="9"/>
  <c r="QA56" i="9"/>
  <c r="QA57" i="9"/>
  <c r="QA16" i="9"/>
  <c r="QA54" i="9"/>
  <c r="QA15" i="9"/>
  <c r="QA58" i="9"/>
  <c r="QA10" i="9"/>
  <c r="QA14" i="9"/>
  <c r="QA13" i="9"/>
  <c r="QB7" i="9"/>
  <c r="QB61" i="9" l="1"/>
  <c r="QB55" i="9"/>
  <c r="QB11" i="9"/>
  <c r="QB59" i="9"/>
  <c r="QB60" i="9"/>
  <c r="QB12" i="9"/>
  <c r="QB56" i="9"/>
  <c r="QB57" i="9"/>
  <c r="QB16" i="9"/>
  <c r="QB54" i="9"/>
  <c r="QB15" i="9"/>
  <c r="QB58" i="9"/>
  <c r="QB10" i="9"/>
  <c r="QB14" i="9"/>
  <c r="QB13" i="9"/>
  <c r="QC7" i="9"/>
  <c r="QC61" i="9" l="1"/>
  <c r="QC55" i="9"/>
  <c r="QC11" i="9"/>
  <c r="QC59" i="9"/>
  <c r="QC60" i="9"/>
  <c r="QC12" i="9"/>
  <c r="QC56" i="9"/>
  <c r="QC57" i="9"/>
  <c r="QC16" i="9"/>
  <c r="QC54" i="9"/>
  <c r="QC15" i="9"/>
  <c r="QC58" i="9"/>
  <c r="QC10" i="9"/>
  <c r="QC14" i="9"/>
  <c r="QC13" i="9"/>
  <c r="QD7" i="9"/>
  <c r="QD61" i="9" l="1"/>
  <c r="QD11" i="9"/>
  <c r="QD55" i="9"/>
  <c r="QD59" i="9"/>
  <c r="QD60" i="9"/>
  <c r="QD12" i="9"/>
  <c r="QD56" i="9"/>
  <c r="QD57" i="9"/>
  <c r="QD16" i="9"/>
  <c r="QD54" i="9"/>
  <c r="QD15" i="9"/>
  <c r="QD58" i="9"/>
  <c r="QD10" i="9"/>
  <c r="QD14" i="9"/>
  <c r="QD13" i="9"/>
  <c r="QE7" i="9"/>
  <c r="QE61" i="9" l="1"/>
  <c r="QE55" i="9"/>
  <c r="QE11" i="9"/>
  <c r="QE60" i="9"/>
  <c r="QE59" i="9"/>
  <c r="QE12" i="9"/>
  <c r="QE56" i="9"/>
  <c r="QE57" i="9"/>
  <c r="QE16" i="9"/>
  <c r="QE54" i="9"/>
  <c r="QE15" i="9"/>
  <c r="QE58" i="9"/>
  <c r="QE10" i="9"/>
  <c r="QE14" i="9"/>
  <c r="QE13" i="9"/>
  <c r="QF7" i="9"/>
  <c r="QF61" i="9" l="1"/>
  <c r="QF55" i="9"/>
  <c r="QF11" i="9"/>
  <c r="QF60" i="9"/>
  <c r="QF59" i="9"/>
  <c r="QF12" i="9"/>
  <c r="QF56" i="9"/>
  <c r="QF57" i="9"/>
  <c r="QF16" i="9"/>
  <c r="QF54" i="9"/>
  <c r="QF15" i="9"/>
  <c r="QF58" i="9"/>
  <c r="QF10" i="9"/>
  <c r="QF14" i="9"/>
  <c r="QF13" i="9"/>
  <c r="QG7" i="9"/>
  <c r="QG61" i="9" l="1"/>
  <c r="QG55" i="9"/>
  <c r="QG11" i="9"/>
  <c r="QG59" i="9"/>
  <c r="QG60" i="9"/>
  <c r="QG12" i="9"/>
  <c r="QG56" i="9"/>
  <c r="QG57" i="9"/>
  <c r="QG16" i="9"/>
  <c r="QG54" i="9"/>
  <c r="QG15" i="9"/>
  <c r="QG58" i="9"/>
  <c r="QG10" i="9"/>
  <c r="QG14" i="9"/>
  <c r="QG13" i="9"/>
  <c r="QH7" i="9"/>
  <c r="QH61" i="9" l="1"/>
  <c r="QH55" i="9"/>
  <c r="QH11" i="9"/>
  <c r="QH59" i="9"/>
  <c r="QH60" i="9"/>
  <c r="QH12" i="9"/>
  <c r="QH56" i="9"/>
  <c r="QH57" i="9"/>
  <c r="QH16" i="9"/>
  <c r="QH54" i="9"/>
  <c r="QH15" i="9"/>
  <c r="QH58" i="9"/>
  <c r="QH10" i="9"/>
  <c r="QH14" i="9"/>
  <c r="QH13" i="9"/>
  <c r="QI7" i="9"/>
  <c r="QI61" i="9" l="1"/>
  <c r="QI55" i="9"/>
  <c r="QI11" i="9"/>
  <c r="QI59" i="9"/>
  <c r="QI60" i="9"/>
  <c r="QI12" i="9"/>
  <c r="QI56" i="9"/>
  <c r="QI57" i="9"/>
  <c r="QI16" i="9"/>
  <c r="QI54" i="9"/>
  <c r="QI15" i="9"/>
  <c r="QI58" i="9"/>
  <c r="QI10" i="9"/>
  <c r="QI14" i="9"/>
  <c r="QI13" i="9"/>
  <c r="QJ7" i="9"/>
  <c r="QJ61" i="9" l="1"/>
  <c r="QJ55" i="9"/>
  <c r="QJ11" i="9"/>
  <c r="QJ59" i="9"/>
  <c r="QJ60" i="9"/>
  <c r="QJ12" i="9"/>
  <c r="QJ56" i="9"/>
  <c r="QJ57" i="9"/>
  <c r="QJ16" i="9"/>
  <c r="QJ54" i="9"/>
  <c r="QJ15" i="9"/>
  <c r="QJ58" i="9"/>
  <c r="QJ10" i="9"/>
  <c r="QJ14" i="9"/>
  <c r="QJ13" i="9"/>
  <c r="QK7" i="9"/>
  <c r="QK61" i="9" l="1"/>
  <c r="QK55" i="9"/>
  <c r="QK11" i="9"/>
  <c r="QK59" i="9"/>
  <c r="QK60" i="9"/>
  <c r="QK12" i="9"/>
  <c r="QK56" i="9"/>
  <c r="QK57" i="9"/>
  <c r="QK16" i="9"/>
  <c r="QK54" i="9"/>
  <c r="QK15" i="9"/>
  <c r="QK58" i="9"/>
  <c r="QK10" i="9"/>
  <c r="QK14" i="9"/>
  <c r="QK13" i="9"/>
  <c r="QL7" i="9"/>
  <c r="QL61" i="9" l="1"/>
  <c r="QL55" i="9"/>
  <c r="QL11" i="9"/>
  <c r="QL59" i="9"/>
  <c r="QL60" i="9"/>
  <c r="QL12" i="9"/>
  <c r="QL56" i="9"/>
  <c r="QL57" i="9"/>
  <c r="QL16" i="9"/>
  <c r="QL54" i="9"/>
  <c r="QL15" i="9"/>
  <c r="QL58" i="9"/>
  <c r="QL10" i="9"/>
  <c r="QL14" i="9"/>
  <c r="QL13" i="9"/>
  <c r="QM7" i="9"/>
  <c r="QM61" i="9" l="1"/>
  <c r="QM11" i="9"/>
  <c r="QM55" i="9"/>
  <c r="QM59" i="9"/>
  <c r="QM60" i="9"/>
  <c r="QM12" i="9"/>
  <c r="QM56" i="9"/>
  <c r="QM57" i="9"/>
  <c r="QM16" i="9"/>
  <c r="QM54" i="9"/>
  <c r="QM15" i="9"/>
  <c r="QM58" i="9"/>
  <c r="QM10" i="9"/>
  <c r="QM14" i="9"/>
  <c r="QM13" i="9"/>
  <c r="QN7" i="9"/>
  <c r="QN61" i="9" l="1"/>
  <c r="QN11" i="9"/>
  <c r="QN55" i="9"/>
  <c r="QN59" i="9"/>
  <c r="QN60" i="9"/>
  <c r="QN12" i="9"/>
  <c r="QN56" i="9"/>
  <c r="QN57" i="9"/>
  <c r="QN16" i="9"/>
  <c r="QN54" i="9"/>
  <c r="QN15" i="9"/>
  <c r="QN58" i="9"/>
  <c r="QN10" i="9"/>
  <c r="QN14" i="9"/>
  <c r="QN13" i="9"/>
  <c r="QO7" i="9"/>
  <c r="QO61" i="9" l="1"/>
  <c r="QO55" i="9"/>
  <c r="QO11" i="9"/>
  <c r="QO59" i="9"/>
  <c r="QO60" i="9"/>
  <c r="QO12" i="9"/>
  <c r="QO56" i="9"/>
  <c r="QO57" i="9"/>
  <c r="QO16" i="9"/>
  <c r="QO54" i="9"/>
  <c r="QO15" i="9"/>
  <c r="QO58" i="9"/>
  <c r="QO10" i="9"/>
  <c r="QO14" i="9"/>
  <c r="QO13" i="9"/>
  <c r="QP7" i="9"/>
  <c r="QP61" i="9" l="1"/>
  <c r="QP55" i="9"/>
  <c r="QP11" i="9"/>
  <c r="QP59" i="9"/>
  <c r="QP60" i="9"/>
  <c r="QP12" i="9"/>
  <c r="QP57" i="9"/>
  <c r="QP56" i="9"/>
  <c r="QP16" i="9"/>
  <c r="QP54" i="9"/>
  <c r="QP15" i="9"/>
  <c r="QP58" i="9"/>
  <c r="QP10" i="9"/>
  <c r="QP14" i="9"/>
  <c r="QP13" i="9"/>
  <c r="QQ7" i="9"/>
  <c r="QQ61" i="9" l="1"/>
  <c r="QQ11" i="9"/>
  <c r="QQ55" i="9"/>
  <c r="QQ59" i="9"/>
  <c r="QQ60" i="9"/>
  <c r="QQ12" i="9"/>
  <c r="QQ56" i="9"/>
  <c r="QQ57" i="9"/>
  <c r="QQ16" i="9"/>
  <c r="QQ54" i="9"/>
  <c r="QQ15" i="9"/>
  <c r="QQ58" i="9"/>
  <c r="QQ10" i="9"/>
  <c r="QQ14" i="9"/>
  <c r="QQ13" i="9"/>
  <c r="QR7" i="9"/>
  <c r="QR61" i="9" l="1"/>
  <c r="QR55" i="9"/>
  <c r="QR11" i="9"/>
  <c r="QR59" i="9"/>
  <c r="QR60" i="9"/>
  <c r="QR12" i="9"/>
  <c r="QR56" i="9"/>
  <c r="QR57" i="9"/>
  <c r="QR16" i="9"/>
  <c r="QR54" i="9"/>
  <c r="QR15" i="9"/>
  <c r="QR58" i="9"/>
  <c r="QR10" i="9"/>
  <c r="QR14" i="9"/>
  <c r="QR13" i="9"/>
  <c r="QS7" i="9"/>
  <c r="QS61" i="9" l="1"/>
  <c r="QS11" i="9"/>
  <c r="QS55" i="9"/>
  <c r="QS59" i="9"/>
  <c r="QS60" i="9"/>
  <c r="QS12" i="9"/>
  <c r="QS56" i="9"/>
  <c r="QS57" i="9"/>
  <c r="QS16" i="9"/>
  <c r="QS54" i="9"/>
  <c r="QS15" i="9"/>
  <c r="QS58" i="9"/>
  <c r="QS10" i="9"/>
  <c r="QS14" i="9"/>
  <c r="QS13" i="9"/>
  <c r="QT7" i="9"/>
  <c r="QT61" i="9" l="1"/>
  <c r="QT11" i="9"/>
  <c r="QT55" i="9"/>
  <c r="QT59" i="9"/>
  <c r="QT60" i="9"/>
  <c r="QT12" i="9"/>
  <c r="QT56" i="9"/>
  <c r="QT57" i="9"/>
  <c r="QT16" i="9"/>
  <c r="QT54" i="9"/>
  <c r="QT15" i="9"/>
  <c r="QT58" i="9"/>
  <c r="QT10" i="9"/>
  <c r="QT14" i="9"/>
  <c r="QT13" i="9"/>
  <c r="QU7" i="9"/>
  <c r="QU61" i="9" l="1"/>
  <c r="QU55" i="9"/>
  <c r="QU11" i="9"/>
  <c r="QU59" i="9"/>
  <c r="QU60" i="9"/>
  <c r="QU12" i="9"/>
  <c r="QU56" i="9"/>
  <c r="QU57" i="9"/>
  <c r="QU16" i="9"/>
  <c r="QU54" i="9"/>
  <c r="QU15" i="9"/>
  <c r="QU58" i="9"/>
  <c r="QU10" i="9"/>
  <c r="QU14" i="9"/>
  <c r="QU13" i="9"/>
  <c r="QV7" i="9"/>
  <c r="QV61" i="9" l="1"/>
  <c r="QV11" i="9"/>
  <c r="QV55" i="9"/>
  <c r="QV59" i="9"/>
  <c r="QV60" i="9"/>
  <c r="QV12" i="9"/>
  <c r="QV57" i="9"/>
  <c r="QV56" i="9"/>
  <c r="QV16" i="9"/>
  <c r="QV54" i="9"/>
  <c r="QV15" i="9"/>
  <c r="QV58" i="9"/>
  <c r="QV10" i="9"/>
  <c r="QV14" i="9"/>
  <c r="QV13" i="9"/>
  <c r="QW7" i="9"/>
  <c r="QW61" i="9" l="1"/>
  <c r="QW11" i="9"/>
  <c r="QW55" i="9"/>
  <c r="QW59" i="9"/>
  <c r="QW60" i="9"/>
  <c r="QW12" i="9"/>
  <c r="QW57" i="9"/>
  <c r="QW56" i="9"/>
  <c r="QW16" i="9"/>
  <c r="QW54" i="9"/>
  <c r="QW15" i="9"/>
  <c r="QW58" i="9"/>
  <c r="QW10" i="9"/>
  <c r="QW14" i="9"/>
  <c r="QW13" i="9"/>
  <c r="QX7" i="9"/>
  <c r="QX61" i="9" l="1"/>
  <c r="QX11" i="9"/>
  <c r="QX55" i="9"/>
  <c r="QX59" i="9"/>
  <c r="QX60" i="9"/>
  <c r="QX12" i="9"/>
  <c r="QX56" i="9"/>
  <c r="QX57" i="9"/>
  <c r="QX16" i="9"/>
  <c r="QX54" i="9"/>
  <c r="QX15" i="9"/>
  <c r="QX58" i="9"/>
  <c r="QX10" i="9"/>
  <c r="QX14" i="9"/>
  <c r="QX13" i="9"/>
  <c r="QY7" i="9"/>
  <c r="QY61" i="9" l="1"/>
  <c r="QY55" i="9"/>
  <c r="QY11" i="9"/>
  <c r="QY59" i="9"/>
  <c r="QY60" i="9"/>
  <c r="QY12" i="9"/>
  <c r="QY57" i="9"/>
  <c r="QY56" i="9"/>
  <c r="QY16" i="9"/>
  <c r="QY54" i="9"/>
  <c r="QY15" i="9"/>
  <c r="QY58" i="9"/>
  <c r="QY10" i="9"/>
  <c r="QY14" i="9"/>
  <c r="QY13" i="9"/>
  <c r="QZ7" i="9"/>
  <c r="QZ61" i="9" l="1"/>
  <c r="QZ55" i="9"/>
  <c r="QZ11" i="9"/>
  <c r="QZ59" i="9"/>
  <c r="QZ60" i="9"/>
  <c r="QZ12" i="9"/>
  <c r="QZ56" i="9"/>
  <c r="QZ57" i="9"/>
  <c r="QZ16" i="9"/>
  <c r="QZ54" i="9"/>
  <c r="QZ15" i="9"/>
  <c r="QZ58" i="9"/>
  <c r="QZ10" i="9"/>
  <c r="QZ14" i="9"/>
  <c r="QZ13" i="9"/>
  <c r="RA7" i="9"/>
  <c r="RA61" i="9" l="1"/>
  <c r="RA11" i="9"/>
  <c r="RA55" i="9"/>
  <c r="RA59" i="9"/>
  <c r="RA60" i="9"/>
  <c r="RA12" i="9"/>
  <c r="RA56" i="9"/>
  <c r="RA57" i="9"/>
  <c r="RA16" i="9"/>
  <c r="RA54" i="9"/>
  <c r="RA15" i="9"/>
  <c r="RA58" i="9"/>
  <c r="RA10" i="9"/>
  <c r="RA14" i="9"/>
  <c r="RA13" i="9"/>
  <c r="RB7" i="9"/>
  <c r="RB61" i="9" l="1"/>
  <c r="RB55" i="9"/>
  <c r="RB11" i="9"/>
  <c r="RB59" i="9"/>
  <c r="RB60" i="9"/>
  <c r="RB12" i="9"/>
  <c r="RB56" i="9"/>
  <c r="RB57" i="9"/>
  <c r="RB16" i="9"/>
  <c r="RB54" i="9"/>
  <c r="RB15" i="9"/>
  <c r="RB58" i="9"/>
  <c r="RB10" i="9"/>
  <c r="RB14" i="9"/>
  <c r="RB13" i="9"/>
  <c r="RC7" i="9"/>
  <c r="RC61" i="9" l="1"/>
  <c r="RC55" i="9"/>
  <c r="RC11" i="9"/>
  <c r="RC59" i="9"/>
  <c r="RC60" i="9"/>
  <c r="RC12" i="9"/>
  <c r="RC56" i="9"/>
  <c r="RC57" i="9"/>
  <c r="RC16" i="9"/>
  <c r="RC54" i="9"/>
  <c r="RC15" i="9"/>
  <c r="RC58" i="9"/>
  <c r="RC10" i="9"/>
  <c r="RC14" i="9"/>
  <c r="RC13" i="9"/>
  <c r="RD7" i="9"/>
  <c r="RD61" i="9" l="1"/>
  <c r="RD55" i="9"/>
  <c r="RD11" i="9"/>
  <c r="RD59" i="9"/>
  <c r="RD60" i="9"/>
  <c r="RD12" i="9"/>
  <c r="RD57" i="9"/>
  <c r="RD56" i="9"/>
  <c r="RD16" i="9"/>
  <c r="RD54" i="9"/>
  <c r="RD15" i="9"/>
  <c r="RD58" i="9"/>
  <c r="RD10" i="9"/>
  <c r="RD14" i="9"/>
  <c r="RD13" i="9"/>
  <c r="RE7" i="9"/>
  <c r="RE61" i="9" l="1"/>
  <c r="RE11" i="9"/>
  <c r="RE55" i="9"/>
  <c r="RE59" i="9"/>
  <c r="RE60" i="9"/>
  <c r="RE12" i="9"/>
  <c r="RE56" i="9"/>
  <c r="RE57" i="9"/>
  <c r="RE16" i="9"/>
  <c r="RE54" i="9"/>
  <c r="RE15" i="9"/>
  <c r="RE58" i="9"/>
  <c r="RE10" i="9"/>
  <c r="RE14" i="9"/>
  <c r="RE13" i="9"/>
  <c r="RF7" i="9"/>
  <c r="RF61" i="9" l="1"/>
  <c r="RF55" i="9"/>
  <c r="RF11" i="9"/>
  <c r="RF59" i="9"/>
  <c r="RF60" i="9"/>
  <c r="RF12" i="9"/>
  <c r="RF56" i="9"/>
  <c r="RF57" i="9"/>
  <c r="RF16" i="9"/>
  <c r="RF54" i="9"/>
  <c r="RF15" i="9"/>
  <c r="RF58" i="9"/>
  <c r="RF10" i="9"/>
  <c r="RF14" i="9"/>
  <c r="RF13" i="9"/>
  <c r="RG7" i="9"/>
  <c r="RG61" i="9" l="1"/>
  <c r="RG55" i="9"/>
  <c r="RG11" i="9"/>
  <c r="RG59" i="9"/>
  <c r="RG60" i="9"/>
  <c r="RG12" i="9"/>
  <c r="RG56" i="9"/>
  <c r="RG57" i="9"/>
  <c r="RG16" i="9"/>
  <c r="RG54" i="9"/>
  <c r="RG15" i="9"/>
  <c r="RG58" i="9"/>
  <c r="RG10" i="9"/>
  <c r="RG14" i="9"/>
  <c r="RG13" i="9"/>
  <c r="RH7" i="9"/>
  <c r="RH61" i="9" l="1"/>
  <c r="RH55" i="9"/>
  <c r="RH11" i="9"/>
  <c r="RH59" i="9"/>
  <c r="RH60" i="9"/>
  <c r="RH12" i="9"/>
  <c r="RH56" i="9"/>
  <c r="RH57" i="9"/>
  <c r="RH16" i="9"/>
  <c r="RH54" i="9"/>
  <c r="RH15" i="9"/>
  <c r="RH58" i="9"/>
  <c r="RH10" i="9"/>
  <c r="RH14" i="9"/>
  <c r="RH13" i="9"/>
  <c r="RI7" i="9"/>
  <c r="RI61" i="9" l="1"/>
  <c r="RI55" i="9"/>
  <c r="RI11" i="9"/>
  <c r="RI59" i="9"/>
  <c r="RI60" i="9"/>
  <c r="RI12" i="9"/>
  <c r="RI56" i="9"/>
  <c r="RI57" i="9"/>
  <c r="RI16" i="9"/>
  <c r="RI54" i="9"/>
  <c r="RI15" i="9"/>
  <c r="RI58" i="9"/>
  <c r="RI10" i="9"/>
  <c r="RI14" i="9"/>
  <c r="RI13" i="9"/>
  <c r="RJ7" i="9"/>
  <c r="RJ61" i="9" l="1"/>
  <c r="RJ55" i="9"/>
  <c r="RJ11" i="9"/>
  <c r="RJ60" i="9"/>
  <c r="RJ59" i="9"/>
  <c r="RJ12" i="9"/>
  <c r="RJ57" i="9"/>
  <c r="RJ56" i="9"/>
  <c r="RJ16" i="9"/>
  <c r="RJ54" i="9"/>
  <c r="RJ15" i="9"/>
  <c r="RJ58" i="9"/>
  <c r="RJ10" i="9"/>
  <c r="RJ14" i="9"/>
  <c r="RJ13" i="9"/>
  <c r="RK7" i="9"/>
  <c r="RK61" i="9" l="1"/>
  <c r="RK55" i="9"/>
  <c r="RK11" i="9"/>
  <c r="RK59" i="9"/>
  <c r="RK60" i="9"/>
  <c r="RK12" i="9"/>
  <c r="RK56" i="9"/>
  <c r="RK57" i="9"/>
  <c r="RK16" i="9"/>
  <c r="RK54" i="9"/>
  <c r="RK15" i="9"/>
  <c r="RK58" i="9"/>
  <c r="RK10" i="9"/>
  <c r="RK14" i="9"/>
  <c r="RK13" i="9"/>
  <c r="RL7" i="9"/>
  <c r="RL61" i="9" l="1"/>
  <c r="RL11" i="9"/>
  <c r="RL55" i="9"/>
  <c r="RL59" i="9"/>
  <c r="RL60" i="9"/>
  <c r="RL12" i="9"/>
  <c r="RL56" i="9"/>
  <c r="RL57" i="9"/>
  <c r="RL16" i="9"/>
  <c r="RL54" i="9"/>
  <c r="RL15" i="9"/>
  <c r="RL58" i="9"/>
  <c r="RL10" i="9"/>
  <c r="RL14" i="9"/>
  <c r="RL13" i="9"/>
  <c r="RM7" i="9"/>
  <c r="RM61" i="9" l="1"/>
  <c r="RM55" i="9"/>
  <c r="RM11" i="9"/>
  <c r="RM59" i="9"/>
  <c r="RM60" i="9"/>
  <c r="RM12" i="9"/>
  <c r="RM56" i="9"/>
  <c r="RM57" i="9"/>
  <c r="RM16" i="9"/>
  <c r="RM54" i="9"/>
  <c r="RM15" i="9"/>
  <c r="RM58" i="9"/>
  <c r="RM10" i="9"/>
  <c r="RM14" i="9"/>
  <c r="RM13" i="9"/>
  <c r="RN7" i="9"/>
  <c r="RN61" i="9" l="1"/>
  <c r="RN55" i="9"/>
  <c r="RN11" i="9"/>
  <c r="RN59" i="9"/>
  <c r="RN60" i="9"/>
  <c r="RN12" i="9"/>
  <c r="RN56" i="9"/>
  <c r="RN57" i="9"/>
  <c r="RN16" i="9"/>
  <c r="RN54" i="9"/>
  <c r="RN15" i="9"/>
  <c r="RN58" i="9"/>
  <c r="RN10" i="9"/>
  <c r="RN14" i="9"/>
  <c r="RN13" i="9"/>
  <c r="RO7" i="9"/>
  <c r="RO61" i="9" l="1"/>
  <c r="RO11" i="9"/>
  <c r="RO55" i="9"/>
  <c r="RO59" i="9"/>
  <c r="RO60" i="9"/>
  <c r="RO12" i="9"/>
  <c r="RO56" i="9"/>
  <c r="RO57" i="9"/>
  <c r="RO16" i="9"/>
  <c r="RO54" i="9"/>
  <c r="RO15" i="9"/>
  <c r="RO58" i="9"/>
  <c r="RO10" i="9"/>
  <c r="RO14" i="9"/>
  <c r="RO13" i="9"/>
  <c r="RP7" i="9"/>
  <c r="RP61" i="9" l="1"/>
  <c r="RP55" i="9"/>
  <c r="RP11" i="9"/>
  <c r="RP59" i="9"/>
  <c r="RP60" i="9"/>
  <c r="RP12" i="9"/>
  <c r="RP57" i="9"/>
  <c r="RP56" i="9"/>
  <c r="RP16" i="9"/>
  <c r="RP54" i="9"/>
  <c r="RP15" i="9"/>
  <c r="RP58" i="9"/>
  <c r="RP10" i="9"/>
  <c r="RP14" i="9"/>
  <c r="RP13" i="9"/>
  <c r="RQ7" i="9"/>
  <c r="RQ61" i="9" l="1"/>
  <c r="RQ55" i="9"/>
  <c r="RQ11" i="9"/>
  <c r="RQ59" i="9"/>
  <c r="RQ60" i="9"/>
  <c r="RQ12" i="9"/>
  <c r="RQ56" i="9"/>
  <c r="RQ57" i="9"/>
  <c r="RQ16" i="9"/>
  <c r="RQ54" i="9"/>
  <c r="RQ15" i="9"/>
  <c r="RQ58" i="9"/>
  <c r="RQ10" i="9"/>
  <c r="RQ14" i="9"/>
  <c r="RQ13" i="9"/>
  <c r="RR7" i="9"/>
  <c r="RR61" i="9" l="1"/>
  <c r="RR55" i="9"/>
  <c r="RR11" i="9"/>
  <c r="RR59" i="9"/>
  <c r="RR60" i="9"/>
  <c r="RR12" i="9"/>
  <c r="RR56" i="9"/>
  <c r="RR57" i="9"/>
  <c r="RR16" i="9"/>
  <c r="RR54" i="9"/>
  <c r="RR15" i="9"/>
  <c r="RR58" i="9"/>
  <c r="RR10" i="9"/>
  <c r="RR14" i="9"/>
  <c r="RR13" i="9"/>
  <c r="RS7" i="9"/>
  <c r="RS61" i="9" l="1"/>
  <c r="RS11" i="9"/>
  <c r="RS55" i="9"/>
  <c r="RS59" i="9"/>
  <c r="RS60" i="9"/>
  <c r="RS12" i="9"/>
  <c r="RS56" i="9"/>
  <c r="RS57" i="9"/>
  <c r="RS16" i="9"/>
  <c r="RS54" i="9"/>
  <c r="RS15" i="9"/>
  <c r="RS58" i="9"/>
  <c r="RS10" i="9"/>
  <c r="RS14" i="9"/>
  <c r="RS13" i="9"/>
  <c r="RT7" i="9"/>
  <c r="RT61" i="9" l="1"/>
  <c r="RT55" i="9"/>
  <c r="RT11" i="9"/>
  <c r="RT59" i="9"/>
  <c r="RT60" i="9"/>
  <c r="RT12" i="9"/>
  <c r="RT56" i="9"/>
  <c r="RT57" i="9"/>
  <c r="RT16" i="9"/>
  <c r="RT54" i="9"/>
  <c r="RT15" i="9"/>
  <c r="RT58" i="9"/>
  <c r="RT10" i="9"/>
  <c r="RT14" i="9"/>
  <c r="RT13" i="9"/>
  <c r="RU7" i="9"/>
  <c r="RU61" i="9" l="1"/>
  <c r="RU11" i="9"/>
  <c r="RU55" i="9"/>
  <c r="RU59" i="9"/>
  <c r="RU60" i="9"/>
  <c r="RU12" i="9"/>
  <c r="RU57" i="9"/>
  <c r="RU56" i="9"/>
  <c r="RU16" i="9"/>
  <c r="RU54" i="9"/>
  <c r="RU15" i="9"/>
  <c r="RU58" i="9"/>
  <c r="RU10" i="9"/>
  <c r="RU14" i="9"/>
  <c r="RU13" i="9"/>
  <c r="RV7" i="9"/>
  <c r="RV61" i="9" l="1"/>
  <c r="RV55" i="9"/>
  <c r="RV11" i="9"/>
  <c r="RV59" i="9"/>
  <c r="RV60" i="9"/>
  <c r="RV12" i="9"/>
  <c r="RV56" i="9"/>
  <c r="RV57" i="9"/>
  <c r="RV16" i="9"/>
  <c r="RV54" i="9"/>
  <c r="RV15" i="9"/>
  <c r="RV58" i="9"/>
  <c r="RV10" i="9"/>
  <c r="RV14" i="9"/>
  <c r="RV13" i="9"/>
  <c r="RW7" i="9"/>
  <c r="RW61" i="9" l="1"/>
  <c r="RW55" i="9"/>
  <c r="RW11" i="9"/>
  <c r="RW59" i="9"/>
  <c r="RW60" i="9"/>
  <c r="RW12" i="9"/>
  <c r="RW56" i="9"/>
  <c r="RW57" i="9"/>
  <c r="RW16" i="9"/>
  <c r="RW54" i="9"/>
  <c r="RW15" i="9"/>
  <c r="RW58" i="9"/>
  <c r="RW10" i="9"/>
  <c r="RW14" i="9"/>
  <c r="RW13" i="9"/>
  <c r="RX7" i="9"/>
  <c r="RX61" i="9" l="1"/>
  <c r="RX55" i="9"/>
  <c r="RX11" i="9"/>
  <c r="RX59" i="9"/>
  <c r="RX60" i="9"/>
  <c r="RX12" i="9"/>
  <c r="RX56" i="9"/>
  <c r="RX57" i="9"/>
  <c r="RX16" i="9"/>
  <c r="RX54" i="9"/>
  <c r="RX15" i="9"/>
  <c r="RX58" i="9"/>
  <c r="RX10" i="9"/>
  <c r="RX14" i="9"/>
  <c r="RX13" i="9"/>
  <c r="RY7" i="9"/>
  <c r="RY61" i="9" l="1"/>
  <c r="RY11" i="9"/>
  <c r="RY55" i="9"/>
  <c r="RY59" i="9"/>
  <c r="RY60" i="9"/>
  <c r="RY12" i="9"/>
  <c r="RY57" i="9"/>
  <c r="RY56" i="9"/>
  <c r="RY16" i="9"/>
  <c r="RY54" i="9"/>
  <c r="RY15" i="9"/>
  <c r="RY58" i="9"/>
  <c r="RY10" i="9"/>
  <c r="RY14" i="9"/>
  <c r="RY13" i="9"/>
  <c r="RZ7" i="9"/>
  <c r="RZ61" i="9" l="1"/>
  <c r="RZ55" i="9"/>
  <c r="RZ11" i="9"/>
  <c r="RZ59" i="9"/>
  <c r="RZ60" i="9"/>
  <c r="RZ12" i="9"/>
  <c r="RZ56" i="9"/>
  <c r="RZ57" i="9"/>
  <c r="RZ16" i="9"/>
  <c r="RZ54" i="9"/>
  <c r="RZ15" i="9"/>
  <c r="RZ58" i="9"/>
  <c r="RZ10" i="9"/>
  <c r="RZ14" i="9"/>
  <c r="RZ13" i="9"/>
  <c r="SA7" i="9"/>
  <c r="SA61" i="9" l="1"/>
  <c r="SA55" i="9"/>
  <c r="SA11" i="9"/>
  <c r="SA60" i="9"/>
  <c r="SA59" i="9"/>
  <c r="SA12" i="9"/>
  <c r="SA57" i="9"/>
  <c r="SA56" i="9"/>
  <c r="SA16" i="9"/>
  <c r="SA54" i="9"/>
  <c r="SA15" i="9"/>
  <c r="SA58" i="9"/>
  <c r="SA10" i="9"/>
  <c r="SA14" i="9"/>
  <c r="SA13" i="9"/>
  <c r="SB7" i="9"/>
  <c r="SB61" i="9" l="1"/>
  <c r="SB55" i="9"/>
  <c r="SB11" i="9"/>
  <c r="SB59" i="9"/>
  <c r="SB60" i="9"/>
  <c r="SB12" i="9"/>
  <c r="SB56" i="9"/>
  <c r="SB57" i="9"/>
  <c r="SB16" i="9"/>
  <c r="SB54" i="9"/>
  <c r="SB15" i="9"/>
  <c r="SB58" i="9"/>
  <c r="SB10" i="9"/>
  <c r="SB14" i="9"/>
  <c r="SB13" i="9"/>
  <c r="SC7" i="9"/>
  <c r="SC61" i="9" l="1"/>
  <c r="SC11" i="9"/>
  <c r="SC55" i="9"/>
  <c r="SC59" i="9"/>
  <c r="SC60" i="9"/>
  <c r="SC12" i="9"/>
  <c r="SC57" i="9"/>
  <c r="SC56" i="9"/>
  <c r="SC16" i="9"/>
  <c r="SC54" i="9"/>
  <c r="SC15" i="9"/>
  <c r="SC58" i="9"/>
  <c r="SC10" i="9"/>
  <c r="SC14" i="9"/>
  <c r="SC13" i="9"/>
  <c r="SD7" i="9"/>
  <c r="SD61" i="9" l="1"/>
  <c r="SD55" i="9"/>
  <c r="SD11" i="9"/>
  <c r="SD59" i="9"/>
  <c r="SD60" i="9"/>
  <c r="SD12" i="9"/>
  <c r="SD56" i="9"/>
  <c r="SD57" i="9"/>
  <c r="SD16" i="9"/>
  <c r="SD54" i="9"/>
  <c r="SD15" i="9"/>
  <c r="SD58" i="9"/>
  <c r="SD10" i="9"/>
  <c r="SD14" i="9"/>
  <c r="SD13" i="9"/>
  <c r="SE7" i="9"/>
  <c r="SE61" i="9" l="1"/>
  <c r="SE55" i="9"/>
  <c r="SE11" i="9"/>
  <c r="SE59" i="9"/>
  <c r="SE60" i="9"/>
  <c r="SE12" i="9"/>
  <c r="SE57" i="9"/>
  <c r="SE56" i="9"/>
  <c r="SE16" i="9"/>
  <c r="SE54" i="9"/>
  <c r="SE15" i="9"/>
  <c r="SE58" i="9"/>
  <c r="SE10" i="9"/>
  <c r="SE14" i="9"/>
  <c r="SE13" i="9"/>
  <c r="SF7" i="9"/>
  <c r="SF61" i="9" l="1"/>
  <c r="SF55" i="9"/>
  <c r="SF11" i="9"/>
  <c r="SF59" i="9"/>
  <c r="SF60" i="9"/>
  <c r="SF12" i="9"/>
  <c r="SF56" i="9"/>
  <c r="SF57" i="9"/>
  <c r="SF16" i="9"/>
  <c r="SF54" i="9"/>
  <c r="SF15" i="9"/>
  <c r="SF58" i="9"/>
  <c r="SF10" i="9"/>
  <c r="SF14" i="9"/>
  <c r="SF13" i="9"/>
  <c r="SG7" i="9"/>
  <c r="SG61" i="9" l="1"/>
  <c r="SG55" i="9"/>
  <c r="SG11" i="9"/>
  <c r="SG59" i="9"/>
  <c r="SG60" i="9"/>
  <c r="SG12" i="9"/>
  <c r="SG56" i="9"/>
  <c r="SG57" i="9"/>
  <c r="SG16" i="9"/>
  <c r="SG54" i="9"/>
  <c r="SG15" i="9"/>
  <c r="SG58" i="9"/>
  <c r="SG10" i="9"/>
  <c r="SG14" i="9"/>
  <c r="SG13" i="9"/>
  <c r="SH7" i="9"/>
  <c r="SH61" i="9" l="1"/>
  <c r="SH55" i="9"/>
  <c r="SH11" i="9"/>
  <c r="SH59" i="9"/>
  <c r="SH60" i="9"/>
  <c r="SH12" i="9"/>
  <c r="SH56" i="9"/>
  <c r="SH57" i="9"/>
  <c r="SH16" i="9"/>
  <c r="SH54" i="9"/>
  <c r="SH15" i="9"/>
  <c r="SH58" i="9"/>
  <c r="SH10" i="9"/>
  <c r="SH14" i="9"/>
  <c r="SH13" i="9"/>
  <c r="SI7" i="9"/>
  <c r="SI61" i="9" l="1"/>
  <c r="SI11" i="9"/>
  <c r="SI55" i="9"/>
  <c r="SI59" i="9"/>
  <c r="SI60" i="9"/>
  <c r="SI12" i="9"/>
  <c r="SI56" i="9"/>
  <c r="SI57" i="9"/>
  <c r="SI16" i="9"/>
  <c r="SI54" i="9"/>
  <c r="SI15" i="9"/>
  <c r="SI58" i="9"/>
  <c r="SI10" i="9"/>
  <c r="SI14" i="9"/>
  <c r="SI13" i="9"/>
  <c r="SJ7" i="9"/>
  <c r="SJ61" i="9" l="1"/>
  <c r="SJ55" i="9"/>
  <c r="SJ11" i="9"/>
  <c r="SJ59" i="9"/>
  <c r="SJ60" i="9"/>
  <c r="SJ12" i="9"/>
  <c r="SJ56" i="9"/>
  <c r="SJ57" i="9"/>
  <c r="SJ16" i="9"/>
  <c r="SJ54" i="9"/>
  <c r="SJ15" i="9"/>
  <c r="SJ58" i="9"/>
  <c r="SJ10" i="9"/>
  <c r="SJ14" i="9"/>
  <c r="SJ13" i="9"/>
  <c r="SK7" i="9"/>
  <c r="SK61" i="9" l="1"/>
  <c r="SK55" i="9"/>
  <c r="SK11" i="9"/>
  <c r="SK59" i="9"/>
  <c r="SK60" i="9"/>
  <c r="SK12" i="9"/>
  <c r="SK56" i="9"/>
  <c r="SK57" i="9"/>
  <c r="SK16" i="9"/>
  <c r="SK54" i="9"/>
  <c r="SK15" i="9"/>
  <c r="SK58" i="9"/>
  <c r="SK10" i="9"/>
  <c r="SK14" i="9"/>
  <c r="SK13" i="9"/>
  <c r="SL7" i="9"/>
  <c r="SL61" i="9" l="1"/>
  <c r="SL55" i="9"/>
  <c r="SL11" i="9"/>
  <c r="SL59" i="9"/>
  <c r="SL60" i="9"/>
  <c r="SL12" i="9"/>
  <c r="SL56" i="9"/>
  <c r="SL57" i="9"/>
  <c r="SL16" i="9"/>
  <c r="SL54" i="9"/>
  <c r="SL15" i="9"/>
  <c r="SL58" i="9"/>
  <c r="SL10" i="9"/>
  <c r="SL14" i="9"/>
  <c r="SL13" i="9"/>
  <c r="SM7" i="9"/>
  <c r="SM61" i="9" l="1"/>
  <c r="SM55" i="9"/>
  <c r="SM11" i="9"/>
  <c r="SM59" i="9"/>
  <c r="SM60" i="9"/>
  <c r="SM12" i="9"/>
  <c r="SM56" i="9"/>
  <c r="SM57" i="9"/>
  <c r="SM16" i="9"/>
  <c r="SM54" i="9"/>
  <c r="SM15" i="9"/>
  <c r="SM58" i="9"/>
  <c r="SM10" i="9"/>
  <c r="SM14" i="9"/>
  <c r="SM13" i="9"/>
  <c r="SN7" i="9"/>
  <c r="SN61" i="9" l="1"/>
  <c r="SN55" i="9"/>
  <c r="SN11" i="9"/>
  <c r="SN59" i="9"/>
  <c r="SN60" i="9"/>
  <c r="SN12" i="9"/>
  <c r="SN56" i="9"/>
  <c r="SN57" i="9"/>
  <c r="SN16" i="9"/>
  <c r="SN54" i="9"/>
  <c r="SN15" i="9"/>
  <c r="SN58" i="9"/>
  <c r="SN10" i="9"/>
  <c r="SN14" i="9"/>
  <c r="SN13" i="9"/>
  <c r="SO7" i="9"/>
  <c r="SO61" i="9" l="1"/>
  <c r="SO55" i="9"/>
  <c r="SO11" i="9"/>
  <c r="SO59" i="9"/>
  <c r="SO60" i="9"/>
  <c r="SO12" i="9"/>
  <c r="SO57" i="9"/>
  <c r="SO56" i="9"/>
  <c r="SO16" i="9"/>
  <c r="SO54" i="9"/>
  <c r="SO15" i="9"/>
  <c r="SO58" i="9"/>
  <c r="SO10" i="9"/>
  <c r="SO14" i="9"/>
  <c r="SO13" i="9"/>
  <c r="SP7" i="9"/>
  <c r="SP61" i="9" l="1"/>
  <c r="SP11" i="9"/>
  <c r="SP55" i="9"/>
  <c r="SP59" i="9"/>
  <c r="SP60" i="9"/>
  <c r="SP12" i="9"/>
  <c r="SP56" i="9"/>
  <c r="SP57" i="9"/>
  <c r="SP16" i="9"/>
  <c r="SP54" i="9"/>
  <c r="SP15" i="9"/>
  <c r="SP58" i="9"/>
  <c r="SP10" i="9"/>
  <c r="SP14" i="9"/>
  <c r="SP13" i="9"/>
  <c r="SQ7" i="9"/>
  <c r="SQ61" i="9" l="1"/>
  <c r="SQ55" i="9"/>
  <c r="SQ11" i="9"/>
  <c r="SQ59" i="9"/>
  <c r="SQ60" i="9"/>
  <c r="SQ12" i="9"/>
  <c r="SQ56" i="9"/>
  <c r="SQ57" i="9"/>
  <c r="SQ16" i="9"/>
  <c r="SQ54" i="9"/>
  <c r="SQ15" i="9"/>
  <c r="SQ58" i="9"/>
  <c r="SQ10" i="9"/>
  <c r="SQ14" i="9"/>
  <c r="SQ13" i="9"/>
  <c r="SR7" i="9"/>
  <c r="SR61" i="9" l="1"/>
  <c r="SR55" i="9"/>
  <c r="SR11" i="9"/>
  <c r="SR59" i="9"/>
  <c r="SR60" i="9"/>
  <c r="SR12" i="9"/>
  <c r="SR56" i="9"/>
  <c r="SR57" i="9"/>
  <c r="SR16" i="9"/>
  <c r="SR54" i="9"/>
  <c r="SR15" i="9"/>
  <c r="SR58" i="9"/>
  <c r="SR10" i="9"/>
  <c r="SR14" i="9"/>
  <c r="SR13" i="9"/>
  <c r="SS7" i="9"/>
  <c r="SS61" i="9" l="1"/>
  <c r="SS55" i="9"/>
  <c r="SS11" i="9"/>
  <c r="SS59" i="9"/>
  <c r="SS60" i="9"/>
  <c r="SS12" i="9"/>
  <c r="SS57" i="9"/>
  <c r="SS56" i="9"/>
  <c r="SS16" i="9"/>
  <c r="SS54" i="9"/>
  <c r="SS15" i="9"/>
  <c r="SS58" i="9"/>
  <c r="SS10" i="9"/>
  <c r="SS14" i="9"/>
  <c r="SS13" i="9"/>
  <c r="ST7" i="9"/>
  <c r="ST61" i="9" l="1"/>
  <c r="ST55" i="9"/>
  <c r="ST11" i="9"/>
  <c r="ST59" i="9"/>
  <c r="ST60" i="9"/>
  <c r="ST12" i="9"/>
  <c r="ST56" i="9"/>
  <c r="ST57" i="9"/>
  <c r="ST16" i="9"/>
  <c r="ST54" i="9"/>
  <c r="ST15" i="9"/>
  <c r="ST58" i="9"/>
  <c r="ST10" i="9"/>
  <c r="ST14" i="9"/>
  <c r="ST13" i="9"/>
  <c r="SU7" i="9"/>
  <c r="SU61" i="9" l="1"/>
  <c r="SU55" i="9"/>
  <c r="SU11" i="9"/>
  <c r="SU59" i="9"/>
  <c r="SU60" i="9"/>
  <c r="SU12" i="9"/>
  <c r="SU57" i="9"/>
  <c r="SU56" i="9"/>
  <c r="SU16" i="9"/>
  <c r="SU54" i="9"/>
  <c r="SU15" i="9"/>
  <c r="SU58" i="9"/>
  <c r="SU10" i="9"/>
  <c r="SU14" i="9"/>
  <c r="SU13" i="9"/>
  <c r="SV7" i="9"/>
  <c r="SV61" i="9" l="1"/>
  <c r="SV11" i="9"/>
  <c r="SV55" i="9"/>
  <c r="SV59" i="9"/>
  <c r="SV60" i="9"/>
  <c r="SV12" i="9"/>
  <c r="SV56" i="9"/>
  <c r="SV57" i="9"/>
  <c r="SV16" i="9"/>
  <c r="SV54" i="9"/>
  <c r="SV15" i="9"/>
  <c r="SV58" i="9"/>
  <c r="SV10" i="9"/>
  <c r="SV14" i="9"/>
  <c r="SV13" i="9"/>
  <c r="SW7" i="9"/>
  <c r="SW61" i="9" l="1"/>
  <c r="SW55" i="9"/>
  <c r="SW11" i="9"/>
  <c r="SW59" i="9"/>
  <c r="SW60" i="9"/>
  <c r="SW12" i="9"/>
  <c r="SW56" i="9"/>
  <c r="SW57" i="9"/>
  <c r="SW16" i="9"/>
  <c r="SW54" i="9"/>
  <c r="SW15" i="9"/>
  <c r="SW58" i="9"/>
  <c r="SW10" i="9"/>
  <c r="SW14" i="9"/>
  <c r="SW13" i="9"/>
  <c r="SX7" i="9"/>
  <c r="SX61" i="9" l="1"/>
  <c r="SX55" i="9"/>
  <c r="SX11" i="9"/>
  <c r="SX59" i="9"/>
  <c r="SX60" i="9"/>
  <c r="SX12" i="9"/>
  <c r="SX56" i="9"/>
  <c r="SX57" i="9"/>
  <c r="SX16" i="9"/>
  <c r="SX54" i="9"/>
  <c r="SX15" i="9"/>
  <c r="SX58" i="9"/>
  <c r="SX10" i="9"/>
  <c r="SX14" i="9"/>
  <c r="SX13" i="9"/>
  <c r="SY7" i="9"/>
  <c r="SY61" i="9" l="1"/>
  <c r="SY55" i="9"/>
  <c r="SY11" i="9"/>
  <c r="SY59" i="9"/>
  <c r="SY60" i="9"/>
  <c r="SY12" i="9"/>
  <c r="SY56" i="9"/>
  <c r="SY57" i="9"/>
  <c r="SY16" i="9"/>
  <c r="SY54" i="9"/>
  <c r="SY15" i="9"/>
  <c r="SY58" i="9"/>
  <c r="SY10" i="9"/>
  <c r="SY14" i="9"/>
  <c r="SY13" i="9"/>
  <c r="SZ7" i="9"/>
  <c r="SZ61" i="9" l="1"/>
  <c r="SZ55" i="9"/>
  <c r="SZ11" i="9"/>
  <c r="SZ59" i="9"/>
  <c r="SZ60" i="9"/>
  <c r="SZ12" i="9"/>
  <c r="SZ56" i="9"/>
  <c r="SZ57" i="9"/>
  <c r="SZ16" i="9"/>
  <c r="SZ54" i="9"/>
  <c r="SZ15" i="9"/>
  <c r="SZ58" i="9"/>
  <c r="SZ10" i="9"/>
  <c r="SZ14" i="9"/>
  <c r="SZ13" i="9"/>
  <c r="TA7" i="9"/>
  <c r="TA61" i="9" l="1"/>
  <c r="TA55" i="9"/>
  <c r="TA11" i="9"/>
  <c r="TA59" i="9"/>
  <c r="TA60" i="9"/>
  <c r="TA12" i="9"/>
  <c r="TA56" i="9"/>
  <c r="TA57" i="9"/>
  <c r="TA16" i="9"/>
  <c r="TA54" i="9"/>
  <c r="TA15" i="9"/>
  <c r="TA58" i="9"/>
  <c r="TA10" i="9"/>
  <c r="TA14" i="9"/>
  <c r="TA13" i="9"/>
  <c r="TB7" i="9"/>
  <c r="TB61" i="9" l="1"/>
  <c r="TB55" i="9"/>
  <c r="TB11" i="9"/>
  <c r="TB59" i="9"/>
  <c r="TB60" i="9"/>
  <c r="TB12" i="9"/>
  <c r="TB56" i="9"/>
  <c r="TB57" i="9"/>
  <c r="TB16" i="9"/>
  <c r="TB54" i="9"/>
  <c r="TB15" i="9"/>
  <c r="TB58" i="9"/>
  <c r="TB10" i="9"/>
  <c r="TB14" i="9"/>
  <c r="TB13" i="9"/>
  <c r="TC7" i="9"/>
  <c r="TC61" i="9" l="1"/>
  <c r="TC55" i="9"/>
  <c r="TC11" i="9"/>
  <c r="TC59" i="9"/>
  <c r="TC60" i="9"/>
  <c r="TC12" i="9"/>
  <c r="TC56" i="9"/>
  <c r="TC57" i="9"/>
  <c r="TC16" i="9"/>
  <c r="TC54" i="9"/>
  <c r="TC15" i="9"/>
  <c r="TC58" i="9"/>
  <c r="TC10" i="9"/>
  <c r="TC14" i="9"/>
  <c r="TC13" i="9"/>
  <c r="TD7" i="9"/>
  <c r="TD61" i="9" l="1"/>
  <c r="TD55" i="9"/>
  <c r="TD11" i="9"/>
  <c r="TD59" i="9"/>
  <c r="TD60" i="9"/>
  <c r="TD12" i="9"/>
  <c r="TD57" i="9"/>
  <c r="TD56" i="9"/>
  <c r="TD16" i="9"/>
  <c r="TD54" i="9"/>
  <c r="TD15" i="9"/>
  <c r="TD58" i="9"/>
  <c r="TD10" i="9"/>
  <c r="TD14" i="9"/>
  <c r="TD13" i="9"/>
  <c r="TE7" i="9"/>
  <c r="TE61" i="9" l="1"/>
  <c r="TE55" i="9"/>
  <c r="TE11" i="9"/>
  <c r="TE59" i="9"/>
  <c r="TE60" i="9"/>
  <c r="TE12" i="9"/>
  <c r="TE57" i="9"/>
  <c r="TE56" i="9"/>
  <c r="TE16" i="9"/>
  <c r="TE54" i="9"/>
  <c r="TE15" i="9"/>
  <c r="TE58" i="9"/>
  <c r="TE10" i="9"/>
  <c r="TE14" i="9"/>
  <c r="TE13" i="9"/>
  <c r="TF7" i="9"/>
  <c r="TF61" i="9" l="1"/>
  <c r="TF55" i="9"/>
  <c r="TF11" i="9"/>
  <c r="TF59" i="9"/>
  <c r="TF60" i="9"/>
  <c r="TF12" i="9"/>
  <c r="TF56" i="9"/>
  <c r="TF57" i="9"/>
  <c r="TF16" i="9"/>
  <c r="TF54" i="9"/>
  <c r="TF15" i="9"/>
  <c r="TF58" i="9"/>
  <c r="TF10" i="9"/>
  <c r="TF14" i="9"/>
  <c r="TF13" i="9"/>
  <c r="TG7" i="9"/>
  <c r="TG61" i="9" l="1"/>
  <c r="TG55" i="9"/>
  <c r="TG11" i="9"/>
  <c r="TG59" i="9"/>
  <c r="TG60" i="9"/>
  <c r="TG12" i="9"/>
  <c r="TG56" i="9"/>
  <c r="TG57" i="9"/>
  <c r="TG16" i="9"/>
  <c r="TG54" i="9"/>
  <c r="TG15" i="9"/>
  <c r="TG58" i="9"/>
  <c r="TG10" i="9"/>
  <c r="TG14" i="9"/>
  <c r="TG13" i="9"/>
  <c r="TH7" i="9"/>
  <c r="TH61" i="9" l="1"/>
  <c r="TH55" i="9"/>
  <c r="TH11" i="9"/>
  <c r="TH59" i="9"/>
  <c r="TH60" i="9"/>
  <c r="TH12" i="9"/>
  <c r="TH57" i="9"/>
  <c r="TH56" i="9"/>
  <c r="TH16" i="9"/>
  <c r="TH54" i="9"/>
  <c r="TH15" i="9"/>
  <c r="TH58" i="9"/>
  <c r="TH10" i="9"/>
  <c r="TH14" i="9"/>
  <c r="TH13" i="9"/>
  <c r="TI7" i="9"/>
  <c r="TI61" i="9" l="1"/>
  <c r="TI11" i="9"/>
  <c r="TI55" i="9"/>
  <c r="TI60" i="9"/>
  <c r="TI59" i="9"/>
  <c r="TI12" i="9"/>
  <c r="TI57" i="9"/>
  <c r="TI56" i="9"/>
  <c r="TI16" i="9"/>
  <c r="TI54" i="9"/>
  <c r="TI15" i="9"/>
  <c r="TI58" i="9"/>
  <c r="TI10" i="9"/>
  <c r="TI14" i="9"/>
  <c r="TI13" i="9"/>
  <c r="TJ7" i="9"/>
  <c r="TJ61" i="9" l="1"/>
  <c r="TJ11" i="9"/>
  <c r="TJ55" i="9"/>
  <c r="TJ59" i="9"/>
  <c r="TJ60" i="9"/>
  <c r="TJ12" i="9"/>
  <c r="TJ56" i="9"/>
  <c r="TJ57" i="9"/>
  <c r="TJ16" i="9"/>
  <c r="TJ54" i="9"/>
  <c r="TJ15" i="9"/>
  <c r="TJ58" i="9"/>
  <c r="TJ10" i="9"/>
  <c r="TJ14" i="9"/>
  <c r="TJ13" i="9"/>
  <c r="TK7" i="9"/>
  <c r="TK61" i="9" l="1"/>
  <c r="TK55" i="9"/>
  <c r="TK11" i="9"/>
  <c r="TK59" i="9"/>
  <c r="TK60" i="9"/>
  <c r="TK12" i="9"/>
  <c r="TK57" i="9"/>
  <c r="TK56" i="9"/>
  <c r="TK16" i="9"/>
  <c r="TK54" i="9"/>
  <c r="TK15" i="9"/>
  <c r="TK58" i="9"/>
  <c r="TK10" i="9"/>
  <c r="TK14" i="9"/>
  <c r="TK13" i="9"/>
  <c r="TL7" i="9"/>
  <c r="TL61" i="9" l="1"/>
  <c r="TL11" i="9"/>
  <c r="TL55" i="9"/>
  <c r="TL59" i="9"/>
  <c r="TL60" i="9"/>
  <c r="TL12" i="9"/>
  <c r="TL56" i="9"/>
  <c r="TL57" i="9"/>
  <c r="TL16" i="9"/>
  <c r="TL54" i="9"/>
  <c r="TL15" i="9"/>
  <c r="TL58" i="9"/>
  <c r="TL10" i="9"/>
  <c r="TL14" i="9"/>
  <c r="TL13" i="9"/>
  <c r="TM7" i="9"/>
  <c r="TM61" i="9" l="1"/>
  <c r="TM55" i="9"/>
  <c r="TM11" i="9"/>
  <c r="TM59" i="9"/>
  <c r="TM60" i="9"/>
  <c r="TM12" i="9"/>
  <c r="TM56" i="9"/>
  <c r="TM57" i="9"/>
  <c r="TM16" i="9"/>
  <c r="TM54" i="9"/>
  <c r="TM15" i="9"/>
  <c r="TM58" i="9"/>
  <c r="TM10" i="9"/>
  <c r="TM14" i="9"/>
  <c r="TM13" i="9"/>
  <c r="TN7" i="9"/>
  <c r="TN61" i="9" l="1"/>
  <c r="TN11" i="9"/>
  <c r="TN55" i="9"/>
  <c r="TN59" i="9"/>
  <c r="TN60" i="9"/>
  <c r="TN12" i="9"/>
  <c r="TN56" i="9"/>
  <c r="TN57" i="9"/>
  <c r="TN16" i="9"/>
  <c r="TN54" i="9"/>
  <c r="TN15" i="9"/>
  <c r="TN58" i="9"/>
  <c r="TN10" i="9"/>
  <c r="TN14" i="9"/>
  <c r="TN13" i="9"/>
  <c r="TO7" i="9"/>
  <c r="TO61" i="9" l="1"/>
  <c r="TO55" i="9"/>
  <c r="TO11" i="9"/>
  <c r="TO59" i="9"/>
  <c r="TO60" i="9"/>
  <c r="TO12" i="9"/>
  <c r="TO56" i="9"/>
  <c r="TO57" i="9"/>
  <c r="TO16" i="9"/>
  <c r="TO54" i="9"/>
  <c r="TO15" i="9"/>
  <c r="TO58" i="9"/>
  <c r="TO10" i="9"/>
  <c r="TO14" i="9"/>
  <c r="TO13" i="9"/>
  <c r="TP7" i="9"/>
  <c r="TP61" i="9" l="1"/>
  <c r="TP55" i="9"/>
  <c r="TP11" i="9"/>
  <c r="TP59" i="9"/>
  <c r="TP60" i="9"/>
  <c r="TP12" i="9"/>
  <c r="TP56" i="9"/>
  <c r="TP57" i="9"/>
  <c r="TP16" i="9"/>
  <c r="TP54" i="9"/>
  <c r="TP15" i="9"/>
  <c r="TP58" i="9"/>
  <c r="TP10" i="9"/>
  <c r="TP14" i="9"/>
  <c r="TP13" i="9"/>
  <c r="TQ7" i="9"/>
  <c r="TQ61" i="9" l="1"/>
  <c r="TQ55" i="9"/>
  <c r="TQ11" i="9"/>
  <c r="TQ60" i="9"/>
  <c r="TQ59" i="9"/>
  <c r="TQ12" i="9"/>
  <c r="TQ56" i="9"/>
  <c r="TQ57" i="9"/>
  <c r="TQ16" i="9"/>
  <c r="TQ54" i="9"/>
  <c r="TQ15" i="9"/>
  <c r="TQ58" i="9"/>
  <c r="TQ10" i="9"/>
  <c r="TQ14" i="9"/>
  <c r="TQ13" i="9"/>
  <c r="TR7" i="9"/>
  <c r="TR61" i="9" l="1"/>
  <c r="TR55" i="9"/>
  <c r="TR11" i="9"/>
  <c r="TR59" i="9"/>
  <c r="TR60" i="9"/>
  <c r="TR12" i="9"/>
  <c r="TR56" i="9"/>
  <c r="TR57" i="9"/>
  <c r="TR16" i="9"/>
  <c r="TR54" i="9"/>
  <c r="TR15" i="9"/>
  <c r="TR58" i="9"/>
  <c r="TR10" i="9"/>
  <c r="TR14" i="9"/>
  <c r="TR13" i="9"/>
  <c r="TS7" i="9"/>
  <c r="TS61" i="9" l="1"/>
  <c r="TS11" i="9"/>
  <c r="TS55" i="9"/>
  <c r="TS59" i="9"/>
  <c r="TS60" i="9"/>
  <c r="TS12" i="9"/>
  <c r="TS56" i="9"/>
  <c r="TS57" i="9"/>
  <c r="TS16" i="9"/>
  <c r="TS54" i="9"/>
  <c r="TS15" i="9"/>
  <c r="TS58" i="9"/>
  <c r="TS10" i="9"/>
  <c r="TS14" i="9"/>
  <c r="TS13" i="9"/>
  <c r="TT7" i="9"/>
  <c r="TT61" i="9" l="1"/>
  <c r="TT55" i="9"/>
  <c r="TT11" i="9"/>
  <c r="TT59" i="9"/>
  <c r="TT60" i="9"/>
  <c r="TT12" i="9"/>
  <c r="TT56" i="9"/>
  <c r="TT57" i="9"/>
  <c r="TT16" i="9"/>
  <c r="TT54" i="9"/>
  <c r="TT15" i="9"/>
  <c r="TT58" i="9"/>
  <c r="TT10" i="9"/>
  <c r="TT14" i="9"/>
  <c r="TT13" i="9"/>
  <c r="TU7" i="9"/>
  <c r="TU61" i="9" l="1"/>
  <c r="TU55" i="9"/>
  <c r="TU11" i="9"/>
  <c r="TU59" i="9"/>
  <c r="TU60" i="9"/>
  <c r="TU12" i="9"/>
  <c r="TU56" i="9"/>
  <c r="TU57" i="9"/>
  <c r="TU16" i="9"/>
  <c r="TU54" i="9"/>
  <c r="TU15" i="9"/>
  <c r="TU58" i="9"/>
  <c r="TU10" i="9"/>
  <c r="TU14" i="9"/>
  <c r="TU13" i="9"/>
  <c r="TV7" i="9"/>
  <c r="TV61" i="9" l="1"/>
  <c r="TV55" i="9"/>
  <c r="TV11" i="9"/>
  <c r="TV59" i="9"/>
  <c r="TV60" i="9"/>
  <c r="TV12" i="9"/>
  <c r="TV56" i="9"/>
  <c r="TV57" i="9"/>
  <c r="TV16" i="9"/>
  <c r="TV54" i="9"/>
  <c r="TV15" i="9"/>
  <c r="TV58" i="9"/>
  <c r="TV10" i="9"/>
  <c r="TV14" i="9"/>
  <c r="TV13" i="9"/>
  <c r="TW7" i="9"/>
  <c r="TW61" i="9" l="1"/>
  <c r="TW11" i="9"/>
  <c r="TW55" i="9"/>
  <c r="TW59" i="9"/>
  <c r="TW60" i="9"/>
  <c r="TW12" i="9"/>
  <c r="TW56" i="9"/>
  <c r="TW57" i="9"/>
  <c r="TW16" i="9"/>
  <c r="TW54" i="9"/>
  <c r="TW15" i="9"/>
  <c r="TW58" i="9"/>
  <c r="TW10" i="9"/>
  <c r="TW14" i="9"/>
  <c r="TW13" i="9"/>
  <c r="TX7" i="9"/>
  <c r="TX61" i="9" l="1"/>
  <c r="TX11" i="9"/>
  <c r="TX55" i="9"/>
  <c r="TX59" i="9"/>
  <c r="TX60" i="9"/>
  <c r="TX12" i="9"/>
  <c r="TX56" i="9"/>
  <c r="TX57" i="9"/>
  <c r="TX16" i="9"/>
  <c r="TX54" i="9"/>
  <c r="TX15" i="9"/>
  <c r="TX58" i="9"/>
  <c r="TX10" i="9"/>
  <c r="TX14" i="9"/>
  <c r="TX13" i="9"/>
  <c r="TY7" i="9"/>
  <c r="TY61" i="9" l="1"/>
  <c r="TY55" i="9"/>
  <c r="TY11" i="9"/>
  <c r="TY59" i="9"/>
  <c r="TY60" i="9"/>
  <c r="TY12" i="9"/>
  <c r="TY56" i="9"/>
  <c r="TY57" i="9"/>
  <c r="TY16" i="9"/>
  <c r="TY54" i="9"/>
  <c r="TY15" i="9"/>
  <c r="TY58" i="9"/>
  <c r="TY10" i="9"/>
  <c r="TY14" i="9"/>
  <c r="TY13" i="9"/>
  <c r="TZ7" i="9"/>
  <c r="TZ61" i="9" l="1"/>
  <c r="TZ11" i="9"/>
  <c r="TZ55" i="9"/>
  <c r="TZ59" i="9"/>
  <c r="TZ60" i="9"/>
  <c r="TZ12" i="9"/>
  <c r="TZ57" i="9"/>
  <c r="TZ56" i="9"/>
  <c r="TZ16" i="9"/>
  <c r="TZ54" i="9"/>
  <c r="TZ15" i="9"/>
  <c r="TZ58" i="9"/>
  <c r="TZ10" i="9"/>
  <c r="TZ14" i="9"/>
  <c r="TZ13" i="9"/>
  <c r="UA7" i="9"/>
  <c r="UA61" i="9" l="1"/>
  <c r="UA11" i="9"/>
  <c r="UA55" i="9"/>
  <c r="UA59" i="9"/>
  <c r="UA60" i="9"/>
  <c r="UA12" i="9"/>
  <c r="UA56" i="9"/>
  <c r="UA57" i="9"/>
  <c r="UA16" i="9"/>
  <c r="UA54" i="9"/>
  <c r="UA15" i="9"/>
  <c r="UA58" i="9"/>
  <c r="UA10" i="9"/>
  <c r="UA14" i="9"/>
  <c r="UA13" i="9"/>
  <c r="UB7" i="9"/>
  <c r="UB61" i="9" l="1"/>
  <c r="UB55" i="9"/>
  <c r="UB11" i="9"/>
  <c r="UB59" i="9"/>
  <c r="UB60" i="9"/>
  <c r="UB12" i="9"/>
  <c r="UB56" i="9"/>
  <c r="UB57" i="9"/>
  <c r="UB16" i="9"/>
  <c r="UB54" i="9"/>
  <c r="UB15" i="9"/>
  <c r="UB58" i="9"/>
  <c r="UB10" i="9"/>
  <c r="UB14" i="9"/>
  <c r="UB13" i="9"/>
  <c r="UC7" i="9"/>
  <c r="UC61" i="9" l="1"/>
  <c r="UC11" i="9"/>
  <c r="UC55" i="9"/>
  <c r="UC59" i="9"/>
  <c r="UC60" i="9"/>
  <c r="UC12" i="9"/>
  <c r="UC56" i="9"/>
  <c r="UC57" i="9"/>
  <c r="UC16" i="9"/>
  <c r="UC54" i="9"/>
  <c r="UC15" i="9"/>
  <c r="UC58" i="9"/>
  <c r="UC10" i="9"/>
  <c r="UC14" i="9"/>
  <c r="UC13" i="9"/>
  <c r="UD7" i="9"/>
  <c r="UD61" i="9" l="1"/>
  <c r="UD55" i="9"/>
  <c r="UD11" i="9"/>
  <c r="UD59" i="9"/>
  <c r="UD60" i="9"/>
  <c r="UD12" i="9"/>
  <c r="UD56" i="9"/>
  <c r="UD57" i="9"/>
  <c r="UD16" i="9"/>
  <c r="UD54" i="9"/>
  <c r="UD15" i="9"/>
  <c r="UD58" i="9"/>
  <c r="UD10" i="9"/>
  <c r="UD14" i="9"/>
  <c r="UD13" i="9"/>
  <c r="UE7" i="9"/>
  <c r="UE61" i="9" l="1"/>
  <c r="UE55" i="9"/>
  <c r="UE11" i="9"/>
  <c r="UE59" i="9"/>
  <c r="UE60" i="9"/>
  <c r="UE12" i="9"/>
  <c r="UE56" i="9"/>
  <c r="UE57" i="9"/>
  <c r="UE16" i="9"/>
  <c r="UE54" i="9"/>
  <c r="UE15" i="9"/>
  <c r="UE58" i="9"/>
  <c r="UE10" i="9"/>
  <c r="UE14" i="9"/>
  <c r="UE13" i="9"/>
  <c r="UF7" i="9"/>
  <c r="UF61" i="9" l="1"/>
  <c r="UF11" i="9"/>
  <c r="UF55" i="9"/>
  <c r="UF59" i="9"/>
  <c r="UF60" i="9"/>
  <c r="UF12" i="9"/>
  <c r="UF56" i="9"/>
  <c r="UF57" i="9"/>
  <c r="UF16" i="9"/>
  <c r="UF54" i="9"/>
  <c r="UF15" i="9"/>
  <c r="UF58" i="9"/>
  <c r="UF10" i="9"/>
  <c r="UF14" i="9"/>
  <c r="UF13" i="9"/>
  <c r="UG7" i="9"/>
  <c r="UG61" i="9" l="1"/>
  <c r="UG11" i="9"/>
  <c r="UG55" i="9"/>
  <c r="UG59" i="9"/>
  <c r="UG60" i="9"/>
  <c r="UG12" i="9"/>
  <c r="UG56" i="9"/>
  <c r="UG57" i="9"/>
  <c r="UG16" i="9"/>
  <c r="UG54" i="9"/>
  <c r="UG15" i="9"/>
  <c r="UG58" i="9"/>
  <c r="UG10" i="9"/>
  <c r="UG14" i="9"/>
  <c r="UG13" i="9"/>
  <c r="UH7" i="9"/>
  <c r="UH61" i="9" l="1"/>
  <c r="UH11" i="9"/>
  <c r="UH55" i="9"/>
  <c r="UH59" i="9"/>
  <c r="UH60" i="9"/>
  <c r="UH12" i="9"/>
  <c r="UH56" i="9"/>
  <c r="UH57" i="9"/>
  <c r="UH16" i="9"/>
  <c r="UH54" i="9"/>
  <c r="UH15" i="9"/>
  <c r="UH58" i="9"/>
  <c r="UH10" i="9"/>
  <c r="UH14" i="9"/>
  <c r="UH13" i="9"/>
  <c r="UI7" i="9"/>
  <c r="UI61" i="9" l="1"/>
  <c r="UI55" i="9"/>
  <c r="UI11" i="9"/>
  <c r="UI59" i="9"/>
  <c r="UI60" i="9"/>
  <c r="UI12" i="9"/>
  <c r="UI56" i="9"/>
  <c r="UI57" i="9"/>
  <c r="UI16" i="9"/>
  <c r="UI54" i="9"/>
  <c r="UI15" i="9"/>
  <c r="UI58" i="9"/>
  <c r="UI10" i="9"/>
  <c r="UI14" i="9"/>
  <c r="UI13" i="9"/>
  <c r="UJ7" i="9"/>
  <c r="UJ61" i="9" l="1"/>
  <c r="UJ11" i="9"/>
  <c r="UJ55" i="9"/>
  <c r="UJ59" i="9"/>
  <c r="UJ60" i="9"/>
  <c r="UJ12" i="9"/>
  <c r="UJ56" i="9"/>
  <c r="UJ57" i="9"/>
  <c r="UJ16" i="9"/>
  <c r="UJ54" i="9"/>
  <c r="UJ15" i="9"/>
  <c r="UJ58" i="9"/>
  <c r="UJ10" i="9"/>
  <c r="UJ14" i="9"/>
  <c r="UJ13" i="9"/>
  <c r="UK7" i="9"/>
  <c r="UK61" i="9" l="1"/>
  <c r="UK11" i="9"/>
  <c r="UK55" i="9"/>
  <c r="UK59" i="9"/>
  <c r="UK60" i="9"/>
  <c r="UK12" i="9"/>
  <c r="UK56" i="9"/>
  <c r="UK57" i="9"/>
  <c r="UK16" i="9"/>
  <c r="UK54" i="9"/>
  <c r="UK15" i="9"/>
  <c r="UK58" i="9"/>
  <c r="UK10" i="9"/>
  <c r="UK14" i="9"/>
  <c r="UK13" i="9"/>
  <c r="UL7" i="9"/>
  <c r="UL61" i="9" l="1"/>
  <c r="UL55" i="9"/>
  <c r="UL11" i="9"/>
  <c r="UL59" i="9"/>
  <c r="UL60" i="9"/>
  <c r="UL12" i="9"/>
  <c r="UL56" i="9"/>
  <c r="UL57" i="9"/>
  <c r="UL16" i="9"/>
  <c r="UL54" i="9"/>
  <c r="UL15" i="9"/>
  <c r="UL58" i="9"/>
  <c r="UL10" i="9"/>
  <c r="UL14" i="9"/>
  <c r="UL13" i="9"/>
  <c r="UM7" i="9"/>
  <c r="UM61" i="9" l="1"/>
  <c r="UM55" i="9"/>
  <c r="UM11" i="9"/>
  <c r="UM59" i="9"/>
  <c r="UM60" i="9"/>
  <c r="UM12" i="9"/>
  <c r="UM56" i="9"/>
  <c r="UM57" i="9"/>
  <c r="UM16" i="9"/>
  <c r="UM54" i="9"/>
  <c r="UM15" i="9"/>
  <c r="UM58" i="9"/>
  <c r="UM10" i="9"/>
  <c r="UM14" i="9"/>
  <c r="UM13" i="9"/>
  <c r="UN7" i="9"/>
  <c r="UN61" i="9" l="1"/>
  <c r="UN55" i="9"/>
  <c r="UN11" i="9"/>
  <c r="UN59" i="9"/>
  <c r="UN60" i="9"/>
  <c r="UN12" i="9"/>
  <c r="UN56" i="9"/>
  <c r="UN57" i="9"/>
  <c r="UN16" i="9"/>
  <c r="UN54" i="9"/>
  <c r="UN15" i="9"/>
  <c r="UN58" i="9"/>
  <c r="UN10" i="9"/>
  <c r="UN14" i="9"/>
  <c r="UN13" i="9"/>
  <c r="UO7" i="9"/>
  <c r="UO61" i="9" l="1"/>
  <c r="UO11" i="9"/>
  <c r="UO55" i="9"/>
  <c r="UO59" i="9"/>
  <c r="UO60" i="9"/>
  <c r="UO12" i="9"/>
  <c r="UO56" i="9"/>
  <c r="UO57" i="9"/>
  <c r="UO16" i="9"/>
  <c r="UO54" i="9"/>
  <c r="UO15" i="9"/>
  <c r="UO58" i="9"/>
  <c r="UO10" i="9"/>
  <c r="UO14" i="9"/>
  <c r="UO13" i="9"/>
  <c r="UP7" i="9"/>
  <c r="UP61" i="9" l="1"/>
  <c r="UP11" i="9"/>
  <c r="UP55" i="9"/>
  <c r="UP59" i="9"/>
  <c r="UP60" i="9"/>
  <c r="UP12" i="9"/>
  <c r="UP56" i="9"/>
  <c r="UP57" i="9"/>
  <c r="UP16" i="9"/>
  <c r="UP54" i="9"/>
  <c r="UP15" i="9"/>
  <c r="UP58" i="9"/>
  <c r="UP10" i="9"/>
  <c r="UP14" i="9"/>
  <c r="UP13" i="9"/>
  <c r="UQ7" i="9"/>
  <c r="UQ61" i="9" l="1"/>
  <c r="UQ55" i="9"/>
  <c r="UQ11" i="9"/>
  <c r="UQ59" i="9"/>
  <c r="UQ60" i="9"/>
  <c r="UQ12" i="9"/>
  <c r="UQ57" i="9"/>
  <c r="UQ56" i="9"/>
  <c r="UQ16" i="9"/>
  <c r="UQ54" i="9"/>
  <c r="UQ15" i="9"/>
  <c r="UQ58" i="9"/>
  <c r="UQ10" i="9"/>
  <c r="UQ14" i="9"/>
  <c r="UQ13" i="9"/>
  <c r="UR7" i="9"/>
  <c r="UR61" i="9" l="1"/>
  <c r="UR55" i="9"/>
  <c r="UR11" i="9"/>
  <c r="UR59" i="9"/>
  <c r="UR60" i="9"/>
  <c r="UR12" i="9"/>
  <c r="UR56" i="9"/>
  <c r="UR57" i="9"/>
  <c r="UR16" i="9"/>
  <c r="UR54" i="9"/>
  <c r="UR15" i="9"/>
  <c r="UR58" i="9"/>
  <c r="UR10" i="9"/>
  <c r="UR14" i="9"/>
  <c r="UR13" i="9"/>
  <c r="US7" i="9"/>
  <c r="US61" i="9" l="1"/>
  <c r="US55" i="9"/>
  <c r="US11" i="9"/>
  <c r="US59" i="9"/>
  <c r="US60" i="9"/>
  <c r="US12" i="9"/>
  <c r="US56" i="9"/>
  <c r="US57" i="9"/>
  <c r="US16" i="9"/>
  <c r="US54" i="9"/>
  <c r="US15" i="9"/>
  <c r="US58" i="9"/>
  <c r="US10" i="9"/>
  <c r="US14" i="9"/>
  <c r="US13" i="9"/>
  <c r="UT7" i="9"/>
  <c r="UT61" i="9" l="1"/>
  <c r="UT11" i="9"/>
  <c r="UT55" i="9"/>
  <c r="UT59" i="9"/>
  <c r="UT60" i="9"/>
  <c r="UT12" i="9"/>
  <c r="UT56" i="9"/>
  <c r="UT57" i="9"/>
  <c r="UT16" i="9"/>
  <c r="UT54" i="9"/>
  <c r="UT15" i="9"/>
  <c r="UT58" i="9"/>
  <c r="UT10" i="9"/>
  <c r="UT14" i="9"/>
  <c r="UT13" i="9"/>
  <c r="UU7" i="9"/>
  <c r="UU61" i="9" l="1"/>
  <c r="UU55" i="9"/>
  <c r="UU11" i="9"/>
  <c r="UU59" i="9"/>
  <c r="UU60" i="9"/>
  <c r="UU12" i="9"/>
  <c r="UU56" i="9"/>
  <c r="UU57" i="9"/>
  <c r="UU16" i="9"/>
  <c r="UU54" i="9"/>
  <c r="UU15" i="9"/>
  <c r="UU58" i="9"/>
  <c r="UU10" i="9"/>
  <c r="UU14" i="9"/>
  <c r="UU13" i="9"/>
  <c r="UV7" i="9"/>
  <c r="UV61" i="9" l="1"/>
  <c r="UV11" i="9"/>
  <c r="UV55" i="9"/>
  <c r="UV59" i="9"/>
  <c r="UV60" i="9"/>
  <c r="UV12" i="9"/>
  <c r="UV56" i="9"/>
  <c r="UV57" i="9"/>
  <c r="UV16" i="9"/>
  <c r="UV54" i="9"/>
  <c r="UV15" i="9"/>
  <c r="UV58" i="9"/>
  <c r="UV10" i="9"/>
  <c r="UV14" i="9"/>
  <c r="UV13" i="9"/>
  <c r="UW7" i="9"/>
  <c r="UW61" i="9" l="1"/>
  <c r="UW11" i="9"/>
  <c r="UW55" i="9"/>
  <c r="UW60" i="9"/>
  <c r="UW59" i="9"/>
  <c r="UW12" i="9"/>
  <c r="UW56" i="9"/>
  <c r="UW57" i="9"/>
  <c r="UW16" i="9"/>
  <c r="UW54" i="9"/>
  <c r="UW15" i="9"/>
  <c r="UW58" i="9"/>
  <c r="UW10" i="9"/>
  <c r="UW14" i="9"/>
  <c r="UW13" i="9"/>
  <c r="UX7" i="9"/>
  <c r="UX61" i="9" l="1"/>
  <c r="UX55" i="9"/>
  <c r="UX11" i="9"/>
  <c r="UX59" i="9"/>
  <c r="UX60" i="9"/>
  <c r="UX12" i="9"/>
  <c r="UX56" i="9"/>
  <c r="UX57" i="9"/>
  <c r="UX16" i="9"/>
  <c r="UX54" i="9"/>
  <c r="UX15" i="9"/>
  <c r="UX58" i="9"/>
  <c r="UX10" i="9"/>
  <c r="UX14" i="9"/>
  <c r="UX13" i="9"/>
  <c r="UY7" i="9"/>
  <c r="UY61" i="9" l="1"/>
  <c r="UY55" i="9"/>
  <c r="UY11" i="9"/>
  <c r="UY59" i="9"/>
  <c r="UY60" i="9"/>
  <c r="UY12" i="9"/>
  <c r="UY56" i="9"/>
  <c r="UY57" i="9"/>
  <c r="UY16" i="9"/>
  <c r="UY54" i="9"/>
  <c r="UY15" i="9"/>
  <c r="UY58" i="9"/>
  <c r="UY10" i="9"/>
  <c r="UY14" i="9"/>
  <c r="UY13" i="9"/>
  <c r="UZ7" i="9"/>
  <c r="UZ61" i="9" l="1"/>
  <c r="UZ55" i="9"/>
  <c r="UZ11" i="9"/>
  <c r="UZ59" i="9"/>
  <c r="UZ60" i="9"/>
  <c r="UZ12" i="9"/>
  <c r="UZ56" i="9"/>
  <c r="UZ57" i="9"/>
  <c r="UZ16" i="9"/>
  <c r="UZ54" i="9"/>
  <c r="UZ15" i="9"/>
  <c r="UZ58" i="9"/>
  <c r="UZ10" i="9"/>
  <c r="UZ14" i="9"/>
  <c r="UZ13" i="9"/>
  <c r="VA7" i="9"/>
  <c r="VA61" i="9" l="1"/>
  <c r="VA55" i="9"/>
  <c r="VA11" i="9"/>
  <c r="VA59" i="9"/>
  <c r="VA60" i="9"/>
  <c r="VA12" i="9"/>
  <c r="VA57" i="9"/>
  <c r="VA56" i="9"/>
  <c r="VA16" i="9"/>
  <c r="VA54" i="9"/>
  <c r="VA15" i="9"/>
  <c r="VA58" i="9"/>
  <c r="VA10" i="9"/>
  <c r="VA14" i="9"/>
  <c r="VA13" i="9"/>
  <c r="VB7" i="9"/>
  <c r="VB61" i="9" l="1"/>
  <c r="VB11" i="9"/>
  <c r="VB55" i="9"/>
  <c r="VB59" i="9"/>
  <c r="VB60" i="9"/>
  <c r="VB12" i="9"/>
  <c r="VB56" i="9"/>
  <c r="VB57" i="9"/>
  <c r="VB16" i="9"/>
  <c r="VB54" i="9"/>
  <c r="VB15" i="9"/>
  <c r="VB58" i="9"/>
  <c r="VB10" i="9"/>
  <c r="VB14" i="9"/>
  <c r="VB13" i="9"/>
  <c r="VC7" i="9"/>
  <c r="VC61" i="9" l="1"/>
  <c r="VC55" i="9"/>
  <c r="VC11" i="9"/>
  <c r="VC59" i="9"/>
  <c r="VC60" i="9"/>
  <c r="VC12" i="9"/>
  <c r="VC56" i="9"/>
  <c r="VC57" i="9"/>
  <c r="VC16" i="9"/>
  <c r="VC54" i="9"/>
  <c r="VC15" i="9"/>
  <c r="VC58" i="9"/>
  <c r="VC10" i="9"/>
  <c r="VC14" i="9"/>
  <c r="VC13" i="9"/>
  <c r="VD7" i="9"/>
  <c r="VD61" i="9" l="1"/>
  <c r="VD11" i="9"/>
  <c r="VD55" i="9"/>
  <c r="VD59" i="9"/>
  <c r="VD60" i="9"/>
  <c r="VD12" i="9"/>
  <c r="VD56" i="9"/>
  <c r="VD57" i="9"/>
  <c r="VD16" i="9"/>
  <c r="VD54" i="9"/>
  <c r="VD15" i="9"/>
  <c r="VD58" i="9"/>
  <c r="VD10" i="9"/>
  <c r="VD14" i="9"/>
  <c r="VD13" i="9"/>
  <c r="VE7" i="9"/>
  <c r="VE61" i="9" l="1"/>
  <c r="VE11" i="9"/>
  <c r="VE55" i="9"/>
  <c r="VE59" i="9"/>
  <c r="VE60" i="9"/>
  <c r="VE12" i="9"/>
  <c r="VE56" i="9"/>
  <c r="VE57" i="9"/>
  <c r="VE16" i="9"/>
  <c r="VE54" i="9"/>
  <c r="VE15" i="9"/>
  <c r="VE58" i="9"/>
  <c r="VE10" i="9"/>
  <c r="VE14" i="9"/>
  <c r="VE13" i="9"/>
  <c r="VF7" i="9"/>
  <c r="VF61" i="9" l="1"/>
  <c r="VF55" i="9"/>
  <c r="VF11" i="9"/>
  <c r="VF59" i="9"/>
  <c r="VF60" i="9"/>
  <c r="VF12" i="9"/>
  <c r="VF57" i="9"/>
  <c r="VF56" i="9"/>
  <c r="VF16" i="9"/>
  <c r="VF54" i="9"/>
  <c r="VF15" i="9"/>
  <c r="VF58" i="9"/>
  <c r="VF10" i="9"/>
  <c r="VF14" i="9"/>
  <c r="VF13" i="9"/>
  <c r="VG7" i="9"/>
  <c r="VG61" i="9" l="1"/>
  <c r="VG55" i="9"/>
  <c r="VG11" i="9"/>
  <c r="VG59" i="9"/>
  <c r="VG60" i="9"/>
  <c r="VG12" i="9"/>
  <c r="VG56" i="9"/>
  <c r="VG57" i="9"/>
  <c r="VG16" i="9"/>
  <c r="VG54" i="9"/>
  <c r="VG15" i="9"/>
  <c r="VG58" i="9"/>
  <c r="VG10" i="9"/>
  <c r="VG14" i="9"/>
  <c r="VG13" i="9"/>
  <c r="VH7" i="9"/>
  <c r="VH61" i="9" l="1"/>
  <c r="VH55" i="9"/>
  <c r="VH11" i="9"/>
  <c r="VH59" i="9"/>
  <c r="VH60" i="9"/>
  <c r="VH12" i="9"/>
  <c r="VH56" i="9"/>
  <c r="VH57" i="9"/>
  <c r="VH16" i="9"/>
  <c r="VH54" i="9"/>
  <c r="VH15" i="9"/>
  <c r="VH58" i="9"/>
  <c r="VH10" i="9"/>
  <c r="VH14" i="9"/>
  <c r="VH13" i="9"/>
  <c r="VI7" i="9"/>
  <c r="VI61" i="9" l="1"/>
  <c r="VI55" i="9"/>
  <c r="VI11" i="9"/>
  <c r="VI59" i="9"/>
  <c r="VI60" i="9"/>
  <c r="VI12" i="9"/>
  <c r="VI56" i="9"/>
  <c r="VI57" i="9"/>
  <c r="VI16" i="9"/>
  <c r="VI54" i="9"/>
  <c r="VI15" i="9"/>
  <c r="VI58" i="9"/>
  <c r="VI10" i="9"/>
  <c r="VI14" i="9"/>
  <c r="VI13" i="9"/>
  <c r="VJ7" i="9"/>
  <c r="VJ61" i="9" l="1"/>
  <c r="VJ11" i="9"/>
  <c r="VJ55" i="9"/>
  <c r="VJ59" i="9"/>
  <c r="VJ60" i="9"/>
  <c r="VJ12" i="9"/>
  <c r="VJ57" i="9"/>
  <c r="VJ56" i="9"/>
  <c r="VJ16" i="9"/>
  <c r="VJ54" i="9"/>
  <c r="VJ15" i="9"/>
  <c r="VJ58" i="9"/>
  <c r="VJ10" i="9"/>
  <c r="VJ14" i="9"/>
  <c r="VJ13" i="9"/>
  <c r="VK7" i="9"/>
  <c r="VK61" i="9" l="1"/>
  <c r="VK55" i="9"/>
  <c r="VK11" i="9"/>
  <c r="VK59" i="9"/>
  <c r="VK60" i="9"/>
  <c r="VK12" i="9"/>
  <c r="VK56" i="9"/>
  <c r="VK57" i="9"/>
  <c r="VK16" i="9"/>
  <c r="VK54" i="9"/>
  <c r="VK15" i="9"/>
  <c r="VK58" i="9"/>
  <c r="VK10" i="9"/>
  <c r="VK14" i="9"/>
  <c r="VK13" i="9"/>
  <c r="VL7" i="9"/>
  <c r="VL61" i="9" l="1"/>
  <c r="VL55" i="9"/>
  <c r="VL11" i="9"/>
  <c r="VL60" i="9"/>
  <c r="VL59" i="9"/>
  <c r="VL12" i="9"/>
  <c r="VL56" i="9"/>
  <c r="VL57" i="9"/>
  <c r="VL16" i="9"/>
  <c r="VL54" i="9"/>
  <c r="VL15" i="9"/>
  <c r="VL58" i="9"/>
  <c r="VL10" i="9"/>
  <c r="VL14" i="9"/>
  <c r="VL13" i="9"/>
  <c r="VM7" i="9"/>
  <c r="VM61" i="9" l="1"/>
  <c r="VM55" i="9"/>
  <c r="VM11" i="9"/>
  <c r="VM59" i="9"/>
  <c r="VM60" i="9"/>
  <c r="VM12" i="9"/>
  <c r="VM56" i="9"/>
  <c r="VM57" i="9"/>
  <c r="VM16" i="9"/>
  <c r="VM54" i="9"/>
  <c r="VM15" i="9"/>
  <c r="VM58" i="9"/>
  <c r="VM10" i="9"/>
  <c r="VM14" i="9"/>
  <c r="VM13" i="9"/>
  <c r="VN7" i="9"/>
  <c r="VN61" i="9" l="1"/>
  <c r="VN11" i="9"/>
  <c r="VN55" i="9"/>
  <c r="VN59" i="9"/>
  <c r="VN60" i="9"/>
  <c r="VN12" i="9"/>
  <c r="VN56" i="9"/>
  <c r="VN57" i="9"/>
  <c r="VN16" i="9"/>
  <c r="VN54" i="9"/>
  <c r="VN15" i="9"/>
  <c r="VN58" i="9"/>
  <c r="VN10" i="9"/>
  <c r="VN14" i="9"/>
  <c r="VN13" i="9"/>
  <c r="VO7" i="9"/>
  <c r="VO61" i="9" l="1"/>
  <c r="VO55" i="9"/>
  <c r="VO11" i="9"/>
  <c r="VO59" i="9"/>
  <c r="VO60" i="9"/>
  <c r="VO12" i="9"/>
  <c r="VO57" i="9"/>
  <c r="VO56" i="9"/>
  <c r="VO16" i="9"/>
  <c r="VO54" i="9"/>
  <c r="VO15" i="9"/>
  <c r="VO58" i="9"/>
  <c r="VO10" i="9"/>
  <c r="VO14" i="9"/>
  <c r="VO13" i="9"/>
  <c r="VP7" i="9"/>
  <c r="VP61" i="9" l="1"/>
  <c r="VP55" i="9"/>
  <c r="VP11" i="9"/>
  <c r="VP59" i="9"/>
  <c r="VP60" i="9"/>
  <c r="VP12" i="9"/>
  <c r="VP57" i="9"/>
  <c r="VP56" i="9"/>
  <c r="VP16" i="9"/>
  <c r="VP54" i="9"/>
  <c r="VP15" i="9"/>
  <c r="VP58" i="9"/>
  <c r="VP10" i="9"/>
  <c r="VP14" i="9"/>
  <c r="VP13" i="9"/>
  <c r="VQ7" i="9"/>
  <c r="VQ61" i="9" l="1"/>
  <c r="VQ55" i="9"/>
  <c r="VQ11" i="9"/>
  <c r="VQ59" i="9"/>
  <c r="VQ60" i="9"/>
  <c r="VQ12" i="9"/>
  <c r="VQ56" i="9"/>
  <c r="VQ57" i="9"/>
  <c r="VQ16" i="9"/>
  <c r="VQ54" i="9"/>
  <c r="VQ15" i="9"/>
  <c r="VQ58" i="9"/>
  <c r="VQ10" i="9"/>
  <c r="VQ14" i="9"/>
  <c r="VQ13" i="9"/>
  <c r="VR7" i="9"/>
  <c r="VR61" i="9" l="1"/>
  <c r="VR11" i="9"/>
  <c r="VR55" i="9"/>
  <c r="VR59" i="9"/>
  <c r="VR60" i="9"/>
  <c r="VR12" i="9"/>
  <c r="VR57" i="9"/>
  <c r="VR56" i="9"/>
  <c r="VR16" i="9"/>
  <c r="VR54" i="9"/>
  <c r="VR15" i="9"/>
  <c r="VR58" i="9"/>
  <c r="VR10" i="9"/>
  <c r="VR14" i="9"/>
  <c r="VR13" i="9"/>
  <c r="VS7" i="9"/>
  <c r="VS61" i="9" l="1"/>
  <c r="VS55" i="9"/>
  <c r="VS11" i="9"/>
  <c r="VS59" i="9"/>
  <c r="VS60" i="9"/>
  <c r="VS12" i="9"/>
  <c r="VS56" i="9"/>
  <c r="VS57" i="9"/>
  <c r="VS16" i="9"/>
  <c r="VS54" i="9"/>
  <c r="VS15" i="9"/>
  <c r="VS58" i="9"/>
  <c r="VS10" i="9"/>
  <c r="VS14" i="9"/>
  <c r="VS13" i="9"/>
  <c r="VT7" i="9"/>
  <c r="VT61" i="9" l="1"/>
  <c r="VT55" i="9"/>
  <c r="VT11" i="9"/>
  <c r="VT59" i="9"/>
  <c r="VT60" i="9"/>
  <c r="VT12" i="9"/>
  <c r="VT56" i="9"/>
  <c r="VT57" i="9"/>
  <c r="VT16" i="9"/>
  <c r="VT54" i="9"/>
  <c r="VT15" i="9"/>
  <c r="VT58" i="9"/>
  <c r="VT10" i="9"/>
  <c r="VT14" i="9"/>
  <c r="VT13" i="9"/>
  <c r="VU7" i="9"/>
  <c r="VU61" i="9" l="1"/>
  <c r="VU55" i="9"/>
  <c r="VU11" i="9"/>
  <c r="VU59" i="9"/>
  <c r="VU60" i="9"/>
  <c r="VU12" i="9"/>
  <c r="VU56" i="9"/>
  <c r="VU57" i="9"/>
  <c r="VU16" i="9"/>
  <c r="VU54" i="9"/>
  <c r="VU15" i="9"/>
  <c r="VU58" i="9"/>
  <c r="VU10" i="9"/>
  <c r="VU14" i="9"/>
  <c r="VU13" i="9"/>
  <c r="VV7" i="9"/>
  <c r="VV61" i="9" l="1"/>
  <c r="VV11" i="9"/>
  <c r="VV55" i="9"/>
  <c r="VV59" i="9"/>
  <c r="VV60" i="9"/>
  <c r="VV12" i="9"/>
  <c r="VV57" i="9"/>
  <c r="VV56" i="9"/>
  <c r="VV16" i="9"/>
  <c r="VV54" i="9"/>
  <c r="VV15" i="9"/>
  <c r="VV58" i="9"/>
  <c r="VV10" i="9"/>
  <c r="VV14" i="9"/>
  <c r="VV13" i="9"/>
  <c r="VW7" i="9"/>
  <c r="VW61" i="9" l="1"/>
  <c r="VW55" i="9"/>
  <c r="VW11" i="9"/>
  <c r="VW59" i="9"/>
  <c r="VW60" i="9"/>
  <c r="VW12" i="9"/>
  <c r="VW57" i="9"/>
  <c r="VW56" i="9"/>
  <c r="VW16" i="9"/>
  <c r="VW54" i="9"/>
  <c r="VW15" i="9"/>
  <c r="VW58" i="9"/>
  <c r="VW10" i="9"/>
  <c r="VW14" i="9"/>
  <c r="VW13" i="9"/>
  <c r="VX7" i="9"/>
  <c r="VX61" i="9" l="1"/>
  <c r="VX11" i="9"/>
  <c r="VX55" i="9"/>
  <c r="VX60" i="9"/>
  <c r="VX59" i="9"/>
  <c r="VX12" i="9"/>
  <c r="VX56" i="9"/>
  <c r="VX57" i="9"/>
  <c r="VX16" i="9"/>
  <c r="VX54" i="9"/>
  <c r="VX15" i="9"/>
  <c r="VX58" i="9"/>
  <c r="VX10" i="9"/>
  <c r="VX14" i="9"/>
  <c r="VX13" i="9"/>
  <c r="VY7" i="9"/>
  <c r="VY61" i="9" l="1"/>
  <c r="VY55" i="9"/>
  <c r="VY11" i="9"/>
  <c r="VY59" i="9"/>
  <c r="VY60" i="9"/>
  <c r="VY12" i="9"/>
  <c r="VY56" i="9"/>
  <c r="VY57" i="9"/>
  <c r="VY16" i="9"/>
  <c r="VY54" i="9"/>
  <c r="VY15" i="9"/>
  <c r="VY58" i="9"/>
  <c r="VY10" i="9"/>
  <c r="VY14" i="9"/>
  <c r="VY13" i="9"/>
  <c r="VZ7" i="9"/>
  <c r="VZ61" i="9" l="1"/>
  <c r="VZ11" i="9"/>
  <c r="VZ55" i="9"/>
  <c r="VZ59" i="9"/>
  <c r="VZ60" i="9"/>
  <c r="VZ12" i="9"/>
  <c r="VZ57" i="9"/>
  <c r="VZ56" i="9"/>
  <c r="VZ16" i="9"/>
  <c r="VZ54" i="9"/>
  <c r="VZ15" i="9"/>
  <c r="VZ58" i="9"/>
  <c r="VZ10" i="9"/>
  <c r="VZ14" i="9"/>
  <c r="VZ13" i="9"/>
  <c r="WA7" i="9"/>
  <c r="WA61" i="9" l="1"/>
  <c r="WA55" i="9"/>
  <c r="WA11" i="9"/>
  <c r="WA59" i="9"/>
  <c r="WA60" i="9"/>
  <c r="WA12" i="9"/>
  <c r="WA56" i="9"/>
  <c r="WA57" i="9"/>
  <c r="WA16" i="9"/>
  <c r="WA54" i="9"/>
  <c r="WA15" i="9"/>
  <c r="WA58" i="9"/>
  <c r="WA10" i="9"/>
  <c r="WA14" i="9"/>
  <c r="WA13" i="9"/>
  <c r="WB7" i="9"/>
  <c r="WB61" i="9" l="1"/>
  <c r="WB11" i="9"/>
  <c r="WB55" i="9"/>
  <c r="WB59" i="9"/>
  <c r="WB60" i="9"/>
  <c r="WB12" i="9"/>
  <c r="WB56" i="9"/>
  <c r="WB57" i="9"/>
  <c r="WB16" i="9"/>
  <c r="WB54" i="9"/>
  <c r="WB15" i="9"/>
  <c r="WB58" i="9"/>
  <c r="WB10" i="9"/>
  <c r="WB14" i="9"/>
  <c r="WB13" i="9"/>
  <c r="WC7" i="9"/>
  <c r="WC61" i="9" l="1"/>
  <c r="WC55" i="9"/>
  <c r="WC11" i="9"/>
  <c r="WC59" i="9"/>
  <c r="WC60" i="9"/>
  <c r="WC12" i="9"/>
  <c r="WC56" i="9"/>
  <c r="WC57" i="9"/>
  <c r="WC16" i="9"/>
  <c r="WC54" i="9"/>
  <c r="WC15" i="9"/>
  <c r="WC58" i="9"/>
  <c r="WC10" i="9"/>
  <c r="WC14" i="9"/>
  <c r="WC13" i="9"/>
  <c r="WD7" i="9"/>
  <c r="WD61" i="9" l="1"/>
  <c r="WD55" i="9"/>
  <c r="WD11" i="9"/>
  <c r="WD59" i="9"/>
  <c r="WD60" i="9"/>
  <c r="WD12" i="9"/>
  <c r="WD56" i="9"/>
  <c r="WD57" i="9"/>
  <c r="WD16" i="9"/>
  <c r="WD54" i="9"/>
  <c r="WD15" i="9"/>
  <c r="WD58" i="9"/>
  <c r="WD10" i="9"/>
  <c r="WD14" i="9"/>
  <c r="WD13" i="9"/>
  <c r="WE7" i="9"/>
  <c r="WE61" i="9" l="1"/>
  <c r="WE55" i="9"/>
  <c r="WE11" i="9"/>
  <c r="WE60" i="9"/>
  <c r="WE59" i="9"/>
  <c r="WE12" i="9"/>
  <c r="WE57" i="9"/>
  <c r="WE56" i="9"/>
  <c r="WE16" i="9"/>
  <c r="WE54" i="9"/>
  <c r="WE15" i="9"/>
  <c r="WE58" i="9"/>
  <c r="WE10" i="9"/>
  <c r="WE14" i="9"/>
  <c r="WE13" i="9"/>
  <c r="WF7" i="9"/>
  <c r="WF61" i="9" l="1"/>
  <c r="WF55" i="9"/>
  <c r="WF11" i="9"/>
  <c r="WF59" i="9"/>
  <c r="WF60" i="9"/>
  <c r="WF12" i="9"/>
  <c r="WF56" i="9"/>
  <c r="WF57" i="9"/>
  <c r="WF16" i="9"/>
  <c r="WF54" i="9"/>
  <c r="WF15" i="9"/>
  <c r="WF58" i="9"/>
  <c r="WF10" i="9"/>
  <c r="WF14" i="9"/>
  <c r="WF13" i="9"/>
  <c r="WG7" i="9"/>
  <c r="WG61" i="9" l="1"/>
  <c r="WG55" i="9"/>
  <c r="WG11" i="9"/>
  <c r="WG59" i="9"/>
  <c r="WG60" i="9"/>
  <c r="WG12" i="9"/>
  <c r="WG56" i="9"/>
  <c r="WG57" i="9"/>
  <c r="WG16" i="9"/>
  <c r="WG54" i="9"/>
  <c r="WG15" i="9"/>
  <c r="WG58" i="9"/>
  <c r="WG10" i="9"/>
  <c r="WG14" i="9"/>
  <c r="WG13" i="9"/>
  <c r="WH7" i="9"/>
  <c r="WH61" i="9" l="1"/>
  <c r="WH55" i="9"/>
  <c r="WH11" i="9"/>
  <c r="WH59" i="9"/>
  <c r="WH60" i="9"/>
  <c r="WH12" i="9"/>
  <c r="WH56" i="9"/>
  <c r="WH57" i="9"/>
  <c r="WH16" i="9"/>
  <c r="WH54" i="9"/>
  <c r="WH15" i="9"/>
  <c r="WH58" i="9"/>
  <c r="WH10" i="9"/>
  <c r="WH14" i="9"/>
  <c r="WH13" i="9"/>
  <c r="WI7" i="9"/>
  <c r="WI61" i="9" l="1"/>
  <c r="WI55" i="9"/>
  <c r="WI11" i="9"/>
  <c r="WI60" i="9"/>
  <c r="WI59" i="9"/>
  <c r="WI12" i="9"/>
  <c r="WI56" i="9"/>
  <c r="WI57" i="9"/>
  <c r="WI16" i="9"/>
  <c r="WI54" i="9"/>
  <c r="WI15" i="9"/>
  <c r="WI58" i="9"/>
  <c r="WI10" i="9"/>
  <c r="WI14" i="9"/>
  <c r="WI13" i="9"/>
  <c r="WJ7" i="9"/>
  <c r="WJ61" i="9" l="1"/>
  <c r="WJ55" i="9"/>
  <c r="WJ11" i="9"/>
  <c r="WJ59" i="9"/>
  <c r="WJ60" i="9"/>
  <c r="WJ12" i="9"/>
  <c r="WJ56" i="9"/>
  <c r="WJ57" i="9"/>
  <c r="WJ16" i="9"/>
  <c r="WJ54" i="9"/>
  <c r="WJ15" i="9"/>
  <c r="WJ58" i="9"/>
  <c r="WJ10" i="9"/>
  <c r="WJ14" i="9"/>
  <c r="WJ13" i="9"/>
  <c r="WK7" i="9"/>
  <c r="WK61" i="9" l="1"/>
  <c r="WK55" i="9"/>
  <c r="WK11" i="9"/>
  <c r="WK60" i="9"/>
  <c r="WK59" i="9"/>
  <c r="WK12" i="9"/>
  <c r="WK57" i="9"/>
  <c r="WK56" i="9"/>
  <c r="WK16" i="9"/>
  <c r="WK54" i="9"/>
  <c r="WK15" i="9"/>
  <c r="WK58" i="9"/>
  <c r="WK10" i="9"/>
  <c r="WK14" i="9"/>
  <c r="WK13" i="9"/>
  <c r="WL7" i="9"/>
  <c r="WL61" i="9" l="1"/>
  <c r="WL55" i="9"/>
  <c r="WL11" i="9"/>
  <c r="WL59" i="9"/>
  <c r="WL60" i="9"/>
  <c r="WL12" i="9"/>
  <c r="WL57" i="9"/>
  <c r="WL56" i="9"/>
  <c r="WL16" i="9"/>
  <c r="WL54" i="9"/>
  <c r="WL15" i="9"/>
  <c r="WL58" i="9"/>
  <c r="WL10" i="9"/>
  <c r="WL14" i="9"/>
  <c r="WL13" i="9"/>
  <c r="WM7" i="9"/>
  <c r="WM61" i="9" l="1"/>
  <c r="WM55" i="9"/>
  <c r="WM11" i="9"/>
  <c r="WM59" i="9"/>
  <c r="WM60" i="9"/>
  <c r="WM12" i="9"/>
  <c r="WM57" i="9"/>
  <c r="WM56" i="9"/>
  <c r="WM16" i="9"/>
  <c r="WM54" i="9"/>
  <c r="WM15" i="9"/>
  <c r="WM58" i="9"/>
  <c r="WM10" i="9"/>
  <c r="WM14" i="9"/>
  <c r="WM13" i="9"/>
  <c r="WN7" i="9"/>
  <c r="WN61" i="9" l="1"/>
  <c r="WN55" i="9"/>
  <c r="WN11" i="9"/>
  <c r="WN59" i="9"/>
  <c r="WN60" i="9"/>
  <c r="WN12" i="9"/>
  <c r="WN56" i="9"/>
  <c r="WN57" i="9"/>
  <c r="WN16" i="9"/>
  <c r="WN54" i="9"/>
  <c r="WN15" i="9"/>
  <c r="WN58" i="9"/>
  <c r="WN10" i="9"/>
  <c r="WN14" i="9"/>
  <c r="WN13" i="9"/>
  <c r="WO7" i="9"/>
  <c r="WO61" i="9" l="1"/>
  <c r="WO11" i="9"/>
  <c r="WO55" i="9"/>
  <c r="WO59" i="9"/>
  <c r="WO60" i="9"/>
  <c r="WO12" i="9"/>
  <c r="WO56" i="9"/>
  <c r="WO57" i="9"/>
  <c r="WO16" i="9"/>
  <c r="WO54" i="9"/>
  <c r="WO15" i="9"/>
  <c r="WO58" i="9"/>
  <c r="WO10" i="9"/>
  <c r="WO14" i="9"/>
  <c r="WO13" i="9"/>
  <c r="WP7" i="9"/>
  <c r="WP61" i="9" l="1"/>
  <c r="WP11" i="9"/>
  <c r="WP55" i="9"/>
  <c r="WP59" i="9"/>
  <c r="WP60" i="9"/>
  <c r="WP12" i="9"/>
  <c r="WP57" i="9"/>
  <c r="WP56" i="9"/>
  <c r="WP16" i="9"/>
  <c r="WP54" i="9"/>
  <c r="WP15" i="9"/>
  <c r="WP58" i="9"/>
  <c r="WP10" i="9"/>
  <c r="WP14" i="9"/>
  <c r="WP13" i="9"/>
  <c r="WQ7" i="9"/>
  <c r="WQ61" i="9" l="1"/>
  <c r="WQ11" i="9"/>
  <c r="WQ55" i="9"/>
  <c r="WQ60" i="9"/>
  <c r="WQ59" i="9"/>
  <c r="WQ12" i="9"/>
  <c r="WQ56" i="9"/>
  <c r="WQ57" i="9"/>
  <c r="WQ16" i="9"/>
  <c r="WQ54" i="9"/>
  <c r="WQ15" i="9"/>
  <c r="WQ58" i="9"/>
  <c r="WQ10" i="9"/>
  <c r="WQ14" i="9"/>
  <c r="WQ13" i="9"/>
  <c r="WR7" i="9"/>
  <c r="WR61" i="9" l="1"/>
  <c r="WR55" i="9"/>
  <c r="WR11" i="9"/>
  <c r="WR59" i="9"/>
  <c r="WR60" i="9"/>
  <c r="WR12" i="9"/>
  <c r="WR56" i="9"/>
  <c r="WR57" i="9"/>
  <c r="WR16" i="9"/>
  <c r="WR54" i="9"/>
  <c r="WR15" i="9"/>
  <c r="WR58" i="9"/>
  <c r="WR10" i="9"/>
  <c r="WR14" i="9"/>
  <c r="WR13" i="9"/>
  <c r="WS7" i="9"/>
  <c r="WS61" i="9" l="1"/>
  <c r="WS55" i="9"/>
  <c r="WS11" i="9"/>
  <c r="WS59" i="9"/>
  <c r="WS60" i="9"/>
  <c r="WS12" i="9"/>
  <c r="WS57" i="9"/>
  <c r="WS56" i="9"/>
  <c r="WS16" i="9"/>
  <c r="WS54" i="9"/>
  <c r="WS15" i="9"/>
  <c r="WS58" i="9"/>
  <c r="WS10" i="9"/>
  <c r="WS14" i="9"/>
  <c r="WS13" i="9"/>
  <c r="WT7" i="9"/>
  <c r="WT61" i="9" l="1"/>
  <c r="WT55" i="9"/>
  <c r="WT11" i="9"/>
  <c r="WT59" i="9"/>
  <c r="WT60" i="9"/>
  <c r="WT12" i="9"/>
  <c r="WT56" i="9"/>
  <c r="WT57" i="9"/>
  <c r="WT16" i="9"/>
  <c r="WT54" i="9"/>
  <c r="WT15" i="9"/>
  <c r="WT58" i="9"/>
  <c r="WT10" i="9"/>
  <c r="WT14" i="9"/>
  <c r="WT13" i="9"/>
  <c r="WU7" i="9"/>
  <c r="WU61" i="9" l="1"/>
  <c r="WU11" i="9"/>
  <c r="WU55" i="9"/>
  <c r="WU59" i="9"/>
  <c r="WU60" i="9"/>
  <c r="WU12" i="9"/>
  <c r="WU56" i="9"/>
  <c r="WU57" i="9"/>
  <c r="WU16" i="9"/>
  <c r="WU54" i="9"/>
  <c r="WU15" i="9"/>
  <c r="WU58" i="9"/>
  <c r="WU10" i="9"/>
  <c r="WU14" i="9"/>
  <c r="WU13" i="9"/>
  <c r="WV7" i="9"/>
  <c r="WV61" i="9" l="1"/>
  <c r="WV55" i="9"/>
  <c r="WV11" i="9"/>
  <c r="WV59" i="9"/>
  <c r="WV60" i="9"/>
  <c r="WV12" i="9"/>
  <c r="WV56" i="9"/>
  <c r="WV57" i="9"/>
  <c r="WV16" i="9"/>
  <c r="WV54" i="9"/>
  <c r="WV15" i="9"/>
  <c r="WV58" i="9"/>
  <c r="WV10" i="9"/>
  <c r="WV14" i="9"/>
  <c r="WV13" i="9"/>
  <c r="WW7" i="9"/>
  <c r="WW61" i="9" l="1"/>
  <c r="WW55" i="9"/>
  <c r="WW11" i="9"/>
  <c r="WW59" i="9"/>
  <c r="WW60" i="9"/>
  <c r="WW12" i="9"/>
  <c r="WW57" i="9"/>
  <c r="WW56" i="9"/>
  <c r="WW16" i="9"/>
  <c r="WW54" i="9"/>
  <c r="WW15" i="9"/>
  <c r="WW58" i="9"/>
  <c r="WW10" i="9"/>
  <c r="WW14" i="9"/>
  <c r="WW13" i="9"/>
  <c r="WX7" i="9"/>
  <c r="WX61" i="9" l="1"/>
  <c r="WX55" i="9"/>
  <c r="WX11" i="9"/>
  <c r="WX59" i="9"/>
  <c r="WX60" i="9"/>
  <c r="WX12" i="9"/>
  <c r="WX56" i="9"/>
  <c r="WX57" i="9"/>
  <c r="WX16" i="9"/>
  <c r="WX54" i="9"/>
  <c r="WX15" i="9"/>
  <c r="WX58" i="9"/>
  <c r="WX10" i="9"/>
  <c r="WX14" i="9"/>
  <c r="WX13" i="9"/>
  <c r="WY7" i="9"/>
  <c r="WY61" i="9" l="1"/>
  <c r="WY11" i="9"/>
  <c r="WY55" i="9"/>
  <c r="WY59" i="9"/>
  <c r="WY60" i="9"/>
  <c r="WY12" i="9"/>
  <c r="WY57" i="9"/>
  <c r="WY56" i="9"/>
  <c r="WY16" i="9"/>
  <c r="WY54" i="9"/>
  <c r="WY15" i="9"/>
  <c r="WY58" i="9"/>
  <c r="WY10" i="9"/>
  <c r="WY14" i="9"/>
  <c r="WY13" i="9"/>
  <c r="WZ7" i="9"/>
  <c r="WZ61" i="9" l="1"/>
  <c r="WZ55" i="9"/>
  <c r="WZ11" i="9"/>
  <c r="WZ59" i="9"/>
  <c r="WZ60" i="9"/>
  <c r="WZ12" i="9"/>
  <c r="WZ56" i="9"/>
  <c r="WZ57" i="9"/>
  <c r="WZ16" i="9"/>
  <c r="WZ54" i="9"/>
  <c r="WZ15" i="9"/>
  <c r="WZ58" i="9"/>
  <c r="WZ10" i="9"/>
  <c r="WZ14" i="9"/>
  <c r="WZ13" i="9"/>
  <c r="XA7" i="9"/>
  <c r="XA61" i="9" l="1"/>
  <c r="XA55" i="9"/>
  <c r="XA11" i="9"/>
  <c r="XA59" i="9"/>
  <c r="XA60" i="9"/>
  <c r="XA12" i="9"/>
  <c r="XA57" i="9"/>
  <c r="XA56" i="9"/>
  <c r="XA16" i="9"/>
  <c r="XA54" i="9"/>
  <c r="XA15" i="9"/>
  <c r="XA58" i="9"/>
  <c r="XA10" i="9"/>
  <c r="XA14" i="9"/>
  <c r="XA13" i="9"/>
  <c r="XB7" i="9"/>
  <c r="XB61" i="9" l="1"/>
  <c r="XB55" i="9"/>
  <c r="XB11" i="9"/>
  <c r="XB59" i="9"/>
  <c r="XB60" i="9"/>
  <c r="XB12" i="9"/>
  <c r="XB57" i="9"/>
  <c r="XB56" i="9"/>
  <c r="XB16" i="9"/>
  <c r="XB54" i="9"/>
  <c r="XB15" i="9"/>
  <c r="XB58" i="9"/>
  <c r="XB10" i="9"/>
  <c r="XB14" i="9"/>
  <c r="XB13" i="9"/>
  <c r="XC7" i="9"/>
  <c r="XC61" i="9" l="1"/>
  <c r="XC11" i="9"/>
  <c r="XC55" i="9"/>
  <c r="XC59" i="9"/>
  <c r="XC60" i="9"/>
  <c r="XC12" i="9"/>
  <c r="XC56" i="9"/>
  <c r="XC57" i="9"/>
  <c r="XC16" i="9"/>
  <c r="XC54" i="9"/>
  <c r="XC15" i="9"/>
  <c r="XC58" i="9"/>
  <c r="XC10" i="9"/>
  <c r="XC14" i="9"/>
  <c r="XC13" i="9"/>
  <c r="XD7" i="9"/>
  <c r="XD61" i="9" l="1"/>
  <c r="XD55" i="9"/>
  <c r="XD11" i="9"/>
  <c r="XD59" i="9"/>
  <c r="XD60" i="9"/>
  <c r="XD12" i="9"/>
  <c r="XD56" i="9"/>
  <c r="XD57" i="9"/>
  <c r="XD16" i="9"/>
  <c r="XD54" i="9"/>
  <c r="XD15" i="9"/>
  <c r="XD58" i="9"/>
  <c r="XD10" i="9"/>
  <c r="XD14" i="9"/>
  <c r="XD13" i="9"/>
  <c r="XE7" i="9"/>
  <c r="XE61" i="9" l="1"/>
  <c r="XE11" i="9"/>
  <c r="XE55" i="9"/>
  <c r="XE59" i="9"/>
  <c r="XE60" i="9"/>
  <c r="XE12" i="9"/>
  <c r="XE56" i="9"/>
  <c r="XE57" i="9"/>
  <c r="XE16" i="9"/>
  <c r="XE54" i="9"/>
  <c r="XE15" i="9"/>
  <c r="XE58" i="9"/>
  <c r="XE10" i="9"/>
  <c r="XE14" i="9"/>
  <c r="XE13" i="9"/>
  <c r="XF7" i="9"/>
  <c r="XF61" i="9" l="1"/>
  <c r="XF11" i="9"/>
  <c r="XF55" i="9"/>
  <c r="XF59" i="9"/>
  <c r="XF60" i="9"/>
  <c r="XF12" i="9"/>
  <c r="XF57" i="9"/>
  <c r="XF56" i="9"/>
  <c r="XF16" i="9"/>
  <c r="XF54" i="9"/>
  <c r="XF15" i="9"/>
  <c r="XF58" i="9"/>
  <c r="XF10" i="9"/>
  <c r="XF14" i="9"/>
  <c r="XF13" i="9"/>
  <c r="XG7" i="9"/>
  <c r="XG61" i="9" l="1"/>
  <c r="XG55" i="9"/>
  <c r="XG11" i="9"/>
  <c r="XG59" i="9"/>
  <c r="XG60" i="9"/>
  <c r="XG12" i="9"/>
  <c r="XG56" i="9"/>
  <c r="XG57" i="9"/>
  <c r="XG16" i="9"/>
  <c r="XG54" i="9"/>
  <c r="XG15" i="9"/>
  <c r="XG58" i="9"/>
  <c r="XG10" i="9"/>
  <c r="XG14" i="9"/>
  <c r="XG13" i="9"/>
  <c r="XH7" i="9"/>
  <c r="XH61" i="9" l="1"/>
  <c r="XH55" i="9"/>
  <c r="XH11" i="9"/>
  <c r="XH59" i="9"/>
  <c r="XH60" i="9"/>
  <c r="XH12" i="9"/>
  <c r="XH57" i="9"/>
  <c r="XH56" i="9"/>
  <c r="XH16" i="9"/>
  <c r="XH54" i="9"/>
  <c r="XH15" i="9"/>
  <c r="XH58" i="9"/>
  <c r="XH10" i="9"/>
  <c r="XH14" i="9"/>
  <c r="XH13" i="9"/>
  <c r="XI7" i="9"/>
  <c r="XI61" i="9" l="1"/>
  <c r="XI11" i="9"/>
  <c r="XI55" i="9"/>
  <c r="XI59" i="9"/>
  <c r="XI60" i="9"/>
  <c r="XI12" i="9"/>
  <c r="XI56" i="9"/>
  <c r="XI57" i="9"/>
  <c r="XI16" i="9"/>
  <c r="XI54" i="9"/>
  <c r="XI15" i="9"/>
  <c r="XI58" i="9"/>
  <c r="XI10" i="9"/>
  <c r="XI14" i="9"/>
  <c r="XI13" i="9"/>
  <c r="XJ7" i="9"/>
  <c r="XJ61" i="9" l="1"/>
  <c r="XJ11" i="9"/>
  <c r="XJ55" i="9"/>
  <c r="XJ59" i="9"/>
  <c r="XJ60" i="9"/>
  <c r="XJ12" i="9"/>
  <c r="XJ56" i="9"/>
  <c r="XJ57" i="9"/>
  <c r="XJ16" i="9"/>
  <c r="XJ54" i="9"/>
  <c r="XJ15" i="9"/>
  <c r="XJ58" i="9"/>
  <c r="XJ10" i="9"/>
  <c r="XJ14" i="9"/>
  <c r="XJ13" i="9"/>
  <c r="XK7" i="9"/>
  <c r="XK61" i="9" l="1"/>
  <c r="XK55" i="9"/>
  <c r="XK11" i="9"/>
  <c r="XK59" i="9"/>
  <c r="XK60" i="9"/>
  <c r="XK12" i="9"/>
  <c r="XK56" i="9"/>
  <c r="XK57" i="9"/>
  <c r="XK16" i="9"/>
  <c r="XK54" i="9"/>
  <c r="XK15" i="9"/>
  <c r="XK58" i="9"/>
  <c r="XK10" i="9"/>
  <c r="XK14" i="9"/>
  <c r="XK13" i="9"/>
  <c r="XL7" i="9"/>
  <c r="XL61" i="9" l="1"/>
  <c r="XL11" i="9"/>
  <c r="XL55" i="9"/>
  <c r="XL59" i="9"/>
  <c r="XL60" i="9"/>
  <c r="XL12" i="9"/>
  <c r="XL57" i="9"/>
  <c r="XL56" i="9"/>
  <c r="XL16" i="9"/>
  <c r="XL54" i="9"/>
  <c r="XL15" i="9"/>
  <c r="XL58" i="9"/>
  <c r="XL10" i="9"/>
  <c r="XL14" i="9"/>
  <c r="XL13" i="9"/>
  <c r="XM7" i="9"/>
  <c r="XM61" i="9" l="1"/>
  <c r="XM11" i="9"/>
  <c r="XM55" i="9"/>
  <c r="XM59" i="9"/>
  <c r="XM60" i="9"/>
  <c r="XM12" i="9"/>
  <c r="XM56" i="9"/>
  <c r="XM57" i="9"/>
  <c r="XM16" i="9"/>
  <c r="XM54" i="9"/>
  <c r="XM15" i="9"/>
  <c r="XM58" i="9"/>
  <c r="XM10" i="9"/>
  <c r="XM14" i="9"/>
  <c r="XM13" i="9"/>
  <c r="XN7" i="9"/>
  <c r="XN61" i="9" l="1"/>
  <c r="XN55" i="9"/>
  <c r="XN11" i="9"/>
  <c r="XN59" i="9"/>
  <c r="XN60" i="9"/>
  <c r="XN12" i="9"/>
  <c r="XN56" i="9"/>
  <c r="XN57" i="9"/>
  <c r="XN16" i="9"/>
  <c r="XN54" i="9"/>
  <c r="XN15" i="9"/>
  <c r="XN58" i="9"/>
  <c r="XN10" i="9"/>
  <c r="XN14" i="9"/>
  <c r="XN13" i="9"/>
  <c r="XO7" i="9"/>
  <c r="XO61" i="9" l="1"/>
  <c r="XO55" i="9"/>
  <c r="XO11" i="9"/>
  <c r="XO59" i="9"/>
  <c r="XO60" i="9"/>
  <c r="XO12" i="9"/>
  <c r="XO56" i="9"/>
  <c r="XO57" i="9"/>
  <c r="XO16" i="9"/>
  <c r="XO54" i="9"/>
  <c r="XO15" i="9"/>
  <c r="XO58" i="9"/>
  <c r="XO10" i="9"/>
  <c r="XO14" i="9"/>
  <c r="XO13" i="9"/>
  <c r="XP7" i="9"/>
  <c r="XP61" i="9" l="1"/>
  <c r="XP11" i="9"/>
  <c r="XP55" i="9"/>
  <c r="XP59" i="9"/>
  <c r="XP60" i="9"/>
  <c r="XP12" i="9"/>
  <c r="XP56" i="9"/>
  <c r="XP57" i="9"/>
  <c r="XP16" i="9"/>
  <c r="XP54" i="9"/>
  <c r="XP15" i="9"/>
  <c r="XP58" i="9"/>
  <c r="XP10" i="9"/>
  <c r="XP14" i="9"/>
  <c r="XP13" i="9"/>
  <c r="XQ7" i="9"/>
  <c r="XQ61" i="9" l="1"/>
  <c r="XQ55" i="9"/>
  <c r="XQ11" i="9"/>
  <c r="XQ59" i="9"/>
  <c r="XQ60" i="9"/>
  <c r="XQ12" i="9"/>
  <c r="XQ57" i="9"/>
  <c r="XQ56" i="9"/>
  <c r="XQ16" i="9"/>
  <c r="XQ54" i="9"/>
  <c r="XQ15" i="9"/>
  <c r="XQ58" i="9"/>
  <c r="XQ10" i="9"/>
  <c r="XQ14" i="9"/>
  <c r="XQ13" i="9"/>
  <c r="XR7" i="9"/>
  <c r="XR61" i="9" l="1"/>
  <c r="XR55" i="9"/>
  <c r="XR11" i="9"/>
  <c r="XR59" i="9"/>
  <c r="XR60" i="9"/>
  <c r="XR12" i="9"/>
  <c r="XR57" i="9"/>
  <c r="XR56" i="9"/>
  <c r="XR16" i="9"/>
  <c r="XR54" i="9"/>
  <c r="XR15" i="9"/>
  <c r="XR58" i="9"/>
  <c r="XR10" i="9"/>
  <c r="XR14" i="9"/>
  <c r="XR13" i="9"/>
  <c r="XS7" i="9"/>
  <c r="XS61" i="9" l="1"/>
  <c r="XS55" i="9"/>
  <c r="XS11" i="9"/>
  <c r="XS59" i="9"/>
  <c r="XS60" i="9"/>
  <c r="XS12" i="9"/>
  <c r="XS56" i="9"/>
  <c r="XS57" i="9"/>
  <c r="XS16" i="9"/>
  <c r="XS54" i="9"/>
  <c r="XS15" i="9"/>
  <c r="XS58" i="9"/>
  <c r="XS10" i="9"/>
  <c r="XS14" i="9"/>
  <c r="XS13" i="9"/>
  <c r="XT7" i="9"/>
  <c r="XT61" i="9" l="1"/>
  <c r="XT55" i="9"/>
  <c r="XT11" i="9"/>
  <c r="XT59" i="9"/>
  <c r="XT60" i="9"/>
  <c r="XT12" i="9"/>
  <c r="XT56" i="9"/>
  <c r="XT57" i="9"/>
  <c r="XT16" i="9"/>
  <c r="XT54" i="9"/>
  <c r="XT15" i="9"/>
  <c r="XT58" i="9"/>
  <c r="XT10" i="9"/>
  <c r="XT14" i="9"/>
  <c r="XT13" i="9"/>
  <c r="XU7" i="9"/>
  <c r="XU61" i="9" l="1"/>
  <c r="XU55" i="9"/>
  <c r="XU11" i="9"/>
  <c r="XU59" i="9"/>
  <c r="XU60" i="9"/>
  <c r="XU12" i="9"/>
  <c r="XU56" i="9"/>
  <c r="XU57" i="9"/>
  <c r="XU16" i="9"/>
  <c r="XU54" i="9"/>
  <c r="XU15" i="9"/>
  <c r="XU58" i="9"/>
  <c r="XU10" i="9"/>
  <c r="XU14" i="9"/>
  <c r="XU13" i="9"/>
  <c r="XV7" i="9"/>
  <c r="XV61" i="9" l="1"/>
  <c r="XV55" i="9"/>
  <c r="XV11" i="9"/>
  <c r="XV59" i="9"/>
  <c r="XV60" i="9"/>
  <c r="XV12" i="9"/>
  <c r="XV57" i="9"/>
  <c r="XV56" i="9"/>
  <c r="XV16" i="9"/>
  <c r="XV54" i="9"/>
  <c r="XV15" i="9"/>
  <c r="XV58" i="9"/>
  <c r="XV10" i="9"/>
  <c r="XV14" i="9"/>
  <c r="XV13" i="9"/>
  <c r="XW7" i="9"/>
  <c r="XW61" i="9" l="1"/>
  <c r="XW55" i="9"/>
  <c r="XW11" i="9"/>
  <c r="XW59" i="9"/>
  <c r="XW60" i="9"/>
  <c r="XW12" i="9"/>
  <c r="XW57" i="9"/>
  <c r="XW56" i="9"/>
  <c r="XW16" i="9"/>
  <c r="XW54" i="9"/>
  <c r="XW15" i="9"/>
  <c r="XW58" i="9"/>
  <c r="XW10" i="9"/>
  <c r="XW14" i="9"/>
  <c r="XW13" i="9"/>
  <c r="XX7" i="9"/>
  <c r="XX61" i="9" l="1"/>
  <c r="XX55" i="9"/>
  <c r="XX11" i="9"/>
  <c r="XX59" i="9"/>
  <c r="XX60" i="9"/>
  <c r="XX12" i="9"/>
  <c r="XX57" i="9"/>
  <c r="XX56" i="9"/>
  <c r="XX16" i="9"/>
  <c r="XX54" i="9"/>
  <c r="XX15" i="9"/>
  <c r="XX58" i="9"/>
  <c r="XX10" i="9"/>
  <c r="XX14" i="9"/>
  <c r="XX13" i="9"/>
  <c r="XY7" i="9"/>
  <c r="XY61" i="9" l="1"/>
  <c r="XY55" i="9"/>
  <c r="XY11" i="9"/>
  <c r="XY59" i="9"/>
  <c r="XY60" i="9"/>
  <c r="XY12" i="9"/>
  <c r="XY56" i="9"/>
  <c r="XY57" i="9"/>
  <c r="XY16" i="9"/>
  <c r="XY54" i="9"/>
  <c r="XY15" i="9"/>
  <c r="XY58" i="9"/>
  <c r="XY10" i="9"/>
  <c r="XY14" i="9"/>
  <c r="XY13" i="9"/>
  <c r="XZ7" i="9"/>
  <c r="XZ61" i="9" l="1"/>
  <c r="XZ55" i="9"/>
  <c r="XZ11" i="9"/>
  <c r="XZ59" i="9"/>
  <c r="XZ60" i="9"/>
  <c r="XZ12" i="9"/>
  <c r="XZ56" i="9"/>
  <c r="XZ57" i="9"/>
  <c r="XZ16" i="9"/>
  <c r="XZ54" i="9"/>
  <c r="XZ15" i="9"/>
  <c r="XZ58" i="9"/>
  <c r="XZ10" i="9"/>
  <c r="XZ14" i="9"/>
  <c r="XZ13" i="9"/>
  <c r="YA7" i="9"/>
  <c r="YA61" i="9" l="1"/>
  <c r="YA55" i="9"/>
  <c r="YA11" i="9"/>
  <c r="YA59" i="9"/>
  <c r="YA60" i="9"/>
  <c r="YA12" i="9"/>
  <c r="YA56" i="9"/>
  <c r="YA57" i="9"/>
  <c r="YA16" i="9"/>
  <c r="YA54" i="9"/>
  <c r="YA15" i="9"/>
  <c r="YA58" i="9"/>
  <c r="YA10" i="9"/>
  <c r="YA14" i="9"/>
  <c r="YA13" i="9"/>
  <c r="YB7" i="9"/>
  <c r="YB61" i="9" l="1"/>
  <c r="YB11" i="9"/>
  <c r="YB55" i="9"/>
  <c r="YB59" i="9"/>
  <c r="YB60" i="9"/>
  <c r="YB12" i="9"/>
  <c r="YB56" i="9"/>
  <c r="YB57" i="9"/>
  <c r="YB16" i="9"/>
  <c r="YB54" i="9"/>
  <c r="YB15" i="9"/>
  <c r="YB58" i="9"/>
  <c r="YB10" i="9"/>
  <c r="YB14" i="9"/>
  <c r="YB13" i="9"/>
  <c r="YC7" i="9"/>
  <c r="YC61" i="9" l="1"/>
  <c r="YC11" i="9"/>
  <c r="YC55" i="9"/>
  <c r="YC59" i="9"/>
  <c r="YC60" i="9"/>
  <c r="YC12" i="9"/>
  <c r="YC56" i="9"/>
  <c r="YC57" i="9"/>
  <c r="YC16" i="9"/>
  <c r="YC54" i="9"/>
  <c r="YC15" i="9"/>
  <c r="YC58" i="9"/>
  <c r="YC10" i="9"/>
  <c r="YC14" i="9"/>
  <c r="YC13" i="9"/>
  <c r="YD7" i="9"/>
  <c r="YD61" i="9" l="1"/>
  <c r="YD55" i="9"/>
  <c r="YD11" i="9"/>
  <c r="YD59" i="9"/>
  <c r="YD60" i="9"/>
  <c r="YD12" i="9"/>
  <c r="YD56" i="9"/>
  <c r="YD57" i="9"/>
  <c r="YD16" i="9"/>
  <c r="YD54" i="9"/>
  <c r="YD15" i="9"/>
  <c r="YD58" i="9"/>
  <c r="YD10" i="9"/>
  <c r="YD14" i="9"/>
  <c r="YD13" i="9"/>
  <c r="YE7" i="9"/>
  <c r="YE61" i="9" l="1"/>
  <c r="YE11" i="9"/>
  <c r="YE55" i="9"/>
  <c r="YE60" i="9"/>
  <c r="YE59" i="9"/>
  <c r="YE12" i="9"/>
  <c r="YE56" i="9"/>
  <c r="YE57" i="9"/>
  <c r="YE16" i="9"/>
  <c r="YE54" i="9"/>
  <c r="YE15" i="9"/>
  <c r="YE58" i="9"/>
  <c r="YE10" i="9"/>
  <c r="YE14" i="9"/>
  <c r="YE13" i="9"/>
  <c r="YF7" i="9"/>
  <c r="YF61" i="9" l="1"/>
  <c r="YF11" i="9"/>
  <c r="YF55" i="9"/>
  <c r="YF59" i="9"/>
  <c r="YF60" i="9"/>
  <c r="YF12" i="9"/>
  <c r="YF56" i="9"/>
  <c r="YF57" i="9"/>
  <c r="YF16" i="9"/>
  <c r="YF54" i="9"/>
  <c r="YF15" i="9"/>
  <c r="YF58" i="9"/>
  <c r="YF10" i="9"/>
  <c r="YF14" i="9"/>
  <c r="YF13" i="9"/>
  <c r="YG7" i="9"/>
  <c r="YG61" i="9" l="1"/>
  <c r="YG55" i="9"/>
  <c r="YG11" i="9"/>
  <c r="YG59" i="9"/>
  <c r="YG60" i="9"/>
  <c r="YG12" i="9"/>
  <c r="YG57" i="9"/>
  <c r="YG56" i="9"/>
  <c r="YG16" i="9"/>
  <c r="YG54" i="9"/>
  <c r="YG15" i="9"/>
  <c r="YG58" i="9"/>
  <c r="YG10" i="9"/>
  <c r="YG14" i="9"/>
  <c r="YG13" i="9"/>
  <c r="YH7" i="9"/>
  <c r="YH61" i="9" l="1"/>
  <c r="YH11" i="9"/>
  <c r="YH55" i="9"/>
  <c r="YH59" i="9"/>
  <c r="YH60" i="9"/>
  <c r="YH12" i="9"/>
  <c r="YH56" i="9"/>
  <c r="YH57" i="9"/>
  <c r="YH16" i="9"/>
  <c r="YH54" i="9"/>
  <c r="YH15" i="9"/>
  <c r="YH58" i="9"/>
  <c r="YH10" i="9"/>
  <c r="YH14" i="9"/>
  <c r="YH13" i="9"/>
  <c r="YI7" i="9"/>
  <c r="YI61" i="9" l="1"/>
  <c r="YI55" i="9"/>
  <c r="YI11" i="9"/>
  <c r="YI59" i="9"/>
  <c r="YI60" i="9"/>
  <c r="YI12" i="9"/>
  <c r="YI57" i="9"/>
  <c r="YI56" i="9"/>
  <c r="YI16" i="9"/>
  <c r="YI54" i="9"/>
  <c r="YI15" i="9"/>
  <c r="YI58" i="9"/>
  <c r="YI10" i="9"/>
  <c r="YI14" i="9"/>
  <c r="YI13" i="9"/>
  <c r="YJ7" i="9"/>
  <c r="YJ61" i="9" l="1"/>
  <c r="YJ55" i="9"/>
  <c r="YJ11" i="9"/>
  <c r="YJ59" i="9"/>
  <c r="YJ60" i="9"/>
  <c r="YJ12" i="9"/>
  <c r="YJ56" i="9"/>
  <c r="YJ57" i="9"/>
  <c r="YJ16" i="9"/>
  <c r="YJ54" i="9"/>
  <c r="YJ15" i="9"/>
  <c r="YJ58" i="9"/>
  <c r="YJ10" i="9"/>
  <c r="YJ14" i="9"/>
  <c r="YJ13" i="9"/>
  <c r="YK7" i="9"/>
  <c r="YK61" i="9" l="1"/>
  <c r="YK11" i="9"/>
  <c r="YK55" i="9"/>
  <c r="YK59" i="9"/>
  <c r="YK60" i="9"/>
  <c r="YK12" i="9"/>
  <c r="YK56" i="9"/>
  <c r="YK57" i="9"/>
  <c r="YK16" i="9"/>
  <c r="YK54" i="9"/>
  <c r="YK15" i="9"/>
  <c r="YK58" i="9"/>
  <c r="YK10" i="9"/>
  <c r="YK14" i="9"/>
  <c r="YK13" i="9"/>
  <c r="YL7" i="9"/>
  <c r="YL61" i="9" l="1"/>
  <c r="YL55" i="9"/>
  <c r="YL11" i="9"/>
  <c r="YL59" i="9"/>
  <c r="YL60" i="9"/>
  <c r="YL12" i="9"/>
  <c r="YL56" i="9"/>
  <c r="YL57" i="9"/>
  <c r="YL16" i="9"/>
  <c r="YL54" i="9"/>
  <c r="YL15" i="9"/>
  <c r="YL58" i="9"/>
  <c r="YL10" i="9"/>
  <c r="YL14" i="9"/>
  <c r="YL13" i="9"/>
  <c r="YM7" i="9"/>
  <c r="YM61" i="9" l="1"/>
  <c r="YM11" i="9"/>
  <c r="YM55" i="9"/>
  <c r="YM59" i="9"/>
  <c r="YM60" i="9"/>
  <c r="YM12" i="9"/>
  <c r="YM56" i="9"/>
  <c r="YM57" i="9"/>
  <c r="YM16" i="9"/>
  <c r="YM54" i="9"/>
  <c r="YM15" i="9"/>
  <c r="YM58" i="9"/>
  <c r="YM10" i="9"/>
  <c r="YM14" i="9"/>
  <c r="YM13" i="9"/>
  <c r="YN7" i="9"/>
  <c r="YN61" i="9" l="1"/>
  <c r="YN55" i="9"/>
  <c r="YN11" i="9"/>
  <c r="YN60" i="9"/>
  <c r="YN59" i="9"/>
  <c r="YN12" i="9"/>
  <c r="YN57" i="9"/>
  <c r="YN56" i="9"/>
  <c r="YN16" i="9"/>
  <c r="YN54" i="9"/>
  <c r="YN15" i="9"/>
  <c r="YN58" i="9"/>
  <c r="YN10" i="9"/>
  <c r="YN14" i="9"/>
  <c r="YN13" i="9"/>
  <c r="YO7" i="9"/>
  <c r="YO61" i="9" l="1"/>
  <c r="YO55" i="9"/>
  <c r="YO11" i="9"/>
  <c r="YO59" i="9"/>
  <c r="YO60" i="9"/>
  <c r="YO12" i="9"/>
  <c r="YO56" i="9"/>
  <c r="YO57" i="9"/>
  <c r="YO16" i="9"/>
  <c r="YO54" i="9"/>
  <c r="YO15" i="9"/>
  <c r="YO58" i="9"/>
  <c r="YO10" i="9"/>
  <c r="YO14" i="9"/>
  <c r="YO13" i="9"/>
  <c r="YP7" i="9"/>
  <c r="YP61" i="9" l="1"/>
  <c r="YP55" i="9"/>
  <c r="YP11" i="9"/>
  <c r="YP59" i="9"/>
  <c r="YP60" i="9"/>
  <c r="YP12" i="9"/>
  <c r="YP56" i="9"/>
  <c r="YP57" i="9"/>
  <c r="YP16" i="9"/>
  <c r="YP54" i="9"/>
  <c r="YP15" i="9"/>
  <c r="YP58" i="9"/>
  <c r="YP10" i="9"/>
  <c r="YP14" i="9"/>
  <c r="YP13" i="9"/>
  <c r="YQ7" i="9"/>
  <c r="YQ61" i="9" l="1"/>
  <c r="YQ55" i="9"/>
  <c r="YQ11" i="9"/>
  <c r="YQ59" i="9"/>
  <c r="YQ60" i="9"/>
  <c r="YQ12" i="9"/>
  <c r="YQ57" i="9"/>
  <c r="YQ56" i="9"/>
  <c r="YQ16" i="9"/>
  <c r="YQ54" i="9"/>
  <c r="YQ15" i="9"/>
  <c r="YQ58" i="9"/>
  <c r="YQ10" i="9"/>
  <c r="YQ14" i="9"/>
  <c r="YQ13" i="9"/>
  <c r="YR7" i="9"/>
  <c r="YR61" i="9" l="1"/>
  <c r="YR55" i="9"/>
  <c r="YR11" i="9"/>
  <c r="YR59" i="9"/>
  <c r="YR60" i="9"/>
  <c r="YR12" i="9"/>
  <c r="YR57" i="9"/>
  <c r="YR56" i="9"/>
  <c r="YR16" i="9"/>
  <c r="YR54" i="9"/>
  <c r="YR15" i="9"/>
  <c r="YR58" i="9"/>
  <c r="YR10" i="9"/>
  <c r="YR14" i="9"/>
  <c r="YR13" i="9"/>
  <c r="YS7" i="9"/>
  <c r="YS61" i="9" l="1"/>
  <c r="YS55" i="9"/>
  <c r="YS11" i="9"/>
  <c r="YS59" i="9"/>
  <c r="YS60" i="9"/>
  <c r="YS12" i="9"/>
  <c r="YS57" i="9"/>
  <c r="YS56" i="9"/>
  <c r="YS16" i="9"/>
  <c r="YS54" i="9"/>
  <c r="YS15" i="9"/>
  <c r="YS58" i="9"/>
  <c r="YS10" i="9"/>
  <c r="YS14" i="9"/>
  <c r="YS13" i="9"/>
  <c r="YT7" i="9"/>
  <c r="YT61" i="9" l="1"/>
  <c r="YT55" i="9"/>
  <c r="YT11" i="9"/>
  <c r="YT59" i="9"/>
  <c r="YT60" i="9"/>
  <c r="YT12" i="9"/>
  <c r="YT56" i="9"/>
  <c r="YT57" i="9"/>
  <c r="YT16" i="9"/>
  <c r="YT54" i="9"/>
  <c r="YT15" i="9"/>
  <c r="YT58" i="9"/>
  <c r="YT10" i="9"/>
  <c r="YT14" i="9"/>
  <c r="YT13" i="9"/>
  <c r="YU7" i="9"/>
  <c r="YU61" i="9" l="1"/>
  <c r="YU11" i="9"/>
  <c r="YU55" i="9"/>
  <c r="YU59" i="9"/>
  <c r="YU60" i="9"/>
  <c r="YU12" i="9"/>
  <c r="YU56" i="9"/>
  <c r="YU57" i="9"/>
  <c r="YU16" i="9"/>
  <c r="YU54" i="9"/>
  <c r="YU15" i="9"/>
  <c r="YU58" i="9"/>
  <c r="YU10" i="9"/>
  <c r="YU14" i="9"/>
  <c r="YU13" i="9"/>
  <c r="YV7" i="9"/>
  <c r="YV61" i="9" l="1"/>
  <c r="YV55" i="9"/>
  <c r="YV11" i="9"/>
  <c r="YV59" i="9"/>
  <c r="YV60" i="9"/>
  <c r="YV12" i="9"/>
  <c r="YV56" i="9"/>
  <c r="YV57" i="9"/>
  <c r="YV16" i="9"/>
  <c r="YV54" i="9"/>
  <c r="YV15" i="9"/>
  <c r="YV58" i="9"/>
  <c r="YV10" i="9"/>
  <c r="YV14" i="9"/>
  <c r="YV13" i="9"/>
  <c r="YW7" i="9"/>
  <c r="YW61" i="9" l="1"/>
  <c r="YW55" i="9"/>
  <c r="YW11" i="9"/>
  <c r="YW59" i="9"/>
  <c r="YW60" i="9"/>
  <c r="YW12" i="9"/>
  <c r="YW57" i="9"/>
  <c r="YW56" i="9"/>
  <c r="YW16" i="9"/>
  <c r="YW54" i="9"/>
  <c r="YW15" i="9"/>
  <c r="YW58" i="9"/>
  <c r="YW10" i="9"/>
  <c r="YW14" i="9"/>
  <c r="YW13" i="9"/>
  <c r="YX7" i="9"/>
  <c r="YX61" i="9" l="1"/>
  <c r="YX11" i="9"/>
  <c r="YX55" i="9"/>
  <c r="YX59" i="9"/>
  <c r="YX60" i="9"/>
  <c r="YX12" i="9"/>
  <c r="YX56" i="9"/>
  <c r="YX57" i="9"/>
  <c r="YX16" i="9"/>
  <c r="YX54" i="9"/>
  <c r="YX15" i="9"/>
  <c r="YX58" i="9"/>
  <c r="YX10" i="9"/>
  <c r="YX14" i="9"/>
  <c r="YX13" i="9"/>
  <c r="YY7" i="9"/>
  <c r="YY61" i="9" l="1"/>
  <c r="YY55" i="9"/>
  <c r="YY11" i="9"/>
  <c r="YY59" i="9"/>
  <c r="YY60" i="9"/>
  <c r="YY12" i="9"/>
  <c r="YY56" i="9"/>
  <c r="YY57" i="9"/>
  <c r="YY16" i="9"/>
  <c r="YY54" i="9"/>
  <c r="YY15" i="9"/>
  <c r="YY58" i="9"/>
  <c r="YY10" i="9"/>
  <c r="YY14" i="9"/>
  <c r="YY13" i="9"/>
  <c r="YZ7" i="9"/>
  <c r="YZ61" i="9" l="1"/>
  <c r="YZ55" i="9"/>
  <c r="YZ11" i="9"/>
  <c r="YZ59" i="9"/>
  <c r="YZ60" i="9"/>
  <c r="YZ12" i="9"/>
  <c r="YZ56" i="9"/>
  <c r="YZ57" i="9"/>
  <c r="YZ16" i="9"/>
  <c r="YZ54" i="9"/>
  <c r="YZ15" i="9"/>
  <c r="YZ58" i="9"/>
  <c r="YZ10" i="9"/>
  <c r="YZ14" i="9"/>
  <c r="YZ13" i="9"/>
  <c r="ZA7" i="9"/>
  <c r="ZA61" i="9" l="1"/>
  <c r="ZA55" i="9"/>
  <c r="ZA11" i="9"/>
  <c r="ZA59" i="9"/>
  <c r="ZA60" i="9"/>
  <c r="ZA12" i="9"/>
  <c r="ZA56" i="9"/>
  <c r="ZA57" i="9"/>
  <c r="ZA16" i="9"/>
  <c r="ZA54" i="9"/>
  <c r="ZA15" i="9"/>
  <c r="ZA58" i="9"/>
  <c r="ZA10" i="9"/>
  <c r="ZA14" i="9"/>
  <c r="ZA13" i="9"/>
  <c r="ZB7" i="9"/>
  <c r="ZB61" i="9" l="1"/>
  <c r="ZB11" i="9"/>
  <c r="ZB55" i="9"/>
  <c r="ZB59" i="9"/>
  <c r="ZB60" i="9"/>
  <c r="ZB12" i="9"/>
  <c r="ZB57" i="9"/>
  <c r="ZB56" i="9"/>
  <c r="ZB16" i="9"/>
  <c r="ZB54" i="9"/>
  <c r="ZB15" i="9"/>
  <c r="ZB58" i="9"/>
  <c r="ZB10" i="9"/>
  <c r="ZB14" i="9"/>
  <c r="ZB13" i="9"/>
  <c r="ZC7" i="9"/>
  <c r="ZC61" i="9" l="1"/>
  <c r="ZC55" i="9"/>
  <c r="ZC11" i="9"/>
  <c r="ZC59" i="9"/>
  <c r="ZC60" i="9"/>
  <c r="ZC12" i="9"/>
  <c r="ZC56" i="9"/>
  <c r="ZC57" i="9"/>
  <c r="ZC16" i="9"/>
  <c r="ZC54" i="9"/>
  <c r="ZC15" i="9"/>
  <c r="ZC58" i="9"/>
  <c r="ZC10" i="9"/>
  <c r="ZC14" i="9"/>
  <c r="ZC13" i="9"/>
  <c r="ZD7" i="9"/>
  <c r="ZD61" i="9" l="1"/>
  <c r="ZD55" i="9"/>
  <c r="ZD11" i="9"/>
  <c r="ZD60" i="9"/>
  <c r="ZD59" i="9"/>
  <c r="ZD12" i="9"/>
  <c r="ZD56" i="9"/>
  <c r="ZD57" i="9"/>
  <c r="ZD16" i="9"/>
  <c r="ZD54" i="9"/>
  <c r="ZD15" i="9"/>
  <c r="ZD58" i="9"/>
  <c r="ZD10" i="9"/>
  <c r="ZD14" i="9"/>
  <c r="ZD13" i="9"/>
  <c r="ZE7" i="9"/>
  <c r="ZE61" i="9" l="1"/>
  <c r="ZE55" i="9"/>
  <c r="ZE11" i="9"/>
  <c r="ZE59" i="9"/>
  <c r="ZE60" i="9"/>
  <c r="ZE12" i="9"/>
  <c r="ZE57" i="9"/>
  <c r="ZE56" i="9"/>
  <c r="ZE16" i="9"/>
  <c r="ZE54" i="9"/>
  <c r="ZE15" i="9"/>
  <c r="ZE58" i="9"/>
  <c r="ZE10" i="9"/>
  <c r="ZE14" i="9"/>
  <c r="ZE13" i="9"/>
  <c r="ZF7" i="9"/>
  <c r="ZF61" i="9" l="1"/>
  <c r="ZF11" i="9"/>
  <c r="ZF55" i="9"/>
  <c r="ZF59" i="9"/>
  <c r="ZF60" i="9"/>
  <c r="ZF12" i="9"/>
  <c r="ZF56" i="9"/>
  <c r="ZF57" i="9"/>
  <c r="ZF16" i="9"/>
  <c r="ZF54" i="9"/>
  <c r="ZF15" i="9"/>
  <c r="ZF58" i="9"/>
  <c r="ZF10" i="9"/>
  <c r="ZF14" i="9"/>
  <c r="ZF13" i="9"/>
  <c r="ZG7" i="9"/>
  <c r="ZG61" i="9" l="1"/>
  <c r="ZG55" i="9"/>
  <c r="ZG11" i="9"/>
  <c r="ZG59" i="9"/>
  <c r="ZG60" i="9"/>
  <c r="ZG12" i="9"/>
  <c r="ZG56" i="9"/>
  <c r="ZG57" i="9"/>
  <c r="ZG16" i="9"/>
  <c r="ZG54" i="9"/>
  <c r="ZG15" i="9"/>
  <c r="ZG58" i="9"/>
  <c r="ZG10" i="9"/>
  <c r="ZG14" i="9"/>
  <c r="ZG13" i="9"/>
  <c r="ZH7" i="9"/>
  <c r="ZH61" i="9" l="1"/>
  <c r="ZH55" i="9"/>
  <c r="ZH11" i="9"/>
  <c r="ZH59" i="9"/>
  <c r="ZH60" i="9"/>
  <c r="ZH12" i="9"/>
  <c r="ZH57" i="9"/>
  <c r="ZH56" i="9"/>
  <c r="ZH16" i="9"/>
  <c r="ZH54" i="9"/>
  <c r="ZH15" i="9"/>
  <c r="ZH58" i="9"/>
  <c r="ZH10" i="9"/>
  <c r="ZH14" i="9"/>
  <c r="ZH13" i="9"/>
  <c r="ZI7" i="9"/>
  <c r="ZI61" i="9" l="1"/>
  <c r="ZI55" i="9"/>
  <c r="ZI11" i="9"/>
  <c r="ZI59" i="9"/>
  <c r="ZI60" i="9"/>
  <c r="ZI12" i="9"/>
  <c r="ZI56" i="9"/>
  <c r="ZI57" i="9"/>
  <c r="ZI16" i="9"/>
  <c r="ZI54" i="9"/>
  <c r="ZI15" i="9"/>
  <c r="ZI58" i="9"/>
  <c r="ZI10" i="9"/>
  <c r="ZI14" i="9"/>
  <c r="ZI13" i="9"/>
  <c r="ZJ7" i="9"/>
  <c r="ZJ61" i="9" l="1"/>
  <c r="ZJ55" i="9"/>
  <c r="ZJ11" i="9"/>
  <c r="ZJ59" i="9"/>
  <c r="ZJ60" i="9"/>
  <c r="ZJ12" i="9"/>
  <c r="ZJ56" i="9"/>
  <c r="ZJ57" i="9"/>
  <c r="ZJ16" i="9"/>
  <c r="ZJ54" i="9"/>
  <c r="ZJ15" i="9"/>
  <c r="ZJ58" i="9"/>
  <c r="ZJ10" i="9"/>
  <c r="ZJ14" i="9"/>
  <c r="ZJ13" i="9"/>
  <c r="ZK7" i="9"/>
  <c r="ZK61" i="9" l="1"/>
  <c r="ZK11" i="9"/>
  <c r="ZK55" i="9"/>
  <c r="ZK59" i="9"/>
  <c r="ZK60" i="9"/>
  <c r="ZK12" i="9"/>
  <c r="ZK56" i="9"/>
  <c r="ZK57" i="9"/>
  <c r="ZK16" i="9"/>
  <c r="ZK54" i="9"/>
  <c r="ZK15" i="9"/>
  <c r="ZK58" i="9"/>
  <c r="ZK10" i="9"/>
  <c r="ZK14" i="9"/>
  <c r="ZK13" i="9"/>
  <c r="ZL7" i="9"/>
  <c r="ZL61" i="9" l="1"/>
  <c r="ZL55" i="9"/>
  <c r="ZL11" i="9"/>
  <c r="ZL59" i="9"/>
  <c r="ZL60" i="9"/>
  <c r="ZL12" i="9"/>
  <c r="ZL56" i="9"/>
  <c r="ZL57" i="9"/>
  <c r="ZL16" i="9"/>
  <c r="ZL54" i="9"/>
  <c r="ZL15" i="9"/>
  <c r="ZL58" i="9"/>
  <c r="ZL10" i="9"/>
  <c r="ZL14" i="9"/>
  <c r="ZL13" i="9"/>
  <c r="ZM7" i="9"/>
  <c r="ZM61" i="9" l="1"/>
  <c r="ZM11" i="9"/>
  <c r="ZM55" i="9"/>
  <c r="ZM59" i="9"/>
  <c r="ZM60" i="9"/>
  <c r="ZM12" i="9"/>
  <c r="ZM56" i="9"/>
  <c r="ZM57" i="9"/>
  <c r="ZM16" i="9"/>
  <c r="ZM54" i="9"/>
  <c r="ZM15" i="9"/>
  <c r="ZM58" i="9"/>
  <c r="ZM10" i="9"/>
  <c r="ZM14" i="9"/>
  <c r="ZM13" i="9"/>
  <c r="ZN7" i="9"/>
  <c r="ZN61" i="9" l="1"/>
  <c r="ZN11" i="9"/>
  <c r="ZN55" i="9"/>
  <c r="ZN59" i="9"/>
  <c r="ZN60" i="9"/>
  <c r="ZN12" i="9"/>
  <c r="ZN56" i="9"/>
  <c r="ZN57" i="9"/>
  <c r="ZN16" i="9"/>
  <c r="ZN54" i="9"/>
  <c r="ZN15" i="9"/>
  <c r="ZN58" i="9"/>
  <c r="ZN10" i="9"/>
  <c r="ZN14" i="9"/>
  <c r="ZN13" i="9"/>
  <c r="ZO7" i="9"/>
  <c r="ZO61" i="9" l="1"/>
  <c r="ZO55" i="9"/>
  <c r="ZO11" i="9"/>
  <c r="ZO59" i="9"/>
  <c r="ZO60" i="9"/>
  <c r="ZO12" i="9"/>
  <c r="ZO57" i="9"/>
  <c r="ZO56" i="9"/>
  <c r="ZO16" i="9"/>
  <c r="ZO54" i="9"/>
  <c r="ZO15" i="9"/>
  <c r="ZO58" i="9"/>
  <c r="ZO10" i="9"/>
  <c r="ZO14" i="9"/>
  <c r="ZO13" i="9"/>
  <c r="ZP7" i="9"/>
  <c r="ZP61" i="9" l="1"/>
  <c r="ZP55" i="9"/>
  <c r="ZP11" i="9"/>
  <c r="ZP59" i="9"/>
  <c r="ZP60" i="9"/>
  <c r="ZP12" i="9"/>
  <c r="ZP57" i="9"/>
  <c r="ZP56" i="9"/>
  <c r="ZP16" i="9"/>
  <c r="ZP54" i="9"/>
  <c r="ZP15" i="9"/>
  <c r="ZP58" i="9"/>
  <c r="ZP10" i="9"/>
  <c r="ZP14" i="9"/>
  <c r="ZP13" i="9"/>
  <c r="ZQ7" i="9"/>
  <c r="ZQ61" i="9" l="1"/>
  <c r="ZQ55" i="9"/>
  <c r="ZQ11" i="9"/>
  <c r="ZQ59" i="9"/>
  <c r="ZQ60" i="9"/>
  <c r="ZQ12" i="9"/>
  <c r="ZQ56" i="9"/>
  <c r="ZQ57" i="9"/>
  <c r="ZQ16" i="9"/>
  <c r="ZQ54" i="9"/>
  <c r="ZQ15" i="9"/>
  <c r="ZQ58" i="9"/>
  <c r="ZQ10" i="9"/>
  <c r="ZQ14" i="9"/>
  <c r="ZQ13" i="9"/>
  <c r="ZR7" i="9"/>
  <c r="ZR61" i="9" l="1"/>
  <c r="ZR55" i="9"/>
  <c r="ZR11" i="9"/>
  <c r="ZR59" i="9"/>
  <c r="ZR60" i="9"/>
  <c r="ZR12" i="9"/>
  <c r="ZR57" i="9"/>
  <c r="ZR56" i="9"/>
  <c r="ZR16" i="9"/>
  <c r="ZR54" i="9"/>
  <c r="ZR15" i="9"/>
  <c r="ZR58" i="9"/>
  <c r="ZR10" i="9"/>
  <c r="ZR14" i="9"/>
  <c r="ZR13" i="9"/>
  <c r="ZS7" i="9"/>
  <c r="ZS61" i="9" l="1"/>
  <c r="ZS11" i="9"/>
  <c r="ZS55" i="9"/>
  <c r="ZS59" i="9"/>
  <c r="ZS60" i="9"/>
  <c r="ZS12" i="9"/>
  <c r="ZS56" i="9"/>
  <c r="ZS57" i="9"/>
  <c r="ZS16" i="9"/>
  <c r="ZS54" i="9"/>
  <c r="ZS15" i="9"/>
  <c r="ZS58" i="9"/>
  <c r="ZS10" i="9"/>
  <c r="ZS14" i="9"/>
  <c r="ZS13" i="9"/>
  <c r="ZT7" i="9"/>
  <c r="ZT61" i="9" l="1"/>
  <c r="ZT55" i="9"/>
  <c r="ZT11" i="9"/>
  <c r="ZT59" i="9"/>
  <c r="ZT60" i="9"/>
  <c r="ZT12" i="9"/>
  <c r="ZT57" i="9"/>
  <c r="ZT56" i="9"/>
  <c r="ZT16" i="9"/>
  <c r="ZT54" i="9"/>
  <c r="ZT15" i="9"/>
  <c r="ZT58" i="9"/>
  <c r="ZT10" i="9"/>
  <c r="ZT14" i="9"/>
  <c r="ZT13" i="9"/>
  <c r="ZU7" i="9"/>
  <c r="ZU61" i="9" l="1"/>
  <c r="ZU55" i="9"/>
  <c r="ZU11" i="9"/>
  <c r="ZU59" i="9"/>
  <c r="ZU60" i="9"/>
  <c r="ZU12" i="9"/>
  <c r="ZU56" i="9"/>
  <c r="ZU57" i="9"/>
  <c r="ZU16" i="9"/>
  <c r="ZU54" i="9"/>
  <c r="ZU15" i="9"/>
  <c r="ZU58" i="9"/>
  <c r="ZU10" i="9"/>
  <c r="ZU14" i="9"/>
  <c r="ZU13" i="9"/>
  <c r="ZV7" i="9"/>
  <c r="ZV61" i="9" l="1"/>
  <c r="ZV55" i="9"/>
  <c r="ZV11" i="9"/>
  <c r="ZV59" i="9"/>
  <c r="ZV60" i="9"/>
  <c r="ZV12" i="9"/>
  <c r="ZV56" i="9"/>
  <c r="ZV57" i="9"/>
  <c r="ZV16" i="9"/>
  <c r="ZV54" i="9"/>
  <c r="ZV15" i="9"/>
  <c r="ZV58" i="9"/>
  <c r="ZV10" i="9"/>
  <c r="ZV14" i="9"/>
  <c r="ZV13" i="9"/>
  <c r="ZW7" i="9"/>
  <c r="ZW61" i="9" l="1"/>
  <c r="ZW55" i="9"/>
  <c r="ZW11" i="9"/>
  <c r="ZW59" i="9"/>
  <c r="ZW60" i="9"/>
  <c r="ZW12" i="9"/>
  <c r="ZW56" i="9"/>
  <c r="ZW57" i="9"/>
  <c r="ZW16" i="9"/>
  <c r="ZW54" i="9"/>
  <c r="ZW15" i="9"/>
  <c r="ZW58" i="9"/>
  <c r="ZW10" i="9"/>
  <c r="ZW14" i="9"/>
  <c r="ZW13" i="9"/>
  <c r="ZX7" i="9"/>
  <c r="ZX61" i="9" l="1"/>
  <c r="ZX55" i="9"/>
  <c r="ZX11" i="9"/>
  <c r="ZX59" i="9"/>
  <c r="ZX60" i="9"/>
  <c r="ZX12" i="9"/>
  <c r="ZX57" i="9"/>
  <c r="ZX56" i="9"/>
  <c r="ZX16" i="9"/>
  <c r="ZX54" i="9"/>
  <c r="ZX15" i="9"/>
  <c r="ZX58" i="9"/>
  <c r="ZX10" i="9"/>
  <c r="ZX14" i="9"/>
  <c r="ZX13" i="9"/>
  <c r="ZY7" i="9"/>
  <c r="ZY61" i="9" l="1"/>
  <c r="ZY55" i="9"/>
  <c r="ZY11" i="9"/>
  <c r="ZY59" i="9"/>
  <c r="ZY60" i="9"/>
  <c r="ZY12" i="9"/>
  <c r="ZY56" i="9"/>
  <c r="ZY57" i="9"/>
  <c r="ZY16" i="9"/>
  <c r="ZY54" i="9"/>
  <c r="ZY15" i="9"/>
  <c r="ZY58" i="9"/>
  <c r="ZY10" i="9"/>
  <c r="ZY14" i="9"/>
  <c r="ZY13" i="9"/>
  <c r="ZZ7" i="9"/>
  <c r="ZZ61" i="9" l="1"/>
  <c r="ZZ55" i="9"/>
  <c r="ZZ11" i="9"/>
  <c r="ZZ59" i="9"/>
  <c r="ZZ60" i="9"/>
  <c r="ZZ12" i="9"/>
  <c r="ZZ56" i="9"/>
  <c r="ZZ57" i="9"/>
  <c r="ZZ16" i="9"/>
  <c r="ZZ54" i="9"/>
  <c r="ZZ15" i="9"/>
  <c r="ZZ58" i="9"/>
  <c r="ZZ10" i="9"/>
  <c r="ZZ14" i="9"/>
  <c r="ZZ13" i="9"/>
  <c r="AAA7" i="9"/>
  <c r="AAA61" i="9" l="1"/>
  <c r="AAA11" i="9"/>
  <c r="AAA55" i="9"/>
  <c r="AAA60" i="9"/>
  <c r="AAA59" i="9"/>
  <c r="AAA12" i="9"/>
  <c r="AAA56" i="9"/>
  <c r="AAA57" i="9"/>
  <c r="AAA16" i="9"/>
  <c r="AAA54" i="9"/>
  <c r="AAA15" i="9"/>
  <c r="AAA58" i="9"/>
  <c r="AAA10" i="9"/>
  <c r="AAA14" i="9"/>
  <c r="AAA13" i="9"/>
  <c r="AAB7" i="9"/>
  <c r="AAB61" i="9" l="1"/>
  <c r="AAB55" i="9"/>
  <c r="AAB11" i="9"/>
  <c r="AAB59" i="9"/>
  <c r="AAB60" i="9"/>
  <c r="AAB12" i="9"/>
  <c r="AAB56" i="9"/>
  <c r="AAB57" i="9"/>
  <c r="AAB16" i="9"/>
  <c r="AAB54" i="9"/>
  <c r="AAB15" i="9"/>
  <c r="AAB58" i="9"/>
  <c r="AAB10" i="9"/>
  <c r="AAB14" i="9"/>
  <c r="AAB13" i="9"/>
  <c r="AAC7" i="9"/>
  <c r="AAC61" i="9" l="1"/>
  <c r="AAC55" i="9"/>
  <c r="AAC11" i="9"/>
  <c r="AAC59" i="9"/>
  <c r="AAC60" i="9"/>
  <c r="AAC12" i="9"/>
  <c r="AAC57" i="9"/>
  <c r="AAC56" i="9"/>
  <c r="AAC16" i="9"/>
  <c r="AAC54" i="9"/>
  <c r="AAC15" i="9"/>
  <c r="AAC58" i="9"/>
  <c r="AAC10" i="9"/>
  <c r="AAC14" i="9"/>
  <c r="AAC13" i="9"/>
  <c r="AAD7" i="9"/>
  <c r="AAD61" i="9" l="1"/>
  <c r="AAD55" i="9"/>
  <c r="AAD11" i="9"/>
  <c r="AAD59" i="9"/>
  <c r="AAD60" i="9"/>
  <c r="AAD12" i="9"/>
  <c r="AAD57" i="9"/>
  <c r="AAD56" i="9"/>
  <c r="AAD16" i="9"/>
  <c r="AAD54" i="9"/>
  <c r="AAD15" i="9"/>
  <c r="AAD58" i="9"/>
  <c r="AAD10" i="9"/>
  <c r="AAD14" i="9"/>
  <c r="AAD13" i="9"/>
  <c r="AAE7" i="9"/>
  <c r="AAE61" i="9" l="1"/>
  <c r="AAE55" i="9"/>
  <c r="AAE11" i="9"/>
  <c r="AAE59" i="9"/>
  <c r="AAE60" i="9"/>
  <c r="AAE12" i="9"/>
  <c r="AAE57" i="9"/>
  <c r="AAE56" i="9"/>
  <c r="AAE16" i="9"/>
  <c r="AAE54" i="9"/>
  <c r="AAE15" i="9"/>
  <c r="AAE58" i="9"/>
  <c r="AAE10" i="9"/>
  <c r="AAE14" i="9"/>
  <c r="AAE13" i="9"/>
  <c r="AAF7" i="9"/>
  <c r="AAF61" i="9" l="1"/>
  <c r="AAF11" i="9"/>
  <c r="AAF55" i="9"/>
  <c r="AAF59" i="9"/>
  <c r="AAF60" i="9"/>
  <c r="AAF12" i="9"/>
  <c r="AAF56" i="9"/>
  <c r="AAF57" i="9"/>
  <c r="AAF16" i="9"/>
  <c r="AAF54" i="9"/>
  <c r="AAF15" i="9"/>
  <c r="AAF58" i="9"/>
  <c r="AAF10" i="9"/>
  <c r="AAF14" i="9"/>
  <c r="AAF13" i="9"/>
  <c r="AAG7" i="9"/>
  <c r="AAG61" i="9" l="1"/>
  <c r="AAG55" i="9"/>
  <c r="AAG11" i="9"/>
  <c r="AAG59" i="9"/>
  <c r="AAG60" i="9"/>
  <c r="AAG12" i="9"/>
  <c r="AAG56" i="9"/>
  <c r="AAG57" i="9"/>
  <c r="AAG16" i="9"/>
  <c r="AAG54" i="9"/>
  <c r="AAG15" i="9"/>
  <c r="AAG58" i="9"/>
  <c r="AAG10" i="9"/>
  <c r="AAG14" i="9"/>
  <c r="AAG13" i="9"/>
  <c r="AAH7" i="9"/>
  <c r="AAH61" i="9" l="1"/>
  <c r="AAH11" i="9"/>
  <c r="AAH55" i="9"/>
  <c r="AAH59" i="9"/>
  <c r="AAH60" i="9"/>
  <c r="AAH12" i="9"/>
  <c r="AAH57" i="9"/>
  <c r="AAH56" i="9"/>
  <c r="AAH16" i="9"/>
  <c r="AAH54" i="9"/>
  <c r="AAH15" i="9"/>
  <c r="AAH58" i="9"/>
  <c r="AAH10" i="9"/>
  <c r="AAH14" i="9"/>
  <c r="AAH13" i="9"/>
  <c r="AAI7" i="9"/>
  <c r="AAI61" i="9" l="1"/>
  <c r="AAI55" i="9"/>
  <c r="AAI11" i="9"/>
  <c r="AAI59" i="9"/>
  <c r="AAI60" i="9"/>
  <c r="AAI12" i="9"/>
  <c r="AAI56" i="9"/>
  <c r="AAI57" i="9"/>
  <c r="AAI16" i="9"/>
  <c r="AAI54" i="9"/>
  <c r="AAI15" i="9"/>
  <c r="AAI58" i="9"/>
  <c r="AAI10" i="9"/>
  <c r="AAI14" i="9"/>
  <c r="AAI13" i="9"/>
  <c r="AAJ7" i="9"/>
  <c r="AAJ61" i="9" l="1"/>
  <c r="AAJ55" i="9"/>
  <c r="AAJ11" i="9"/>
  <c r="AAJ59" i="9"/>
  <c r="AAJ60" i="9"/>
  <c r="AAJ12" i="9"/>
  <c r="AAJ56" i="9"/>
  <c r="AAJ57" i="9"/>
  <c r="AAJ16" i="9"/>
  <c r="AAJ54" i="9"/>
  <c r="AAJ15" i="9"/>
  <c r="AAJ58" i="9"/>
  <c r="AAJ10" i="9"/>
  <c r="AAJ14" i="9"/>
  <c r="AAJ13" i="9"/>
  <c r="AAK7" i="9"/>
  <c r="AAK61" i="9" l="1"/>
  <c r="AAK55" i="9"/>
  <c r="AAK11" i="9"/>
  <c r="AAK59" i="9"/>
  <c r="AAK60" i="9"/>
  <c r="AAK12" i="9"/>
  <c r="AAK56" i="9"/>
  <c r="AAK57" i="9"/>
  <c r="AAK16" i="9"/>
  <c r="AAK54" i="9"/>
  <c r="AAK15" i="9"/>
  <c r="AAK58" i="9"/>
  <c r="AAK10" i="9"/>
  <c r="AAK14" i="9"/>
  <c r="AAK13" i="9"/>
  <c r="AAL7" i="9"/>
  <c r="AAL61" i="9" l="1"/>
  <c r="AAL55" i="9"/>
  <c r="AAL11" i="9"/>
  <c r="AAL59" i="9"/>
  <c r="AAL60" i="9"/>
  <c r="AAL12" i="9"/>
  <c r="AAL56" i="9"/>
  <c r="AAL57" i="9"/>
  <c r="AAL16" i="9"/>
  <c r="AAL54" i="9"/>
  <c r="AAL15" i="9"/>
  <c r="AAL58" i="9"/>
  <c r="AAL10" i="9"/>
  <c r="AAL14" i="9"/>
  <c r="AAL13" i="9"/>
  <c r="AAM7" i="9"/>
  <c r="AAM61" i="9" l="1"/>
  <c r="AAM55" i="9"/>
  <c r="AAM11" i="9"/>
  <c r="AAM60" i="9"/>
  <c r="AAM59" i="9"/>
  <c r="AAM12" i="9"/>
  <c r="AAM56" i="9"/>
  <c r="AAM57" i="9"/>
  <c r="AAM16" i="9"/>
  <c r="AAM54" i="9"/>
  <c r="AAM15" i="9"/>
  <c r="AAM58" i="9"/>
  <c r="AAM10" i="9"/>
  <c r="AAM14" i="9"/>
  <c r="AAM13" i="9"/>
  <c r="AAN7" i="9"/>
  <c r="AAN61" i="9" l="1"/>
  <c r="AAN11" i="9"/>
  <c r="AAN55" i="9"/>
  <c r="AAN59" i="9"/>
  <c r="AAN60" i="9"/>
  <c r="AAN12" i="9"/>
  <c r="AAN57" i="9"/>
  <c r="AAN56" i="9"/>
  <c r="AAN16" i="9"/>
  <c r="AAN54" i="9"/>
  <c r="AAN15" i="9"/>
  <c r="AAN58" i="9"/>
  <c r="AAN10" i="9"/>
  <c r="AAN14" i="9"/>
  <c r="AAN13" i="9"/>
  <c r="AAO7" i="9"/>
  <c r="AAO61" i="9" l="1"/>
  <c r="AAO11" i="9"/>
  <c r="AAO55" i="9"/>
  <c r="AAO59" i="9"/>
  <c r="AAO60" i="9"/>
  <c r="AAO12" i="9"/>
  <c r="AAO57" i="9"/>
  <c r="AAO56" i="9"/>
  <c r="AAO16" i="9"/>
  <c r="AAO54" i="9"/>
  <c r="AAO15" i="9"/>
  <c r="AAO58" i="9"/>
  <c r="AAO10" i="9"/>
  <c r="AAO14" i="9"/>
  <c r="AAO13" i="9"/>
  <c r="AAP7" i="9"/>
  <c r="AAP61" i="9" l="1"/>
  <c r="AAP55" i="9"/>
  <c r="AAP11" i="9"/>
  <c r="AAP60" i="9"/>
  <c r="AAP59" i="9"/>
  <c r="AAP12" i="9"/>
  <c r="AAP57" i="9"/>
  <c r="AAP56" i="9"/>
  <c r="AAP16" i="9"/>
  <c r="AAP54" i="9"/>
  <c r="AAP15" i="9"/>
  <c r="AAP58" i="9"/>
  <c r="AAP10" i="9"/>
  <c r="AAP14" i="9"/>
  <c r="AAP13" i="9"/>
  <c r="AAQ7" i="9"/>
  <c r="AAQ61" i="9" l="1"/>
  <c r="AAQ55" i="9"/>
  <c r="AAQ11" i="9"/>
  <c r="AAQ59" i="9"/>
  <c r="AAQ60" i="9"/>
  <c r="AAQ12" i="9"/>
  <c r="AAQ56" i="9"/>
  <c r="AAQ57" i="9"/>
  <c r="AAQ16" i="9"/>
  <c r="AAQ54" i="9"/>
  <c r="AAQ15" i="9"/>
  <c r="AAQ58" i="9"/>
  <c r="AAQ10" i="9"/>
  <c r="AAQ14" i="9"/>
  <c r="AAQ13" i="9"/>
  <c r="AAR7" i="9"/>
  <c r="AAR61" i="9" l="1"/>
  <c r="AAR11" i="9"/>
  <c r="AAR55" i="9"/>
  <c r="AAR59" i="9"/>
  <c r="AAR60" i="9"/>
  <c r="AAR12" i="9"/>
  <c r="AAR56" i="9"/>
  <c r="AAR57" i="9"/>
  <c r="AAR16" i="9"/>
  <c r="AAR54" i="9"/>
  <c r="AAR15" i="9"/>
  <c r="AAR58" i="9"/>
  <c r="AAR10" i="9"/>
  <c r="AAR14" i="9"/>
  <c r="AAR13" i="9"/>
  <c r="AAS7" i="9"/>
  <c r="AAS61" i="9" l="1"/>
  <c r="AAS55" i="9"/>
  <c r="AAS11" i="9"/>
  <c r="AAS60" i="9"/>
  <c r="AAS59" i="9"/>
  <c r="AAS12" i="9"/>
  <c r="AAS57" i="9"/>
  <c r="AAS56" i="9"/>
  <c r="AAS16" i="9"/>
  <c r="AAS54" i="9"/>
  <c r="AAS15" i="9"/>
  <c r="AAS58" i="9"/>
  <c r="AAS10" i="9"/>
  <c r="AAS14" i="9"/>
  <c r="AAS13" i="9"/>
  <c r="AAT7" i="9"/>
  <c r="AAT61" i="9" l="1"/>
  <c r="AAT55" i="9"/>
  <c r="AAT11" i="9"/>
  <c r="AAT59" i="9"/>
  <c r="AAT60" i="9"/>
  <c r="AAT12" i="9"/>
  <c r="AAT57" i="9"/>
  <c r="AAT56" i="9"/>
  <c r="AAT16" i="9"/>
  <c r="AAT54" i="9"/>
  <c r="AAT15" i="9"/>
  <c r="AAT58" i="9"/>
  <c r="AAT10" i="9"/>
  <c r="AAT14" i="9"/>
  <c r="AAT13" i="9"/>
  <c r="AAU7" i="9"/>
  <c r="AAU61" i="9" l="1"/>
  <c r="AAU55" i="9"/>
  <c r="AAU11" i="9"/>
  <c r="AAU59" i="9"/>
  <c r="AAU60" i="9"/>
  <c r="AAU12" i="9"/>
  <c r="AAU57" i="9"/>
  <c r="AAU56" i="9"/>
  <c r="AAU16" i="9"/>
  <c r="AAU54" i="9"/>
  <c r="AAU15" i="9"/>
  <c r="AAU58" i="9"/>
  <c r="AAU10" i="9"/>
  <c r="AAU14" i="9"/>
  <c r="AAU13" i="9"/>
  <c r="AAV7" i="9"/>
  <c r="AAV61" i="9" l="1"/>
  <c r="AAV11" i="9"/>
  <c r="AAV55" i="9"/>
  <c r="AAV59" i="9"/>
  <c r="AAV60" i="9"/>
  <c r="AAV12" i="9"/>
  <c r="AAV56" i="9"/>
  <c r="AAV57" i="9"/>
  <c r="AAV16" i="9"/>
  <c r="AAV54" i="9"/>
  <c r="AAV15" i="9"/>
  <c r="AAV58" i="9"/>
  <c r="AAV10" i="9"/>
  <c r="AAV14" i="9"/>
  <c r="AAV13" i="9"/>
  <c r="AAW7" i="9"/>
  <c r="AAW61" i="9" l="1"/>
  <c r="AAW55" i="9"/>
  <c r="AAW11" i="9"/>
  <c r="AAW59" i="9"/>
  <c r="AAW60" i="9"/>
  <c r="AAW12" i="9"/>
  <c r="AAW56" i="9"/>
  <c r="AAW57" i="9"/>
  <c r="AAW16" i="9"/>
  <c r="AAW54" i="9"/>
  <c r="AAW15" i="9"/>
  <c r="AAW58" i="9"/>
  <c r="AAW10" i="9"/>
  <c r="AAW14" i="9"/>
  <c r="AAW13" i="9"/>
  <c r="AAX7" i="9"/>
  <c r="AAX61" i="9" l="1"/>
  <c r="AAX55" i="9"/>
  <c r="AAX11" i="9"/>
  <c r="AAX59" i="9"/>
  <c r="AAX60" i="9"/>
  <c r="AAX12" i="9"/>
  <c r="AAX57" i="9"/>
  <c r="AAX56" i="9"/>
  <c r="AAX16" i="9"/>
  <c r="AAX54" i="9"/>
  <c r="AAX15" i="9"/>
  <c r="AAX58" i="9"/>
  <c r="AAX10" i="9"/>
  <c r="AAX14" i="9"/>
  <c r="AAX13" i="9"/>
  <c r="AAY7" i="9"/>
  <c r="AAY61" i="9" l="1"/>
  <c r="AAY55" i="9"/>
  <c r="AAY11" i="9"/>
  <c r="AAY59" i="9"/>
  <c r="AAY60" i="9"/>
  <c r="AAY12" i="9"/>
  <c r="AAY56" i="9"/>
  <c r="AAY57" i="9"/>
  <c r="AAY16" i="9"/>
  <c r="AAY54" i="9"/>
  <c r="AAY15" i="9"/>
  <c r="AAY58" i="9"/>
  <c r="AAY10" i="9"/>
  <c r="AAY14" i="9"/>
  <c r="AAY13" i="9"/>
  <c r="AAZ7" i="9"/>
  <c r="AAZ61" i="9" l="1"/>
  <c r="AAZ11" i="9"/>
  <c r="AAZ55" i="9"/>
  <c r="AAZ60" i="9"/>
  <c r="AAZ59" i="9"/>
  <c r="AAZ12" i="9"/>
  <c r="AAZ57" i="9"/>
  <c r="AAZ56" i="9"/>
  <c r="AAZ16" i="9"/>
  <c r="AAZ54" i="9"/>
  <c r="AAZ15" i="9"/>
  <c r="AAZ58" i="9"/>
  <c r="AAZ10" i="9"/>
  <c r="AAZ14" i="9"/>
  <c r="AAZ13" i="9"/>
  <c r="ABA7" i="9"/>
  <c r="ABA61" i="9" l="1"/>
  <c r="ABA11" i="9"/>
  <c r="ABA55" i="9"/>
  <c r="ABA59" i="9"/>
  <c r="ABA60" i="9"/>
  <c r="ABA12" i="9"/>
  <c r="ABA56" i="9"/>
  <c r="ABA57" i="9"/>
  <c r="ABA16" i="9"/>
  <c r="ABA54" i="9"/>
  <c r="ABA15" i="9"/>
  <c r="ABA58" i="9"/>
  <c r="ABA10" i="9"/>
  <c r="ABA14" i="9"/>
  <c r="ABA13" i="9"/>
  <c r="ABB7" i="9"/>
  <c r="ABB61" i="9" l="1"/>
  <c r="ABB55" i="9"/>
  <c r="ABB11" i="9"/>
  <c r="ABB59" i="9"/>
  <c r="ABB60" i="9"/>
  <c r="ABB12" i="9"/>
  <c r="ABB56" i="9"/>
  <c r="ABB57" i="9"/>
  <c r="ABB16" i="9"/>
  <c r="ABB54" i="9"/>
  <c r="ABB15" i="9"/>
  <c r="ABB58" i="9"/>
  <c r="ABB10" i="9"/>
  <c r="ABB14" i="9"/>
  <c r="ABB13" i="9"/>
  <c r="ABC7" i="9"/>
  <c r="ABC61" i="9" l="1"/>
  <c r="ABC55" i="9"/>
  <c r="ABC11" i="9"/>
  <c r="ABC59" i="9"/>
  <c r="ABC60" i="9"/>
  <c r="ABC12" i="9"/>
  <c r="ABC56" i="9"/>
  <c r="ABC57" i="9"/>
  <c r="ABC16" i="9"/>
  <c r="ABC54" i="9"/>
  <c r="ABC15" i="9"/>
  <c r="ABC58" i="9"/>
  <c r="ABC10" i="9"/>
  <c r="ABC14" i="9"/>
  <c r="ABC13" i="9"/>
  <c r="ABD7" i="9"/>
  <c r="ABD61" i="9" l="1"/>
  <c r="ABD55" i="9"/>
  <c r="ABD11" i="9"/>
  <c r="ABD59" i="9"/>
  <c r="ABD60" i="9"/>
  <c r="ABD12" i="9"/>
  <c r="ABD57" i="9"/>
  <c r="ABD56" i="9"/>
  <c r="ABD16" i="9"/>
  <c r="ABD54" i="9"/>
  <c r="ABD15" i="9"/>
  <c r="ABD58" i="9"/>
  <c r="ABD10" i="9"/>
  <c r="ABD14" i="9"/>
  <c r="ABD13" i="9"/>
  <c r="ABE7" i="9"/>
  <c r="ABE61" i="9" l="1"/>
  <c r="ABE55" i="9"/>
  <c r="ABE11" i="9"/>
  <c r="ABE59" i="9"/>
  <c r="ABE60" i="9"/>
  <c r="ABE12" i="9"/>
  <c r="ABE57" i="9"/>
  <c r="ABE56" i="9"/>
  <c r="ABE16" i="9"/>
  <c r="ABE54" i="9"/>
  <c r="ABE15" i="9"/>
  <c r="ABE58" i="9"/>
  <c r="ABE10" i="9"/>
  <c r="ABE14" i="9"/>
  <c r="ABE13" i="9"/>
  <c r="ABF7" i="9"/>
  <c r="ABF61" i="9" l="1"/>
  <c r="ABF11" i="9"/>
  <c r="ABF55" i="9"/>
  <c r="ABF59" i="9"/>
  <c r="ABF60" i="9"/>
  <c r="ABF12" i="9"/>
  <c r="ABF56" i="9"/>
  <c r="ABF57" i="9"/>
  <c r="ABF16" i="9"/>
  <c r="ABF54" i="9"/>
  <c r="ABF15" i="9"/>
  <c r="ABF58" i="9"/>
  <c r="ABF10" i="9"/>
  <c r="ABF14" i="9"/>
  <c r="ABF13" i="9"/>
  <c r="ABG7" i="9"/>
  <c r="ABG61" i="9" l="1"/>
  <c r="ABG55" i="9"/>
  <c r="ABG11" i="9"/>
  <c r="ABG59" i="9"/>
  <c r="ABG60" i="9"/>
  <c r="ABG12" i="9"/>
  <c r="ABG56" i="9"/>
  <c r="ABG57" i="9"/>
  <c r="ABG16" i="9"/>
  <c r="ABG54" i="9"/>
  <c r="ABG15" i="9"/>
  <c r="ABG58" i="9"/>
  <c r="ABG10" i="9"/>
  <c r="ABG14" i="9"/>
  <c r="ABG13" i="9"/>
  <c r="ABH7" i="9"/>
  <c r="ABH61" i="9" l="1"/>
  <c r="ABH55" i="9"/>
  <c r="ABH11" i="9"/>
  <c r="ABH59" i="9"/>
  <c r="ABH60" i="9"/>
  <c r="ABH12" i="9"/>
  <c r="ABH56" i="9"/>
  <c r="ABH57" i="9"/>
  <c r="ABH16" i="9"/>
  <c r="ABH54" i="9"/>
  <c r="ABH15" i="9"/>
  <c r="ABH58" i="9"/>
  <c r="ABH10" i="9"/>
  <c r="ABH14" i="9"/>
  <c r="ABH13" i="9"/>
  <c r="ABI7" i="9"/>
  <c r="ABI61" i="9" l="1"/>
  <c r="ABI55" i="9"/>
  <c r="ABI11" i="9"/>
  <c r="ABI59" i="9"/>
  <c r="ABI60" i="9"/>
  <c r="ABI12" i="9"/>
  <c r="ABI57" i="9"/>
  <c r="ABI56" i="9"/>
  <c r="ABI16" i="9"/>
  <c r="ABI54" i="9"/>
  <c r="ABI15" i="9"/>
  <c r="ABI58" i="9"/>
  <c r="ABI10" i="9"/>
  <c r="ABI14" i="9"/>
  <c r="ABI13" i="9"/>
  <c r="ABJ7" i="9"/>
  <c r="ABJ61" i="9" l="1"/>
  <c r="ABJ55" i="9"/>
  <c r="ABJ11" i="9"/>
  <c r="ABJ59" i="9"/>
  <c r="ABJ60" i="9"/>
  <c r="ABJ12" i="9"/>
  <c r="ABJ56" i="9"/>
  <c r="ABJ57" i="9"/>
  <c r="ABJ16" i="9"/>
  <c r="ABJ54" i="9"/>
  <c r="ABJ15" i="9"/>
  <c r="ABJ58" i="9"/>
  <c r="ABJ10" i="9"/>
  <c r="ABJ14" i="9"/>
  <c r="ABJ13" i="9"/>
  <c r="ABK7" i="9"/>
  <c r="ABK61" i="9" l="1"/>
  <c r="ABK55" i="9"/>
  <c r="ABK11" i="9"/>
  <c r="ABK59" i="9"/>
  <c r="ABK60" i="9"/>
  <c r="ABK12" i="9"/>
  <c r="ABK57" i="9"/>
  <c r="ABK56" i="9"/>
  <c r="ABK16" i="9"/>
  <c r="ABK54" i="9"/>
  <c r="ABK15" i="9"/>
  <c r="ABK58" i="9"/>
  <c r="ABK10" i="9"/>
  <c r="ABK14" i="9"/>
  <c r="ABK13" i="9"/>
  <c r="ABL7" i="9"/>
  <c r="ABL61" i="9" l="1"/>
  <c r="ABL55" i="9"/>
  <c r="ABL11" i="9"/>
  <c r="ABL59" i="9"/>
  <c r="ABL60" i="9"/>
  <c r="ABL12" i="9"/>
  <c r="ABL56" i="9"/>
  <c r="ABL57" i="9"/>
  <c r="ABL16" i="9"/>
  <c r="ABL54" i="9"/>
  <c r="ABL15" i="9"/>
  <c r="ABL58" i="9"/>
  <c r="ABL10" i="9"/>
  <c r="ABL14" i="9"/>
  <c r="ABL13" i="9"/>
  <c r="ABM7" i="9"/>
  <c r="ABM61" i="9" l="1"/>
  <c r="ABM11" i="9"/>
  <c r="ABM55" i="9"/>
  <c r="ABM59" i="9"/>
  <c r="ABM60" i="9"/>
  <c r="ABM12" i="9"/>
  <c r="ABM56" i="9"/>
  <c r="ABM57" i="9"/>
  <c r="ABM16" i="9"/>
  <c r="ABM54" i="9"/>
  <c r="ABM15" i="9"/>
  <c r="ABM58" i="9"/>
  <c r="ABM10" i="9"/>
  <c r="ABM14" i="9"/>
  <c r="ABM13" i="9"/>
  <c r="ABN7" i="9"/>
  <c r="ABN61" i="9" l="1"/>
  <c r="ABN55" i="9"/>
  <c r="ABN11" i="9"/>
  <c r="ABN59" i="9"/>
  <c r="ABN60" i="9"/>
  <c r="ABN12" i="9"/>
  <c r="ABN57" i="9"/>
  <c r="ABN56" i="9"/>
  <c r="ABN16" i="9"/>
  <c r="ABN54" i="9"/>
  <c r="ABN15" i="9"/>
  <c r="ABN58" i="9"/>
  <c r="ABN10" i="9"/>
  <c r="ABN14" i="9"/>
  <c r="ABN13" i="9"/>
  <c r="ABO7" i="9"/>
  <c r="ABO61" i="9" l="1"/>
  <c r="ABO55" i="9"/>
  <c r="ABO11" i="9"/>
  <c r="ABO59" i="9"/>
  <c r="ABO60" i="9"/>
  <c r="ABO12" i="9"/>
  <c r="ABO56" i="9"/>
  <c r="ABO57" i="9"/>
  <c r="ABO16" i="9"/>
  <c r="ABO54" i="9"/>
  <c r="ABO15" i="9"/>
  <c r="ABO58" i="9"/>
  <c r="ABO10" i="9"/>
  <c r="ABO14" i="9"/>
  <c r="ABO13" i="9"/>
  <c r="ABP7" i="9"/>
  <c r="ABP61" i="9" l="1"/>
  <c r="ABP55" i="9"/>
  <c r="ABP11" i="9"/>
  <c r="ABP59" i="9"/>
  <c r="ABP60" i="9"/>
  <c r="ABP12" i="9"/>
  <c r="ABP57" i="9"/>
  <c r="ABP56" i="9"/>
  <c r="ABP16" i="9"/>
  <c r="ABP54" i="9"/>
  <c r="ABP15" i="9"/>
  <c r="ABP58" i="9"/>
  <c r="ABP10" i="9"/>
  <c r="ABP14" i="9"/>
  <c r="ABP13" i="9"/>
  <c r="ABQ7" i="9"/>
  <c r="ABQ61" i="9" l="1"/>
  <c r="ABQ11" i="9"/>
  <c r="ABQ55" i="9"/>
  <c r="ABQ59" i="9"/>
  <c r="ABQ60" i="9"/>
  <c r="ABQ12" i="9"/>
  <c r="ABQ57" i="9"/>
  <c r="ABQ56" i="9"/>
  <c r="ABQ16" i="9"/>
  <c r="ABQ54" i="9"/>
  <c r="ABQ15" i="9"/>
  <c r="ABQ58" i="9"/>
  <c r="ABQ10" i="9"/>
  <c r="ABQ14" i="9"/>
  <c r="ABQ13" i="9"/>
  <c r="ABR7" i="9"/>
  <c r="ABR61" i="9" l="1"/>
  <c r="ABR11" i="9"/>
  <c r="ABR55" i="9"/>
  <c r="ABR59" i="9"/>
  <c r="ABR60" i="9"/>
  <c r="ABR12" i="9"/>
  <c r="ABR56" i="9"/>
  <c r="ABR57" i="9"/>
  <c r="ABR16" i="9"/>
  <c r="ABR54" i="9"/>
  <c r="ABR15" i="9"/>
  <c r="ABR58" i="9"/>
  <c r="ABR10" i="9"/>
  <c r="ABR14" i="9"/>
  <c r="ABR13" i="9"/>
  <c r="ABS7" i="9"/>
  <c r="ABS61" i="9" l="1"/>
  <c r="ABS55" i="9"/>
  <c r="ABS11" i="9"/>
  <c r="ABS59" i="9"/>
  <c r="ABS60" i="9"/>
  <c r="ABS12" i="9"/>
  <c r="ABS56" i="9"/>
  <c r="ABS57" i="9"/>
  <c r="ABS16" i="9"/>
  <c r="ABS54" i="9"/>
  <c r="ABS15" i="9"/>
  <c r="ABS58" i="9"/>
  <c r="ABS10" i="9"/>
  <c r="ABS14" i="9"/>
  <c r="ABS13" i="9"/>
  <c r="ABT7" i="9"/>
  <c r="ABT61" i="9" l="1"/>
  <c r="ABT11" i="9"/>
  <c r="ABT55" i="9"/>
  <c r="ABT59" i="9"/>
  <c r="ABT60" i="9"/>
  <c r="ABT12" i="9"/>
  <c r="ABT57" i="9"/>
  <c r="ABT56" i="9"/>
  <c r="ABT16" i="9"/>
  <c r="ABT54" i="9"/>
  <c r="ABT15" i="9"/>
  <c r="ABT58" i="9"/>
  <c r="ABT10" i="9"/>
  <c r="ABT14" i="9"/>
  <c r="ABT13" i="9"/>
  <c r="ABU7" i="9"/>
  <c r="ABU61" i="9" l="1"/>
  <c r="ABU55" i="9"/>
  <c r="ABU11" i="9"/>
  <c r="ABU59" i="9"/>
  <c r="ABU60" i="9"/>
  <c r="ABU12" i="9"/>
  <c r="ABU56" i="9"/>
  <c r="ABU57" i="9"/>
  <c r="ABU16" i="9"/>
  <c r="ABU54" i="9"/>
  <c r="ABU15" i="9"/>
  <c r="ABU58" i="9"/>
  <c r="ABU10" i="9"/>
  <c r="ABU14" i="9"/>
  <c r="ABU13" i="9"/>
  <c r="ABV7" i="9"/>
  <c r="ABV61" i="9" l="1"/>
  <c r="ABV55" i="9"/>
  <c r="ABV11" i="9"/>
  <c r="ABV59" i="9"/>
  <c r="ABV60" i="9"/>
  <c r="ABV12" i="9"/>
  <c r="ABV56" i="9"/>
  <c r="ABV57" i="9"/>
  <c r="ABV16" i="9"/>
  <c r="ABV54" i="9"/>
  <c r="ABV15" i="9"/>
  <c r="ABV58" i="9"/>
  <c r="ABV10" i="9"/>
  <c r="ABV14" i="9"/>
  <c r="ABV13" i="9"/>
  <c r="ABW7" i="9"/>
  <c r="ABW61" i="9" l="1"/>
  <c r="ABW11" i="9"/>
  <c r="ABW55" i="9"/>
  <c r="ABW59" i="9"/>
  <c r="ABW60" i="9"/>
  <c r="ABW12" i="9"/>
  <c r="ABW56" i="9"/>
  <c r="ABW57" i="9"/>
  <c r="ABW16" i="9"/>
  <c r="ABW54" i="9"/>
  <c r="ABW15" i="9"/>
  <c r="ABW58" i="9"/>
  <c r="ABW10" i="9"/>
  <c r="ABW14" i="9"/>
  <c r="ABW13" i="9"/>
  <c r="ABX7" i="9"/>
  <c r="ABX61" i="9" l="1"/>
  <c r="ABX55" i="9"/>
  <c r="ABX11" i="9"/>
  <c r="ABX60" i="9"/>
  <c r="ABX59" i="9"/>
  <c r="ABX12" i="9"/>
  <c r="ABX56" i="9"/>
  <c r="ABX57" i="9"/>
  <c r="ABX16" i="9"/>
  <c r="ABX54" i="9"/>
  <c r="ABX15" i="9"/>
  <c r="ABX58" i="9"/>
  <c r="ABX10" i="9"/>
  <c r="ABX14" i="9"/>
  <c r="ABX13" i="9"/>
  <c r="ABY7" i="9"/>
  <c r="ABY61" i="9" l="1"/>
  <c r="ABY55" i="9"/>
  <c r="ABY11" i="9"/>
  <c r="ABY59" i="9"/>
  <c r="ABY60" i="9"/>
  <c r="ABY12" i="9"/>
  <c r="ABY57" i="9"/>
  <c r="ABY56" i="9"/>
  <c r="ABY16" i="9"/>
  <c r="ABY54" i="9"/>
  <c r="ABY15" i="9"/>
  <c r="ABY58" i="9"/>
  <c r="ABY10" i="9"/>
  <c r="ABY14" i="9"/>
  <c r="ABY13" i="9"/>
  <c r="ABZ7" i="9"/>
  <c r="ABZ61" i="9" l="1"/>
  <c r="ABZ55" i="9"/>
  <c r="ABZ11" i="9"/>
  <c r="ABZ59" i="9"/>
  <c r="ABZ60" i="9"/>
  <c r="ABZ12" i="9"/>
  <c r="ABZ57" i="9"/>
  <c r="ABZ56" i="9"/>
  <c r="ABZ16" i="9"/>
  <c r="ABZ54" i="9"/>
  <c r="ABZ15" i="9"/>
  <c r="ABZ58" i="9"/>
  <c r="ABZ10" i="9"/>
  <c r="ABZ14" i="9"/>
  <c r="ABZ13" i="9"/>
  <c r="ACA7" i="9"/>
  <c r="ACA61" i="9" l="1"/>
  <c r="ACA55" i="9"/>
  <c r="ACA11" i="9"/>
  <c r="ACA59" i="9"/>
  <c r="ACA60" i="9"/>
  <c r="ACA12" i="9"/>
  <c r="ACA57" i="9"/>
  <c r="ACA56" i="9"/>
  <c r="ACA16" i="9"/>
  <c r="ACA54" i="9"/>
  <c r="ACA15" i="9"/>
  <c r="ACA58" i="9"/>
  <c r="ACA10" i="9"/>
  <c r="ACA14" i="9"/>
  <c r="ACA13" i="9"/>
  <c r="ACB7" i="9"/>
  <c r="ACB61" i="9" l="1"/>
  <c r="ACB11" i="9"/>
  <c r="ACB55" i="9"/>
  <c r="ACB60" i="9"/>
  <c r="ACB59" i="9"/>
  <c r="ACB12" i="9"/>
  <c r="ACB56" i="9"/>
  <c r="ACB57" i="9"/>
  <c r="ACB16" i="9"/>
  <c r="ACB54" i="9"/>
  <c r="ACB15" i="9"/>
  <c r="ACB58" i="9"/>
  <c r="ACB10" i="9"/>
  <c r="ACB14" i="9"/>
  <c r="ACB13" i="9"/>
  <c r="ACC7" i="9"/>
  <c r="ACC61" i="9" l="1"/>
  <c r="ACC55" i="9"/>
  <c r="ACC11" i="9"/>
  <c r="ACC59" i="9"/>
  <c r="ACC60" i="9"/>
  <c r="ACC12" i="9"/>
  <c r="ACC56" i="9"/>
  <c r="ACC57" i="9"/>
  <c r="ACC16" i="9"/>
  <c r="ACC54" i="9"/>
  <c r="ACC15" i="9"/>
  <c r="ACC58" i="9"/>
  <c r="ACC10" i="9"/>
  <c r="ACC14" i="9"/>
  <c r="ACC13" i="9"/>
  <c r="ACD7" i="9"/>
  <c r="ACD61" i="9" l="1"/>
  <c r="ACD55" i="9"/>
  <c r="ACD11" i="9"/>
  <c r="ACD59" i="9"/>
  <c r="ACD60" i="9"/>
  <c r="ACD12" i="9"/>
  <c r="ACD57" i="9"/>
  <c r="ACD56" i="9"/>
  <c r="ACD16" i="9"/>
  <c r="ACD54" i="9"/>
  <c r="ACD15" i="9"/>
  <c r="ACD58" i="9"/>
  <c r="ACD10" i="9"/>
  <c r="ACD14" i="9"/>
  <c r="ACD13" i="9"/>
  <c r="ACE7" i="9"/>
  <c r="ACE61" i="9" l="1"/>
  <c r="ACE55" i="9"/>
  <c r="ACE11" i="9"/>
  <c r="ACE59" i="9"/>
  <c r="ACE60" i="9"/>
  <c r="ACE12" i="9"/>
  <c r="ACE56" i="9"/>
  <c r="ACE57" i="9"/>
  <c r="ACE16" i="9"/>
  <c r="ACE54" i="9"/>
  <c r="ACE15" i="9"/>
  <c r="ACE58" i="9"/>
  <c r="ACE10" i="9"/>
  <c r="ACE14" i="9"/>
  <c r="ACE13" i="9"/>
  <c r="ACF7" i="9"/>
  <c r="ACF61" i="9" l="1"/>
  <c r="ACF11" i="9"/>
  <c r="ACF55" i="9"/>
  <c r="ACF59" i="9"/>
  <c r="ACF60" i="9"/>
  <c r="ACF12" i="9"/>
  <c r="ACF56" i="9"/>
  <c r="ACF57" i="9"/>
  <c r="ACF16" i="9"/>
  <c r="ACF54" i="9"/>
  <c r="ACF15" i="9"/>
  <c r="ACF58" i="9"/>
  <c r="ACF10" i="9"/>
  <c r="ACF14" i="9"/>
  <c r="ACF13" i="9"/>
  <c r="ACG7" i="9"/>
  <c r="ACG61" i="9" l="1"/>
  <c r="ACG55" i="9"/>
  <c r="ACG11" i="9"/>
  <c r="ACG59" i="9"/>
  <c r="ACG60" i="9"/>
  <c r="ACG12" i="9"/>
  <c r="ACG57" i="9"/>
  <c r="ACG56" i="9"/>
  <c r="ACG16" i="9"/>
  <c r="ACG54" i="9"/>
  <c r="ACG15" i="9"/>
  <c r="ACG58" i="9"/>
  <c r="ACG10" i="9"/>
  <c r="ACG14" i="9"/>
  <c r="ACG13" i="9"/>
  <c r="ACH7" i="9"/>
  <c r="ACH61" i="9" l="1"/>
  <c r="ACH55" i="9"/>
  <c r="ACH11" i="9"/>
  <c r="ACH59" i="9"/>
  <c r="ACH60" i="9"/>
  <c r="ACH12" i="9"/>
  <c r="ACH56" i="9"/>
  <c r="ACH57" i="9"/>
  <c r="ACH16" i="9"/>
  <c r="ACH54" i="9"/>
  <c r="ACH15" i="9"/>
  <c r="ACH58" i="9"/>
  <c r="ACH10" i="9"/>
  <c r="ACH14" i="9"/>
  <c r="ACH13" i="9"/>
  <c r="ACI7" i="9"/>
  <c r="ACI61" i="9" l="1"/>
  <c r="ACI55" i="9"/>
  <c r="ACI11" i="9"/>
  <c r="ACI59" i="9"/>
  <c r="ACI60" i="9"/>
  <c r="ACI12" i="9"/>
  <c r="ACI56" i="9"/>
  <c r="ACI57" i="9"/>
  <c r="ACI16" i="9"/>
  <c r="ACI54" i="9"/>
  <c r="ACI15" i="9"/>
  <c r="ACI58" i="9"/>
  <c r="ACI10" i="9"/>
  <c r="ACI14" i="9"/>
  <c r="ACI13" i="9"/>
  <c r="ACJ7" i="9"/>
  <c r="ACJ61" i="9" l="1"/>
  <c r="ACJ55" i="9"/>
  <c r="ACJ11" i="9"/>
  <c r="ACJ59" i="9"/>
  <c r="ACJ60" i="9"/>
  <c r="ACJ12" i="9"/>
  <c r="ACJ57" i="9"/>
  <c r="ACJ56" i="9"/>
  <c r="ACJ16" i="9"/>
  <c r="ACJ54" i="9"/>
  <c r="ACJ15" i="9"/>
  <c r="ACJ58" i="9"/>
  <c r="ACJ10" i="9"/>
  <c r="ACJ14" i="9"/>
  <c r="ACJ13" i="9"/>
  <c r="ACK7" i="9"/>
  <c r="ACK61" i="9" l="1"/>
  <c r="ACK55" i="9"/>
  <c r="ACK11" i="9"/>
  <c r="ACK59" i="9"/>
  <c r="ACK60" i="9"/>
  <c r="ACK12" i="9"/>
  <c r="ACK57" i="9"/>
  <c r="ACK56" i="9"/>
  <c r="ACK16" i="9"/>
  <c r="ACK54" i="9"/>
  <c r="ACK15" i="9"/>
  <c r="ACK58" i="9"/>
  <c r="ACK10" i="9"/>
  <c r="ACK14" i="9"/>
  <c r="ACK13" i="9"/>
  <c r="ACL7" i="9"/>
  <c r="ACL61" i="9" l="1"/>
  <c r="ACL55" i="9"/>
  <c r="ACL11" i="9"/>
  <c r="ACL59" i="9"/>
  <c r="ACL60" i="9"/>
  <c r="ACL12" i="9"/>
  <c r="ACL56" i="9"/>
  <c r="ACL57" i="9"/>
  <c r="ACL16" i="9"/>
  <c r="ACL54" i="9"/>
  <c r="ACL15" i="9"/>
  <c r="ACL58" i="9"/>
  <c r="ACL10" i="9"/>
  <c r="ACL14" i="9"/>
  <c r="ACL13" i="9"/>
  <c r="ACM7" i="9"/>
  <c r="ACM61" i="9" l="1"/>
  <c r="ACM55" i="9"/>
  <c r="ACM11" i="9"/>
  <c r="ACM59" i="9"/>
  <c r="ACM60" i="9"/>
  <c r="ACM12" i="9"/>
  <c r="ACM56" i="9"/>
  <c r="ACM57" i="9"/>
  <c r="ACM16" i="9"/>
  <c r="ACM54" i="9"/>
  <c r="ACM15" i="9"/>
  <c r="ACM58" i="9"/>
  <c r="ACM10" i="9"/>
  <c r="ACM14" i="9"/>
  <c r="ACM13" i="9"/>
  <c r="ACN7" i="9"/>
  <c r="ACN61" i="9" l="1"/>
  <c r="ACN55" i="9"/>
  <c r="ACN11" i="9"/>
  <c r="ACN59" i="9"/>
  <c r="ACN60" i="9"/>
  <c r="ACN12" i="9"/>
  <c r="ACN56" i="9"/>
  <c r="ACN57" i="9"/>
  <c r="ACN16" i="9"/>
  <c r="ACN54" i="9"/>
  <c r="ACN15" i="9"/>
  <c r="ACN58" i="9"/>
  <c r="ACN10" i="9"/>
  <c r="ACN14" i="9"/>
  <c r="ACN13" i="9"/>
  <c r="ACO7" i="9"/>
  <c r="ACO61" i="9" l="1"/>
  <c r="ACO11" i="9"/>
  <c r="ACO55" i="9"/>
  <c r="ACO59" i="9"/>
  <c r="ACO60" i="9"/>
  <c r="ACO12" i="9"/>
  <c r="ACO56" i="9"/>
  <c r="ACO57" i="9"/>
  <c r="ACO16" i="9"/>
  <c r="ACO54" i="9"/>
  <c r="ACO15" i="9"/>
  <c r="ACO58" i="9"/>
  <c r="ACO10" i="9"/>
  <c r="ACO14" i="9"/>
  <c r="ACO13" i="9"/>
  <c r="ACP7" i="9"/>
  <c r="ACP61" i="9" l="1"/>
  <c r="ACP55" i="9"/>
  <c r="ACP11" i="9"/>
  <c r="ACP59" i="9"/>
  <c r="ACP60" i="9"/>
  <c r="ACP12" i="9"/>
  <c r="ACP56" i="9"/>
  <c r="ACP57" i="9"/>
  <c r="ACP16" i="9"/>
  <c r="ACP54" i="9"/>
  <c r="ACP15" i="9"/>
  <c r="ACP58" i="9"/>
  <c r="ACP10" i="9"/>
  <c r="ACP14" i="9"/>
  <c r="ACP13" i="9"/>
  <c r="ACQ7" i="9"/>
  <c r="ACQ61" i="9" l="1"/>
  <c r="ACQ55" i="9"/>
  <c r="ACQ11" i="9"/>
  <c r="ACQ59" i="9"/>
  <c r="ACQ60" i="9"/>
  <c r="ACQ12" i="9"/>
  <c r="ACQ56" i="9"/>
  <c r="ACQ57" i="9"/>
  <c r="ACQ16" i="9"/>
  <c r="ACQ54" i="9"/>
  <c r="ACQ15" i="9"/>
  <c r="ACQ58" i="9"/>
  <c r="ACQ10" i="9"/>
  <c r="ACQ14" i="9"/>
  <c r="ACQ13" i="9"/>
  <c r="ACR7" i="9"/>
  <c r="ACR61" i="9" l="1"/>
  <c r="ACR11" i="9"/>
  <c r="ACR55" i="9"/>
  <c r="ACR59" i="9"/>
  <c r="ACR60" i="9"/>
  <c r="ACR12" i="9"/>
  <c r="ACR56" i="9"/>
  <c r="ACR57" i="9"/>
  <c r="ACR16" i="9"/>
  <c r="ACR54" i="9"/>
  <c r="ACR15" i="9"/>
  <c r="ACR58" i="9"/>
  <c r="ACR10" i="9"/>
  <c r="ACR14" i="9"/>
  <c r="ACR13" i="9"/>
  <c r="ACS7" i="9"/>
  <c r="ACS61" i="9" l="1"/>
  <c r="ACS55" i="9"/>
  <c r="ACS11" i="9"/>
  <c r="ACS59" i="9"/>
  <c r="ACS60" i="9"/>
  <c r="ACS12" i="9"/>
  <c r="ACS56" i="9"/>
  <c r="ACS57" i="9"/>
  <c r="ACS16" i="9"/>
  <c r="ACS54" i="9"/>
  <c r="ACS15" i="9"/>
  <c r="ACS58" i="9"/>
  <c r="ACS10" i="9"/>
  <c r="ACS14" i="9"/>
  <c r="ACS13" i="9"/>
  <c r="ACT7" i="9"/>
  <c r="ACT61" i="9" l="1"/>
  <c r="ACT55" i="9"/>
  <c r="ACT11" i="9"/>
  <c r="ACT59" i="9"/>
  <c r="ACT60" i="9"/>
  <c r="ACT12" i="9"/>
  <c r="ACT57" i="9"/>
  <c r="ACT56" i="9"/>
  <c r="ACT16" i="9"/>
  <c r="ACT54" i="9"/>
  <c r="ACT15" i="9"/>
  <c r="ACT58" i="9"/>
  <c r="ACT10" i="9"/>
  <c r="ACT14" i="9"/>
  <c r="ACT13" i="9"/>
  <c r="ACU7" i="9"/>
  <c r="ACU61" i="9" l="1"/>
  <c r="ACU55" i="9"/>
  <c r="ACU11" i="9"/>
  <c r="ACU59" i="9"/>
  <c r="ACU60" i="9"/>
  <c r="ACU12" i="9"/>
  <c r="ACU56" i="9"/>
  <c r="ACU57" i="9"/>
  <c r="ACU16" i="9"/>
  <c r="ACU54" i="9"/>
  <c r="ACU15" i="9"/>
  <c r="ACU58" i="9"/>
  <c r="ACU10" i="9"/>
  <c r="ACU14" i="9"/>
  <c r="ACU13" i="9"/>
  <c r="ACV7" i="9"/>
  <c r="ACV61" i="9" l="1"/>
  <c r="ACV55" i="9"/>
  <c r="ACV11" i="9"/>
  <c r="ACV59" i="9"/>
  <c r="ACV60" i="9"/>
  <c r="ACV12" i="9"/>
  <c r="ACV56" i="9"/>
  <c r="ACV57" i="9"/>
  <c r="ACV16" i="9"/>
  <c r="ACV54" i="9"/>
  <c r="ACV15" i="9"/>
  <c r="ACV58" i="9"/>
  <c r="ACV10" i="9"/>
  <c r="ACV14" i="9"/>
  <c r="ACV13" i="9"/>
  <c r="ACW7" i="9"/>
  <c r="ACW61" i="9" l="1"/>
  <c r="ACW55" i="9"/>
  <c r="ACW11" i="9"/>
  <c r="ACW59" i="9"/>
  <c r="ACW60" i="9"/>
  <c r="ACW12" i="9"/>
  <c r="ACW57" i="9"/>
  <c r="ACW56" i="9"/>
  <c r="ACW16" i="9"/>
  <c r="ACW54" i="9"/>
  <c r="ACW15" i="9"/>
  <c r="ACW58" i="9"/>
  <c r="ACW10" i="9"/>
  <c r="ACW14" i="9"/>
  <c r="ACW13" i="9"/>
  <c r="ACX7" i="9"/>
  <c r="ACX61" i="9" l="1"/>
  <c r="ACX55" i="9"/>
  <c r="ACX11" i="9"/>
  <c r="ACX59" i="9"/>
  <c r="ACX60" i="9"/>
  <c r="ACX12" i="9"/>
  <c r="ACX56" i="9"/>
  <c r="ACX57" i="9"/>
  <c r="ACX16" i="9"/>
  <c r="ACX54" i="9"/>
  <c r="ACX15" i="9"/>
  <c r="ACX58" i="9"/>
  <c r="ACX10" i="9"/>
  <c r="ACX14" i="9"/>
  <c r="ACX13" i="9"/>
  <c r="ACY7" i="9"/>
  <c r="ACY61" i="9" l="1"/>
  <c r="ACY11" i="9"/>
  <c r="ACY55" i="9"/>
  <c r="ACY59" i="9"/>
  <c r="ACY60" i="9"/>
  <c r="ACY12" i="9"/>
  <c r="ACY56" i="9"/>
  <c r="ACY57" i="9"/>
  <c r="ACY16" i="9"/>
  <c r="ACY54" i="9"/>
  <c r="ACY15" i="9"/>
  <c r="ACY58" i="9"/>
  <c r="ACY10" i="9"/>
  <c r="ACY14" i="9"/>
  <c r="ACY13" i="9"/>
  <c r="ACZ7" i="9"/>
  <c r="ACZ61" i="9" l="1"/>
  <c r="ACZ55" i="9"/>
  <c r="ACZ11" i="9"/>
  <c r="ACZ59" i="9"/>
  <c r="ACZ60" i="9"/>
  <c r="ACZ12" i="9"/>
  <c r="ACZ57" i="9"/>
  <c r="ACZ56" i="9"/>
  <c r="ACZ16" i="9"/>
  <c r="ACZ54" i="9"/>
  <c r="ACZ15" i="9"/>
  <c r="ACZ58" i="9"/>
  <c r="ACZ10" i="9"/>
  <c r="ACZ14" i="9"/>
  <c r="ACZ13" i="9"/>
  <c r="ADA7" i="9"/>
  <c r="ADA61" i="9" l="1"/>
  <c r="ADA55" i="9"/>
  <c r="ADA11" i="9"/>
  <c r="ADA59" i="9"/>
  <c r="ADA60" i="9"/>
  <c r="ADA12" i="9"/>
  <c r="ADA57" i="9"/>
  <c r="ADA56" i="9"/>
  <c r="ADA16" i="9"/>
  <c r="ADA54" i="9"/>
  <c r="ADA15" i="9"/>
  <c r="ADA58" i="9"/>
  <c r="ADA10" i="9"/>
  <c r="ADA14" i="9"/>
  <c r="ADA13" i="9"/>
  <c r="ADB7" i="9"/>
  <c r="ADB61" i="9" l="1"/>
  <c r="ADB55" i="9"/>
  <c r="ADB11" i="9"/>
  <c r="ADB59" i="9"/>
  <c r="ADB60" i="9"/>
  <c r="ADB12" i="9"/>
  <c r="ADB56" i="9"/>
  <c r="ADB57" i="9"/>
  <c r="ADB16" i="9"/>
  <c r="ADB54" i="9"/>
  <c r="ADB15" i="9"/>
  <c r="ADB58" i="9"/>
  <c r="ADB10" i="9"/>
  <c r="ADB14" i="9"/>
  <c r="ADB13" i="9"/>
  <c r="ADC7" i="9"/>
  <c r="ADC61" i="9" l="1"/>
  <c r="ADC55" i="9"/>
  <c r="ADC11" i="9"/>
  <c r="ADC60" i="9"/>
  <c r="ADC59" i="9"/>
  <c r="ADC12" i="9"/>
  <c r="ADC56" i="9"/>
  <c r="ADC57" i="9"/>
  <c r="ADC16" i="9"/>
  <c r="ADC54" i="9"/>
  <c r="ADC15" i="9"/>
  <c r="ADC58" i="9"/>
  <c r="ADC10" i="9"/>
  <c r="ADC14" i="9"/>
  <c r="ADC13" i="9"/>
  <c r="ADD7" i="9"/>
  <c r="ADD61" i="9" l="1"/>
  <c r="ADD55" i="9"/>
  <c r="ADD11" i="9"/>
  <c r="ADD59" i="9"/>
  <c r="ADD60" i="9"/>
  <c r="ADD12" i="9"/>
  <c r="ADD56" i="9"/>
  <c r="ADD57" i="9"/>
  <c r="ADD16" i="9"/>
  <c r="ADD54" i="9"/>
  <c r="ADD15" i="9"/>
  <c r="ADD58" i="9"/>
  <c r="ADD10" i="9"/>
  <c r="ADD14" i="9"/>
  <c r="ADD13" i="9"/>
  <c r="ADE7" i="9"/>
  <c r="ADE61" i="9" l="1"/>
  <c r="ADE55" i="9"/>
  <c r="ADE11" i="9"/>
  <c r="ADE59" i="9"/>
  <c r="ADE60" i="9"/>
  <c r="ADE12" i="9"/>
  <c r="ADE57" i="9"/>
  <c r="ADE56" i="9"/>
  <c r="ADE16" i="9"/>
  <c r="ADE54" i="9"/>
  <c r="ADE15" i="9"/>
  <c r="ADE58" i="9"/>
  <c r="ADE10" i="9"/>
  <c r="ADE14" i="9"/>
  <c r="ADE13" i="9"/>
  <c r="ADF7" i="9"/>
  <c r="ADF61" i="9" l="1"/>
  <c r="ADF55" i="9"/>
  <c r="ADF11" i="9"/>
  <c r="ADF59" i="9"/>
  <c r="ADF60" i="9"/>
  <c r="ADF12" i="9"/>
  <c r="ADF56" i="9"/>
  <c r="ADF57" i="9"/>
  <c r="ADF16" i="9"/>
  <c r="ADF54" i="9"/>
  <c r="ADF15" i="9"/>
  <c r="ADF58" i="9"/>
  <c r="ADF10" i="9"/>
  <c r="ADF14" i="9"/>
  <c r="ADF13" i="9"/>
  <c r="ADG7" i="9"/>
  <c r="ADG61" i="9" l="1"/>
  <c r="ADG11" i="9"/>
  <c r="ADG55" i="9"/>
  <c r="ADG60" i="9"/>
  <c r="ADG59" i="9"/>
  <c r="ADG12" i="9"/>
  <c r="ADG57" i="9"/>
  <c r="ADG56" i="9"/>
  <c r="ADG16" i="9"/>
  <c r="ADG54" i="9"/>
  <c r="ADG15" i="9"/>
  <c r="ADG58" i="9"/>
  <c r="ADG10" i="9"/>
  <c r="ADG14" i="9"/>
  <c r="ADG13" i="9"/>
  <c r="ADH7" i="9"/>
  <c r="ADH61" i="9" l="1"/>
  <c r="ADH55" i="9"/>
  <c r="ADH11" i="9"/>
  <c r="ADH59" i="9"/>
  <c r="ADH60" i="9"/>
  <c r="ADH12" i="9"/>
  <c r="ADH57" i="9"/>
  <c r="ADH56" i="9"/>
  <c r="ADH16" i="9"/>
  <c r="ADH54" i="9"/>
  <c r="ADH15" i="9"/>
  <c r="ADH58" i="9"/>
  <c r="ADH10" i="9"/>
  <c r="ADH14" i="9"/>
  <c r="ADH13" i="9"/>
  <c r="ADI7" i="9"/>
  <c r="ADI61" i="9" l="1"/>
  <c r="ADI55" i="9"/>
  <c r="ADI11" i="9"/>
  <c r="ADI59" i="9"/>
  <c r="ADI60" i="9"/>
  <c r="ADI12" i="9"/>
  <c r="ADI56" i="9"/>
  <c r="ADI57" i="9"/>
  <c r="ADI16" i="9"/>
  <c r="ADI54" i="9"/>
  <c r="ADI15" i="9"/>
  <c r="ADI58" i="9"/>
  <c r="ADI10" i="9"/>
  <c r="ADI14" i="9"/>
  <c r="ADI13" i="9"/>
  <c r="ADJ7" i="9"/>
  <c r="ADJ61" i="9" l="1"/>
  <c r="ADJ55" i="9"/>
  <c r="ADJ11" i="9"/>
  <c r="ADJ59" i="9"/>
  <c r="ADJ60" i="9"/>
  <c r="ADJ12" i="9"/>
  <c r="ADJ56" i="9"/>
  <c r="ADJ57" i="9"/>
  <c r="ADJ16" i="9"/>
  <c r="ADJ54" i="9"/>
  <c r="ADJ15" i="9"/>
  <c r="ADJ58" i="9"/>
  <c r="ADJ10" i="9"/>
  <c r="ADJ14" i="9"/>
  <c r="ADJ13" i="9"/>
  <c r="ADK7" i="9"/>
  <c r="ADK61" i="9" l="1"/>
  <c r="ADK11" i="9"/>
  <c r="ADK55" i="9"/>
  <c r="ADK59" i="9"/>
  <c r="ADK60" i="9"/>
  <c r="ADK12" i="9"/>
  <c r="ADK56" i="9"/>
  <c r="ADK57" i="9"/>
  <c r="ADK16" i="9"/>
  <c r="ADK54" i="9"/>
  <c r="ADK15" i="9"/>
  <c r="ADK58" i="9"/>
  <c r="ADK10" i="9"/>
  <c r="ADK14" i="9"/>
  <c r="ADK13" i="9"/>
  <c r="ADL7" i="9"/>
  <c r="ADL61" i="9" l="1"/>
  <c r="ADL55" i="9"/>
  <c r="ADL11" i="9"/>
  <c r="ADL59" i="9"/>
  <c r="ADL60" i="9"/>
  <c r="ADL12" i="9"/>
  <c r="ADL57" i="9"/>
  <c r="ADL56" i="9"/>
  <c r="ADL16" i="9"/>
  <c r="ADL54" i="9"/>
  <c r="ADL15" i="9"/>
  <c r="ADL58" i="9"/>
  <c r="ADL10" i="9"/>
  <c r="ADL14" i="9"/>
  <c r="ADL13" i="9"/>
  <c r="ADM7" i="9"/>
  <c r="ADM61" i="9" l="1"/>
  <c r="ADM55" i="9"/>
  <c r="ADM11" i="9"/>
  <c r="ADM59" i="9"/>
  <c r="ADM60" i="9"/>
  <c r="ADM12" i="9"/>
  <c r="ADM56" i="9"/>
  <c r="ADM57" i="9"/>
  <c r="ADM16" i="9"/>
  <c r="ADM54" i="9"/>
  <c r="ADM15" i="9"/>
  <c r="ADM58" i="9"/>
  <c r="ADM10" i="9"/>
  <c r="ADM14" i="9"/>
  <c r="ADM13" i="9"/>
  <c r="ADN7" i="9"/>
  <c r="ADN61" i="9" l="1"/>
  <c r="ADN55" i="9"/>
  <c r="ADN11" i="9"/>
  <c r="ADN59" i="9"/>
  <c r="ADN60" i="9"/>
  <c r="ADN12" i="9"/>
  <c r="ADN56" i="9"/>
  <c r="ADN57" i="9"/>
  <c r="ADN16" i="9"/>
  <c r="ADN54" i="9"/>
  <c r="ADN15" i="9"/>
  <c r="ADN58" i="9"/>
  <c r="ADN10" i="9"/>
  <c r="ADN14" i="9"/>
  <c r="ADN13" i="9"/>
  <c r="ADO7" i="9"/>
  <c r="ADO61" i="9" l="1"/>
  <c r="ADO11" i="9"/>
  <c r="ADO55" i="9"/>
  <c r="ADO59" i="9"/>
  <c r="ADO60" i="9"/>
  <c r="ADO12" i="9"/>
  <c r="ADO56" i="9"/>
  <c r="ADO57" i="9"/>
  <c r="ADO16" i="9"/>
  <c r="ADO54" i="9"/>
  <c r="ADO15" i="9"/>
  <c r="ADO58" i="9"/>
  <c r="ADO10" i="9"/>
  <c r="ADO14" i="9"/>
  <c r="ADO13" i="9"/>
  <c r="ADP7" i="9"/>
  <c r="ADP61" i="9" l="1"/>
  <c r="ADP11" i="9"/>
  <c r="ADP55" i="9"/>
  <c r="ADP59" i="9"/>
  <c r="ADP60" i="9"/>
  <c r="ADP12" i="9"/>
  <c r="ADP57" i="9"/>
  <c r="ADP56" i="9"/>
  <c r="ADP16" i="9"/>
  <c r="ADP54" i="9"/>
  <c r="ADP15" i="9"/>
  <c r="ADP58" i="9"/>
  <c r="ADP10" i="9"/>
  <c r="ADP14" i="9"/>
  <c r="ADP13" i="9"/>
  <c r="ADQ7" i="9"/>
  <c r="ADQ61" i="9" l="1"/>
  <c r="ADQ55" i="9"/>
  <c r="ADQ11" i="9"/>
  <c r="ADQ59" i="9"/>
  <c r="ADQ60" i="9"/>
  <c r="ADQ12" i="9"/>
  <c r="ADQ56" i="9"/>
  <c r="ADQ57" i="9"/>
  <c r="ADQ16" i="9"/>
  <c r="ADQ54" i="9"/>
  <c r="ADQ15" i="9"/>
  <c r="ADQ58" i="9"/>
  <c r="ADQ10" i="9"/>
  <c r="ADQ14" i="9"/>
  <c r="ADQ13" i="9"/>
  <c r="ADR7" i="9"/>
  <c r="ADR61" i="9" l="1"/>
  <c r="ADR55" i="9"/>
  <c r="ADR11" i="9"/>
  <c r="ADR59" i="9"/>
  <c r="ADR60" i="9"/>
  <c r="ADR12" i="9"/>
  <c r="ADR56" i="9"/>
  <c r="ADR57" i="9"/>
  <c r="ADR16" i="9"/>
  <c r="ADR54" i="9"/>
  <c r="ADR15" i="9"/>
  <c r="ADR58" i="9"/>
  <c r="ADR10" i="9"/>
  <c r="ADR14" i="9"/>
  <c r="ADR13" i="9"/>
  <c r="ADS7" i="9"/>
  <c r="ADS61" i="9" l="1"/>
  <c r="ADS55" i="9"/>
  <c r="ADS11" i="9"/>
  <c r="ADS59" i="9"/>
  <c r="ADS60" i="9"/>
  <c r="ADS12" i="9"/>
  <c r="ADS56" i="9"/>
  <c r="ADS57" i="9"/>
  <c r="ADS16" i="9"/>
  <c r="ADS54" i="9"/>
  <c r="ADS15" i="9"/>
  <c r="ADS58" i="9"/>
  <c r="ADS10" i="9"/>
  <c r="ADS14" i="9"/>
  <c r="ADS13" i="9"/>
  <c r="ADT7" i="9"/>
  <c r="ADT61" i="9" l="1"/>
  <c r="ADT11" i="9"/>
  <c r="ADT55" i="9"/>
  <c r="ADT59" i="9"/>
  <c r="ADT60" i="9"/>
  <c r="ADT12" i="9"/>
  <c r="ADT56" i="9"/>
  <c r="ADT57" i="9"/>
  <c r="ADT16" i="9"/>
  <c r="ADT54" i="9"/>
  <c r="ADT15" i="9"/>
  <c r="ADT58" i="9"/>
  <c r="ADT10" i="9"/>
  <c r="ADT14" i="9"/>
  <c r="ADT13" i="9"/>
  <c r="ADU7" i="9"/>
  <c r="ADU61" i="9" l="1"/>
  <c r="ADU55" i="9"/>
  <c r="ADU11" i="9"/>
  <c r="ADU60" i="9"/>
  <c r="ADU59" i="9"/>
  <c r="ADU12" i="9"/>
  <c r="ADU57" i="9"/>
  <c r="ADU56" i="9"/>
  <c r="ADU16" i="9"/>
  <c r="ADU54" i="9"/>
  <c r="ADU15" i="9"/>
  <c r="ADU58" i="9"/>
  <c r="ADU10" i="9"/>
  <c r="ADU14" i="9"/>
  <c r="ADU13" i="9"/>
  <c r="ADV7" i="9"/>
  <c r="ADV61" i="9" l="1"/>
  <c r="ADV55" i="9"/>
  <c r="ADV11" i="9"/>
  <c r="ADV59" i="9"/>
  <c r="ADV60" i="9"/>
  <c r="ADV12" i="9"/>
  <c r="ADV57" i="9"/>
  <c r="ADV56" i="9"/>
  <c r="ADV16" i="9"/>
  <c r="ADV54" i="9"/>
  <c r="ADV15" i="9"/>
  <c r="ADV58" i="9"/>
  <c r="ADV10" i="9"/>
  <c r="ADV14" i="9"/>
  <c r="ADV13" i="9"/>
  <c r="ADW7" i="9"/>
  <c r="ADW61" i="9" l="1"/>
  <c r="ADW11" i="9"/>
  <c r="ADW55" i="9"/>
  <c r="ADW59" i="9"/>
  <c r="ADW60" i="9"/>
  <c r="ADW12" i="9"/>
  <c r="ADW57" i="9"/>
  <c r="ADW56" i="9"/>
  <c r="ADW16" i="9"/>
  <c r="ADW54" i="9"/>
  <c r="ADW15" i="9"/>
  <c r="ADW58" i="9"/>
  <c r="ADW10" i="9"/>
  <c r="ADW14" i="9"/>
  <c r="ADW13" i="9"/>
  <c r="ADX7" i="9"/>
  <c r="ADX61" i="9" l="1"/>
  <c r="ADX11" i="9"/>
  <c r="ADX55" i="9"/>
  <c r="ADX59" i="9"/>
  <c r="ADX60" i="9"/>
  <c r="ADX12" i="9"/>
  <c r="ADX56" i="9"/>
  <c r="ADX57" i="9"/>
  <c r="ADX16" i="9"/>
  <c r="ADX54" i="9"/>
  <c r="ADX15" i="9"/>
  <c r="ADX58" i="9"/>
  <c r="ADX10" i="9"/>
  <c r="ADX14" i="9"/>
  <c r="ADX13" i="9"/>
  <c r="ADY7" i="9"/>
  <c r="ADY61" i="9" l="1"/>
  <c r="ADY55" i="9"/>
  <c r="ADY11" i="9"/>
  <c r="ADY59" i="9"/>
  <c r="ADY60" i="9"/>
  <c r="ADY12" i="9"/>
  <c r="ADY56" i="9"/>
  <c r="ADY57" i="9"/>
  <c r="ADY16" i="9"/>
  <c r="ADY54" i="9"/>
  <c r="ADY15" i="9"/>
  <c r="ADY58" i="9"/>
  <c r="ADY10" i="9"/>
  <c r="ADY14" i="9"/>
  <c r="ADY13" i="9"/>
  <c r="ADZ7" i="9"/>
  <c r="ADZ61" i="9" l="1"/>
  <c r="ADZ55" i="9"/>
  <c r="ADZ11" i="9"/>
  <c r="ADZ59" i="9"/>
  <c r="ADZ60" i="9"/>
  <c r="ADZ12" i="9"/>
  <c r="ADZ57" i="9"/>
  <c r="ADZ56" i="9"/>
  <c r="ADZ16" i="9"/>
  <c r="ADZ54" i="9"/>
  <c r="ADZ15" i="9"/>
  <c r="ADZ58" i="9"/>
  <c r="ADZ10" i="9"/>
  <c r="ADZ14" i="9"/>
  <c r="ADZ13" i="9"/>
  <c r="AEA7" i="9"/>
  <c r="AEA61" i="9" l="1"/>
  <c r="AEA55" i="9"/>
  <c r="AEA11" i="9"/>
  <c r="AEA59" i="9"/>
  <c r="AEA60" i="9"/>
  <c r="AEA12" i="9"/>
  <c r="AEA56" i="9"/>
  <c r="AEA57" i="9"/>
  <c r="AEA16" i="9"/>
  <c r="AEA54" i="9"/>
  <c r="AEA15" i="9"/>
  <c r="AEA58" i="9"/>
  <c r="AEA10" i="9"/>
  <c r="AEA14" i="9"/>
  <c r="AEA13" i="9"/>
  <c r="AEB7" i="9"/>
  <c r="AEB61" i="9" l="1"/>
  <c r="AEB11" i="9"/>
  <c r="AEB55" i="9"/>
  <c r="AEB59" i="9"/>
  <c r="AEB60" i="9"/>
  <c r="AEB12" i="9"/>
  <c r="AEB57" i="9"/>
  <c r="AEB56" i="9"/>
  <c r="AEB16" i="9"/>
  <c r="AEB54" i="9"/>
  <c r="AEB15" i="9"/>
  <c r="AEB58" i="9"/>
  <c r="AEB10" i="9"/>
  <c r="AEB14" i="9"/>
  <c r="AEB13" i="9"/>
  <c r="AEC7" i="9"/>
  <c r="AEC61" i="9" l="1"/>
  <c r="AEC11" i="9"/>
  <c r="AEC55" i="9"/>
  <c r="AEC59" i="9"/>
  <c r="AEC60" i="9"/>
  <c r="AEC12" i="9"/>
  <c r="AEC56" i="9"/>
  <c r="AEC57" i="9"/>
  <c r="AEC16" i="9"/>
  <c r="AEC54" i="9"/>
  <c r="AEC15" i="9"/>
  <c r="AEC58" i="9"/>
  <c r="AEC10" i="9"/>
  <c r="AEC14" i="9"/>
  <c r="AEC13" i="9"/>
  <c r="AED7" i="9"/>
  <c r="AED61" i="9" l="1"/>
  <c r="AED55" i="9"/>
  <c r="AED11" i="9"/>
  <c r="AED59" i="9"/>
  <c r="AED60" i="9"/>
  <c r="AED12" i="9"/>
  <c r="AED56" i="9"/>
  <c r="AED57" i="9"/>
  <c r="AED16" i="9"/>
  <c r="AED54" i="9"/>
  <c r="AED15" i="9"/>
  <c r="AED58" i="9"/>
  <c r="AED10" i="9"/>
  <c r="AED14" i="9"/>
  <c r="AED13" i="9"/>
  <c r="AEE7" i="9"/>
  <c r="AEE61" i="9" l="1"/>
  <c r="AEE55" i="9"/>
  <c r="AEE11" i="9"/>
  <c r="AEE59" i="9"/>
  <c r="AEE60" i="9"/>
  <c r="AEE12" i="9"/>
  <c r="AEE56" i="9"/>
  <c r="AEE57" i="9"/>
  <c r="AEE16" i="9"/>
  <c r="AEE54" i="9"/>
  <c r="AEE15" i="9"/>
  <c r="AEE58" i="9"/>
  <c r="AEE10" i="9"/>
  <c r="AEE14" i="9"/>
  <c r="AEE13" i="9"/>
  <c r="AEF7" i="9"/>
  <c r="AEF61" i="9" l="1"/>
  <c r="AEF11" i="9"/>
  <c r="AEF55" i="9"/>
  <c r="AEF59" i="9"/>
  <c r="AEF60" i="9"/>
  <c r="AEF12" i="9"/>
  <c r="AEF57" i="9"/>
  <c r="AEF56" i="9"/>
  <c r="AEF16" i="9"/>
  <c r="AEF54" i="9"/>
  <c r="AEF15" i="9"/>
  <c r="AEF58" i="9"/>
  <c r="AEF10" i="9"/>
  <c r="AEF14" i="9"/>
  <c r="AEF13" i="9"/>
  <c r="AEG7" i="9"/>
  <c r="AEG61" i="9" l="1"/>
  <c r="AEG11" i="9"/>
  <c r="AEG55" i="9"/>
  <c r="AEG59" i="9"/>
  <c r="AEG60" i="9"/>
  <c r="AEG12" i="9"/>
  <c r="AEG56" i="9"/>
  <c r="AEG57" i="9"/>
  <c r="AEG16" i="9"/>
  <c r="AEG54" i="9"/>
  <c r="AEG15" i="9"/>
  <c r="AEG58" i="9"/>
  <c r="AEG10" i="9"/>
  <c r="AEG14" i="9"/>
  <c r="AEG13" i="9"/>
  <c r="AEH7" i="9"/>
  <c r="AEH61" i="9" l="1"/>
  <c r="AEH55" i="9"/>
  <c r="AEH11" i="9"/>
  <c r="AEH59" i="9"/>
  <c r="AEH60" i="9"/>
  <c r="AEH12" i="9"/>
  <c r="AEH56" i="9"/>
  <c r="AEH57" i="9"/>
  <c r="AEH16" i="9"/>
  <c r="AEH54" i="9"/>
  <c r="AEH15" i="9"/>
  <c r="AEH58" i="9"/>
  <c r="AEH10" i="9"/>
  <c r="AEH14" i="9"/>
  <c r="AEH13" i="9"/>
  <c r="AEI7" i="9"/>
  <c r="AEI61" i="9" l="1"/>
  <c r="AEI55" i="9"/>
  <c r="AEI11" i="9"/>
  <c r="AEI60" i="9"/>
  <c r="AEI59" i="9"/>
  <c r="AEI12" i="9"/>
  <c r="AEI56" i="9"/>
  <c r="AEI57" i="9"/>
  <c r="AEI16" i="9"/>
  <c r="AEI54" i="9"/>
  <c r="AEI15" i="9"/>
  <c r="AEI58" i="9"/>
  <c r="AEI10" i="9"/>
  <c r="AEI14" i="9"/>
  <c r="AEI13" i="9"/>
  <c r="AEJ7" i="9"/>
  <c r="AEJ61" i="9" l="1"/>
  <c r="AEJ55" i="9"/>
  <c r="AEJ11" i="9"/>
  <c r="AEJ59" i="9"/>
  <c r="AEJ60" i="9"/>
  <c r="AEJ12" i="9"/>
  <c r="AEJ56" i="9"/>
  <c r="AEJ57" i="9"/>
  <c r="AEJ16" i="9"/>
  <c r="AEJ54" i="9"/>
  <c r="AEJ15" i="9"/>
  <c r="AEJ58" i="9"/>
  <c r="AEJ10" i="9"/>
  <c r="AEJ14" i="9"/>
  <c r="AEJ13" i="9"/>
  <c r="AEK7" i="9"/>
  <c r="AEK61" i="9" l="1"/>
  <c r="AEK55" i="9"/>
  <c r="AEK11" i="9"/>
  <c r="AEK59" i="9"/>
  <c r="AEK60" i="9"/>
  <c r="AEK12" i="9"/>
  <c r="AEK57" i="9"/>
  <c r="AEK56" i="9"/>
  <c r="AEK16" i="9"/>
  <c r="AEK54" i="9"/>
  <c r="AEK15" i="9"/>
  <c r="AEK58" i="9"/>
  <c r="AEK10" i="9"/>
  <c r="AEK14" i="9"/>
  <c r="AEK13" i="9"/>
  <c r="AEL7" i="9"/>
  <c r="AEL61" i="9" l="1"/>
  <c r="AEL55" i="9"/>
  <c r="AEL11" i="9"/>
  <c r="AEL59" i="9"/>
  <c r="AEL60" i="9"/>
  <c r="AEL12" i="9"/>
  <c r="AEL56" i="9"/>
  <c r="AEL57" i="9"/>
  <c r="AEL16" i="9"/>
  <c r="AEL54" i="9"/>
  <c r="AEL15" i="9"/>
  <c r="AEL58" i="9"/>
  <c r="AEL10" i="9"/>
  <c r="AEL14" i="9"/>
  <c r="AEL13" i="9"/>
  <c r="AEM7" i="9"/>
  <c r="AEM61" i="9" l="1"/>
  <c r="AEM11" i="9"/>
  <c r="AEM55" i="9"/>
  <c r="AEM59" i="9"/>
  <c r="AEM60" i="9"/>
  <c r="AEM12" i="9"/>
  <c r="AEM57" i="9"/>
  <c r="AEM56" i="9"/>
  <c r="AEM16" i="9"/>
  <c r="AEM54" i="9"/>
  <c r="AEM15" i="9"/>
  <c r="AEM58" i="9"/>
  <c r="AEM10" i="9"/>
  <c r="AEM14" i="9"/>
  <c r="AEM13" i="9"/>
  <c r="AEN7" i="9"/>
  <c r="AEN61" i="9" l="1"/>
  <c r="AEN55" i="9"/>
  <c r="AEN11" i="9"/>
  <c r="AEN59" i="9"/>
  <c r="AEN60" i="9"/>
  <c r="AEN12" i="9"/>
  <c r="AEN56" i="9"/>
  <c r="AEN57" i="9"/>
  <c r="AEN16" i="9"/>
  <c r="AEN54" i="9"/>
  <c r="AEN15" i="9"/>
  <c r="AEN58" i="9"/>
  <c r="AEN10" i="9"/>
  <c r="AEN14" i="9"/>
  <c r="AEN13" i="9"/>
  <c r="AEO7" i="9"/>
  <c r="AEO61" i="9" l="1"/>
  <c r="AEO55" i="9"/>
  <c r="AEO11" i="9"/>
  <c r="AEO59" i="9"/>
  <c r="AEO60" i="9"/>
  <c r="AEO12" i="9"/>
  <c r="AEO56" i="9"/>
  <c r="AEO57" i="9"/>
  <c r="AEO16" i="9"/>
  <c r="AEO54" i="9"/>
  <c r="AEO15" i="9"/>
  <c r="AEO58" i="9"/>
  <c r="AEO10" i="9"/>
  <c r="AEO14" i="9"/>
  <c r="AEO13" i="9"/>
  <c r="AEP7" i="9"/>
  <c r="AEP61" i="9" l="1"/>
  <c r="AEP55" i="9"/>
  <c r="AEP11" i="9"/>
  <c r="AEP59" i="9"/>
  <c r="AEP60" i="9"/>
  <c r="AEP12" i="9"/>
  <c r="AEP57" i="9"/>
  <c r="AEP56" i="9"/>
  <c r="AEP16" i="9"/>
  <c r="AEP54" i="9"/>
  <c r="AEP15" i="9"/>
  <c r="AEP58" i="9"/>
  <c r="AEP10" i="9"/>
  <c r="AEP14" i="9"/>
  <c r="AEP13" i="9"/>
  <c r="AEQ7" i="9"/>
  <c r="AEQ61" i="9" l="1"/>
  <c r="AEQ55" i="9"/>
  <c r="AEQ11" i="9"/>
  <c r="AEQ59" i="9"/>
  <c r="AEQ60" i="9"/>
  <c r="AEQ12" i="9"/>
  <c r="AEQ56" i="9"/>
  <c r="AEQ57" i="9"/>
  <c r="AEQ16" i="9"/>
  <c r="AEQ54" i="9"/>
  <c r="AEQ15" i="9"/>
  <c r="AEQ58" i="9"/>
  <c r="AEQ10" i="9"/>
  <c r="AEQ14" i="9"/>
  <c r="AEQ13" i="9"/>
  <c r="AER7" i="9"/>
  <c r="AER61" i="9" l="1"/>
  <c r="AER11" i="9"/>
  <c r="AER55" i="9"/>
  <c r="AER60" i="9"/>
  <c r="AER59" i="9"/>
  <c r="AER12" i="9"/>
  <c r="AER56" i="9"/>
  <c r="AER57" i="9"/>
  <c r="AER16" i="9"/>
  <c r="AER54" i="9"/>
  <c r="AER15" i="9"/>
  <c r="AER58" i="9"/>
  <c r="AER10" i="9"/>
  <c r="AER14" i="9"/>
  <c r="AER13" i="9"/>
  <c r="AES7" i="9"/>
  <c r="AES61" i="9" l="1"/>
  <c r="AES55" i="9"/>
  <c r="AES11" i="9"/>
  <c r="AES59" i="9"/>
  <c r="AES60" i="9"/>
  <c r="AES12" i="9"/>
  <c r="AES56" i="9"/>
  <c r="AES57" i="9"/>
  <c r="AES16" i="9"/>
  <c r="AES54" i="9"/>
  <c r="AES15" i="9"/>
  <c r="AES58" i="9"/>
  <c r="AES10" i="9"/>
  <c r="AES14" i="9"/>
  <c r="AES13" i="9"/>
  <c r="AET7" i="9"/>
  <c r="AET61" i="9" l="1"/>
  <c r="AET55" i="9"/>
  <c r="AET11" i="9"/>
  <c r="AET59" i="9"/>
  <c r="AET60" i="9"/>
  <c r="AET12" i="9"/>
  <c r="AET56" i="9"/>
  <c r="AET57" i="9"/>
  <c r="AET16" i="9"/>
  <c r="AET54" i="9"/>
  <c r="AET15" i="9"/>
  <c r="AET58" i="9"/>
  <c r="AET10" i="9"/>
  <c r="AET14" i="9"/>
  <c r="AET13" i="9"/>
  <c r="AEU7" i="9"/>
  <c r="AEU61" i="9" l="1"/>
  <c r="AEU55" i="9"/>
  <c r="AEU11" i="9"/>
  <c r="AEU59" i="9"/>
  <c r="AEU60" i="9"/>
  <c r="AEU12" i="9"/>
  <c r="AEU56" i="9"/>
  <c r="AEU57" i="9"/>
  <c r="AEU16" i="9"/>
  <c r="AEU54" i="9"/>
  <c r="AEU15" i="9"/>
  <c r="AEU58" i="9"/>
  <c r="AEU10" i="9"/>
  <c r="AEU14" i="9"/>
  <c r="AEU13" i="9"/>
  <c r="AEV7" i="9"/>
  <c r="AEV61" i="9" l="1"/>
  <c r="AEV55" i="9"/>
  <c r="AEV11" i="9"/>
  <c r="AEV59" i="9"/>
  <c r="AEV60" i="9"/>
  <c r="AEV12" i="9"/>
  <c r="AEV57" i="9"/>
  <c r="AEV56" i="9"/>
  <c r="AEV16" i="9"/>
  <c r="AEV54" i="9"/>
  <c r="AEV15" i="9"/>
  <c r="AEV58" i="9"/>
  <c r="AEV10" i="9"/>
  <c r="AEV14" i="9"/>
  <c r="AEV13" i="9"/>
  <c r="AEW7" i="9"/>
  <c r="AEW61" i="9" l="1"/>
  <c r="AEW11" i="9"/>
  <c r="AEW55" i="9"/>
  <c r="AEW59" i="9"/>
  <c r="AEW60" i="9"/>
  <c r="AEW12" i="9"/>
  <c r="AEW57" i="9"/>
  <c r="AEW56" i="9"/>
  <c r="AEW16" i="9"/>
  <c r="AEW54" i="9"/>
  <c r="AEW15" i="9"/>
  <c r="AEW58" i="9"/>
  <c r="AEW10" i="9"/>
  <c r="AEW14" i="9"/>
  <c r="AEW13" i="9"/>
  <c r="AEX7" i="9"/>
  <c r="AEX61" i="9" l="1"/>
  <c r="AEX55" i="9"/>
  <c r="AEX11" i="9"/>
  <c r="AEX59" i="9"/>
  <c r="AEX60" i="9"/>
  <c r="AEX12" i="9"/>
  <c r="AEX56" i="9"/>
  <c r="AEX57" i="9"/>
  <c r="AEX16" i="9"/>
  <c r="AEX54" i="9"/>
  <c r="AEX15" i="9"/>
  <c r="AEX58" i="9"/>
  <c r="AEX10" i="9"/>
  <c r="AEX14" i="9"/>
  <c r="AEX13" i="9"/>
  <c r="AEY7" i="9"/>
  <c r="AEY61" i="9" l="1"/>
  <c r="AEY55" i="9"/>
  <c r="AEY11" i="9"/>
  <c r="AEY59" i="9"/>
  <c r="AEY60" i="9"/>
  <c r="AEY12" i="9"/>
  <c r="AEY56" i="9"/>
  <c r="AEY57" i="9"/>
  <c r="AEY16" i="9"/>
  <c r="AEY54" i="9"/>
  <c r="AEY15" i="9"/>
  <c r="AEY58" i="9"/>
  <c r="AEY10" i="9"/>
  <c r="AEY14" i="9"/>
  <c r="AEY13" i="9"/>
  <c r="AEZ7" i="9"/>
  <c r="AEZ61" i="9" l="1"/>
  <c r="AEZ55" i="9"/>
  <c r="AEZ11" i="9"/>
  <c r="AEZ59" i="9"/>
  <c r="AEZ60" i="9"/>
  <c r="AEZ12" i="9"/>
  <c r="AEZ56" i="9"/>
  <c r="AEZ57" i="9"/>
  <c r="AEZ16" i="9"/>
  <c r="AEZ54" i="9"/>
  <c r="AEZ15" i="9"/>
  <c r="AEZ58" i="9"/>
  <c r="AEZ10" i="9"/>
  <c r="AEZ14" i="9"/>
  <c r="AEZ13" i="9"/>
  <c r="AFA7" i="9"/>
  <c r="AFA61" i="9" l="1"/>
  <c r="AFA55" i="9"/>
  <c r="AFA11" i="9"/>
  <c r="AFA60" i="9"/>
  <c r="AFA59" i="9"/>
  <c r="AFA12" i="9"/>
  <c r="AFA57" i="9"/>
  <c r="AFA56" i="9"/>
  <c r="AFA16" i="9"/>
  <c r="AFA54" i="9"/>
  <c r="AFA15" i="9"/>
  <c r="AFA58" i="9"/>
  <c r="AFA10" i="9"/>
  <c r="AFA14" i="9"/>
  <c r="AFA13" i="9"/>
  <c r="AFB7" i="9"/>
  <c r="AFB61" i="9" l="1"/>
  <c r="AFB55" i="9"/>
  <c r="AFB11" i="9"/>
  <c r="AFB59" i="9"/>
  <c r="AFB60" i="9"/>
  <c r="AFB12" i="9"/>
  <c r="AFB56" i="9"/>
  <c r="AFB57" i="9"/>
  <c r="AFB16" i="9"/>
  <c r="AFB54" i="9"/>
  <c r="AFB15" i="9"/>
  <c r="AFB58" i="9"/>
  <c r="AFB10" i="9"/>
  <c r="AFB14" i="9"/>
  <c r="AFB13" i="9"/>
  <c r="AFC7" i="9"/>
  <c r="AFC61" i="9" l="1"/>
  <c r="AFC55" i="9"/>
  <c r="AFC11" i="9"/>
  <c r="AFC59" i="9"/>
  <c r="AFC60" i="9"/>
  <c r="AFC12" i="9"/>
  <c r="AFC57" i="9"/>
  <c r="AFC56" i="9"/>
  <c r="AFC16" i="9"/>
  <c r="AFC54" i="9"/>
  <c r="AFC15" i="9"/>
  <c r="AFC58" i="9"/>
  <c r="AFC10" i="9"/>
  <c r="AFC14" i="9"/>
  <c r="AFC13" i="9"/>
  <c r="AFD7" i="9"/>
  <c r="AFD61" i="9" l="1"/>
  <c r="AFD11" i="9"/>
  <c r="AFD55" i="9"/>
  <c r="AFD59" i="9"/>
  <c r="AFD60" i="9"/>
  <c r="AFD12" i="9"/>
  <c r="AFD56" i="9"/>
  <c r="AFD57" i="9"/>
  <c r="AFD16" i="9"/>
  <c r="AFD54" i="9"/>
  <c r="AFD15" i="9"/>
  <c r="AFD58" i="9"/>
  <c r="AFD10" i="9"/>
  <c r="AFD14" i="9"/>
  <c r="AFD13" i="9"/>
  <c r="AFE7" i="9"/>
  <c r="AFE61" i="9" l="1"/>
  <c r="AFE55" i="9"/>
  <c r="AFE11" i="9"/>
  <c r="AFE59" i="9"/>
  <c r="AFE60" i="9"/>
  <c r="AFE12" i="9"/>
  <c r="AFE56" i="9"/>
  <c r="AFE57" i="9"/>
  <c r="AFE16" i="9"/>
  <c r="AFE54" i="9"/>
  <c r="AFE15" i="9"/>
  <c r="AFE58" i="9"/>
  <c r="AFE10" i="9"/>
  <c r="AFE14" i="9"/>
  <c r="AFE13" i="9"/>
  <c r="AFF7" i="9"/>
  <c r="AFF61" i="9" l="1"/>
  <c r="AFF55" i="9"/>
  <c r="AFF11" i="9"/>
  <c r="AFF59" i="9"/>
  <c r="AFF60" i="9"/>
  <c r="AFF12" i="9"/>
  <c r="AFF57" i="9"/>
  <c r="AFF56" i="9"/>
  <c r="AFF16" i="9"/>
  <c r="AFF54" i="9"/>
  <c r="AFF15" i="9"/>
  <c r="AFF58" i="9"/>
  <c r="AFF10" i="9"/>
  <c r="AFF14" i="9"/>
  <c r="AFF13" i="9"/>
  <c r="AFG7" i="9"/>
  <c r="AFG61" i="9" l="1"/>
  <c r="AFG55" i="9"/>
  <c r="AFG11" i="9"/>
  <c r="AFG59" i="9"/>
  <c r="AFG60" i="9"/>
  <c r="AFG12" i="9"/>
  <c r="AFG57" i="9"/>
  <c r="AFG56" i="9"/>
  <c r="AFG16" i="9"/>
  <c r="AFG54" i="9"/>
  <c r="AFG15" i="9"/>
  <c r="AFG58" i="9"/>
  <c r="AFG10" i="9"/>
  <c r="AFG14" i="9"/>
  <c r="AFG13" i="9"/>
  <c r="AFH7" i="9"/>
  <c r="AFH61" i="9" l="1"/>
  <c r="AFH55" i="9"/>
  <c r="AFH11" i="9"/>
  <c r="AFH59" i="9"/>
  <c r="AFH60" i="9"/>
  <c r="AFH12" i="9"/>
  <c r="AFH57" i="9"/>
  <c r="AFH56" i="9"/>
  <c r="AFH16" i="9"/>
  <c r="AFH54" i="9"/>
  <c r="AFH15" i="9"/>
  <c r="AFH58" i="9"/>
  <c r="AFH10" i="9"/>
  <c r="AFH14" i="9"/>
  <c r="AFH13" i="9"/>
  <c r="AFI7" i="9"/>
  <c r="AFI61" i="9" l="1"/>
  <c r="AFI55" i="9"/>
  <c r="AFI11" i="9"/>
  <c r="AFI59" i="9"/>
  <c r="AFI60" i="9"/>
  <c r="AFI12" i="9"/>
  <c r="AFI56" i="9"/>
  <c r="AFI57" i="9"/>
  <c r="AFI16" i="9"/>
  <c r="AFI54" i="9"/>
  <c r="AFI15" i="9"/>
  <c r="AFI58" i="9"/>
  <c r="AFI10" i="9"/>
  <c r="AFI14" i="9"/>
  <c r="AFI13" i="9"/>
  <c r="AFJ7" i="9"/>
  <c r="AFJ61" i="9" l="1"/>
  <c r="AFJ55" i="9"/>
  <c r="AFJ11" i="9"/>
  <c r="AFJ59" i="9"/>
  <c r="AFJ60" i="9"/>
  <c r="AFJ12" i="9"/>
  <c r="AFJ56" i="9"/>
  <c r="AFJ57" i="9"/>
  <c r="AFJ16" i="9"/>
  <c r="AFJ54" i="9"/>
  <c r="AFJ15" i="9"/>
  <c r="AFJ58" i="9"/>
  <c r="AFJ10" i="9"/>
  <c r="AFJ14" i="9"/>
  <c r="AFJ13" i="9"/>
  <c r="AFK7" i="9"/>
  <c r="AFK61" i="9" l="1"/>
  <c r="AFK11" i="9"/>
  <c r="AFK55" i="9"/>
  <c r="AFK59" i="9"/>
  <c r="AFK60" i="9"/>
  <c r="AFK12" i="9"/>
  <c r="AFK56" i="9"/>
  <c r="AFK57" i="9"/>
  <c r="AFK16" i="9"/>
  <c r="AFK54" i="9"/>
  <c r="AFK15" i="9"/>
  <c r="AFK58" i="9"/>
  <c r="AFK10" i="9"/>
  <c r="AFK14" i="9"/>
  <c r="AFK13" i="9"/>
  <c r="AFL7" i="9"/>
  <c r="AFL61" i="9" l="1"/>
  <c r="AFL55" i="9"/>
  <c r="AFL11" i="9"/>
  <c r="AFL59" i="9"/>
  <c r="AFL60" i="9"/>
  <c r="AFL12" i="9"/>
  <c r="AFL56" i="9"/>
  <c r="AFL57" i="9"/>
  <c r="AFL16" i="9"/>
  <c r="AFL54" i="9"/>
  <c r="AFL15" i="9"/>
  <c r="AFL58" i="9"/>
  <c r="AFL10" i="9"/>
  <c r="AFL14" i="9"/>
  <c r="AFL13" i="9"/>
  <c r="AFM7" i="9"/>
  <c r="AFM61" i="9" l="1"/>
  <c r="AFM11" i="9"/>
  <c r="AFM55" i="9"/>
  <c r="AFM59" i="9"/>
  <c r="AFM60" i="9"/>
  <c r="AFM12" i="9"/>
  <c r="AFM56" i="9"/>
  <c r="AFM57" i="9"/>
  <c r="AFM16" i="9"/>
  <c r="AFM54" i="9"/>
  <c r="AFM15" i="9"/>
  <c r="AFM58" i="9"/>
  <c r="AFM10" i="9"/>
  <c r="AFM14" i="9"/>
  <c r="AFM13" i="9"/>
  <c r="AFN7" i="9"/>
  <c r="AFN61" i="9" l="1"/>
  <c r="AFN11" i="9"/>
  <c r="AFN55" i="9"/>
  <c r="AFN59" i="9"/>
  <c r="AFN60" i="9"/>
  <c r="AFN12" i="9"/>
  <c r="AFN57" i="9"/>
  <c r="AFN56" i="9"/>
  <c r="AFN16" i="9"/>
  <c r="AFN54" i="9"/>
  <c r="AFN15" i="9"/>
  <c r="AFN58" i="9"/>
  <c r="AFN10" i="9"/>
  <c r="AFN14" i="9"/>
  <c r="AFN13" i="9"/>
  <c r="AFO7" i="9"/>
  <c r="AFO61" i="9" l="1"/>
  <c r="AFO55" i="9"/>
  <c r="AFO11" i="9"/>
  <c r="AFO59" i="9"/>
  <c r="AFO60" i="9"/>
  <c r="AFO12" i="9"/>
  <c r="AFO56" i="9"/>
  <c r="AFO57" i="9"/>
  <c r="AFO16" i="9"/>
  <c r="AFO54" i="9"/>
  <c r="AFO15" i="9"/>
  <c r="AFO58" i="9"/>
  <c r="AFO10" i="9"/>
  <c r="AFO14" i="9"/>
  <c r="AFO13" i="9"/>
  <c r="AFP7" i="9"/>
  <c r="AFP61" i="9" l="1"/>
  <c r="AFP55" i="9"/>
  <c r="AFP11" i="9"/>
  <c r="AFP59" i="9"/>
  <c r="AFP60" i="9"/>
  <c r="AFP12" i="9"/>
  <c r="AFP56" i="9"/>
  <c r="AFP57" i="9"/>
  <c r="AFP16" i="9"/>
  <c r="AFP54" i="9"/>
  <c r="AFP15" i="9"/>
  <c r="AFP58" i="9"/>
  <c r="AFP10" i="9"/>
  <c r="AFP14" i="9"/>
  <c r="AFP13" i="9"/>
  <c r="AFQ7" i="9"/>
  <c r="AFQ61" i="9" l="1"/>
  <c r="AFQ55" i="9"/>
  <c r="AFQ11" i="9"/>
  <c r="AFQ59" i="9"/>
  <c r="AFQ60" i="9"/>
  <c r="AFQ12" i="9"/>
  <c r="AFQ56" i="9"/>
  <c r="AFQ57" i="9"/>
  <c r="AFQ16" i="9"/>
  <c r="AFQ54" i="9"/>
  <c r="AFQ15" i="9"/>
  <c r="AFQ58" i="9"/>
  <c r="AFQ10" i="9"/>
  <c r="AFQ14" i="9"/>
  <c r="AFQ13" i="9"/>
  <c r="AFR7" i="9"/>
  <c r="AFR61" i="9" l="1"/>
  <c r="AFR11" i="9"/>
  <c r="AFR55" i="9"/>
  <c r="AFR59" i="9"/>
  <c r="AFR60" i="9"/>
  <c r="AFR12" i="9"/>
  <c r="AFR57" i="9"/>
  <c r="AFR56" i="9"/>
  <c r="AFR16" i="9"/>
  <c r="AFR54" i="9"/>
  <c r="AFR15" i="9"/>
  <c r="AFR58" i="9"/>
  <c r="AFR10" i="9"/>
  <c r="AFR14" i="9"/>
  <c r="AFR13" i="9"/>
  <c r="AFS7" i="9"/>
  <c r="AFS61" i="9" l="1"/>
  <c r="AFS55" i="9"/>
  <c r="AFS11" i="9"/>
  <c r="AFS59" i="9"/>
  <c r="AFS60" i="9"/>
  <c r="AFS12" i="9"/>
  <c r="AFS57" i="9"/>
  <c r="AFS56" i="9"/>
  <c r="AFS16" i="9"/>
  <c r="AFS54" i="9"/>
  <c r="AFS15" i="9"/>
  <c r="AFS58" i="9"/>
  <c r="AFS10" i="9"/>
  <c r="AFS14" i="9"/>
  <c r="AFS13" i="9"/>
  <c r="AFT7" i="9"/>
  <c r="AFT61" i="9" l="1"/>
  <c r="AFT55" i="9"/>
  <c r="AFT11" i="9"/>
  <c r="AFT59" i="9"/>
  <c r="AFT60" i="9"/>
  <c r="AFT12" i="9"/>
  <c r="AFT57" i="9"/>
  <c r="AFT56" i="9"/>
  <c r="AFT16" i="9"/>
  <c r="AFT54" i="9"/>
  <c r="AFT15" i="9"/>
  <c r="AFT58" i="9"/>
  <c r="AFT10" i="9"/>
  <c r="AFT14" i="9"/>
  <c r="AFT13" i="9"/>
  <c r="AFU7" i="9"/>
  <c r="AFU61" i="9" l="1"/>
  <c r="AFU55" i="9"/>
  <c r="AFU11" i="9"/>
  <c r="AFU59" i="9"/>
  <c r="AFU60" i="9"/>
  <c r="AFU12" i="9"/>
  <c r="AFU56" i="9"/>
  <c r="AFU57" i="9"/>
  <c r="AFU16" i="9"/>
  <c r="AFU54" i="9"/>
  <c r="AFU15" i="9"/>
  <c r="AFU58" i="9"/>
  <c r="AFU10" i="9"/>
  <c r="AFU14" i="9"/>
  <c r="AFU13" i="9"/>
  <c r="AFV7" i="9"/>
  <c r="AFV61" i="9" l="1"/>
  <c r="AFV55" i="9"/>
  <c r="AFV11" i="9"/>
  <c r="AFV59" i="9"/>
  <c r="AFV60" i="9"/>
  <c r="AFV12" i="9"/>
  <c r="AFV57" i="9"/>
  <c r="AFV56" i="9"/>
  <c r="AFV16" i="9"/>
  <c r="AFV54" i="9"/>
  <c r="AFV15" i="9"/>
  <c r="AFV58" i="9"/>
  <c r="AFV10" i="9"/>
  <c r="AFV14" i="9"/>
  <c r="AFV13" i="9"/>
  <c r="AFW7" i="9"/>
  <c r="AFW61" i="9" l="1"/>
  <c r="AFW55" i="9"/>
  <c r="AFW11" i="9"/>
  <c r="AFW59" i="9"/>
  <c r="AFW60" i="9"/>
  <c r="AFW12" i="9"/>
  <c r="AFW56" i="9"/>
  <c r="AFW57" i="9"/>
  <c r="AFW16" i="9"/>
  <c r="AFW54" i="9"/>
  <c r="AFW15" i="9"/>
  <c r="AFW58" i="9"/>
  <c r="AFW10" i="9"/>
  <c r="AFW14" i="9"/>
  <c r="AFW13" i="9"/>
  <c r="AFX7" i="9"/>
  <c r="AFX61" i="9" l="1"/>
  <c r="AFX55" i="9"/>
  <c r="AFX11" i="9"/>
  <c r="AFX59" i="9"/>
  <c r="AFX60" i="9"/>
  <c r="AFX12" i="9"/>
  <c r="AFX56" i="9"/>
  <c r="AFX57" i="9"/>
  <c r="AFX16" i="9"/>
  <c r="AFX54" i="9"/>
  <c r="AFX15" i="9"/>
  <c r="AFX58" i="9"/>
  <c r="AFX10" i="9"/>
  <c r="AFX14" i="9"/>
  <c r="AFX13" i="9"/>
  <c r="AFY7" i="9"/>
  <c r="AFY61" i="9" l="1"/>
  <c r="AFY55" i="9"/>
  <c r="AFY11" i="9"/>
  <c r="AFY59" i="9"/>
  <c r="AFY60" i="9"/>
  <c r="AFY12" i="9"/>
  <c r="AFY56" i="9"/>
  <c r="AFY57" i="9"/>
  <c r="AFY16" i="9"/>
  <c r="AFY54" i="9"/>
  <c r="AFY15" i="9"/>
  <c r="AFY58" i="9"/>
  <c r="AFY10" i="9"/>
  <c r="AFY14" i="9"/>
  <c r="AFY13" i="9"/>
  <c r="AFZ7" i="9"/>
  <c r="AFZ61" i="9" l="1"/>
  <c r="AFZ55" i="9"/>
  <c r="AFZ11" i="9"/>
  <c r="AFZ59" i="9"/>
  <c r="AFZ60" i="9"/>
  <c r="AFZ12" i="9"/>
  <c r="AFZ56" i="9"/>
  <c r="AFZ57" i="9"/>
  <c r="AFZ16" i="9"/>
  <c r="AFZ54" i="9"/>
  <c r="AFZ15" i="9"/>
  <c r="AFZ58" i="9"/>
  <c r="AFZ10" i="9"/>
  <c r="AFZ14" i="9"/>
  <c r="AFZ13" i="9"/>
  <c r="AGA7" i="9"/>
  <c r="AGA61" i="9" l="1"/>
  <c r="AGA55" i="9"/>
  <c r="AGA11" i="9"/>
  <c r="AGA59" i="9"/>
  <c r="AGA60" i="9"/>
  <c r="AGA12" i="9"/>
  <c r="AGA56" i="9"/>
  <c r="AGA57" i="9"/>
  <c r="AGA16" i="9"/>
  <c r="AGA54" i="9"/>
  <c r="AGA15" i="9"/>
  <c r="AGA58" i="9"/>
  <c r="AGA10" i="9"/>
  <c r="AGA14" i="9"/>
  <c r="AGA13" i="9"/>
  <c r="AGB7" i="9"/>
  <c r="AGB61" i="9" l="1"/>
  <c r="AGB55" i="9"/>
  <c r="AGB11" i="9"/>
  <c r="AGB59" i="9"/>
  <c r="AGB60" i="9"/>
  <c r="AGB12" i="9"/>
  <c r="AGB57" i="9"/>
  <c r="AGB56" i="9"/>
  <c r="AGB16" i="9"/>
  <c r="AGB54" i="9"/>
  <c r="AGB15" i="9"/>
  <c r="AGB58" i="9"/>
  <c r="AGB10" i="9"/>
  <c r="AGB14" i="9"/>
  <c r="AGB13" i="9"/>
  <c r="AGC7" i="9"/>
  <c r="AGC61" i="9" l="1"/>
  <c r="AGC55" i="9"/>
  <c r="AGC11" i="9"/>
  <c r="AGC59" i="9"/>
  <c r="AGC60" i="9"/>
  <c r="AGC12" i="9"/>
  <c r="AGC57" i="9"/>
  <c r="AGC56" i="9"/>
  <c r="AGC16" i="9"/>
  <c r="AGC54" i="9"/>
  <c r="AGC15" i="9"/>
  <c r="AGC58" i="9"/>
  <c r="AGC10" i="9"/>
  <c r="AGC14" i="9"/>
  <c r="AGC13" i="9"/>
  <c r="AGD7" i="9"/>
  <c r="AGD61" i="9" l="1"/>
  <c r="AGD55" i="9"/>
  <c r="AGD11" i="9"/>
  <c r="AGD59" i="9"/>
  <c r="AGD60" i="9"/>
  <c r="AGD12" i="9"/>
  <c r="AGD56" i="9"/>
  <c r="AGD57" i="9"/>
  <c r="AGD16" i="9"/>
  <c r="AGD54" i="9"/>
  <c r="AGD15" i="9"/>
  <c r="AGD58" i="9"/>
  <c r="AGD10" i="9"/>
  <c r="AGD14" i="9"/>
  <c r="AGD13" i="9"/>
  <c r="AGE7" i="9"/>
  <c r="AGE61" i="9" l="1"/>
  <c r="AGE55" i="9"/>
  <c r="AGE11" i="9"/>
  <c r="AGE59" i="9"/>
  <c r="AGE60" i="9"/>
  <c r="AGE12" i="9"/>
  <c r="AGE56" i="9"/>
  <c r="AGE57" i="9"/>
  <c r="AGE16" i="9"/>
  <c r="AGE54" i="9"/>
  <c r="AGE15" i="9"/>
  <c r="AGE58" i="9"/>
  <c r="AGE10" i="9"/>
  <c r="AGE14" i="9"/>
  <c r="AGE13" i="9"/>
  <c r="AGF7" i="9"/>
  <c r="AGF61" i="9" l="1"/>
  <c r="AGF55" i="9"/>
  <c r="AGF11" i="9"/>
  <c r="AGF59" i="9"/>
  <c r="AGF60" i="9"/>
  <c r="AGF12" i="9"/>
  <c r="AGF57" i="9"/>
  <c r="AGF56" i="9"/>
  <c r="AGF16" i="9"/>
  <c r="AGF54" i="9"/>
  <c r="AGF15" i="9"/>
  <c r="AGF58" i="9"/>
  <c r="AGF10" i="9"/>
  <c r="AGF14" i="9"/>
  <c r="AGF13" i="9"/>
  <c r="AGG7" i="9"/>
  <c r="AGG61" i="9" l="1"/>
  <c r="AGG55" i="9"/>
  <c r="AGG11" i="9"/>
  <c r="AGG59" i="9"/>
  <c r="AGG60" i="9"/>
  <c r="AGG12" i="9"/>
  <c r="AGG57" i="9"/>
  <c r="AGG56" i="9"/>
  <c r="AGG16" i="9"/>
  <c r="AGG54" i="9"/>
  <c r="AGG15" i="9"/>
  <c r="AGG58" i="9"/>
  <c r="AGG10" i="9"/>
  <c r="AGG14" i="9"/>
  <c r="AGG13" i="9"/>
  <c r="AGH7" i="9"/>
  <c r="AGH61" i="9" l="1"/>
  <c r="AGH55" i="9"/>
  <c r="AGH11" i="9"/>
  <c r="AGH59" i="9"/>
  <c r="AGH60" i="9"/>
  <c r="AGH12" i="9"/>
  <c r="AGH57" i="9"/>
  <c r="AGH56" i="9"/>
  <c r="AGH16" i="9"/>
  <c r="AGH54" i="9"/>
  <c r="AGH15" i="9"/>
  <c r="AGH58" i="9"/>
  <c r="AGH10" i="9"/>
  <c r="AGH14" i="9"/>
  <c r="AGH13" i="9"/>
  <c r="AGI7" i="9"/>
  <c r="AGI61" i="9" l="1"/>
  <c r="AGI55" i="9"/>
  <c r="AGI11" i="9"/>
  <c r="AGI59" i="9"/>
  <c r="AGI60" i="9"/>
  <c r="AGI12" i="9"/>
  <c r="AGI57" i="9"/>
  <c r="AGI56" i="9"/>
  <c r="AGI16" i="9"/>
  <c r="AGI54" i="9"/>
  <c r="AGI15" i="9"/>
  <c r="AGI58" i="9"/>
  <c r="AGI10" i="9"/>
  <c r="AGI14" i="9"/>
  <c r="AGI13" i="9"/>
  <c r="AGJ7" i="9"/>
  <c r="AGJ61" i="9" l="1"/>
  <c r="AGJ11" i="9"/>
  <c r="AGJ55" i="9"/>
  <c r="AGJ59" i="9"/>
  <c r="AGJ60" i="9"/>
  <c r="AGJ12" i="9"/>
  <c r="AGJ56" i="9"/>
  <c r="AGJ57" i="9"/>
  <c r="AGJ16" i="9"/>
  <c r="AGJ54" i="9"/>
  <c r="AGJ15" i="9"/>
  <c r="AGJ58" i="9"/>
  <c r="AGJ10" i="9"/>
  <c r="AGJ14" i="9"/>
  <c r="AGJ13" i="9"/>
  <c r="AGK7" i="9"/>
  <c r="AGK61" i="9" l="1"/>
  <c r="AGK55" i="9"/>
  <c r="AGK11" i="9"/>
  <c r="AGK59" i="9"/>
  <c r="AGK60" i="9"/>
  <c r="AGK12" i="9"/>
  <c r="AGK56" i="9"/>
  <c r="AGK57" i="9"/>
  <c r="AGK16" i="9"/>
  <c r="AGK54" i="9"/>
  <c r="AGK15" i="9"/>
  <c r="AGK58" i="9"/>
  <c r="AGK10" i="9"/>
  <c r="AGK14" i="9"/>
  <c r="AGK13" i="9"/>
  <c r="AGL7" i="9"/>
  <c r="AGL61" i="9" l="1"/>
  <c r="AGL55" i="9"/>
  <c r="AGL11" i="9"/>
  <c r="AGL59" i="9"/>
  <c r="AGL60" i="9"/>
  <c r="AGL12" i="9"/>
  <c r="AGL57" i="9"/>
  <c r="AGL56" i="9"/>
  <c r="AGL16" i="9"/>
  <c r="AGL54" i="9"/>
  <c r="AGL15" i="9"/>
  <c r="AGL58" i="9"/>
  <c r="AGL10" i="9"/>
  <c r="AGL14" i="9"/>
  <c r="AGL13" i="9"/>
  <c r="AGM7" i="9"/>
  <c r="AGM61" i="9" l="1"/>
  <c r="AGM55" i="9"/>
  <c r="AGM11" i="9"/>
  <c r="AGM59" i="9"/>
  <c r="AGM60" i="9"/>
  <c r="AGM12" i="9"/>
  <c r="AGM56" i="9"/>
  <c r="AGM57" i="9"/>
  <c r="AGM16" i="9"/>
  <c r="AGM54" i="9"/>
  <c r="AGM15" i="9"/>
  <c r="AGM58" i="9"/>
  <c r="AGM10" i="9"/>
  <c r="AGM14" i="9"/>
  <c r="AGM13" i="9"/>
  <c r="AGN7" i="9"/>
  <c r="AGN61" i="9" l="1"/>
  <c r="AGN55" i="9"/>
  <c r="AGN11" i="9"/>
  <c r="AGN59" i="9"/>
  <c r="AGN60" i="9"/>
  <c r="AGN12" i="9"/>
  <c r="AGN57" i="9"/>
  <c r="AGN56" i="9"/>
  <c r="AGN16" i="9"/>
  <c r="AGN54" i="9"/>
  <c r="AGN15" i="9"/>
  <c r="AGN58" i="9"/>
  <c r="AGN10" i="9"/>
  <c r="AGN14" i="9"/>
  <c r="AGN13" i="9"/>
  <c r="AGO7" i="9"/>
  <c r="AGO61" i="9" l="1"/>
  <c r="AGO55" i="9"/>
  <c r="AGO11" i="9"/>
  <c r="AGO59" i="9"/>
  <c r="AGO60" i="9"/>
  <c r="AGO12" i="9"/>
  <c r="AGO56" i="9"/>
  <c r="AGO57" i="9"/>
  <c r="AGO16" i="9"/>
  <c r="AGO54" i="9"/>
  <c r="AGO15" i="9"/>
  <c r="AGO58" i="9"/>
  <c r="AGO10" i="9"/>
  <c r="AGO14" i="9"/>
  <c r="AGO13" i="9"/>
  <c r="AGP7" i="9"/>
  <c r="AGP61" i="9" l="1"/>
  <c r="AGP55" i="9"/>
  <c r="AGP11" i="9"/>
  <c r="AGP59" i="9"/>
  <c r="AGP60" i="9"/>
  <c r="AGP12" i="9"/>
  <c r="AGP56" i="9"/>
  <c r="AGP57" i="9"/>
  <c r="AGP16" i="9"/>
  <c r="AGP54" i="9"/>
  <c r="AGP15" i="9"/>
  <c r="AGP58" i="9"/>
  <c r="AGP10" i="9"/>
  <c r="AGP14" i="9"/>
  <c r="AGP13" i="9"/>
  <c r="AGQ7" i="9"/>
  <c r="AGQ61" i="9" l="1"/>
  <c r="AGQ55" i="9"/>
  <c r="AGQ11" i="9"/>
  <c r="AGQ59" i="9"/>
  <c r="AGQ60" i="9"/>
  <c r="AGQ12" i="9"/>
  <c r="AGQ56" i="9"/>
  <c r="AGQ57" i="9"/>
  <c r="AGQ16" i="9"/>
  <c r="AGQ54" i="9"/>
  <c r="AGQ15" i="9"/>
  <c r="AGQ58" i="9"/>
  <c r="AGQ10" i="9"/>
  <c r="AGQ14" i="9"/>
  <c r="AGQ13" i="9"/>
  <c r="AGR7" i="9"/>
  <c r="AGR61" i="9" l="1"/>
  <c r="AGR55" i="9"/>
  <c r="AGR11" i="9"/>
  <c r="AGR59" i="9"/>
  <c r="AGR60" i="9"/>
  <c r="AGR12" i="9"/>
  <c r="AGR56" i="9"/>
  <c r="AGR57" i="9"/>
  <c r="AGR16" i="9"/>
  <c r="AGR54" i="9"/>
  <c r="AGR15" i="9"/>
  <c r="AGR58" i="9"/>
  <c r="AGR10" i="9"/>
  <c r="AGR14" i="9"/>
  <c r="AGR13" i="9"/>
  <c r="AGS7" i="9"/>
  <c r="AGS61" i="9" l="1"/>
  <c r="AGS55" i="9"/>
  <c r="AGS11" i="9"/>
  <c r="AGS59" i="9"/>
  <c r="AGS60" i="9"/>
  <c r="AGS12" i="9"/>
  <c r="AGS57" i="9"/>
  <c r="AGS56" i="9"/>
  <c r="AGS16" i="9"/>
  <c r="AGS54" i="9"/>
  <c r="AGS15" i="9"/>
  <c r="AGS58" i="9"/>
  <c r="AGS10" i="9"/>
  <c r="AGS14" i="9"/>
  <c r="AGS13" i="9"/>
  <c r="AGT7" i="9"/>
  <c r="AGT61" i="9" l="1"/>
  <c r="AGT55" i="9"/>
  <c r="AGT11" i="9"/>
  <c r="AGT59" i="9"/>
  <c r="AGT60" i="9"/>
  <c r="AGT12" i="9"/>
  <c r="AGT56" i="9"/>
  <c r="AGT57" i="9"/>
  <c r="AGT16" i="9"/>
  <c r="AGT54" i="9"/>
  <c r="AGT15" i="9"/>
  <c r="AGT58" i="9"/>
  <c r="AGT10" i="9"/>
  <c r="AGT14" i="9"/>
  <c r="AGT13" i="9"/>
  <c r="AGU7" i="9"/>
  <c r="AGU61" i="9" l="1"/>
  <c r="AGU11" i="9"/>
  <c r="AGU55" i="9"/>
  <c r="AGU59" i="9"/>
  <c r="AGU60" i="9"/>
  <c r="AGU12" i="9"/>
  <c r="AGU56" i="9"/>
  <c r="AGU57" i="9"/>
  <c r="AGU16" i="9"/>
  <c r="AGU54" i="9"/>
  <c r="AGU15" i="9"/>
  <c r="AGU58" i="9"/>
  <c r="AGU10" i="9"/>
  <c r="AGU14" i="9"/>
  <c r="AGU13" i="9"/>
  <c r="AGV7" i="9"/>
  <c r="AGV61" i="9" l="1"/>
  <c r="AGV55" i="9"/>
  <c r="AGV11" i="9"/>
  <c r="AGV59" i="9"/>
  <c r="AGV60" i="9"/>
  <c r="AGV12" i="9"/>
  <c r="AGV56" i="9"/>
  <c r="AGV57" i="9"/>
  <c r="AGV16" i="9"/>
  <c r="AGV54" i="9"/>
  <c r="AGV15" i="9"/>
  <c r="AGV58" i="9"/>
  <c r="AGV10" i="9"/>
  <c r="AGV14" i="9"/>
  <c r="AGV13" i="9"/>
  <c r="AGW7" i="9"/>
  <c r="AGW61" i="9" l="1"/>
  <c r="AGW55" i="9"/>
  <c r="AGW11" i="9"/>
  <c r="AGW59" i="9"/>
  <c r="AGW60" i="9"/>
  <c r="AGW12" i="9"/>
  <c r="AGW56" i="9"/>
  <c r="AGW57" i="9"/>
  <c r="AGW16" i="9"/>
  <c r="AGW54" i="9"/>
  <c r="AGW15" i="9"/>
  <c r="AGW58" i="9"/>
  <c r="AGW10" i="9"/>
  <c r="AGW14" i="9"/>
  <c r="AGW13" i="9"/>
  <c r="AGX7" i="9"/>
  <c r="AGX61" i="9" l="1"/>
  <c r="AGX11" i="9"/>
  <c r="AGX55" i="9"/>
  <c r="AGX59" i="9"/>
  <c r="AGX60" i="9"/>
  <c r="AGX12" i="9"/>
  <c r="AGX57" i="9"/>
  <c r="AGX56" i="9"/>
  <c r="AGX16" i="9"/>
  <c r="AGX54" i="9"/>
  <c r="AGX15" i="9"/>
  <c r="AGX58" i="9"/>
  <c r="AGX10" i="9"/>
  <c r="AGX14" i="9"/>
  <c r="AGX13" i="9"/>
  <c r="AGY7" i="9"/>
  <c r="AGY61" i="9" l="1"/>
  <c r="AGY55" i="9"/>
  <c r="AGY11" i="9"/>
  <c r="AGY59" i="9"/>
  <c r="AGY60" i="9"/>
  <c r="AGY12" i="9"/>
  <c r="AGY56" i="9"/>
  <c r="AGY57" i="9"/>
  <c r="AGY16" i="9"/>
  <c r="AGY54" i="9"/>
  <c r="AGY15" i="9"/>
  <c r="AGY58" i="9"/>
  <c r="AGY10" i="9"/>
  <c r="AGY14" i="9"/>
  <c r="AGY13" i="9"/>
  <c r="AGZ7" i="9"/>
  <c r="AGZ61" i="9" l="1"/>
  <c r="AGZ11" i="9"/>
  <c r="AGZ55" i="9"/>
  <c r="AGZ59" i="9"/>
  <c r="AGZ60" i="9"/>
  <c r="AGZ12" i="9"/>
  <c r="AGZ56" i="9"/>
  <c r="AGZ57" i="9"/>
  <c r="AGZ16" i="9"/>
  <c r="AGZ54" i="9"/>
  <c r="AGZ15" i="9"/>
  <c r="AGZ58" i="9"/>
  <c r="AGZ10" i="9"/>
  <c r="AGZ14" i="9"/>
  <c r="AGZ13" i="9"/>
  <c r="AHA7" i="9"/>
  <c r="AHA61" i="9" l="1"/>
  <c r="AHA55" i="9"/>
  <c r="AHA11" i="9"/>
  <c r="AHA59" i="9"/>
  <c r="AHA60" i="9"/>
  <c r="AHA12" i="9"/>
  <c r="AHA56" i="9"/>
  <c r="AHA57" i="9"/>
  <c r="AHA16" i="9"/>
  <c r="AHA54" i="9"/>
  <c r="AHA15" i="9"/>
  <c r="AHA58" i="9"/>
  <c r="AHA10" i="9"/>
  <c r="AHA14" i="9"/>
  <c r="AHA13" i="9"/>
  <c r="AHB7" i="9"/>
  <c r="AHB61" i="9" l="1"/>
  <c r="AHB11" i="9"/>
  <c r="AHB55" i="9"/>
  <c r="AHB59" i="9"/>
  <c r="AHB60" i="9"/>
  <c r="AHB12" i="9"/>
  <c r="AHB57" i="9"/>
  <c r="AHB56" i="9"/>
  <c r="AHB16" i="9"/>
  <c r="AHB54" i="9"/>
  <c r="AHB15" i="9"/>
  <c r="AHB58" i="9"/>
  <c r="AHB10" i="9"/>
  <c r="AHB14" i="9"/>
  <c r="AHB13" i="9"/>
  <c r="AHC7" i="9"/>
  <c r="AHC61" i="9" l="1"/>
  <c r="AHC55" i="9"/>
  <c r="AHC11" i="9"/>
  <c r="AHC59" i="9"/>
  <c r="AHC60" i="9"/>
  <c r="AHC12" i="9"/>
  <c r="AHC56" i="9"/>
  <c r="AHC57" i="9"/>
  <c r="AHC16" i="9"/>
  <c r="AHC54" i="9"/>
  <c r="AHC15" i="9"/>
  <c r="AHC58" i="9"/>
  <c r="AHC10" i="9"/>
  <c r="AHC14" i="9"/>
  <c r="AHC13" i="9"/>
  <c r="AHD7" i="9"/>
  <c r="AHD61" i="9" l="1"/>
  <c r="AHD11" i="9"/>
  <c r="AHD55" i="9"/>
  <c r="AHD59" i="9"/>
  <c r="AHD60" i="9"/>
  <c r="AHD12" i="9"/>
  <c r="AHD56" i="9"/>
  <c r="AHD57" i="9"/>
  <c r="AHD16" i="9"/>
  <c r="AHD54" i="9"/>
  <c r="AHD15" i="9"/>
  <c r="AHD58" i="9"/>
  <c r="AHD10" i="9"/>
  <c r="AHD14" i="9"/>
  <c r="AHD13" i="9"/>
  <c r="AHE7" i="9"/>
  <c r="AHE61" i="9" l="1"/>
  <c r="AHE11" i="9"/>
  <c r="AHE55" i="9"/>
  <c r="AHE59" i="9"/>
  <c r="AHE60" i="9"/>
  <c r="AHE12" i="9"/>
  <c r="AHE56" i="9"/>
  <c r="AHE57" i="9"/>
  <c r="AHE16" i="9"/>
  <c r="AHE54" i="9"/>
  <c r="AHE15" i="9"/>
  <c r="AHE58" i="9"/>
  <c r="AHE10" i="9"/>
  <c r="AHE14" i="9"/>
  <c r="AHE13" i="9"/>
  <c r="AHF7" i="9"/>
  <c r="AHF61" i="9" l="1"/>
  <c r="AHF55" i="9"/>
  <c r="AHF11" i="9"/>
  <c r="AHF59" i="9"/>
  <c r="AHF60" i="9"/>
  <c r="AHF12" i="9"/>
  <c r="AHF56" i="9"/>
  <c r="AHF57" i="9"/>
  <c r="AHF16" i="9"/>
  <c r="AHF54" i="9"/>
  <c r="AHF15" i="9"/>
  <c r="AHF58" i="9"/>
  <c r="AHF10" i="9"/>
  <c r="AHF14" i="9"/>
  <c r="AHF13" i="9"/>
  <c r="AHG7" i="9"/>
  <c r="AHG61" i="9" l="1"/>
  <c r="AHG55" i="9"/>
  <c r="AHG11" i="9"/>
  <c r="AHG59" i="9"/>
  <c r="AHG60" i="9"/>
  <c r="AHG12" i="9"/>
  <c r="AHG56" i="9"/>
  <c r="AHG57" i="9"/>
  <c r="AHG16" i="9"/>
  <c r="AHG54" i="9"/>
  <c r="AHG15" i="9"/>
  <c r="AHG58" i="9"/>
  <c r="AHG10" i="9"/>
  <c r="AHG14" i="9"/>
  <c r="AHG13" i="9"/>
  <c r="AHH7" i="9"/>
  <c r="AHH61" i="9" l="1"/>
  <c r="AHH11" i="9"/>
  <c r="AHH55" i="9"/>
  <c r="AHH59" i="9"/>
  <c r="AHH60" i="9"/>
  <c r="AHH12" i="9"/>
  <c r="AHH57" i="9"/>
  <c r="AHH56" i="9"/>
  <c r="AHH16" i="9"/>
  <c r="AHH54" i="9"/>
  <c r="AHH15" i="9"/>
  <c r="AHH58" i="9"/>
  <c r="AHH10" i="9"/>
  <c r="AHH14" i="9"/>
  <c r="AHH13" i="9"/>
  <c r="AHI7" i="9"/>
  <c r="AHI61" i="9" l="1"/>
  <c r="AHI11" i="9"/>
  <c r="AHI55" i="9"/>
  <c r="AHI59" i="9"/>
  <c r="AHI60" i="9"/>
  <c r="AHI12" i="9"/>
  <c r="AHI56" i="9"/>
  <c r="AHI57" i="9"/>
  <c r="AHI16" i="9"/>
  <c r="AHI54" i="9"/>
  <c r="AHI15" i="9"/>
  <c r="AHI58" i="9"/>
  <c r="AHI10" i="9"/>
  <c r="AHI14" i="9"/>
  <c r="AHI13" i="9"/>
  <c r="AHJ7" i="9"/>
  <c r="AHJ61" i="9" l="1"/>
  <c r="AHJ55" i="9"/>
  <c r="AHJ11" i="9"/>
  <c r="AHJ59" i="9"/>
  <c r="AHJ60" i="9"/>
  <c r="AHJ12" i="9"/>
  <c r="AHJ56" i="9"/>
  <c r="AHJ57" i="9"/>
  <c r="AHJ16" i="9"/>
  <c r="AHJ54" i="9"/>
  <c r="AHJ15" i="9"/>
  <c r="AHJ58" i="9"/>
  <c r="AHJ10" i="9"/>
  <c r="AHJ14" i="9"/>
  <c r="AHJ13" i="9"/>
  <c r="AHK7" i="9"/>
  <c r="AHK61" i="9" l="1"/>
  <c r="AHK55" i="9"/>
  <c r="AHK11" i="9"/>
  <c r="AHK60" i="9"/>
  <c r="AHK59" i="9"/>
  <c r="AHK12" i="9"/>
  <c r="AHK56" i="9"/>
  <c r="AHK57" i="9"/>
  <c r="AHK16" i="9"/>
  <c r="AHK54" i="9"/>
  <c r="AHK15" i="9"/>
  <c r="AHK58" i="9"/>
  <c r="AHK10" i="9"/>
  <c r="AHK14" i="9"/>
  <c r="AHK13" i="9"/>
  <c r="AHL7" i="9"/>
  <c r="AHL61" i="9" l="1"/>
  <c r="AHL11" i="9"/>
  <c r="AHL55" i="9"/>
  <c r="AHL59" i="9"/>
  <c r="AHL60" i="9"/>
  <c r="AHL12" i="9"/>
  <c r="AHL56" i="9"/>
  <c r="AHL57" i="9"/>
  <c r="AHL16" i="9"/>
  <c r="AHL54" i="9"/>
  <c r="AHL15" i="9"/>
  <c r="AHL58" i="9"/>
  <c r="AHL10" i="9"/>
  <c r="AHL14" i="9"/>
  <c r="AHL13" i="9"/>
  <c r="AHM7" i="9"/>
  <c r="AHM61" i="9" l="1"/>
  <c r="AHM11" i="9"/>
  <c r="AHM55" i="9"/>
  <c r="AHM59" i="9"/>
  <c r="AHM60" i="9"/>
  <c r="AHM12" i="9"/>
  <c r="AHM57" i="9"/>
  <c r="AHM56" i="9"/>
  <c r="AHM16" i="9"/>
  <c r="AHM54" i="9"/>
  <c r="AHM15" i="9"/>
  <c r="AHM58" i="9"/>
  <c r="AHM10" i="9"/>
  <c r="AHM14" i="9"/>
  <c r="AHM13" i="9"/>
  <c r="AHN7" i="9"/>
  <c r="AHN61" i="9" l="1"/>
  <c r="AHN55" i="9"/>
  <c r="AHN11" i="9"/>
  <c r="AHN59" i="9"/>
  <c r="AHN60" i="9"/>
  <c r="AHN12" i="9"/>
  <c r="AHN57" i="9"/>
  <c r="AHN56" i="9"/>
  <c r="AHN16" i="9"/>
  <c r="AHN54" i="9"/>
  <c r="AHN15" i="9"/>
  <c r="AHN58" i="9"/>
  <c r="AHN10" i="9"/>
  <c r="AHN14" i="9"/>
  <c r="AHN13" i="9"/>
  <c r="AHO7" i="9"/>
  <c r="AHO61" i="9" l="1"/>
  <c r="AHO11" i="9"/>
  <c r="AHO55" i="9"/>
  <c r="AHO59" i="9"/>
  <c r="AHO60" i="9"/>
  <c r="AHO12" i="9"/>
  <c r="AHO57" i="9"/>
  <c r="AHO56" i="9"/>
  <c r="AHO16" i="9"/>
  <c r="AHO54" i="9"/>
  <c r="AHO15" i="9"/>
  <c r="AHO58" i="9"/>
  <c r="AHO10" i="9"/>
  <c r="AHO14" i="9"/>
  <c r="AHO13" i="9"/>
  <c r="AHP7" i="9"/>
  <c r="AHP61" i="9" l="1"/>
  <c r="AHP55" i="9"/>
  <c r="AHP11" i="9"/>
  <c r="AHP59" i="9"/>
  <c r="AHP60" i="9"/>
  <c r="AHP12" i="9"/>
  <c r="AHP56" i="9"/>
  <c r="AHP57" i="9"/>
  <c r="AHP16" i="9"/>
  <c r="AHP54" i="9"/>
  <c r="AHP15" i="9"/>
  <c r="AHP58" i="9"/>
  <c r="AHP10" i="9"/>
  <c r="AHP14" i="9"/>
  <c r="AHP13" i="9"/>
  <c r="AHQ7" i="9"/>
  <c r="AHQ61" i="9" l="1"/>
  <c r="AHQ11" i="9"/>
  <c r="AHQ55" i="9"/>
  <c r="AHQ59" i="9"/>
  <c r="AHQ60" i="9"/>
  <c r="AHQ12" i="9"/>
  <c r="AHQ56" i="9"/>
  <c r="AHQ57" i="9"/>
  <c r="AHQ16" i="9"/>
  <c r="AHQ54" i="9"/>
  <c r="AHQ15" i="9"/>
  <c r="AHQ58" i="9"/>
  <c r="AHQ10" i="9"/>
  <c r="AHQ14" i="9"/>
  <c r="AHQ13" i="9"/>
  <c r="AHR7" i="9"/>
  <c r="AHR61" i="9" l="1"/>
  <c r="AHR55" i="9"/>
  <c r="AHR11" i="9"/>
  <c r="AHR59" i="9"/>
  <c r="AHR60" i="9"/>
  <c r="AHR12" i="9"/>
  <c r="AHR57" i="9"/>
  <c r="AHR56" i="9"/>
  <c r="AHR16" i="9"/>
  <c r="AHR54" i="9"/>
  <c r="AHR15" i="9"/>
  <c r="AHR58" i="9"/>
  <c r="AHR10" i="9"/>
  <c r="AHR14" i="9"/>
  <c r="AHR13" i="9"/>
  <c r="AHS7" i="9"/>
  <c r="AHS61" i="9" l="1"/>
  <c r="AHS55" i="9"/>
  <c r="AHS11" i="9"/>
  <c r="AHS59" i="9"/>
  <c r="AHS60" i="9"/>
  <c r="AHS12" i="9"/>
  <c r="AHS56" i="9"/>
  <c r="AHS57" i="9"/>
  <c r="AHS16" i="9"/>
  <c r="AHS54" i="9"/>
  <c r="AHS15" i="9"/>
  <c r="AHS58" i="9"/>
  <c r="AHS10" i="9"/>
  <c r="AHS14" i="9"/>
  <c r="AHS13" i="9"/>
  <c r="AHT7" i="9"/>
  <c r="AHT61" i="9" l="1"/>
  <c r="AHT55" i="9"/>
  <c r="AHT11" i="9"/>
  <c r="AHT59" i="9"/>
  <c r="AHT60" i="9"/>
  <c r="AHT12" i="9"/>
  <c r="AHT56" i="9"/>
  <c r="AHT57" i="9"/>
  <c r="AHT16" i="9"/>
  <c r="AHT54" i="9"/>
  <c r="AHT15" i="9"/>
  <c r="AHT58" i="9"/>
  <c r="AHT10" i="9"/>
  <c r="AHT14" i="9"/>
  <c r="AHT13" i="9"/>
  <c r="AHU7" i="9"/>
  <c r="AHU61" i="9" l="1"/>
  <c r="AHU55" i="9"/>
  <c r="AHU11" i="9"/>
  <c r="AHU59" i="9"/>
  <c r="AHU60" i="9"/>
  <c r="AHU12" i="9"/>
  <c r="AHU56" i="9"/>
  <c r="AHU57" i="9"/>
  <c r="AHU16" i="9"/>
  <c r="AHU54" i="9"/>
  <c r="AHU15" i="9"/>
  <c r="AHU58" i="9"/>
  <c r="AHU10" i="9"/>
  <c r="AHU14" i="9"/>
  <c r="AHU13" i="9"/>
  <c r="AHV7" i="9"/>
  <c r="AHV61" i="9" l="1"/>
  <c r="AHV11" i="9"/>
  <c r="AHV55" i="9"/>
  <c r="AHV59" i="9"/>
  <c r="AHV60" i="9"/>
  <c r="AHV12" i="9"/>
  <c r="AHV56" i="9"/>
  <c r="AHV57" i="9"/>
  <c r="AHV16" i="9"/>
  <c r="AHV54" i="9"/>
  <c r="AHV15" i="9"/>
  <c r="AHV58" i="9"/>
  <c r="AHV10" i="9"/>
  <c r="AHV14" i="9"/>
  <c r="AHV13" i="9"/>
  <c r="AHW7" i="9"/>
  <c r="AHW61" i="9" l="1"/>
  <c r="AHW55" i="9"/>
  <c r="AHW11" i="9"/>
  <c r="AHW59" i="9"/>
  <c r="AHW60" i="9"/>
  <c r="AHW12" i="9"/>
  <c r="AHW56" i="9"/>
  <c r="AHW57" i="9"/>
  <c r="AHW16" i="9"/>
  <c r="AHW54" i="9"/>
  <c r="AHW15" i="9"/>
  <c r="AHW58" i="9"/>
  <c r="AHW10" i="9"/>
  <c r="AHW14" i="9"/>
  <c r="AHW13" i="9"/>
  <c r="AHX7" i="9"/>
  <c r="AHX61" i="9" l="1"/>
  <c r="AHX11" i="9"/>
  <c r="AHX55" i="9"/>
  <c r="AHX59" i="9"/>
  <c r="AHX60" i="9"/>
  <c r="AHX12" i="9"/>
  <c r="AHX57" i="9"/>
  <c r="AHX56" i="9"/>
  <c r="AHX16" i="9"/>
  <c r="AHX54" i="9"/>
  <c r="AHX15" i="9"/>
  <c r="AHX58" i="9"/>
  <c r="AHX10" i="9"/>
  <c r="AHX14" i="9"/>
  <c r="AHX13" i="9"/>
  <c r="AHY7" i="9"/>
  <c r="AHY61" i="9" l="1"/>
  <c r="AHY55" i="9"/>
  <c r="AHY11" i="9"/>
  <c r="AHY59" i="9"/>
  <c r="AHY60" i="9"/>
  <c r="AHY12" i="9"/>
  <c r="AHY57" i="9"/>
  <c r="AHY56" i="9"/>
  <c r="AHY16" i="9"/>
  <c r="AHY54" i="9"/>
  <c r="AHY15" i="9"/>
  <c r="AHY58" i="9"/>
  <c r="AHY10" i="9"/>
  <c r="AHY14" i="9"/>
  <c r="AHY13" i="9"/>
  <c r="AHZ7" i="9"/>
  <c r="AHZ61" i="9" l="1"/>
  <c r="AHZ11" i="9"/>
  <c r="AHZ55" i="9"/>
  <c r="AHZ59" i="9"/>
  <c r="AHZ60" i="9"/>
  <c r="AHZ12" i="9"/>
  <c r="AHZ56" i="9"/>
  <c r="AHZ57" i="9"/>
  <c r="AHZ16" i="9"/>
  <c r="AHZ54" i="9"/>
  <c r="AHZ15" i="9"/>
  <c r="AHZ58" i="9"/>
  <c r="AHZ10" i="9"/>
  <c r="AHZ14" i="9"/>
  <c r="AHZ13" i="9"/>
  <c r="AIA7" i="9"/>
  <c r="AIA61" i="9" l="1"/>
  <c r="AIA55" i="9"/>
  <c r="AIA11" i="9"/>
  <c r="AIA60" i="9"/>
  <c r="AIA59" i="9"/>
  <c r="AIA12" i="9"/>
  <c r="AIA57" i="9"/>
  <c r="AIA56" i="9"/>
  <c r="AIA16" i="9"/>
  <c r="AIA54" i="9"/>
  <c r="AIA15" i="9"/>
  <c r="AIA58" i="9"/>
  <c r="AIA10" i="9"/>
  <c r="AIA14" i="9"/>
  <c r="AIA13" i="9"/>
  <c r="AIB7" i="9"/>
  <c r="AIB61" i="9" l="1"/>
  <c r="AIB55" i="9"/>
  <c r="AIB11" i="9"/>
  <c r="AIB59" i="9"/>
  <c r="AIB60" i="9"/>
  <c r="AIB12" i="9"/>
  <c r="AIB56" i="9"/>
  <c r="AIB57" i="9"/>
  <c r="AIB16" i="9"/>
  <c r="AIB54" i="9"/>
  <c r="AIB15" i="9"/>
  <c r="AIB58" i="9"/>
  <c r="AIB10" i="9"/>
  <c r="AIB14" i="9"/>
  <c r="AIB13" i="9"/>
  <c r="AIC7" i="9"/>
  <c r="AIC61" i="9" l="1"/>
  <c r="AIC55" i="9"/>
  <c r="AIC11" i="9"/>
  <c r="AIC60" i="9"/>
  <c r="AIC59" i="9"/>
  <c r="AIC12" i="9"/>
  <c r="AIC57" i="9"/>
  <c r="AIC56" i="9"/>
  <c r="AIC16" i="9"/>
  <c r="AIC54" i="9"/>
  <c r="AIC15" i="9"/>
  <c r="AIC58" i="9"/>
  <c r="AIC10" i="9"/>
  <c r="AIC14" i="9"/>
  <c r="AIC13" i="9"/>
  <c r="AID7" i="9"/>
  <c r="AID61" i="9" l="1"/>
  <c r="AID11" i="9"/>
  <c r="AID55" i="9"/>
  <c r="AID59" i="9"/>
  <c r="AID60" i="9"/>
  <c r="AID12" i="9"/>
  <c r="AID56" i="9"/>
  <c r="AID57" i="9"/>
  <c r="AID16" i="9"/>
  <c r="AID54" i="9"/>
  <c r="AID15" i="9"/>
  <c r="AID58" i="9"/>
  <c r="AID10" i="9"/>
  <c r="AID14" i="9"/>
  <c r="AID13" i="9"/>
  <c r="AIE7" i="9"/>
  <c r="AIE61" i="9" l="1"/>
  <c r="AIE55" i="9"/>
  <c r="AIE11" i="9"/>
  <c r="AIE59" i="9"/>
  <c r="AIE60" i="9"/>
  <c r="AIE12" i="9"/>
  <c r="AIE57" i="9"/>
  <c r="AIE56" i="9"/>
  <c r="AIE16" i="9"/>
  <c r="AIE54" i="9"/>
  <c r="AIE15" i="9"/>
  <c r="AIE58" i="9"/>
  <c r="AIE10" i="9"/>
  <c r="AIE14" i="9"/>
  <c r="AIE13" i="9"/>
  <c r="AIF7" i="9"/>
  <c r="AIF61" i="9" l="1"/>
  <c r="AIF11" i="9"/>
  <c r="AIF55" i="9"/>
  <c r="AIF59" i="9"/>
  <c r="AIF60" i="9"/>
  <c r="AIF12" i="9"/>
  <c r="AIF56" i="9"/>
  <c r="AIF57" i="9"/>
  <c r="AIF16" i="9"/>
  <c r="AIF54" i="9"/>
  <c r="AIF15" i="9"/>
  <c r="AIF58" i="9"/>
  <c r="AIF10" i="9"/>
  <c r="AIF14" i="9"/>
  <c r="AIF13" i="9"/>
  <c r="AIG7" i="9"/>
  <c r="AIG61" i="9" l="1"/>
  <c r="AIG55" i="9"/>
  <c r="AIG11" i="9"/>
  <c r="AIG59" i="9"/>
  <c r="AIG60" i="9"/>
  <c r="AIG12" i="9"/>
  <c r="AIG56" i="9"/>
  <c r="AIG57" i="9"/>
  <c r="AIG16" i="9"/>
  <c r="AIG54" i="9"/>
  <c r="AIG15" i="9"/>
  <c r="AIG58" i="9"/>
  <c r="AIG10" i="9"/>
  <c r="AIG14" i="9"/>
  <c r="AIG13" i="9"/>
  <c r="AIH7" i="9"/>
  <c r="AIH61" i="9" l="1"/>
  <c r="AIH55" i="9"/>
  <c r="AIH11" i="9"/>
  <c r="AIH59" i="9"/>
  <c r="AIH60" i="9"/>
  <c r="AIH12" i="9"/>
  <c r="AIH56" i="9"/>
  <c r="AIH57" i="9"/>
  <c r="AIH16" i="9"/>
  <c r="AIH54" i="9"/>
  <c r="AIH15" i="9"/>
  <c r="AIH58" i="9"/>
  <c r="AIH10" i="9"/>
  <c r="AIH14" i="9"/>
  <c r="AIH13" i="9"/>
  <c r="AII7" i="9"/>
  <c r="AII61" i="9" l="1"/>
  <c r="AII55" i="9"/>
  <c r="AII11" i="9"/>
  <c r="AII59" i="9"/>
  <c r="AII60" i="9"/>
  <c r="AII12" i="9"/>
  <c r="AII56" i="9"/>
  <c r="AII57" i="9"/>
  <c r="AII16" i="9"/>
  <c r="AII54" i="9"/>
  <c r="AII15" i="9"/>
  <c r="AII58" i="9"/>
  <c r="AII10" i="9"/>
  <c r="AII14" i="9"/>
  <c r="AII13" i="9"/>
  <c r="AIJ7" i="9"/>
  <c r="AIJ61" i="9" l="1"/>
  <c r="AIJ55" i="9"/>
  <c r="AIJ11" i="9"/>
  <c r="AIJ59" i="9"/>
  <c r="AIJ60" i="9"/>
  <c r="AIJ12" i="9"/>
  <c r="AIJ57" i="9"/>
  <c r="AIJ56" i="9"/>
  <c r="AIJ16" i="9"/>
  <c r="AIJ54" i="9"/>
  <c r="AIJ15" i="9"/>
  <c r="AIJ58" i="9"/>
  <c r="AIJ10" i="9"/>
  <c r="AIJ14" i="9"/>
  <c r="AIJ13" i="9"/>
  <c r="AIK7" i="9"/>
  <c r="AIK61" i="9" l="1"/>
  <c r="AIK11" i="9"/>
  <c r="AIK55" i="9"/>
  <c r="AIK59" i="9"/>
  <c r="AIK60" i="9"/>
  <c r="AIK12" i="9"/>
  <c r="AIK56" i="9"/>
  <c r="AIK57" i="9"/>
  <c r="AIK16" i="9"/>
  <c r="AIK54" i="9"/>
  <c r="AIK15" i="9"/>
  <c r="AIK58" i="9"/>
  <c r="AIK10" i="9"/>
  <c r="AIK14" i="9"/>
  <c r="AIK13" i="9"/>
  <c r="AIL7" i="9"/>
  <c r="AIL61" i="9" l="1"/>
  <c r="AIL55" i="9"/>
  <c r="AIL11" i="9"/>
  <c r="AIL59" i="9"/>
  <c r="AIL60" i="9"/>
  <c r="AIL12" i="9"/>
  <c r="AIL57" i="9"/>
  <c r="AIL56" i="9"/>
  <c r="AIL16" i="9"/>
  <c r="AIL54" i="9"/>
  <c r="AIL15" i="9"/>
  <c r="AIL58" i="9"/>
  <c r="AIL10" i="9"/>
  <c r="AIL14" i="9"/>
  <c r="AIL13" i="9"/>
  <c r="AIM7" i="9"/>
  <c r="AIM61" i="9" l="1"/>
  <c r="AIM55" i="9"/>
  <c r="AIM11" i="9"/>
  <c r="AIM59" i="9"/>
  <c r="AIM60" i="9"/>
  <c r="AIM12" i="9"/>
  <c r="AIM57" i="9"/>
  <c r="AIM56" i="9"/>
  <c r="AIM16" i="9"/>
  <c r="AIM54" i="9"/>
  <c r="AIM15" i="9"/>
  <c r="AIM58" i="9"/>
  <c r="AIM10" i="9"/>
  <c r="AIM14" i="9"/>
  <c r="AIM13" i="9"/>
  <c r="AIN7" i="9"/>
  <c r="AIN61" i="9" l="1"/>
  <c r="AIN55" i="9"/>
  <c r="AIN11" i="9"/>
  <c r="AIN60" i="9"/>
  <c r="AIN59" i="9"/>
  <c r="AIN12" i="9"/>
  <c r="AIN57" i="9"/>
  <c r="AIN56" i="9"/>
  <c r="AIN16" i="9"/>
  <c r="AIN54" i="9"/>
  <c r="AIN15" i="9"/>
  <c r="AIN58" i="9"/>
  <c r="AIN10" i="9"/>
  <c r="AIN14" i="9"/>
  <c r="AIN13" i="9"/>
  <c r="AIO7" i="9"/>
  <c r="AIO61" i="9" l="1"/>
  <c r="AIO55" i="9"/>
  <c r="AIO11" i="9"/>
  <c r="AIO59" i="9"/>
  <c r="AIO60" i="9"/>
  <c r="AIO12" i="9"/>
  <c r="AIO56" i="9"/>
  <c r="AIO57" i="9"/>
  <c r="AIO16" i="9"/>
  <c r="AIO54" i="9"/>
  <c r="AIO15" i="9"/>
  <c r="AIO58" i="9"/>
  <c r="AIO10" i="9"/>
  <c r="AIO14" i="9"/>
  <c r="AIO13" i="9"/>
  <c r="AIP7" i="9"/>
  <c r="AIP61" i="9" l="1"/>
  <c r="AIP55" i="9"/>
  <c r="AIP11" i="9"/>
  <c r="AIP59" i="9"/>
  <c r="AIP60" i="9"/>
  <c r="AIP12" i="9"/>
  <c r="AIP56" i="9"/>
  <c r="AIP57" i="9"/>
  <c r="AIP16" i="9"/>
  <c r="AIP54" i="9"/>
  <c r="AIP15" i="9"/>
  <c r="AIP58" i="9"/>
  <c r="AIP10" i="9"/>
  <c r="AIP14" i="9"/>
  <c r="AIP13" i="9"/>
  <c r="AIQ7" i="9"/>
  <c r="AIQ61" i="9" l="1"/>
  <c r="AIQ55" i="9"/>
  <c r="AIQ11" i="9"/>
  <c r="AIQ60" i="9"/>
  <c r="AIQ59" i="9"/>
  <c r="AIQ12" i="9"/>
  <c r="AIQ57" i="9"/>
  <c r="AIQ56" i="9"/>
  <c r="AIQ16" i="9"/>
  <c r="AIQ54" i="9"/>
  <c r="AIQ15" i="9"/>
  <c r="AIQ58" i="9"/>
  <c r="AIQ10" i="9"/>
  <c r="AIQ14" i="9"/>
  <c r="AIQ13" i="9"/>
  <c r="AIR7" i="9"/>
  <c r="AIR61" i="9" l="1"/>
  <c r="AIR55" i="9"/>
  <c r="AIR11" i="9"/>
  <c r="AIR60" i="9"/>
  <c r="AIR59" i="9"/>
  <c r="AIR12" i="9"/>
  <c r="AIR56" i="9"/>
  <c r="AIR57" i="9"/>
  <c r="AIR16" i="9"/>
  <c r="AIR54" i="9"/>
  <c r="AIR15" i="9"/>
  <c r="AIR58" i="9"/>
  <c r="AIR10" i="9"/>
  <c r="AIR14" i="9"/>
  <c r="AIR13" i="9"/>
  <c r="AIS7" i="9"/>
  <c r="AIS61" i="9" l="1"/>
  <c r="AIS11" i="9"/>
  <c r="AIS55" i="9"/>
  <c r="AIS59" i="9"/>
  <c r="AIS60" i="9"/>
  <c r="AIS12" i="9"/>
  <c r="AIS57" i="9"/>
  <c r="AIS56" i="9"/>
  <c r="AIS16" i="9"/>
  <c r="AIS54" i="9"/>
  <c r="AIS15" i="9"/>
  <c r="AIS58" i="9"/>
  <c r="AIS10" i="9"/>
  <c r="AIS14" i="9"/>
  <c r="AIS13" i="9"/>
  <c r="AIT7" i="9"/>
  <c r="AIT61" i="9" l="1"/>
  <c r="AIT55" i="9"/>
  <c r="AIT11" i="9"/>
  <c r="AIT59" i="9"/>
  <c r="AIT60" i="9"/>
  <c r="AIT12" i="9"/>
  <c r="AIT56" i="9"/>
  <c r="AIT57" i="9"/>
  <c r="AIT16" i="9"/>
  <c r="AIT54" i="9"/>
  <c r="AIT15" i="9"/>
  <c r="AIT58" i="9"/>
  <c r="AIT10" i="9"/>
  <c r="AIT14" i="9"/>
  <c r="AIT13" i="9"/>
  <c r="AIU7" i="9"/>
  <c r="AIU61" i="9" l="1"/>
  <c r="AIU55" i="9"/>
  <c r="AIU11" i="9"/>
  <c r="AIU59" i="9"/>
  <c r="AIU60" i="9"/>
  <c r="AIU12" i="9"/>
  <c r="AIU56" i="9"/>
  <c r="AIU57" i="9"/>
  <c r="AIU16" i="9"/>
  <c r="AIU54" i="9"/>
  <c r="AIU15" i="9"/>
  <c r="AIU58" i="9"/>
  <c r="AIU10" i="9"/>
  <c r="AIU14" i="9"/>
  <c r="AIU13" i="9"/>
  <c r="AIV7" i="9"/>
  <c r="AIV61" i="9" l="1"/>
  <c r="AIV55" i="9"/>
  <c r="AIV11" i="9"/>
  <c r="AIV59" i="9"/>
  <c r="AIV60" i="9"/>
  <c r="AIV12" i="9"/>
  <c r="AIV56" i="9"/>
  <c r="AIV57" i="9"/>
  <c r="AIV16" i="9"/>
  <c r="AIV54" i="9"/>
  <c r="AIV15" i="9"/>
  <c r="AIV58" i="9"/>
  <c r="AIV10" i="9"/>
  <c r="AIV14" i="9"/>
  <c r="AIV13" i="9"/>
  <c r="AIW7" i="9"/>
  <c r="AIW61" i="9" l="1"/>
  <c r="AIW11" i="9"/>
  <c r="AIW55" i="9"/>
  <c r="AIW59" i="9"/>
  <c r="AIW60" i="9"/>
  <c r="AIW12" i="9"/>
  <c r="AIW56" i="9"/>
  <c r="AIW57" i="9"/>
  <c r="AIW16" i="9"/>
  <c r="AIW54" i="9"/>
  <c r="AIW15" i="9"/>
  <c r="AIW58" i="9"/>
  <c r="AIW10" i="9"/>
  <c r="AIW14" i="9"/>
  <c r="AIW13" i="9"/>
  <c r="AIX7" i="9"/>
  <c r="AIX61" i="9" l="1"/>
  <c r="AIX55" i="9"/>
  <c r="AIX11" i="9"/>
  <c r="AIX59" i="9"/>
  <c r="AIX60" i="9"/>
  <c r="AIX12" i="9"/>
  <c r="AIX57" i="9"/>
  <c r="AIX56" i="9"/>
  <c r="AIX16" i="9"/>
  <c r="AIX54" i="9"/>
  <c r="AIX15" i="9"/>
  <c r="AIX58" i="9"/>
  <c r="AIX10" i="9"/>
  <c r="AIX14" i="9"/>
  <c r="AIX13" i="9"/>
  <c r="AIY7" i="9"/>
  <c r="AIY61" i="9" l="1"/>
  <c r="AIY55" i="9"/>
  <c r="AIY11" i="9"/>
  <c r="AIY59" i="9"/>
  <c r="AIY60" i="9"/>
  <c r="AIY12" i="9"/>
  <c r="AIY56" i="9"/>
  <c r="AIY57" i="9"/>
  <c r="AIY16" i="9"/>
  <c r="AIY54" i="9"/>
  <c r="AIY15" i="9"/>
  <c r="AIY58" i="9"/>
  <c r="AIY10" i="9"/>
  <c r="AIY14" i="9"/>
  <c r="AIY13" i="9"/>
  <c r="AIZ7" i="9"/>
  <c r="AIZ61" i="9" l="1"/>
  <c r="AIZ55" i="9"/>
  <c r="AIZ11" i="9"/>
  <c r="AIZ59" i="9"/>
  <c r="AIZ60" i="9"/>
  <c r="AIZ12" i="9"/>
  <c r="AIZ57" i="9"/>
  <c r="AIZ56" i="9"/>
  <c r="AIZ16" i="9"/>
  <c r="AIZ54" i="9"/>
  <c r="AIZ15" i="9"/>
  <c r="AIZ58" i="9"/>
  <c r="AIZ10" i="9"/>
  <c r="AIZ14" i="9"/>
  <c r="AIZ13" i="9"/>
  <c r="AJA7" i="9"/>
  <c r="AJA61" i="9" l="1"/>
  <c r="AJA55" i="9"/>
  <c r="AJA11" i="9"/>
  <c r="AJA59" i="9"/>
  <c r="AJA60" i="9"/>
  <c r="AJA12" i="9"/>
  <c r="AJA57" i="9"/>
  <c r="AJA56" i="9"/>
  <c r="AJA16" i="9"/>
  <c r="AJA54" i="9"/>
  <c r="AJA15" i="9"/>
  <c r="AJA58" i="9"/>
  <c r="AJA10" i="9"/>
  <c r="AJA14" i="9"/>
  <c r="AJA13" i="9"/>
  <c r="AJB7" i="9"/>
  <c r="AJB61" i="9" l="1"/>
  <c r="AJB11" i="9"/>
  <c r="AJB55" i="9"/>
  <c r="AJB59" i="9"/>
  <c r="AJB60" i="9"/>
  <c r="AJB12" i="9"/>
  <c r="AJB56" i="9"/>
  <c r="AJB57" i="9"/>
  <c r="AJB16" i="9"/>
  <c r="AJB54" i="9"/>
  <c r="AJB15" i="9"/>
  <c r="AJB58" i="9"/>
  <c r="AJB10" i="9"/>
  <c r="AJB14" i="9"/>
  <c r="AJB13" i="9"/>
  <c r="AJC7" i="9"/>
  <c r="AJC61" i="9" l="1"/>
  <c r="AJC55" i="9"/>
  <c r="AJC11" i="9"/>
  <c r="AJC59" i="9"/>
  <c r="AJC60" i="9"/>
  <c r="AJC12" i="9"/>
  <c r="AJC57" i="9"/>
  <c r="AJC56" i="9"/>
  <c r="AJC16" i="9"/>
  <c r="AJC54" i="9"/>
  <c r="AJC15" i="9"/>
  <c r="AJC58" i="9"/>
  <c r="AJC10" i="9"/>
  <c r="AJC14" i="9"/>
  <c r="AJC13" i="9"/>
  <c r="AJD7" i="9"/>
  <c r="AJD61" i="9" l="1"/>
  <c r="AJD55" i="9"/>
  <c r="AJD11" i="9"/>
  <c r="AJD59" i="9"/>
  <c r="AJD60" i="9"/>
  <c r="AJD12" i="9"/>
  <c r="AJD57" i="9"/>
  <c r="AJD56" i="9"/>
  <c r="AJD16" i="9"/>
  <c r="AJD54" i="9"/>
  <c r="AJD15" i="9"/>
  <c r="AJD58" i="9"/>
  <c r="AJD10" i="9"/>
  <c r="AJD14" i="9"/>
  <c r="AJD13" i="9"/>
  <c r="AJE7" i="9"/>
  <c r="AJE61" i="9" l="1"/>
  <c r="AJE11" i="9"/>
  <c r="AJE55" i="9"/>
  <c r="AJE59" i="9"/>
  <c r="AJE60" i="9"/>
  <c r="AJE12" i="9"/>
  <c r="AJE56" i="9"/>
  <c r="AJE57" i="9"/>
  <c r="AJE16" i="9"/>
  <c r="AJE54" i="9"/>
  <c r="AJE15" i="9"/>
  <c r="AJE58" i="9"/>
  <c r="AJE10" i="9"/>
  <c r="AJE14" i="9"/>
  <c r="AJE13" i="9"/>
  <c r="AJF7" i="9"/>
  <c r="AJF61" i="9" l="1"/>
  <c r="AJF55" i="9"/>
  <c r="AJF11" i="9"/>
  <c r="AJF59" i="9"/>
  <c r="AJF60" i="9"/>
  <c r="AJF12" i="9"/>
  <c r="AJF56" i="9"/>
  <c r="AJF57" i="9"/>
  <c r="AJF16" i="9"/>
  <c r="AJF54" i="9"/>
  <c r="AJF15" i="9"/>
  <c r="AJF58" i="9"/>
  <c r="AJF10" i="9"/>
  <c r="AJF14" i="9"/>
  <c r="AJF13" i="9"/>
  <c r="AJG7" i="9"/>
  <c r="AJG61" i="9" l="1"/>
  <c r="AJG11" i="9"/>
  <c r="AJG55" i="9"/>
  <c r="AJG59" i="9"/>
  <c r="AJG60" i="9"/>
  <c r="AJG12" i="9"/>
  <c r="AJG57" i="9"/>
  <c r="AJG56" i="9"/>
  <c r="AJG16" i="9"/>
  <c r="AJG54" i="9"/>
  <c r="AJG15" i="9"/>
  <c r="AJG58" i="9"/>
  <c r="AJG10" i="9"/>
  <c r="AJG14" i="9"/>
  <c r="AJG13" i="9"/>
  <c r="AJH7" i="9"/>
  <c r="AJH61" i="9" l="1"/>
  <c r="AJH55" i="9"/>
  <c r="AJH11" i="9"/>
  <c r="AJH59" i="9"/>
  <c r="AJH60" i="9"/>
  <c r="AJH12" i="9"/>
  <c r="AJH56" i="9"/>
  <c r="AJH57" i="9"/>
  <c r="AJH16" i="9"/>
  <c r="AJH54" i="9"/>
  <c r="AJH15" i="9"/>
  <c r="AJH58" i="9"/>
  <c r="AJH10" i="9"/>
  <c r="AJH14" i="9"/>
  <c r="AJH13" i="9"/>
  <c r="AJI7" i="9"/>
  <c r="AJI61" i="9" l="1"/>
  <c r="AJI55" i="9"/>
  <c r="AJI11" i="9"/>
  <c r="AJI59" i="9"/>
  <c r="AJI60" i="9"/>
  <c r="AJI12" i="9"/>
  <c r="AJI57" i="9"/>
  <c r="AJI56" i="9"/>
  <c r="AJI16" i="9"/>
  <c r="AJI54" i="9"/>
  <c r="AJI15" i="9"/>
  <c r="AJI58" i="9"/>
  <c r="AJI10" i="9"/>
  <c r="AJI14" i="9"/>
  <c r="AJI13" i="9"/>
  <c r="AJJ7" i="9"/>
  <c r="AJJ61" i="9" l="1"/>
  <c r="AJJ55" i="9"/>
  <c r="AJJ11" i="9"/>
  <c r="AJJ59" i="9"/>
  <c r="AJJ60" i="9"/>
  <c r="AJJ12" i="9"/>
  <c r="AJJ56" i="9"/>
  <c r="AJJ57" i="9"/>
  <c r="AJJ16" i="9"/>
  <c r="AJJ54" i="9"/>
  <c r="AJJ15" i="9"/>
  <c r="AJJ58" i="9"/>
  <c r="AJJ10" i="9"/>
  <c r="AJJ14" i="9"/>
  <c r="AJJ13" i="9"/>
  <c r="AJK7" i="9"/>
  <c r="AJK61" i="9" l="1"/>
  <c r="AJK11" i="9"/>
  <c r="AJK55" i="9"/>
  <c r="AJK59" i="9"/>
  <c r="AJK60" i="9"/>
  <c r="AJK12" i="9"/>
  <c r="AJK57" i="9"/>
  <c r="AJK56" i="9"/>
  <c r="AJK16" i="9"/>
  <c r="AJK54" i="9"/>
  <c r="AJK15" i="9"/>
  <c r="AJK58" i="9"/>
  <c r="AJK10" i="9"/>
  <c r="AJK14" i="9"/>
  <c r="AJK13" i="9"/>
  <c r="AJL7" i="9"/>
  <c r="AJL61" i="9" l="1"/>
  <c r="AJL55" i="9"/>
  <c r="AJL11" i="9"/>
  <c r="AJL59" i="9"/>
  <c r="AJL60" i="9"/>
  <c r="AJL12" i="9"/>
  <c r="AJL57" i="9"/>
  <c r="AJL56" i="9"/>
  <c r="AJL16" i="9"/>
  <c r="AJL54" i="9"/>
  <c r="AJL15" i="9"/>
  <c r="AJL58" i="9"/>
  <c r="AJL10" i="9"/>
  <c r="AJL14" i="9"/>
  <c r="AJL13" i="9"/>
  <c r="AJM7" i="9"/>
  <c r="AJM61" i="9" l="1"/>
  <c r="AJM11" i="9"/>
  <c r="AJM55" i="9"/>
  <c r="AJM59" i="9"/>
  <c r="AJM60" i="9"/>
  <c r="AJM12" i="9"/>
  <c r="AJM56" i="9"/>
  <c r="AJM57" i="9"/>
  <c r="AJM16" i="9"/>
  <c r="AJM54" i="9"/>
  <c r="AJM15" i="9"/>
  <c r="AJM58" i="9"/>
  <c r="AJM10" i="9"/>
  <c r="AJM14" i="9"/>
  <c r="AJM13" i="9"/>
  <c r="AJN7" i="9"/>
  <c r="AJN61" i="9" l="1"/>
  <c r="AJN55" i="9"/>
  <c r="AJN11" i="9"/>
  <c r="AJN59" i="9"/>
  <c r="AJN60" i="9"/>
  <c r="AJN12" i="9"/>
  <c r="AJN57" i="9"/>
  <c r="AJN56" i="9"/>
  <c r="AJN16" i="9"/>
  <c r="AJN54" i="9"/>
  <c r="AJN15" i="9"/>
  <c r="AJN58" i="9"/>
  <c r="AJN10" i="9"/>
  <c r="AJN14" i="9"/>
  <c r="AJN13" i="9"/>
  <c r="AJO7" i="9"/>
  <c r="AJO61" i="9" l="1"/>
  <c r="AJO55" i="9"/>
  <c r="AJO11" i="9"/>
  <c r="AJO59" i="9"/>
  <c r="AJO60" i="9"/>
  <c r="AJO12" i="9"/>
  <c r="AJO56" i="9"/>
  <c r="AJO57" i="9"/>
  <c r="AJO16" i="9"/>
  <c r="AJO54" i="9"/>
  <c r="AJO15" i="9"/>
  <c r="AJO58" i="9"/>
  <c r="AJO10" i="9"/>
  <c r="AJO14" i="9"/>
  <c r="AJO13" i="9"/>
  <c r="AJP7" i="9"/>
  <c r="AJP61" i="9" l="1"/>
  <c r="AJP11" i="9"/>
  <c r="AJP55" i="9"/>
  <c r="AJP59" i="9"/>
  <c r="AJP60" i="9"/>
  <c r="AJP12" i="9"/>
  <c r="AJP56" i="9"/>
  <c r="AJP57" i="9"/>
  <c r="AJP16" i="9"/>
  <c r="AJP54" i="9"/>
  <c r="AJP15" i="9"/>
  <c r="AJP58" i="9"/>
  <c r="AJP10" i="9"/>
  <c r="AJP14" i="9"/>
  <c r="AJP13" i="9"/>
  <c r="AJQ7" i="9"/>
  <c r="AJQ61" i="9" l="1"/>
  <c r="AJQ55" i="9"/>
  <c r="AJQ11" i="9"/>
  <c r="AJQ59" i="9"/>
  <c r="AJQ60" i="9"/>
  <c r="AJQ12" i="9"/>
  <c r="AJQ56" i="9"/>
  <c r="AJQ57" i="9"/>
  <c r="AJQ16" i="9"/>
  <c r="AJQ54" i="9"/>
  <c r="AJQ15" i="9"/>
  <c r="AJQ58" i="9"/>
  <c r="AJQ10" i="9"/>
  <c r="AJQ14" i="9"/>
  <c r="AJQ13" i="9"/>
  <c r="AJR7" i="9"/>
  <c r="AJR61" i="9" l="1"/>
  <c r="AJR55" i="9"/>
  <c r="AJR11" i="9"/>
  <c r="AJR59" i="9"/>
  <c r="AJR60" i="9"/>
  <c r="AJR12" i="9"/>
  <c r="AJR56" i="9"/>
  <c r="AJR57" i="9"/>
  <c r="AJR16" i="9"/>
  <c r="AJR54" i="9"/>
  <c r="AJR15" i="9"/>
  <c r="AJR58" i="9"/>
  <c r="AJR10" i="9"/>
  <c r="AJR14" i="9"/>
  <c r="AJR13" i="9"/>
  <c r="AJS7" i="9"/>
  <c r="AJS61" i="9" l="1"/>
  <c r="AJS11" i="9"/>
  <c r="AJS55" i="9"/>
  <c r="AJS59" i="9"/>
  <c r="AJS60" i="9"/>
  <c r="AJS12" i="9"/>
  <c r="AJS56" i="9"/>
  <c r="AJS57" i="9"/>
  <c r="AJS16" i="9"/>
  <c r="AJS54" i="9"/>
  <c r="AJS15" i="9"/>
  <c r="AJS58" i="9"/>
  <c r="AJS10" i="9"/>
  <c r="AJS14" i="9"/>
  <c r="AJS13" i="9"/>
  <c r="AJT7" i="9"/>
  <c r="AJT61" i="9" l="1"/>
  <c r="AJT55" i="9"/>
  <c r="AJT11" i="9"/>
  <c r="AJT59" i="9"/>
  <c r="AJT60" i="9"/>
  <c r="AJT12" i="9"/>
  <c r="AJT56" i="9"/>
  <c r="AJT57" i="9"/>
  <c r="AJT16" i="9"/>
  <c r="AJT54" i="9"/>
  <c r="AJT15" i="9"/>
  <c r="AJT58" i="9"/>
  <c r="AJT10" i="9"/>
  <c r="AJT14" i="9"/>
  <c r="AJT13" i="9"/>
  <c r="AJU7" i="9"/>
  <c r="AJU61" i="9" l="1"/>
  <c r="AJU55" i="9"/>
  <c r="AJU11" i="9"/>
  <c r="AJU59" i="9"/>
  <c r="AJU60" i="9"/>
  <c r="AJU12" i="9"/>
  <c r="AJU57" i="9"/>
  <c r="AJU56" i="9"/>
  <c r="AJU16" i="9"/>
  <c r="AJU54" i="9"/>
  <c r="AJU15" i="9"/>
  <c r="AJU58" i="9"/>
  <c r="AJU10" i="9"/>
  <c r="AJU14" i="9"/>
  <c r="AJU13" i="9"/>
  <c r="AJV7" i="9"/>
  <c r="AJV61" i="9" l="1"/>
  <c r="AJV55" i="9"/>
  <c r="AJV11" i="9"/>
  <c r="AJV59" i="9"/>
  <c r="AJV60" i="9"/>
  <c r="AJV12" i="9"/>
  <c r="AJV56" i="9"/>
  <c r="AJV57" i="9"/>
  <c r="AJV16" i="9"/>
  <c r="AJV54" i="9"/>
  <c r="AJV15" i="9"/>
  <c r="AJV58" i="9"/>
  <c r="AJV10" i="9"/>
  <c r="AJV14" i="9"/>
  <c r="AJV13" i="9"/>
  <c r="AJW7" i="9"/>
  <c r="AJW61" i="9" l="1"/>
  <c r="AJW55" i="9"/>
  <c r="AJW11" i="9"/>
  <c r="AJW60" i="9"/>
  <c r="AJW59" i="9"/>
  <c r="AJW12" i="9"/>
  <c r="AJW57" i="9"/>
  <c r="AJW56" i="9"/>
  <c r="AJW16" i="9"/>
  <c r="AJW54" i="9"/>
  <c r="AJW15" i="9"/>
  <c r="AJW58" i="9"/>
  <c r="AJW10" i="9"/>
  <c r="AJW14" i="9"/>
  <c r="AJW13" i="9"/>
  <c r="AJX7" i="9"/>
  <c r="AJX61" i="9" l="1"/>
  <c r="AJX55" i="9"/>
  <c r="AJX11" i="9"/>
  <c r="AJX59" i="9"/>
  <c r="AJX60" i="9"/>
  <c r="AJX12" i="9"/>
  <c r="AJX56" i="9"/>
  <c r="AJX57" i="9"/>
  <c r="AJX16" i="9"/>
  <c r="AJX54" i="9"/>
  <c r="AJX15" i="9"/>
  <c r="AJX58" i="9"/>
  <c r="AJX10" i="9"/>
  <c r="AJX14" i="9"/>
  <c r="AJX13" i="9"/>
  <c r="AJY7" i="9"/>
  <c r="AJY61" i="9" l="1"/>
  <c r="AJY55" i="9"/>
  <c r="AJY11" i="9"/>
  <c r="AJY59" i="9"/>
  <c r="AJY60" i="9"/>
  <c r="AJY12" i="9"/>
  <c r="AJY57" i="9"/>
  <c r="AJY56" i="9"/>
  <c r="AJY16" i="9"/>
  <c r="AJY54" i="9"/>
  <c r="AJY15" i="9"/>
  <c r="AJY58" i="9"/>
  <c r="AJY10" i="9"/>
  <c r="AJY14" i="9"/>
  <c r="AJY13" i="9"/>
  <c r="AJZ7" i="9"/>
  <c r="AJZ61" i="9" l="1"/>
  <c r="AJZ55" i="9"/>
  <c r="AJZ11" i="9"/>
  <c r="AJZ59" i="9"/>
  <c r="AJZ60" i="9"/>
  <c r="AJZ12" i="9"/>
  <c r="AJZ56" i="9"/>
  <c r="AJZ57" i="9"/>
  <c r="AJZ16" i="9"/>
  <c r="AJZ54" i="9"/>
  <c r="AJZ15" i="9"/>
  <c r="AJZ58" i="9"/>
  <c r="AJZ10" i="9"/>
  <c r="AJZ14" i="9"/>
  <c r="AJZ13" i="9"/>
  <c r="AKA7" i="9"/>
  <c r="AKA61" i="9" l="1"/>
  <c r="AKA11" i="9"/>
  <c r="AKA55" i="9"/>
  <c r="AKA59" i="9"/>
  <c r="AKA60" i="9"/>
  <c r="AKA12" i="9"/>
  <c r="AKA57" i="9"/>
  <c r="AKA56" i="9"/>
  <c r="AKA16" i="9"/>
  <c r="AKA54" i="9"/>
  <c r="AKA15" i="9"/>
  <c r="AKA58" i="9"/>
  <c r="AKA10" i="9"/>
  <c r="AKA14" i="9"/>
  <c r="AKA13" i="9"/>
  <c r="AKB7" i="9"/>
  <c r="AKB61" i="9" l="1"/>
  <c r="AKB55" i="9"/>
  <c r="AKB11" i="9"/>
  <c r="AKB59" i="9"/>
  <c r="AKB60" i="9"/>
  <c r="AKB12" i="9"/>
  <c r="AKB56" i="9"/>
  <c r="AKB57" i="9"/>
  <c r="AKB16" i="9"/>
  <c r="AKB54" i="9"/>
  <c r="AKB15" i="9"/>
  <c r="AKB58" i="9"/>
  <c r="AKB10" i="9"/>
  <c r="AKB14" i="9"/>
  <c r="AKB13" i="9"/>
  <c r="AKC7" i="9"/>
  <c r="AKC61" i="9" l="1"/>
  <c r="AKC55" i="9"/>
  <c r="AKC11" i="9"/>
  <c r="AKC59" i="9"/>
  <c r="AKC60" i="9"/>
  <c r="AKC12" i="9"/>
  <c r="AKC57" i="9"/>
  <c r="AKC56" i="9"/>
  <c r="AKC16" i="9"/>
  <c r="AKC54" i="9"/>
  <c r="AKC15" i="9"/>
  <c r="AKC58" i="9"/>
  <c r="AKC10" i="9"/>
  <c r="AKC14" i="9"/>
  <c r="AKC13" i="9"/>
  <c r="AKD7" i="9"/>
  <c r="AKD61" i="9" l="1"/>
  <c r="AKD11" i="9"/>
  <c r="AKD55" i="9"/>
  <c r="AKD59" i="9"/>
  <c r="AKD60" i="9"/>
  <c r="AKD12" i="9"/>
  <c r="AKD56" i="9"/>
  <c r="AKD57" i="9"/>
  <c r="AKD16" i="9"/>
  <c r="AKD54" i="9"/>
  <c r="AKD15" i="9"/>
  <c r="AKD58" i="9"/>
  <c r="AKD10" i="9"/>
  <c r="AKD14" i="9"/>
  <c r="AKD13" i="9"/>
  <c r="AKE7" i="9"/>
  <c r="AKE61" i="9" l="1"/>
  <c r="AKE11" i="9"/>
  <c r="AKE55" i="9"/>
  <c r="AKE59" i="9"/>
  <c r="AKE60" i="9"/>
  <c r="AKE12" i="9"/>
  <c r="AKE56" i="9"/>
  <c r="AKE57" i="9"/>
  <c r="AKE16" i="9"/>
  <c r="AKE54" i="9"/>
  <c r="AKE15" i="9"/>
  <c r="AKE58" i="9"/>
  <c r="AKE10" i="9"/>
  <c r="AKE14" i="9"/>
  <c r="AKE13" i="9"/>
  <c r="AKF7" i="9"/>
  <c r="AKF61" i="9" l="1"/>
  <c r="AKF55" i="9"/>
  <c r="AKF11" i="9"/>
  <c r="AKF59" i="9"/>
  <c r="AKF60" i="9"/>
  <c r="AKF12" i="9"/>
  <c r="AKF56" i="9"/>
  <c r="AKF57" i="9"/>
  <c r="AKF16" i="9"/>
  <c r="AKF54" i="9"/>
  <c r="AKF15" i="9"/>
  <c r="AKF58" i="9"/>
  <c r="AKF10" i="9"/>
  <c r="AKF14" i="9"/>
  <c r="AKF13" i="9"/>
  <c r="AKG7" i="9"/>
  <c r="AKG61" i="9" l="1"/>
  <c r="AKG55" i="9"/>
  <c r="AKG11" i="9"/>
  <c r="AKG59" i="9"/>
  <c r="AKG60" i="9"/>
  <c r="AKG12" i="9"/>
  <c r="AKG56" i="9"/>
  <c r="AKG57" i="9"/>
  <c r="AKG16" i="9"/>
  <c r="AKG54" i="9"/>
  <c r="AKG15" i="9"/>
  <c r="AKG58" i="9"/>
  <c r="AKG10" i="9"/>
  <c r="AKG14" i="9"/>
  <c r="AKG13" i="9"/>
  <c r="AKH7" i="9"/>
  <c r="AKH61" i="9" l="1"/>
  <c r="AKH55" i="9"/>
  <c r="AKH11" i="9"/>
  <c r="AKH59" i="9"/>
  <c r="AKH60" i="9"/>
  <c r="AKH12" i="9"/>
  <c r="AKH56" i="9"/>
  <c r="AKH57" i="9"/>
  <c r="AKH16" i="9"/>
  <c r="AKH54" i="9"/>
  <c r="AKH15" i="9"/>
  <c r="AKH58" i="9"/>
  <c r="AKH10" i="9"/>
  <c r="AKH14" i="9"/>
  <c r="AKH13" i="9"/>
  <c r="AKI7" i="9"/>
  <c r="AKI61" i="9" l="1"/>
  <c r="AKI55" i="9"/>
  <c r="AKI11" i="9"/>
  <c r="AKI59" i="9"/>
  <c r="AKI60" i="9"/>
  <c r="AKI12" i="9"/>
  <c r="AKI56" i="9"/>
  <c r="AKI57" i="9"/>
  <c r="AKI16" i="9"/>
  <c r="AKI54" i="9"/>
  <c r="AKI15" i="9"/>
  <c r="AKI58" i="9"/>
  <c r="AKI10" i="9"/>
  <c r="AKI14" i="9"/>
  <c r="AKI13" i="9"/>
  <c r="AKJ7" i="9"/>
  <c r="AKJ61" i="9" l="1"/>
  <c r="AKJ11" i="9"/>
  <c r="AKJ55" i="9"/>
  <c r="AKJ59" i="9"/>
  <c r="AKJ60" i="9"/>
  <c r="AKJ12" i="9"/>
  <c r="AKJ57" i="9"/>
  <c r="AKJ56" i="9"/>
  <c r="AKJ16" i="9"/>
  <c r="AKJ54" i="9"/>
  <c r="AKJ15" i="9"/>
  <c r="AKJ58" i="9"/>
  <c r="AKJ10" i="9"/>
  <c r="AKJ14" i="9"/>
  <c r="AKJ13" i="9"/>
  <c r="AKK7" i="9"/>
  <c r="AKK61" i="9" l="1"/>
  <c r="AKK55" i="9"/>
  <c r="AKK11" i="9"/>
  <c r="AKK59" i="9"/>
  <c r="AKK60" i="9"/>
  <c r="AKK12" i="9"/>
  <c r="AKK56" i="9"/>
  <c r="AKK57" i="9"/>
  <c r="AKK16" i="9"/>
  <c r="AKK54" i="9"/>
  <c r="AKK15" i="9"/>
  <c r="AKK58" i="9"/>
  <c r="AKK10" i="9"/>
  <c r="AKK14" i="9"/>
  <c r="AKK13" i="9"/>
  <c r="AKL7" i="9"/>
  <c r="AKL61" i="9" l="1"/>
  <c r="AKL11" i="9"/>
  <c r="AKL55" i="9"/>
  <c r="AKL59" i="9"/>
  <c r="AKL60" i="9"/>
  <c r="AKL12" i="9"/>
  <c r="AKL57" i="9"/>
  <c r="AKL56" i="9"/>
  <c r="AKL16" i="9"/>
  <c r="AKL54" i="9"/>
  <c r="AKL15" i="9"/>
  <c r="AKL58" i="9"/>
  <c r="AKL10" i="9"/>
  <c r="AKL14" i="9"/>
  <c r="AKL13" i="9"/>
  <c r="AKM7" i="9"/>
  <c r="AKM61" i="9" l="1"/>
  <c r="AKM55" i="9"/>
  <c r="AKM11" i="9"/>
  <c r="AKM59" i="9"/>
  <c r="AKM60" i="9"/>
  <c r="AKM12" i="9"/>
  <c r="AKM56" i="9"/>
  <c r="AKM57" i="9"/>
  <c r="AKM16" i="9"/>
  <c r="AKM54" i="9"/>
  <c r="AKM15" i="9"/>
  <c r="AKM58" i="9"/>
  <c r="AKM10" i="9"/>
  <c r="AKM14" i="9"/>
  <c r="AKM13" i="9"/>
  <c r="AKN7" i="9"/>
  <c r="AKN61" i="9" l="1"/>
  <c r="AKN55" i="9"/>
  <c r="AKN11" i="9"/>
  <c r="AKN59" i="9"/>
  <c r="AKN60" i="9"/>
  <c r="AKN12" i="9"/>
  <c r="AKN56" i="9"/>
  <c r="AKN57" i="9"/>
  <c r="AKN16" i="9"/>
  <c r="AKN54" i="9"/>
  <c r="AKN15" i="9"/>
  <c r="AKN58" i="9"/>
  <c r="AKN10" i="9"/>
  <c r="AKN14" i="9"/>
  <c r="AKN13" i="9"/>
  <c r="AKO7" i="9"/>
  <c r="AKO61" i="9" l="1"/>
  <c r="AKO55" i="9"/>
  <c r="AKO11" i="9"/>
  <c r="AKO59" i="9"/>
  <c r="AKO60" i="9"/>
  <c r="AKO12" i="9"/>
  <c r="AKO56" i="9"/>
  <c r="AKO57" i="9"/>
  <c r="AKO16" i="9"/>
  <c r="AKO54" i="9"/>
  <c r="AKO15" i="9"/>
  <c r="AKO58" i="9"/>
  <c r="AKO10" i="9"/>
  <c r="AKO14" i="9"/>
  <c r="AKO13" i="9"/>
  <c r="AKP7" i="9"/>
  <c r="AKP61" i="9" l="1"/>
  <c r="AKP11" i="9"/>
  <c r="AKP55" i="9"/>
  <c r="AKP59" i="9"/>
  <c r="AKP60" i="9"/>
  <c r="AKP12" i="9"/>
  <c r="AKP57" i="9"/>
  <c r="AKP56" i="9"/>
  <c r="AKP16" i="9"/>
  <c r="AKP54" i="9"/>
  <c r="AKP15" i="9"/>
  <c r="AKP58" i="9"/>
  <c r="AKP10" i="9"/>
  <c r="AKP14" i="9"/>
  <c r="AKP13" i="9"/>
  <c r="AKQ7" i="9"/>
  <c r="AKQ61" i="9" l="1"/>
  <c r="AKQ11" i="9"/>
  <c r="AKQ55" i="9"/>
  <c r="AKQ59" i="9"/>
  <c r="AKQ60" i="9"/>
  <c r="AKQ12" i="9"/>
  <c r="AKQ57" i="9"/>
  <c r="AKQ56" i="9"/>
  <c r="AKQ16" i="9"/>
  <c r="AKQ54" i="9"/>
  <c r="AKQ15" i="9"/>
  <c r="AKQ58" i="9"/>
  <c r="AKQ10" i="9"/>
  <c r="AKQ14" i="9"/>
  <c r="AKQ13" i="9"/>
  <c r="AKR7" i="9"/>
  <c r="AKR61" i="9" l="1"/>
  <c r="AKR55" i="9"/>
  <c r="AKR11" i="9"/>
  <c r="AKR59" i="9"/>
  <c r="AKR60" i="9"/>
  <c r="AKR12" i="9"/>
  <c r="AKR56" i="9"/>
  <c r="AKR57" i="9"/>
  <c r="AKR16" i="9"/>
  <c r="AKR54" i="9"/>
  <c r="AKR15" i="9"/>
  <c r="AKR58" i="9"/>
  <c r="AKR10" i="9"/>
  <c r="AKR14" i="9"/>
  <c r="AKR13" i="9"/>
  <c r="AKS7" i="9"/>
  <c r="AKS61" i="9" l="1"/>
  <c r="AKS11" i="9"/>
  <c r="AKS55" i="9"/>
  <c r="AKS59" i="9"/>
  <c r="AKS60" i="9"/>
  <c r="AKS12" i="9"/>
  <c r="AKS56" i="9"/>
  <c r="AKS57" i="9"/>
  <c r="AKS16" i="9"/>
  <c r="AKS54" i="9"/>
  <c r="AKS15" i="9"/>
  <c r="AKS58" i="9"/>
  <c r="AKS10" i="9"/>
  <c r="AKS14" i="9"/>
  <c r="AKS13" i="9"/>
  <c r="AKT7" i="9"/>
  <c r="AKT61" i="9" l="1"/>
  <c r="AKT55" i="9"/>
  <c r="AKT11" i="9"/>
  <c r="AKT59" i="9"/>
  <c r="AKT60" i="9"/>
  <c r="AKT12" i="9"/>
  <c r="AKT57" i="9"/>
  <c r="AKT56" i="9"/>
  <c r="AKT16" i="9"/>
  <c r="AKT54" i="9"/>
  <c r="AKT15" i="9"/>
  <c r="AKT58" i="9"/>
  <c r="AKT10" i="9"/>
  <c r="AKT14" i="9"/>
  <c r="AKT13" i="9"/>
  <c r="AKU7" i="9"/>
  <c r="AKU61" i="9" l="1"/>
  <c r="AKU55" i="9"/>
  <c r="AKU11" i="9"/>
  <c r="AKU60" i="9"/>
  <c r="AKU59" i="9"/>
  <c r="AKU12" i="9"/>
  <c r="AKU56" i="9"/>
  <c r="AKU57" i="9"/>
  <c r="AKU16" i="9"/>
  <c r="AKU54" i="9"/>
  <c r="AKU15" i="9"/>
  <c r="AKU58" i="9"/>
  <c r="AKU10" i="9"/>
  <c r="AKU14" i="9"/>
  <c r="AKU13" i="9"/>
  <c r="AKV7" i="9"/>
  <c r="AKV61" i="9" l="1"/>
  <c r="AKV55" i="9"/>
  <c r="AKV11" i="9"/>
  <c r="AKV59" i="9"/>
  <c r="AKV60" i="9"/>
  <c r="AKV12" i="9"/>
  <c r="AKV57" i="9"/>
  <c r="AKV56" i="9"/>
  <c r="AKV16" i="9"/>
  <c r="AKV54" i="9"/>
  <c r="AKV15" i="9"/>
  <c r="AKV58" i="9"/>
  <c r="AKV10" i="9"/>
  <c r="AKV14" i="9"/>
  <c r="AKV13" i="9"/>
  <c r="AKW7" i="9"/>
  <c r="AKW61" i="9" l="1"/>
  <c r="AKW55" i="9"/>
  <c r="AKW11" i="9"/>
  <c r="AKW59" i="9"/>
  <c r="AKW60" i="9"/>
  <c r="AKW12" i="9"/>
  <c r="AKW56" i="9"/>
  <c r="AKW57" i="9"/>
  <c r="AKW16" i="9"/>
  <c r="AKW54" i="9"/>
  <c r="AKW15" i="9"/>
  <c r="AKW58" i="9"/>
  <c r="AKW10" i="9"/>
  <c r="AKW14" i="9"/>
  <c r="AKW13" i="9"/>
  <c r="AKX7" i="9"/>
  <c r="AKX61" i="9" l="1"/>
  <c r="AKX11" i="9"/>
  <c r="AKX55" i="9"/>
  <c r="AKX59" i="9"/>
  <c r="AKX60" i="9"/>
  <c r="AKX12" i="9"/>
  <c r="AKX56" i="9"/>
  <c r="AKX57" i="9"/>
  <c r="AKX16" i="9"/>
  <c r="AKX54" i="9"/>
  <c r="AKX15" i="9"/>
  <c r="AKX58" i="9"/>
  <c r="AKX10" i="9"/>
  <c r="AKX14" i="9"/>
  <c r="AKX13" i="9"/>
  <c r="AKY7" i="9"/>
  <c r="AKY61" i="9" l="1"/>
  <c r="AKY55" i="9"/>
  <c r="AKY11" i="9"/>
  <c r="AKY59" i="9"/>
  <c r="AKY60" i="9"/>
  <c r="AKY12" i="9"/>
  <c r="AKY56" i="9"/>
  <c r="AKY57" i="9"/>
  <c r="AKY16" i="9"/>
  <c r="AKY54" i="9"/>
  <c r="AKY15" i="9"/>
  <c r="AKY58" i="9"/>
  <c r="AKY10" i="9"/>
  <c r="AKY14" i="9"/>
  <c r="AKY13" i="9"/>
  <c r="AKZ7" i="9"/>
  <c r="AKZ61" i="9" l="1"/>
  <c r="AKZ55" i="9"/>
  <c r="AKZ11" i="9"/>
  <c r="AKZ59" i="9"/>
  <c r="AKZ60" i="9"/>
  <c r="AKZ12" i="9"/>
  <c r="AKZ57" i="9"/>
  <c r="AKZ56" i="9"/>
  <c r="AKZ16" i="9"/>
  <c r="AKZ54" i="9"/>
  <c r="AKZ15" i="9"/>
  <c r="AKZ58" i="9"/>
  <c r="AKZ10" i="9"/>
  <c r="AKZ14" i="9"/>
  <c r="AKZ13" i="9"/>
  <c r="ALA7" i="9"/>
  <c r="ALA61" i="9" l="1"/>
  <c r="ALA55" i="9"/>
  <c r="ALA11" i="9"/>
  <c r="ALA59" i="9"/>
  <c r="ALA60" i="9"/>
  <c r="ALA12" i="9"/>
  <c r="ALA56" i="9"/>
  <c r="ALA57" i="9"/>
  <c r="ALA16" i="9"/>
  <c r="ALA54" i="9"/>
  <c r="ALA15" i="9"/>
  <c r="ALA58" i="9"/>
  <c r="ALA10" i="9"/>
  <c r="ALA14" i="9"/>
  <c r="ALA13" i="9"/>
  <c r="ALB7" i="9"/>
  <c r="ALB61" i="9" l="1"/>
  <c r="ALB11" i="9"/>
  <c r="ALB55" i="9"/>
  <c r="ALB59" i="9"/>
  <c r="ALB60" i="9"/>
  <c r="ALB12" i="9"/>
  <c r="ALB56" i="9"/>
  <c r="ALB57" i="9"/>
  <c r="ALB16" i="9"/>
  <c r="ALB54" i="9"/>
  <c r="ALB15" i="9"/>
  <c r="ALB58" i="9"/>
  <c r="ALB10" i="9"/>
  <c r="ALB14" i="9"/>
  <c r="ALB13" i="9"/>
  <c r="ALC7" i="9"/>
  <c r="ALC61" i="9" l="1"/>
  <c r="ALC55" i="9"/>
  <c r="ALC11" i="9"/>
  <c r="ALC60" i="9"/>
  <c r="ALC59" i="9"/>
  <c r="ALC12" i="9"/>
  <c r="ALC57" i="9"/>
  <c r="ALC56" i="9"/>
  <c r="ALC16" i="9"/>
  <c r="ALC54" i="9"/>
  <c r="ALC15" i="9"/>
  <c r="ALC58" i="9"/>
  <c r="ALC10" i="9"/>
  <c r="ALC14" i="9"/>
  <c r="ALC13" i="9"/>
  <c r="ALD7" i="9"/>
  <c r="ALD61" i="9" l="1"/>
  <c r="ALD55" i="9"/>
  <c r="ALD11" i="9"/>
  <c r="ALD59" i="9"/>
  <c r="ALD60" i="9"/>
  <c r="ALD12" i="9"/>
  <c r="ALD56" i="9"/>
  <c r="ALD57" i="9"/>
  <c r="ALD16" i="9"/>
  <c r="ALD54" i="9"/>
  <c r="ALD15" i="9"/>
  <c r="ALD58" i="9"/>
  <c r="ALD10" i="9"/>
  <c r="ALD14" i="9"/>
  <c r="ALD13" i="9"/>
  <c r="ALE7" i="9"/>
  <c r="ALE61" i="9" l="1"/>
  <c r="ALE55" i="9"/>
  <c r="ALE11" i="9"/>
  <c r="ALE59" i="9"/>
  <c r="ALE60" i="9"/>
  <c r="ALE12" i="9"/>
  <c r="ALE57" i="9"/>
  <c r="ALE56" i="9"/>
  <c r="ALE16" i="9"/>
  <c r="ALE54" i="9"/>
  <c r="ALE15" i="9"/>
  <c r="ALE58" i="9"/>
  <c r="ALE10" i="9"/>
  <c r="ALE14" i="9"/>
  <c r="ALE13" i="9"/>
  <c r="ALF7" i="9"/>
  <c r="ALF61" i="9" l="1"/>
  <c r="ALF55" i="9"/>
  <c r="ALF11" i="9"/>
  <c r="ALF59" i="9"/>
  <c r="ALF60" i="9"/>
  <c r="ALF12" i="9"/>
  <c r="ALF56" i="9"/>
  <c r="ALF57" i="9"/>
  <c r="ALF16" i="9"/>
  <c r="ALF54" i="9"/>
  <c r="ALF15" i="9"/>
  <c r="ALF58" i="9"/>
  <c r="ALF10" i="9"/>
  <c r="ALF14" i="9"/>
  <c r="ALF13" i="9"/>
  <c r="ALG7" i="9"/>
  <c r="ALG61" i="9" l="1"/>
  <c r="ALG55" i="9"/>
  <c r="ALG11" i="9"/>
  <c r="ALG59" i="9"/>
  <c r="ALG60" i="9"/>
  <c r="ALG12" i="9"/>
  <c r="ALG56" i="9"/>
  <c r="ALG57" i="9"/>
  <c r="ALG16" i="9"/>
  <c r="ALG54" i="9"/>
  <c r="ALG15" i="9"/>
  <c r="ALG58" i="9"/>
  <c r="ALG10" i="9"/>
  <c r="ALG14" i="9"/>
  <c r="ALG13" i="9"/>
  <c r="ALH7" i="9"/>
  <c r="ALH61" i="9" l="1"/>
  <c r="ALH55" i="9"/>
  <c r="ALH11" i="9"/>
  <c r="ALH59" i="9"/>
  <c r="ALH60" i="9"/>
  <c r="ALH12" i="9"/>
  <c r="ALH56" i="9"/>
  <c r="ALH57" i="9"/>
  <c r="ALH16" i="9"/>
  <c r="ALH54" i="9"/>
  <c r="ALH15" i="9"/>
  <c r="ALH58" i="9"/>
  <c r="ALH10" i="9"/>
  <c r="ALH14" i="9"/>
  <c r="ALH13" i="9"/>
  <c r="ALI7" i="9"/>
  <c r="ALI61" i="9" l="1"/>
  <c r="ALI55" i="9"/>
  <c r="ALI11" i="9"/>
  <c r="ALI59" i="9"/>
  <c r="ALI60" i="9"/>
  <c r="ALI12" i="9"/>
  <c r="ALI56" i="9"/>
  <c r="ALI57" i="9"/>
  <c r="ALI16" i="9"/>
  <c r="ALI54" i="9"/>
  <c r="ALI15" i="9"/>
  <c r="ALI58" i="9"/>
  <c r="ALI10" i="9"/>
  <c r="ALI14" i="9"/>
  <c r="ALI13" i="9"/>
  <c r="ALJ7" i="9"/>
  <c r="ALJ61" i="9" l="1"/>
  <c r="ALJ11" i="9"/>
  <c r="ALJ55" i="9"/>
  <c r="ALJ59" i="9"/>
  <c r="ALJ60" i="9"/>
  <c r="ALJ12" i="9"/>
  <c r="ALJ57" i="9"/>
  <c r="ALJ56" i="9"/>
  <c r="ALJ16" i="9"/>
  <c r="ALJ54" i="9"/>
  <c r="ALJ15" i="9"/>
  <c r="ALJ58" i="9"/>
  <c r="ALJ10" i="9"/>
  <c r="ALJ14" i="9"/>
  <c r="ALJ13" i="9"/>
  <c r="ALK7" i="9"/>
  <c r="ALK61" i="9" l="1"/>
  <c r="ALK11" i="9"/>
  <c r="ALK55" i="9"/>
  <c r="ALK59" i="9"/>
  <c r="ALK60" i="9"/>
  <c r="ALK12" i="9"/>
  <c r="ALK56" i="9"/>
  <c r="ALK57" i="9"/>
  <c r="ALK16" i="9"/>
  <c r="ALK54" i="9"/>
  <c r="ALK15" i="9"/>
  <c r="ALK58" i="9"/>
  <c r="ALK10" i="9"/>
  <c r="ALK14" i="9"/>
  <c r="ALK13" i="9"/>
  <c r="ALL7" i="9"/>
  <c r="ALL61" i="9" l="1"/>
  <c r="ALL55" i="9"/>
  <c r="ALL11" i="9"/>
  <c r="ALL60" i="9"/>
  <c r="ALL59" i="9"/>
  <c r="ALL12" i="9"/>
  <c r="ALL57" i="9"/>
  <c r="ALL56" i="9"/>
  <c r="ALL16" i="9"/>
  <c r="ALL54" i="9"/>
  <c r="ALL15" i="9"/>
  <c r="ALL58" i="9"/>
  <c r="ALL10" i="9"/>
  <c r="ALL14" i="9"/>
  <c r="ALL13" i="9"/>
  <c r="ALM7" i="9"/>
  <c r="ALM61" i="9" l="1"/>
  <c r="ALM55" i="9"/>
  <c r="ALM11" i="9"/>
  <c r="ALM59" i="9"/>
  <c r="ALM60" i="9"/>
  <c r="ALM12" i="9"/>
  <c r="ALM56" i="9"/>
  <c r="ALM57" i="9"/>
  <c r="ALM16" i="9"/>
  <c r="ALM54" i="9"/>
  <c r="ALM15" i="9"/>
  <c r="ALM58" i="9"/>
  <c r="ALM10" i="9"/>
  <c r="ALM14" i="9"/>
  <c r="ALM13" i="9"/>
  <c r="ALN7" i="9"/>
  <c r="ALN61" i="9" l="1"/>
  <c r="ALN55" i="9"/>
  <c r="ALN11" i="9"/>
  <c r="ALN60" i="9"/>
  <c r="ALN59" i="9"/>
  <c r="ALN12" i="9"/>
  <c r="ALN56" i="9"/>
  <c r="ALN57" i="9"/>
  <c r="ALN16" i="9"/>
  <c r="ALN54" i="9"/>
  <c r="ALN15" i="9"/>
  <c r="ALN58" i="9"/>
  <c r="ALN10" i="9"/>
  <c r="ALO7" i="9"/>
  <c r="ALN14" i="9"/>
  <c r="ALN13" i="9"/>
  <c r="ALO61" i="9" l="1"/>
  <c r="ALO55" i="9"/>
  <c r="ALO11" i="9"/>
  <c r="ALO59" i="9"/>
  <c r="ALO60" i="9"/>
  <c r="ALO12" i="9"/>
  <c r="ALO56" i="9"/>
  <c r="ALO57" i="9"/>
  <c r="ALO16" i="9"/>
  <c r="ALO54" i="9"/>
  <c r="ALO15" i="9"/>
  <c r="ALO58" i="9"/>
  <c r="ALO10" i="9"/>
  <c r="ALP7" i="9"/>
  <c r="ALO14" i="9"/>
  <c r="ALO13" i="9"/>
  <c r="ALP61" i="9" l="1"/>
  <c r="ALP55" i="9"/>
  <c r="ALP11" i="9"/>
  <c r="ALP59" i="9"/>
  <c r="ALP60" i="9"/>
  <c r="ALP12" i="9"/>
  <c r="ALP57" i="9"/>
  <c r="ALP56" i="9"/>
  <c r="ALP16" i="9"/>
  <c r="ALP54" i="9"/>
  <c r="ALP15" i="9"/>
  <c r="ALP58" i="9"/>
  <c r="ALP10" i="9"/>
  <c r="ALQ7" i="9"/>
  <c r="ALP14" i="9"/>
  <c r="ALP13" i="9"/>
  <c r="ALQ61" i="9" l="1"/>
  <c r="ALQ11" i="9"/>
  <c r="ALQ55" i="9"/>
  <c r="ALQ59" i="9"/>
  <c r="ALQ60" i="9"/>
  <c r="ALQ12" i="9"/>
  <c r="ALQ56" i="9"/>
  <c r="ALQ57" i="9"/>
  <c r="ALQ16" i="9"/>
  <c r="ALQ54" i="9"/>
  <c r="ALQ15" i="9"/>
  <c r="ALQ58" i="9"/>
  <c r="ALQ10" i="9"/>
  <c r="ALR7" i="9"/>
  <c r="ALQ14" i="9"/>
  <c r="ALQ13" i="9"/>
  <c r="ALR61" i="9" l="1"/>
  <c r="ALR55" i="9"/>
  <c r="ALR11" i="9"/>
  <c r="ALR59" i="9"/>
  <c r="ALR60" i="9"/>
  <c r="ALR12" i="9"/>
  <c r="ALR56" i="9"/>
  <c r="ALR57" i="9"/>
  <c r="ALR16" i="9"/>
  <c r="ALR54" i="9"/>
  <c r="ALR15" i="9"/>
  <c r="ALR58" i="9"/>
  <c r="ALR10" i="9"/>
  <c r="ALS7" i="9"/>
  <c r="ALR14" i="9"/>
  <c r="ALR13" i="9"/>
  <c r="ALS61" i="9" l="1"/>
  <c r="ALS55" i="9"/>
  <c r="ALS11" i="9"/>
  <c r="ALS59" i="9"/>
  <c r="ALS60" i="9"/>
  <c r="ALS12" i="9"/>
  <c r="ALS56" i="9"/>
  <c r="ALS57" i="9"/>
  <c r="ALS16" i="9"/>
  <c r="ALS54" i="9"/>
  <c r="ALS15" i="9"/>
  <c r="ALS58" i="9"/>
  <c r="ALS10" i="9"/>
  <c r="ALT7" i="9"/>
  <c r="ALS14" i="9"/>
  <c r="ALS13" i="9"/>
  <c r="ALT61" i="9" l="1"/>
  <c r="ALT11" i="9"/>
  <c r="ALT55" i="9"/>
  <c r="ALT59" i="9"/>
  <c r="ALT60" i="9"/>
  <c r="ALT12" i="9"/>
  <c r="ALT56" i="9"/>
  <c r="ALT57" i="9"/>
  <c r="ALT16" i="9"/>
  <c r="ALT54" i="9"/>
  <c r="ALT15" i="9"/>
  <c r="ALT58" i="9"/>
  <c r="ALT10" i="9"/>
  <c r="ALU7" i="9"/>
  <c r="ALT14" i="9"/>
  <c r="ALT13" i="9"/>
  <c r="ALU61" i="9" l="1"/>
  <c r="ALU55" i="9"/>
  <c r="ALU11" i="9"/>
  <c r="ALU59" i="9"/>
  <c r="ALU60" i="9"/>
  <c r="ALU12" i="9"/>
  <c r="ALU57" i="9"/>
  <c r="ALU56" i="9"/>
  <c r="ALU16" i="9"/>
  <c r="ALU54" i="9"/>
  <c r="ALU15" i="9"/>
  <c r="ALU58" i="9"/>
  <c r="ALU10" i="9"/>
  <c r="ALV7" i="9"/>
  <c r="ALU14" i="9"/>
  <c r="ALU13" i="9"/>
  <c r="ALV61" i="9" l="1"/>
  <c r="ALV55" i="9"/>
  <c r="ALV11" i="9"/>
  <c r="ALV59" i="9"/>
  <c r="ALV60" i="9"/>
  <c r="ALV12" i="9"/>
  <c r="ALV57" i="9"/>
  <c r="ALV56" i="9"/>
  <c r="ALV16" i="9"/>
  <c r="ALV54" i="9"/>
  <c r="ALV15" i="9"/>
  <c r="ALV58" i="9"/>
  <c r="ALV10" i="9"/>
  <c r="ALW7" i="9"/>
  <c r="ALV14" i="9"/>
  <c r="ALV13" i="9"/>
  <c r="ALW61" i="9" l="1"/>
  <c r="ALW11" i="9"/>
  <c r="ALW55" i="9"/>
  <c r="ALW59" i="9"/>
  <c r="ALW60" i="9"/>
  <c r="ALW12" i="9"/>
  <c r="ALW57" i="9"/>
  <c r="ALW56" i="9"/>
  <c r="ALW16" i="9"/>
  <c r="ALW54" i="9"/>
  <c r="ALW15" i="9"/>
  <c r="ALW58" i="9"/>
  <c r="ALW10" i="9"/>
  <c r="ALX7" i="9"/>
  <c r="ALW14" i="9"/>
  <c r="ALW13" i="9"/>
  <c r="ALX61" i="9" l="1"/>
  <c r="ALX55" i="9"/>
  <c r="ALX11" i="9"/>
  <c r="ALX59" i="9"/>
  <c r="ALX60" i="9"/>
  <c r="ALX12" i="9"/>
  <c r="ALX56" i="9"/>
  <c r="ALX57" i="9"/>
  <c r="ALX16" i="9"/>
  <c r="ALX54" i="9"/>
  <c r="ALX15" i="9"/>
  <c r="ALX58" i="9"/>
  <c r="ALX10" i="9"/>
  <c r="ALY7" i="9"/>
  <c r="ALX14" i="9"/>
  <c r="ALX13" i="9"/>
  <c r="ALY61" i="9" l="1"/>
  <c r="ALY55" i="9"/>
  <c r="ALY11" i="9"/>
  <c r="ALY59" i="9"/>
  <c r="ALY60" i="9"/>
  <c r="ALY12" i="9"/>
  <c r="ALY56" i="9"/>
  <c r="ALY57" i="9"/>
  <c r="ALY16" i="9"/>
  <c r="ALY54" i="9"/>
  <c r="ALY15" i="9"/>
  <c r="ALY58" i="9"/>
  <c r="ALY10" i="9"/>
  <c r="ALZ7" i="9"/>
  <c r="ALY14" i="9"/>
  <c r="ALY13" i="9"/>
  <c r="ALZ61" i="9" l="1"/>
  <c r="ALZ55" i="9"/>
  <c r="ALZ11" i="9"/>
  <c r="ALZ59" i="9"/>
  <c r="ALZ60" i="9"/>
  <c r="ALZ12" i="9"/>
  <c r="ALZ57" i="9"/>
  <c r="ALZ56" i="9"/>
  <c r="ALZ16" i="9"/>
  <c r="ALZ54" i="9"/>
  <c r="ALZ15" i="9"/>
  <c r="ALZ58" i="9"/>
  <c r="ALZ10" i="9"/>
  <c r="AMA7" i="9"/>
  <c r="ALZ14" i="9"/>
  <c r="ALZ13" i="9"/>
  <c r="AMA61" i="9" l="1"/>
  <c r="AMA11" i="9"/>
  <c r="AMA55" i="9"/>
  <c r="AMA59" i="9"/>
  <c r="AMA60" i="9"/>
  <c r="AMA12" i="9"/>
  <c r="AMA56" i="9"/>
  <c r="AMA57" i="9"/>
  <c r="AMA16" i="9"/>
  <c r="AMA54" i="9"/>
  <c r="AMA15" i="9"/>
  <c r="AMA58" i="9"/>
  <c r="AMA10" i="9"/>
  <c r="AMB7" i="9"/>
  <c r="AMA14" i="9"/>
  <c r="AMA13" i="9"/>
  <c r="AMB61" i="9" l="1"/>
  <c r="AMB11" i="9"/>
  <c r="AMB55" i="9"/>
  <c r="AMB59" i="9"/>
  <c r="AMB60" i="9"/>
  <c r="AMB12" i="9"/>
  <c r="AMB56" i="9"/>
  <c r="AMB57" i="9"/>
  <c r="AMB16" i="9"/>
  <c r="AMB54" i="9"/>
  <c r="AMB15" i="9"/>
  <c r="AMB58" i="9"/>
  <c r="AMB10" i="9"/>
  <c r="AMC7" i="9"/>
  <c r="AMB14" i="9"/>
  <c r="AMB13" i="9"/>
  <c r="AMC61" i="9" l="1"/>
  <c r="AMC55" i="9"/>
  <c r="AMC11" i="9"/>
  <c r="AMC59" i="9"/>
  <c r="AMC60" i="9"/>
  <c r="AMC12" i="9"/>
  <c r="AMC56" i="9"/>
  <c r="AMC57" i="9"/>
  <c r="AMC16" i="9"/>
  <c r="AMC54" i="9"/>
  <c r="AMC15" i="9"/>
  <c r="AMC58" i="9"/>
  <c r="AMC10" i="9"/>
  <c r="AMD7" i="9"/>
  <c r="AMC14" i="9"/>
  <c r="AMC13" i="9"/>
  <c r="AMD61" i="9" l="1"/>
  <c r="AMD55" i="9"/>
  <c r="AMD11" i="9"/>
  <c r="AMD59" i="9"/>
  <c r="AMD60" i="9"/>
  <c r="AMD12" i="9"/>
  <c r="AMD56" i="9"/>
  <c r="AMD57" i="9"/>
  <c r="AMD16" i="9"/>
  <c r="AMD54" i="9"/>
  <c r="AMD15" i="9"/>
  <c r="AMD58" i="9"/>
  <c r="AMD10" i="9"/>
  <c r="AME7" i="9"/>
  <c r="AMD14" i="9"/>
  <c r="AMD13" i="9"/>
  <c r="AME61" i="9" l="1"/>
  <c r="AME55" i="9"/>
  <c r="AME11" i="9"/>
  <c r="AME59" i="9"/>
  <c r="AME60" i="9"/>
  <c r="AME12" i="9"/>
  <c r="AME56" i="9"/>
  <c r="AME57" i="9"/>
  <c r="AME16" i="9"/>
  <c r="AME54" i="9"/>
  <c r="AME15" i="9"/>
  <c r="AME58" i="9"/>
  <c r="AME10" i="9"/>
  <c r="AMF7" i="9"/>
  <c r="AME14" i="9"/>
  <c r="AME13" i="9"/>
  <c r="AMF61" i="9" l="1"/>
  <c r="AMF55" i="9"/>
  <c r="AMF11" i="9"/>
  <c r="AMF59" i="9"/>
  <c r="AMF60" i="9"/>
  <c r="AMF12" i="9"/>
  <c r="AMF57" i="9"/>
  <c r="AMF56" i="9"/>
  <c r="AMF16" i="9"/>
  <c r="AMF54" i="9"/>
  <c r="AMF15" i="9"/>
  <c r="AMF58" i="9"/>
  <c r="AMF10" i="9"/>
  <c r="AMG7" i="9"/>
  <c r="AMF14" i="9"/>
  <c r="AMF13" i="9"/>
  <c r="AMG61" i="9" l="1"/>
  <c r="AMG55" i="9"/>
  <c r="AMG11" i="9"/>
  <c r="AMG59" i="9"/>
  <c r="AMG60" i="9"/>
  <c r="AMG12" i="9"/>
  <c r="AMG57" i="9"/>
  <c r="AMG56" i="9"/>
  <c r="AMG16" i="9"/>
  <c r="AMG54" i="9"/>
  <c r="AMG15" i="9"/>
  <c r="AMG58" i="9"/>
  <c r="AMG10" i="9"/>
  <c r="AMH7" i="9"/>
  <c r="AMG14" i="9"/>
  <c r="AMG13" i="9"/>
  <c r="AMH61" i="9" l="1"/>
  <c r="AMH55" i="9"/>
  <c r="AMH11" i="9"/>
  <c r="AMH60" i="9"/>
  <c r="AMH59" i="9"/>
  <c r="AMH12" i="9"/>
  <c r="AMH56" i="9"/>
  <c r="AMH57" i="9"/>
  <c r="AMH16" i="9"/>
  <c r="AMH54" i="9"/>
  <c r="AMH15" i="9"/>
  <c r="AMH58" i="9"/>
  <c r="AMH10" i="9"/>
  <c r="AMI7" i="9"/>
  <c r="AMH14" i="9"/>
  <c r="AMH13" i="9"/>
  <c r="AMI61" i="9" l="1"/>
  <c r="AMI55" i="9"/>
  <c r="AMI11" i="9"/>
  <c r="AMI59" i="9"/>
  <c r="AMI60" i="9"/>
  <c r="AMI12" i="9"/>
  <c r="AMI56" i="9"/>
  <c r="AMI57" i="9"/>
  <c r="AMI16" i="9"/>
  <c r="AMI54" i="9"/>
  <c r="AMI15" i="9"/>
  <c r="AMI58" i="9"/>
  <c r="AMI10" i="9"/>
  <c r="AMI14" i="9"/>
  <c r="AMJ7" i="9"/>
  <c r="AMI13" i="9"/>
  <c r="AMJ61" i="9" l="1"/>
  <c r="AMJ11" i="9"/>
  <c r="AMJ55" i="9"/>
  <c r="AMJ59" i="9"/>
  <c r="AMJ60" i="9"/>
  <c r="AMJ12" i="9"/>
  <c r="AMJ56" i="9"/>
  <c r="AMJ57" i="9"/>
  <c r="AMJ16" i="9"/>
  <c r="AMJ54" i="9"/>
  <c r="AMJ15" i="9"/>
  <c r="AMJ58" i="9"/>
  <c r="AMJ10" i="9"/>
  <c r="AMK7" i="9"/>
  <c r="AMJ14" i="9"/>
  <c r="AMJ13" i="9"/>
  <c r="AMK61" i="9" l="1"/>
  <c r="AMK11" i="9"/>
  <c r="AMK55" i="9"/>
  <c r="AMK60" i="9"/>
  <c r="AMK59" i="9"/>
  <c r="AMK12" i="9"/>
  <c r="AMK56" i="9"/>
  <c r="AMK57" i="9"/>
  <c r="AMK16" i="9"/>
  <c r="AMK54" i="9"/>
  <c r="AMK15" i="9"/>
  <c r="AMK58" i="9"/>
  <c r="AMK10" i="9"/>
  <c r="AMK13" i="9"/>
  <c r="AMK14" i="9"/>
  <c r="AML7" i="9"/>
  <c r="AML61" i="9" l="1"/>
  <c r="AML55" i="9"/>
  <c r="AML11" i="9"/>
  <c r="AML59" i="9"/>
  <c r="AML60" i="9"/>
  <c r="AML12" i="9"/>
  <c r="AML56" i="9"/>
  <c r="AML57" i="9"/>
  <c r="AML16" i="9"/>
  <c r="AML54" i="9"/>
  <c r="AML15" i="9"/>
  <c r="AML58" i="9"/>
  <c r="AML10" i="9"/>
  <c r="AMM7" i="9"/>
  <c r="AML13" i="9"/>
  <c r="AML14" i="9"/>
  <c r="AMM61" i="9" l="1"/>
  <c r="AMM55" i="9"/>
  <c r="AMM11" i="9"/>
  <c r="AMM59" i="9"/>
  <c r="AMM60" i="9"/>
  <c r="AMM12" i="9"/>
  <c r="AMM57" i="9"/>
  <c r="AMM56" i="9"/>
  <c r="AMM16" i="9"/>
  <c r="AMM54" i="9"/>
  <c r="AMM15" i="9"/>
  <c r="AMM58" i="9"/>
  <c r="AMM10" i="9"/>
  <c r="AMM14" i="9"/>
  <c r="AMM13" i="9"/>
  <c r="AMN7" i="9"/>
  <c r="AMN61" i="9" l="1"/>
  <c r="AMN55" i="9"/>
  <c r="AMN11" i="9"/>
  <c r="AMN59" i="9"/>
  <c r="AMN60" i="9"/>
  <c r="AMN12" i="9"/>
  <c r="AMN56" i="9"/>
  <c r="AMN57" i="9"/>
  <c r="AMN16" i="9"/>
  <c r="AMN54" i="9"/>
  <c r="AMN15" i="9"/>
  <c r="AMN58" i="9"/>
  <c r="AMN10" i="9"/>
  <c r="AMN14" i="9"/>
  <c r="AMN13" i="9"/>
  <c r="AMO7" i="9"/>
  <c r="AMO61" i="9" l="1"/>
  <c r="AMO55" i="9"/>
  <c r="AMO11" i="9"/>
  <c r="AMO59" i="9"/>
  <c r="AMO60" i="9"/>
  <c r="AMO12" i="9"/>
  <c r="AMO56" i="9"/>
  <c r="AMO57" i="9"/>
  <c r="AMO16" i="9"/>
  <c r="AMO54" i="9"/>
  <c r="AMO15" i="9"/>
  <c r="AMO58" i="9"/>
  <c r="AMO10" i="9"/>
  <c r="AMO14" i="9"/>
  <c r="AMO13" i="9"/>
  <c r="AMP7" i="9"/>
  <c r="AMP61" i="9" l="1"/>
  <c r="AMP55" i="9"/>
  <c r="AMP11" i="9"/>
  <c r="AMP59" i="9"/>
  <c r="AMP60" i="9"/>
  <c r="AMP12" i="9"/>
  <c r="AMP57" i="9"/>
  <c r="AMP56" i="9"/>
  <c r="AMP16" i="9"/>
  <c r="AMP54" i="9"/>
  <c r="AMP15" i="9"/>
  <c r="AMP58" i="9"/>
  <c r="AMP10" i="9"/>
  <c r="AMP13" i="9"/>
  <c r="AMP14" i="9"/>
  <c r="AMQ7" i="9"/>
  <c r="AMQ61" i="9" l="1"/>
  <c r="AMQ55" i="9"/>
  <c r="AMQ11" i="9"/>
  <c r="AMQ59" i="9"/>
  <c r="AMQ60" i="9"/>
  <c r="AMQ12" i="9"/>
  <c r="AMQ56" i="9"/>
  <c r="AMQ57" i="9"/>
  <c r="AMQ16" i="9"/>
  <c r="AMQ54" i="9"/>
  <c r="AMQ15" i="9"/>
  <c r="AMQ58" i="9"/>
  <c r="AMQ10" i="9"/>
  <c r="AMQ14" i="9"/>
  <c r="AMR7" i="9"/>
  <c r="AMQ13" i="9"/>
  <c r="AMR61" i="9" l="1"/>
  <c r="AMR55" i="9"/>
  <c r="AMR11" i="9"/>
  <c r="AMR59" i="9"/>
  <c r="AMR60" i="9"/>
  <c r="AMR12" i="9"/>
  <c r="AMR56" i="9"/>
  <c r="AMR57" i="9"/>
  <c r="AMR16" i="9"/>
  <c r="AMR54" i="9"/>
  <c r="AMR15" i="9"/>
  <c r="AMR58" i="9"/>
  <c r="AMR10" i="9"/>
  <c r="AMR14" i="9"/>
  <c r="AMR13" i="9"/>
  <c r="AMS7" i="9"/>
  <c r="AMS61" i="9" l="1"/>
  <c r="AMS55" i="9"/>
  <c r="AMS11" i="9"/>
  <c r="AMS59" i="9"/>
  <c r="AMS60" i="9"/>
  <c r="AMS12" i="9"/>
  <c r="AMS57" i="9"/>
  <c r="AMS56" i="9"/>
  <c r="AMS16" i="9"/>
  <c r="AMS54" i="9"/>
  <c r="AMS15" i="9"/>
  <c r="AMS58" i="9"/>
  <c r="AMS10" i="9"/>
  <c r="AMS14" i="9"/>
  <c r="AMT7" i="9"/>
  <c r="AMS13" i="9"/>
  <c r="AMT61" i="9" l="1"/>
  <c r="AMT55" i="9"/>
  <c r="AMT11" i="9"/>
  <c r="AMT59" i="9"/>
  <c r="AMT60" i="9"/>
  <c r="AMT12" i="9"/>
  <c r="AMT56" i="9"/>
  <c r="AMT57" i="9"/>
  <c r="AMT16" i="9"/>
  <c r="AMT54" i="9"/>
  <c r="AMT15" i="9"/>
  <c r="AMT58" i="9"/>
  <c r="AMT10" i="9"/>
  <c r="AMT14" i="9"/>
  <c r="AMT13" i="9"/>
  <c r="AMU7" i="9"/>
  <c r="AMU61" i="9" l="1"/>
  <c r="AMU55" i="9"/>
  <c r="AMU11" i="9"/>
  <c r="AMU59" i="9"/>
  <c r="AMU60" i="9"/>
  <c r="AMU12" i="9"/>
  <c r="AMU56" i="9"/>
  <c r="AMU57" i="9"/>
  <c r="AMU16" i="9"/>
  <c r="AMU54" i="9"/>
  <c r="AMU15" i="9"/>
  <c r="AMU58" i="9"/>
  <c r="AMU10" i="9"/>
  <c r="AMU14" i="9"/>
  <c r="AMU13" i="9"/>
  <c r="AMV7" i="9"/>
  <c r="AMV61" i="9" l="1"/>
  <c r="AMV55" i="9"/>
  <c r="AMV11" i="9"/>
  <c r="AMV59" i="9"/>
  <c r="AMV60" i="9"/>
  <c r="AMV12" i="9"/>
  <c r="AMV57" i="9"/>
  <c r="AMV56" i="9"/>
  <c r="AMV16" i="9"/>
  <c r="AMV54" i="9"/>
  <c r="AMV15" i="9"/>
  <c r="AMV58" i="9"/>
  <c r="AMV10" i="9"/>
  <c r="AMV14" i="9"/>
  <c r="AMV13" i="9"/>
  <c r="AMW7" i="9"/>
  <c r="AMW61" i="9" l="1"/>
  <c r="AMW11" i="9"/>
  <c r="AMW55" i="9"/>
  <c r="AMW59" i="9"/>
  <c r="AMW60" i="9"/>
  <c r="AMW12" i="9"/>
  <c r="AMW56" i="9"/>
  <c r="AMW57" i="9"/>
  <c r="AMW16" i="9"/>
  <c r="AMW54" i="9"/>
  <c r="AMW15" i="9"/>
  <c r="AMW58" i="9"/>
  <c r="AMW10" i="9"/>
  <c r="AMW14" i="9"/>
  <c r="AMW13" i="9"/>
  <c r="AMX7" i="9"/>
  <c r="AMX61" i="9" l="1"/>
  <c r="AMX55" i="9"/>
  <c r="AMX11" i="9"/>
  <c r="AMX59" i="9"/>
  <c r="AMX60" i="9"/>
  <c r="AMX12" i="9"/>
  <c r="AMX56" i="9"/>
  <c r="AMX57" i="9"/>
  <c r="AMX16" i="9"/>
  <c r="AMX54" i="9"/>
  <c r="AMX15" i="9"/>
  <c r="AMX58" i="9"/>
  <c r="AMX10" i="9"/>
  <c r="AMX13" i="9"/>
  <c r="AMX14" i="9"/>
  <c r="AMY7" i="9"/>
  <c r="AMY61" i="9" l="1"/>
  <c r="AMY11" i="9"/>
  <c r="AMY55" i="9"/>
  <c r="AMY60" i="9"/>
  <c r="AMY59" i="9"/>
  <c r="AMY12" i="9"/>
  <c r="AMY57" i="9"/>
  <c r="AMY56" i="9"/>
  <c r="AMY16" i="9"/>
  <c r="AMY54" i="9"/>
  <c r="AMY15" i="9"/>
  <c r="AMY58" i="9"/>
  <c r="AMY10" i="9"/>
  <c r="AMY14" i="9"/>
  <c r="AMY13" i="9"/>
  <c r="AMZ7" i="9"/>
  <c r="AMZ61" i="9" l="1"/>
  <c r="AMZ11" i="9"/>
  <c r="AMZ55" i="9"/>
  <c r="AMZ59" i="9"/>
  <c r="AMZ60" i="9"/>
  <c r="AMZ12" i="9"/>
  <c r="AMZ56" i="9"/>
  <c r="AMZ57" i="9"/>
  <c r="AMZ16" i="9"/>
  <c r="AMZ54" i="9"/>
  <c r="AMZ15" i="9"/>
  <c r="AMZ58" i="9"/>
  <c r="AMZ10" i="9"/>
  <c r="AMZ13" i="9"/>
  <c r="ANA7" i="9"/>
  <c r="AMZ14" i="9"/>
  <c r="ANA61" i="9" l="1"/>
  <c r="ANA55" i="9"/>
  <c r="ANA11" i="9"/>
  <c r="ANA59" i="9"/>
  <c r="ANA60" i="9"/>
  <c r="ANA12" i="9"/>
  <c r="ANA57" i="9"/>
  <c r="ANA56" i="9"/>
  <c r="ANA16" i="9"/>
  <c r="ANA54" i="9"/>
  <c r="ANA15" i="9"/>
  <c r="ANA58" i="9"/>
  <c r="ANA10" i="9"/>
  <c r="ANA14" i="9"/>
  <c r="ANB7" i="9"/>
  <c r="ANA13" i="9"/>
  <c r="ANB61" i="9" l="1"/>
  <c r="ANB55" i="9"/>
  <c r="ANB11" i="9"/>
  <c r="ANB59" i="9"/>
  <c r="ANB60" i="9"/>
  <c r="ANB12" i="9"/>
  <c r="ANB56" i="9"/>
  <c r="ANB57" i="9"/>
  <c r="ANB16" i="9"/>
  <c r="ANB54" i="9"/>
  <c r="ANB15" i="9"/>
  <c r="ANB58" i="9"/>
  <c r="ANB10" i="9"/>
  <c r="ANB13" i="9"/>
  <c r="ANB14" i="9"/>
  <c r="ANC7" i="9"/>
  <c r="ANC61" i="9" l="1"/>
  <c r="ANC55" i="9"/>
  <c r="ANC11" i="9"/>
  <c r="ANC59" i="9"/>
  <c r="ANC60" i="9"/>
  <c r="ANC12" i="9"/>
  <c r="ANC57" i="9"/>
  <c r="ANC56" i="9"/>
  <c r="ANC16" i="9"/>
  <c r="ANC54" i="9"/>
  <c r="ANC15" i="9"/>
  <c r="ANC58" i="9"/>
  <c r="ANC10" i="9"/>
  <c r="ANC14" i="9"/>
  <c r="ANC13" i="9"/>
  <c r="AND7" i="9"/>
  <c r="AND61" i="9" l="1"/>
  <c r="AND11" i="9"/>
  <c r="AND55" i="9"/>
  <c r="AND59" i="9"/>
  <c r="AND60" i="9"/>
  <c r="AND12" i="9"/>
  <c r="AND56" i="9"/>
  <c r="AND57" i="9"/>
  <c r="AND16" i="9"/>
  <c r="AND54" i="9"/>
  <c r="AND15" i="9"/>
  <c r="AND58" i="9"/>
  <c r="AND10" i="9"/>
  <c r="AND14" i="9"/>
  <c r="ANE7" i="9"/>
  <c r="AND13" i="9"/>
  <c r="ANE61" i="9" l="1"/>
  <c r="ANE11" i="9"/>
  <c r="ANE55" i="9"/>
  <c r="ANE59" i="9"/>
  <c r="ANE60" i="9"/>
  <c r="ANE12" i="9"/>
  <c r="ANE56" i="9"/>
  <c r="ANE57" i="9"/>
  <c r="ANE16" i="9"/>
  <c r="ANE54" i="9"/>
  <c r="ANE15" i="9"/>
  <c r="ANE58" i="9"/>
  <c r="ANE10" i="9"/>
  <c r="ANE14" i="9"/>
  <c r="ANE13" i="9"/>
  <c r="ANF7" i="9"/>
  <c r="ANF61" i="9" l="1"/>
  <c r="ANF11" i="9"/>
  <c r="ANF55" i="9"/>
  <c r="ANF59" i="9"/>
  <c r="ANF60" i="9"/>
  <c r="ANF12" i="9"/>
  <c r="ANF56" i="9"/>
  <c r="ANF57" i="9"/>
  <c r="ANF16" i="9"/>
  <c r="ANF54" i="9"/>
  <c r="ANF15" i="9"/>
  <c r="ANF58" i="9"/>
  <c r="ANF10" i="9"/>
  <c r="ANF14" i="9"/>
  <c r="ANG7" i="9"/>
  <c r="ANF13" i="9"/>
  <c r="ANG61" i="9" l="1"/>
  <c r="ANG55" i="9"/>
  <c r="ANG11" i="9"/>
  <c r="ANG59" i="9"/>
  <c r="ANG60" i="9"/>
  <c r="ANG12" i="9"/>
  <c r="ANG56" i="9"/>
  <c r="ANG57" i="9"/>
  <c r="ANG16" i="9"/>
  <c r="ANG54" i="9"/>
  <c r="ANG15" i="9"/>
  <c r="ANG58" i="9"/>
  <c r="ANG10" i="9"/>
  <c r="ANG14" i="9"/>
  <c r="ANG13" i="9"/>
  <c r="ANH7" i="9"/>
  <c r="ANH61" i="9" l="1"/>
  <c r="ANH55" i="9"/>
  <c r="ANH11" i="9"/>
  <c r="ANH59" i="9"/>
  <c r="ANH60" i="9"/>
  <c r="ANH12" i="9"/>
  <c r="ANH57" i="9"/>
  <c r="ANH56" i="9"/>
  <c r="ANH16" i="9"/>
  <c r="ANH54" i="9"/>
  <c r="ANH15" i="9"/>
  <c r="ANH58" i="9"/>
  <c r="ANH10" i="9"/>
  <c r="ANH14" i="9"/>
  <c r="ANH13" i="9"/>
  <c r="ANI7" i="9"/>
  <c r="ANI61" i="9" l="1"/>
  <c r="ANI55" i="9"/>
  <c r="ANI11" i="9"/>
  <c r="ANI59" i="9"/>
  <c r="ANI60" i="9"/>
  <c r="ANI12" i="9"/>
  <c r="ANI56" i="9"/>
  <c r="ANI57" i="9"/>
  <c r="ANI16" i="9"/>
  <c r="ANI54" i="9"/>
  <c r="ANI15" i="9"/>
  <c r="ANI58" i="9"/>
  <c r="ANI10" i="9"/>
  <c r="ANI14" i="9"/>
  <c r="ANJ7" i="9"/>
  <c r="ANI13" i="9"/>
  <c r="ANJ61" i="9" l="1"/>
  <c r="ANJ55" i="9"/>
  <c r="ANJ11" i="9"/>
  <c r="ANJ59" i="9"/>
  <c r="ANJ60" i="9"/>
  <c r="ANJ12" i="9"/>
  <c r="ANJ56" i="9"/>
  <c r="ANJ57" i="9"/>
  <c r="ANJ16" i="9"/>
  <c r="ANJ54" i="9"/>
  <c r="ANJ15" i="9"/>
  <c r="ANJ58" i="9"/>
  <c r="ANJ10" i="9"/>
  <c r="ANJ14" i="9"/>
  <c r="ANJ13" i="9"/>
  <c r="ANK7" i="9"/>
  <c r="ANK61" i="9" l="1"/>
  <c r="ANK55" i="9"/>
  <c r="ANK11" i="9"/>
  <c r="ANK60" i="9"/>
  <c r="ANK59" i="9"/>
  <c r="ANK12" i="9"/>
  <c r="ANK56" i="9"/>
  <c r="ANK57" i="9"/>
  <c r="ANK16" i="9"/>
  <c r="ANK54" i="9"/>
  <c r="ANK15" i="9"/>
  <c r="ANK58" i="9"/>
  <c r="ANK10" i="9"/>
  <c r="ANK13" i="9"/>
  <c r="ANL7" i="9"/>
  <c r="ANK14" i="9"/>
  <c r="ANL61" i="9" l="1"/>
  <c r="ANL55" i="9"/>
  <c r="ANL11" i="9"/>
  <c r="ANL59" i="9"/>
  <c r="ANL60" i="9"/>
  <c r="ANL12" i="9"/>
  <c r="ANL56" i="9"/>
  <c r="ANL57" i="9"/>
  <c r="ANL16" i="9"/>
  <c r="ANL54" i="9"/>
  <c r="ANL15" i="9"/>
  <c r="ANL58" i="9"/>
  <c r="ANL10" i="9"/>
  <c r="ANL14" i="9"/>
  <c r="ANL13" i="9"/>
  <c r="ANM7" i="9"/>
  <c r="ANM61" i="9" l="1"/>
  <c r="ANM55" i="9"/>
  <c r="ANM11" i="9"/>
  <c r="ANM59" i="9"/>
  <c r="ANM60" i="9"/>
  <c r="ANM12" i="9"/>
  <c r="ANM56" i="9"/>
  <c r="ANM57" i="9"/>
  <c r="ANM16" i="9"/>
  <c r="ANM54" i="9"/>
  <c r="ANM15" i="9"/>
  <c r="ANM58" i="9"/>
  <c r="ANM10" i="9"/>
  <c r="ANM14" i="9"/>
  <c r="ANM13" i="9"/>
  <c r="ANN7" i="9"/>
  <c r="ANN61" i="9" l="1"/>
  <c r="ANN55" i="9"/>
  <c r="ANN11" i="9"/>
  <c r="ANN59" i="9"/>
  <c r="ANN60" i="9"/>
  <c r="ANN12" i="9"/>
  <c r="ANN56" i="9"/>
  <c r="ANN57" i="9"/>
  <c r="ANN16" i="9"/>
  <c r="ANN54" i="9"/>
  <c r="ANN15" i="9"/>
  <c r="ANN58" i="9"/>
  <c r="ANN10" i="9"/>
  <c r="ANN13" i="9"/>
  <c r="ANN14" i="9"/>
  <c r="ANO7" i="9"/>
  <c r="ANO61" i="9" l="1"/>
  <c r="ANO11" i="9"/>
  <c r="ANO55" i="9"/>
  <c r="ANO59" i="9"/>
  <c r="ANO60" i="9"/>
  <c r="ANO12" i="9"/>
  <c r="ANO57" i="9"/>
  <c r="ANO56" i="9"/>
  <c r="ANO16" i="9"/>
  <c r="ANO54" i="9"/>
  <c r="ANO15" i="9"/>
  <c r="ANO58" i="9"/>
  <c r="ANO10" i="9"/>
  <c r="ANO13" i="9"/>
  <c r="ANP7" i="9"/>
  <c r="ANO14" i="9"/>
  <c r="ANP61" i="9" l="1"/>
  <c r="ANP55" i="9"/>
  <c r="ANP11" i="9"/>
  <c r="ANP59" i="9"/>
  <c r="ANP60" i="9"/>
  <c r="ANP12" i="9"/>
  <c r="ANP56" i="9"/>
  <c r="ANP57" i="9"/>
  <c r="ANP16" i="9"/>
  <c r="ANP54" i="9"/>
  <c r="ANP15" i="9"/>
  <c r="ANP58" i="9"/>
  <c r="ANP10" i="9"/>
  <c r="ANP14" i="9"/>
  <c r="ANP13" i="9"/>
  <c r="ANQ7" i="9"/>
  <c r="ANQ61" i="9" l="1"/>
  <c r="ANQ55" i="9"/>
  <c r="ANQ11" i="9"/>
  <c r="ANQ59" i="9"/>
  <c r="ANQ60" i="9"/>
  <c r="ANQ12" i="9"/>
  <c r="ANQ57" i="9"/>
  <c r="ANQ56" i="9"/>
  <c r="ANQ16" i="9"/>
  <c r="ANQ54" i="9"/>
  <c r="ANQ15" i="9"/>
  <c r="ANQ58" i="9"/>
  <c r="ANQ10" i="9"/>
  <c r="ANQ14" i="9"/>
  <c r="ANQ13" i="9"/>
  <c r="ANR7" i="9"/>
  <c r="ANR61" i="9" l="1"/>
  <c r="ANR55" i="9"/>
  <c r="ANR11" i="9"/>
  <c r="ANR59" i="9"/>
  <c r="ANR60" i="9"/>
  <c r="ANR12" i="9"/>
  <c r="ANR57" i="9"/>
  <c r="ANR56" i="9"/>
  <c r="ANR16" i="9"/>
  <c r="ANR54" i="9"/>
  <c r="ANR15" i="9"/>
  <c r="ANR58" i="9"/>
  <c r="ANR10" i="9"/>
  <c r="ANR13" i="9"/>
  <c r="ANR14" i="9"/>
  <c r="ANS7" i="9"/>
  <c r="ANS61" i="9" l="1"/>
  <c r="ANS55" i="9"/>
  <c r="ANS11" i="9"/>
  <c r="ANS59" i="9"/>
  <c r="ANS60" i="9"/>
  <c r="ANS12" i="9"/>
  <c r="ANS56" i="9"/>
  <c r="ANS57" i="9"/>
  <c r="ANS16" i="9"/>
  <c r="ANS54" i="9"/>
  <c r="ANS15" i="9"/>
  <c r="ANS58" i="9"/>
  <c r="ANS10" i="9"/>
  <c r="ANS14" i="9"/>
  <c r="ANT7" i="9"/>
  <c r="ANS13" i="9"/>
  <c r="ANT61" i="9" l="1"/>
  <c r="ANT11" i="9"/>
  <c r="ANT55" i="9"/>
  <c r="ANT59" i="9"/>
  <c r="ANT60" i="9"/>
  <c r="ANT12" i="9"/>
  <c r="ANT57" i="9"/>
  <c r="ANT56" i="9"/>
  <c r="ANT16" i="9"/>
  <c r="ANT54" i="9"/>
  <c r="ANT15" i="9"/>
  <c r="ANT58" i="9"/>
  <c r="ANT10" i="9"/>
  <c r="ANT14" i="9"/>
  <c r="ANT13" i="9"/>
  <c r="ANU7" i="9"/>
  <c r="ANU61" i="9" l="1"/>
  <c r="ANU11" i="9"/>
  <c r="ANU55" i="9"/>
  <c r="ANU60" i="9"/>
  <c r="ANU59" i="9"/>
  <c r="ANU12" i="9"/>
  <c r="ANU56" i="9"/>
  <c r="ANU57" i="9"/>
  <c r="ANU16" i="9"/>
  <c r="ANU54" i="9"/>
  <c r="ANU15" i="9"/>
  <c r="ANU58" i="9"/>
  <c r="ANU10" i="9"/>
  <c r="ANU14" i="9"/>
  <c r="ANU13" i="9"/>
  <c r="ANV7" i="9"/>
  <c r="ANV61" i="9" l="1"/>
  <c r="ANV55" i="9"/>
  <c r="ANV11" i="9"/>
  <c r="ANV59" i="9"/>
  <c r="ANV60" i="9"/>
  <c r="ANV12" i="9"/>
  <c r="ANV57" i="9"/>
  <c r="ANV56" i="9"/>
  <c r="ANV16" i="9"/>
  <c r="ANV54" i="9"/>
  <c r="ANV15" i="9"/>
  <c r="ANV58" i="9"/>
  <c r="ANV10" i="9"/>
  <c r="ANV14" i="9"/>
  <c r="ANW7" i="9"/>
  <c r="ANV13" i="9"/>
  <c r="ANW61" i="9" l="1"/>
  <c r="ANW55" i="9"/>
  <c r="ANW11" i="9"/>
  <c r="ANW59" i="9"/>
  <c r="ANW60" i="9"/>
  <c r="ANW12" i="9"/>
  <c r="ANW57" i="9"/>
  <c r="ANW56" i="9"/>
  <c r="ANW16" i="9"/>
  <c r="ANW54" i="9"/>
  <c r="ANW15" i="9"/>
  <c r="ANW58" i="9"/>
  <c r="ANW10" i="9"/>
  <c r="ANW13" i="9"/>
  <c r="ANX7" i="9"/>
  <c r="ANW14" i="9"/>
  <c r="ANX61" i="9" l="1"/>
  <c r="ANX11" i="9"/>
  <c r="ANX55" i="9"/>
  <c r="ANX59" i="9"/>
  <c r="ANX60" i="9"/>
  <c r="ANX12" i="9"/>
  <c r="ANX56" i="9"/>
  <c r="ANX57" i="9"/>
  <c r="ANX16" i="9"/>
  <c r="ANX54" i="9"/>
  <c r="ANX15" i="9"/>
  <c r="ANX58" i="9"/>
  <c r="ANX10" i="9"/>
  <c r="ANX14" i="9"/>
  <c r="ANX13" i="9"/>
  <c r="ANY7" i="9"/>
  <c r="ANY61" i="9" l="1"/>
  <c r="ANY55" i="9"/>
  <c r="ANY11" i="9"/>
  <c r="ANY59" i="9"/>
  <c r="ANY60" i="9"/>
  <c r="ANY12" i="9"/>
  <c r="ANY57" i="9"/>
  <c r="ANY56" i="9"/>
  <c r="ANY16" i="9"/>
  <c r="ANY54" i="9"/>
  <c r="ANY15" i="9"/>
  <c r="ANY58" i="9"/>
  <c r="ANY10" i="9"/>
  <c r="ANY14" i="9"/>
  <c r="ANZ7" i="9"/>
  <c r="ANY13" i="9"/>
  <c r="ANZ61" i="9" l="1"/>
  <c r="ANZ55" i="9"/>
  <c r="ANZ11" i="9"/>
  <c r="ANZ59" i="9"/>
  <c r="ANZ60" i="9"/>
  <c r="ANZ12" i="9"/>
  <c r="ANZ57" i="9"/>
  <c r="ANZ56" i="9"/>
  <c r="ANZ16" i="9"/>
  <c r="ANZ54" i="9"/>
  <c r="ANZ15" i="9"/>
  <c r="ANZ58" i="9"/>
  <c r="ANZ10" i="9"/>
  <c r="ANZ14" i="9"/>
  <c r="ANZ13" i="9"/>
  <c r="AOA7" i="9"/>
  <c r="AOA61" i="9" l="1"/>
  <c r="AOA11" i="9"/>
  <c r="AOA55" i="9"/>
  <c r="AOA59" i="9"/>
  <c r="AOA60" i="9"/>
  <c r="AOA12" i="9"/>
  <c r="AOA57" i="9"/>
  <c r="AOA56" i="9"/>
  <c r="AOA16" i="9"/>
  <c r="AOA54" i="9"/>
  <c r="AOA15" i="9"/>
  <c r="AOA58" i="9"/>
  <c r="AOA10" i="9"/>
  <c r="AOA14" i="9"/>
  <c r="AOA13" i="9"/>
  <c r="AOB7" i="9"/>
  <c r="AOB61" i="9" l="1"/>
  <c r="AOB11" i="9"/>
  <c r="AOB55" i="9"/>
  <c r="AOB59" i="9"/>
  <c r="AOB60" i="9"/>
  <c r="AOB12" i="9"/>
  <c r="AOB56" i="9"/>
  <c r="AOB57" i="9"/>
  <c r="AOB16" i="9"/>
  <c r="AOB54" i="9"/>
  <c r="AOB15" i="9"/>
  <c r="AOB58" i="9"/>
  <c r="AOB10" i="9"/>
  <c r="AOB14" i="9"/>
  <c r="AOB13" i="9"/>
  <c r="AOC7" i="9"/>
  <c r="AOC61" i="9" l="1"/>
  <c r="AOC55" i="9"/>
  <c r="AOC11" i="9"/>
  <c r="AOC59" i="9"/>
  <c r="AOC60" i="9"/>
  <c r="AOC12" i="9"/>
  <c r="AOC56" i="9"/>
  <c r="AOC57" i="9"/>
  <c r="AOC16" i="9"/>
  <c r="AOC54" i="9"/>
  <c r="AOC15" i="9"/>
  <c r="AOC58" i="9"/>
  <c r="AOC10" i="9"/>
  <c r="AOC14" i="9"/>
  <c r="AOC13" i="9"/>
  <c r="AOD7" i="9"/>
  <c r="AOD61" i="9" l="1"/>
  <c r="AOD55" i="9"/>
  <c r="AOD11" i="9"/>
  <c r="AOD59" i="9"/>
  <c r="AOD60" i="9"/>
  <c r="AOD12" i="9"/>
  <c r="AOD57" i="9"/>
  <c r="AOD56" i="9"/>
  <c r="AOD16" i="9"/>
  <c r="AOD54" i="9"/>
  <c r="AOD15" i="9"/>
  <c r="AOD58" i="9"/>
  <c r="AOD10" i="9"/>
  <c r="AOD14" i="9"/>
  <c r="AOD13" i="9"/>
  <c r="AOE7" i="9"/>
  <c r="AOE61" i="9" l="1"/>
  <c r="AOE55" i="9"/>
  <c r="AOE11" i="9"/>
  <c r="AOE60" i="9"/>
  <c r="AOE59" i="9"/>
  <c r="AOE12" i="9"/>
  <c r="AOE57" i="9"/>
  <c r="AOE56" i="9"/>
  <c r="AOE16" i="9"/>
  <c r="AOE54" i="9"/>
  <c r="AOE15" i="9"/>
  <c r="AOE58" i="9"/>
  <c r="AOE10" i="9"/>
  <c r="AOE14" i="9"/>
  <c r="AOE13" i="9"/>
  <c r="AOF7" i="9"/>
  <c r="AOF61" i="9" l="1"/>
  <c r="AOF11" i="9"/>
  <c r="AOF55" i="9"/>
  <c r="AOF60" i="9"/>
  <c r="AOF59" i="9"/>
  <c r="AOF12" i="9"/>
  <c r="AOF56" i="9"/>
  <c r="AOF57" i="9"/>
  <c r="AOF16" i="9"/>
  <c r="AOF54" i="9"/>
  <c r="AOF15" i="9"/>
  <c r="AOF58" i="9"/>
  <c r="AOF10" i="9"/>
  <c r="AOF14" i="9"/>
  <c r="AOF13" i="9"/>
  <c r="AOG7" i="9"/>
  <c r="AOG61" i="9" l="1"/>
  <c r="AOG11" i="9"/>
  <c r="AOG55" i="9"/>
  <c r="AOG59" i="9"/>
  <c r="AOG60" i="9"/>
  <c r="AOG12" i="9"/>
  <c r="AOG57" i="9"/>
  <c r="AOG56" i="9"/>
  <c r="AOG16" i="9"/>
  <c r="AOG54" i="9"/>
  <c r="AOG15" i="9"/>
  <c r="AOG58" i="9"/>
  <c r="AOG10" i="9"/>
  <c r="AOG14" i="9"/>
  <c r="AOH7" i="9"/>
  <c r="AOG13" i="9"/>
  <c r="AOH61" i="9" l="1"/>
  <c r="AOH55" i="9"/>
  <c r="AOH11" i="9"/>
  <c r="AOH59" i="9"/>
  <c r="AOH60" i="9"/>
  <c r="AOH12" i="9"/>
  <c r="AOH56" i="9"/>
  <c r="AOH57" i="9"/>
  <c r="AOH16" i="9"/>
  <c r="AOH54" i="9"/>
  <c r="AOH15" i="9"/>
  <c r="AOH58" i="9"/>
  <c r="AOH10" i="9"/>
  <c r="AOH13" i="9"/>
  <c r="AOH14" i="9"/>
  <c r="AOI7" i="9"/>
  <c r="AOI61" i="9" l="1"/>
  <c r="AOI55" i="9"/>
  <c r="AOI11" i="9"/>
  <c r="AOI59" i="9"/>
  <c r="AOI60" i="9"/>
  <c r="AOI12" i="9"/>
  <c r="AOI57" i="9"/>
  <c r="AOI56" i="9"/>
  <c r="AOI16" i="9"/>
  <c r="AOI54" i="9"/>
  <c r="AOI15" i="9"/>
  <c r="AOI58" i="9"/>
  <c r="AOI10" i="9"/>
  <c r="AOI14" i="9"/>
  <c r="AOI13" i="9"/>
  <c r="AOJ7" i="9"/>
  <c r="AOJ61" i="9" l="1"/>
  <c r="AOJ55" i="9"/>
  <c r="AOJ11" i="9"/>
  <c r="AOJ59" i="9"/>
  <c r="AOJ60" i="9"/>
  <c r="AOJ12" i="9"/>
  <c r="AOJ57" i="9"/>
  <c r="AOJ56" i="9"/>
  <c r="AOJ16" i="9"/>
  <c r="AOJ54" i="9"/>
  <c r="AOJ15" i="9"/>
  <c r="AOJ58" i="9"/>
  <c r="AOJ10" i="9"/>
  <c r="AOJ14" i="9"/>
  <c r="AOJ13" i="9"/>
  <c r="AOK7" i="9"/>
  <c r="AOK61" i="9" l="1"/>
  <c r="AOK55" i="9"/>
  <c r="AOK11" i="9"/>
  <c r="AOK59" i="9"/>
  <c r="AOK60" i="9"/>
  <c r="AOK12" i="9"/>
  <c r="AOK56" i="9"/>
  <c r="AOK57" i="9"/>
  <c r="AOK16" i="9"/>
  <c r="AOK54" i="9"/>
  <c r="AOK15" i="9"/>
  <c r="AOK58" i="9"/>
  <c r="AOK10" i="9"/>
  <c r="AOK14" i="9"/>
  <c r="AOK13" i="9"/>
  <c r="AOL7" i="9"/>
  <c r="AOL61" i="9" l="1"/>
  <c r="AOL55" i="9"/>
  <c r="AOL11" i="9"/>
  <c r="AOL59" i="9"/>
  <c r="AOL60" i="9"/>
  <c r="AOL12" i="9"/>
  <c r="AOL56" i="9"/>
  <c r="AOL57" i="9"/>
  <c r="AOL16" i="9"/>
  <c r="AOL54" i="9"/>
  <c r="AOL15" i="9"/>
  <c r="AOL58" i="9"/>
  <c r="AOL10" i="9"/>
  <c r="AOL14" i="9"/>
  <c r="AOL13" i="9"/>
  <c r="AOM7" i="9"/>
  <c r="AOM61" i="9" l="1"/>
  <c r="AOM55" i="9"/>
  <c r="AOM11" i="9"/>
  <c r="AOM59" i="9"/>
  <c r="AOM60" i="9"/>
  <c r="AOM12" i="9"/>
  <c r="AOM56" i="9"/>
  <c r="AOM57" i="9"/>
  <c r="AOM16" i="9"/>
  <c r="AOM54" i="9"/>
  <c r="AOM15" i="9"/>
  <c r="AOM58" i="9"/>
  <c r="AOM10" i="9"/>
  <c r="AOM14" i="9"/>
  <c r="AOM13" i="9"/>
  <c r="AON7" i="9"/>
  <c r="AON61" i="9" l="1"/>
  <c r="AON55" i="9"/>
  <c r="AON11" i="9"/>
  <c r="AON59" i="9"/>
  <c r="AON60" i="9"/>
  <c r="AON12" i="9"/>
  <c r="AON56" i="9"/>
  <c r="AON57" i="9"/>
  <c r="AON16" i="9"/>
  <c r="AON54" i="9"/>
  <c r="AON15" i="9"/>
  <c r="AON58" i="9"/>
  <c r="AON10" i="9"/>
  <c r="AON13" i="9"/>
  <c r="AOO7" i="9"/>
  <c r="AON14" i="9"/>
  <c r="AOO61" i="9" l="1"/>
  <c r="AOO11" i="9"/>
  <c r="AOO55" i="9"/>
  <c r="AOO59" i="9"/>
  <c r="AOO60" i="9"/>
  <c r="AOO12" i="9"/>
  <c r="AOO57" i="9"/>
  <c r="AOO56" i="9"/>
  <c r="AOO16" i="9"/>
  <c r="AOO54" i="9"/>
  <c r="AOO15" i="9"/>
  <c r="AOO58" i="9"/>
  <c r="AOO10" i="9"/>
  <c r="AOO14" i="9"/>
  <c r="AOP7" i="9"/>
  <c r="AOO13" i="9"/>
  <c r="AOP61" i="9" l="1"/>
  <c r="AOP55" i="9"/>
  <c r="AOP11" i="9"/>
  <c r="AOP59" i="9"/>
  <c r="AOP60" i="9"/>
  <c r="AOP12" i="9"/>
  <c r="AOP56" i="9"/>
  <c r="AOP57" i="9"/>
  <c r="AOP16" i="9"/>
  <c r="AOP54" i="9"/>
  <c r="AOP15" i="9"/>
  <c r="AOP58" i="9"/>
  <c r="AOP10" i="9"/>
  <c r="AOP13" i="9"/>
  <c r="AOQ7" i="9"/>
  <c r="AOP14" i="9"/>
  <c r="AOQ61" i="9" l="1"/>
  <c r="AOQ11" i="9"/>
  <c r="AOQ55" i="9"/>
  <c r="AOQ59" i="9"/>
  <c r="AOQ60" i="9"/>
  <c r="AOQ12" i="9"/>
  <c r="AOQ56" i="9"/>
  <c r="AOQ57" i="9"/>
  <c r="AOQ16" i="9"/>
  <c r="AOQ54" i="9"/>
  <c r="AOQ15" i="9"/>
  <c r="AOQ58" i="9"/>
  <c r="AOQ10" i="9"/>
  <c r="AOQ14" i="9"/>
  <c r="AOQ13" i="9"/>
  <c r="AOR7" i="9"/>
  <c r="AOR61" i="9" l="1"/>
  <c r="AOR11" i="9"/>
  <c r="AOR55" i="9"/>
  <c r="AOR59" i="9"/>
  <c r="AOR60" i="9"/>
  <c r="AOR12" i="9"/>
  <c r="AOR56" i="9"/>
  <c r="AOR57" i="9"/>
  <c r="AOR16" i="9"/>
  <c r="AOR54" i="9"/>
  <c r="AOR15" i="9"/>
  <c r="AOR58" i="9"/>
  <c r="AOR10" i="9"/>
  <c r="AOR14" i="9"/>
  <c r="AOR13" i="9"/>
  <c r="AOS7" i="9"/>
  <c r="AOS61" i="9" l="1"/>
  <c r="AOS11" i="9"/>
  <c r="AOS55" i="9"/>
  <c r="AOS59" i="9"/>
  <c r="AOS60" i="9"/>
  <c r="AOS12" i="9"/>
  <c r="AOS56" i="9"/>
  <c r="AOS57" i="9"/>
  <c r="AOS16" i="9"/>
  <c r="AOS54" i="9"/>
  <c r="AOS15" i="9"/>
  <c r="AOS58" i="9"/>
  <c r="AOS10" i="9"/>
  <c r="AOS14" i="9"/>
  <c r="AOS13" i="9"/>
  <c r="AOT7" i="9"/>
  <c r="AOT61" i="9" l="1"/>
  <c r="AOT11" i="9"/>
  <c r="AOT55" i="9"/>
  <c r="AOT59" i="9"/>
  <c r="AOT60" i="9"/>
  <c r="AOT12" i="9"/>
  <c r="AOT56" i="9"/>
  <c r="AOT57" i="9"/>
  <c r="AOT16" i="9"/>
  <c r="AOT54" i="9"/>
  <c r="AOT15" i="9"/>
  <c r="AOT58" i="9"/>
  <c r="AOT10" i="9"/>
  <c r="AOT13" i="9"/>
  <c r="AOT14" i="9"/>
  <c r="AOU7" i="9"/>
  <c r="AOU61" i="9" l="1"/>
  <c r="AOU55" i="9"/>
  <c r="AOU11" i="9"/>
  <c r="AOU59" i="9"/>
  <c r="AOU60" i="9"/>
  <c r="AOU12" i="9"/>
  <c r="AOU56" i="9"/>
  <c r="AOU57" i="9"/>
  <c r="AOU16" i="9"/>
  <c r="AOU54" i="9"/>
  <c r="AOU15" i="9"/>
  <c r="AOU58" i="9"/>
  <c r="AOU10" i="9"/>
  <c r="AOU14" i="9"/>
  <c r="AOU13" i="9"/>
  <c r="AOV7" i="9"/>
  <c r="AOV61" i="9" l="1"/>
  <c r="AOV55" i="9"/>
  <c r="AOV11" i="9"/>
  <c r="AOV59" i="9"/>
  <c r="AOV60" i="9"/>
  <c r="AOV12" i="9"/>
  <c r="AOV57" i="9"/>
  <c r="AOV56" i="9"/>
  <c r="AOV16" i="9"/>
  <c r="AOV54" i="9"/>
  <c r="AOV15" i="9"/>
  <c r="AOV58" i="9"/>
  <c r="AOV10" i="9"/>
  <c r="AOV14" i="9"/>
  <c r="AOV13" i="9"/>
  <c r="AOW7" i="9"/>
  <c r="AOW61" i="9" l="1"/>
  <c r="AOW55" i="9"/>
  <c r="AOW11" i="9"/>
  <c r="AOW59" i="9"/>
  <c r="AOW60" i="9"/>
  <c r="AOW12" i="9"/>
  <c r="AOW57" i="9"/>
  <c r="AOW56" i="9"/>
  <c r="AOW16" i="9"/>
  <c r="AOW54" i="9"/>
  <c r="AOW15" i="9"/>
  <c r="AOW58" i="9"/>
  <c r="AOW10" i="9"/>
  <c r="AOW14" i="9"/>
  <c r="AOW13" i="9"/>
  <c r="AOX7" i="9"/>
  <c r="AOX61" i="9" l="1"/>
  <c r="AOX11" i="9"/>
  <c r="AOX55" i="9"/>
  <c r="AOX59" i="9"/>
  <c r="AOX60" i="9"/>
  <c r="AOX12" i="9"/>
  <c r="AOX56" i="9"/>
  <c r="AOX57" i="9"/>
  <c r="AOX16" i="9"/>
  <c r="AOX54" i="9"/>
  <c r="AOX15" i="9"/>
  <c r="AOX58" i="9"/>
  <c r="AOX10" i="9"/>
  <c r="AOX13" i="9"/>
  <c r="AOX14" i="9"/>
  <c r="AOY7" i="9"/>
  <c r="AOY61" i="9" l="1"/>
  <c r="AOY11" i="9"/>
  <c r="AOY55" i="9"/>
  <c r="AOY59" i="9"/>
  <c r="AOY60" i="9"/>
  <c r="AOY12" i="9"/>
  <c r="AOY57" i="9"/>
  <c r="AOY56" i="9"/>
  <c r="AOY16" i="9"/>
  <c r="AOY54" i="9"/>
  <c r="AOY15" i="9"/>
  <c r="AOY58" i="9"/>
  <c r="AOY10" i="9"/>
  <c r="AOY14" i="9"/>
  <c r="AOZ7" i="9"/>
  <c r="AOY13" i="9"/>
  <c r="AOZ61" i="9" l="1"/>
  <c r="AOZ55" i="9"/>
  <c r="AOZ11" i="9"/>
  <c r="AOZ60" i="9"/>
  <c r="AOZ59" i="9"/>
  <c r="AOZ12" i="9"/>
  <c r="AOZ56" i="9"/>
  <c r="AOZ57" i="9"/>
  <c r="AOZ16" i="9"/>
  <c r="AOZ54" i="9"/>
  <c r="AOZ15" i="9"/>
  <c r="AOZ58" i="9"/>
  <c r="AOZ10" i="9"/>
  <c r="AOZ14" i="9"/>
  <c r="AOZ13" i="9"/>
  <c r="APA7" i="9"/>
  <c r="APA61" i="9" l="1"/>
  <c r="APA55" i="9"/>
  <c r="APA11" i="9"/>
  <c r="APA59" i="9"/>
  <c r="APA60" i="9"/>
  <c r="APA12" i="9"/>
  <c r="APA56" i="9"/>
  <c r="APA57" i="9"/>
  <c r="APA16" i="9"/>
  <c r="APA54" i="9"/>
  <c r="APA15" i="9"/>
  <c r="APA58" i="9"/>
  <c r="APA10" i="9"/>
  <c r="APA13" i="9"/>
  <c r="APB7" i="9"/>
  <c r="APA14" i="9"/>
  <c r="APB61" i="9" l="1"/>
  <c r="APB11" i="9"/>
  <c r="APB55" i="9"/>
  <c r="APB59" i="9"/>
  <c r="APB60" i="9"/>
  <c r="APB12" i="9"/>
  <c r="APB56" i="9"/>
  <c r="APB57" i="9"/>
  <c r="APB16" i="9"/>
  <c r="APB54" i="9"/>
  <c r="APB15" i="9"/>
  <c r="APB58" i="9"/>
  <c r="APB10" i="9"/>
  <c r="APB14" i="9"/>
  <c r="APC7" i="9"/>
  <c r="APB13" i="9"/>
  <c r="APC61" i="9" l="1"/>
  <c r="APC55" i="9"/>
  <c r="APC11" i="9"/>
  <c r="APC59" i="9"/>
  <c r="APC60" i="9"/>
  <c r="APC12" i="9"/>
  <c r="APC56" i="9"/>
  <c r="APC57" i="9"/>
  <c r="APC16" i="9"/>
  <c r="APC54" i="9"/>
  <c r="APC15" i="9"/>
  <c r="APC58" i="9"/>
  <c r="APC10" i="9"/>
  <c r="APC13" i="9"/>
  <c r="APD7" i="9"/>
  <c r="APC14" i="9"/>
  <c r="APD61" i="9" l="1"/>
  <c r="APD11" i="9"/>
  <c r="APD55" i="9"/>
  <c r="APD60" i="9"/>
  <c r="APD59" i="9"/>
  <c r="APD12" i="9"/>
  <c r="APD56" i="9"/>
  <c r="APD57" i="9"/>
  <c r="APD16" i="9"/>
  <c r="APD54" i="9"/>
  <c r="APD15" i="9"/>
  <c r="APD58" i="9"/>
  <c r="APD10" i="9"/>
  <c r="APD14" i="9"/>
  <c r="APD13" i="9"/>
  <c r="APE7" i="9"/>
  <c r="APE61" i="9" l="1"/>
  <c r="APE55" i="9"/>
  <c r="APE11" i="9"/>
  <c r="APE59" i="9"/>
  <c r="APE60" i="9"/>
  <c r="APE12" i="9"/>
  <c r="APE56" i="9"/>
  <c r="APE57" i="9"/>
  <c r="APE16" i="9"/>
  <c r="APE54" i="9"/>
  <c r="APE15" i="9"/>
  <c r="APE58" i="9"/>
  <c r="APE10" i="9"/>
  <c r="APE14" i="9"/>
  <c r="APE13" i="9"/>
  <c r="APF7" i="9"/>
  <c r="APF61" i="9" l="1"/>
  <c r="APF11" i="9"/>
  <c r="APF55" i="9"/>
  <c r="APF59" i="9"/>
  <c r="APF60" i="9"/>
  <c r="APF12" i="9"/>
  <c r="APF56" i="9"/>
  <c r="APF57" i="9"/>
  <c r="APF16" i="9"/>
  <c r="APF54" i="9"/>
  <c r="APF15" i="9"/>
  <c r="APF58" i="9"/>
  <c r="APF10" i="9"/>
  <c r="APF14" i="9"/>
  <c r="APF13" i="9"/>
  <c r="APG7" i="9"/>
  <c r="APG61" i="9" l="1"/>
  <c r="APG55" i="9"/>
  <c r="APG11" i="9"/>
  <c r="APG59" i="9"/>
  <c r="APG60" i="9"/>
  <c r="APG12" i="9"/>
  <c r="APG57" i="9"/>
  <c r="APG56" i="9"/>
  <c r="APG16" i="9"/>
  <c r="APG54" i="9"/>
  <c r="APG15" i="9"/>
  <c r="APG58" i="9"/>
  <c r="APG10" i="9"/>
  <c r="APG14" i="9"/>
  <c r="APG13" i="9"/>
  <c r="APH7" i="9"/>
  <c r="APH61" i="9" l="1"/>
  <c r="APH11" i="9"/>
  <c r="APH55" i="9"/>
  <c r="APH59" i="9"/>
  <c r="APH60" i="9"/>
  <c r="APH12" i="9"/>
  <c r="APH57" i="9"/>
  <c r="APH56" i="9"/>
  <c r="APH16" i="9"/>
  <c r="APH54" i="9"/>
  <c r="APH15" i="9"/>
  <c r="APH58" i="9"/>
  <c r="APH10" i="9"/>
  <c r="APH14" i="9"/>
  <c r="APH13" i="9"/>
  <c r="API7" i="9"/>
  <c r="API61" i="9" l="1"/>
  <c r="API55" i="9"/>
  <c r="API11" i="9"/>
  <c r="API59" i="9"/>
  <c r="API60" i="9"/>
  <c r="API12" i="9"/>
  <c r="API57" i="9"/>
  <c r="API56" i="9"/>
  <c r="API16" i="9"/>
  <c r="API54" i="9"/>
  <c r="API15" i="9"/>
  <c r="API58" i="9"/>
  <c r="API10" i="9"/>
  <c r="API14" i="9"/>
  <c r="API13" i="9"/>
  <c r="APJ7" i="9"/>
  <c r="APJ61" i="9" l="1"/>
  <c r="APJ11" i="9"/>
  <c r="APJ55" i="9"/>
  <c r="APJ59" i="9"/>
  <c r="APJ60" i="9"/>
  <c r="APJ12" i="9"/>
  <c r="APJ57" i="9"/>
  <c r="APJ56" i="9"/>
  <c r="APJ16" i="9"/>
  <c r="APJ54" i="9"/>
  <c r="APJ15" i="9"/>
  <c r="APJ58" i="9"/>
  <c r="APJ10" i="9"/>
  <c r="APJ13" i="9"/>
  <c r="APK7" i="9"/>
  <c r="APJ14" i="9"/>
  <c r="APK61" i="9" l="1"/>
  <c r="APK11" i="9"/>
  <c r="APK55" i="9"/>
  <c r="APK59" i="9"/>
  <c r="APK60" i="9"/>
  <c r="APK12" i="9"/>
  <c r="APK56" i="9"/>
  <c r="APK57" i="9"/>
  <c r="APK16" i="9"/>
  <c r="APK54" i="9"/>
  <c r="APK15" i="9"/>
  <c r="APK58" i="9"/>
  <c r="APK10" i="9"/>
  <c r="APK14" i="9"/>
  <c r="APL7" i="9"/>
  <c r="APK13" i="9"/>
  <c r="APL61" i="9" l="1"/>
  <c r="APL11" i="9"/>
  <c r="APL55" i="9"/>
  <c r="APL59" i="9"/>
  <c r="APL60" i="9"/>
  <c r="APL12" i="9"/>
  <c r="APL57" i="9"/>
  <c r="APL56" i="9"/>
  <c r="APL16" i="9"/>
  <c r="APL54" i="9"/>
  <c r="APL15" i="9"/>
  <c r="APL58" i="9"/>
  <c r="APL10" i="9"/>
  <c r="APL14" i="9"/>
  <c r="APL13" i="9"/>
  <c r="APM7" i="9"/>
  <c r="APM61" i="9" l="1"/>
  <c r="APM11" i="9"/>
  <c r="APM55" i="9"/>
  <c r="APM59" i="9"/>
  <c r="APM60" i="9"/>
  <c r="APM12" i="9"/>
  <c r="APM57" i="9"/>
  <c r="APM56" i="9"/>
  <c r="APM16" i="9"/>
  <c r="APM54" i="9"/>
  <c r="APM15" i="9"/>
  <c r="APM58" i="9"/>
  <c r="APM10" i="9"/>
  <c r="APM14" i="9"/>
  <c r="APN7" i="9"/>
  <c r="APM13" i="9"/>
  <c r="APN61" i="9" l="1"/>
  <c r="APN11" i="9"/>
  <c r="APN55" i="9"/>
  <c r="APN59" i="9"/>
  <c r="APN60" i="9"/>
  <c r="APN12" i="9"/>
  <c r="APN56" i="9"/>
  <c r="APN57" i="9"/>
  <c r="APN16" i="9"/>
  <c r="APN54" i="9"/>
  <c r="APN15" i="9"/>
  <c r="APN58" i="9"/>
  <c r="APN10" i="9"/>
  <c r="APN14" i="9"/>
  <c r="APO7" i="9"/>
  <c r="APN13" i="9"/>
  <c r="APO61" i="9" l="1"/>
  <c r="APO55" i="9"/>
  <c r="APO11" i="9"/>
  <c r="APO59" i="9"/>
  <c r="APO60" i="9"/>
  <c r="APO12" i="9"/>
  <c r="APO57" i="9"/>
  <c r="APO56" i="9"/>
  <c r="APO16" i="9"/>
  <c r="APO54" i="9"/>
  <c r="APO15" i="9"/>
  <c r="APO58" i="9"/>
  <c r="APO10" i="9"/>
  <c r="APO13" i="9"/>
  <c r="APP7" i="9"/>
  <c r="APO14" i="9"/>
  <c r="APP61" i="9" l="1"/>
  <c r="APP11" i="9"/>
  <c r="APP55" i="9"/>
  <c r="APP59" i="9"/>
  <c r="APP60" i="9"/>
  <c r="APP12" i="9"/>
  <c r="APP56" i="9"/>
  <c r="APP57" i="9"/>
  <c r="APP16" i="9"/>
  <c r="APP54" i="9"/>
  <c r="APP15" i="9"/>
  <c r="APP58" i="9"/>
  <c r="APP10" i="9"/>
  <c r="APQ7" i="9"/>
  <c r="APP14" i="9"/>
  <c r="APP13" i="9"/>
  <c r="APQ61" i="9" l="1"/>
  <c r="APQ55" i="9"/>
  <c r="APQ11" i="9"/>
  <c r="APQ59" i="9"/>
  <c r="APQ60" i="9"/>
  <c r="APQ12" i="9"/>
  <c r="APQ56" i="9"/>
  <c r="APQ57" i="9"/>
  <c r="APQ16" i="9"/>
  <c r="APQ54" i="9"/>
  <c r="APQ15" i="9"/>
  <c r="APQ58" i="9"/>
  <c r="APQ10" i="9"/>
  <c r="APR7" i="9"/>
  <c r="APQ13" i="9"/>
  <c r="APQ14" i="9"/>
  <c r="APR61" i="9" l="1"/>
  <c r="APR55" i="9"/>
  <c r="APR11" i="9"/>
  <c r="APR59" i="9"/>
  <c r="APR60" i="9"/>
  <c r="APR12" i="9"/>
  <c r="APR56" i="9"/>
  <c r="APR57" i="9"/>
  <c r="APR16" i="9"/>
  <c r="APR54" i="9"/>
  <c r="APR15" i="9"/>
  <c r="APR58" i="9"/>
  <c r="APR10" i="9"/>
  <c r="APR13" i="9"/>
  <c r="APS7" i="9"/>
  <c r="APR14" i="9"/>
  <c r="APS61" i="9" l="1"/>
  <c r="APS55" i="9"/>
  <c r="APS11" i="9"/>
  <c r="APS59" i="9"/>
  <c r="APS60" i="9"/>
  <c r="APS12" i="9"/>
  <c r="APS56" i="9"/>
  <c r="APS57" i="9"/>
  <c r="APS16" i="9"/>
  <c r="APS54" i="9"/>
  <c r="APS15" i="9"/>
  <c r="APS58" i="9"/>
  <c r="APS10" i="9"/>
  <c r="APT7" i="9"/>
  <c r="APS14" i="9"/>
  <c r="APS13" i="9"/>
  <c r="APT61" i="9" l="1"/>
  <c r="APT55" i="9"/>
  <c r="APT11" i="9"/>
  <c r="APT59" i="9"/>
  <c r="APT60" i="9"/>
  <c r="APT12" i="9"/>
  <c r="APT57" i="9"/>
  <c r="APT56" i="9"/>
  <c r="APT16" i="9"/>
  <c r="APT54" i="9"/>
  <c r="APT15" i="9"/>
  <c r="APT58" i="9"/>
  <c r="APT10" i="9"/>
  <c r="APT13" i="9"/>
  <c r="APU7" i="9"/>
  <c r="APT14" i="9"/>
  <c r="APU61" i="9" l="1"/>
  <c r="APU55" i="9"/>
  <c r="APU11" i="9"/>
  <c r="APU59" i="9"/>
  <c r="APU60" i="9"/>
  <c r="APU12" i="9"/>
  <c r="APU56" i="9"/>
  <c r="APU57" i="9"/>
  <c r="APU16" i="9"/>
  <c r="APU54" i="9"/>
  <c r="APU15" i="9"/>
  <c r="APU58" i="9"/>
  <c r="APU10" i="9"/>
  <c r="APV7" i="9"/>
  <c r="APU13" i="9"/>
  <c r="APU14" i="9"/>
  <c r="APV61" i="9" l="1"/>
  <c r="APV55" i="9"/>
  <c r="APV11" i="9"/>
  <c r="APV59" i="9"/>
  <c r="APV60" i="9"/>
  <c r="APV12" i="9"/>
  <c r="APV56" i="9"/>
  <c r="APV57" i="9"/>
  <c r="APV16" i="9"/>
  <c r="APV54" i="9"/>
  <c r="APV15" i="9"/>
  <c r="APV58" i="9"/>
  <c r="APV10" i="9"/>
  <c r="APV13" i="9"/>
  <c r="APW7" i="9"/>
  <c r="APV14" i="9"/>
  <c r="APW61" i="9" l="1"/>
  <c r="APW11" i="9"/>
  <c r="APW55" i="9"/>
  <c r="APW59" i="9"/>
  <c r="APW60" i="9"/>
  <c r="APW12" i="9"/>
  <c r="APW56" i="9"/>
  <c r="APW57" i="9"/>
  <c r="APW16" i="9"/>
  <c r="APW54" i="9"/>
  <c r="APW15" i="9"/>
  <c r="APW58" i="9"/>
  <c r="APW10" i="9"/>
  <c r="APX7" i="9"/>
  <c r="APW13" i="9"/>
  <c r="APW14" i="9"/>
  <c r="APX61" i="9" l="1"/>
  <c r="APX11" i="9"/>
  <c r="APX55" i="9"/>
  <c r="APX59" i="9"/>
  <c r="APX60" i="9"/>
  <c r="APX12" i="9"/>
  <c r="APX57" i="9"/>
  <c r="APX56" i="9"/>
  <c r="APX16" i="9"/>
  <c r="APX54" i="9"/>
  <c r="APX15" i="9"/>
  <c r="APX58" i="9"/>
  <c r="APX10" i="9"/>
  <c r="APY7" i="9"/>
  <c r="APX14" i="9"/>
  <c r="APX13" i="9"/>
  <c r="APY61" i="9" l="1"/>
  <c r="APY11" i="9"/>
  <c r="APY55" i="9"/>
  <c r="APY59" i="9"/>
  <c r="APY60" i="9"/>
  <c r="APY12" i="9"/>
  <c r="APY57" i="9"/>
  <c r="APY56" i="9"/>
  <c r="APY16" i="9"/>
  <c r="APY54" i="9"/>
  <c r="APY15" i="9"/>
  <c r="APY58" i="9"/>
  <c r="APY10" i="9"/>
  <c r="APY13" i="9"/>
  <c r="APZ7" i="9"/>
  <c r="APY14" i="9"/>
  <c r="APZ61" i="9" l="1"/>
  <c r="APZ11" i="9"/>
  <c r="APZ55" i="9"/>
  <c r="APZ59" i="9"/>
  <c r="APZ60" i="9"/>
  <c r="APZ12" i="9"/>
  <c r="APZ56" i="9"/>
  <c r="APZ57" i="9"/>
  <c r="APZ16" i="9"/>
  <c r="APZ54" i="9"/>
  <c r="APZ15" i="9"/>
  <c r="APZ58" i="9"/>
  <c r="APZ10" i="9"/>
  <c r="AQA7" i="9"/>
  <c r="APZ14" i="9"/>
  <c r="APZ13" i="9"/>
  <c r="AQA61" i="9" l="1"/>
  <c r="AQA55" i="9"/>
  <c r="AQA11" i="9"/>
  <c r="AQA60" i="9"/>
  <c r="AQA59" i="9"/>
  <c r="AQA12" i="9"/>
  <c r="AQA56" i="9"/>
  <c r="AQA57" i="9"/>
  <c r="AQA16" i="9"/>
  <c r="AQA54" i="9"/>
  <c r="AQA15" i="9"/>
  <c r="AQA58" i="9"/>
  <c r="AQA10" i="9"/>
  <c r="AQA13" i="9"/>
  <c r="AQB7" i="9"/>
  <c r="AQA14" i="9"/>
  <c r="AQB61" i="9" l="1"/>
  <c r="AQB11" i="9"/>
  <c r="AQB55" i="9"/>
  <c r="AQB59" i="9"/>
  <c r="AQB60" i="9"/>
  <c r="AQB12" i="9"/>
  <c r="AQB57" i="9"/>
  <c r="AQB56" i="9"/>
  <c r="AQB16" i="9"/>
  <c r="AQB54" i="9"/>
  <c r="AQB15" i="9"/>
  <c r="AQB58" i="9"/>
  <c r="AQB10" i="9"/>
  <c r="AQC7" i="9"/>
  <c r="AQB14" i="9"/>
  <c r="AQB13" i="9"/>
  <c r="AQC61" i="9" l="1"/>
  <c r="AQC55" i="9"/>
  <c r="AQC11" i="9"/>
  <c r="AQC59" i="9"/>
  <c r="AQC60" i="9"/>
  <c r="AQC12" i="9"/>
  <c r="AQC57" i="9"/>
  <c r="AQC56" i="9"/>
  <c r="AQC16" i="9"/>
  <c r="AQC54" i="9"/>
  <c r="AQC15" i="9"/>
  <c r="AQC58" i="9"/>
  <c r="AQC10" i="9"/>
  <c r="AQD7" i="9"/>
  <c r="AQC13" i="9"/>
  <c r="AQC14" i="9"/>
  <c r="AQD61" i="9" l="1"/>
  <c r="AQD11" i="9"/>
  <c r="AQD55" i="9"/>
  <c r="AQD59" i="9"/>
  <c r="AQD60" i="9"/>
  <c r="AQD12" i="9"/>
  <c r="AQD57" i="9"/>
  <c r="AQD56" i="9"/>
  <c r="AQD16" i="9"/>
  <c r="AQD54" i="9"/>
  <c r="AQD15" i="9"/>
  <c r="AQD58" i="9"/>
  <c r="AQD10" i="9"/>
  <c r="AQD14" i="9"/>
  <c r="AQE7" i="9"/>
  <c r="AQD13" i="9"/>
  <c r="AQE61" i="9" l="1"/>
  <c r="AQE55" i="9"/>
  <c r="AQE11" i="9"/>
  <c r="AQE59" i="9"/>
  <c r="AQE60" i="9"/>
  <c r="AQE12" i="9"/>
  <c r="AQE56" i="9"/>
  <c r="AQE57" i="9"/>
  <c r="AQE16" i="9"/>
  <c r="AQE54" i="9"/>
  <c r="AQE15" i="9"/>
  <c r="AQE58" i="9"/>
  <c r="AQE10" i="9"/>
  <c r="AQE13" i="9"/>
  <c r="AQF7" i="9"/>
  <c r="AQE14" i="9"/>
  <c r="AQF61" i="9" l="1"/>
  <c r="AQF55" i="9"/>
  <c r="AQF11" i="9"/>
  <c r="AQF59" i="9"/>
  <c r="AQF60" i="9"/>
  <c r="AQF12" i="9"/>
  <c r="AQF56" i="9"/>
  <c r="AQF57" i="9"/>
  <c r="AQF16" i="9"/>
  <c r="AQF54" i="9"/>
  <c r="AQF15" i="9"/>
  <c r="AQF58" i="9"/>
  <c r="AQF10" i="9"/>
  <c r="AQF13" i="9"/>
  <c r="AQG7" i="9"/>
  <c r="AQF14" i="9"/>
  <c r="AQG61" i="9" l="1"/>
  <c r="AQG11" i="9"/>
  <c r="AQG55" i="9"/>
  <c r="AQG59" i="9"/>
  <c r="AQG60" i="9"/>
  <c r="AQG12" i="9"/>
  <c r="AQG56" i="9"/>
  <c r="AQG57" i="9"/>
  <c r="AQG16" i="9"/>
  <c r="AQG54" i="9"/>
  <c r="AQG15" i="9"/>
  <c r="AQG58" i="9"/>
  <c r="AQG10" i="9"/>
  <c r="AQG14" i="9"/>
  <c r="AQG13" i="9"/>
  <c r="AQH7" i="9"/>
  <c r="AQH61" i="9" l="1"/>
  <c r="AQH11" i="9"/>
  <c r="AQH55" i="9"/>
  <c r="AQH59" i="9"/>
  <c r="AQH60" i="9"/>
  <c r="AQH12" i="9"/>
  <c r="AQH57" i="9"/>
  <c r="AQH56" i="9"/>
  <c r="AQH16" i="9"/>
  <c r="AQH54" i="9"/>
  <c r="AQH15" i="9"/>
  <c r="AQH58" i="9"/>
  <c r="AQH10" i="9"/>
  <c r="AQI7" i="9"/>
  <c r="AQH14" i="9"/>
  <c r="AQH13" i="9"/>
  <c r="AQI61" i="9" l="1"/>
  <c r="AQI55" i="9"/>
  <c r="AQI11" i="9"/>
  <c r="AQI59" i="9"/>
  <c r="AQI60" i="9"/>
  <c r="AQI12" i="9"/>
  <c r="AQI56" i="9"/>
  <c r="AQI57" i="9"/>
  <c r="AQI16" i="9"/>
  <c r="AQI54" i="9"/>
  <c r="AQI15" i="9"/>
  <c r="AQI58" i="9"/>
  <c r="AQI10" i="9"/>
  <c r="AQI14" i="9"/>
  <c r="AQI13" i="9"/>
  <c r="AQJ7" i="9"/>
  <c r="AQJ61" i="9" l="1"/>
  <c r="AQJ55" i="9"/>
  <c r="AQJ11" i="9"/>
  <c r="AQJ59" i="9"/>
  <c r="AQJ60" i="9"/>
  <c r="AQJ12" i="9"/>
  <c r="AQJ56" i="9"/>
  <c r="AQJ57" i="9"/>
  <c r="AQJ16" i="9"/>
  <c r="AQJ54" i="9"/>
  <c r="AQJ15" i="9"/>
  <c r="AQJ58" i="9"/>
  <c r="AQJ10" i="9"/>
  <c r="AQJ14" i="9"/>
  <c r="AQJ13" i="9"/>
  <c r="AQK7" i="9"/>
  <c r="AQK61" i="9" l="1"/>
  <c r="AQK55" i="9"/>
  <c r="AQK11" i="9"/>
  <c r="AQK59" i="9"/>
  <c r="AQK60" i="9"/>
  <c r="AQK12" i="9"/>
  <c r="AQK56" i="9"/>
  <c r="AQK57" i="9"/>
  <c r="AQK16" i="9"/>
  <c r="AQK54" i="9"/>
  <c r="AQK15" i="9"/>
  <c r="AQK58" i="9"/>
  <c r="AQK10" i="9"/>
  <c r="AQK14" i="9"/>
  <c r="AQL7" i="9"/>
  <c r="AQK13" i="9"/>
  <c r="AQL61" i="9" l="1"/>
  <c r="AQL55" i="9"/>
  <c r="AQL11" i="9"/>
  <c r="AQL59" i="9"/>
  <c r="AQL60" i="9"/>
  <c r="AQL12" i="9"/>
  <c r="AQL57" i="9"/>
  <c r="AQL56" i="9"/>
  <c r="AQL16" i="9"/>
  <c r="AQL54" i="9"/>
  <c r="AQL15" i="9"/>
  <c r="AQL58" i="9"/>
  <c r="AQL10" i="9"/>
  <c r="AQL14" i="9"/>
  <c r="AQL13" i="9"/>
  <c r="AQM7" i="9"/>
  <c r="AQM61" i="9" l="1"/>
  <c r="AQM55" i="9"/>
  <c r="AQM11" i="9"/>
  <c r="AQM60" i="9"/>
  <c r="AQM59" i="9"/>
  <c r="AQM12" i="9"/>
  <c r="AQM56" i="9"/>
  <c r="AQM57" i="9"/>
  <c r="AQM16" i="9"/>
  <c r="AQM54" i="9"/>
  <c r="AQM15" i="9"/>
  <c r="AQM58" i="9"/>
  <c r="AQM10" i="9"/>
  <c r="AQM14" i="9"/>
  <c r="AQM13" i="9"/>
  <c r="AQN7" i="9"/>
  <c r="AQN61" i="9" l="1"/>
  <c r="AQN55" i="9"/>
  <c r="AQN11" i="9"/>
  <c r="AQN59" i="9"/>
  <c r="AQN60" i="9"/>
  <c r="AQN12" i="9"/>
  <c r="AQN56" i="9"/>
  <c r="AQN57" i="9"/>
  <c r="AQN16" i="9"/>
  <c r="AQN54" i="9"/>
  <c r="AQN15" i="9"/>
  <c r="AQN58" i="9"/>
  <c r="AQN10" i="9"/>
  <c r="AQN13" i="9"/>
  <c r="AQO7" i="9"/>
  <c r="AQN14" i="9"/>
  <c r="AQO61" i="9" l="1"/>
  <c r="AQO55" i="9"/>
  <c r="AQO11" i="9"/>
  <c r="AQO59" i="9"/>
  <c r="AQO60" i="9"/>
  <c r="AQO12" i="9"/>
  <c r="AQO57" i="9"/>
  <c r="AQO56" i="9"/>
  <c r="AQO16" i="9"/>
  <c r="AQO54" i="9"/>
  <c r="AQO15" i="9"/>
  <c r="AQO58" i="9"/>
  <c r="AQO10" i="9"/>
  <c r="AQO13" i="9"/>
  <c r="AQP7" i="9"/>
  <c r="AQO14" i="9"/>
  <c r="AQP61" i="9" l="1"/>
  <c r="AQP55" i="9"/>
  <c r="AQP11" i="9"/>
  <c r="AQP59" i="9"/>
  <c r="AQP60" i="9"/>
  <c r="AQP12" i="9"/>
  <c r="AQP57" i="9"/>
  <c r="AQP56" i="9"/>
  <c r="AQP16" i="9"/>
  <c r="AQP54" i="9"/>
  <c r="AQP15" i="9"/>
  <c r="AQP58" i="9"/>
  <c r="AQP10" i="9"/>
  <c r="AQQ7" i="9"/>
  <c r="AQP13" i="9"/>
  <c r="AQP14" i="9"/>
  <c r="AQQ61" i="9" l="1"/>
  <c r="AQQ55" i="9"/>
  <c r="AQQ11" i="9"/>
  <c r="AQQ59" i="9"/>
  <c r="AQQ60" i="9"/>
  <c r="AQQ12" i="9"/>
  <c r="AQQ56" i="9"/>
  <c r="AQQ57" i="9"/>
  <c r="AQQ16" i="9"/>
  <c r="AQQ54" i="9"/>
  <c r="AQQ15" i="9"/>
  <c r="AQQ58" i="9"/>
  <c r="AQQ10" i="9"/>
  <c r="AQQ13" i="9"/>
  <c r="AQQ14" i="9"/>
  <c r="AQR7" i="9"/>
  <c r="AQR61" i="9" l="1"/>
  <c r="AQR55" i="9"/>
  <c r="AQR11" i="9"/>
  <c r="AQR59" i="9"/>
  <c r="AQR60" i="9"/>
  <c r="AQR12" i="9"/>
  <c r="AQR56" i="9"/>
  <c r="AQR57" i="9"/>
  <c r="AQR16" i="9"/>
  <c r="AQR54" i="9"/>
  <c r="AQR15" i="9"/>
  <c r="AQR58" i="9"/>
  <c r="AQR10" i="9"/>
  <c r="AQR13" i="9"/>
  <c r="AQS7" i="9"/>
  <c r="AQR14" i="9"/>
  <c r="AQS61" i="9" l="1"/>
  <c r="AQS11" i="9"/>
  <c r="AQS55" i="9"/>
  <c r="AQS59" i="9"/>
  <c r="AQS60" i="9"/>
  <c r="AQS12" i="9"/>
  <c r="AQS57" i="9"/>
  <c r="AQS56" i="9"/>
  <c r="AQS16" i="9"/>
  <c r="AQS54" i="9"/>
  <c r="AQS15" i="9"/>
  <c r="AQS58" i="9"/>
  <c r="AQS10" i="9"/>
  <c r="AQT7" i="9"/>
  <c r="AQS13" i="9"/>
  <c r="AQS14" i="9"/>
  <c r="AQT61" i="9" l="1"/>
  <c r="AQT11" i="9"/>
  <c r="AQT55" i="9"/>
  <c r="AQT59" i="9"/>
  <c r="AQT60" i="9"/>
  <c r="AQT12" i="9"/>
  <c r="AQT56" i="9"/>
  <c r="AQT57" i="9"/>
  <c r="AQT16" i="9"/>
  <c r="AQT54" i="9"/>
  <c r="AQT15" i="9"/>
  <c r="AQT58" i="9"/>
  <c r="AQT10" i="9"/>
  <c r="AQT14" i="9"/>
  <c r="AQU7" i="9"/>
  <c r="AQT13" i="9"/>
  <c r="AQU61" i="9" l="1"/>
  <c r="AQU55" i="9"/>
  <c r="AQU11" i="9"/>
  <c r="AQU59" i="9"/>
  <c r="AQU60" i="9"/>
  <c r="AQU12" i="9"/>
  <c r="AQU57" i="9"/>
  <c r="AQU56" i="9"/>
  <c r="AQU16" i="9"/>
  <c r="AQU54" i="9"/>
  <c r="AQU15" i="9"/>
  <c r="AQU58" i="9"/>
  <c r="AQU10" i="9"/>
  <c r="AQU13" i="9"/>
  <c r="AQV7" i="9"/>
  <c r="AQU14" i="9"/>
  <c r="AQV61" i="9" l="1"/>
  <c r="AQV55" i="9"/>
  <c r="AQV11" i="9"/>
  <c r="AQV59" i="9"/>
  <c r="AQV60" i="9"/>
  <c r="AQV12" i="9"/>
  <c r="AQV57" i="9"/>
  <c r="AQV56" i="9"/>
  <c r="AQV16" i="9"/>
  <c r="AQV54" i="9"/>
  <c r="AQV15" i="9"/>
  <c r="AQV58" i="9"/>
  <c r="AQV10" i="9"/>
  <c r="AQV13" i="9"/>
  <c r="AQW7" i="9"/>
  <c r="AQV14" i="9"/>
  <c r="AQW61" i="9" l="1"/>
  <c r="AQW11" i="9"/>
  <c r="AQW55" i="9"/>
  <c r="AQW60" i="9"/>
  <c r="AQW59" i="9"/>
  <c r="AQW12" i="9"/>
  <c r="AQW56" i="9"/>
  <c r="AQW57" i="9"/>
  <c r="AQW16" i="9"/>
  <c r="AQW54" i="9"/>
  <c r="AQW15" i="9"/>
  <c r="AQW58" i="9"/>
  <c r="AQW10" i="9"/>
  <c r="AQW13" i="9"/>
  <c r="AQX7" i="9"/>
  <c r="AQW14" i="9"/>
  <c r="AQX61" i="9" l="1"/>
  <c r="AQX55" i="9"/>
  <c r="AQX11" i="9"/>
  <c r="AQX59" i="9"/>
  <c r="AQX60" i="9"/>
  <c r="AQX12" i="9"/>
  <c r="AQX56" i="9"/>
  <c r="AQX57" i="9"/>
  <c r="AQX16" i="9"/>
  <c r="AQX54" i="9"/>
  <c r="AQX15" i="9"/>
  <c r="AQX58" i="9"/>
  <c r="AQX10" i="9"/>
  <c r="AQX13" i="9"/>
  <c r="AQY7" i="9"/>
  <c r="AQX14" i="9"/>
  <c r="AQY61" i="9" l="1"/>
  <c r="AQY55" i="9"/>
  <c r="AQY11" i="9"/>
  <c r="AQY59" i="9"/>
  <c r="AQY60" i="9"/>
  <c r="AQY12" i="9"/>
  <c r="AQY57" i="9"/>
  <c r="AQY56" i="9"/>
  <c r="AQY16" i="9"/>
  <c r="AQY54" i="9"/>
  <c r="AQY15" i="9"/>
  <c r="AQY58" i="9"/>
  <c r="AQY10" i="9"/>
  <c r="AQY13" i="9"/>
  <c r="AQY14" i="9"/>
  <c r="AQZ7" i="9"/>
  <c r="AQZ61" i="9" l="1"/>
  <c r="AQZ55" i="9"/>
  <c r="AQZ11" i="9"/>
  <c r="AQZ59" i="9"/>
  <c r="AQZ60" i="9"/>
  <c r="AQZ12" i="9"/>
  <c r="AQZ56" i="9"/>
  <c r="AQZ57" i="9"/>
  <c r="AQZ16" i="9"/>
  <c r="AQZ54" i="9"/>
  <c r="AQZ15" i="9"/>
  <c r="AQZ58" i="9"/>
  <c r="AQZ10" i="9"/>
  <c r="AQZ13" i="9"/>
  <c r="ARA7" i="9"/>
  <c r="AQZ14" i="9"/>
  <c r="ARA61" i="9" l="1"/>
  <c r="ARA55" i="9"/>
  <c r="ARA11" i="9"/>
  <c r="ARA59" i="9"/>
  <c r="ARA60" i="9"/>
  <c r="ARA12" i="9"/>
  <c r="ARA56" i="9"/>
  <c r="ARA57" i="9"/>
  <c r="ARA16" i="9"/>
  <c r="ARA54" i="9"/>
  <c r="ARA15" i="9"/>
  <c r="ARA58" i="9"/>
  <c r="ARA10" i="9"/>
  <c r="ARA14" i="9"/>
  <c r="ARB7" i="9"/>
  <c r="ARA13" i="9"/>
  <c r="ARB61" i="9" l="1"/>
  <c r="ARB11" i="9"/>
  <c r="ARB55" i="9"/>
  <c r="ARB59" i="9"/>
  <c r="ARB60" i="9"/>
  <c r="ARB12" i="9"/>
  <c r="ARB56" i="9"/>
  <c r="ARB57" i="9"/>
  <c r="ARB16" i="9"/>
  <c r="ARB54" i="9"/>
  <c r="ARB15" i="9"/>
  <c r="ARB58" i="9"/>
  <c r="ARB10" i="9"/>
  <c r="ARB14" i="9"/>
  <c r="ARB13" i="9"/>
  <c r="ARC7" i="9"/>
  <c r="ARC61" i="9" l="1"/>
  <c r="ARC55" i="9"/>
  <c r="ARC11" i="9"/>
  <c r="ARC59" i="9"/>
  <c r="ARC60" i="9"/>
  <c r="ARC12" i="9"/>
  <c r="ARC56" i="9"/>
  <c r="ARC57" i="9"/>
  <c r="ARC16" i="9"/>
  <c r="ARC54" i="9"/>
  <c r="ARC15" i="9"/>
  <c r="ARC58" i="9"/>
  <c r="ARC10" i="9"/>
  <c r="ARD7" i="9"/>
  <c r="ARC13" i="9"/>
  <c r="ARC14" i="9"/>
  <c r="ARD61" i="9" l="1"/>
  <c r="ARD55" i="9"/>
  <c r="ARD11" i="9"/>
  <c r="ARD59" i="9"/>
  <c r="ARD60" i="9"/>
  <c r="ARD12" i="9"/>
  <c r="ARD56" i="9"/>
  <c r="ARD57" i="9"/>
  <c r="ARD16" i="9"/>
  <c r="ARD54" i="9"/>
  <c r="ARD15" i="9"/>
  <c r="ARD58" i="9"/>
  <c r="ARD10" i="9"/>
  <c r="ARD13" i="9"/>
  <c r="ARD14" i="9"/>
  <c r="ARE7" i="9"/>
  <c r="ARE61" i="9" l="1"/>
  <c r="ARE55" i="9"/>
  <c r="ARE11" i="9"/>
  <c r="ARE59" i="9"/>
  <c r="ARE60" i="9"/>
  <c r="ARE12" i="9"/>
  <c r="ARE56" i="9"/>
  <c r="ARE57" i="9"/>
  <c r="ARE16" i="9"/>
  <c r="ARE54" i="9"/>
  <c r="ARE15" i="9"/>
  <c r="ARE58" i="9"/>
  <c r="ARE10" i="9"/>
  <c r="ARE13" i="9"/>
  <c r="ARF7" i="9"/>
  <c r="ARE14" i="9"/>
  <c r="ARF61" i="9" l="1"/>
  <c r="ARF55" i="9"/>
  <c r="ARF11" i="9"/>
  <c r="ARF59" i="9"/>
  <c r="ARF60" i="9"/>
  <c r="ARF12" i="9"/>
  <c r="ARF56" i="9"/>
  <c r="ARF57" i="9"/>
  <c r="ARF16" i="9"/>
  <c r="ARF54" i="9"/>
  <c r="ARF15" i="9"/>
  <c r="ARF58" i="9"/>
  <c r="ARF10" i="9"/>
  <c r="ARG7" i="9"/>
  <c r="ARF14" i="9"/>
  <c r="ARF13" i="9"/>
  <c r="ARG61" i="9" l="1"/>
  <c r="ARG55" i="9"/>
  <c r="ARG11" i="9"/>
  <c r="ARG59" i="9"/>
  <c r="ARG60" i="9"/>
  <c r="ARG12" i="9"/>
  <c r="ARG57" i="9"/>
  <c r="ARG56" i="9"/>
  <c r="ARG16" i="9"/>
  <c r="ARG54" i="9"/>
  <c r="ARG15" i="9"/>
  <c r="ARG58" i="9"/>
  <c r="ARG10" i="9"/>
  <c r="ARG13" i="9"/>
  <c r="ARH7" i="9"/>
  <c r="ARG14" i="9"/>
  <c r="ARH61" i="9" l="1"/>
  <c r="ARH55" i="9"/>
  <c r="ARH11" i="9"/>
  <c r="ARH59" i="9"/>
  <c r="ARH60" i="9"/>
  <c r="ARH12" i="9"/>
  <c r="ARH57" i="9"/>
  <c r="ARH56" i="9"/>
  <c r="ARH16" i="9"/>
  <c r="ARH54" i="9"/>
  <c r="ARH15" i="9"/>
  <c r="ARH58" i="9"/>
  <c r="ARH10" i="9"/>
  <c r="ARH13" i="9"/>
  <c r="ARI7" i="9"/>
  <c r="ARH14" i="9"/>
  <c r="ARI61" i="9" l="1"/>
  <c r="ARI55" i="9"/>
  <c r="ARI11" i="9"/>
  <c r="ARI59" i="9"/>
  <c r="ARI60" i="9"/>
  <c r="ARI12" i="9"/>
  <c r="ARI57" i="9"/>
  <c r="ARI56" i="9"/>
  <c r="ARI16" i="9"/>
  <c r="ARI54" i="9"/>
  <c r="ARI15" i="9"/>
  <c r="ARI58" i="9"/>
  <c r="ARI10" i="9"/>
  <c r="ARI13" i="9"/>
  <c r="ARJ7" i="9"/>
  <c r="ARI14" i="9"/>
  <c r="ARJ61" i="9" l="1"/>
  <c r="ARJ11" i="9"/>
  <c r="ARJ55" i="9"/>
  <c r="ARJ59" i="9"/>
  <c r="ARJ60" i="9"/>
  <c r="ARJ12" i="9"/>
  <c r="ARJ57" i="9"/>
  <c r="ARJ56" i="9"/>
  <c r="ARJ16" i="9"/>
  <c r="ARJ54" i="9"/>
  <c r="ARJ15" i="9"/>
  <c r="ARJ58" i="9"/>
  <c r="ARJ10" i="9"/>
  <c r="ARJ14" i="9"/>
  <c r="ARK7" i="9"/>
  <c r="ARJ13" i="9"/>
  <c r="ARK61" i="9" l="1"/>
  <c r="ARK55" i="9"/>
  <c r="ARK11" i="9"/>
  <c r="ARK59" i="9"/>
  <c r="ARK60" i="9"/>
  <c r="ARK12" i="9"/>
  <c r="ARK57" i="9"/>
  <c r="ARK56" i="9"/>
  <c r="ARK16" i="9"/>
  <c r="ARK54" i="9"/>
  <c r="ARK15" i="9"/>
  <c r="ARK58" i="9"/>
  <c r="ARK10" i="9"/>
  <c r="ARK13" i="9"/>
  <c r="ARL7" i="9"/>
  <c r="ARK14" i="9"/>
  <c r="ARL61" i="9" l="1"/>
  <c r="ARL55" i="9"/>
  <c r="ARL11" i="9"/>
  <c r="ARL59" i="9"/>
  <c r="ARL60" i="9"/>
  <c r="ARL12" i="9"/>
  <c r="ARL56" i="9"/>
  <c r="ARL57" i="9"/>
  <c r="ARL16" i="9"/>
  <c r="ARL54" i="9"/>
  <c r="ARL15" i="9"/>
  <c r="ARL58" i="9"/>
  <c r="ARL10" i="9"/>
  <c r="ARL13" i="9"/>
  <c r="ARM7" i="9"/>
  <c r="ARL14" i="9"/>
  <c r="ARM61" i="9" l="1"/>
  <c r="ARM55" i="9"/>
  <c r="ARM11" i="9"/>
  <c r="ARM59" i="9"/>
  <c r="ARM60" i="9"/>
  <c r="ARM12" i="9"/>
  <c r="ARM56" i="9"/>
  <c r="ARM57" i="9"/>
  <c r="ARM16" i="9"/>
  <c r="ARM54" i="9"/>
  <c r="ARM15" i="9"/>
  <c r="ARM58" i="9"/>
  <c r="ARM10" i="9"/>
  <c r="ARM13" i="9"/>
  <c r="ARN7" i="9"/>
  <c r="ARM14" i="9"/>
  <c r="ARN61" i="9" l="1"/>
  <c r="ARN11" i="9"/>
  <c r="ARN55" i="9"/>
  <c r="ARN59" i="9"/>
  <c r="ARN60" i="9"/>
  <c r="ARN12" i="9"/>
  <c r="ARN56" i="9"/>
  <c r="ARN57" i="9"/>
  <c r="ARN16" i="9"/>
  <c r="ARN54" i="9"/>
  <c r="ARN15" i="9"/>
  <c r="ARN58" i="9"/>
  <c r="ARN10" i="9"/>
  <c r="ARO7" i="9"/>
  <c r="ARN13" i="9"/>
  <c r="ARN14" i="9"/>
  <c r="ARO61" i="9" l="1"/>
  <c r="ARO11" i="9"/>
  <c r="ARO55" i="9"/>
  <c r="ARO60" i="9"/>
  <c r="ARO59" i="9"/>
  <c r="ARO12" i="9"/>
  <c r="ARO56" i="9"/>
  <c r="ARO57" i="9"/>
  <c r="ARO16" i="9"/>
  <c r="ARO54" i="9"/>
  <c r="ARO15" i="9"/>
  <c r="ARO58" i="9"/>
  <c r="ARO10" i="9"/>
  <c r="ARO13" i="9"/>
  <c r="ARO14" i="9"/>
  <c r="ARP7" i="9"/>
  <c r="ARP61" i="9" l="1"/>
  <c r="ARP55" i="9"/>
  <c r="ARP11" i="9"/>
  <c r="ARP59" i="9"/>
  <c r="ARP60" i="9"/>
  <c r="ARP12" i="9"/>
  <c r="ARP56" i="9"/>
  <c r="ARP57" i="9"/>
  <c r="ARP16" i="9"/>
  <c r="ARP54" i="9"/>
  <c r="ARP15" i="9"/>
  <c r="ARP58" i="9"/>
  <c r="ARP10" i="9"/>
  <c r="ARP13" i="9"/>
  <c r="ARP14" i="9"/>
  <c r="ARQ7" i="9"/>
  <c r="ARQ61" i="9" l="1"/>
  <c r="ARQ55" i="9"/>
  <c r="ARQ11" i="9"/>
  <c r="ARQ59" i="9"/>
  <c r="ARQ60" i="9"/>
  <c r="ARQ12" i="9"/>
  <c r="ARQ56" i="9"/>
  <c r="ARQ57" i="9"/>
  <c r="ARQ16" i="9"/>
  <c r="ARQ54" i="9"/>
  <c r="ARQ15" i="9"/>
  <c r="ARQ58" i="9"/>
  <c r="ARQ10" i="9"/>
  <c r="ARQ13" i="9"/>
  <c r="ARR7" i="9"/>
  <c r="ARQ14" i="9"/>
  <c r="ARR61" i="9" l="1"/>
  <c r="ARR55" i="9"/>
  <c r="ARR11" i="9"/>
  <c r="ARR59" i="9"/>
  <c r="ARR60" i="9"/>
  <c r="ARR12" i="9"/>
  <c r="ARR56" i="9"/>
  <c r="ARR57" i="9"/>
  <c r="ARR16" i="9"/>
  <c r="ARR54" i="9"/>
  <c r="ARR15" i="9"/>
  <c r="ARR58" i="9"/>
  <c r="ARR10" i="9"/>
  <c r="ARR14" i="9"/>
  <c r="ARS7" i="9"/>
  <c r="ARR13" i="9"/>
  <c r="ARS61" i="9" l="1"/>
  <c r="ARS11" i="9"/>
  <c r="ARS55" i="9"/>
  <c r="ARS59" i="9"/>
  <c r="ARS60" i="9"/>
  <c r="ARS12" i="9"/>
  <c r="ARS56" i="9"/>
  <c r="ARS57" i="9"/>
  <c r="ARS16" i="9"/>
  <c r="ARS54" i="9"/>
  <c r="ARS15" i="9"/>
  <c r="ARS58" i="9"/>
  <c r="ARS10" i="9"/>
  <c r="ART7" i="9"/>
  <c r="ARS13" i="9"/>
  <c r="ARS14" i="9"/>
  <c r="ART61" i="9" l="1"/>
  <c r="ART55" i="9"/>
  <c r="ART11" i="9"/>
  <c r="ART59" i="9"/>
  <c r="ART60" i="9"/>
  <c r="ART12" i="9"/>
  <c r="ART57" i="9"/>
  <c r="ART56" i="9"/>
  <c r="ART16" i="9"/>
  <c r="ART54" i="9"/>
  <c r="ART15" i="9"/>
  <c r="ART58" i="9"/>
  <c r="ART10" i="9"/>
  <c r="ART13" i="9"/>
  <c r="ARU7" i="9"/>
  <c r="ART14" i="9"/>
  <c r="ARU61" i="9" l="1"/>
  <c r="ARU55" i="9"/>
  <c r="ARU11" i="9"/>
  <c r="ARU59" i="9"/>
  <c r="ARU60" i="9"/>
  <c r="ARU12" i="9"/>
  <c r="ARU57" i="9"/>
  <c r="ARU56" i="9"/>
  <c r="ARU16" i="9"/>
  <c r="ARU54" i="9"/>
  <c r="ARU15" i="9"/>
  <c r="ARU58" i="9"/>
  <c r="ARU10" i="9"/>
  <c r="ARU14" i="9"/>
  <c r="ARU13" i="9"/>
  <c r="ARV7" i="9"/>
  <c r="ARV61" i="9" l="1"/>
  <c r="ARV55" i="9"/>
  <c r="ARV11" i="9"/>
  <c r="ARV59" i="9"/>
  <c r="ARV60" i="9"/>
  <c r="ARV12" i="9"/>
  <c r="ARV57" i="9"/>
  <c r="ARV56" i="9"/>
  <c r="ARV16" i="9"/>
  <c r="ARV54" i="9"/>
  <c r="ARV15" i="9"/>
  <c r="ARV58" i="9"/>
  <c r="ARV10" i="9"/>
  <c r="ARV13" i="9"/>
  <c r="ARV14" i="9"/>
  <c r="ARW7" i="9"/>
  <c r="ARW61" i="9" l="1"/>
  <c r="ARW55" i="9"/>
  <c r="ARW11" i="9"/>
  <c r="ARW59" i="9"/>
  <c r="ARW60" i="9"/>
  <c r="ARW12" i="9"/>
  <c r="ARW57" i="9"/>
  <c r="ARW56" i="9"/>
  <c r="ARW16" i="9"/>
  <c r="ARW54" i="9"/>
  <c r="ARW15" i="9"/>
  <c r="ARW58" i="9"/>
  <c r="ARW10" i="9"/>
  <c r="ARW14" i="9"/>
  <c r="ARW13" i="9"/>
  <c r="ARX7" i="9"/>
  <c r="ARX61" i="9" l="1"/>
  <c r="ARX55" i="9"/>
  <c r="ARX11" i="9"/>
  <c r="ARX60" i="9"/>
  <c r="ARX59" i="9"/>
  <c r="ARX12" i="9"/>
  <c r="ARX56" i="9"/>
  <c r="ARX57" i="9"/>
  <c r="ARX16" i="9"/>
  <c r="ARX54" i="9"/>
  <c r="ARX15" i="9"/>
  <c r="ARX58" i="9"/>
  <c r="ARX10" i="9"/>
  <c r="ARX14" i="9"/>
  <c r="ARX13" i="9"/>
  <c r="ARY7" i="9"/>
  <c r="ARY61" i="9" l="1"/>
  <c r="ARY55" i="9"/>
  <c r="ARY11" i="9"/>
  <c r="ARY59" i="9"/>
  <c r="ARY60" i="9"/>
  <c r="ARY12" i="9"/>
  <c r="ARY57" i="9"/>
  <c r="ARY56" i="9"/>
  <c r="ARY16" i="9"/>
  <c r="ARY54" i="9"/>
  <c r="ARY15" i="9"/>
  <c r="ARY58" i="9"/>
  <c r="ARY10" i="9"/>
  <c r="ARY14" i="9"/>
  <c r="ARY13" i="9"/>
  <c r="ARZ7" i="9"/>
  <c r="ARZ61" i="9" l="1"/>
  <c r="ARZ55" i="9"/>
  <c r="ARZ11" i="9"/>
  <c r="ARZ59" i="9"/>
  <c r="ARZ60" i="9"/>
  <c r="ARZ12" i="9"/>
  <c r="ARZ56" i="9"/>
  <c r="ARZ57" i="9"/>
  <c r="ARZ16" i="9"/>
  <c r="ARZ54" i="9"/>
  <c r="ARZ15" i="9"/>
  <c r="ARZ58" i="9"/>
  <c r="ARZ10" i="9"/>
  <c r="ARZ13" i="9"/>
  <c r="ARZ14" i="9"/>
  <c r="ASA7" i="9"/>
  <c r="ASA61" i="9" l="1"/>
  <c r="ASA55" i="9"/>
  <c r="ASA11" i="9"/>
  <c r="ASA59" i="9"/>
  <c r="ASA60" i="9"/>
  <c r="ASA12" i="9"/>
  <c r="ASA57" i="9"/>
  <c r="ASA56" i="9"/>
  <c r="ASA16" i="9"/>
  <c r="ASA54" i="9"/>
  <c r="ASA15" i="9"/>
  <c r="ASA58" i="9"/>
  <c r="ASA10" i="9"/>
  <c r="ASA14" i="9"/>
  <c r="ASA13" i="9"/>
  <c r="ASB7" i="9"/>
  <c r="ASB61" i="9" l="1"/>
  <c r="ASB55" i="9"/>
  <c r="ASB11" i="9"/>
  <c r="ASB59" i="9"/>
  <c r="ASB60" i="9"/>
  <c r="ASB12" i="9"/>
  <c r="ASB56" i="9"/>
  <c r="ASB57" i="9"/>
  <c r="ASB16" i="9"/>
  <c r="ASB54" i="9"/>
  <c r="ASB15" i="9"/>
  <c r="ASB58" i="9"/>
  <c r="ASB10" i="9"/>
  <c r="ASB14" i="9"/>
  <c r="ASB13" i="9"/>
  <c r="ASC7" i="9"/>
  <c r="ASC61" i="9" l="1"/>
  <c r="ASC55" i="9"/>
  <c r="ASC11" i="9"/>
  <c r="ASC59" i="9"/>
  <c r="ASC60" i="9"/>
  <c r="ASC12" i="9"/>
  <c r="ASC57" i="9"/>
  <c r="ASC56" i="9"/>
  <c r="ASC16" i="9"/>
  <c r="ASC54" i="9"/>
  <c r="ASC15" i="9"/>
  <c r="ASC58" i="9"/>
  <c r="ASC10" i="9"/>
  <c r="ASC14" i="9"/>
  <c r="ASC13" i="9"/>
  <c r="ASD7" i="9"/>
  <c r="ASD61" i="9" l="1"/>
  <c r="ASD11" i="9"/>
  <c r="ASD55" i="9"/>
  <c r="ASD59" i="9"/>
  <c r="ASD60" i="9"/>
  <c r="ASD12" i="9"/>
  <c r="ASD56" i="9"/>
  <c r="ASD57" i="9"/>
  <c r="ASD16" i="9"/>
  <c r="ASD54" i="9"/>
  <c r="ASD15" i="9"/>
  <c r="ASD58" i="9"/>
  <c r="ASD10" i="9"/>
  <c r="ASD13" i="9"/>
  <c r="ASD14" i="9"/>
  <c r="ASE7" i="9"/>
  <c r="ASE61" i="9" l="1"/>
  <c r="ASE55" i="9"/>
  <c r="ASE11" i="9"/>
  <c r="ASE59" i="9"/>
  <c r="ASE60" i="9"/>
  <c r="ASE12" i="9"/>
  <c r="ASE56" i="9"/>
  <c r="ASE57" i="9"/>
  <c r="ASE16" i="9"/>
  <c r="ASE54" i="9"/>
  <c r="ASE15" i="9"/>
  <c r="ASE58" i="9"/>
  <c r="ASE10" i="9"/>
  <c r="ASF7" i="9"/>
  <c r="ASE14" i="9"/>
  <c r="ASE13" i="9"/>
  <c r="ASF61" i="9" l="1"/>
  <c r="ASF55" i="9"/>
  <c r="ASF11" i="9"/>
  <c r="ASF59" i="9"/>
  <c r="ASF60" i="9"/>
  <c r="ASF12" i="9"/>
  <c r="ASF57" i="9"/>
  <c r="ASF56" i="9"/>
  <c r="ASF16" i="9"/>
  <c r="ASF54" i="9"/>
  <c r="ASF15" i="9"/>
  <c r="ASF58" i="9"/>
  <c r="ASF10" i="9"/>
  <c r="ASG7" i="9"/>
  <c r="ASF14" i="9"/>
  <c r="ASF13" i="9"/>
  <c r="ASG61" i="9" l="1"/>
  <c r="ASG55" i="9"/>
  <c r="ASG11" i="9"/>
  <c r="ASG59" i="9"/>
  <c r="ASG60" i="9"/>
  <c r="ASG12" i="9"/>
  <c r="ASG56" i="9"/>
  <c r="ASG57" i="9"/>
  <c r="ASG16" i="9"/>
  <c r="ASG54" i="9"/>
  <c r="ASG15" i="9"/>
  <c r="ASG58" i="9"/>
  <c r="ASG10" i="9"/>
  <c r="ASG13" i="9"/>
  <c r="ASH7" i="9"/>
  <c r="ASG14" i="9"/>
  <c r="ASH61" i="9" l="1"/>
  <c r="ASH55" i="9"/>
  <c r="ASH11" i="9"/>
  <c r="ASH59" i="9"/>
  <c r="ASH60" i="9"/>
  <c r="ASH12" i="9"/>
  <c r="ASH56" i="9"/>
  <c r="ASH57" i="9"/>
  <c r="ASH16" i="9"/>
  <c r="ASH54" i="9"/>
  <c r="ASH15" i="9"/>
  <c r="ASH58" i="9"/>
  <c r="ASH10" i="9"/>
  <c r="ASH14" i="9"/>
  <c r="ASI7" i="9"/>
  <c r="ASH13" i="9"/>
  <c r="ASI61" i="9" l="1"/>
  <c r="ASI55" i="9"/>
  <c r="ASI11" i="9"/>
  <c r="ASI59" i="9"/>
  <c r="ASI60" i="9"/>
  <c r="ASI12" i="9"/>
  <c r="ASI56" i="9"/>
  <c r="ASI57" i="9"/>
  <c r="ASI16" i="9"/>
  <c r="ASI54" i="9"/>
  <c r="ASI15" i="9"/>
  <c r="ASI58" i="9"/>
  <c r="ASI10" i="9"/>
  <c r="ASJ7" i="9"/>
  <c r="ASI13" i="9"/>
  <c r="ASI14" i="9"/>
  <c r="ASJ61" i="9" l="1"/>
  <c r="ASJ55" i="9"/>
  <c r="ASJ11" i="9"/>
  <c r="ASJ59" i="9"/>
  <c r="ASJ60" i="9"/>
  <c r="ASJ12" i="9"/>
  <c r="ASJ56" i="9"/>
  <c r="ASJ57" i="9"/>
  <c r="ASJ16" i="9"/>
  <c r="ASJ54" i="9"/>
  <c r="ASJ15" i="9"/>
  <c r="ASJ58" i="9"/>
  <c r="ASJ10" i="9"/>
  <c r="ASJ13" i="9"/>
  <c r="ASK7" i="9"/>
  <c r="ASJ14" i="9"/>
  <c r="ASK61" i="9" l="1"/>
  <c r="ASK55" i="9"/>
  <c r="ASK11" i="9"/>
  <c r="ASK59" i="9"/>
  <c r="ASK60" i="9"/>
  <c r="ASK12" i="9"/>
  <c r="ASK57" i="9"/>
  <c r="ASK56" i="9"/>
  <c r="ASK16" i="9"/>
  <c r="ASK54" i="9"/>
  <c r="ASK15" i="9"/>
  <c r="ASK58" i="9"/>
  <c r="ASK10" i="9"/>
  <c r="ASK13" i="9"/>
  <c r="ASL7" i="9"/>
  <c r="ASK14" i="9"/>
  <c r="ASL61" i="9" l="1"/>
  <c r="ASL55" i="9"/>
  <c r="ASL11" i="9"/>
  <c r="ASL59" i="9"/>
  <c r="ASL60" i="9"/>
  <c r="ASL12" i="9"/>
  <c r="ASL56" i="9"/>
  <c r="ASL57" i="9"/>
  <c r="ASL16" i="9"/>
  <c r="ASL54" i="9"/>
  <c r="ASL15" i="9"/>
  <c r="ASL58" i="9"/>
  <c r="ASL10" i="9"/>
  <c r="ASL14" i="9"/>
  <c r="ASL13" i="9"/>
  <c r="ASM7" i="9"/>
  <c r="ASM61" i="9" l="1"/>
  <c r="ASM55" i="9"/>
  <c r="ASM11" i="9"/>
  <c r="ASM59" i="9"/>
  <c r="ASM60" i="9"/>
  <c r="ASM12" i="9"/>
  <c r="ASM57" i="9"/>
  <c r="ASM56" i="9"/>
  <c r="ASM16" i="9"/>
  <c r="ASM54" i="9"/>
  <c r="ASM15" i="9"/>
  <c r="ASM58" i="9"/>
  <c r="ASM10" i="9"/>
  <c r="ASM13" i="9"/>
  <c r="ASN7" i="9"/>
  <c r="ASM14" i="9"/>
  <c r="ASN61" i="9" l="1"/>
  <c r="ASN11" i="9"/>
  <c r="ASN55" i="9"/>
  <c r="ASN59" i="9"/>
  <c r="ASN60" i="9"/>
  <c r="ASN12" i="9"/>
  <c r="ASN56" i="9"/>
  <c r="ASN57" i="9"/>
  <c r="ASN16" i="9"/>
  <c r="ASN54" i="9"/>
  <c r="ASN15" i="9"/>
  <c r="ASN58" i="9"/>
  <c r="ASN10" i="9"/>
  <c r="ASN13" i="9"/>
  <c r="ASO7" i="9"/>
  <c r="ASN14" i="9"/>
  <c r="ASO61" i="9" l="1"/>
  <c r="ASO55" i="9"/>
  <c r="ASO11" i="9"/>
  <c r="ASO59" i="9"/>
  <c r="ASO60" i="9"/>
  <c r="ASO12" i="9"/>
  <c r="ASO57" i="9"/>
  <c r="ASO56" i="9"/>
  <c r="ASO16" i="9"/>
  <c r="ASO54" i="9"/>
  <c r="ASO15" i="9"/>
  <c r="ASO58" i="9"/>
  <c r="ASO10" i="9"/>
  <c r="ASO13" i="9"/>
  <c r="ASP7" i="9"/>
  <c r="ASO14" i="9"/>
  <c r="ASP61" i="9" l="1"/>
  <c r="ASP55" i="9"/>
  <c r="ASP11" i="9"/>
  <c r="ASP59" i="9"/>
  <c r="ASP60" i="9"/>
  <c r="ASP12" i="9"/>
  <c r="ASP56" i="9"/>
  <c r="ASP57" i="9"/>
  <c r="ASP16" i="9"/>
  <c r="ASP54" i="9"/>
  <c r="ASP15" i="9"/>
  <c r="ASP58" i="9"/>
  <c r="ASP10" i="9"/>
  <c r="ASP14" i="9"/>
  <c r="ASQ7" i="9"/>
  <c r="ASP13" i="9"/>
  <c r="ASQ61" i="9" l="1"/>
  <c r="ASQ55" i="9"/>
  <c r="ASQ11" i="9"/>
  <c r="ASQ59" i="9"/>
  <c r="ASQ60" i="9"/>
  <c r="ASQ12" i="9"/>
  <c r="ASQ56" i="9"/>
  <c r="ASQ57" i="9"/>
  <c r="ASQ16" i="9"/>
  <c r="ASQ54" i="9"/>
  <c r="ASQ15" i="9"/>
  <c r="ASQ58" i="9"/>
  <c r="ASQ10" i="9"/>
  <c r="ASQ13" i="9"/>
  <c r="ASR7" i="9"/>
  <c r="ASQ14" i="9"/>
  <c r="ASR61" i="9" l="1"/>
  <c r="ASR11" i="9"/>
  <c r="ASR55" i="9"/>
  <c r="ASR60" i="9"/>
  <c r="ASR59" i="9"/>
  <c r="ASR12" i="9"/>
  <c r="ASR56" i="9"/>
  <c r="ASR57" i="9"/>
  <c r="ASR16" i="9"/>
  <c r="ASR54" i="9"/>
  <c r="ASR15" i="9"/>
  <c r="ASR58" i="9"/>
  <c r="ASR10" i="9"/>
  <c r="ASR13" i="9"/>
  <c r="ASS7" i="9"/>
  <c r="ASR14" i="9"/>
  <c r="ASS61" i="9" l="1"/>
  <c r="ASS55" i="9"/>
  <c r="ASS11" i="9"/>
  <c r="ASS60" i="9"/>
  <c r="ASS59" i="9"/>
  <c r="ASS12" i="9"/>
  <c r="ASS56" i="9"/>
  <c r="ASS57" i="9"/>
  <c r="ASS16" i="9"/>
  <c r="ASS54" i="9"/>
  <c r="ASS15" i="9"/>
  <c r="ASS58" i="9"/>
  <c r="ASS10" i="9"/>
  <c r="ASS13" i="9"/>
  <c r="AST7" i="9"/>
  <c r="ASS14" i="9"/>
  <c r="AST61" i="9" l="1"/>
  <c r="AST55" i="9"/>
  <c r="AST11" i="9"/>
  <c r="AST59" i="9"/>
  <c r="AST60" i="9"/>
  <c r="AST12" i="9"/>
  <c r="AST57" i="9"/>
  <c r="AST56" i="9"/>
  <c r="AST16" i="9"/>
  <c r="AST54" i="9"/>
  <c r="AST15" i="9"/>
  <c r="AST58" i="9"/>
  <c r="AST10" i="9"/>
  <c r="ASU7" i="9"/>
  <c r="AST14" i="9"/>
  <c r="AST13" i="9"/>
  <c r="ASU61" i="9" l="1"/>
  <c r="ASU55" i="9"/>
  <c r="ASU11" i="9"/>
  <c r="ASU59" i="9"/>
  <c r="ASU60" i="9"/>
  <c r="ASU12" i="9"/>
  <c r="ASU56" i="9"/>
  <c r="ASU57" i="9"/>
  <c r="ASU16" i="9"/>
  <c r="ASU54" i="9"/>
  <c r="ASU15" i="9"/>
  <c r="ASU58" i="9"/>
  <c r="ASU10" i="9"/>
  <c r="ASU13" i="9"/>
  <c r="ASV7" i="9"/>
  <c r="ASU14" i="9"/>
  <c r="ASV61" i="9" l="1"/>
  <c r="ASV55" i="9"/>
  <c r="ASV11" i="9"/>
  <c r="ASV59" i="9"/>
  <c r="ASV60" i="9"/>
  <c r="ASV12" i="9"/>
  <c r="ASV56" i="9"/>
  <c r="ASV57" i="9"/>
  <c r="ASV16" i="9"/>
  <c r="ASV54" i="9"/>
  <c r="ASV15" i="9"/>
  <c r="ASV58" i="9"/>
  <c r="ASV10" i="9"/>
  <c r="ASV13" i="9"/>
  <c r="ASW7" i="9"/>
  <c r="ASV14" i="9"/>
  <c r="ASW61" i="9" l="1"/>
  <c r="ASW55" i="9"/>
  <c r="ASW11" i="9"/>
  <c r="ASW59" i="9"/>
  <c r="ASW60" i="9"/>
  <c r="ASW12" i="9"/>
  <c r="ASW56" i="9"/>
  <c r="ASW57" i="9"/>
  <c r="ASW16" i="9"/>
  <c r="ASW54" i="9"/>
  <c r="ASW15" i="9"/>
  <c r="ASW58" i="9"/>
  <c r="ASW10" i="9"/>
  <c r="ASW13" i="9"/>
  <c r="ASX7" i="9"/>
  <c r="ASW14" i="9"/>
  <c r="ASX61" i="9" l="1"/>
  <c r="ASX55" i="9"/>
  <c r="ASX11" i="9"/>
  <c r="ASX59" i="9"/>
  <c r="ASX60" i="9"/>
  <c r="ASX12" i="9"/>
  <c r="ASX57" i="9"/>
  <c r="ASX56" i="9"/>
  <c r="ASX16" i="9"/>
  <c r="ASX54" i="9"/>
  <c r="ASX15" i="9"/>
  <c r="ASX58" i="9"/>
  <c r="ASX10" i="9"/>
  <c r="ASX14" i="9"/>
  <c r="ASY7" i="9"/>
  <c r="ASX13" i="9"/>
  <c r="ASY61" i="9" l="1"/>
  <c r="ASY11" i="9"/>
  <c r="ASY55" i="9"/>
  <c r="ASY59" i="9"/>
  <c r="ASY60" i="9"/>
  <c r="ASY12" i="9"/>
  <c r="ASY57" i="9"/>
  <c r="ASY56" i="9"/>
  <c r="ASY16" i="9"/>
  <c r="ASY54" i="9"/>
  <c r="ASY15" i="9"/>
  <c r="ASY58" i="9"/>
  <c r="ASY10" i="9"/>
  <c r="ASZ7" i="9"/>
  <c r="ASY13" i="9"/>
  <c r="ASY14" i="9"/>
  <c r="ASZ61" i="9" l="1"/>
  <c r="ASZ55" i="9"/>
  <c r="ASZ11" i="9"/>
  <c r="ASZ59" i="9"/>
  <c r="ASZ60" i="9"/>
  <c r="ASZ12" i="9"/>
  <c r="ASZ57" i="9"/>
  <c r="ASZ56" i="9"/>
  <c r="ASZ16" i="9"/>
  <c r="ASZ54" i="9"/>
  <c r="ASZ15" i="9"/>
  <c r="ASZ58" i="9"/>
  <c r="ASZ10" i="9"/>
  <c r="ASZ13" i="9"/>
  <c r="ATA7" i="9"/>
  <c r="ASZ14" i="9"/>
  <c r="ATA61" i="9" l="1"/>
  <c r="ATA11" i="9"/>
  <c r="ATA55" i="9"/>
  <c r="ATA59" i="9"/>
  <c r="ATA60" i="9"/>
  <c r="ATA12" i="9"/>
  <c r="ATA57" i="9"/>
  <c r="ATA56" i="9"/>
  <c r="ATA16" i="9"/>
  <c r="ATA54" i="9"/>
  <c r="ATA15" i="9"/>
  <c r="ATA58" i="9"/>
  <c r="ATA10" i="9"/>
  <c r="ATA13" i="9"/>
  <c r="ATB7" i="9"/>
  <c r="ATA14" i="9"/>
  <c r="ATB61" i="9" l="1"/>
  <c r="ATB55" i="9"/>
  <c r="ATB11" i="9"/>
  <c r="ATB59" i="9"/>
  <c r="ATB60" i="9"/>
  <c r="ATB12" i="9"/>
  <c r="ATB56" i="9"/>
  <c r="ATB57" i="9"/>
  <c r="ATB16" i="9"/>
  <c r="ATB54" i="9"/>
  <c r="ATB15" i="9"/>
  <c r="ATB58" i="9"/>
  <c r="ATB10" i="9"/>
  <c r="ATB14" i="9"/>
  <c r="ATB13" i="9"/>
  <c r="ATC7" i="9"/>
  <c r="ATC61" i="9" l="1"/>
  <c r="ATC55" i="9"/>
  <c r="ATC11" i="9"/>
  <c r="ATC59" i="9"/>
  <c r="ATC60" i="9"/>
  <c r="ATC12" i="9"/>
  <c r="ATC57" i="9"/>
  <c r="ATC56" i="9"/>
  <c r="ATC16" i="9"/>
  <c r="ATC54" i="9"/>
  <c r="ATC15" i="9"/>
  <c r="ATC58" i="9"/>
  <c r="ATC10" i="9"/>
  <c r="ATD7" i="9"/>
  <c r="ATC13" i="9"/>
  <c r="ATC14" i="9"/>
  <c r="ATD61" i="9" l="1"/>
  <c r="ATD55" i="9"/>
  <c r="ATD11" i="9"/>
  <c r="ATD59" i="9"/>
  <c r="ATD60" i="9"/>
  <c r="ATD12" i="9"/>
  <c r="ATD57" i="9"/>
  <c r="ATD56" i="9"/>
  <c r="ATD16" i="9"/>
  <c r="ATD54" i="9"/>
  <c r="ATD15" i="9"/>
  <c r="ATD58" i="9"/>
  <c r="ATD10" i="9"/>
  <c r="ATE7" i="9"/>
  <c r="ATD14" i="9"/>
  <c r="ATD13" i="9"/>
  <c r="ATE61" i="9" l="1"/>
  <c r="ATE11" i="9"/>
  <c r="ATE55" i="9"/>
  <c r="ATE59" i="9"/>
  <c r="ATE60" i="9"/>
  <c r="ATE12" i="9"/>
  <c r="ATE57" i="9"/>
  <c r="ATE56" i="9"/>
  <c r="ATE16" i="9"/>
  <c r="ATE54" i="9"/>
  <c r="ATE15" i="9"/>
  <c r="ATE58" i="9"/>
  <c r="ATE10" i="9"/>
  <c r="ATE14" i="9"/>
  <c r="ATE13" i="9"/>
  <c r="ATF7" i="9"/>
  <c r="ATF61" i="9" l="1"/>
  <c r="ATF55" i="9"/>
  <c r="ATF11" i="9"/>
  <c r="ATF59" i="9"/>
  <c r="ATF60" i="9"/>
  <c r="ATF12" i="9"/>
  <c r="ATF56" i="9"/>
  <c r="ATF57" i="9"/>
  <c r="ATF16" i="9"/>
  <c r="ATF54" i="9"/>
  <c r="ATF15" i="9"/>
  <c r="ATF58" i="9"/>
  <c r="ATF10" i="9"/>
  <c r="ATG7" i="9"/>
  <c r="ATF13" i="9"/>
  <c r="ATF14" i="9"/>
  <c r="ATG61" i="9" l="1"/>
  <c r="ATG11" i="9"/>
  <c r="ATG55" i="9"/>
  <c r="ATG59" i="9"/>
  <c r="ATG60" i="9"/>
  <c r="ATG12" i="9"/>
  <c r="ATG57" i="9"/>
  <c r="ATG56" i="9"/>
  <c r="ATG16" i="9"/>
  <c r="ATG54" i="9"/>
  <c r="ATG15" i="9"/>
  <c r="ATG58" i="9"/>
  <c r="ATG10" i="9"/>
  <c r="ATH7" i="9"/>
  <c r="ATG13" i="9"/>
  <c r="ATG14" i="9"/>
  <c r="ATH61" i="9" l="1"/>
  <c r="ATH11" i="9"/>
  <c r="ATH55" i="9"/>
  <c r="ATH59" i="9"/>
  <c r="ATH60" i="9"/>
  <c r="ATH12" i="9"/>
  <c r="ATH57" i="9"/>
  <c r="ATH56" i="9"/>
  <c r="ATH16" i="9"/>
  <c r="ATH54" i="9"/>
  <c r="ATH15" i="9"/>
  <c r="ATH58" i="9"/>
  <c r="ATH10" i="9"/>
  <c r="ATH13" i="9"/>
  <c r="ATH14" i="9"/>
  <c r="ATI7" i="9"/>
  <c r="ATI61" i="9" l="1"/>
  <c r="ATI11" i="9"/>
  <c r="ATI55" i="9"/>
  <c r="ATI59" i="9"/>
  <c r="ATI60" i="9"/>
  <c r="ATI12" i="9"/>
  <c r="ATI56" i="9"/>
  <c r="ATI57" i="9"/>
  <c r="ATI16" i="9"/>
  <c r="ATI54" i="9"/>
  <c r="ATI15" i="9"/>
  <c r="ATI58" i="9"/>
  <c r="ATI10" i="9"/>
  <c r="ATJ7" i="9"/>
  <c r="ATI14" i="9"/>
  <c r="ATI13" i="9"/>
  <c r="ATJ61" i="9" l="1"/>
  <c r="ATJ11" i="9"/>
  <c r="ATJ55" i="9"/>
  <c r="ATJ59" i="9"/>
  <c r="ATJ60" i="9"/>
  <c r="ATJ12" i="9"/>
  <c r="ATJ57" i="9"/>
  <c r="ATJ56" i="9"/>
  <c r="ATJ16" i="9"/>
  <c r="ATJ54" i="9"/>
  <c r="ATJ15" i="9"/>
  <c r="ATJ58" i="9"/>
  <c r="ATJ10" i="9"/>
  <c r="ATJ14" i="9"/>
  <c r="ATK7" i="9"/>
  <c r="ATJ13" i="9"/>
  <c r="ATK61" i="9" l="1"/>
  <c r="ATK11" i="9"/>
  <c r="ATK55" i="9"/>
  <c r="ATK59" i="9"/>
  <c r="ATK60" i="9"/>
  <c r="ATK12" i="9"/>
  <c r="ATK56" i="9"/>
  <c r="ATK57" i="9"/>
  <c r="ATK16" i="9"/>
  <c r="ATK54" i="9"/>
  <c r="ATK15" i="9"/>
  <c r="ATK58" i="9"/>
  <c r="ATK10" i="9"/>
  <c r="ATL7" i="9"/>
  <c r="ATK13" i="9"/>
  <c r="ATK14" i="9"/>
  <c r="ATL61" i="9" l="1"/>
  <c r="ATL11" i="9"/>
  <c r="ATL55" i="9"/>
  <c r="ATL59" i="9"/>
  <c r="ATL60" i="9"/>
  <c r="ATL12" i="9"/>
  <c r="ATL56" i="9"/>
  <c r="ATL57" i="9"/>
  <c r="ATL16" i="9"/>
  <c r="ATL54" i="9"/>
  <c r="ATL15" i="9"/>
  <c r="ATL58" i="9"/>
  <c r="ATL10" i="9"/>
  <c r="ATL13" i="9"/>
  <c r="ATM7" i="9"/>
  <c r="ATL14" i="9"/>
  <c r="ATM61" i="9" l="1"/>
  <c r="ATM55" i="9"/>
  <c r="ATM11" i="9"/>
  <c r="ATM59" i="9"/>
  <c r="ATM60" i="9"/>
  <c r="ATM12" i="9"/>
  <c r="ATM56" i="9"/>
  <c r="ATM57" i="9"/>
  <c r="ATM16" i="9"/>
  <c r="ATM54" i="9"/>
  <c r="ATM15" i="9"/>
  <c r="ATM58" i="9"/>
  <c r="ATM10" i="9"/>
  <c r="ATM13" i="9"/>
  <c r="ATM14" i="9"/>
  <c r="ATN7" i="9"/>
  <c r="ATN61" i="9" l="1"/>
  <c r="ATN55" i="9"/>
  <c r="ATN11" i="9"/>
  <c r="ATN59" i="9"/>
  <c r="ATN60" i="9"/>
  <c r="ATN12" i="9"/>
  <c r="ATN57" i="9"/>
  <c r="ATN56" i="9"/>
  <c r="ATN16" i="9"/>
  <c r="ATN54" i="9"/>
  <c r="ATN15" i="9"/>
  <c r="ATN58" i="9"/>
  <c r="ATN10" i="9"/>
  <c r="ATN14" i="9"/>
  <c r="ATO7" i="9"/>
  <c r="ATN13" i="9"/>
  <c r="ATO61" i="9" l="1"/>
  <c r="ATO55" i="9"/>
  <c r="ATO11" i="9"/>
  <c r="ATO59" i="9"/>
  <c r="ATO60" i="9"/>
  <c r="ATO12" i="9"/>
  <c r="ATO56" i="9"/>
  <c r="ATO57" i="9"/>
  <c r="ATO16" i="9"/>
  <c r="ATO54" i="9"/>
  <c r="ATO15" i="9"/>
  <c r="ATO58" i="9"/>
  <c r="ATO10" i="9"/>
  <c r="ATP7" i="9"/>
  <c r="ATO13" i="9"/>
  <c r="ATO14" i="9"/>
  <c r="ATP61" i="9" l="1"/>
  <c r="ATP11" i="9"/>
  <c r="ATP55" i="9"/>
  <c r="ATP59" i="9"/>
  <c r="ATP60" i="9"/>
  <c r="ATP12" i="9"/>
  <c r="ATP56" i="9"/>
  <c r="ATP57" i="9"/>
  <c r="ATP16" i="9"/>
  <c r="ATP54" i="9"/>
  <c r="ATP15" i="9"/>
  <c r="ATP58" i="9"/>
  <c r="ATP10" i="9"/>
  <c r="ATP13" i="9"/>
  <c r="ATQ7" i="9"/>
  <c r="ATP14" i="9"/>
  <c r="ATQ61" i="9" l="1"/>
  <c r="ATQ55" i="9"/>
  <c r="ATQ11" i="9"/>
  <c r="ATQ59" i="9"/>
  <c r="ATQ60" i="9"/>
  <c r="ATQ12" i="9"/>
  <c r="ATQ57" i="9"/>
  <c r="ATQ56" i="9"/>
  <c r="ATQ16" i="9"/>
  <c r="ATQ54" i="9"/>
  <c r="ATQ15" i="9"/>
  <c r="ATQ58" i="9"/>
  <c r="ATQ10" i="9"/>
  <c r="ATQ13" i="9"/>
  <c r="ATQ14" i="9"/>
  <c r="ATR7" i="9"/>
  <c r="ATR61" i="9" l="1"/>
  <c r="ATR55" i="9"/>
  <c r="ATR11" i="9"/>
  <c r="ATR59" i="9"/>
  <c r="ATR60" i="9"/>
  <c r="ATR12" i="9"/>
  <c r="ATR56" i="9"/>
  <c r="ATR57" i="9"/>
  <c r="ATR16" i="9"/>
  <c r="ATR54" i="9"/>
  <c r="ATR15" i="9"/>
  <c r="ATR58" i="9"/>
  <c r="ATR10" i="9"/>
  <c r="ATS7" i="9"/>
  <c r="ATR14" i="9"/>
  <c r="ATR13" i="9"/>
  <c r="ATS61" i="9" l="1"/>
  <c r="ATS55" i="9"/>
  <c r="ATS11" i="9"/>
  <c r="ATS59" i="9"/>
  <c r="ATS60" i="9"/>
  <c r="ATS12" i="9"/>
  <c r="ATS56" i="9"/>
  <c r="ATS57" i="9"/>
  <c r="ATS16" i="9"/>
  <c r="ATS54" i="9"/>
  <c r="ATS15" i="9"/>
  <c r="ATS58" i="9"/>
  <c r="ATS10" i="9"/>
  <c r="ATS13" i="9"/>
  <c r="ATT7" i="9"/>
  <c r="ATS14" i="9"/>
  <c r="ATT61" i="9" l="1"/>
  <c r="ATT55" i="9"/>
  <c r="ATT11" i="9"/>
  <c r="ATT59" i="9"/>
  <c r="ATT60" i="9"/>
  <c r="ATT12" i="9"/>
  <c r="ATT57" i="9"/>
  <c r="ATT56" i="9"/>
  <c r="ATT16" i="9"/>
  <c r="ATT54" i="9"/>
  <c r="ATT15" i="9"/>
  <c r="ATT58" i="9"/>
  <c r="ATT10" i="9"/>
  <c r="ATT14" i="9"/>
  <c r="ATU7" i="9"/>
  <c r="ATT13" i="9"/>
  <c r="ATU61" i="9" l="1"/>
  <c r="ATU55" i="9"/>
  <c r="ATU11" i="9"/>
  <c r="ATU59" i="9"/>
  <c r="ATU60" i="9"/>
  <c r="ATU12" i="9"/>
  <c r="ATU57" i="9"/>
  <c r="ATU56" i="9"/>
  <c r="ATU16" i="9"/>
  <c r="ATU54" i="9"/>
  <c r="ATU15" i="9"/>
  <c r="ATU58" i="9"/>
  <c r="ATU10" i="9"/>
  <c r="ATV7" i="9"/>
  <c r="ATU13" i="9"/>
  <c r="ATU14" i="9"/>
  <c r="ATV61" i="9" l="1"/>
  <c r="ATV55" i="9"/>
  <c r="ATV11" i="9"/>
  <c r="ATV59" i="9"/>
  <c r="ATV60" i="9"/>
  <c r="ATV12" i="9"/>
  <c r="ATV56" i="9"/>
  <c r="ATV57" i="9"/>
  <c r="ATV16" i="9"/>
  <c r="ATV54" i="9"/>
  <c r="ATV15" i="9"/>
  <c r="ATV58" i="9"/>
  <c r="ATV10" i="9"/>
  <c r="ATV14" i="9"/>
  <c r="ATW7" i="9"/>
  <c r="ATV13" i="9"/>
  <c r="ATW61" i="9" l="1"/>
  <c r="ATW55" i="9"/>
  <c r="ATW11" i="9"/>
  <c r="ATW59" i="9"/>
  <c r="ATW60" i="9"/>
  <c r="ATW12" i="9"/>
  <c r="ATW57" i="9"/>
  <c r="ATW56" i="9"/>
  <c r="ATW16" i="9"/>
  <c r="ATW54" i="9"/>
  <c r="ATW15" i="9"/>
  <c r="ATW58" i="9"/>
  <c r="ATW10" i="9"/>
  <c r="ATW13" i="9"/>
  <c r="ATX7" i="9"/>
  <c r="ATW14" i="9"/>
  <c r="ATX61" i="9" l="1"/>
  <c r="ATX55" i="9"/>
  <c r="ATX11" i="9"/>
  <c r="ATX59" i="9"/>
  <c r="ATX60" i="9"/>
  <c r="ATX12" i="9"/>
  <c r="ATX56" i="9"/>
  <c r="ATX57" i="9"/>
  <c r="ATX16" i="9"/>
  <c r="ATX54" i="9"/>
  <c r="ATX15" i="9"/>
  <c r="ATX58" i="9"/>
  <c r="ATX10" i="9"/>
  <c r="ATX14" i="9"/>
  <c r="ATY7" i="9"/>
  <c r="ATX13" i="9"/>
  <c r="ATY61" i="9" l="1"/>
  <c r="ATY55" i="9"/>
  <c r="ATY11" i="9"/>
  <c r="ATY60" i="9"/>
  <c r="ATY59" i="9"/>
  <c r="ATY12" i="9"/>
  <c r="ATY56" i="9"/>
  <c r="ATY57" i="9"/>
  <c r="ATY16" i="9"/>
  <c r="ATY54" i="9"/>
  <c r="ATY15" i="9"/>
  <c r="ATY58" i="9"/>
  <c r="ATY10" i="9"/>
  <c r="ATY13" i="9"/>
  <c r="ATZ7" i="9"/>
  <c r="ATY14" i="9"/>
  <c r="ATZ61" i="9" l="1"/>
  <c r="ATZ11" i="9"/>
  <c r="ATZ55" i="9"/>
  <c r="ATZ59" i="9"/>
  <c r="ATZ60" i="9"/>
  <c r="ATZ12" i="9"/>
  <c r="ATZ56" i="9"/>
  <c r="ATZ57" i="9"/>
  <c r="ATZ16" i="9"/>
  <c r="ATZ54" i="9"/>
  <c r="ATZ15" i="9"/>
  <c r="ATZ58" i="9"/>
  <c r="ATZ10" i="9"/>
  <c r="ATZ14" i="9"/>
  <c r="AUA7" i="9"/>
  <c r="ATZ13" i="9"/>
  <c r="AUA61" i="9" l="1"/>
  <c r="AUA11" i="9"/>
  <c r="AUA55" i="9"/>
  <c r="AUA59" i="9"/>
  <c r="AUA60" i="9"/>
  <c r="AUA12" i="9"/>
  <c r="AUA56" i="9"/>
  <c r="AUA57" i="9"/>
  <c r="AUA16" i="9"/>
  <c r="AUA54" i="9"/>
  <c r="AUA15" i="9"/>
  <c r="AUA58" i="9"/>
  <c r="AUA10" i="9"/>
  <c r="AUA13" i="9"/>
  <c r="AUA14" i="9"/>
  <c r="AUB7" i="9"/>
  <c r="AUB61" i="9" l="1"/>
  <c r="AUB55" i="9"/>
  <c r="AUB11" i="9"/>
  <c r="AUB59" i="9"/>
  <c r="AUB60" i="9"/>
  <c r="AUB12" i="9"/>
  <c r="AUB56" i="9"/>
  <c r="AUB57" i="9"/>
  <c r="AUB16" i="9"/>
  <c r="AUB54" i="9"/>
  <c r="AUB15" i="9"/>
  <c r="AUB58" i="9"/>
  <c r="AUB10" i="9"/>
  <c r="AUB14" i="9"/>
  <c r="AUC7" i="9"/>
  <c r="AUB13" i="9"/>
  <c r="AUC61" i="9" l="1"/>
  <c r="AUC11" i="9"/>
  <c r="AUC55" i="9"/>
  <c r="AUC59" i="9"/>
  <c r="AUC60" i="9"/>
  <c r="AUC12" i="9"/>
  <c r="AUC56" i="9"/>
  <c r="AUC57" i="9"/>
  <c r="AUC16" i="9"/>
  <c r="AUC54" i="9"/>
  <c r="AUC15" i="9"/>
  <c r="AUC58" i="9"/>
  <c r="AUC10" i="9"/>
  <c r="AUD7" i="9"/>
  <c r="AUC13" i="9"/>
  <c r="AUC14" i="9"/>
  <c r="AUD61" i="9" l="1"/>
  <c r="AUD55" i="9"/>
  <c r="AUD11" i="9"/>
  <c r="AUD59" i="9"/>
  <c r="AUD60" i="9"/>
  <c r="AUD12" i="9"/>
  <c r="AUD56" i="9"/>
  <c r="AUD57" i="9"/>
  <c r="AUD16" i="9"/>
  <c r="AUD54" i="9"/>
  <c r="AUD15" i="9"/>
  <c r="AUD58" i="9"/>
  <c r="AUD10" i="9"/>
  <c r="AUD14" i="9"/>
  <c r="AUD13" i="9"/>
  <c r="AUE7" i="9"/>
  <c r="AUE61" i="9" l="1"/>
  <c r="AUE11" i="9"/>
  <c r="AUE55" i="9"/>
  <c r="AUE59" i="9"/>
  <c r="AUE60" i="9"/>
  <c r="AUE12" i="9"/>
  <c r="AUE56" i="9"/>
  <c r="AUE57" i="9"/>
  <c r="AUE16" i="9"/>
  <c r="AUE54" i="9"/>
  <c r="AUE15" i="9"/>
  <c r="AUE58" i="9"/>
  <c r="AUE10" i="9"/>
  <c r="AUE13" i="9"/>
  <c r="AUF7" i="9"/>
  <c r="AUE14" i="9"/>
  <c r="AUF61" i="9" l="1"/>
  <c r="AUF55" i="9"/>
  <c r="AUF11" i="9"/>
  <c r="AUF59" i="9"/>
  <c r="AUF60" i="9"/>
  <c r="AUF12" i="9"/>
  <c r="AUF56" i="9"/>
  <c r="AUF57" i="9"/>
  <c r="AUF16" i="9"/>
  <c r="AUF54" i="9"/>
  <c r="AUF15" i="9"/>
  <c r="AUF58" i="9"/>
  <c r="AUF10" i="9"/>
  <c r="AUF14" i="9"/>
  <c r="AUG7" i="9"/>
  <c r="AUF13" i="9"/>
  <c r="AUG61" i="9" l="1"/>
  <c r="AUG55" i="9"/>
  <c r="AUG11" i="9"/>
  <c r="AUG59" i="9"/>
  <c r="AUG60" i="9"/>
  <c r="AUG12" i="9"/>
  <c r="AUG56" i="9"/>
  <c r="AUG57" i="9"/>
  <c r="AUG16" i="9"/>
  <c r="AUG54" i="9"/>
  <c r="AUG15" i="9"/>
  <c r="AUG58" i="9"/>
  <c r="AUG10" i="9"/>
  <c r="AUG13" i="9"/>
  <c r="AUH7" i="9"/>
  <c r="AUG14" i="9"/>
  <c r="AUH61" i="9" l="1"/>
  <c r="AUH55" i="9"/>
  <c r="AUH11" i="9"/>
  <c r="AUH59" i="9"/>
  <c r="AUH60" i="9"/>
  <c r="AUH12" i="9"/>
  <c r="AUH56" i="9"/>
  <c r="AUH57" i="9"/>
  <c r="AUH16" i="9"/>
  <c r="AUH54" i="9"/>
  <c r="AUH15" i="9"/>
  <c r="AUH58" i="9"/>
  <c r="AUH10" i="9"/>
  <c r="AUH14" i="9"/>
  <c r="AUI7" i="9"/>
  <c r="AUH13" i="9"/>
  <c r="AUI61" i="9" l="1"/>
  <c r="AUI55" i="9"/>
  <c r="AUI11" i="9"/>
  <c r="AUI59" i="9"/>
  <c r="AUI60" i="9"/>
  <c r="AUI12" i="9"/>
  <c r="AUI56" i="9"/>
  <c r="AUI57" i="9"/>
  <c r="AUI16" i="9"/>
  <c r="AUI54" i="9"/>
  <c r="AUI15" i="9"/>
  <c r="AUI58" i="9"/>
  <c r="AUI10" i="9"/>
  <c r="AUI13" i="9"/>
  <c r="AUJ7" i="9"/>
  <c r="AUI14" i="9"/>
  <c r="AUJ61" i="9" l="1"/>
  <c r="AUJ55" i="9"/>
  <c r="AUJ11" i="9"/>
  <c r="AUJ59" i="9"/>
  <c r="AUJ60" i="9"/>
  <c r="AUJ12" i="9"/>
  <c r="AUJ56" i="9"/>
  <c r="AUJ57" i="9"/>
  <c r="AUJ16" i="9"/>
  <c r="AUJ54" i="9"/>
  <c r="AUJ15" i="9"/>
  <c r="AUJ58" i="9"/>
  <c r="AUJ10" i="9"/>
  <c r="AUJ14" i="9"/>
  <c r="AUK7" i="9"/>
  <c r="AUJ13" i="9"/>
  <c r="AUK61" i="9" l="1"/>
  <c r="AUK55" i="9"/>
  <c r="AUK11" i="9"/>
  <c r="AUK59" i="9"/>
  <c r="AUK60" i="9"/>
  <c r="AUK12" i="9"/>
  <c r="AUK56" i="9"/>
  <c r="AUK57" i="9"/>
  <c r="AUK16" i="9"/>
  <c r="AUK54" i="9"/>
  <c r="AUK15" i="9"/>
  <c r="AUK58" i="9"/>
  <c r="AUK10" i="9"/>
  <c r="AUL7" i="9"/>
  <c r="AUK13" i="9"/>
  <c r="AUK14" i="9"/>
  <c r="AUL61" i="9" l="1"/>
  <c r="AUL11" i="9"/>
  <c r="AUL55" i="9"/>
  <c r="AUL59" i="9"/>
  <c r="AUL60" i="9"/>
  <c r="AUL12" i="9"/>
  <c r="AUL56" i="9"/>
  <c r="AUL57" i="9"/>
  <c r="AUL16" i="9"/>
  <c r="AUL54" i="9"/>
  <c r="AUL15" i="9"/>
  <c r="AUL58" i="9"/>
  <c r="AUL10" i="9"/>
  <c r="AUL14" i="9"/>
  <c r="AUM7" i="9"/>
  <c r="AUL13" i="9"/>
  <c r="AUM61" i="9" l="1"/>
  <c r="AUM55" i="9"/>
  <c r="AUM11" i="9"/>
  <c r="AUM59" i="9"/>
  <c r="AUM60" i="9"/>
  <c r="AUM12" i="9"/>
  <c r="AUM57" i="9"/>
  <c r="AUM56" i="9"/>
  <c r="AUM16" i="9"/>
  <c r="AUM54" i="9"/>
  <c r="AUM15" i="9"/>
  <c r="AUM58" i="9"/>
  <c r="AUM10" i="9"/>
  <c r="AUM13" i="9"/>
  <c r="AUN7" i="9"/>
  <c r="AUM14" i="9"/>
  <c r="AUN61" i="9" l="1"/>
  <c r="AUN11" i="9"/>
  <c r="AUN55" i="9"/>
  <c r="AUN59" i="9"/>
  <c r="AUN60" i="9"/>
  <c r="AUN12" i="9"/>
  <c r="AUN56" i="9"/>
  <c r="AUN57" i="9"/>
  <c r="AUN16" i="9"/>
  <c r="AUN54" i="9"/>
  <c r="AUN15" i="9"/>
  <c r="AUN58" i="9"/>
  <c r="AUN10" i="9"/>
  <c r="AUN14" i="9"/>
  <c r="AUO7" i="9"/>
  <c r="AUN13" i="9"/>
  <c r="AUO61" i="9" l="1"/>
  <c r="AUO55" i="9"/>
  <c r="AUO11" i="9"/>
  <c r="AUO59" i="9"/>
  <c r="AUO60" i="9"/>
  <c r="AUO12" i="9"/>
  <c r="AUO56" i="9"/>
  <c r="AUO57" i="9"/>
  <c r="AUO16" i="9"/>
  <c r="AUO54" i="9"/>
  <c r="AUO15" i="9"/>
  <c r="AUO58" i="9"/>
  <c r="AUO10" i="9"/>
  <c r="AUO13" i="9"/>
  <c r="AUP7" i="9"/>
  <c r="AUO14" i="9"/>
  <c r="AUP61" i="9" l="1"/>
  <c r="AUP55" i="9"/>
  <c r="AUP11" i="9"/>
  <c r="AUP59" i="9"/>
  <c r="AUP60" i="9"/>
  <c r="AUP12" i="9"/>
  <c r="AUP57" i="9"/>
  <c r="AUP56" i="9"/>
  <c r="AUP16" i="9"/>
  <c r="AUP54" i="9"/>
  <c r="AUP15" i="9"/>
  <c r="AUP58" i="9"/>
  <c r="AUP10" i="9"/>
  <c r="AUP14" i="9"/>
  <c r="AUQ7" i="9"/>
  <c r="AUP13" i="9"/>
  <c r="AUQ61" i="9" l="1"/>
  <c r="AUQ55" i="9"/>
  <c r="AUQ11" i="9"/>
  <c r="AUQ60" i="9"/>
  <c r="AUQ59" i="9"/>
  <c r="AUQ12" i="9"/>
  <c r="AUQ56" i="9"/>
  <c r="AUQ57" i="9"/>
  <c r="AUQ16" i="9"/>
  <c r="AUQ54" i="9"/>
  <c r="AUQ15" i="9"/>
  <c r="AUQ58" i="9"/>
  <c r="AUQ10" i="9"/>
  <c r="AUR7" i="9"/>
  <c r="AUQ14" i="9"/>
  <c r="AUQ13" i="9"/>
  <c r="AUR61" i="9" l="1"/>
  <c r="AUR11" i="9"/>
  <c r="AUR55" i="9"/>
  <c r="AUR59" i="9"/>
  <c r="AUR60" i="9"/>
  <c r="AUR12" i="9"/>
  <c r="AUR57" i="9"/>
  <c r="AUR56" i="9"/>
  <c r="AUR16" i="9"/>
  <c r="AUR54" i="9"/>
  <c r="AUR15" i="9"/>
  <c r="AUR58" i="9"/>
  <c r="AUR10" i="9"/>
  <c r="AUR14" i="9"/>
  <c r="AUS7" i="9"/>
  <c r="AUR13" i="9"/>
  <c r="AUS61" i="9" l="1"/>
  <c r="AUS55" i="9"/>
  <c r="AUS11" i="9"/>
  <c r="AUS59" i="9"/>
  <c r="AUS60" i="9"/>
  <c r="AUS12" i="9"/>
  <c r="AUS57" i="9"/>
  <c r="AUS56" i="9"/>
  <c r="AUS16" i="9"/>
  <c r="AUS54" i="9"/>
  <c r="AUS15" i="9"/>
  <c r="AUS58" i="9"/>
  <c r="AUS10" i="9"/>
  <c r="AUS13" i="9"/>
  <c r="AUS14" i="9"/>
  <c r="AUT7" i="9"/>
  <c r="AUT61" i="9" l="1"/>
  <c r="AUT55" i="9"/>
  <c r="AUT11" i="9"/>
  <c r="AUT59" i="9"/>
  <c r="AUT60" i="9"/>
  <c r="AUT12" i="9"/>
  <c r="AUT57" i="9"/>
  <c r="AUT56" i="9"/>
  <c r="AUT16" i="9"/>
  <c r="AUT54" i="9"/>
  <c r="AUT15" i="9"/>
  <c r="AUT58" i="9"/>
  <c r="AUT10" i="9"/>
  <c r="AUT14" i="9"/>
  <c r="AUT13" i="9"/>
  <c r="AUU7" i="9"/>
  <c r="AUU61" i="9" l="1"/>
  <c r="AUU11" i="9"/>
  <c r="AUU55" i="9"/>
  <c r="AUU60" i="9"/>
  <c r="AUU59" i="9"/>
  <c r="AUU12" i="9"/>
  <c r="AUU56" i="9"/>
  <c r="AUU57" i="9"/>
  <c r="AUU16" i="9"/>
  <c r="AUU54" i="9"/>
  <c r="AUU15" i="9"/>
  <c r="AUU58" i="9"/>
  <c r="AUU10" i="9"/>
  <c r="AUU13" i="9"/>
  <c r="AUV7" i="9"/>
  <c r="AUU14" i="9"/>
  <c r="AUV61" i="9" l="1"/>
  <c r="AUV55" i="9"/>
  <c r="AUV11" i="9"/>
  <c r="AUV59" i="9"/>
  <c r="AUV60" i="9"/>
  <c r="AUV12" i="9"/>
  <c r="AUV57" i="9"/>
  <c r="AUV56" i="9"/>
  <c r="AUV16" i="9"/>
  <c r="AUV54" i="9"/>
  <c r="AUV15" i="9"/>
  <c r="AUV58" i="9"/>
  <c r="AUV10" i="9"/>
  <c r="AUW7" i="9"/>
  <c r="AUV13" i="9"/>
  <c r="AUV14" i="9"/>
  <c r="AUW61" i="9" l="1"/>
  <c r="AUW11" i="9"/>
  <c r="AUW55" i="9"/>
  <c r="AUW59" i="9"/>
  <c r="AUW60" i="9"/>
  <c r="AUW12" i="9"/>
  <c r="AUW57" i="9"/>
  <c r="AUW56" i="9"/>
  <c r="AUW16" i="9"/>
  <c r="AUW54" i="9"/>
  <c r="AUW15" i="9"/>
  <c r="AUW58" i="9"/>
  <c r="AUW10" i="9"/>
  <c r="AUX7" i="9"/>
  <c r="AUW14" i="9"/>
  <c r="AUW13" i="9"/>
  <c r="AUX61" i="9" l="1"/>
  <c r="AUX55" i="9"/>
  <c r="AUX11" i="9"/>
  <c r="AUX59" i="9"/>
  <c r="AUX60" i="9"/>
  <c r="AUX12" i="9"/>
  <c r="AUX56" i="9"/>
  <c r="AUX57" i="9"/>
  <c r="AUX16" i="9"/>
  <c r="AUX54" i="9"/>
  <c r="AUX15" i="9"/>
  <c r="AUX58" i="9"/>
  <c r="AUX10" i="9"/>
  <c r="AUX14" i="9"/>
  <c r="AUX13" i="9"/>
  <c r="AUY7" i="9"/>
  <c r="AUY61" i="9" l="1"/>
  <c r="AUY55" i="9"/>
  <c r="AUY11" i="9"/>
  <c r="AUY59" i="9"/>
  <c r="AUY60" i="9"/>
  <c r="AUY12" i="9"/>
  <c r="AUY57" i="9"/>
  <c r="AUY56" i="9"/>
  <c r="AUY16" i="9"/>
  <c r="AUY54" i="9"/>
  <c r="AUY15" i="9"/>
  <c r="AUY58" i="9"/>
  <c r="AUY10" i="9"/>
  <c r="AUY13" i="9"/>
  <c r="AUZ7" i="9"/>
  <c r="AUY14" i="9"/>
  <c r="AUZ61" i="9" l="1"/>
  <c r="AUZ55" i="9"/>
  <c r="AUZ11" i="9"/>
  <c r="AUZ59" i="9"/>
  <c r="AUZ60" i="9"/>
  <c r="AUZ12" i="9"/>
  <c r="AUZ56" i="9"/>
  <c r="AUZ57" i="9"/>
  <c r="AUZ16" i="9"/>
  <c r="AUZ54" i="9"/>
  <c r="AUZ15" i="9"/>
  <c r="AUZ58" i="9"/>
  <c r="AUZ10" i="9"/>
  <c r="AUZ14" i="9"/>
  <c r="AUZ13" i="9"/>
  <c r="AVA7" i="9"/>
  <c r="AVA61" i="9" l="1"/>
  <c r="AVA55" i="9"/>
  <c r="AVA11" i="9"/>
  <c r="AVA59" i="9"/>
  <c r="AVA60" i="9"/>
  <c r="AVA12" i="9"/>
  <c r="AVA56" i="9"/>
  <c r="AVA57" i="9"/>
  <c r="AVA16" i="9"/>
  <c r="AVA54" i="9"/>
  <c r="AVA15" i="9"/>
  <c r="AVA58" i="9"/>
  <c r="AVA10" i="9"/>
  <c r="AVB7" i="9"/>
  <c r="AVA13" i="9"/>
  <c r="AVA14" i="9"/>
  <c r="AVB61" i="9" l="1"/>
  <c r="AVB55" i="9"/>
  <c r="AVB11" i="9"/>
  <c r="AVB59" i="9"/>
  <c r="AVB60" i="9"/>
  <c r="AVB12" i="9"/>
  <c r="AVB56" i="9"/>
  <c r="AVB57" i="9"/>
  <c r="AVB16" i="9"/>
  <c r="AVB54" i="9"/>
  <c r="AVB15" i="9"/>
  <c r="AVB58" i="9"/>
  <c r="AVB10" i="9"/>
  <c r="AVB14" i="9"/>
  <c r="AVB13" i="9"/>
  <c r="AVC7" i="9"/>
  <c r="AVC61" i="9" l="1"/>
  <c r="AVC55" i="9"/>
  <c r="AVC11" i="9"/>
  <c r="AVC59" i="9"/>
  <c r="AVC60" i="9"/>
  <c r="AVC12" i="9"/>
  <c r="AVC56" i="9"/>
  <c r="AVC57" i="9"/>
  <c r="AVC16" i="9"/>
  <c r="AVC54" i="9"/>
  <c r="AVC15" i="9"/>
  <c r="AVC58" i="9"/>
  <c r="AVC10" i="9"/>
  <c r="AVD7" i="9"/>
  <c r="AVC14" i="9"/>
  <c r="AVC13" i="9"/>
  <c r="AVD61" i="9" l="1"/>
  <c r="AVD11" i="9"/>
  <c r="AVD55" i="9"/>
  <c r="AVD59" i="9"/>
  <c r="AVD60" i="9"/>
  <c r="AVD12" i="9"/>
  <c r="AVD57" i="9"/>
  <c r="AVD56" i="9"/>
  <c r="AVD16" i="9"/>
  <c r="AVD54" i="9"/>
  <c r="AVD15" i="9"/>
  <c r="AVD58" i="9"/>
  <c r="AVD10" i="9"/>
  <c r="AVD14" i="9"/>
  <c r="AVE7" i="9"/>
  <c r="AVD13" i="9"/>
  <c r="AVE61" i="9" l="1"/>
  <c r="AVE55" i="9"/>
  <c r="AVE11" i="9"/>
  <c r="AVE59" i="9"/>
  <c r="AVE60" i="9"/>
  <c r="AVE12" i="9"/>
  <c r="AVE56" i="9"/>
  <c r="AVE57" i="9"/>
  <c r="AVE16" i="9"/>
  <c r="AVE54" i="9"/>
  <c r="AVE15" i="9"/>
  <c r="AVE58" i="9"/>
  <c r="AVE10" i="9"/>
  <c r="AVE13" i="9"/>
  <c r="AVF7" i="9"/>
  <c r="AVE14" i="9"/>
  <c r="AVF61" i="9" l="1"/>
  <c r="AVF55" i="9"/>
  <c r="AVF11" i="9"/>
  <c r="AVF59" i="9"/>
  <c r="AVF60" i="9"/>
  <c r="AVF12" i="9"/>
  <c r="AVF57" i="9"/>
  <c r="AVF56" i="9"/>
  <c r="AVF16" i="9"/>
  <c r="AVF54" i="9"/>
  <c r="AVF15" i="9"/>
  <c r="AVF58" i="9"/>
  <c r="AVF10" i="9"/>
  <c r="AVG7" i="9"/>
  <c r="AVF13" i="9"/>
  <c r="AVF14" i="9"/>
  <c r="AVG61" i="9" l="1"/>
  <c r="AVG55" i="9"/>
  <c r="AVG11" i="9"/>
  <c r="AVG60" i="9"/>
  <c r="AVG59" i="9"/>
  <c r="AVG12" i="9"/>
  <c r="AVG56" i="9"/>
  <c r="AVG57" i="9"/>
  <c r="AVG16" i="9"/>
  <c r="AVG54" i="9"/>
  <c r="AVG15" i="9"/>
  <c r="AVG58" i="9"/>
  <c r="AVG10" i="9"/>
  <c r="AVH7" i="9"/>
  <c r="AVG14" i="9"/>
  <c r="AVG13" i="9"/>
  <c r="AVH61" i="9" l="1"/>
  <c r="AVH55" i="9"/>
  <c r="AVH11" i="9"/>
  <c r="AVH60" i="9"/>
  <c r="AVH59" i="9"/>
  <c r="AVH12" i="9"/>
  <c r="AVH56" i="9"/>
  <c r="AVH57" i="9"/>
  <c r="AVH16" i="9"/>
  <c r="AVH54" i="9"/>
  <c r="AVH15" i="9"/>
  <c r="AVH58" i="9"/>
  <c r="AVH10" i="9"/>
  <c r="AVH14" i="9"/>
  <c r="AVI7" i="9"/>
  <c r="AVH13" i="9"/>
  <c r="AVI61" i="9" l="1"/>
  <c r="AVI11" i="9"/>
  <c r="AVI55" i="9"/>
  <c r="AVI59" i="9"/>
  <c r="AVI60" i="9"/>
  <c r="AVI12" i="9"/>
  <c r="AVI56" i="9"/>
  <c r="AVI57" i="9"/>
  <c r="AVI16" i="9"/>
  <c r="AVI54" i="9"/>
  <c r="AVI15" i="9"/>
  <c r="AVI58" i="9"/>
  <c r="AVI10" i="9"/>
  <c r="AVJ7" i="9"/>
  <c r="AVI13" i="9"/>
  <c r="AVI14" i="9"/>
  <c r="AVJ61" i="9" l="1"/>
  <c r="AVJ55" i="9"/>
  <c r="AVJ11" i="9"/>
  <c r="AVJ59" i="9"/>
  <c r="AVJ60" i="9"/>
  <c r="AVJ12" i="9"/>
  <c r="AVJ57" i="9"/>
  <c r="AVJ56" i="9"/>
  <c r="AVJ16" i="9"/>
  <c r="AVJ54" i="9"/>
  <c r="AVJ15" i="9"/>
  <c r="AVJ58" i="9"/>
  <c r="AVJ10" i="9"/>
  <c r="AVK7" i="9"/>
  <c r="AVJ13" i="9"/>
  <c r="AVJ14" i="9"/>
  <c r="AVK61" i="9" l="1"/>
  <c r="AVK55" i="9"/>
  <c r="AVK11" i="9"/>
  <c r="AVK59" i="9"/>
  <c r="AVK60" i="9"/>
  <c r="AVK12" i="9"/>
  <c r="AVK56" i="9"/>
  <c r="AVK57" i="9"/>
  <c r="AVK16" i="9"/>
  <c r="AVK54" i="9"/>
  <c r="AVK15" i="9"/>
  <c r="AVK58" i="9"/>
  <c r="AVK10" i="9"/>
  <c r="AVK14" i="9"/>
  <c r="AVK13" i="9"/>
  <c r="AVL7" i="9"/>
  <c r="AVL61" i="9" l="1"/>
  <c r="AVL55" i="9"/>
  <c r="AVL11" i="9"/>
  <c r="AVL59" i="9"/>
  <c r="AVL60" i="9"/>
  <c r="AVL12" i="9"/>
  <c r="AVL57" i="9"/>
  <c r="AVL56" i="9"/>
  <c r="AVL16" i="9"/>
  <c r="AVL54" i="9"/>
  <c r="AVL15" i="9"/>
  <c r="AVL58" i="9"/>
  <c r="AVL10" i="9"/>
  <c r="AVM7" i="9"/>
  <c r="AVL13" i="9"/>
  <c r="AVL14" i="9"/>
  <c r="AVM61" i="9" l="1"/>
  <c r="AVM55" i="9"/>
  <c r="AVM11" i="9"/>
  <c r="AVM59" i="9"/>
  <c r="AVM60" i="9"/>
  <c r="AVM12" i="9"/>
  <c r="AVM57" i="9"/>
  <c r="AVM56" i="9"/>
  <c r="AVM16" i="9"/>
  <c r="AVM54" i="9"/>
  <c r="AVM15" i="9"/>
  <c r="AVM58" i="9"/>
  <c r="AVM10" i="9"/>
  <c r="AVN7" i="9"/>
  <c r="AVM14" i="9"/>
  <c r="AVM13" i="9"/>
  <c r="AVN61" i="9" l="1"/>
  <c r="AVN55" i="9"/>
  <c r="AVN11" i="9"/>
  <c r="AVN59" i="9"/>
  <c r="AVN60" i="9"/>
  <c r="AVN12" i="9"/>
  <c r="AVN56" i="9"/>
  <c r="AVN57" i="9"/>
  <c r="AVN16" i="9"/>
  <c r="AVN54" i="9"/>
  <c r="AVN15" i="9"/>
  <c r="AVN58" i="9"/>
  <c r="AVN10" i="9"/>
  <c r="AVO7" i="9"/>
  <c r="AVN13" i="9"/>
  <c r="AVN14" i="9"/>
  <c r="AVO61" i="9" l="1"/>
  <c r="AVO55" i="9"/>
  <c r="AVO11" i="9"/>
  <c r="AVO59" i="9"/>
  <c r="AVO60" i="9"/>
  <c r="AVO12" i="9"/>
  <c r="AVO56" i="9"/>
  <c r="AVO57" i="9"/>
  <c r="AVO16" i="9"/>
  <c r="AVO54" i="9"/>
  <c r="AVO15" i="9"/>
  <c r="AVO58" i="9"/>
  <c r="AVO10" i="9"/>
  <c r="AVO13" i="9"/>
  <c r="AVO14" i="9"/>
  <c r="AVP7" i="9"/>
  <c r="AVP61" i="9" l="1"/>
  <c r="AVP55" i="9"/>
  <c r="AVP11" i="9"/>
  <c r="AVP59" i="9"/>
  <c r="AVP60" i="9"/>
  <c r="AVP12" i="9"/>
  <c r="AVP56" i="9"/>
  <c r="AVP57" i="9"/>
  <c r="AVP16" i="9"/>
  <c r="AVP54" i="9"/>
  <c r="AVP15" i="9"/>
  <c r="AVP58" i="9"/>
  <c r="AVP10" i="9"/>
  <c r="AVQ7" i="9"/>
  <c r="AVP13" i="9"/>
  <c r="AVP14" i="9"/>
  <c r="AVQ61" i="9" l="1"/>
  <c r="AVQ55" i="9"/>
  <c r="AVQ11" i="9"/>
  <c r="AVQ59" i="9"/>
  <c r="AVQ60" i="9"/>
  <c r="AVQ12" i="9"/>
  <c r="AVQ57" i="9"/>
  <c r="AVQ56" i="9"/>
  <c r="AVQ16" i="9"/>
  <c r="AVQ54" i="9"/>
  <c r="AVQ15" i="9"/>
  <c r="AVQ58" i="9"/>
  <c r="AVQ10" i="9"/>
  <c r="AVQ13" i="9"/>
  <c r="AVQ14" i="9"/>
  <c r="AVR7" i="9"/>
  <c r="AVR61" i="9" l="1"/>
  <c r="AVR11" i="9"/>
  <c r="AVR55" i="9"/>
  <c r="AVR59" i="9"/>
  <c r="AVR60" i="9"/>
  <c r="AVR12" i="9"/>
  <c r="AVR56" i="9"/>
  <c r="AVR57" i="9"/>
  <c r="AVR16" i="9"/>
  <c r="AVR54" i="9"/>
  <c r="AVR15" i="9"/>
  <c r="AVR58" i="9"/>
  <c r="AVR10" i="9"/>
  <c r="AVR14" i="9"/>
  <c r="AVR13" i="9"/>
  <c r="AVS7" i="9"/>
  <c r="AVS61" i="9" l="1"/>
  <c r="AVS55" i="9"/>
  <c r="AVS11" i="9"/>
  <c r="AVS59" i="9"/>
  <c r="AVS60" i="9"/>
  <c r="AVS12" i="9"/>
  <c r="AVS57" i="9"/>
  <c r="AVS56" i="9"/>
  <c r="AVS16" i="9"/>
  <c r="AVS54" i="9"/>
  <c r="AVS15" i="9"/>
  <c r="AVS58" i="9"/>
  <c r="AVS10" i="9"/>
  <c r="AVS13" i="9"/>
  <c r="AVS14" i="9"/>
  <c r="AVT7" i="9"/>
  <c r="AVT61" i="9" l="1"/>
  <c r="AVT11" i="9"/>
  <c r="AVT55" i="9"/>
  <c r="AVT60" i="9"/>
  <c r="AVT59" i="9"/>
  <c r="AVT12" i="9"/>
  <c r="AVT57" i="9"/>
  <c r="AVT56" i="9"/>
  <c r="AVT16" i="9"/>
  <c r="AVT54" i="9"/>
  <c r="AVT15" i="9"/>
  <c r="AVT58" i="9"/>
  <c r="AVT10" i="9"/>
  <c r="AVT14" i="9"/>
  <c r="AVU7" i="9"/>
  <c r="AVT13" i="9"/>
  <c r="AVU61" i="9" l="1"/>
  <c r="AVU55" i="9"/>
  <c r="AVU11" i="9"/>
  <c r="AVU59" i="9"/>
  <c r="AVU60" i="9"/>
  <c r="AVU12" i="9"/>
  <c r="AVU56" i="9"/>
  <c r="AVU57" i="9"/>
  <c r="AVU16" i="9"/>
  <c r="AVU54" i="9"/>
  <c r="AVU15" i="9"/>
  <c r="AVU58" i="9"/>
  <c r="AVU10" i="9"/>
  <c r="AVU13" i="9"/>
  <c r="AVU14" i="9"/>
  <c r="AVV7" i="9"/>
  <c r="AVV61" i="9" l="1"/>
  <c r="AVV55" i="9"/>
  <c r="AVV11" i="9"/>
  <c r="AVV59" i="9"/>
  <c r="AVV60" i="9"/>
  <c r="AVV12" i="9"/>
  <c r="AVV56" i="9"/>
  <c r="AVV57" i="9"/>
  <c r="AVV16" i="9"/>
  <c r="AVV54" i="9"/>
  <c r="AVV15" i="9"/>
  <c r="AVV58" i="9"/>
  <c r="AVV10" i="9"/>
  <c r="AVV14" i="9"/>
  <c r="AVW7" i="9"/>
  <c r="AVV13" i="9"/>
  <c r="AVW61" i="9" l="1"/>
  <c r="AVW55" i="9"/>
  <c r="AVW11" i="9"/>
  <c r="AVW59" i="9"/>
  <c r="AVW60" i="9"/>
  <c r="AVW12" i="9"/>
  <c r="AVW56" i="9"/>
  <c r="AVW57" i="9"/>
  <c r="AVW16" i="9"/>
  <c r="AVW54" i="9"/>
  <c r="AVW15" i="9"/>
  <c r="AVW58" i="9"/>
  <c r="AVW10" i="9"/>
  <c r="AVW13" i="9"/>
  <c r="AVX7" i="9"/>
  <c r="AVW14" i="9"/>
  <c r="AVX61" i="9" l="1"/>
  <c r="AVX55" i="9"/>
  <c r="AVX11" i="9"/>
  <c r="AVX59" i="9"/>
  <c r="AVX60" i="9"/>
  <c r="AVX12" i="9"/>
  <c r="AVX56" i="9"/>
  <c r="AVX57" i="9"/>
  <c r="AVX16" i="9"/>
  <c r="AVX54" i="9"/>
  <c r="AVX15" i="9"/>
  <c r="AVX58" i="9"/>
  <c r="AVX10" i="9"/>
  <c r="AVX14" i="9"/>
  <c r="AVY7" i="9"/>
  <c r="AVX13" i="9"/>
  <c r="AVY61" i="9" l="1"/>
  <c r="AVY11" i="9"/>
  <c r="AVY55" i="9"/>
  <c r="AVY59" i="9"/>
  <c r="AVY60" i="9"/>
  <c r="AVY12" i="9"/>
  <c r="AVY56" i="9"/>
  <c r="AVY57" i="9"/>
  <c r="AVY16" i="9"/>
  <c r="AVY54" i="9"/>
  <c r="AVY15" i="9"/>
  <c r="AVY58" i="9"/>
  <c r="AVY10" i="9"/>
  <c r="AVZ7" i="9"/>
  <c r="AVY13" i="9"/>
  <c r="AVY14" i="9"/>
  <c r="AVZ61" i="9" l="1"/>
  <c r="AVZ55" i="9"/>
  <c r="AVZ11" i="9"/>
  <c r="AVZ59" i="9"/>
  <c r="AVZ60" i="9"/>
  <c r="AVZ12" i="9"/>
  <c r="AVZ57" i="9"/>
  <c r="AVZ56" i="9"/>
  <c r="AVZ16" i="9"/>
  <c r="AVZ54" i="9"/>
  <c r="AVZ15" i="9"/>
  <c r="AVZ58" i="9"/>
  <c r="AVZ10" i="9"/>
  <c r="AVZ14" i="9"/>
  <c r="AWA7" i="9"/>
  <c r="AVZ13" i="9"/>
  <c r="AWA61" i="9" l="1"/>
  <c r="AWA55" i="9"/>
  <c r="AWA11" i="9"/>
  <c r="AWA59" i="9"/>
  <c r="AWA60" i="9"/>
  <c r="AWA12" i="9"/>
  <c r="AWA56" i="9"/>
  <c r="AWA57" i="9"/>
  <c r="AWA16" i="9"/>
  <c r="AWA54" i="9"/>
  <c r="AWA15" i="9"/>
  <c r="AWA58" i="9"/>
  <c r="AWA10" i="9"/>
  <c r="AWA13" i="9"/>
  <c r="AWB7" i="9"/>
  <c r="AWA14" i="9"/>
  <c r="AWB61" i="9" l="1"/>
  <c r="AWB55" i="9"/>
  <c r="AWB11" i="9"/>
  <c r="AWB60" i="9"/>
  <c r="AWB59" i="9"/>
  <c r="AWB12" i="9"/>
  <c r="AWB56" i="9"/>
  <c r="AWB57" i="9"/>
  <c r="AWB16" i="9"/>
  <c r="AWB54" i="9"/>
  <c r="AWB15" i="9"/>
  <c r="AWB58" i="9"/>
  <c r="AWB10" i="9"/>
  <c r="AWB14" i="9"/>
  <c r="AWC7" i="9"/>
  <c r="AWB13" i="9"/>
  <c r="AWC61" i="9" l="1"/>
  <c r="AWC55" i="9"/>
  <c r="AWC11" i="9"/>
  <c r="AWC59" i="9"/>
  <c r="AWC60" i="9"/>
  <c r="AWC12" i="9"/>
  <c r="AWC57" i="9"/>
  <c r="AWC56" i="9"/>
  <c r="AWC16" i="9"/>
  <c r="AWC54" i="9"/>
  <c r="AWC15" i="9"/>
  <c r="AWC58" i="9"/>
  <c r="AWC10" i="9"/>
  <c r="AWD7" i="9"/>
  <c r="AWC14" i="9"/>
  <c r="AWC13" i="9"/>
  <c r="AWD61" i="9" l="1"/>
  <c r="AWD55" i="9"/>
  <c r="AWD11" i="9"/>
  <c r="AWD59" i="9"/>
  <c r="AWD60" i="9"/>
  <c r="AWD12" i="9"/>
  <c r="AWD56" i="9"/>
  <c r="AWD57" i="9"/>
  <c r="AWD16" i="9"/>
  <c r="AWD54" i="9"/>
  <c r="AWD15" i="9"/>
  <c r="AWD58" i="9"/>
  <c r="AWD10" i="9"/>
  <c r="AWE7" i="9"/>
  <c r="AWD14" i="9"/>
  <c r="AWD13" i="9"/>
  <c r="AWE61" i="9" l="1"/>
  <c r="AWE55" i="9"/>
  <c r="AWE11" i="9"/>
  <c r="AWE59" i="9"/>
  <c r="AWE60" i="9"/>
  <c r="AWE12" i="9"/>
  <c r="AWE57" i="9"/>
  <c r="AWE56" i="9"/>
  <c r="AWE16" i="9"/>
  <c r="AWE54" i="9"/>
  <c r="AWE15" i="9"/>
  <c r="AWE58" i="9"/>
  <c r="AWE10" i="9"/>
  <c r="AWF7" i="9"/>
  <c r="AWE14" i="9"/>
  <c r="AWE13" i="9"/>
  <c r="AWF61" i="9" l="1"/>
  <c r="AWF55" i="9"/>
  <c r="AWF11" i="9"/>
  <c r="AWF59" i="9"/>
  <c r="AWF60" i="9"/>
  <c r="AWF12" i="9"/>
  <c r="AWF57" i="9"/>
  <c r="AWF56" i="9"/>
  <c r="AWF16" i="9"/>
  <c r="AWF54" i="9"/>
  <c r="AWF15" i="9"/>
  <c r="AWF58" i="9"/>
  <c r="AWF10" i="9"/>
  <c r="AWG7" i="9"/>
  <c r="AWF14" i="9"/>
  <c r="AWF13" i="9"/>
  <c r="AWG61" i="9" l="1"/>
  <c r="AWG11" i="9"/>
  <c r="AWG55" i="9"/>
  <c r="AWG59" i="9"/>
  <c r="AWG60" i="9"/>
  <c r="AWG12" i="9"/>
  <c r="AWG56" i="9"/>
  <c r="AWG57" i="9"/>
  <c r="AWG16" i="9"/>
  <c r="AWG54" i="9"/>
  <c r="AWG15" i="9"/>
  <c r="AWG58" i="9"/>
  <c r="AWG10" i="9"/>
  <c r="AWH7" i="9"/>
  <c r="AWG14" i="9"/>
  <c r="AWG13" i="9"/>
  <c r="AWH61" i="9" l="1"/>
  <c r="AWH55" i="9"/>
  <c r="AWH11" i="9"/>
  <c r="AWH59" i="9"/>
  <c r="AWH60" i="9"/>
  <c r="AWH12" i="9"/>
  <c r="AWH57" i="9"/>
  <c r="AWH56" i="9"/>
  <c r="AWH16" i="9"/>
  <c r="AWH54" i="9"/>
  <c r="AWH15" i="9"/>
  <c r="AWH58" i="9"/>
  <c r="AWH10" i="9"/>
  <c r="AWI7" i="9"/>
  <c r="AWH14" i="9"/>
  <c r="AWH13" i="9"/>
  <c r="AWI61" i="9" l="1"/>
  <c r="AWI11" i="9"/>
  <c r="AWI55" i="9"/>
  <c r="AWI59" i="9"/>
  <c r="AWI60" i="9"/>
  <c r="AWI12" i="9"/>
  <c r="AWI57" i="9"/>
  <c r="AWI56" i="9"/>
  <c r="AWI16" i="9"/>
  <c r="AWI54" i="9"/>
  <c r="AWI15" i="9"/>
  <c r="AWI58" i="9"/>
  <c r="AWI10" i="9"/>
  <c r="AWJ7" i="9"/>
  <c r="AWI14" i="9"/>
  <c r="AWI13" i="9"/>
  <c r="AWJ61" i="9" l="1"/>
  <c r="AWJ55" i="9"/>
  <c r="AWJ11" i="9"/>
  <c r="AWJ59" i="9"/>
  <c r="AWJ60" i="9"/>
  <c r="AWJ12" i="9"/>
  <c r="AWJ56" i="9"/>
  <c r="AWJ57" i="9"/>
  <c r="AWJ16" i="9"/>
  <c r="AWJ54" i="9"/>
  <c r="AWJ15" i="9"/>
  <c r="AWJ58" i="9"/>
  <c r="AWJ10" i="9"/>
  <c r="AWK7" i="9"/>
  <c r="AWJ14" i="9"/>
  <c r="AWJ13" i="9"/>
  <c r="AWK61" i="9" l="1"/>
  <c r="AWK55" i="9"/>
  <c r="AWK11" i="9"/>
  <c r="AWK59" i="9"/>
  <c r="AWK60" i="9"/>
  <c r="AWK12" i="9"/>
  <c r="AWK56" i="9"/>
  <c r="AWK57" i="9"/>
  <c r="AWK16" i="9"/>
  <c r="AWK54" i="9"/>
  <c r="AWK15" i="9"/>
  <c r="AWK58" i="9"/>
  <c r="AWK10" i="9"/>
  <c r="AWL7" i="9"/>
  <c r="AWK14" i="9"/>
  <c r="AWK13" i="9"/>
  <c r="AWL61" i="9" l="1"/>
  <c r="AWL55" i="9"/>
  <c r="AWL11" i="9"/>
  <c r="AWL59" i="9"/>
  <c r="AWL60" i="9"/>
  <c r="AWL12" i="9"/>
  <c r="AWL56" i="9"/>
  <c r="AWL57" i="9"/>
  <c r="AWL16" i="9"/>
  <c r="AWL54" i="9"/>
  <c r="AWL15" i="9"/>
  <c r="AWL58" i="9"/>
  <c r="AWL10" i="9"/>
  <c r="AWM7" i="9"/>
  <c r="AWL14" i="9"/>
  <c r="AWL13" i="9"/>
  <c r="AWM61" i="9" l="1"/>
  <c r="AWM55" i="9"/>
  <c r="AWM11" i="9"/>
  <c r="AWM59" i="9"/>
  <c r="AWM60" i="9"/>
  <c r="AWM12" i="9"/>
  <c r="AWM56" i="9"/>
  <c r="AWM57" i="9"/>
  <c r="AWM16" i="9"/>
  <c r="AWM54" i="9"/>
  <c r="AWM15" i="9"/>
  <c r="AWM58" i="9"/>
  <c r="AWM10" i="9"/>
  <c r="AWN7" i="9"/>
  <c r="AWM14" i="9"/>
  <c r="AWM13" i="9"/>
  <c r="AWN61" i="9" l="1"/>
  <c r="AWN55" i="9"/>
  <c r="AWN11" i="9"/>
  <c r="AWN59" i="9"/>
  <c r="AWN60" i="9"/>
  <c r="AWN12" i="9"/>
  <c r="AWN56" i="9"/>
  <c r="AWN57" i="9"/>
  <c r="AWN16" i="9"/>
  <c r="AWN54" i="9"/>
  <c r="AWN15" i="9"/>
  <c r="AWN58" i="9"/>
  <c r="AWN10" i="9"/>
  <c r="AWO7" i="9"/>
  <c r="AWN14" i="9"/>
  <c r="AWN13" i="9"/>
  <c r="AWO61" i="9" l="1"/>
  <c r="AWO55" i="9"/>
  <c r="AWO11" i="9"/>
  <c r="AWO59" i="9"/>
  <c r="AWO60" i="9"/>
  <c r="AWO12" i="9"/>
  <c r="AWO57" i="9"/>
  <c r="AWO56" i="9"/>
  <c r="AWO16" i="9"/>
  <c r="AWO54" i="9"/>
  <c r="AWO15" i="9"/>
  <c r="AWO58" i="9"/>
  <c r="AWO10" i="9"/>
  <c r="AWP7" i="9"/>
  <c r="AWO14" i="9"/>
  <c r="AWO13" i="9"/>
  <c r="AWP61" i="9" l="1"/>
  <c r="AWP55" i="9"/>
  <c r="AWP11" i="9"/>
  <c r="AWP59" i="9"/>
  <c r="AWP60" i="9"/>
  <c r="AWP12" i="9"/>
  <c r="AWP56" i="9"/>
  <c r="AWP57" i="9"/>
  <c r="AWP16" i="9"/>
  <c r="AWP54" i="9"/>
  <c r="AWP15" i="9"/>
  <c r="AWP58" i="9"/>
  <c r="AWP10" i="9"/>
  <c r="AWQ7" i="9"/>
  <c r="AWP14" i="9"/>
  <c r="AWP13" i="9"/>
  <c r="AWQ61" i="9" l="1"/>
  <c r="AWQ55" i="9"/>
  <c r="AWQ11" i="9"/>
  <c r="AWQ60" i="9"/>
  <c r="AWQ59" i="9"/>
  <c r="AWQ12" i="9"/>
  <c r="AWQ56" i="9"/>
  <c r="AWQ57" i="9"/>
  <c r="AWQ16" i="9"/>
  <c r="AWQ54" i="9"/>
  <c r="AWQ15" i="9"/>
  <c r="AWQ58" i="9"/>
  <c r="AWQ10" i="9"/>
  <c r="AWR7" i="9"/>
  <c r="AWQ14" i="9"/>
  <c r="AWQ13" i="9"/>
  <c r="AWR61" i="9" l="1"/>
  <c r="AWR55" i="9"/>
  <c r="AWR11" i="9"/>
  <c r="AWR59" i="9"/>
  <c r="AWR60" i="9"/>
  <c r="AWR12" i="9"/>
  <c r="AWR56" i="9"/>
  <c r="AWR57" i="9"/>
  <c r="AWR16" i="9"/>
  <c r="AWR54" i="9"/>
  <c r="AWR15" i="9"/>
  <c r="AWR58" i="9"/>
  <c r="AWR10" i="9"/>
  <c r="AWS7" i="9"/>
  <c r="AWR14" i="9"/>
  <c r="AWR13" i="9"/>
  <c r="AWS61" i="9" l="1"/>
  <c r="AWS55" i="9"/>
  <c r="AWS11" i="9"/>
  <c r="AWS59" i="9"/>
  <c r="AWS60" i="9"/>
  <c r="AWS12" i="9"/>
  <c r="AWS56" i="9"/>
  <c r="AWS57" i="9"/>
  <c r="AWS16" i="9"/>
  <c r="AWS54" i="9"/>
  <c r="AWS15" i="9"/>
  <c r="AWS58" i="9"/>
  <c r="AWS10" i="9"/>
  <c r="AWT7" i="9"/>
  <c r="AWS14" i="9"/>
  <c r="AWS13" i="9"/>
  <c r="AWT61" i="9" l="1"/>
  <c r="AWT55" i="9"/>
  <c r="AWT11" i="9"/>
  <c r="AWT59" i="9"/>
  <c r="AWT60" i="9"/>
  <c r="AWT12" i="9"/>
  <c r="AWT56" i="9"/>
  <c r="AWT57" i="9"/>
  <c r="AWT16" i="9"/>
  <c r="AWT54" i="9"/>
  <c r="AWT15" i="9"/>
  <c r="AWT58" i="9"/>
  <c r="AWT10" i="9"/>
  <c r="AWU7" i="9"/>
  <c r="AWT14" i="9"/>
  <c r="AWT13" i="9"/>
  <c r="AWU61" i="9" l="1"/>
  <c r="AWU55" i="9"/>
  <c r="AWU11" i="9"/>
  <c r="AWU59" i="9"/>
  <c r="AWU60" i="9"/>
  <c r="AWU12" i="9"/>
  <c r="AWU57" i="9"/>
  <c r="AWU56" i="9"/>
  <c r="AWU16" i="9"/>
  <c r="AWU54" i="9"/>
  <c r="AWU15" i="9"/>
  <c r="AWU58" i="9"/>
  <c r="AWU10" i="9"/>
  <c r="AWV7" i="9"/>
  <c r="AWU14" i="9"/>
  <c r="AWU13" i="9"/>
  <c r="AWV61" i="9" l="1"/>
  <c r="AWV55" i="9"/>
  <c r="AWV11" i="9"/>
  <c r="AWV59" i="9"/>
  <c r="AWV60" i="9"/>
  <c r="AWV12" i="9"/>
  <c r="AWV56" i="9"/>
  <c r="AWV57" i="9"/>
  <c r="AWV16" i="9"/>
  <c r="AWV54" i="9"/>
  <c r="AWV15" i="9"/>
  <c r="AWV58" i="9"/>
  <c r="AWV10" i="9"/>
  <c r="AWW7" i="9"/>
  <c r="AWV14" i="9"/>
  <c r="AWV13" i="9"/>
  <c r="AWW61" i="9" l="1"/>
  <c r="AWW11" i="9"/>
  <c r="AWW55" i="9"/>
  <c r="AWW59" i="9"/>
  <c r="AWW60" i="9"/>
  <c r="AWW12" i="9"/>
  <c r="AWW57" i="9"/>
  <c r="AWW56" i="9"/>
  <c r="AWW16" i="9"/>
  <c r="AWW54" i="9"/>
  <c r="AWW15" i="9"/>
  <c r="AWW58" i="9"/>
  <c r="AWW10" i="9"/>
  <c r="AWX7" i="9"/>
  <c r="AWW14" i="9"/>
  <c r="AWW13" i="9"/>
  <c r="AWX61" i="9" l="1"/>
  <c r="AWX55" i="9"/>
  <c r="AWX11" i="9"/>
  <c r="AWX59" i="9"/>
  <c r="AWX60" i="9"/>
  <c r="AWX12" i="9"/>
  <c r="AWX56" i="9"/>
  <c r="AWX57" i="9"/>
  <c r="AWX16" i="9"/>
  <c r="AWX54" i="9"/>
  <c r="AWX15" i="9"/>
  <c r="AWX58" i="9"/>
  <c r="AWX10" i="9"/>
  <c r="AWY7" i="9"/>
  <c r="AWX14" i="9"/>
  <c r="AWX13" i="9"/>
  <c r="AWY61" i="9" l="1"/>
  <c r="AWY55" i="9"/>
  <c r="AWY11" i="9"/>
  <c r="AWY59" i="9"/>
  <c r="AWY60" i="9"/>
  <c r="AWY12" i="9"/>
  <c r="AWY57" i="9"/>
  <c r="AWY56" i="9"/>
  <c r="AWY16" i="9"/>
  <c r="AWY54" i="9"/>
  <c r="AWY15" i="9"/>
  <c r="AWY58" i="9"/>
  <c r="AWY10" i="9"/>
  <c r="AWZ7" i="9"/>
  <c r="AWY14" i="9"/>
  <c r="AWY13" i="9"/>
  <c r="AWZ61" i="9" l="1"/>
  <c r="AWZ11" i="9"/>
  <c r="AWZ55" i="9"/>
  <c r="AWZ59" i="9"/>
  <c r="AWZ60" i="9"/>
  <c r="AWZ12" i="9"/>
  <c r="AWZ56" i="9"/>
  <c r="AWZ57" i="9"/>
  <c r="AWZ16" i="9"/>
  <c r="AWZ54" i="9"/>
  <c r="AWZ15" i="9"/>
  <c r="AWZ58" i="9"/>
  <c r="AWZ10" i="9"/>
  <c r="AWZ14" i="9"/>
  <c r="AWZ13" i="9"/>
  <c r="AXA7" i="9"/>
  <c r="AXA61" i="9" l="1"/>
  <c r="AXA11" i="9"/>
  <c r="AXA55" i="9"/>
  <c r="AXA59" i="9"/>
  <c r="AXA60" i="9"/>
  <c r="AXA12" i="9"/>
  <c r="AXA56" i="9"/>
  <c r="AXA57" i="9"/>
  <c r="AXA16" i="9"/>
  <c r="AXA54" i="9"/>
  <c r="AXA15" i="9"/>
  <c r="AXA58" i="9"/>
  <c r="AXA10" i="9"/>
  <c r="AXB7" i="9"/>
  <c r="AXA13" i="9"/>
  <c r="AXA14" i="9"/>
  <c r="AXB61" i="9" l="1"/>
  <c r="AXB55" i="9"/>
  <c r="AXB11" i="9"/>
  <c r="AXB59" i="9"/>
  <c r="AXB60" i="9"/>
  <c r="AXB12" i="9"/>
  <c r="AXB56" i="9"/>
  <c r="AXB57" i="9"/>
  <c r="AXB16" i="9"/>
  <c r="AXB54" i="9"/>
  <c r="AXB15" i="9"/>
  <c r="AXB58" i="9"/>
  <c r="AXB10" i="9"/>
  <c r="AXB14" i="9"/>
  <c r="AXB13" i="9"/>
  <c r="AXC7" i="9"/>
  <c r="AXC61" i="9" l="1"/>
  <c r="AXC11" i="9"/>
  <c r="AXC55" i="9"/>
  <c r="AXC59" i="9"/>
  <c r="AXC60" i="9"/>
  <c r="AXC12" i="9"/>
  <c r="AXC56" i="9"/>
  <c r="AXC57" i="9"/>
  <c r="AXC16" i="9"/>
  <c r="AXC54" i="9"/>
  <c r="AXC15" i="9"/>
  <c r="AXC58" i="9"/>
  <c r="AXC10" i="9"/>
  <c r="AXC14" i="9"/>
  <c r="AXC13" i="9"/>
  <c r="AXD7" i="9"/>
  <c r="AXD61" i="9" l="1"/>
  <c r="AXD11" i="9"/>
  <c r="AXD55" i="9"/>
  <c r="AXD59" i="9"/>
  <c r="AXD60" i="9"/>
  <c r="AXD12" i="9"/>
  <c r="AXD57" i="9"/>
  <c r="AXD56" i="9"/>
  <c r="AXD16" i="9"/>
  <c r="AXD54" i="9"/>
  <c r="AXD15" i="9"/>
  <c r="AXD58" i="9"/>
  <c r="AXD10" i="9"/>
  <c r="AXD14" i="9"/>
  <c r="AXD13" i="9"/>
  <c r="AXE7" i="9"/>
  <c r="AXE61" i="9" l="1"/>
  <c r="AXE11" i="9"/>
  <c r="AXE55" i="9"/>
  <c r="AXE59" i="9"/>
  <c r="AXE60" i="9"/>
  <c r="AXE12" i="9"/>
  <c r="AXE56" i="9"/>
  <c r="AXE57" i="9"/>
  <c r="AXE16" i="9"/>
  <c r="AXE54" i="9"/>
  <c r="AXE15" i="9"/>
  <c r="AXE58" i="9"/>
  <c r="AXE10" i="9"/>
  <c r="AXE14" i="9"/>
  <c r="AXE13" i="9"/>
  <c r="AXF7" i="9"/>
  <c r="AXF61" i="9" l="1"/>
  <c r="AXF55" i="9"/>
  <c r="AXF11" i="9"/>
  <c r="AXF59" i="9"/>
  <c r="AXF60" i="9"/>
  <c r="AXF12" i="9"/>
  <c r="AXF57" i="9"/>
  <c r="AXF56" i="9"/>
  <c r="AXF16" i="9"/>
  <c r="AXF54" i="9"/>
  <c r="AXF15" i="9"/>
  <c r="AXF58" i="9"/>
  <c r="AXF10" i="9"/>
  <c r="AXF14" i="9"/>
  <c r="AXF13" i="9"/>
  <c r="AXG7" i="9"/>
  <c r="AXG61" i="9" l="1"/>
  <c r="AXG55" i="9"/>
  <c r="AXG11" i="9"/>
  <c r="AXG59" i="9"/>
  <c r="AXG60" i="9"/>
  <c r="AXG12" i="9"/>
  <c r="AXG56" i="9"/>
  <c r="AXG57" i="9"/>
  <c r="AXG16" i="9"/>
  <c r="AXG54" i="9"/>
  <c r="AXG15" i="9"/>
  <c r="AXG58" i="9"/>
  <c r="AXG10" i="9"/>
  <c r="AXG14" i="9"/>
  <c r="AXG13" i="9"/>
  <c r="AXH7" i="9"/>
  <c r="AXH61" i="9" l="1"/>
  <c r="AXH55" i="9"/>
  <c r="AXH11" i="9"/>
  <c r="AXH59" i="9"/>
  <c r="AXH60" i="9"/>
  <c r="AXH12" i="9"/>
  <c r="AXH56" i="9"/>
  <c r="AXH57" i="9"/>
  <c r="AXH16" i="9"/>
  <c r="AXH54" i="9"/>
  <c r="AXH15" i="9"/>
  <c r="AXH58" i="9"/>
  <c r="AXH10" i="9"/>
  <c r="AXH14" i="9"/>
  <c r="AXH13" i="9"/>
  <c r="AXI7" i="9"/>
  <c r="AXI61" i="9" l="1"/>
  <c r="AXI55" i="9"/>
  <c r="AXI11" i="9"/>
  <c r="AXI59" i="9"/>
  <c r="AXI60" i="9"/>
  <c r="AXI12" i="9"/>
  <c r="AXI56" i="9"/>
  <c r="AXI57" i="9"/>
  <c r="AXI16" i="9"/>
  <c r="AXI54" i="9"/>
  <c r="AXI15" i="9"/>
  <c r="AXI58" i="9"/>
  <c r="AXI10" i="9"/>
  <c r="AXI13" i="9"/>
  <c r="AXI14" i="9"/>
  <c r="AXJ7" i="9"/>
  <c r="AXJ61" i="9" l="1"/>
  <c r="AXJ55" i="9"/>
  <c r="AXJ11" i="9"/>
  <c r="AXJ59" i="9"/>
  <c r="AXJ60" i="9"/>
  <c r="AXJ12" i="9"/>
  <c r="AXJ57" i="9"/>
  <c r="AXJ56" i="9"/>
  <c r="AXJ16" i="9"/>
  <c r="AXJ54" i="9"/>
  <c r="AXJ15" i="9"/>
  <c r="AXJ58" i="9"/>
  <c r="AXJ10" i="9"/>
  <c r="AXJ14" i="9"/>
  <c r="AXJ13" i="9"/>
  <c r="AXK7" i="9"/>
  <c r="AXK61" i="9" l="1"/>
  <c r="AXK55" i="9"/>
  <c r="AXK11" i="9"/>
  <c r="AXK59" i="9"/>
  <c r="AXK60" i="9"/>
  <c r="AXK12" i="9"/>
  <c r="AXK57" i="9"/>
  <c r="AXK56" i="9"/>
  <c r="AXK16" i="9"/>
  <c r="AXK54" i="9"/>
  <c r="AXK15" i="9"/>
  <c r="AXK58" i="9"/>
  <c r="AXK10" i="9"/>
  <c r="AXK14" i="9"/>
  <c r="AXK13" i="9"/>
  <c r="AXL7" i="9"/>
  <c r="AXL61" i="9" l="1"/>
  <c r="AXL55" i="9"/>
  <c r="AXL11" i="9"/>
  <c r="AXL59" i="9"/>
  <c r="AXL60" i="9"/>
  <c r="AXL12" i="9"/>
  <c r="AXL56" i="9"/>
  <c r="AXL57" i="9"/>
  <c r="AXL16" i="9"/>
  <c r="AXL54" i="9"/>
  <c r="AXL15" i="9"/>
  <c r="AXL58" i="9"/>
  <c r="AXL10" i="9"/>
  <c r="AXL14" i="9"/>
  <c r="AXL13" i="9"/>
  <c r="AXM7" i="9"/>
  <c r="AXM61" i="9" l="1"/>
  <c r="AXM55" i="9"/>
  <c r="AXM11" i="9"/>
  <c r="AXM59" i="9"/>
  <c r="AXM60" i="9"/>
  <c r="AXM12" i="9"/>
  <c r="AXM57" i="9"/>
  <c r="AXM56" i="9"/>
  <c r="AXM16" i="9"/>
  <c r="AXM54" i="9"/>
  <c r="AXM15" i="9"/>
  <c r="AXM58" i="9"/>
  <c r="AXM10" i="9"/>
  <c r="AXM14" i="9"/>
  <c r="AXM13" i="9"/>
  <c r="AXN7" i="9"/>
  <c r="AXN61" i="9" l="1"/>
  <c r="AXN11" i="9"/>
  <c r="AXN55" i="9"/>
  <c r="AXN59" i="9"/>
  <c r="AXN60" i="9"/>
  <c r="AXN12" i="9"/>
  <c r="AXN56" i="9"/>
  <c r="AXN57" i="9"/>
  <c r="AXN16" i="9"/>
  <c r="AXN54" i="9"/>
  <c r="AXN15" i="9"/>
  <c r="AXN58" i="9"/>
  <c r="AXN10" i="9"/>
  <c r="AXN14" i="9"/>
  <c r="AXN13" i="9"/>
  <c r="AXO7" i="9"/>
  <c r="AXO61" i="9" l="1"/>
  <c r="AXO55" i="9"/>
  <c r="AXO11" i="9"/>
  <c r="AXO59" i="9"/>
  <c r="AXO60" i="9"/>
  <c r="AXO12" i="9"/>
  <c r="AXO56" i="9"/>
  <c r="AXO57" i="9"/>
  <c r="AXO16" i="9"/>
  <c r="AXO54" i="9"/>
  <c r="AXO15" i="9"/>
  <c r="AXO58" i="9"/>
  <c r="AXO10" i="9"/>
  <c r="AXO14" i="9"/>
  <c r="AXO13" i="9"/>
  <c r="AXP7" i="9"/>
  <c r="AXP61" i="9" l="1"/>
  <c r="AXP11" i="9"/>
  <c r="AXP55" i="9"/>
  <c r="AXP59" i="9"/>
  <c r="AXP60" i="9"/>
  <c r="AXP12" i="9"/>
  <c r="AXP57" i="9"/>
  <c r="AXP56" i="9"/>
  <c r="AXP16" i="9"/>
  <c r="AXP54" i="9"/>
  <c r="AXP15" i="9"/>
  <c r="AXP58" i="9"/>
  <c r="AXP10" i="9"/>
  <c r="AXP13" i="9"/>
  <c r="AXQ7" i="9"/>
  <c r="AXP14" i="9"/>
  <c r="AXQ61" i="9" l="1"/>
  <c r="AXQ11" i="9"/>
  <c r="AXQ55" i="9"/>
  <c r="AXQ59" i="9"/>
  <c r="AXQ60" i="9"/>
  <c r="AXQ12" i="9"/>
  <c r="AXQ57" i="9"/>
  <c r="AXQ56" i="9"/>
  <c r="AXQ16" i="9"/>
  <c r="AXQ54" i="9"/>
  <c r="AXQ15" i="9"/>
  <c r="AXQ58" i="9"/>
  <c r="AXQ10" i="9"/>
  <c r="AXQ13" i="9"/>
  <c r="AXQ14" i="9"/>
  <c r="AXR7" i="9"/>
  <c r="AXR61" i="9" l="1"/>
  <c r="AXR55" i="9"/>
  <c r="AXR11" i="9"/>
  <c r="AXR59" i="9"/>
  <c r="AXR60" i="9"/>
  <c r="AXR12" i="9"/>
  <c r="AXR57" i="9"/>
  <c r="AXR56" i="9"/>
  <c r="AXR16" i="9"/>
  <c r="AXR54" i="9"/>
  <c r="AXR15" i="9"/>
  <c r="AXR58" i="9"/>
  <c r="AXR10" i="9"/>
  <c r="AXR14" i="9"/>
  <c r="AXS7" i="9"/>
  <c r="AXR13" i="9"/>
  <c r="AXS61" i="9" l="1"/>
  <c r="AXS55" i="9"/>
  <c r="AXS11" i="9"/>
  <c r="AXS59" i="9"/>
  <c r="AXS60" i="9"/>
  <c r="AXS12" i="9"/>
  <c r="AXS57" i="9"/>
  <c r="AXS56" i="9"/>
  <c r="AXS16" i="9"/>
  <c r="AXS54" i="9"/>
  <c r="AXS15" i="9"/>
  <c r="AXS58" i="9"/>
  <c r="AXS10" i="9"/>
  <c r="AXS14" i="9"/>
  <c r="AXS13" i="9"/>
  <c r="AXT7" i="9"/>
  <c r="AXT61" i="9" l="1"/>
  <c r="AXT55" i="9"/>
  <c r="AXT11" i="9"/>
  <c r="AXT60" i="9"/>
  <c r="AXT59" i="9"/>
  <c r="AXT12" i="9"/>
  <c r="AXT57" i="9"/>
  <c r="AXT56" i="9"/>
  <c r="AXT16" i="9"/>
  <c r="AXT54" i="9"/>
  <c r="AXT15" i="9"/>
  <c r="AXT58" i="9"/>
  <c r="AXT10" i="9"/>
  <c r="AXT14" i="9"/>
  <c r="AXT13" i="9"/>
  <c r="AXU7" i="9"/>
  <c r="AXU61" i="9" l="1"/>
  <c r="AXU55" i="9"/>
  <c r="AXU11" i="9"/>
  <c r="AXU59" i="9"/>
  <c r="AXU60" i="9"/>
  <c r="AXU12" i="9"/>
  <c r="AXU57" i="9"/>
  <c r="AXU56" i="9"/>
  <c r="AXU16" i="9"/>
  <c r="AXU54" i="9"/>
  <c r="AXU15" i="9"/>
  <c r="AXU58" i="9"/>
  <c r="AXU10" i="9"/>
  <c r="AXU14" i="9"/>
  <c r="AXU13" i="9"/>
  <c r="AXV7" i="9"/>
  <c r="AXV61" i="9" l="1"/>
  <c r="AXV11" i="9"/>
  <c r="AXV55" i="9"/>
  <c r="AXV59" i="9"/>
  <c r="AXV60" i="9"/>
  <c r="AXV12" i="9"/>
  <c r="AXV57" i="9"/>
  <c r="AXV56" i="9"/>
  <c r="AXV16" i="9"/>
  <c r="AXV54" i="9"/>
  <c r="AXV15" i="9"/>
  <c r="AXV58" i="9"/>
  <c r="AXV10" i="9"/>
  <c r="AXV14" i="9"/>
  <c r="AXV13" i="9"/>
  <c r="AXW7" i="9"/>
  <c r="AXW61" i="9" l="1"/>
  <c r="AXW11" i="9"/>
  <c r="AXW55" i="9"/>
  <c r="AXW59" i="9"/>
  <c r="AXW60" i="9"/>
  <c r="AXW12" i="9"/>
  <c r="AXW57" i="9"/>
  <c r="AXW56" i="9"/>
  <c r="AXW16" i="9"/>
  <c r="AXW54" i="9"/>
  <c r="AXW15" i="9"/>
  <c r="AXW58" i="9"/>
  <c r="AXW10" i="9"/>
  <c r="AXW14" i="9"/>
  <c r="AXX7" i="9"/>
  <c r="AXW13" i="9"/>
  <c r="AXX61" i="9" l="1"/>
  <c r="AXX11" i="9"/>
  <c r="AXX55" i="9"/>
  <c r="AXX59" i="9"/>
  <c r="AXX60" i="9"/>
  <c r="AXX12" i="9"/>
  <c r="AXX56" i="9"/>
  <c r="AXX57" i="9"/>
  <c r="AXX16" i="9"/>
  <c r="AXX54" i="9"/>
  <c r="AXX15" i="9"/>
  <c r="AXX58" i="9"/>
  <c r="AXX10" i="9"/>
  <c r="AXX14" i="9"/>
  <c r="AXX13" i="9"/>
  <c r="AXY7" i="9"/>
  <c r="AXY61" i="9" l="1"/>
  <c r="AXY11" i="9"/>
  <c r="AXY55" i="9"/>
  <c r="AXY59" i="9"/>
  <c r="AXY60" i="9"/>
  <c r="AXY12" i="9"/>
  <c r="AXY57" i="9"/>
  <c r="AXY56" i="9"/>
  <c r="AXY16" i="9"/>
  <c r="AXY54" i="9"/>
  <c r="AXY15" i="9"/>
  <c r="AXY58" i="9"/>
  <c r="AXY10" i="9"/>
  <c r="AXY13" i="9"/>
  <c r="AXY14" i="9"/>
  <c r="AXZ7" i="9"/>
  <c r="AXZ61" i="9" l="1"/>
  <c r="AXZ11" i="9"/>
  <c r="AXZ55" i="9"/>
  <c r="AXZ59" i="9"/>
  <c r="AXZ60" i="9"/>
  <c r="AXZ12" i="9"/>
  <c r="AXZ56" i="9"/>
  <c r="AXZ57" i="9"/>
  <c r="AXZ16" i="9"/>
  <c r="AXZ54" i="9"/>
  <c r="AXZ15" i="9"/>
  <c r="AXZ58" i="9"/>
  <c r="AXZ10" i="9"/>
  <c r="AXZ14" i="9"/>
  <c r="AYA7" i="9"/>
  <c r="AXZ13" i="9"/>
  <c r="AYA61" i="9" l="1"/>
  <c r="AYA55" i="9"/>
  <c r="AYA11" i="9"/>
  <c r="AYA60" i="9"/>
  <c r="AYA59" i="9"/>
  <c r="AYA12" i="9"/>
  <c r="AYA57" i="9"/>
  <c r="AYA56" i="9"/>
  <c r="AYA16" i="9"/>
  <c r="AYA54" i="9"/>
  <c r="AYA15" i="9"/>
  <c r="AYA58" i="9"/>
  <c r="AYA10" i="9"/>
  <c r="AYB7" i="9"/>
  <c r="AYA13" i="9"/>
  <c r="AYA14" i="9"/>
  <c r="AYB61" i="9" l="1"/>
  <c r="AYB55" i="9"/>
  <c r="AYB11" i="9"/>
  <c r="AYB59" i="9"/>
  <c r="AYB60" i="9"/>
  <c r="AYB12" i="9"/>
  <c r="AYB56" i="9"/>
  <c r="AYB57" i="9"/>
  <c r="AYB16" i="9"/>
  <c r="AYB54" i="9"/>
  <c r="AYB15" i="9"/>
  <c r="AYB58" i="9"/>
  <c r="AYB10" i="9"/>
  <c r="AYB14" i="9"/>
  <c r="AYB13" i="9"/>
  <c r="AYC7" i="9"/>
  <c r="AYC61" i="9" l="1"/>
  <c r="AYC55" i="9"/>
  <c r="AYC11" i="9"/>
  <c r="AYC59" i="9"/>
  <c r="AYC60" i="9"/>
  <c r="AYC12" i="9"/>
  <c r="AYC56" i="9"/>
  <c r="AYC57" i="9"/>
  <c r="AYC16" i="9"/>
  <c r="AYC54" i="9"/>
  <c r="AYC15" i="9"/>
  <c r="AYC58" i="9"/>
  <c r="AYC10" i="9"/>
  <c r="AYC14" i="9"/>
  <c r="AYC13" i="9"/>
  <c r="AYD7" i="9"/>
  <c r="AYD61" i="9" l="1"/>
  <c r="AYD55" i="9"/>
  <c r="AYD11" i="9"/>
  <c r="AYD59" i="9"/>
  <c r="AYD60" i="9"/>
  <c r="AYD12" i="9"/>
  <c r="AYD56" i="9"/>
  <c r="AYD57" i="9"/>
  <c r="AYD16" i="9"/>
  <c r="AYD54" i="9"/>
  <c r="AYD15" i="9"/>
  <c r="AYD58" i="9"/>
  <c r="AYD10" i="9"/>
  <c r="AYD14" i="9"/>
  <c r="AYD13" i="9"/>
  <c r="AYE7" i="9"/>
  <c r="AYE61" i="9" l="1"/>
  <c r="AYE11" i="9"/>
  <c r="AYE55" i="9"/>
  <c r="AYE59" i="9"/>
  <c r="AYE60" i="9"/>
  <c r="AYE12" i="9"/>
  <c r="AYE57" i="9"/>
  <c r="AYE56" i="9"/>
  <c r="AYE16" i="9"/>
  <c r="AYE54" i="9"/>
  <c r="AYE15" i="9"/>
  <c r="AYE58" i="9"/>
  <c r="AYE10" i="9"/>
  <c r="AYE13" i="9"/>
  <c r="AYF7" i="9"/>
  <c r="AYE14" i="9"/>
  <c r="AYF61" i="9" l="1"/>
  <c r="AYF11" i="9"/>
  <c r="AYF55" i="9"/>
  <c r="AYF59" i="9"/>
  <c r="AYF60" i="9"/>
  <c r="AYF12" i="9"/>
  <c r="AYF57" i="9"/>
  <c r="AYF56" i="9"/>
  <c r="AYF16" i="9"/>
  <c r="AYF54" i="9"/>
  <c r="AYF15" i="9"/>
  <c r="AYF58" i="9"/>
  <c r="AYF10" i="9"/>
  <c r="AYF14" i="9"/>
  <c r="AYF13" i="9"/>
  <c r="AYG7" i="9"/>
  <c r="AYG61" i="9" l="1"/>
  <c r="AYG55" i="9"/>
  <c r="AYG11" i="9"/>
  <c r="AYG59" i="9"/>
  <c r="AYG60" i="9"/>
  <c r="AYG12" i="9"/>
  <c r="AYG56" i="9"/>
  <c r="AYG57" i="9"/>
  <c r="AYG16" i="9"/>
  <c r="AYG54" i="9"/>
  <c r="AYG15" i="9"/>
  <c r="AYG58" i="9"/>
  <c r="AYG10" i="9"/>
  <c r="AYG13" i="9"/>
  <c r="AYG14" i="9"/>
  <c r="AYH7" i="9"/>
  <c r="AYH61" i="9" l="1"/>
  <c r="AYH55" i="9"/>
  <c r="AYH11" i="9"/>
  <c r="AYH59" i="9"/>
  <c r="AYH60" i="9"/>
  <c r="AYH12" i="9"/>
  <c r="AYH57" i="9"/>
  <c r="AYH56" i="9"/>
  <c r="AYH16" i="9"/>
  <c r="AYH54" i="9"/>
  <c r="AYH15" i="9"/>
  <c r="AYH58" i="9"/>
  <c r="AYH10" i="9"/>
  <c r="AYH14" i="9"/>
  <c r="AYH13" i="9"/>
  <c r="AYI7" i="9"/>
  <c r="AYI61" i="9" l="1"/>
  <c r="AYI55" i="9"/>
  <c r="AYI11" i="9"/>
  <c r="AYI60" i="9"/>
  <c r="AYI59" i="9"/>
  <c r="AYI12" i="9"/>
  <c r="AYI56" i="9"/>
  <c r="AYI57" i="9"/>
  <c r="AYI16" i="9"/>
  <c r="AYI54" i="9"/>
  <c r="AYI15" i="9"/>
  <c r="AYI58" i="9"/>
  <c r="AYI10" i="9"/>
  <c r="AYI14" i="9"/>
  <c r="AYI13" i="9"/>
  <c r="AYJ7" i="9"/>
  <c r="AYJ61" i="9" l="1"/>
  <c r="AYJ55" i="9"/>
  <c r="AYJ11" i="9"/>
  <c r="AYJ59" i="9"/>
  <c r="AYJ60" i="9"/>
  <c r="AYJ12" i="9"/>
  <c r="AYJ57" i="9"/>
  <c r="AYJ56" i="9"/>
  <c r="AYJ16" i="9"/>
  <c r="AYJ54" i="9"/>
  <c r="AYJ15" i="9"/>
  <c r="AYJ58" i="9"/>
  <c r="AYJ10" i="9"/>
  <c r="AYJ14" i="9"/>
  <c r="AYJ13" i="9"/>
  <c r="AYK7" i="9"/>
  <c r="AYK61" i="9" l="1"/>
  <c r="AYK55" i="9"/>
  <c r="AYK11" i="9"/>
  <c r="AYK59" i="9"/>
  <c r="AYK60" i="9"/>
  <c r="AYK12" i="9"/>
  <c r="AYK57" i="9"/>
  <c r="AYK56" i="9"/>
  <c r="AYK16" i="9"/>
  <c r="AYK54" i="9"/>
  <c r="AYK15" i="9"/>
  <c r="AYK58" i="9"/>
  <c r="AYK10" i="9"/>
  <c r="AYK14" i="9"/>
  <c r="AYK13" i="9"/>
  <c r="AYL7" i="9"/>
  <c r="AYL61" i="9" l="1"/>
  <c r="AYL11" i="9"/>
  <c r="AYL55" i="9"/>
  <c r="AYL59" i="9"/>
  <c r="AYL60" i="9"/>
  <c r="AYL12" i="9"/>
  <c r="AYL57" i="9"/>
  <c r="AYL56" i="9"/>
  <c r="AYL16" i="9"/>
  <c r="AYL54" i="9"/>
  <c r="AYL15" i="9"/>
  <c r="AYL58" i="9"/>
  <c r="AYL10" i="9"/>
  <c r="AYL14" i="9"/>
  <c r="AYM7" i="9"/>
  <c r="AYL13" i="9"/>
  <c r="AYM61" i="9" l="1"/>
  <c r="AYM11" i="9"/>
  <c r="AYM55" i="9"/>
  <c r="AYM59" i="9"/>
  <c r="AYM60" i="9"/>
  <c r="AYM12" i="9"/>
  <c r="AYM56" i="9"/>
  <c r="AYM57" i="9"/>
  <c r="AYM16" i="9"/>
  <c r="AYM54" i="9"/>
  <c r="AYM15" i="9"/>
  <c r="AYM58" i="9"/>
  <c r="AYM10" i="9"/>
  <c r="AYM13" i="9"/>
  <c r="AYN7" i="9"/>
  <c r="AYM14" i="9"/>
  <c r="AYN61" i="9" l="1"/>
  <c r="AYN55" i="9"/>
  <c r="AYN11" i="9"/>
  <c r="AYN59" i="9"/>
  <c r="AYN60" i="9"/>
  <c r="AYN12" i="9"/>
  <c r="AYN56" i="9"/>
  <c r="AYN57" i="9"/>
  <c r="AYN16" i="9"/>
  <c r="AYN54" i="9"/>
  <c r="AYN15" i="9"/>
  <c r="AYN58" i="9"/>
  <c r="AYN10" i="9"/>
  <c r="AYN14" i="9"/>
  <c r="AYN13" i="9"/>
  <c r="AYO7" i="9"/>
  <c r="AYO61" i="9" l="1"/>
  <c r="AYO55" i="9"/>
  <c r="AYO11" i="9"/>
  <c r="AYO59" i="9"/>
  <c r="AYO60" i="9"/>
  <c r="AYO12" i="9"/>
  <c r="AYO56" i="9"/>
  <c r="AYO57" i="9"/>
  <c r="AYO16" i="9"/>
  <c r="AYO54" i="9"/>
  <c r="AYO15" i="9"/>
  <c r="AYO58" i="9"/>
  <c r="AYO10" i="9"/>
  <c r="AYO13" i="9"/>
  <c r="AYO14" i="9"/>
  <c r="AYP7" i="9"/>
  <c r="AYP61" i="9" l="1"/>
  <c r="AYP55" i="9"/>
  <c r="AYP11" i="9"/>
  <c r="AYP59" i="9"/>
  <c r="AYP60" i="9"/>
  <c r="AYP12" i="9"/>
  <c r="AYP56" i="9"/>
  <c r="AYP57" i="9"/>
  <c r="AYP16" i="9"/>
  <c r="AYP54" i="9"/>
  <c r="AYP15" i="9"/>
  <c r="AYP58" i="9"/>
  <c r="AYP10" i="9"/>
  <c r="AYP14" i="9"/>
  <c r="AYP13" i="9"/>
  <c r="AYQ7" i="9"/>
  <c r="AYQ61" i="9" l="1"/>
  <c r="AYQ55" i="9"/>
  <c r="AYQ11" i="9"/>
  <c r="AYQ59" i="9"/>
  <c r="AYQ60" i="9"/>
  <c r="AYQ12" i="9"/>
  <c r="AYQ57" i="9"/>
  <c r="AYQ56" i="9"/>
  <c r="AYQ16" i="9"/>
  <c r="AYQ54" i="9"/>
  <c r="AYQ15" i="9"/>
  <c r="AYQ58" i="9"/>
  <c r="AYQ10" i="9"/>
  <c r="AYQ14" i="9"/>
  <c r="AYQ13" i="9"/>
  <c r="AYR7" i="9"/>
  <c r="AYR61" i="9" l="1"/>
  <c r="AYR55" i="9"/>
  <c r="AYR11" i="9"/>
  <c r="AYR59" i="9"/>
  <c r="AYR60" i="9"/>
  <c r="AYR12" i="9"/>
  <c r="AYR57" i="9"/>
  <c r="AYR56" i="9"/>
  <c r="AYR16" i="9"/>
  <c r="AYR54" i="9"/>
  <c r="AYR15" i="9"/>
  <c r="AYR58" i="9"/>
  <c r="AYR10" i="9"/>
  <c r="AYR14" i="9"/>
  <c r="AYR13" i="9"/>
  <c r="AYS7" i="9"/>
  <c r="AYS61" i="9" l="1"/>
  <c r="AYS55" i="9"/>
  <c r="AYS11" i="9"/>
  <c r="AYS59" i="9"/>
  <c r="AYS60" i="9"/>
  <c r="AYS12" i="9"/>
  <c r="AYS57" i="9"/>
  <c r="AYS56" i="9"/>
  <c r="AYS16" i="9"/>
  <c r="AYS54" i="9"/>
  <c r="AYS15" i="9"/>
  <c r="AYS58" i="9"/>
  <c r="AYS10" i="9"/>
  <c r="AYS14" i="9"/>
  <c r="AYS13" i="9"/>
  <c r="AYT7" i="9"/>
  <c r="AYT61" i="9" l="1"/>
  <c r="AYT11" i="9"/>
  <c r="AYT55" i="9"/>
  <c r="AYT59" i="9"/>
  <c r="AYT60" i="9"/>
  <c r="AYT12" i="9"/>
  <c r="AYT57" i="9"/>
  <c r="AYT56" i="9"/>
  <c r="AYT16" i="9"/>
  <c r="AYT54" i="9"/>
  <c r="AYT15" i="9"/>
  <c r="AYT58" i="9"/>
  <c r="AYT10" i="9"/>
  <c r="AYT14" i="9"/>
  <c r="AYT13" i="9"/>
  <c r="AYU7" i="9"/>
  <c r="AYU61" i="9" l="1"/>
  <c r="AYU11" i="9"/>
  <c r="AYU55" i="9"/>
  <c r="AYU59" i="9"/>
  <c r="AYU60" i="9"/>
  <c r="AYU12" i="9"/>
  <c r="AYU57" i="9"/>
  <c r="AYU56" i="9"/>
  <c r="AYU16" i="9"/>
  <c r="AYU54" i="9"/>
  <c r="AYU15" i="9"/>
  <c r="AYU58" i="9"/>
  <c r="AYU10" i="9"/>
  <c r="AYU14" i="9"/>
  <c r="AYU13" i="9"/>
  <c r="AYV7" i="9"/>
  <c r="AYV61" i="9" l="1"/>
  <c r="AYV11" i="9"/>
  <c r="AYV55" i="9"/>
  <c r="AYV60" i="9"/>
  <c r="AYV59" i="9"/>
  <c r="AYV12" i="9"/>
  <c r="AYV56" i="9"/>
  <c r="AYV57" i="9"/>
  <c r="AYV16" i="9"/>
  <c r="AYV54" i="9"/>
  <c r="AYV15" i="9"/>
  <c r="AYV58" i="9"/>
  <c r="AYV10" i="9"/>
  <c r="AYV14" i="9"/>
  <c r="AYV13" i="9"/>
  <c r="AYW7" i="9"/>
  <c r="AYW61" i="9" l="1"/>
  <c r="AYW55" i="9"/>
  <c r="AYW11" i="9"/>
  <c r="AYW59" i="9"/>
  <c r="AYW60" i="9"/>
  <c r="AYW12" i="9"/>
  <c r="AYW56" i="9"/>
  <c r="AYW57" i="9"/>
  <c r="AYW16" i="9"/>
  <c r="AYW54" i="9"/>
  <c r="AYW15" i="9"/>
  <c r="AYW58" i="9"/>
  <c r="AYW10" i="9"/>
  <c r="AYW13" i="9"/>
  <c r="AYW14" i="9"/>
  <c r="AYX7" i="9"/>
  <c r="AYX61" i="9" l="1"/>
  <c r="AYX55" i="9"/>
  <c r="AYX11" i="9"/>
  <c r="AYX59" i="9"/>
  <c r="AYX60" i="9"/>
  <c r="AYX12" i="9"/>
  <c r="AYX56" i="9"/>
  <c r="AYX57" i="9"/>
  <c r="AYX16" i="9"/>
  <c r="AYX54" i="9"/>
  <c r="AYX15" i="9"/>
  <c r="AYX58" i="9"/>
  <c r="AYX10" i="9"/>
  <c r="AYX14" i="9"/>
  <c r="AYX13" i="9"/>
  <c r="AYY7" i="9"/>
  <c r="AYY61" i="9" l="1"/>
  <c r="AYY55" i="9"/>
  <c r="AYY11" i="9"/>
  <c r="AYY59" i="9"/>
  <c r="AYY60" i="9"/>
  <c r="AYY12" i="9"/>
  <c r="AYY56" i="9"/>
  <c r="AYY57" i="9"/>
  <c r="AYY16" i="9"/>
  <c r="AYY54" i="9"/>
  <c r="AYY15" i="9"/>
  <c r="AYY58" i="9"/>
  <c r="AYY10" i="9"/>
  <c r="AYY14" i="9"/>
  <c r="AYY13" i="9"/>
  <c r="AYZ7" i="9"/>
  <c r="AYZ61" i="9" l="1"/>
  <c r="AYZ55" i="9"/>
  <c r="AYZ11" i="9"/>
  <c r="AYZ59" i="9"/>
  <c r="AYZ60" i="9"/>
  <c r="AYZ12" i="9"/>
  <c r="AYZ56" i="9"/>
  <c r="AYZ57" i="9"/>
  <c r="AYZ16" i="9"/>
  <c r="AYZ54" i="9"/>
  <c r="AYZ15" i="9"/>
  <c r="AYZ58" i="9"/>
  <c r="AYZ10" i="9"/>
  <c r="AYZ14" i="9"/>
  <c r="AYZ13" i="9"/>
  <c r="AZA7" i="9"/>
  <c r="AZA61" i="9" l="1"/>
  <c r="AZA55" i="9"/>
  <c r="AZA11" i="9"/>
  <c r="AZA59" i="9"/>
  <c r="AZA60" i="9"/>
  <c r="AZA12" i="9"/>
  <c r="AZA56" i="9"/>
  <c r="AZA57" i="9"/>
  <c r="AZA16" i="9"/>
  <c r="AZA54" i="9"/>
  <c r="AZA15" i="9"/>
  <c r="AZA58" i="9"/>
  <c r="AZA10" i="9"/>
  <c r="AZA14" i="9"/>
  <c r="AZA13" i="9"/>
  <c r="AZB7" i="9"/>
  <c r="AZB61" i="9" l="1"/>
  <c r="AZB11" i="9"/>
  <c r="AZB55" i="9"/>
  <c r="AZB59" i="9"/>
  <c r="AZB60" i="9"/>
  <c r="AZB12" i="9"/>
  <c r="AZB56" i="9"/>
  <c r="AZB57" i="9"/>
  <c r="AZB16" i="9"/>
  <c r="AZB54" i="9"/>
  <c r="AZB15" i="9"/>
  <c r="AZB58" i="9"/>
  <c r="AZB10" i="9"/>
  <c r="AZB14" i="9"/>
  <c r="AZB13" i="9"/>
  <c r="AZC7" i="9"/>
  <c r="AZC61" i="9" l="1"/>
  <c r="AZC55" i="9"/>
  <c r="AZC11" i="9"/>
  <c r="AZC59" i="9"/>
  <c r="AZC60" i="9"/>
  <c r="AZC12" i="9"/>
  <c r="AZC57" i="9"/>
  <c r="AZC56" i="9"/>
  <c r="AZC16" i="9"/>
  <c r="AZC54" i="9"/>
  <c r="AZC15" i="9"/>
  <c r="AZC58" i="9"/>
  <c r="AZC10" i="9"/>
  <c r="AZC14" i="9"/>
  <c r="AZD7" i="9"/>
  <c r="AZC13" i="9"/>
  <c r="AZD61" i="9" l="1"/>
  <c r="AZD11" i="9"/>
  <c r="AZD55" i="9"/>
  <c r="AZD59" i="9"/>
  <c r="AZD60" i="9"/>
  <c r="AZD12" i="9"/>
  <c r="AZD56" i="9"/>
  <c r="AZD57" i="9"/>
  <c r="AZD16" i="9"/>
  <c r="AZD54" i="9"/>
  <c r="AZD15" i="9"/>
  <c r="AZD58" i="9"/>
  <c r="AZD10" i="9"/>
  <c r="AZD13" i="9"/>
  <c r="AZE7" i="9"/>
  <c r="AZD14" i="9"/>
  <c r="AZE61" i="9" l="1"/>
  <c r="AZE55" i="9"/>
  <c r="AZE11" i="9"/>
  <c r="AZE59" i="9"/>
  <c r="AZE60" i="9"/>
  <c r="AZE12" i="9"/>
  <c r="AZE57" i="9"/>
  <c r="AZE56" i="9"/>
  <c r="AZE16" i="9"/>
  <c r="AZE54" i="9"/>
  <c r="AZE15" i="9"/>
  <c r="AZE58" i="9"/>
  <c r="AZE10" i="9"/>
  <c r="AZE13" i="9"/>
  <c r="AZF7" i="9"/>
  <c r="AZE14" i="9"/>
  <c r="AZF61" i="9" l="1"/>
  <c r="AZF55" i="9"/>
  <c r="AZF11" i="9"/>
  <c r="AZF59" i="9"/>
  <c r="AZF60" i="9"/>
  <c r="AZF12" i="9"/>
  <c r="AZF56" i="9"/>
  <c r="AZF57" i="9"/>
  <c r="AZF16" i="9"/>
  <c r="AZF54" i="9"/>
  <c r="AZF15" i="9"/>
  <c r="AZF58" i="9"/>
  <c r="AZF10" i="9"/>
  <c r="AZF13" i="9"/>
  <c r="AZG7" i="9"/>
  <c r="AZF14" i="9"/>
  <c r="AZG61" i="9" l="1"/>
  <c r="AZG55" i="9"/>
  <c r="AZG11" i="9"/>
  <c r="AZG59" i="9"/>
  <c r="AZG60" i="9"/>
  <c r="AZG12" i="9"/>
  <c r="AZG56" i="9"/>
  <c r="AZG57" i="9"/>
  <c r="AZG16" i="9"/>
  <c r="AZG54" i="9"/>
  <c r="AZG15" i="9"/>
  <c r="AZG58" i="9"/>
  <c r="AZG10" i="9"/>
  <c r="AZG14" i="9"/>
  <c r="AZH7" i="9"/>
  <c r="AZG13" i="9"/>
  <c r="AZH61" i="9" l="1"/>
  <c r="AZH55" i="9"/>
  <c r="AZH11" i="9"/>
  <c r="AZH60" i="9"/>
  <c r="AZH59" i="9"/>
  <c r="AZH12" i="9"/>
  <c r="AZH56" i="9"/>
  <c r="AZH57" i="9"/>
  <c r="AZH16" i="9"/>
  <c r="AZH54" i="9"/>
  <c r="AZH15" i="9"/>
  <c r="AZH58" i="9"/>
  <c r="AZH10" i="9"/>
  <c r="AZH14" i="9"/>
  <c r="AZH13" i="9"/>
  <c r="AZI7" i="9"/>
  <c r="AZI61" i="9" l="1"/>
  <c r="AZI11" i="9"/>
  <c r="AZI55" i="9"/>
  <c r="AZI59" i="9"/>
  <c r="AZI60" i="9"/>
  <c r="AZI12" i="9"/>
  <c r="AZI57" i="9"/>
  <c r="AZI56" i="9"/>
  <c r="AZI16" i="9"/>
  <c r="AZI54" i="9"/>
  <c r="AZI15" i="9"/>
  <c r="AZI58" i="9"/>
  <c r="AZI10" i="9"/>
  <c r="AZI14" i="9"/>
  <c r="AZI13" i="9"/>
  <c r="AZJ7" i="9"/>
  <c r="AZJ61" i="9" l="1"/>
  <c r="AZJ55" i="9"/>
  <c r="AZJ11" i="9"/>
  <c r="AZJ59" i="9"/>
  <c r="AZJ60" i="9"/>
  <c r="AZJ12" i="9"/>
  <c r="AZJ56" i="9"/>
  <c r="AZJ57" i="9"/>
  <c r="AZJ16" i="9"/>
  <c r="AZJ54" i="9"/>
  <c r="AZJ15" i="9"/>
  <c r="AZJ58" i="9"/>
  <c r="AZJ10" i="9"/>
  <c r="AZJ14" i="9"/>
  <c r="AZJ13" i="9"/>
  <c r="AZK7" i="9"/>
  <c r="AZK61" i="9" l="1"/>
  <c r="AZK55" i="9"/>
  <c r="AZK11" i="9"/>
  <c r="AZK59" i="9"/>
  <c r="AZK60" i="9"/>
  <c r="AZK12" i="9"/>
  <c r="AZK57" i="9"/>
  <c r="AZK56" i="9"/>
  <c r="AZK16" i="9"/>
  <c r="AZK54" i="9"/>
  <c r="AZK15" i="9"/>
  <c r="AZK58" i="9"/>
  <c r="AZK10" i="9"/>
  <c r="AZK14" i="9"/>
  <c r="AZK13" i="9"/>
  <c r="AZL7" i="9"/>
  <c r="AZL61" i="9" l="1"/>
  <c r="AZL55" i="9"/>
  <c r="AZL11" i="9"/>
  <c r="AZL60" i="9"/>
  <c r="AZL59" i="9"/>
  <c r="AZL12" i="9"/>
  <c r="AZL56" i="9"/>
  <c r="AZL57" i="9"/>
  <c r="AZL16" i="9"/>
  <c r="AZL54" i="9"/>
  <c r="AZL15" i="9"/>
  <c r="AZL58" i="9"/>
  <c r="AZL10" i="9"/>
  <c r="AZL14" i="9"/>
  <c r="AZL13" i="9"/>
  <c r="AZM7" i="9"/>
  <c r="AZM61" i="9" l="1"/>
  <c r="AZM55" i="9"/>
  <c r="AZM11" i="9"/>
  <c r="AZM60" i="9"/>
  <c r="AZM59" i="9"/>
  <c r="AZM12" i="9"/>
  <c r="AZM56" i="9"/>
  <c r="AZM57" i="9"/>
  <c r="AZM16" i="9"/>
  <c r="AZM54" i="9"/>
  <c r="AZM15" i="9"/>
  <c r="AZM58" i="9"/>
  <c r="AZM10" i="9"/>
  <c r="AZM13" i="9"/>
  <c r="AZM14" i="9"/>
  <c r="AZN7" i="9"/>
  <c r="AZN61" i="9" l="1"/>
  <c r="AZN55" i="9"/>
  <c r="AZN11" i="9"/>
  <c r="AZN59" i="9"/>
  <c r="AZN60" i="9"/>
  <c r="AZN12" i="9"/>
  <c r="AZN57" i="9"/>
  <c r="AZN56" i="9"/>
  <c r="AZN16" i="9"/>
  <c r="AZN54" i="9"/>
  <c r="AZN15" i="9"/>
  <c r="AZN58" i="9"/>
  <c r="AZN10" i="9"/>
  <c r="AZN14" i="9"/>
  <c r="AZN13" i="9"/>
  <c r="AZO7" i="9"/>
  <c r="AZO61" i="9" l="1"/>
  <c r="AZO55" i="9"/>
  <c r="AZO11" i="9"/>
  <c r="AZO59" i="9"/>
  <c r="AZO60" i="9"/>
  <c r="AZO12" i="9"/>
  <c r="AZO56" i="9"/>
  <c r="AZO57" i="9"/>
  <c r="AZO16" i="9"/>
  <c r="AZO54" i="9"/>
  <c r="AZO15" i="9"/>
  <c r="AZO58" i="9"/>
  <c r="AZO10" i="9"/>
  <c r="AZO14" i="9"/>
  <c r="AZO13" i="9"/>
  <c r="AZP7" i="9"/>
  <c r="AZP61" i="9" l="1"/>
  <c r="AZP11" i="9"/>
  <c r="AZP55" i="9"/>
  <c r="AZP59" i="9"/>
  <c r="AZP60" i="9"/>
  <c r="AZP12" i="9"/>
  <c r="AZP57" i="9"/>
  <c r="AZP56" i="9"/>
  <c r="AZP16" i="9"/>
  <c r="AZP54" i="9"/>
  <c r="AZP15" i="9"/>
  <c r="AZP58" i="9"/>
  <c r="AZP10" i="9"/>
  <c r="AZP14" i="9"/>
  <c r="AZP13" i="9"/>
  <c r="AZQ7" i="9"/>
  <c r="AZQ61" i="9" l="1"/>
  <c r="AZQ55" i="9"/>
  <c r="AZQ11" i="9"/>
  <c r="AZQ59" i="9"/>
  <c r="AZQ60" i="9"/>
  <c r="AZQ12" i="9"/>
  <c r="AZQ57" i="9"/>
  <c r="AZQ56" i="9"/>
  <c r="AZQ16" i="9"/>
  <c r="AZQ54" i="9"/>
  <c r="AZQ15" i="9"/>
  <c r="AZQ58" i="9"/>
  <c r="AZQ10" i="9"/>
  <c r="AZR7" i="9"/>
  <c r="AZQ14" i="9"/>
  <c r="AZQ13" i="9"/>
  <c r="AZR61" i="9" l="1"/>
  <c r="AZR55" i="9"/>
  <c r="AZR11" i="9"/>
  <c r="AZR59" i="9"/>
  <c r="AZR60" i="9"/>
  <c r="AZR12" i="9"/>
  <c r="AZR57" i="9"/>
  <c r="AZR56" i="9"/>
  <c r="AZR16" i="9"/>
  <c r="AZR54" i="9"/>
  <c r="AZR15" i="9"/>
  <c r="AZR58" i="9"/>
  <c r="AZR10" i="9"/>
  <c r="AZR14" i="9"/>
  <c r="AZR13" i="9"/>
  <c r="AZS7" i="9"/>
  <c r="AZS61" i="9" l="1"/>
  <c r="AZS55" i="9"/>
  <c r="AZS11" i="9"/>
  <c r="AZS59" i="9"/>
  <c r="AZS60" i="9"/>
  <c r="AZS12" i="9"/>
  <c r="AZS56" i="9"/>
  <c r="AZS57" i="9"/>
  <c r="AZS16" i="9"/>
  <c r="AZS54" i="9"/>
  <c r="AZS15" i="9"/>
  <c r="AZS58" i="9"/>
  <c r="AZS10" i="9"/>
  <c r="AZS13" i="9"/>
  <c r="AZT7" i="9"/>
  <c r="AZS14" i="9"/>
  <c r="AZT61" i="9" l="1"/>
  <c r="AZT11" i="9"/>
  <c r="AZT55" i="9"/>
  <c r="AZT59" i="9"/>
  <c r="AZT60" i="9"/>
  <c r="AZT12" i="9"/>
  <c r="AZT56" i="9"/>
  <c r="AZT57" i="9"/>
  <c r="AZT16" i="9"/>
  <c r="AZT54" i="9"/>
  <c r="AZT15" i="9"/>
  <c r="AZT58" i="9"/>
  <c r="AZT10" i="9"/>
  <c r="AZT14" i="9"/>
  <c r="AZT13" i="9"/>
  <c r="AZU7" i="9"/>
  <c r="AZU61" i="9" l="1"/>
  <c r="AZU55" i="9"/>
  <c r="AZU11" i="9"/>
  <c r="AZU59" i="9"/>
  <c r="AZU60" i="9"/>
  <c r="AZU12" i="9"/>
  <c r="AZU57" i="9"/>
  <c r="AZU56" i="9"/>
  <c r="AZU16" i="9"/>
  <c r="AZU54" i="9"/>
  <c r="AZU15" i="9"/>
  <c r="AZU58" i="9"/>
  <c r="AZU10" i="9"/>
  <c r="AZU13" i="9"/>
  <c r="AZU14" i="9"/>
  <c r="AZV7" i="9"/>
  <c r="AZV61" i="9" l="1"/>
  <c r="AZV55" i="9"/>
  <c r="AZV11" i="9"/>
  <c r="AZV59" i="9"/>
  <c r="AZV60" i="9"/>
  <c r="AZV12" i="9"/>
  <c r="AZV56" i="9"/>
  <c r="AZV57" i="9"/>
  <c r="AZV16" i="9"/>
  <c r="AZV54" i="9"/>
  <c r="AZV15" i="9"/>
  <c r="AZV58" i="9"/>
  <c r="AZV10" i="9"/>
  <c r="AZV14" i="9"/>
  <c r="AZV13" i="9"/>
  <c r="AZW7" i="9"/>
  <c r="AZW61" i="9" l="1"/>
  <c r="AZW55" i="9"/>
  <c r="AZW11" i="9"/>
  <c r="AZW59" i="9"/>
  <c r="AZW60" i="9"/>
  <c r="AZW12" i="9"/>
  <c r="AZW56" i="9"/>
  <c r="AZW57" i="9"/>
  <c r="AZW16" i="9"/>
  <c r="AZW54" i="9"/>
  <c r="AZW15" i="9"/>
  <c r="AZW58" i="9"/>
  <c r="AZW10" i="9"/>
  <c r="AZW14" i="9"/>
  <c r="AZX7" i="9"/>
  <c r="AZW13" i="9"/>
  <c r="AZX61" i="9" l="1"/>
  <c r="AZX55" i="9"/>
  <c r="AZX11" i="9"/>
  <c r="AZX59" i="9"/>
  <c r="AZX60" i="9"/>
  <c r="AZX12" i="9"/>
  <c r="AZX57" i="9"/>
  <c r="AZX56" i="9"/>
  <c r="AZX16" i="9"/>
  <c r="AZX54" i="9"/>
  <c r="AZX15" i="9"/>
  <c r="AZX58" i="9"/>
  <c r="AZX10" i="9"/>
  <c r="AZX14" i="9"/>
  <c r="AZY7" i="9"/>
  <c r="AZX13" i="9"/>
  <c r="AZY61" i="9" l="1"/>
  <c r="AZY55" i="9"/>
  <c r="AZY11" i="9"/>
  <c r="AZY59" i="9"/>
  <c r="AZY60" i="9"/>
  <c r="AZY12" i="9"/>
  <c r="AZY57" i="9"/>
  <c r="AZY56" i="9"/>
  <c r="AZY16" i="9"/>
  <c r="AZY54" i="9"/>
  <c r="AZY15" i="9"/>
  <c r="AZY58" i="9"/>
  <c r="AZY10" i="9"/>
  <c r="AZY14" i="9"/>
  <c r="AZY13" i="9"/>
  <c r="AZZ7" i="9"/>
  <c r="AZZ61" i="9" l="1"/>
  <c r="AZZ55" i="9"/>
  <c r="AZZ11" i="9"/>
  <c r="AZZ59" i="9"/>
  <c r="AZZ60" i="9"/>
  <c r="AZZ12" i="9"/>
  <c r="AZZ57" i="9"/>
  <c r="AZZ56" i="9"/>
  <c r="AZZ16" i="9"/>
  <c r="AZZ54" i="9"/>
  <c r="AZZ15" i="9"/>
  <c r="AZZ58" i="9"/>
  <c r="AZZ10" i="9"/>
  <c r="AZZ13" i="9"/>
  <c r="BAA7" i="9"/>
  <c r="AZZ14" i="9"/>
  <c r="BAA61" i="9" l="1"/>
  <c r="BAA11" i="9"/>
  <c r="BAA55" i="9"/>
  <c r="BAA59" i="9"/>
  <c r="BAA60" i="9"/>
  <c r="BAA12" i="9"/>
  <c r="BAA56" i="9"/>
  <c r="BAA57" i="9"/>
  <c r="BAA16" i="9"/>
  <c r="BAA54" i="9"/>
  <c r="BAA15" i="9"/>
  <c r="BAA58" i="9"/>
  <c r="BAA10" i="9"/>
  <c r="BAA14" i="9"/>
  <c r="BAB7" i="9"/>
  <c r="BAA13" i="9"/>
  <c r="BAB61" i="9" l="1"/>
  <c r="BAB11" i="9"/>
  <c r="BAB55" i="9"/>
  <c r="BAB59" i="9"/>
  <c r="BAB60" i="9"/>
  <c r="BAB12" i="9"/>
  <c r="BAB57" i="9"/>
  <c r="BAB56" i="9"/>
  <c r="BAB16" i="9"/>
  <c r="BAB54" i="9"/>
  <c r="BAB15" i="9"/>
  <c r="BAB58" i="9"/>
  <c r="BAB10" i="9"/>
  <c r="BAB14" i="9"/>
  <c r="BAB13" i="9"/>
  <c r="BAC7" i="9"/>
  <c r="BAC61" i="9" l="1"/>
  <c r="BAC11" i="9"/>
  <c r="BAC55" i="9"/>
  <c r="BAC59" i="9"/>
  <c r="BAC60" i="9"/>
  <c r="BAC12" i="9"/>
  <c r="BAC56" i="9"/>
  <c r="BAC57" i="9"/>
  <c r="BAC16" i="9"/>
  <c r="BAC54" i="9"/>
  <c r="BAC15" i="9"/>
  <c r="BAC58" i="9"/>
  <c r="BAC10" i="9"/>
  <c r="BAC13" i="9"/>
  <c r="BAC14" i="9"/>
  <c r="BAD7" i="9"/>
  <c r="BAD61" i="9" l="1"/>
  <c r="BAD55" i="9"/>
  <c r="BAD11" i="9"/>
  <c r="BAD59" i="9"/>
  <c r="BAD60" i="9"/>
  <c r="BAD12" i="9"/>
  <c r="BAD56" i="9"/>
  <c r="BAD57" i="9"/>
  <c r="BAD16" i="9"/>
  <c r="BAD54" i="9"/>
  <c r="BAD15" i="9"/>
  <c r="BAD58" i="9"/>
  <c r="BAD10" i="9"/>
  <c r="BAD13" i="9"/>
  <c r="BAE7" i="9"/>
  <c r="BAD14" i="9"/>
  <c r="BAE61" i="9" l="1"/>
  <c r="BAE55" i="9"/>
  <c r="BAE11" i="9"/>
  <c r="BAE60" i="9"/>
  <c r="BAE59" i="9"/>
  <c r="BAE12" i="9"/>
  <c r="BAE56" i="9"/>
  <c r="BAE57" i="9"/>
  <c r="BAE16" i="9"/>
  <c r="BAE54" i="9"/>
  <c r="BAE15" i="9"/>
  <c r="BAE58" i="9"/>
  <c r="BAE10" i="9"/>
  <c r="BAE13" i="9"/>
  <c r="BAF7" i="9"/>
  <c r="BAE14" i="9"/>
  <c r="BAF61" i="9" l="1"/>
  <c r="BAF55" i="9"/>
  <c r="BAF11" i="9"/>
  <c r="BAF59" i="9"/>
  <c r="BAF60" i="9"/>
  <c r="BAF12" i="9"/>
  <c r="BAF57" i="9"/>
  <c r="BAF56" i="9"/>
  <c r="BAF16" i="9"/>
  <c r="BAF54" i="9"/>
  <c r="BAF15" i="9"/>
  <c r="BAF58" i="9"/>
  <c r="BAF10" i="9"/>
  <c r="BAF13" i="9"/>
  <c r="BAG7" i="9"/>
  <c r="BAF14" i="9"/>
  <c r="BAG61" i="9" l="1"/>
  <c r="BAG55" i="9"/>
  <c r="BAG11" i="9"/>
  <c r="BAG59" i="9"/>
  <c r="BAG60" i="9"/>
  <c r="BAG12" i="9"/>
  <c r="BAG56" i="9"/>
  <c r="BAG57" i="9"/>
  <c r="BAG16" i="9"/>
  <c r="BAG54" i="9"/>
  <c r="BAG15" i="9"/>
  <c r="BAG58" i="9"/>
  <c r="BAG10" i="9"/>
  <c r="BAG13" i="9"/>
  <c r="BAG14" i="9"/>
  <c r="BAH7" i="9"/>
  <c r="BAH61" i="9" l="1"/>
  <c r="BAH55" i="9"/>
  <c r="BAH11" i="9"/>
  <c r="BAH59" i="9"/>
  <c r="BAH60" i="9"/>
  <c r="BAH12" i="9"/>
  <c r="BAH57" i="9"/>
  <c r="BAH56" i="9"/>
  <c r="BAH16" i="9"/>
  <c r="BAH54" i="9"/>
  <c r="BAH15" i="9"/>
  <c r="BAH58" i="9"/>
  <c r="BAH10" i="9"/>
  <c r="BAH13" i="9"/>
  <c r="BAI7" i="9"/>
  <c r="BAH14" i="9"/>
  <c r="BAI61" i="9" l="1"/>
  <c r="BAI11" i="9"/>
  <c r="BAI55" i="9"/>
  <c r="BAI59" i="9"/>
  <c r="BAI60" i="9"/>
  <c r="BAI12" i="9"/>
  <c r="BAI56" i="9"/>
  <c r="BAI57" i="9"/>
  <c r="BAI16" i="9"/>
  <c r="BAI54" i="9"/>
  <c r="BAI15" i="9"/>
  <c r="BAI58" i="9"/>
  <c r="BAI10" i="9"/>
  <c r="BAJ7" i="9"/>
  <c r="BAI13" i="9"/>
  <c r="BAI14" i="9"/>
  <c r="BAJ61" i="9" l="1"/>
  <c r="BAJ55" i="9"/>
  <c r="BAJ11" i="9"/>
  <c r="BAJ59" i="9"/>
  <c r="BAJ60" i="9"/>
  <c r="BAJ12" i="9"/>
  <c r="BAJ56" i="9"/>
  <c r="BAJ57" i="9"/>
  <c r="BAJ16" i="9"/>
  <c r="BAJ54" i="9"/>
  <c r="BAJ15" i="9"/>
  <c r="BAJ58" i="9"/>
  <c r="BAJ10" i="9"/>
  <c r="BAJ13" i="9"/>
  <c r="BAK7" i="9"/>
  <c r="BAJ14" i="9"/>
  <c r="BAK61" i="9" l="1"/>
  <c r="BAK55" i="9"/>
  <c r="BAK11" i="9"/>
  <c r="BAK59" i="9"/>
  <c r="BAK60" i="9"/>
  <c r="BAK12" i="9"/>
  <c r="BAK56" i="9"/>
  <c r="BAK57" i="9"/>
  <c r="BAK16" i="9"/>
  <c r="BAK54" i="9"/>
  <c r="BAK15" i="9"/>
  <c r="BAK58" i="9"/>
  <c r="BAK10" i="9"/>
  <c r="BAK14" i="9"/>
  <c r="BAL7" i="9"/>
  <c r="BAK13" i="9"/>
  <c r="BAL61" i="9" l="1"/>
  <c r="BAL55" i="9"/>
  <c r="BAL11" i="9"/>
  <c r="BAL59" i="9"/>
  <c r="BAL60" i="9"/>
  <c r="BAL12" i="9"/>
  <c r="BAL56" i="9"/>
  <c r="BAL57" i="9"/>
  <c r="BAL16" i="9"/>
  <c r="BAL54" i="9"/>
  <c r="BAL15" i="9"/>
  <c r="BAL58" i="9"/>
  <c r="BAL10" i="9"/>
  <c r="BAL13" i="9"/>
  <c r="BAM7" i="9"/>
  <c r="BAL14" i="9"/>
  <c r="BAM61" i="9" l="1"/>
  <c r="BAM11" i="9"/>
  <c r="BAM55" i="9"/>
  <c r="BAM59" i="9"/>
  <c r="BAM60" i="9"/>
  <c r="BAM12" i="9"/>
  <c r="BAM56" i="9"/>
  <c r="BAM57" i="9"/>
  <c r="BAM16" i="9"/>
  <c r="BAM54" i="9"/>
  <c r="BAM15" i="9"/>
  <c r="BAM58" i="9"/>
  <c r="BAM10" i="9"/>
  <c r="BAN7" i="9"/>
  <c r="BAM13" i="9"/>
  <c r="BAM14" i="9"/>
  <c r="BAN61" i="9" l="1"/>
  <c r="BAN55" i="9"/>
  <c r="BAN11" i="9"/>
  <c r="BAN59" i="9"/>
  <c r="BAN60" i="9"/>
  <c r="BAN12" i="9"/>
  <c r="BAN56" i="9"/>
  <c r="BAN57" i="9"/>
  <c r="BAN16" i="9"/>
  <c r="BAN54" i="9"/>
  <c r="BAN15" i="9"/>
  <c r="BAN58" i="9"/>
  <c r="BAN10" i="9"/>
  <c r="BAO7" i="9"/>
  <c r="BAN14" i="9"/>
  <c r="BAN13" i="9"/>
  <c r="BAO61" i="9" l="1"/>
  <c r="BAO55" i="9"/>
  <c r="BAO11" i="9"/>
  <c r="BAO59" i="9"/>
  <c r="BAO60" i="9"/>
  <c r="BAO12" i="9"/>
  <c r="BAO56" i="9"/>
  <c r="BAO57" i="9"/>
  <c r="BAO16" i="9"/>
  <c r="BAO54" i="9"/>
  <c r="BAO15" i="9"/>
  <c r="BAO58" i="9"/>
  <c r="BAO10" i="9"/>
  <c r="BAO13" i="9"/>
  <c r="BAP7" i="9"/>
  <c r="BAO14" i="9"/>
  <c r="BAP61" i="9" l="1"/>
  <c r="BAP55" i="9"/>
  <c r="BAP11" i="9"/>
  <c r="BAP59" i="9"/>
  <c r="BAP60" i="9"/>
  <c r="BAP12" i="9"/>
  <c r="BAP56" i="9"/>
  <c r="BAP57" i="9"/>
  <c r="BAP16" i="9"/>
  <c r="BAP54" i="9"/>
  <c r="BAP15" i="9"/>
  <c r="BAP58" i="9"/>
  <c r="BAP10" i="9"/>
  <c r="BAP13" i="9"/>
  <c r="BAQ7" i="9"/>
  <c r="BAP14" i="9"/>
  <c r="BAQ61" i="9" l="1"/>
  <c r="BAQ55" i="9"/>
  <c r="BAQ11" i="9"/>
  <c r="BAQ60" i="9"/>
  <c r="BAQ59" i="9"/>
  <c r="BAQ12" i="9"/>
  <c r="BAQ57" i="9"/>
  <c r="BAQ56" i="9"/>
  <c r="BAQ16" i="9"/>
  <c r="BAQ54" i="9"/>
  <c r="BAQ15" i="9"/>
  <c r="BAQ58" i="9"/>
  <c r="BAQ10" i="9"/>
  <c r="BAQ13" i="9"/>
  <c r="BAR7" i="9"/>
  <c r="BAQ14" i="9"/>
  <c r="BAR61" i="9" l="1"/>
  <c r="BAR11" i="9"/>
  <c r="BAR55" i="9"/>
  <c r="BAR59" i="9"/>
  <c r="BAR60" i="9"/>
  <c r="BAR12" i="9"/>
  <c r="BAR57" i="9"/>
  <c r="BAR56" i="9"/>
  <c r="BAR16" i="9"/>
  <c r="BAR54" i="9"/>
  <c r="BAR15" i="9"/>
  <c r="BAR58" i="9"/>
  <c r="BAR10" i="9"/>
  <c r="BAS7" i="9"/>
  <c r="BAR14" i="9"/>
  <c r="BAR13" i="9"/>
  <c r="BAS61" i="9" l="1"/>
  <c r="BAS55" i="9"/>
  <c r="BAS11" i="9"/>
  <c r="BAS60" i="9"/>
  <c r="BAS59" i="9"/>
  <c r="BAS12" i="9"/>
  <c r="BAS56" i="9"/>
  <c r="BAS57" i="9"/>
  <c r="BAS16" i="9"/>
  <c r="BAS54" i="9"/>
  <c r="BAS15" i="9"/>
  <c r="BAS58" i="9"/>
  <c r="BAS10" i="9"/>
  <c r="BAS14" i="9"/>
  <c r="BAT7" i="9"/>
  <c r="BAS13" i="9"/>
  <c r="BAT61" i="9" l="1"/>
  <c r="BAT55" i="9"/>
  <c r="BAT11" i="9"/>
  <c r="BAT59" i="9"/>
  <c r="BAT60" i="9"/>
  <c r="BAT12" i="9"/>
  <c r="BAT56" i="9"/>
  <c r="BAT57" i="9"/>
  <c r="BAT16" i="9"/>
  <c r="BAT54" i="9"/>
  <c r="BAT15" i="9"/>
  <c r="BAT58" i="9"/>
  <c r="BAT10" i="9"/>
  <c r="BAU7" i="9"/>
  <c r="BAT14" i="9"/>
  <c r="BAT13" i="9"/>
  <c r="BAU61" i="9" l="1"/>
  <c r="BAU55" i="9"/>
  <c r="BAU11" i="9"/>
  <c r="BAU59" i="9"/>
  <c r="BAU60" i="9"/>
  <c r="BAU12" i="9"/>
  <c r="BAU56" i="9"/>
  <c r="BAU57" i="9"/>
  <c r="BAU16" i="9"/>
  <c r="BAU54" i="9"/>
  <c r="BAU15" i="9"/>
  <c r="BAU58" i="9"/>
  <c r="BAU10" i="9"/>
  <c r="BAU14" i="9"/>
  <c r="BAU13" i="9"/>
  <c r="BAV7" i="9"/>
  <c r="BAV61" i="9" l="1"/>
  <c r="BAV55" i="9"/>
  <c r="BAV11" i="9"/>
  <c r="BAV60" i="9"/>
  <c r="BAV59" i="9"/>
  <c r="BAV12" i="9"/>
  <c r="BAV57" i="9"/>
  <c r="BAV56" i="9"/>
  <c r="BAV16" i="9"/>
  <c r="BAV54" i="9"/>
  <c r="BAV15" i="9"/>
  <c r="BAV58" i="9"/>
  <c r="BAV10" i="9"/>
  <c r="BAV13" i="9"/>
  <c r="BAW7" i="9"/>
  <c r="BAV14" i="9"/>
  <c r="BAW61" i="9" l="1"/>
  <c r="BAW55" i="9"/>
  <c r="BAW11" i="9"/>
  <c r="BAW59" i="9"/>
  <c r="BAW60" i="9"/>
  <c r="BAW12" i="9"/>
  <c r="BAW57" i="9"/>
  <c r="BAW56" i="9"/>
  <c r="BAW16" i="9"/>
  <c r="BAW54" i="9"/>
  <c r="BAW15" i="9"/>
  <c r="BAW58" i="9"/>
  <c r="BAW10" i="9"/>
  <c r="BAW14" i="9"/>
  <c r="BAW13" i="9"/>
  <c r="BAX7" i="9"/>
  <c r="BAX61" i="9" l="1"/>
  <c r="BAX55" i="9"/>
  <c r="BAX11" i="9"/>
  <c r="BAX59" i="9"/>
  <c r="BAX60" i="9"/>
  <c r="BAX12" i="9"/>
  <c r="BAX57" i="9"/>
  <c r="BAX56" i="9"/>
  <c r="BAX16" i="9"/>
  <c r="BAX54" i="9"/>
  <c r="BAX15" i="9"/>
  <c r="BAX58" i="9"/>
  <c r="BAX10" i="9"/>
  <c r="BAX14" i="9"/>
  <c r="BAX13" i="9"/>
  <c r="BAY7" i="9"/>
  <c r="BAY61" i="9" l="1"/>
  <c r="BAY11" i="9"/>
  <c r="BAY55" i="9"/>
  <c r="BAY59" i="9"/>
  <c r="BAY60" i="9"/>
  <c r="BAY12" i="9"/>
  <c r="BAY56" i="9"/>
  <c r="BAY57" i="9"/>
  <c r="BAY16" i="9"/>
  <c r="BAY54" i="9"/>
  <c r="BAY15" i="9"/>
  <c r="BAY58" i="9"/>
  <c r="BAY10" i="9"/>
  <c r="BAY14" i="9"/>
  <c r="BAY13" i="9"/>
  <c r="BAZ7" i="9"/>
  <c r="BAZ61" i="9" l="1"/>
  <c r="BAZ11" i="9"/>
  <c r="BAZ55" i="9"/>
  <c r="BAZ59" i="9"/>
  <c r="BAZ60" i="9"/>
  <c r="BAZ12" i="9"/>
  <c r="BAZ56" i="9"/>
  <c r="BAZ57" i="9"/>
  <c r="BAZ16" i="9"/>
  <c r="BAZ54" i="9"/>
  <c r="BAZ15" i="9"/>
  <c r="BAZ58" i="9"/>
  <c r="BAZ10" i="9"/>
  <c r="BAZ14" i="9"/>
  <c r="BAZ13" i="9"/>
  <c r="BBA7" i="9"/>
  <c r="BBA61" i="9" l="1"/>
  <c r="BBA11" i="9"/>
  <c r="BBA55" i="9"/>
  <c r="BBA59" i="9"/>
  <c r="BBA60" i="9"/>
  <c r="BBA12" i="9"/>
  <c r="BBA56" i="9"/>
  <c r="BBA57" i="9"/>
  <c r="BBA16" i="9"/>
  <c r="BBA54" i="9"/>
  <c r="BBA15" i="9"/>
  <c r="BBA58" i="9"/>
  <c r="BBA10" i="9"/>
  <c r="BBA14" i="9"/>
  <c r="BBA13" i="9"/>
  <c r="BBB7" i="9"/>
  <c r="BBB61" i="9" l="1"/>
  <c r="BBB55" i="9"/>
  <c r="BBB11" i="9"/>
  <c r="BBB59" i="9"/>
  <c r="BBB60" i="9"/>
  <c r="BBB12" i="9"/>
  <c r="BBB56" i="9"/>
  <c r="BBB57" i="9"/>
  <c r="BBB16" i="9"/>
  <c r="BBB54" i="9"/>
  <c r="BBB15" i="9"/>
  <c r="BBB58" i="9"/>
  <c r="BBB10" i="9"/>
  <c r="BBB14" i="9"/>
  <c r="BBB13" i="9"/>
  <c r="BBC7" i="9"/>
  <c r="BBC61" i="9" l="1"/>
  <c r="BBC55" i="9"/>
  <c r="BBC11" i="9"/>
  <c r="BBC60" i="9"/>
  <c r="BBC59" i="9"/>
  <c r="BBC12" i="9"/>
  <c r="BBC57" i="9"/>
  <c r="BBC56" i="9"/>
  <c r="BBC16" i="9"/>
  <c r="BBC54" i="9"/>
  <c r="BBC15" i="9"/>
  <c r="BBC58" i="9"/>
  <c r="BBC10" i="9"/>
  <c r="BBC14" i="9"/>
  <c r="BBC13" i="9"/>
  <c r="BBD7" i="9"/>
  <c r="BBD61" i="9" l="1"/>
  <c r="BBD11" i="9"/>
  <c r="BBD55" i="9"/>
  <c r="BBD59" i="9"/>
  <c r="BBD60" i="9"/>
  <c r="BBD12" i="9"/>
  <c r="BBD57" i="9"/>
  <c r="BBD56" i="9"/>
  <c r="BBD16" i="9"/>
  <c r="BBD54" i="9"/>
  <c r="BBD15" i="9"/>
  <c r="BBD58" i="9"/>
  <c r="BBD10" i="9"/>
  <c r="BBD13" i="9"/>
  <c r="BBE7" i="9"/>
  <c r="BBD14" i="9"/>
  <c r="BBE61" i="9" l="1"/>
  <c r="BBE55" i="9"/>
  <c r="BBE11" i="9"/>
  <c r="BBE59" i="9"/>
  <c r="BBE60" i="9"/>
  <c r="BBE12" i="9"/>
  <c r="BBE56" i="9"/>
  <c r="BBE57" i="9"/>
  <c r="BBE16" i="9"/>
  <c r="BBE54" i="9"/>
  <c r="BBE15" i="9"/>
  <c r="BBE58" i="9"/>
  <c r="BBE10" i="9"/>
  <c r="BBE13" i="9"/>
  <c r="BBE14" i="9"/>
  <c r="BBF7" i="9"/>
  <c r="BBF61" i="9" l="1"/>
  <c r="BBF11" i="9"/>
  <c r="BBF55" i="9"/>
  <c r="BBF59" i="9"/>
  <c r="BBF60" i="9"/>
  <c r="BBF12" i="9"/>
  <c r="BBF57" i="9"/>
  <c r="BBF56" i="9"/>
  <c r="BBF16" i="9"/>
  <c r="BBF54" i="9"/>
  <c r="BBF15" i="9"/>
  <c r="BBF58" i="9"/>
  <c r="BBF10" i="9"/>
  <c r="BBF13" i="9"/>
  <c r="BBG7" i="9"/>
  <c r="BBF14" i="9"/>
  <c r="BBG61" i="9" l="1"/>
  <c r="BBG11" i="9"/>
  <c r="BBG55" i="9"/>
  <c r="BBG59" i="9"/>
  <c r="BBG60" i="9"/>
  <c r="BBG12" i="9"/>
  <c r="BBG56" i="9"/>
  <c r="BBG57" i="9"/>
  <c r="BBG16" i="9"/>
  <c r="BBG54" i="9"/>
  <c r="BBG15" i="9"/>
  <c r="BBG58" i="9"/>
  <c r="BBG10" i="9"/>
  <c r="BBG13" i="9"/>
  <c r="BBH7" i="9"/>
  <c r="BBG14" i="9"/>
  <c r="BBH61" i="9" l="1"/>
  <c r="BBH11" i="9"/>
  <c r="BBH55" i="9"/>
  <c r="BBH59" i="9"/>
  <c r="BBH60" i="9"/>
  <c r="BBH12" i="9"/>
  <c r="BBH56" i="9"/>
  <c r="BBH57" i="9"/>
  <c r="BBH16" i="9"/>
  <c r="BBH54" i="9"/>
  <c r="BBH15" i="9"/>
  <c r="BBH58" i="9"/>
  <c r="BBH10" i="9"/>
  <c r="BBH13" i="9"/>
  <c r="BBI7" i="9"/>
  <c r="BBH14" i="9"/>
  <c r="BBI61" i="9" l="1"/>
  <c r="BBI55" i="9"/>
  <c r="BBI11" i="9"/>
  <c r="BBI59" i="9"/>
  <c r="BBI60" i="9"/>
  <c r="BBI12" i="9"/>
  <c r="BBI56" i="9"/>
  <c r="BBI57" i="9"/>
  <c r="BBI16" i="9"/>
  <c r="BBI54" i="9"/>
  <c r="BBI15" i="9"/>
  <c r="BBI58" i="9"/>
  <c r="BBI10" i="9"/>
  <c r="BBI13" i="9"/>
  <c r="BBJ7" i="9"/>
  <c r="BBI14" i="9"/>
  <c r="BBJ61" i="9" l="1"/>
  <c r="BBJ11" i="9"/>
  <c r="BBJ55" i="9"/>
  <c r="BBJ59" i="9"/>
  <c r="BBJ60" i="9"/>
  <c r="BBJ12" i="9"/>
  <c r="BBJ57" i="9"/>
  <c r="BBJ56" i="9"/>
  <c r="BBJ16" i="9"/>
  <c r="BBJ54" i="9"/>
  <c r="BBJ15" i="9"/>
  <c r="BBJ58" i="9"/>
  <c r="BBJ10" i="9"/>
  <c r="BBJ13" i="9"/>
  <c r="BBK7" i="9"/>
  <c r="BBJ14" i="9"/>
  <c r="BBK61" i="9" l="1"/>
  <c r="BBK11" i="9"/>
  <c r="BBK55" i="9"/>
  <c r="BBK60" i="9"/>
  <c r="BBK59" i="9"/>
  <c r="BBK12" i="9"/>
  <c r="BBK56" i="9"/>
  <c r="BBK57" i="9"/>
  <c r="BBK16" i="9"/>
  <c r="BBK54" i="9"/>
  <c r="BBK15" i="9"/>
  <c r="BBK58" i="9"/>
  <c r="BBK10" i="9"/>
  <c r="BBK13" i="9"/>
  <c r="BBL7" i="9"/>
  <c r="BBK14" i="9"/>
  <c r="BBL61" i="9" l="1"/>
  <c r="BBL55" i="9"/>
  <c r="BBL11" i="9"/>
  <c r="BBL59" i="9"/>
  <c r="BBL60" i="9"/>
  <c r="BBL12" i="9"/>
  <c r="BBL57" i="9"/>
  <c r="BBL56" i="9"/>
  <c r="BBL16" i="9"/>
  <c r="BBL54" i="9"/>
  <c r="BBL15" i="9"/>
  <c r="BBL58" i="9"/>
  <c r="BBL10" i="9"/>
  <c r="BBL13" i="9"/>
  <c r="BBM7" i="9"/>
  <c r="BBL14" i="9"/>
  <c r="BBM61" i="9" l="1"/>
  <c r="BBM55" i="9"/>
  <c r="BBM11" i="9"/>
  <c r="BBM59" i="9"/>
  <c r="BBM60" i="9"/>
  <c r="BBM12" i="9"/>
  <c r="BBM56" i="9"/>
  <c r="BBM57" i="9"/>
  <c r="BBM16" i="9"/>
  <c r="BBM54" i="9"/>
  <c r="BBM15" i="9"/>
  <c r="BBM58" i="9"/>
  <c r="BBM10" i="9"/>
  <c r="BBM13" i="9"/>
  <c r="BBM14" i="9"/>
  <c r="BBN7" i="9"/>
  <c r="BBN61" i="9" l="1"/>
  <c r="BBN11" i="9"/>
  <c r="BBN55" i="9"/>
  <c r="BBN59" i="9"/>
  <c r="BBN60" i="9"/>
  <c r="BBN12" i="9"/>
  <c r="BBN57" i="9"/>
  <c r="BBN56" i="9"/>
  <c r="BBN16" i="9"/>
  <c r="BBN54" i="9"/>
  <c r="BBN15" i="9"/>
  <c r="BBN58" i="9"/>
  <c r="BBN10" i="9"/>
  <c r="BBN13" i="9"/>
  <c r="BBO7" i="9"/>
  <c r="BBN14" i="9"/>
  <c r="BBO61" i="9" l="1"/>
  <c r="BBO55" i="9"/>
  <c r="BBO11" i="9"/>
  <c r="BBO59" i="9"/>
  <c r="BBO60" i="9"/>
  <c r="BBO12" i="9"/>
  <c r="BBO56" i="9"/>
  <c r="BBO57" i="9"/>
  <c r="BBO16" i="9"/>
  <c r="BBO54" i="9"/>
  <c r="BBO15" i="9"/>
  <c r="BBO58" i="9"/>
  <c r="BBO10" i="9"/>
  <c r="BBP7" i="9"/>
  <c r="BBO13" i="9"/>
  <c r="BBO14" i="9"/>
  <c r="BBP61" i="9" l="1"/>
  <c r="BBP11" i="9"/>
  <c r="BBP55" i="9"/>
  <c r="BBP59" i="9"/>
  <c r="BBP60" i="9"/>
  <c r="BBP12" i="9"/>
  <c r="BBP56" i="9"/>
  <c r="BBP57" i="9"/>
  <c r="BBP16" i="9"/>
  <c r="BBP54" i="9"/>
  <c r="BBP15" i="9"/>
  <c r="BBP58" i="9"/>
  <c r="BBP10" i="9"/>
  <c r="BBP13" i="9"/>
  <c r="BBP14" i="9"/>
  <c r="BBQ7" i="9"/>
  <c r="BBQ61" i="9" l="1"/>
  <c r="BBQ55" i="9"/>
  <c r="BBQ11" i="9"/>
  <c r="BBQ59" i="9"/>
  <c r="BBQ60" i="9"/>
  <c r="BBQ12" i="9"/>
  <c r="BBQ56" i="9"/>
  <c r="BBQ57" i="9"/>
  <c r="BBQ16" i="9"/>
  <c r="BBQ54" i="9"/>
  <c r="BBQ15" i="9"/>
  <c r="BBQ58" i="9"/>
  <c r="BBQ10" i="9"/>
  <c r="BBQ13" i="9"/>
  <c r="BBR7" i="9"/>
  <c r="BBQ14" i="9"/>
  <c r="BBR61" i="9" l="1"/>
  <c r="BBR11" i="9"/>
  <c r="BBR55" i="9"/>
  <c r="BBR59" i="9"/>
  <c r="BBR60" i="9"/>
  <c r="BBR12" i="9"/>
  <c r="BBR56" i="9"/>
  <c r="BBR57" i="9"/>
  <c r="BBR16" i="9"/>
  <c r="BBR54" i="9"/>
  <c r="BBR15" i="9"/>
  <c r="BBR58" i="9"/>
  <c r="BBR10" i="9"/>
  <c r="BBR14" i="9"/>
  <c r="BBR13" i="9"/>
  <c r="BBS7" i="9"/>
  <c r="BBS61" i="9" l="1"/>
  <c r="BBS11" i="9"/>
  <c r="BBS55" i="9"/>
  <c r="BBS59" i="9"/>
  <c r="BBS60" i="9"/>
  <c r="BBS12" i="9"/>
  <c r="BBS56" i="9"/>
  <c r="BBS57" i="9"/>
  <c r="BBS16" i="9"/>
  <c r="BBS54" i="9"/>
  <c r="BBS15" i="9"/>
  <c r="BBS58" i="9"/>
  <c r="BBS10" i="9"/>
  <c r="BBS14" i="9"/>
  <c r="BBT7" i="9"/>
  <c r="BBS13" i="9"/>
  <c r="BBT61" i="9" l="1"/>
  <c r="BBT55" i="9"/>
  <c r="BBT11" i="9"/>
  <c r="BBT59" i="9"/>
  <c r="BBT60" i="9"/>
  <c r="BBT12" i="9"/>
  <c r="BBT56" i="9"/>
  <c r="BBT57" i="9"/>
  <c r="BBT16" i="9"/>
  <c r="BBT54" i="9"/>
  <c r="BBT15" i="9"/>
  <c r="BBT58" i="9"/>
  <c r="BBT10" i="9"/>
  <c r="BBT13" i="9"/>
  <c r="BBU7" i="9"/>
  <c r="BBT14" i="9"/>
  <c r="BBU61" i="9" l="1"/>
  <c r="BBU55" i="9"/>
  <c r="BBU11" i="9"/>
  <c r="BBU59" i="9"/>
  <c r="BBU60" i="9"/>
  <c r="BBU12" i="9"/>
  <c r="BBU57" i="9"/>
  <c r="BBU56" i="9"/>
  <c r="BBU16" i="9"/>
  <c r="BBU54" i="9"/>
  <c r="BBU15" i="9"/>
  <c r="BBU58" i="9"/>
  <c r="BBU10" i="9"/>
  <c r="BBU13" i="9"/>
  <c r="BBV7" i="9"/>
  <c r="BBU14" i="9"/>
  <c r="BBV61" i="9" l="1"/>
  <c r="BBV55" i="9"/>
  <c r="BBV11" i="9"/>
  <c r="BBV59" i="9"/>
  <c r="BBV60" i="9"/>
  <c r="BBV12" i="9"/>
  <c r="BBV56" i="9"/>
  <c r="BBV57" i="9"/>
  <c r="BBV16" i="9"/>
  <c r="BBV54" i="9"/>
  <c r="BBV15" i="9"/>
  <c r="BBV58" i="9"/>
  <c r="BBV10" i="9"/>
  <c r="BBV13" i="9"/>
  <c r="BBV14" i="9"/>
  <c r="BBW7" i="9"/>
  <c r="BBW61" i="9" l="1"/>
  <c r="BBW55" i="9"/>
  <c r="BBW11" i="9"/>
  <c r="BBW59" i="9"/>
  <c r="BBW60" i="9"/>
  <c r="BBW12" i="9"/>
  <c r="BBW56" i="9"/>
  <c r="BBW57" i="9"/>
  <c r="BBW16" i="9"/>
  <c r="BBW54" i="9"/>
  <c r="BBW15" i="9"/>
  <c r="BBW58" i="9"/>
  <c r="BBW10" i="9"/>
  <c r="BBW14" i="9"/>
  <c r="BBW13" i="9"/>
  <c r="BBX7" i="9"/>
  <c r="BBX61" i="9" l="1"/>
  <c r="BBX55" i="9"/>
  <c r="BBX11" i="9"/>
  <c r="BBX59" i="9"/>
  <c r="BBX60" i="9"/>
  <c r="BBX12" i="9"/>
  <c r="BBX57" i="9"/>
  <c r="BBX56" i="9"/>
  <c r="BBX16" i="9"/>
  <c r="BBX54" i="9"/>
  <c r="BBX15" i="9"/>
  <c r="BBX58" i="9"/>
  <c r="BBX10" i="9"/>
  <c r="BBX13" i="9"/>
  <c r="BBY7" i="9"/>
  <c r="BBX14" i="9"/>
  <c r="BBY61" i="9" l="1"/>
  <c r="BBY55" i="9"/>
  <c r="BBY11" i="9"/>
  <c r="BBY59" i="9"/>
  <c r="BBY60" i="9"/>
  <c r="BBY12" i="9"/>
  <c r="BBY56" i="9"/>
  <c r="BBY57" i="9"/>
  <c r="BBY16" i="9"/>
  <c r="BBY54" i="9"/>
  <c r="BBY15" i="9"/>
  <c r="BBY58" i="9"/>
  <c r="BBY10" i="9"/>
  <c r="BBY13" i="9"/>
  <c r="BBZ7" i="9"/>
  <c r="BBY14" i="9"/>
  <c r="BBZ61" i="9" l="1"/>
  <c r="BBZ55" i="9"/>
  <c r="BBZ11" i="9"/>
  <c r="BBZ59" i="9"/>
  <c r="BBZ60" i="9"/>
  <c r="BBZ12" i="9"/>
  <c r="BBZ57" i="9"/>
  <c r="BBZ56" i="9"/>
  <c r="BBZ16" i="9"/>
  <c r="BBZ54" i="9"/>
  <c r="BBZ15" i="9"/>
  <c r="BBZ58" i="9"/>
  <c r="BBZ10" i="9"/>
  <c r="BBZ13" i="9"/>
  <c r="BCA7" i="9"/>
  <c r="BBZ14" i="9"/>
  <c r="BCA61" i="9" l="1"/>
  <c r="BCA55" i="9"/>
  <c r="BCA11" i="9"/>
  <c r="BCA60" i="9"/>
  <c r="BCA59" i="9"/>
  <c r="BCA12" i="9"/>
  <c r="BCA56" i="9"/>
  <c r="BCA57" i="9"/>
  <c r="BCA16" i="9"/>
  <c r="BCA54" i="9"/>
  <c r="BCA15" i="9"/>
  <c r="BCA58" i="9"/>
  <c r="BCA10" i="9"/>
  <c r="BCA13" i="9"/>
  <c r="BCB7" i="9"/>
  <c r="BCA14" i="9"/>
  <c r="BCB61" i="9" l="1"/>
  <c r="BCB55" i="9"/>
  <c r="BCB11" i="9"/>
  <c r="BCB59" i="9"/>
  <c r="BCB60" i="9"/>
  <c r="BCB12" i="9"/>
  <c r="BCB57" i="9"/>
  <c r="BCB56" i="9"/>
  <c r="BCB16" i="9"/>
  <c r="BCB54" i="9"/>
  <c r="BCB15" i="9"/>
  <c r="BCB58" i="9"/>
  <c r="BCB10" i="9"/>
  <c r="BCB13" i="9"/>
  <c r="BCC7" i="9"/>
  <c r="BCB14" i="9"/>
  <c r="BCC61" i="9" l="1"/>
  <c r="BCC55" i="9"/>
  <c r="BCC11" i="9"/>
  <c r="BCC59" i="9"/>
  <c r="BCC60" i="9"/>
  <c r="BCC12" i="9"/>
  <c r="BCC56" i="9"/>
  <c r="BCC57" i="9"/>
  <c r="BCC16" i="9"/>
  <c r="BCC54" i="9"/>
  <c r="BCC15" i="9"/>
  <c r="BCC58" i="9"/>
  <c r="BCC10" i="9"/>
  <c r="BCC13" i="9"/>
  <c r="BCD7" i="9"/>
  <c r="BCC14" i="9"/>
  <c r="BCD61" i="9" l="1"/>
  <c r="BCD55" i="9"/>
  <c r="BCD11" i="9"/>
  <c r="BCD59" i="9"/>
  <c r="BCD60" i="9"/>
  <c r="BCD12" i="9"/>
  <c r="BCD57" i="9"/>
  <c r="BCD56" i="9"/>
  <c r="BCD16" i="9"/>
  <c r="BCD54" i="9"/>
  <c r="BCD15" i="9"/>
  <c r="BCD58" i="9"/>
  <c r="BCD10" i="9"/>
  <c r="BCD13" i="9"/>
  <c r="BCE7" i="9"/>
  <c r="BCD14" i="9"/>
  <c r="BCE61" i="9" l="1"/>
  <c r="BCE55" i="9"/>
  <c r="BCE11" i="9"/>
  <c r="BCE59" i="9"/>
  <c r="BCE60" i="9"/>
  <c r="BCE12" i="9"/>
  <c r="BCE56" i="9"/>
  <c r="BCE57" i="9"/>
  <c r="BCE16" i="9"/>
  <c r="BCE54" i="9"/>
  <c r="BCE15" i="9"/>
  <c r="BCE58" i="9"/>
  <c r="BCE10" i="9"/>
  <c r="BCE13" i="9"/>
  <c r="BCE14" i="9"/>
  <c r="BCF7" i="9"/>
  <c r="BCF61" i="9" l="1"/>
  <c r="BCF55" i="9"/>
  <c r="BCF11" i="9"/>
  <c r="BCF59" i="9"/>
  <c r="BCF60" i="9"/>
  <c r="BCF12" i="9"/>
  <c r="BCF56" i="9"/>
  <c r="BCF57" i="9"/>
  <c r="BCF16" i="9"/>
  <c r="BCF54" i="9"/>
  <c r="BCF15" i="9"/>
  <c r="BCF58" i="9"/>
  <c r="BCF10" i="9"/>
  <c r="BCF13" i="9"/>
  <c r="BCG7" i="9"/>
  <c r="BCF14" i="9"/>
  <c r="BCG61" i="9" l="1"/>
  <c r="BCG11" i="9"/>
  <c r="BCG55" i="9"/>
  <c r="BCG59" i="9"/>
  <c r="BCG60" i="9"/>
  <c r="BCG12" i="9"/>
  <c r="BCG56" i="9"/>
  <c r="BCG57" i="9"/>
  <c r="BCG16" i="9"/>
  <c r="BCG54" i="9"/>
  <c r="BCG15" i="9"/>
  <c r="BCG58" i="9"/>
  <c r="BCG10" i="9"/>
  <c r="BCG13" i="9"/>
  <c r="BCG14" i="9"/>
  <c r="BCH7" i="9"/>
  <c r="BCH61" i="9" l="1"/>
  <c r="BCH11" i="9"/>
  <c r="BCH55" i="9"/>
  <c r="BCH59" i="9"/>
  <c r="BCH60" i="9"/>
  <c r="BCH12" i="9"/>
  <c r="BCH56" i="9"/>
  <c r="BCH57" i="9"/>
  <c r="BCH16" i="9"/>
  <c r="BCH54" i="9"/>
  <c r="BCH15" i="9"/>
  <c r="BCH58" i="9"/>
  <c r="BCH10" i="9"/>
  <c r="BCH13" i="9"/>
  <c r="BCH14" i="9"/>
  <c r="BCI7" i="9"/>
  <c r="BCI61" i="9" l="1"/>
  <c r="BCI55" i="9"/>
  <c r="BCI11" i="9"/>
  <c r="BCI59" i="9"/>
  <c r="BCI60" i="9"/>
  <c r="BCI12" i="9"/>
  <c r="BCI56" i="9"/>
  <c r="BCI57" i="9"/>
  <c r="BCI16" i="9"/>
  <c r="BCI54" i="9"/>
  <c r="BCI15" i="9"/>
  <c r="BCI58" i="9"/>
  <c r="BCI10" i="9"/>
  <c r="BCI14" i="9"/>
  <c r="BCI13" i="9"/>
  <c r="BCJ7" i="9"/>
  <c r="BCJ61" i="9" l="1"/>
  <c r="BCJ55" i="9"/>
  <c r="BCJ11" i="9"/>
  <c r="BCJ60" i="9"/>
  <c r="BCJ59" i="9"/>
  <c r="BCJ12" i="9"/>
  <c r="BCJ56" i="9"/>
  <c r="BCJ57" i="9"/>
  <c r="BCJ16" i="9"/>
  <c r="BCJ54" i="9"/>
  <c r="BCJ15" i="9"/>
  <c r="BCJ58" i="9"/>
  <c r="BCJ10" i="9"/>
  <c r="BCJ13" i="9"/>
  <c r="BCK7" i="9"/>
  <c r="BCJ14" i="9"/>
  <c r="BCK61" i="9" l="1"/>
  <c r="BCK55" i="9"/>
  <c r="BCK11" i="9"/>
  <c r="BCK59" i="9"/>
  <c r="BCK60" i="9"/>
  <c r="BCK12" i="9"/>
  <c r="BCK57" i="9"/>
  <c r="BCK56" i="9"/>
  <c r="BCK16" i="9"/>
  <c r="BCK54" i="9"/>
  <c r="BCK15" i="9"/>
  <c r="BCK58" i="9"/>
  <c r="BCK10" i="9"/>
  <c r="BCK14" i="9"/>
  <c r="BCK13" i="9"/>
  <c r="BCL7" i="9"/>
  <c r="BCL61" i="9" l="1"/>
  <c r="BCL55" i="9"/>
  <c r="BCL11" i="9"/>
  <c r="BCL60" i="9"/>
  <c r="BCL59" i="9"/>
  <c r="BCL12" i="9"/>
  <c r="BCL56" i="9"/>
  <c r="BCL57" i="9"/>
  <c r="BCL16" i="9"/>
  <c r="BCL54" i="9"/>
  <c r="BCL15" i="9"/>
  <c r="BCL58" i="9"/>
  <c r="BCL10" i="9"/>
  <c r="BCL14" i="9"/>
  <c r="BCL13" i="9"/>
  <c r="BCM7" i="9"/>
  <c r="BCM61" i="9" l="1"/>
  <c r="BCM11" i="9"/>
  <c r="BCM55" i="9"/>
  <c r="BCM59" i="9"/>
  <c r="BCM60" i="9"/>
  <c r="BCM12" i="9"/>
  <c r="BCM56" i="9"/>
  <c r="BCM57" i="9"/>
  <c r="BCM16" i="9"/>
  <c r="BCM54" i="9"/>
  <c r="BCM15" i="9"/>
  <c r="BCM58" i="9"/>
  <c r="BCM10" i="9"/>
  <c r="BCM14" i="9"/>
  <c r="BCM13" i="9"/>
  <c r="BCN7" i="9"/>
  <c r="BCN61" i="9" l="1"/>
  <c r="BCN11" i="9"/>
  <c r="BCN55" i="9"/>
  <c r="BCN60" i="9"/>
  <c r="BCN59" i="9"/>
  <c r="BCN12" i="9"/>
  <c r="BCN57" i="9"/>
  <c r="BCN56" i="9"/>
  <c r="BCN16" i="9"/>
  <c r="BCN54" i="9"/>
  <c r="BCN15" i="9"/>
  <c r="BCN58" i="9"/>
  <c r="BCN10" i="9"/>
  <c r="BCN14" i="9"/>
  <c r="BCN13" i="9"/>
  <c r="BCO7" i="9"/>
  <c r="BCO61" i="9" l="1"/>
  <c r="BCO55" i="9"/>
  <c r="BCO11" i="9"/>
  <c r="BCO59" i="9"/>
  <c r="BCO60" i="9"/>
  <c r="BCO12" i="9"/>
  <c r="BCO56" i="9"/>
  <c r="BCO57" i="9"/>
  <c r="BCO16" i="9"/>
  <c r="BCO54" i="9"/>
  <c r="BCO15" i="9"/>
  <c r="BCO58" i="9"/>
  <c r="BCO10" i="9"/>
  <c r="BCO14" i="9"/>
  <c r="BCO13" i="9"/>
  <c r="BCP7" i="9"/>
  <c r="BCP61" i="9" l="1"/>
  <c r="BCP55" i="9"/>
  <c r="BCP11" i="9"/>
  <c r="BCP59" i="9"/>
  <c r="BCP60" i="9"/>
  <c r="BCP12" i="9"/>
  <c r="BCP56" i="9"/>
  <c r="BCP57" i="9"/>
  <c r="BCP16" i="9"/>
  <c r="BCP54" i="9"/>
  <c r="BCP15" i="9"/>
  <c r="BCP58" i="9"/>
  <c r="BCP10" i="9"/>
  <c r="BCP14" i="9"/>
  <c r="BCP13" i="9"/>
  <c r="BCQ7" i="9"/>
  <c r="BCQ61" i="9" l="1"/>
  <c r="BCQ55" i="9"/>
  <c r="BCQ11" i="9"/>
  <c r="BCQ59" i="9"/>
  <c r="BCQ60" i="9"/>
  <c r="BCQ12" i="9"/>
  <c r="BCQ56" i="9"/>
  <c r="BCQ57" i="9"/>
  <c r="BCQ16" i="9"/>
  <c r="BCQ54" i="9"/>
  <c r="BCQ15" i="9"/>
  <c r="BCQ58" i="9"/>
  <c r="BCQ10" i="9"/>
  <c r="BCQ14" i="9"/>
  <c r="BCQ13" i="9"/>
  <c r="BCR7" i="9"/>
  <c r="BCR61" i="9" l="1"/>
  <c r="BCR11" i="9"/>
  <c r="BCR55" i="9"/>
  <c r="BCR59" i="9"/>
  <c r="BCR60" i="9"/>
  <c r="BCR12" i="9"/>
  <c r="BCR57" i="9"/>
  <c r="BCR56" i="9"/>
  <c r="BCR16" i="9"/>
  <c r="BCR54" i="9"/>
  <c r="BCR15" i="9"/>
  <c r="BCR58" i="9"/>
  <c r="BCR10" i="9"/>
  <c r="BCR14" i="9"/>
  <c r="BCR13" i="9"/>
  <c r="BCS7" i="9"/>
  <c r="BCS61" i="9" l="1"/>
  <c r="BCS55" i="9"/>
  <c r="BCS11" i="9"/>
  <c r="BCS59" i="9"/>
  <c r="BCS60" i="9"/>
  <c r="BCS12" i="9"/>
  <c r="BCS56" i="9"/>
  <c r="BCS57" i="9"/>
  <c r="BCS16" i="9"/>
  <c r="BCS54" i="9"/>
  <c r="BCS15" i="9"/>
  <c r="BCS58" i="9"/>
  <c r="BCS10" i="9"/>
  <c r="BCS14" i="9"/>
  <c r="BCS13" i="9"/>
  <c r="BCT7" i="9"/>
  <c r="BCT61" i="9" l="1"/>
  <c r="BCT55" i="9"/>
  <c r="BCT11" i="9"/>
  <c r="BCT59" i="9"/>
  <c r="BCT60" i="9"/>
  <c r="BCT12" i="9"/>
  <c r="BCT56" i="9"/>
  <c r="BCT57" i="9"/>
  <c r="BCT16" i="9"/>
  <c r="BCT54" i="9"/>
  <c r="BCT15" i="9"/>
  <c r="BCT58" i="9"/>
  <c r="BCT10" i="9"/>
  <c r="BCT14" i="9"/>
  <c r="BCT13" i="9"/>
  <c r="BCU7" i="9"/>
  <c r="BCU61" i="9" l="1"/>
  <c r="BCU55" i="9"/>
  <c r="BCU11" i="9"/>
  <c r="BCU59" i="9"/>
  <c r="BCU60" i="9"/>
  <c r="BCU12" i="9"/>
  <c r="BCU56" i="9"/>
  <c r="BCU57" i="9"/>
  <c r="BCU16" i="9"/>
  <c r="BCU54" i="9"/>
  <c r="BCU15" i="9"/>
  <c r="BCU58" i="9"/>
  <c r="BCU10" i="9"/>
  <c r="BCV7" i="9"/>
  <c r="BCU13" i="9"/>
  <c r="BCU14" i="9"/>
  <c r="BCV61" i="9" l="1"/>
  <c r="BCV55" i="9"/>
  <c r="BCV11" i="9"/>
  <c r="BCV59" i="9"/>
  <c r="BCV60" i="9"/>
  <c r="BCV12" i="9"/>
  <c r="BCV56" i="9"/>
  <c r="BCV57" i="9"/>
  <c r="BCV16" i="9"/>
  <c r="BCV54" i="9"/>
  <c r="BCV15" i="9"/>
  <c r="BCV58" i="9"/>
  <c r="BCV10" i="9"/>
  <c r="BCW7" i="9"/>
  <c r="BCV14" i="9"/>
  <c r="BCV13" i="9"/>
  <c r="BCW61" i="9" l="1"/>
  <c r="BCW55" i="9"/>
  <c r="BCW11" i="9"/>
  <c r="BCW59" i="9"/>
  <c r="BCW60" i="9"/>
  <c r="BCW12" i="9"/>
  <c r="BCW57" i="9"/>
  <c r="BCW56" i="9"/>
  <c r="BCW16" i="9"/>
  <c r="BCW54" i="9"/>
  <c r="BCW15" i="9"/>
  <c r="BCW58" i="9"/>
  <c r="BCW10" i="9"/>
  <c r="BCW13" i="9"/>
  <c r="BCX7" i="9"/>
  <c r="BCW14" i="9"/>
  <c r="BCX61" i="9" l="1"/>
  <c r="BCX55" i="9"/>
  <c r="BCX11" i="9"/>
  <c r="BCX59" i="9"/>
  <c r="BCX60" i="9"/>
  <c r="BCX12" i="9"/>
  <c r="BCX56" i="9"/>
  <c r="BCX57" i="9"/>
  <c r="BCX16" i="9"/>
  <c r="BCX54" i="9"/>
  <c r="BCX15" i="9"/>
  <c r="BCX58" i="9"/>
  <c r="BCX10" i="9"/>
  <c r="BCX13" i="9"/>
  <c r="BCY7" i="9"/>
  <c r="BCX14" i="9"/>
  <c r="BCY61" i="9" l="1"/>
  <c r="BCY55" i="9"/>
  <c r="BCY11" i="9"/>
  <c r="BCY59" i="9"/>
  <c r="BCY60" i="9"/>
  <c r="BCY12" i="9"/>
  <c r="BCY57" i="9"/>
  <c r="BCY56" i="9"/>
  <c r="BCY16" i="9"/>
  <c r="BCY54" i="9"/>
  <c r="BCY15" i="9"/>
  <c r="BCY58" i="9"/>
  <c r="BCY10" i="9"/>
  <c r="BCY14" i="9"/>
  <c r="BCY13" i="9"/>
  <c r="BCZ7" i="9"/>
  <c r="BCZ61" i="9" l="1"/>
  <c r="BCZ55" i="9"/>
  <c r="BCZ11" i="9"/>
  <c r="BCZ59" i="9"/>
  <c r="BCZ60" i="9"/>
  <c r="BCZ12" i="9"/>
  <c r="BCZ56" i="9"/>
  <c r="BCZ57" i="9"/>
  <c r="BCZ16" i="9"/>
  <c r="BCZ54" i="9"/>
  <c r="BCZ15" i="9"/>
  <c r="BCZ58" i="9"/>
  <c r="BCZ10" i="9"/>
  <c r="BCZ13" i="9"/>
  <c r="BDA7" i="9"/>
  <c r="BCZ14" i="9"/>
  <c r="BDA61" i="9" l="1"/>
  <c r="BDA55" i="9"/>
  <c r="BDA11" i="9"/>
  <c r="BDA59" i="9"/>
  <c r="BDA60" i="9"/>
  <c r="BDA12" i="9"/>
  <c r="BDA57" i="9"/>
  <c r="BDA56" i="9"/>
  <c r="BDA16" i="9"/>
  <c r="BDA54" i="9"/>
  <c r="BDA15" i="9"/>
  <c r="BDA58" i="9"/>
  <c r="BDA10" i="9"/>
  <c r="BDA13" i="9"/>
  <c r="BDB7" i="9"/>
  <c r="BDA14" i="9"/>
  <c r="BDB61" i="9" l="1"/>
  <c r="BDB55" i="9"/>
  <c r="BDB11" i="9"/>
  <c r="BDB59" i="9"/>
  <c r="BDB60" i="9"/>
  <c r="BDB12" i="9"/>
  <c r="BDB56" i="9"/>
  <c r="BDB57" i="9"/>
  <c r="BDB16" i="9"/>
  <c r="BDB54" i="9"/>
  <c r="BDB15" i="9"/>
  <c r="BDB58" i="9"/>
  <c r="BDB10" i="9"/>
  <c r="BDC7" i="9"/>
  <c r="BDB14" i="9"/>
  <c r="BDB13" i="9"/>
  <c r="BDC61" i="9" l="1"/>
  <c r="BDC55" i="9"/>
  <c r="BDC11" i="9"/>
  <c r="BDC59" i="9"/>
  <c r="BDC60" i="9"/>
  <c r="BDC12" i="9"/>
  <c r="BDC56" i="9"/>
  <c r="BDC57" i="9"/>
  <c r="BDC16" i="9"/>
  <c r="BDC54" i="9"/>
  <c r="BDC15" i="9"/>
  <c r="BDC58" i="9"/>
  <c r="BDC10" i="9"/>
  <c r="BDC14" i="9"/>
  <c r="BDC13" i="9"/>
  <c r="BDD7" i="9"/>
  <c r="BDD61" i="9" l="1"/>
  <c r="BDD55" i="9"/>
  <c r="BDD11" i="9"/>
  <c r="BDD59" i="9"/>
  <c r="BDD60" i="9"/>
  <c r="BDD12" i="9"/>
  <c r="BDD56" i="9"/>
  <c r="BDD57" i="9"/>
  <c r="BDD16" i="9"/>
  <c r="BDD54" i="9"/>
  <c r="BDD15" i="9"/>
  <c r="BDD58" i="9"/>
  <c r="BDD10" i="9"/>
  <c r="BDD13" i="9"/>
  <c r="BDE7" i="9"/>
  <c r="BDD14" i="9"/>
  <c r="BDE61" i="9" l="1"/>
  <c r="BDE11" i="9"/>
  <c r="BDE55" i="9"/>
  <c r="BDE59" i="9"/>
  <c r="BDE60" i="9"/>
  <c r="BDE12" i="9"/>
  <c r="BDE56" i="9"/>
  <c r="BDE57" i="9"/>
  <c r="BDE16" i="9"/>
  <c r="BDE54" i="9"/>
  <c r="BDE15" i="9"/>
  <c r="BDE58" i="9"/>
  <c r="BDE10" i="9"/>
  <c r="BDE13" i="9"/>
  <c r="BDF7" i="9"/>
  <c r="BDE14" i="9"/>
  <c r="BDF61" i="9" l="1"/>
  <c r="BDF55" i="9"/>
  <c r="BDF11" i="9"/>
  <c r="BDF59" i="9"/>
  <c r="BDF60" i="9"/>
  <c r="BDF12" i="9"/>
  <c r="BDF56" i="9"/>
  <c r="BDF57" i="9"/>
  <c r="BDF16" i="9"/>
  <c r="BDF54" i="9"/>
  <c r="BDF15" i="9"/>
  <c r="BDF58" i="9"/>
  <c r="BDF10" i="9"/>
  <c r="BDF13" i="9"/>
  <c r="BDG7" i="9"/>
  <c r="BDF14" i="9"/>
  <c r="BDG61" i="9" l="1"/>
  <c r="BDG55" i="9"/>
  <c r="BDG11" i="9"/>
  <c r="BDG59" i="9"/>
  <c r="BDG60" i="9"/>
  <c r="BDG12" i="9"/>
  <c r="BDG56" i="9"/>
  <c r="BDG57" i="9"/>
  <c r="BDG16" i="9"/>
  <c r="BDG54" i="9"/>
  <c r="BDG15" i="9"/>
  <c r="BDG58" i="9"/>
  <c r="BDG10" i="9"/>
  <c r="BDG13" i="9"/>
  <c r="BDH7" i="9"/>
  <c r="BDG14" i="9"/>
  <c r="BDH61" i="9" l="1"/>
  <c r="BDH11" i="9"/>
  <c r="BDH55" i="9"/>
  <c r="BDH59" i="9"/>
  <c r="BDH60" i="9"/>
  <c r="BDH12" i="9"/>
  <c r="BDH56" i="9"/>
  <c r="BDH57" i="9"/>
  <c r="BDH16" i="9"/>
  <c r="BDH54" i="9"/>
  <c r="BDH15" i="9"/>
  <c r="BDH58" i="9"/>
  <c r="BDH10" i="9"/>
  <c r="BDH13" i="9"/>
  <c r="BDI7" i="9"/>
  <c r="BDH14" i="9"/>
  <c r="BDI61" i="9" l="1"/>
  <c r="BDI55" i="9"/>
  <c r="BDI11" i="9"/>
  <c r="BDI59" i="9"/>
  <c r="BDI60" i="9"/>
  <c r="BDI12" i="9"/>
  <c r="BDI56" i="9"/>
  <c r="BDI57" i="9"/>
  <c r="BDI16" i="9"/>
  <c r="BDI54" i="9"/>
  <c r="BDI15" i="9"/>
  <c r="BDI58" i="9"/>
  <c r="BDI10" i="9"/>
  <c r="BDI13" i="9"/>
  <c r="BDJ7" i="9"/>
  <c r="BDI14" i="9"/>
  <c r="BDJ61" i="9" l="1"/>
  <c r="BDJ11" i="9"/>
  <c r="BDJ55" i="9"/>
  <c r="BDJ59" i="9"/>
  <c r="BDJ60" i="9"/>
  <c r="BDJ12" i="9"/>
  <c r="BDJ57" i="9"/>
  <c r="BDJ56" i="9"/>
  <c r="BDJ16" i="9"/>
  <c r="BDJ54" i="9"/>
  <c r="BDJ15" i="9"/>
  <c r="BDJ58" i="9"/>
  <c r="BDJ10" i="9"/>
  <c r="BDJ13" i="9"/>
  <c r="BDK7" i="9"/>
  <c r="BDJ14" i="9"/>
  <c r="BDK61" i="9" l="1"/>
  <c r="BDK55" i="9"/>
  <c r="BDK11" i="9"/>
  <c r="BDK59" i="9"/>
  <c r="BDK60" i="9"/>
  <c r="BDK12" i="9"/>
  <c r="BDK56" i="9"/>
  <c r="BDK57" i="9"/>
  <c r="BDK16" i="9"/>
  <c r="BDK54" i="9"/>
  <c r="BDK15" i="9"/>
  <c r="BDK58" i="9"/>
  <c r="BDK10" i="9"/>
  <c r="BDL7" i="9"/>
  <c r="BDK13" i="9"/>
  <c r="BDK14" i="9"/>
  <c r="BDL61" i="9" l="1"/>
  <c r="BDL55" i="9"/>
  <c r="BDL11" i="9"/>
  <c r="BDL59" i="9"/>
  <c r="BDL60" i="9"/>
  <c r="BDL12" i="9"/>
  <c r="BDL56" i="9"/>
  <c r="BDL57" i="9"/>
  <c r="BDL16" i="9"/>
  <c r="BDL54" i="9"/>
  <c r="BDL15" i="9"/>
  <c r="BDL58" i="9"/>
  <c r="BDL10" i="9"/>
  <c r="BDL13" i="9"/>
  <c r="BDM7" i="9"/>
  <c r="BDL14" i="9"/>
  <c r="BDM61" i="9" l="1"/>
  <c r="BDM55" i="9"/>
  <c r="BDM11" i="9"/>
  <c r="BDM59" i="9"/>
  <c r="BDM60" i="9"/>
  <c r="BDM12" i="9"/>
  <c r="BDM56" i="9"/>
  <c r="BDM57" i="9"/>
  <c r="BDM16" i="9"/>
  <c r="BDM54" i="9"/>
  <c r="BDM15" i="9"/>
  <c r="BDM58" i="9"/>
  <c r="BDM10" i="9"/>
  <c r="BDM13" i="9"/>
  <c r="BDN7" i="9"/>
  <c r="BDM14" i="9"/>
  <c r="BDN61" i="9" l="1"/>
  <c r="BDN55" i="9"/>
  <c r="BDN11" i="9"/>
  <c r="BDN59" i="9"/>
  <c r="BDN60" i="9"/>
  <c r="BDN12" i="9"/>
  <c r="BDN56" i="9"/>
  <c r="BDN57" i="9"/>
  <c r="BDN16" i="9"/>
  <c r="BDN54" i="9"/>
  <c r="BDN15" i="9"/>
  <c r="BDN58" i="9"/>
  <c r="BDN10" i="9"/>
  <c r="BDN13" i="9"/>
  <c r="BDO7" i="9"/>
  <c r="BDN14" i="9"/>
  <c r="BDO61" i="9" l="1"/>
  <c r="BDO55" i="9"/>
  <c r="BDO11" i="9"/>
  <c r="BDO60" i="9"/>
  <c r="BDO59" i="9"/>
  <c r="BDO12" i="9"/>
  <c r="BDO56" i="9"/>
  <c r="BDO57" i="9"/>
  <c r="BDO16" i="9"/>
  <c r="BDO54" i="9"/>
  <c r="BDO15" i="9"/>
  <c r="BDO58" i="9"/>
  <c r="BDO10" i="9"/>
  <c r="BDO14" i="9"/>
  <c r="BDO13" i="9"/>
  <c r="BDP7" i="9"/>
  <c r="BDP61" i="9" l="1"/>
  <c r="BDP55" i="9"/>
  <c r="BDP11" i="9"/>
  <c r="BDP59" i="9"/>
  <c r="BDP60" i="9"/>
  <c r="BDP12" i="9"/>
  <c r="BDP57" i="9"/>
  <c r="BDP56" i="9"/>
  <c r="BDP16" i="9"/>
  <c r="BDP54" i="9"/>
  <c r="BDP15" i="9"/>
  <c r="BDP58" i="9"/>
  <c r="BDP10" i="9"/>
  <c r="BDP13" i="9"/>
  <c r="BDQ7" i="9"/>
  <c r="BDP14" i="9"/>
  <c r="BDQ61" i="9" l="1"/>
  <c r="BDQ11" i="9"/>
  <c r="BDQ55" i="9"/>
  <c r="BDQ59" i="9"/>
  <c r="BDQ60" i="9"/>
  <c r="BDQ12" i="9"/>
  <c r="BDQ57" i="9"/>
  <c r="BDQ56" i="9"/>
  <c r="BDQ16" i="9"/>
  <c r="BDQ54" i="9"/>
  <c r="BDQ15" i="9"/>
  <c r="BDQ58" i="9"/>
  <c r="BDQ10" i="9"/>
  <c r="BDQ13" i="9"/>
  <c r="BDQ14" i="9"/>
  <c r="BDR7" i="9"/>
  <c r="BDR61" i="9" l="1"/>
  <c r="BDR55" i="9"/>
  <c r="BDR11" i="9"/>
  <c r="BDR59" i="9"/>
  <c r="BDR60" i="9"/>
  <c r="BDR12" i="9"/>
  <c r="BDR57" i="9"/>
  <c r="BDR56" i="9"/>
  <c r="BDR16" i="9"/>
  <c r="BDR54" i="9"/>
  <c r="BDR15" i="9"/>
  <c r="BDR58" i="9"/>
  <c r="BDR10" i="9"/>
  <c r="BDR13" i="9"/>
  <c r="BDS7" i="9"/>
  <c r="BDR14" i="9"/>
  <c r="BDS61" i="9" l="1"/>
  <c r="BDS55" i="9"/>
  <c r="BDS11" i="9"/>
  <c r="BDS59" i="9"/>
  <c r="BDS60" i="9"/>
  <c r="BDS12" i="9"/>
  <c r="BDS56" i="9"/>
  <c r="BDS57" i="9"/>
  <c r="BDS16" i="9"/>
  <c r="BDS54" i="9"/>
  <c r="BDS15" i="9"/>
  <c r="BDS58" i="9"/>
  <c r="BDS10" i="9"/>
  <c r="BDT7" i="9"/>
  <c r="BDS14" i="9"/>
  <c r="BDS13" i="9"/>
  <c r="BDT61" i="9" l="1"/>
  <c r="BDT55" i="9"/>
  <c r="BDT11" i="9"/>
  <c r="BDT59" i="9"/>
  <c r="BDT60" i="9"/>
  <c r="BDT12" i="9"/>
  <c r="BDT57" i="9"/>
  <c r="BDT56" i="9"/>
  <c r="BDT16" i="9"/>
  <c r="BDT54" i="9"/>
  <c r="BDT15" i="9"/>
  <c r="BDT58" i="9"/>
  <c r="BDT10" i="9"/>
  <c r="BDT13" i="9"/>
  <c r="BDU7" i="9"/>
  <c r="BDT14" i="9"/>
  <c r="BDU61" i="9" l="1"/>
  <c r="BDU55" i="9"/>
  <c r="BDU11" i="9"/>
  <c r="BDU60" i="9"/>
  <c r="BDU59" i="9"/>
  <c r="BDU12" i="9"/>
  <c r="BDU56" i="9"/>
  <c r="BDU57" i="9"/>
  <c r="BDU16" i="9"/>
  <c r="BDU54" i="9"/>
  <c r="BDU15" i="9"/>
  <c r="BDU58" i="9"/>
  <c r="BDU10" i="9"/>
  <c r="BDU13" i="9"/>
  <c r="BDV7" i="9"/>
  <c r="BDU14" i="9"/>
  <c r="BDV61" i="9" l="1"/>
  <c r="BDV55" i="9"/>
  <c r="BDV11" i="9"/>
  <c r="BDV59" i="9"/>
  <c r="BDV60" i="9"/>
  <c r="BDV12" i="9"/>
  <c r="BDV56" i="9"/>
  <c r="BDV57" i="9"/>
  <c r="BDV16" i="9"/>
  <c r="BDV54" i="9"/>
  <c r="BDV15" i="9"/>
  <c r="BDV58" i="9"/>
  <c r="BDV10" i="9"/>
  <c r="BDV13" i="9"/>
  <c r="BDW7" i="9"/>
  <c r="BDV14" i="9"/>
  <c r="BDW61" i="9" l="1"/>
  <c r="BDW55" i="9"/>
  <c r="BDW11" i="9"/>
  <c r="BDW59" i="9"/>
  <c r="BDW60" i="9"/>
  <c r="BDW12" i="9"/>
  <c r="BDW56" i="9"/>
  <c r="BDW57" i="9"/>
  <c r="BDW16" i="9"/>
  <c r="BDW54" i="9"/>
  <c r="BDW15" i="9"/>
  <c r="BDW58" i="9"/>
  <c r="BDW10" i="9"/>
  <c r="BDW13" i="9"/>
  <c r="BDX7" i="9"/>
  <c r="BDW14" i="9"/>
  <c r="BDX61" i="9" l="1"/>
  <c r="BDX55" i="9"/>
  <c r="BDX11" i="9"/>
  <c r="BDX59" i="9"/>
  <c r="BDX60" i="9"/>
  <c r="BDX12" i="9"/>
  <c r="BDX57" i="9"/>
  <c r="BDX56" i="9"/>
  <c r="BDX16" i="9"/>
  <c r="BDX54" i="9"/>
  <c r="BDX15" i="9"/>
  <c r="BDX58" i="9"/>
  <c r="BDX10" i="9"/>
  <c r="BDX13" i="9"/>
  <c r="BDX14" i="9"/>
  <c r="BDY7" i="9"/>
  <c r="BDY61" i="9" l="1"/>
  <c r="BDY55" i="9"/>
  <c r="BDY11" i="9"/>
  <c r="BDY59" i="9"/>
  <c r="BDY60" i="9"/>
  <c r="BDY12" i="9"/>
  <c r="BDY56" i="9"/>
  <c r="BDY57" i="9"/>
  <c r="BDY16" i="9"/>
  <c r="BDY54" i="9"/>
  <c r="BDY15" i="9"/>
  <c r="BDY58" i="9"/>
  <c r="BDY10" i="9"/>
  <c r="BDY13" i="9"/>
  <c r="BDZ7" i="9"/>
  <c r="BDY14" i="9"/>
  <c r="BDZ61" i="9" l="1"/>
  <c r="BDZ11" i="9"/>
  <c r="BDZ55" i="9"/>
  <c r="BDZ59" i="9"/>
  <c r="BDZ60" i="9"/>
  <c r="BDZ12" i="9"/>
  <c r="BDZ57" i="9"/>
  <c r="BDZ56" i="9"/>
  <c r="BDZ16" i="9"/>
  <c r="BDZ54" i="9"/>
  <c r="BDZ15" i="9"/>
  <c r="BDZ58" i="9"/>
  <c r="BDZ10" i="9"/>
  <c r="BDZ13" i="9"/>
  <c r="BEA7" i="9"/>
  <c r="BDZ14" i="9"/>
  <c r="BEA61" i="9" l="1"/>
  <c r="BEA55" i="9"/>
  <c r="BEA11" i="9"/>
  <c r="BEA59" i="9"/>
  <c r="BEA60" i="9"/>
  <c r="BEA12" i="9"/>
  <c r="BEA56" i="9"/>
  <c r="BEA57" i="9"/>
  <c r="BEA16" i="9"/>
  <c r="BEA54" i="9"/>
  <c r="BEA15" i="9"/>
  <c r="BEA58" i="9"/>
  <c r="BEA10" i="9"/>
  <c r="BEB7" i="9"/>
  <c r="BEA13" i="9"/>
  <c r="BEA14" i="9"/>
  <c r="BEB61" i="9" l="1"/>
  <c r="BEB55" i="9"/>
  <c r="BEB11" i="9"/>
  <c r="BEB59" i="9"/>
  <c r="BEB60" i="9"/>
  <c r="BEB12" i="9"/>
  <c r="BEB56" i="9"/>
  <c r="BEB57" i="9"/>
  <c r="BEB16" i="9"/>
  <c r="BEB54" i="9"/>
  <c r="BEB15" i="9"/>
  <c r="BEB58" i="9"/>
  <c r="BEB10" i="9"/>
  <c r="BEB13" i="9"/>
  <c r="BEC7" i="9"/>
  <c r="BEB14" i="9"/>
  <c r="BEC61" i="9" l="1"/>
  <c r="BEC11" i="9"/>
  <c r="BEC55" i="9"/>
  <c r="BEC59" i="9"/>
  <c r="BEC60" i="9"/>
  <c r="BEC12" i="9"/>
  <c r="BEC56" i="9"/>
  <c r="BEC57" i="9"/>
  <c r="BEC16" i="9"/>
  <c r="BEC54" i="9"/>
  <c r="BEC15" i="9"/>
  <c r="BEC58" i="9"/>
  <c r="BEC10" i="9"/>
  <c r="BEC13" i="9"/>
  <c r="BED7" i="9"/>
  <c r="BEC14" i="9"/>
  <c r="BED61" i="9" l="1"/>
  <c r="BED55" i="9"/>
  <c r="BED11" i="9"/>
  <c r="BED59" i="9"/>
  <c r="BED60" i="9"/>
  <c r="BED12" i="9"/>
  <c r="BED56" i="9"/>
  <c r="BED57" i="9"/>
  <c r="BED16" i="9"/>
  <c r="BED54" i="9"/>
  <c r="BED15" i="9"/>
  <c r="BED58" i="9"/>
  <c r="BED10" i="9"/>
  <c r="BED13" i="9"/>
  <c r="BEE7" i="9"/>
  <c r="BED14" i="9"/>
  <c r="BEE61" i="9" l="1"/>
  <c r="BEE55" i="9"/>
  <c r="BEE11" i="9"/>
  <c r="BEE59" i="9"/>
  <c r="BEE60" i="9"/>
  <c r="BEE12" i="9"/>
  <c r="BEE56" i="9"/>
  <c r="BEE57" i="9"/>
  <c r="BEE16" i="9"/>
  <c r="BEE54" i="9"/>
  <c r="BEE15" i="9"/>
  <c r="BEE58" i="9"/>
  <c r="BEE10" i="9"/>
  <c r="BEE13" i="9"/>
  <c r="BEF7" i="9"/>
  <c r="BEE14" i="9"/>
  <c r="BEF61" i="9" l="1"/>
  <c r="BEF55" i="9"/>
  <c r="BEF11" i="9"/>
  <c r="BEF59" i="9"/>
  <c r="BEF60" i="9"/>
  <c r="BEF12" i="9"/>
  <c r="BEF56" i="9"/>
  <c r="BEF57" i="9"/>
  <c r="BEF16" i="9"/>
  <c r="BEF54" i="9"/>
  <c r="BEF15" i="9"/>
  <c r="BEF58" i="9"/>
  <c r="BEF10" i="9"/>
  <c r="BEF13" i="9"/>
  <c r="BEG7" i="9"/>
  <c r="BEF14" i="9"/>
  <c r="BEG61" i="9" l="1"/>
  <c r="BEG55" i="9"/>
  <c r="BEG11" i="9"/>
  <c r="BEG59" i="9"/>
  <c r="BEG60" i="9"/>
  <c r="BEG12" i="9"/>
  <c r="BEG56" i="9"/>
  <c r="BEG57" i="9"/>
  <c r="BEG16" i="9"/>
  <c r="BEG54" i="9"/>
  <c r="BEG15" i="9"/>
  <c r="BEG58" i="9"/>
  <c r="BEG10" i="9"/>
  <c r="BEG13" i="9"/>
  <c r="BEH7" i="9"/>
  <c r="BEG14" i="9"/>
  <c r="BEH61" i="9" l="1"/>
  <c r="BEH55" i="9"/>
  <c r="BEH11" i="9"/>
  <c r="BEH59" i="9"/>
  <c r="BEH60" i="9"/>
  <c r="BEH12" i="9"/>
  <c r="BEH56" i="9"/>
  <c r="BEH57" i="9"/>
  <c r="BEH16" i="9"/>
  <c r="BEH54" i="9"/>
  <c r="BEH15" i="9"/>
  <c r="BEH58" i="9"/>
  <c r="BEH10" i="9"/>
  <c r="BEH13" i="9"/>
  <c r="BEI7" i="9"/>
  <c r="BEH14" i="9"/>
  <c r="BEI61" i="9" l="1"/>
  <c r="BEI11" i="9"/>
  <c r="BEI55" i="9"/>
  <c r="BEI59" i="9"/>
  <c r="BEI60" i="9"/>
  <c r="BEI12" i="9"/>
  <c r="BEI57" i="9"/>
  <c r="BEI56" i="9"/>
  <c r="BEI16" i="9"/>
  <c r="BEI54" i="9"/>
  <c r="BEI15" i="9"/>
  <c r="BEI58" i="9"/>
  <c r="BEI10" i="9"/>
  <c r="BEI14" i="9"/>
  <c r="BEI13" i="9"/>
  <c r="BEJ7" i="9"/>
  <c r="BEJ61" i="9" l="1"/>
  <c r="BEJ55" i="9"/>
  <c r="BEJ11" i="9"/>
  <c r="BEJ59" i="9"/>
  <c r="BEJ60" i="9"/>
  <c r="BEJ12" i="9"/>
  <c r="BEJ57" i="9"/>
  <c r="BEJ56" i="9"/>
  <c r="BEJ16" i="9"/>
  <c r="BEJ54" i="9"/>
  <c r="BEJ15" i="9"/>
  <c r="BEJ58" i="9"/>
  <c r="BEJ10" i="9"/>
  <c r="BEJ13" i="9"/>
  <c r="BEJ14" i="9"/>
  <c r="BEK7" i="9"/>
  <c r="BEK61" i="9" l="1"/>
  <c r="BEK11" i="9"/>
  <c r="BEK55" i="9"/>
  <c r="BEK59" i="9"/>
  <c r="BEK60" i="9"/>
  <c r="BEK12" i="9"/>
  <c r="BEK56" i="9"/>
  <c r="BEK57" i="9"/>
  <c r="BEK16" i="9"/>
  <c r="BEK54" i="9"/>
  <c r="BEK15" i="9"/>
  <c r="BEK58" i="9"/>
  <c r="BEK10" i="9"/>
  <c r="BEK13" i="9"/>
  <c r="BEL7" i="9"/>
  <c r="BEK14" i="9"/>
  <c r="BEL61" i="9" l="1"/>
  <c r="BEL55" i="9"/>
  <c r="BEL11" i="9"/>
  <c r="BEL59" i="9"/>
  <c r="BEL60" i="9"/>
  <c r="BEL12" i="9"/>
  <c r="BEL56" i="9"/>
  <c r="BEL57" i="9"/>
  <c r="BEL16" i="9"/>
  <c r="BEL54" i="9"/>
  <c r="BEL15" i="9"/>
  <c r="BEL58" i="9"/>
  <c r="BEL10" i="9"/>
  <c r="BEL13" i="9"/>
  <c r="BEM7" i="9"/>
  <c r="BEL14" i="9"/>
  <c r="BEM61" i="9" l="1"/>
  <c r="BEM55" i="9"/>
  <c r="BEM11" i="9"/>
  <c r="BEM59" i="9"/>
  <c r="BEM60" i="9"/>
  <c r="BEM12" i="9"/>
  <c r="BEM57" i="9"/>
  <c r="BEM56" i="9"/>
  <c r="BEM16" i="9"/>
  <c r="BEM54" i="9"/>
  <c r="BEM15" i="9"/>
  <c r="BEM58" i="9"/>
  <c r="BEM10" i="9"/>
  <c r="BEM13" i="9"/>
  <c r="BEN7" i="9"/>
  <c r="BEM14" i="9"/>
  <c r="BEN61" i="9" l="1"/>
  <c r="BEN55" i="9"/>
  <c r="BEN11" i="9"/>
  <c r="BEN59" i="9"/>
  <c r="BEN60" i="9"/>
  <c r="BEN12" i="9"/>
  <c r="BEN57" i="9"/>
  <c r="BEN56" i="9"/>
  <c r="BEN16" i="9"/>
  <c r="BEN54" i="9"/>
  <c r="BEN15" i="9"/>
  <c r="BEN58" i="9"/>
  <c r="BEN10" i="9"/>
  <c r="BEN13" i="9"/>
  <c r="BEO7" i="9"/>
  <c r="BEN14" i="9"/>
  <c r="BEO61" i="9" l="1"/>
  <c r="BEO55" i="9"/>
  <c r="BEO11" i="9"/>
  <c r="BEO59" i="9"/>
  <c r="BEO60" i="9"/>
  <c r="BEO12" i="9"/>
  <c r="BEO57" i="9"/>
  <c r="BEO56" i="9"/>
  <c r="BEO16" i="9"/>
  <c r="BEO54" i="9"/>
  <c r="BEO15" i="9"/>
  <c r="BEO58" i="9"/>
  <c r="BEO10" i="9"/>
  <c r="BEO13" i="9"/>
  <c r="BEP7" i="9"/>
  <c r="BEO14" i="9"/>
  <c r="BEP61" i="9" l="1"/>
  <c r="BEP55" i="9"/>
  <c r="BEP11" i="9"/>
  <c r="BEP59" i="9"/>
  <c r="BEP60" i="9"/>
  <c r="BEP12" i="9"/>
  <c r="BEP56" i="9"/>
  <c r="BEP57" i="9"/>
  <c r="BEP16" i="9"/>
  <c r="BEP54" i="9"/>
  <c r="BEP15" i="9"/>
  <c r="BEP58" i="9"/>
  <c r="BEP10" i="9"/>
  <c r="BEP13" i="9"/>
  <c r="BEQ7" i="9"/>
  <c r="BEP14" i="9"/>
  <c r="BEQ61" i="9" l="1"/>
  <c r="BEQ11" i="9"/>
  <c r="BEQ55" i="9"/>
  <c r="BEQ59" i="9"/>
  <c r="BEQ60" i="9"/>
  <c r="BEQ12" i="9"/>
  <c r="BEQ56" i="9"/>
  <c r="BEQ57" i="9"/>
  <c r="BEQ16" i="9"/>
  <c r="BEQ54" i="9"/>
  <c r="BEQ15" i="9"/>
  <c r="BEQ58" i="9"/>
  <c r="BEQ10" i="9"/>
  <c r="BER7" i="9"/>
  <c r="BEQ13" i="9"/>
  <c r="BEQ14" i="9"/>
  <c r="BER61" i="9" l="1"/>
  <c r="BER55" i="9"/>
  <c r="BER11" i="9"/>
  <c r="BER59" i="9"/>
  <c r="BER60" i="9"/>
  <c r="BER12" i="9"/>
  <c r="BER56" i="9"/>
  <c r="BER57" i="9"/>
  <c r="BER16" i="9"/>
  <c r="BER54" i="9"/>
  <c r="BER15" i="9"/>
  <c r="BER58" i="9"/>
  <c r="BER10" i="9"/>
  <c r="BER13" i="9"/>
  <c r="BES7" i="9"/>
  <c r="BER14" i="9"/>
  <c r="BES61" i="9" l="1"/>
  <c r="BES55" i="9"/>
  <c r="BES11" i="9"/>
  <c r="BES59" i="9"/>
  <c r="BES60" i="9"/>
  <c r="BES12" i="9"/>
  <c r="BES56" i="9"/>
  <c r="BES57" i="9"/>
  <c r="BES16" i="9"/>
  <c r="BES54" i="9"/>
  <c r="BES15" i="9"/>
  <c r="BES58" i="9"/>
  <c r="BES10" i="9"/>
  <c r="BES13" i="9"/>
  <c r="BET7" i="9"/>
  <c r="BES14" i="9"/>
  <c r="BET61" i="9" l="1"/>
  <c r="BET11" i="9"/>
  <c r="BET55" i="9"/>
  <c r="BET59" i="9"/>
  <c r="BET60" i="9"/>
  <c r="BET12" i="9"/>
  <c r="BET56" i="9"/>
  <c r="BET57" i="9"/>
  <c r="BET16" i="9"/>
  <c r="BET54" i="9"/>
  <c r="BET15" i="9"/>
  <c r="BET58" i="9"/>
  <c r="BET10" i="9"/>
  <c r="BET13" i="9"/>
  <c r="BEU7" i="9"/>
  <c r="BET14" i="9"/>
  <c r="BEU61" i="9" l="1"/>
  <c r="BEU55" i="9"/>
  <c r="BEU11" i="9"/>
  <c r="BEU59" i="9"/>
  <c r="BEU60" i="9"/>
  <c r="BEU12" i="9"/>
  <c r="BEU56" i="9"/>
  <c r="BEU57" i="9"/>
  <c r="BEU16" i="9"/>
  <c r="BEU54" i="9"/>
  <c r="BEU15" i="9"/>
  <c r="BEU58" i="9"/>
  <c r="BEU10" i="9"/>
  <c r="BEU13" i="9"/>
  <c r="BEU14" i="9"/>
  <c r="BEV7" i="9"/>
  <c r="BEV61" i="9" l="1"/>
  <c r="BEV55" i="9"/>
  <c r="BEV11" i="9"/>
  <c r="BEV59" i="9"/>
  <c r="BEV60" i="9"/>
  <c r="BEV12" i="9"/>
  <c r="BEV57" i="9"/>
  <c r="BEV56" i="9"/>
  <c r="BEV16" i="9"/>
  <c r="BEV54" i="9"/>
  <c r="BEV15" i="9"/>
  <c r="BEV58" i="9"/>
  <c r="BEV10" i="9"/>
  <c r="BEV13" i="9"/>
  <c r="BEW7" i="9"/>
  <c r="BEV14" i="9"/>
  <c r="BEW61" i="9" l="1"/>
  <c r="BEW55" i="9"/>
  <c r="BEW11" i="9"/>
  <c r="BEW59" i="9"/>
  <c r="BEW60" i="9"/>
  <c r="BEW12" i="9"/>
  <c r="BEW57" i="9"/>
  <c r="BEW56" i="9"/>
  <c r="BEW16" i="9"/>
  <c r="BEW54" i="9"/>
  <c r="BEW15" i="9"/>
  <c r="BEW58" i="9"/>
  <c r="BEW10" i="9"/>
  <c r="BEW13" i="9"/>
  <c r="BEW14" i="9"/>
  <c r="BEX7" i="9"/>
  <c r="BEX61" i="9" l="1"/>
  <c r="BEX55" i="9"/>
  <c r="BEX11" i="9"/>
  <c r="BEX59" i="9"/>
  <c r="BEX60" i="9"/>
  <c r="BEX12" i="9"/>
  <c r="BEX56" i="9"/>
  <c r="BEX57" i="9"/>
  <c r="BEX16" i="9"/>
  <c r="BEX54" i="9"/>
  <c r="BEX15" i="9"/>
  <c r="BEX58" i="9"/>
  <c r="BEX10" i="9"/>
  <c r="BEX13" i="9"/>
  <c r="BEY7" i="9"/>
  <c r="BEX14" i="9"/>
  <c r="BEY61" i="9" l="1"/>
  <c r="BEY55" i="9"/>
  <c r="BEY11" i="9"/>
  <c r="BEY59" i="9"/>
  <c r="BEY60" i="9"/>
  <c r="BEY12" i="9"/>
  <c r="BEY57" i="9"/>
  <c r="BEY56" i="9"/>
  <c r="BEY16" i="9"/>
  <c r="BEY54" i="9"/>
  <c r="BEY15" i="9"/>
  <c r="BEY58" i="9"/>
  <c r="BEY10" i="9"/>
  <c r="BEY13" i="9"/>
  <c r="BEZ7" i="9"/>
  <c r="BEY14" i="9"/>
  <c r="BEZ61" i="9" l="1"/>
  <c r="BEZ55" i="9"/>
  <c r="BEZ11" i="9"/>
  <c r="BEZ59" i="9"/>
  <c r="BEZ60" i="9"/>
  <c r="BEZ12" i="9"/>
  <c r="BEZ56" i="9"/>
  <c r="BEZ57" i="9"/>
  <c r="BEZ16" i="9"/>
  <c r="BEZ54" i="9"/>
  <c r="BEZ15" i="9"/>
  <c r="BEZ58" i="9"/>
  <c r="BEZ10" i="9"/>
  <c r="BEZ13" i="9"/>
  <c r="BFA7" i="9"/>
  <c r="BEZ14" i="9"/>
  <c r="BFA61" i="9" l="1"/>
  <c r="BFA55" i="9"/>
  <c r="BFA11" i="9"/>
  <c r="BFA59" i="9"/>
  <c r="BFA60" i="9"/>
  <c r="BFA12" i="9"/>
  <c r="BFA56" i="9"/>
  <c r="BFA57" i="9"/>
  <c r="BFA16" i="9"/>
  <c r="BFA54" i="9"/>
  <c r="BFA15" i="9"/>
  <c r="BFA58" i="9"/>
  <c r="BFA10" i="9"/>
  <c r="BFA13" i="9"/>
  <c r="BFB7" i="9"/>
  <c r="BFA14" i="9"/>
  <c r="BFB61" i="9" l="1"/>
  <c r="BFB55" i="9"/>
  <c r="BFB11" i="9"/>
  <c r="BFB59" i="9"/>
  <c r="BFB60" i="9"/>
  <c r="BFB12" i="9"/>
  <c r="BFB57" i="9"/>
  <c r="BFB56" i="9"/>
  <c r="BFB16" i="9"/>
  <c r="BFB54" i="9"/>
  <c r="BFB15" i="9"/>
  <c r="BFB58" i="9"/>
  <c r="BFB10" i="9"/>
  <c r="BFB13" i="9"/>
  <c r="BFC7" i="9"/>
  <c r="BFB14" i="9"/>
  <c r="BFC61" i="9" l="1"/>
  <c r="BFC55" i="9"/>
  <c r="BFC11" i="9"/>
  <c r="BFC60" i="9"/>
  <c r="BFC59" i="9"/>
  <c r="BFC12" i="9"/>
  <c r="BFC56" i="9"/>
  <c r="BFC57" i="9"/>
  <c r="BFC16" i="9"/>
  <c r="BFC54" i="9"/>
  <c r="BFC15" i="9"/>
  <c r="BFC58" i="9"/>
  <c r="BFC10" i="9"/>
  <c r="BFC13" i="9"/>
  <c r="BFD7" i="9"/>
  <c r="BFC14" i="9"/>
  <c r="BFD61" i="9" l="1"/>
  <c r="BFD55" i="9"/>
  <c r="BFD11" i="9"/>
  <c r="BFD60" i="9"/>
  <c r="BFD59" i="9"/>
  <c r="BFD12" i="9"/>
  <c r="BFD57" i="9"/>
  <c r="BFD56" i="9"/>
  <c r="BFD16" i="9"/>
  <c r="BFD54" i="9"/>
  <c r="BFD15" i="9"/>
  <c r="BFD58" i="9"/>
  <c r="BFD10" i="9"/>
  <c r="BFD13" i="9"/>
  <c r="BFE7" i="9"/>
  <c r="BFD14" i="9"/>
  <c r="BFE61" i="9" l="1"/>
  <c r="BFE55" i="9"/>
  <c r="BFE11" i="9"/>
  <c r="BFE59" i="9"/>
  <c r="BFE60" i="9"/>
  <c r="BFE12" i="9"/>
  <c r="BFE56" i="9"/>
  <c r="BFE57" i="9"/>
  <c r="BFE16" i="9"/>
  <c r="BFE54" i="9"/>
  <c r="BFE15" i="9"/>
  <c r="BFE58" i="9"/>
  <c r="BFE10" i="9"/>
  <c r="BFE13" i="9"/>
  <c r="BFF7" i="9"/>
  <c r="BFE14" i="9"/>
  <c r="BFF61" i="9" l="1"/>
  <c r="BFF55" i="9"/>
  <c r="BFF11" i="9"/>
  <c r="BFF59" i="9"/>
  <c r="BFF60" i="9"/>
  <c r="BFF12" i="9"/>
  <c r="BFF57" i="9"/>
  <c r="BFF56" i="9"/>
  <c r="BFF16" i="9"/>
  <c r="BFF54" i="9"/>
  <c r="BFF15" i="9"/>
  <c r="BFF58" i="9"/>
  <c r="BFF10" i="9"/>
  <c r="BFF13" i="9"/>
  <c r="BFF14" i="9"/>
  <c r="BFG7" i="9"/>
  <c r="BFG61" i="9" l="1"/>
  <c r="BFG11" i="9"/>
  <c r="BFG55" i="9"/>
  <c r="BFG60" i="9"/>
  <c r="BFG59" i="9"/>
  <c r="BFG12" i="9"/>
  <c r="BFG57" i="9"/>
  <c r="BFG56" i="9"/>
  <c r="BFG16" i="9"/>
  <c r="BFG54" i="9"/>
  <c r="BFG15" i="9"/>
  <c r="BFG58" i="9"/>
  <c r="BFG10" i="9"/>
  <c r="BFH7" i="9"/>
  <c r="BFG13" i="9"/>
  <c r="BFG14" i="9"/>
  <c r="BFH61" i="9" l="1"/>
  <c r="BFH55" i="9"/>
  <c r="BFH11" i="9"/>
  <c r="BFH59" i="9"/>
  <c r="BFH60" i="9"/>
  <c r="BFH12" i="9"/>
  <c r="BFH56" i="9"/>
  <c r="BFH57" i="9"/>
  <c r="BFH16" i="9"/>
  <c r="BFH54" i="9"/>
  <c r="BFH15" i="9"/>
  <c r="BFH58" i="9"/>
  <c r="BFH10" i="9"/>
  <c r="BFH13" i="9"/>
  <c r="BFI7" i="9"/>
  <c r="BFH14" i="9"/>
  <c r="BFI61" i="9" l="1"/>
  <c r="BFI11" i="9"/>
  <c r="BFI55" i="9"/>
  <c r="BFI59" i="9"/>
  <c r="BFI60" i="9"/>
  <c r="BFI12" i="9"/>
  <c r="BFI56" i="9"/>
  <c r="BFI57" i="9"/>
  <c r="BFI16" i="9"/>
  <c r="BFI54" i="9"/>
  <c r="BFI15" i="9"/>
  <c r="BFI58" i="9"/>
  <c r="BFI10" i="9"/>
  <c r="BFI13" i="9"/>
  <c r="BFJ7" i="9"/>
  <c r="BFI14" i="9"/>
  <c r="BFJ61" i="9" l="1"/>
  <c r="BFJ55" i="9"/>
  <c r="BFJ11" i="9"/>
  <c r="BFJ59" i="9"/>
  <c r="BFJ60" i="9"/>
  <c r="BFJ12" i="9"/>
  <c r="BFJ56" i="9"/>
  <c r="BFJ57" i="9"/>
  <c r="BFJ16" i="9"/>
  <c r="BFJ54" i="9"/>
  <c r="BFJ15" i="9"/>
  <c r="BFJ58" i="9"/>
  <c r="BFJ10" i="9"/>
  <c r="BFJ13" i="9"/>
  <c r="BFK7" i="9"/>
  <c r="BFJ14" i="9"/>
  <c r="BFK61" i="9" l="1"/>
  <c r="BFK11" i="9"/>
  <c r="BFK55" i="9"/>
  <c r="BFK59" i="9"/>
  <c r="BFK60" i="9"/>
  <c r="BFK12" i="9"/>
  <c r="BFK56" i="9"/>
  <c r="BFK57" i="9"/>
  <c r="BFK16" i="9"/>
  <c r="BFK54" i="9"/>
  <c r="BFK15" i="9"/>
  <c r="BFK58" i="9"/>
  <c r="BFK10" i="9"/>
  <c r="BFK14" i="9"/>
  <c r="BFK13" i="9"/>
  <c r="BFL7" i="9"/>
  <c r="BFL61" i="9" l="1"/>
  <c r="BFL55" i="9"/>
  <c r="BFL11" i="9"/>
  <c r="BFL59" i="9"/>
  <c r="BFL60" i="9"/>
  <c r="BFL12" i="9"/>
  <c r="BFL56" i="9"/>
  <c r="BFL57" i="9"/>
  <c r="BFL16" i="9"/>
  <c r="BFL54" i="9"/>
  <c r="BFL15" i="9"/>
  <c r="BFL58" i="9"/>
  <c r="BFL10" i="9"/>
  <c r="BFL13" i="9"/>
  <c r="BFM7" i="9"/>
  <c r="BFL14" i="9"/>
  <c r="BFM61" i="9" l="1"/>
  <c r="BFM55" i="9"/>
  <c r="BFM11" i="9"/>
  <c r="BFM59" i="9"/>
  <c r="BFM60" i="9"/>
  <c r="BFM12" i="9"/>
  <c r="BFM57" i="9"/>
  <c r="BFM56" i="9"/>
  <c r="BFM16" i="9"/>
  <c r="BFM54" i="9"/>
  <c r="BFM15" i="9"/>
  <c r="BFM58" i="9"/>
  <c r="BFM10" i="9"/>
  <c r="BFM13" i="9"/>
  <c r="BFN7" i="9"/>
  <c r="BFM14" i="9"/>
  <c r="BFN61" i="9" l="1"/>
  <c r="BFN55" i="9"/>
  <c r="BFN11" i="9"/>
  <c r="BFN59" i="9"/>
  <c r="BFN60" i="9"/>
  <c r="BFN12" i="9"/>
  <c r="BFN56" i="9"/>
  <c r="BFN57" i="9"/>
  <c r="BFN16" i="9"/>
  <c r="BFN54" i="9"/>
  <c r="BFN15" i="9"/>
  <c r="BFN58" i="9"/>
  <c r="BFN10" i="9"/>
  <c r="BFN13" i="9"/>
  <c r="BFO7" i="9"/>
  <c r="BFN14" i="9"/>
  <c r="BFO61" i="9" l="1"/>
  <c r="BFO55" i="9"/>
  <c r="BFO11" i="9"/>
  <c r="BFO59" i="9"/>
  <c r="BFO60" i="9"/>
  <c r="BFO12" i="9"/>
  <c r="BFO56" i="9"/>
  <c r="BFO57" i="9"/>
  <c r="BFO16" i="9"/>
  <c r="BFO54" i="9"/>
  <c r="BFO15" i="9"/>
  <c r="BFO58" i="9"/>
  <c r="BFO10" i="9"/>
  <c r="BFO14" i="9"/>
  <c r="BFO13" i="9"/>
  <c r="BFP7" i="9"/>
  <c r="BFP61" i="9" l="1"/>
  <c r="BFP55" i="9"/>
  <c r="BFP11" i="9"/>
  <c r="BFP60" i="9"/>
  <c r="BFP59" i="9"/>
  <c r="BFP12" i="9"/>
  <c r="BFP56" i="9"/>
  <c r="BFP57" i="9"/>
  <c r="BFP16" i="9"/>
  <c r="BFP54" i="9"/>
  <c r="BFP15" i="9"/>
  <c r="BFP58" i="9"/>
  <c r="BFP10" i="9"/>
  <c r="BFP13" i="9"/>
  <c r="BFP14" i="9"/>
  <c r="BFQ7" i="9"/>
  <c r="BFQ61" i="9" l="1"/>
  <c r="BFQ55" i="9"/>
  <c r="BFQ11" i="9"/>
  <c r="BFQ59" i="9"/>
  <c r="BFQ60" i="9"/>
  <c r="BFQ12" i="9"/>
  <c r="BFQ56" i="9"/>
  <c r="BFQ57" i="9"/>
  <c r="BFQ16" i="9"/>
  <c r="BFQ54" i="9"/>
  <c r="BFQ15" i="9"/>
  <c r="BFQ58" i="9"/>
  <c r="BFQ10" i="9"/>
  <c r="BFQ13" i="9"/>
  <c r="BFR7" i="9"/>
  <c r="BFQ14" i="9"/>
  <c r="BFR61" i="9" l="1"/>
  <c r="BFR55" i="9"/>
  <c r="BFR11" i="9"/>
  <c r="BFR59" i="9"/>
  <c r="BFR60" i="9"/>
  <c r="BFR12" i="9"/>
  <c r="BFR56" i="9"/>
  <c r="BFR57" i="9"/>
  <c r="BFR16" i="9"/>
  <c r="BFR54" i="9"/>
  <c r="BFR15" i="9"/>
  <c r="BFR58" i="9"/>
  <c r="BFR10" i="9"/>
  <c r="BFR13" i="9"/>
  <c r="BFS7" i="9"/>
  <c r="BFR14" i="9"/>
  <c r="BFS61" i="9" l="1"/>
  <c r="BFS55" i="9"/>
  <c r="BFS11" i="9"/>
  <c r="BFS59" i="9"/>
  <c r="BFS60" i="9"/>
  <c r="BFS12" i="9"/>
  <c r="BFS56" i="9"/>
  <c r="BFS57" i="9"/>
  <c r="BFS16" i="9"/>
  <c r="BFS54" i="9"/>
  <c r="BFS15" i="9"/>
  <c r="BFS58" i="9"/>
  <c r="BFS10" i="9"/>
  <c r="BFS13" i="9"/>
  <c r="BFT7" i="9"/>
  <c r="BFS14" i="9"/>
  <c r="BFT61" i="9" l="1"/>
  <c r="BFT11" i="9"/>
  <c r="BFT55" i="9"/>
  <c r="BFT59" i="9"/>
  <c r="BFT60" i="9"/>
  <c r="BFT12" i="9"/>
  <c r="BFT56" i="9"/>
  <c r="BFT57" i="9"/>
  <c r="BFT16" i="9"/>
  <c r="BFT54" i="9"/>
  <c r="BFT15" i="9"/>
  <c r="BFT58" i="9"/>
  <c r="BFT10" i="9"/>
  <c r="BFT13" i="9"/>
  <c r="BFT14" i="9"/>
  <c r="BFU7" i="9"/>
  <c r="BFU61" i="9" l="1"/>
  <c r="BFU11" i="9"/>
  <c r="BFU55" i="9"/>
  <c r="BFU59" i="9"/>
  <c r="BFU60" i="9"/>
  <c r="BFU12" i="9"/>
  <c r="BFU56" i="9"/>
  <c r="BFU57" i="9"/>
  <c r="BFU16" i="9"/>
  <c r="BFU54" i="9"/>
  <c r="BFU15" i="9"/>
  <c r="BFU58" i="9"/>
  <c r="BFU10" i="9"/>
  <c r="BFU13" i="9"/>
  <c r="BFV7" i="9"/>
  <c r="BFU14" i="9"/>
  <c r="BFV61" i="9" l="1"/>
  <c r="BFV55" i="9"/>
  <c r="BFV11" i="9"/>
  <c r="BFV59" i="9"/>
  <c r="BFV60" i="9"/>
  <c r="BFV12" i="9"/>
  <c r="BFV56" i="9"/>
  <c r="BFV57" i="9"/>
  <c r="BFV16" i="9"/>
  <c r="BFV54" i="9"/>
  <c r="BFV15" i="9"/>
  <c r="BFV58" i="9"/>
  <c r="BFV10" i="9"/>
  <c r="BFV13" i="9"/>
  <c r="BFW7" i="9"/>
  <c r="BFV14" i="9"/>
  <c r="BFW61" i="9" l="1"/>
  <c r="BFW55" i="9"/>
  <c r="BFW11" i="9"/>
  <c r="BFW59" i="9"/>
  <c r="BFW60" i="9"/>
  <c r="BFW12" i="9"/>
  <c r="BFW56" i="9"/>
  <c r="BFW57" i="9"/>
  <c r="BFW16" i="9"/>
  <c r="BFW54" i="9"/>
  <c r="BFW15" i="9"/>
  <c r="BFW58" i="9"/>
  <c r="BFW10" i="9"/>
  <c r="BFX7" i="9"/>
  <c r="BFW13" i="9"/>
  <c r="BFW14" i="9"/>
  <c r="BFX61" i="9" l="1"/>
  <c r="BFX55" i="9"/>
  <c r="BFX11" i="9"/>
  <c r="BFX59" i="9"/>
  <c r="BFX60" i="9"/>
  <c r="BFX12" i="9"/>
  <c r="BFX56" i="9"/>
  <c r="BFX57" i="9"/>
  <c r="BFX16" i="9"/>
  <c r="BFX54" i="9"/>
  <c r="BFX15" i="9"/>
  <c r="BFX58" i="9"/>
  <c r="BFX10" i="9"/>
  <c r="BFX13" i="9"/>
  <c r="BFY7" i="9"/>
  <c r="BFX14" i="9"/>
  <c r="BFY61" i="9" l="1"/>
  <c r="BFY55" i="9"/>
  <c r="BFY11" i="9"/>
  <c r="BFY59" i="9"/>
  <c r="BFY60" i="9"/>
  <c r="BFY12" i="9"/>
  <c r="BFY57" i="9"/>
  <c r="BFY56" i="9"/>
  <c r="BFY16" i="9"/>
  <c r="BFY54" i="9"/>
  <c r="BFY15" i="9"/>
  <c r="BFY58" i="9"/>
  <c r="BFY10" i="9"/>
  <c r="BFY13" i="9"/>
  <c r="BFZ7" i="9"/>
  <c r="BFY14" i="9"/>
  <c r="BFZ61" i="9" l="1"/>
  <c r="BFZ55" i="9"/>
  <c r="BFZ11" i="9"/>
  <c r="BFZ59" i="9"/>
  <c r="BFZ60" i="9"/>
  <c r="BFZ12" i="9"/>
  <c r="BFZ56" i="9"/>
  <c r="BFZ57" i="9"/>
  <c r="BFZ16" i="9"/>
  <c r="BFZ54" i="9"/>
  <c r="BFZ15" i="9"/>
  <c r="BFZ58" i="9"/>
  <c r="BFZ10" i="9"/>
  <c r="BFZ13" i="9"/>
  <c r="BGA7" i="9"/>
  <c r="BFZ14" i="9"/>
  <c r="BGA61" i="9" l="1"/>
  <c r="BGA55" i="9"/>
  <c r="BGA11" i="9"/>
  <c r="BGA59" i="9"/>
  <c r="BGA60" i="9"/>
  <c r="BGA12" i="9"/>
  <c r="BGA56" i="9"/>
  <c r="BGA57" i="9"/>
  <c r="BGA16" i="9"/>
  <c r="BGA54" i="9"/>
  <c r="BGA15" i="9"/>
  <c r="BGA58" i="9"/>
  <c r="BGA10" i="9"/>
  <c r="BGA14" i="9"/>
  <c r="BGA13" i="9"/>
  <c r="BGB7" i="9"/>
  <c r="BGB61" i="9" l="1"/>
  <c r="BGB55" i="9"/>
  <c r="BGB11" i="9"/>
  <c r="BGB59" i="9"/>
  <c r="BGB60" i="9"/>
  <c r="BGB12" i="9"/>
  <c r="BGB56" i="9"/>
  <c r="BGB57" i="9"/>
  <c r="BGB16" i="9"/>
  <c r="BGB54" i="9"/>
  <c r="BGB15" i="9"/>
  <c r="BGB58" i="9"/>
  <c r="BGB10" i="9"/>
  <c r="BGB13" i="9"/>
  <c r="BGC7" i="9"/>
  <c r="BGB14" i="9"/>
  <c r="BGC61" i="9" l="1"/>
  <c r="BGC11" i="9"/>
  <c r="BGC55" i="9"/>
  <c r="BGC59" i="9"/>
  <c r="BGC60" i="9"/>
  <c r="BGC12" i="9"/>
  <c r="BGC57" i="9"/>
  <c r="BGC56" i="9"/>
  <c r="BGC16" i="9"/>
  <c r="BGC54" i="9"/>
  <c r="BGC15" i="9"/>
  <c r="BGC58" i="9"/>
  <c r="BGC10" i="9"/>
  <c r="BGC13" i="9"/>
  <c r="BGD7" i="9"/>
  <c r="BGC14" i="9"/>
  <c r="BGD61" i="9" l="1"/>
  <c r="BGD55" i="9"/>
  <c r="BGD11" i="9"/>
  <c r="BGD59" i="9"/>
  <c r="BGD60" i="9"/>
  <c r="BGD12" i="9"/>
  <c r="BGD57" i="9"/>
  <c r="BGD56" i="9"/>
  <c r="BGD16" i="9"/>
  <c r="BGD54" i="9"/>
  <c r="BGD15" i="9"/>
  <c r="BGD58" i="9"/>
  <c r="BGD10" i="9"/>
  <c r="BGD13" i="9"/>
  <c r="BGE7" i="9"/>
  <c r="BGD14" i="9"/>
  <c r="BGE61" i="9" l="1"/>
  <c r="BGE55" i="9"/>
  <c r="BGE11" i="9"/>
  <c r="BGE59" i="9"/>
  <c r="BGE60" i="9"/>
  <c r="BGE12" i="9"/>
  <c r="BGE57" i="9"/>
  <c r="BGE56" i="9"/>
  <c r="BGE16" i="9"/>
  <c r="BGE54" i="9"/>
  <c r="BGE15" i="9"/>
  <c r="BGE58" i="9"/>
  <c r="BGE10" i="9"/>
  <c r="BGE13" i="9"/>
  <c r="BGF7" i="9"/>
  <c r="BGE14" i="9"/>
  <c r="BGF61" i="9" l="1"/>
  <c r="BGF55" i="9"/>
  <c r="BGF11" i="9"/>
  <c r="BGF59" i="9"/>
  <c r="BGF60" i="9"/>
  <c r="BGF12" i="9"/>
  <c r="BGF56" i="9"/>
  <c r="BGF57" i="9"/>
  <c r="BGF16" i="9"/>
  <c r="BGF54" i="9"/>
  <c r="BGF15" i="9"/>
  <c r="BGF58" i="9"/>
  <c r="BGF10" i="9"/>
  <c r="BGF13" i="9"/>
  <c r="BGG7" i="9"/>
  <c r="BGF14" i="9"/>
  <c r="BGG61" i="9" l="1"/>
  <c r="BGG55" i="9"/>
  <c r="BGG11" i="9"/>
  <c r="BGG59" i="9"/>
  <c r="BGG60" i="9"/>
  <c r="BGG12" i="9"/>
  <c r="BGG57" i="9"/>
  <c r="BGG56" i="9"/>
  <c r="BGG16" i="9"/>
  <c r="BGG54" i="9"/>
  <c r="BGG15" i="9"/>
  <c r="BGG58" i="9"/>
  <c r="BGG10" i="9"/>
  <c r="BGG13" i="9"/>
  <c r="BGH7" i="9"/>
  <c r="BGG14" i="9"/>
  <c r="BGH61" i="9" l="1"/>
  <c r="BGH55" i="9"/>
  <c r="BGH11" i="9"/>
  <c r="BGH59" i="9"/>
  <c r="BGH60" i="9"/>
  <c r="BGH12" i="9"/>
  <c r="BGH57" i="9"/>
  <c r="BGH56" i="9"/>
  <c r="BGH16" i="9"/>
  <c r="BGH54" i="9"/>
  <c r="BGH15" i="9"/>
  <c r="BGH58" i="9"/>
  <c r="BGH10" i="9"/>
  <c r="BGH13" i="9"/>
  <c r="BGI7" i="9"/>
  <c r="BGH14" i="9"/>
  <c r="BGI61" i="9" l="1"/>
  <c r="BGI55" i="9"/>
  <c r="BGI11" i="9"/>
  <c r="BGI59" i="9"/>
  <c r="BGI60" i="9"/>
  <c r="BGI12" i="9"/>
  <c r="BGI56" i="9"/>
  <c r="BGI57" i="9"/>
  <c r="BGI16" i="9"/>
  <c r="BGI54" i="9"/>
  <c r="BGI15" i="9"/>
  <c r="BGI58" i="9"/>
  <c r="BGI10" i="9"/>
  <c r="BGI13" i="9"/>
  <c r="BGJ7" i="9"/>
  <c r="BGI14" i="9"/>
  <c r="BGJ61" i="9" l="1"/>
  <c r="BGJ55" i="9"/>
  <c r="BGJ11" i="9"/>
  <c r="BGJ59" i="9"/>
  <c r="BGJ60" i="9"/>
  <c r="BGJ12" i="9"/>
  <c r="BGJ57" i="9"/>
  <c r="BGJ56" i="9"/>
  <c r="BGJ16" i="9"/>
  <c r="BGJ54" i="9"/>
  <c r="BGJ15" i="9"/>
  <c r="BGJ58" i="9"/>
  <c r="BGJ10" i="9"/>
  <c r="BGJ13" i="9"/>
  <c r="BGK7" i="9"/>
  <c r="BGJ14" i="9"/>
  <c r="BGK61" i="9" l="1"/>
  <c r="BGK55" i="9"/>
  <c r="BGK11" i="9"/>
  <c r="BGK59" i="9"/>
  <c r="BGK60" i="9"/>
  <c r="BGK12" i="9"/>
  <c r="BGK56" i="9"/>
  <c r="BGK57" i="9"/>
  <c r="BGK16" i="9"/>
  <c r="BGK54" i="9"/>
  <c r="BGK15" i="9"/>
  <c r="BGK58" i="9"/>
  <c r="BGK10" i="9"/>
  <c r="BGK13" i="9"/>
  <c r="BGL7" i="9"/>
  <c r="BGK14" i="9"/>
  <c r="BGL61" i="9" l="1"/>
  <c r="BGL55" i="9"/>
  <c r="BGL11" i="9"/>
  <c r="BGL59" i="9"/>
  <c r="BGL60" i="9"/>
  <c r="BGL12" i="9"/>
  <c r="BGL57" i="9"/>
  <c r="BGL56" i="9"/>
  <c r="BGL16" i="9"/>
  <c r="BGL54" i="9"/>
  <c r="BGL15" i="9"/>
  <c r="BGL58" i="9"/>
  <c r="BGL10" i="9"/>
  <c r="BGL13" i="9"/>
  <c r="BGL14" i="9"/>
  <c r="BGM7" i="9"/>
  <c r="BGM61" i="9" l="1"/>
  <c r="BGM55" i="9"/>
  <c r="BGM11" i="9"/>
  <c r="BGM59" i="9"/>
  <c r="BGM60" i="9"/>
  <c r="BGM12" i="9"/>
  <c r="BGM56" i="9"/>
  <c r="BGM57" i="9"/>
  <c r="BGM16" i="9"/>
  <c r="BGM54" i="9"/>
  <c r="BGM15" i="9"/>
  <c r="BGM58" i="9"/>
  <c r="BGM10" i="9"/>
  <c r="BGN7" i="9"/>
  <c r="BGM13" i="9"/>
  <c r="BGM14" i="9"/>
  <c r="BGN61" i="9" l="1"/>
  <c r="BGN55" i="9"/>
  <c r="BGN11" i="9"/>
  <c r="BGN59" i="9"/>
  <c r="BGN60" i="9"/>
  <c r="BGN12" i="9"/>
  <c r="BGN56" i="9"/>
  <c r="BGN57" i="9"/>
  <c r="BGN16" i="9"/>
  <c r="BGN54" i="9"/>
  <c r="BGN15" i="9"/>
  <c r="BGN58" i="9"/>
  <c r="BGN10" i="9"/>
  <c r="BGN13" i="9"/>
  <c r="BGO7" i="9"/>
  <c r="BGN14" i="9"/>
  <c r="BGO61" i="9" l="1"/>
  <c r="BGO55" i="9"/>
  <c r="BGO11" i="9"/>
  <c r="BGO59" i="9"/>
  <c r="BGO60" i="9"/>
  <c r="BGO12" i="9"/>
  <c r="BGO57" i="9"/>
  <c r="BGO56" i="9"/>
  <c r="BGO16" i="9"/>
  <c r="BGO54" i="9"/>
  <c r="BGO15" i="9"/>
  <c r="BGO58" i="9"/>
  <c r="BGO10" i="9"/>
  <c r="BGO13" i="9"/>
  <c r="BGP7" i="9"/>
  <c r="BGO14" i="9"/>
  <c r="BGP61" i="9" l="1"/>
  <c r="BGP55" i="9"/>
  <c r="BGP11" i="9"/>
  <c r="BGP59" i="9"/>
  <c r="BGP60" i="9"/>
  <c r="BGP12" i="9"/>
  <c r="BGP56" i="9"/>
  <c r="BGP57" i="9"/>
  <c r="BGP16" i="9"/>
  <c r="BGP54" i="9"/>
  <c r="BGP15" i="9"/>
  <c r="BGP58" i="9"/>
  <c r="BGP10" i="9"/>
  <c r="BGP13" i="9"/>
  <c r="BGQ7" i="9"/>
  <c r="BGP14" i="9"/>
  <c r="BGQ61" i="9" l="1"/>
  <c r="BGQ11" i="9"/>
  <c r="BGQ55" i="9"/>
  <c r="BGQ60" i="9"/>
  <c r="BGQ59" i="9"/>
  <c r="BGQ12" i="9"/>
  <c r="BGQ57" i="9"/>
  <c r="BGQ56" i="9"/>
  <c r="BGQ16" i="9"/>
  <c r="BGQ54" i="9"/>
  <c r="BGQ15" i="9"/>
  <c r="BGQ58" i="9"/>
  <c r="BGQ10" i="9"/>
  <c r="BGQ14" i="9"/>
  <c r="BGQ13" i="9"/>
  <c r="BGR7" i="9"/>
  <c r="BGR61" i="9" l="1"/>
  <c r="BGR11" i="9"/>
  <c r="BGR55" i="9"/>
  <c r="BGR59" i="9"/>
  <c r="BGR60" i="9"/>
  <c r="BGR12" i="9"/>
  <c r="BGR56" i="9"/>
  <c r="BGR57" i="9"/>
  <c r="BGR16" i="9"/>
  <c r="BGR54" i="9"/>
  <c r="BGR15" i="9"/>
  <c r="BGR58" i="9"/>
  <c r="BGR10" i="9"/>
  <c r="BGR13" i="9"/>
  <c r="BGS7" i="9"/>
  <c r="BGR14" i="9"/>
  <c r="BGS61" i="9" l="1"/>
  <c r="BGS55" i="9"/>
  <c r="BGS11" i="9"/>
  <c r="BGS59" i="9"/>
  <c r="BGS60" i="9"/>
  <c r="BGS12" i="9"/>
  <c r="BGS57" i="9"/>
  <c r="BGS56" i="9"/>
  <c r="BGS16" i="9"/>
  <c r="BGS54" i="9"/>
  <c r="BGS15" i="9"/>
  <c r="BGS58" i="9"/>
  <c r="BGS10" i="9"/>
  <c r="BGS13" i="9"/>
  <c r="BGT7" i="9"/>
  <c r="BGS14" i="9"/>
  <c r="BGT61" i="9" l="1"/>
  <c r="BGT55" i="9"/>
  <c r="BGT11" i="9"/>
  <c r="BGT59" i="9"/>
  <c r="BGT60" i="9"/>
  <c r="BGT12" i="9"/>
  <c r="BGT56" i="9"/>
  <c r="BGT57" i="9"/>
  <c r="BGT16" i="9"/>
  <c r="BGT54" i="9"/>
  <c r="BGT15" i="9"/>
  <c r="BGT58" i="9"/>
  <c r="BGT10" i="9"/>
  <c r="BGT13" i="9"/>
  <c r="BGU7" i="9"/>
  <c r="BGT14" i="9"/>
  <c r="BGU61" i="9" l="1"/>
  <c r="BGU11" i="9"/>
  <c r="BGU55" i="9"/>
  <c r="BGU59" i="9"/>
  <c r="BGU60" i="9"/>
  <c r="BGU12" i="9"/>
  <c r="BGU57" i="9"/>
  <c r="BGU56" i="9"/>
  <c r="BGU16" i="9"/>
  <c r="BGU54" i="9"/>
  <c r="BGU15" i="9"/>
  <c r="BGU58" i="9"/>
  <c r="BGU10" i="9"/>
  <c r="BGU14" i="9"/>
  <c r="BGU13" i="9"/>
  <c r="BGV7" i="9"/>
  <c r="BGV61" i="9" l="1"/>
  <c r="BGV11" i="9"/>
  <c r="BGV55" i="9"/>
  <c r="BGV59" i="9"/>
  <c r="BGV60" i="9"/>
  <c r="BGV12" i="9"/>
  <c r="BGV56" i="9"/>
  <c r="BGV57" i="9"/>
  <c r="BGV16" i="9"/>
  <c r="BGV54" i="9"/>
  <c r="BGV15" i="9"/>
  <c r="BGV58" i="9"/>
  <c r="BGV10" i="9"/>
  <c r="BGV13" i="9"/>
  <c r="BGW7" i="9"/>
  <c r="BGV14" i="9"/>
  <c r="BGW61" i="9" l="1"/>
  <c r="BGW55" i="9"/>
  <c r="BGW11" i="9"/>
  <c r="BGW59" i="9"/>
  <c r="BGW60" i="9"/>
  <c r="BGW12" i="9"/>
  <c r="BGW56" i="9"/>
  <c r="BGW57" i="9"/>
  <c r="BGW16" i="9"/>
  <c r="BGW54" i="9"/>
  <c r="BGW15" i="9"/>
  <c r="BGW58" i="9"/>
  <c r="BGW10" i="9"/>
  <c r="BGW13" i="9"/>
  <c r="BGX7" i="9"/>
  <c r="BGW14" i="9"/>
  <c r="BGX61" i="9" l="1"/>
  <c r="BGX55" i="9"/>
  <c r="BGX11" i="9"/>
  <c r="BGX59" i="9"/>
  <c r="BGX60" i="9"/>
  <c r="BGX12" i="9"/>
  <c r="BGX56" i="9"/>
  <c r="BGX57" i="9"/>
  <c r="BGX16" i="9"/>
  <c r="BGX54" i="9"/>
  <c r="BGX15" i="9"/>
  <c r="BGX58" i="9"/>
  <c r="BGX10" i="9"/>
  <c r="BGX13" i="9"/>
  <c r="BGY7" i="9"/>
  <c r="BGX14" i="9"/>
  <c r="BGY61" i="9" l="1"/>
  <c r="BGY55" i="9"/>
  <c r="BGY11" i="9"/>
  <c r="BGY59" i="9"/>
  <c r="BGY60" i="9"/>
  <c r="BGY12" i="9"/>
  <c r="BGY56" i="9"/>
  <c r="BGY57" i="9"/>
  <c r="BGY16" i="9"/>
  <c r="BGY54" i="9"/>
  <c r="BGY15" i="9"/>
  <c r="BGY58" i="9"/>
  <c r="BGY10" i="9"/>
  <c r="BGY14" i="9"/>
  <c r="BGY13" i="9"/>
  <c r="BGZ7" i="9"/>
  <c r="BGZ61" i="9" l="1"/>
  <c r="BGZ55" i="9"/>
  <c r="BGZ11" i="9"/>
  <c r="BGZ59" i="9"/>
  <c r="BGZ60" i="9"/>
  <c r="BGZ12" i="9"/>
  <c r="BGZ57" i="9"/>
  <c r="BGZ56" i="9"/>
  <c r="BGZ16" i="9"/>
  <c r="BGZ54" i="9"/>
  <c r="BGZ15" i="9"/>
  <c r="BGZ58" i="9"/>
  <c r="BGZ10" i="9"/>
  <c r="BGZ13" i="9"/>
  <c r="BGZ14" i="9"/>
  <c r="BHA7" i="9"/>
  <c r="BHA61" i="9" l="1"/>
  <c r="BHA55" i="9"/>
  <c r="BHA11" i="9"/>
  <c r="BHA59" i="9"/>
  <c r="BHA60" i="9"/>
  <c r="BHA12" i="9"/>
  <c r="BHA56" i="9"/>
  <c r="BHA57" i="9"/>
  <c r="BHA16" i="9"/>
  <c r="BHA54" i="9"/>
  <c r="BHA15" i="9"/>
  <c r="BHA58" i="9"/>
  <c r="BHA10" i="9"/>
  <c r="BHA13" i="9"/>
  <c r="BHB7" i="9"/>
  <c r="BHA14" i="9"/>
  <c r="BHB61" i="9" l="1"/>
  <c r="BHB55" i="9"/>
  <c r="BHB11" i="9"/>
  <c r="BHB59" i="9"/>
  <c r="BHB60" i="9"/>
  <c r="BHB12" i="9"/>
  <c r="BHB57" i="9"/>
  <c r="BHB56" i="9"/>
  <c r="BHB16" i="9"/>
  <c r="BHB54" i="9"/>
  <c r="BHB15" i="9"/>
  <c r="BHB58" i="9"/>
  <c r="BHB10" i="9"/>
  <c r="BHB13" i="9"/>
  <c r="BHB14" i="9"/>
  <c r="BHC7" i="9"/>
  <c r="BHC61" i="9" l="1"/>
  <c r="BHC11" i="9"/>
  <c r="BHC55" i="9"/>
  <c r="BHC59" i="9"/>
  <c r="BHC60" i="9"/>
  <c r="BHC12" i="9"/>
  <c r="BHC56" i="9"/>
  <c r="BHC57" i="9"/>
  <c r="BHC16" i="9"/>
  <c r="BHC54" i="9"/>
  <c r="BHC15" i="9"/>
  <c r="BHC58" i="9"/>
  <c r="BHC10" i="9"/>
  <c r="BHD7" i="9"/>
  <c r="BHC13" i="9"/>
  <c r="BHC14" i="9"/>
  <c r="BHD61" i="9" l="1"/>
  <c r="BHD11" i="9"/>
  <c r="BHD55" i="9"/>
  <c r="BHD59" i="9"/>
  <c r="BHD60" i="9"/>
  <c r="BHD12" i="9"/>
  <c r="BHD56" i="9"/>
  <c r="BHD57" i="9"/>
  <c r="BHD16" i="9"/>
  <c r="BHD54" i="9"/>
  <c r="BHD15" i="9"/>
  <c r="BHD58" i="9"/>
  <c r="BHD10" i="9"/>
  <c r="BHD13" i="9"/>
  <c r="BHD14" i="9"/>
  <c r="BHE7" i="9"/>
  <c r="BHE61" i="9" l="1"/>
  <c r="BHE55" i="9"/>
  <c r="BHE11" i="9"/>
  <c r="BHE59" i="9"/>
  <c r="BHE60" i="9"/>
  <c r="BHE12" i="9"/>
  <c r="BHE56" i="9"/>
  <c r="BHE57" i="9"/>
  <c r="BHE16" i="9"/>
  <c r="BHE54" i="9"/>
  <c r="BHE15" i="9"/>
  <c r="BHE58" i="9"/>
  <c r="BHE10" i="9"/>
  <c r="BHE13" i="9"/>
  <c r="BHE14" i="9"/>
  <c r="BHF7" i="9"/>
  <c r="BHF61" i="9" l="1"/>
  <c r="BHF55" i="9"/>
  <c r="BHF11" i="9"/>
  <c r="BHF59" i="9"/>
  <c r="BHF60" i="9"/>
  <c r="BHF12" i="9"/>
  <c r="BHF56" i="9"/>
  <c r="BHF57" i="9"/>
  <c r="BHF16" i="9"/>
  <c r="BHF54" i="9"/>
  <c r="BHF15" i="9"/>
  <c r="BHF58" i="9"/>
  <c r="BHF10" i="9"/>
  <c r="BHF13" i="9"/>
  <c r="BHG7" i="9"/>
  <c r="BHF14" i="9"/>
  <c r="BHG61" i="9" l="1"/>
  <c r="BHG55" i="9"/>
  <c r="BHG11" i="9"/>
  <c r="BHG59" i="9"/>
  <c r="BHG60" i="9"/>
  <c r="BHG12" i="9"/>
  <c r="BHG57" i="9"/>
  <c r="BHG56" i="9"/>
  <c r="BHG16" i="9"/>
  <c r="BHG54" i="9"/>
  <c r="BHG15" i="9"/>
  <c r="BHG58" i="9"/>
  <c r="BHG10" i="9"/>
  <c r="BHG14" i="9"/>
  <c r="BHH7" i="9"/>
  <c r="BHG13" i="9"/>
  <c r="BHH61" i="9" l="1"/>
  <c r="BHH55" i="9"/>
  <c r="BHH11" i="9"/>
  <c r="BHH59" i="9"/>
  <c r="BHH60" i="9"/>
  <c r="BHH12" i="9"/>
  <c r="BHH56" i="9"/>
  <c r="BHH57" i="9"/>
  <c r="BHH16" i="9"/>
  <c r="BHH54" i="9"/>
  <c r="BHH15" i="9"/>
  <c r="BHH58" i="9"/>
  <c r="BHH10" i="9"/>
  <c r="BHH13" i="9"/>
  <c r="BHH14" i="9"/>
  <c r="BHI7" i="9"/>
  <c r="BHI61" i="9" l="1"/>
  <c r="BHI55" i="9"/>
  <c r="BHI11" i="9"/>
  <c r="BHI59" i="9"/>
  <c r="BHI60" i="9"/>
  <c r="BHI12" i="9"/>
  <c r="BHI57" i="9"/>
  <c r="BHI56" i="9"/>
  <c r="BHI16" i="9"/>
  <c r="BHI54" i="9"/>
  <c r="BHI15" i="9"/>
  <c r="BHI58" i="9"/>
  <c r="BHI10" i="9"/>
  <c r="BHI13" i="9"/>
  <c r="BHJ7" i="9"/>
  <c r="BHI14" i="9"/>
  <c r="BHJ61" i="9" l="1"/>
  <c r="BHJ11" i="9"/>
  <c r="BHJ55" i="9"/>
  <c r="BHJ59" i="9"/>
  <c r="BHJ60" i="9"/>
  <c r="BHJ12" i="9"/>
  <c r="BHJ56" i="9"/>
  <c r="BHJ57" i="9"/>
  <c r="BHJ16" i="9"/>
  <c r="BHJ54" i="9"/>
  <c r="BHJ15" i="9"/>
  <c r="BHJ58" i="9"/>
  <c r="BHJ10" i="9"/>
  <c r="BHJ13" i="9"/>
  <c r="BHK7" i="9"/>
  <c r="BHJ14" i="9"/>
  <c r="BHK61" i="9" l="1"/>
  <c r="BHK11" i="9"/>
  <c r="BHK55" i="9"/>
  <c r="BHK59" i="9"/>
  <c r="BHK60" i="9"/>
  <c r="BHK12" i="9"/>
  <c r="BHK57" i="9"/>
  <c r="BHK56" i="9"/>
  <c r="BHK16" i="9"/>
  <c r="BHK54" i="9"/>
  <c r="BHK15" i="9"/>
  <c r="BHK58" i="9"/>
  <c r="BHK10" i="9"/>
  <c r="BHL7" i="9"/>
  <c r="BHK14" i="9"/>
  <c r="BHK13" i="9"/>
  <c r="BHL61" i="9" l="1"/>
  <c r="BHL55" i="9"/>
  <c r="BHL11" i="9"/>
  <c r="BHL59" i="9"/>
  <c r="BHL60" i="9"/>
  <c r="BHL12" i="9"/>
  <c r="BHL57" i="9"/>
  <c r="BHL56" i="9"/>
  <c r="BHL16" i="9"/>
  <c r="BHL54" i="9"/>
  <c r="BHL15" i="9"/>
  <c r="BHL58" i="9"/>
  <c r="BHL10" i="9"/>
  <c r="BHL13" i="9"/>
  <c r="BHL14" i="9"/>
  <c r="BHM7" i="9"/>
  <c r="BHM61" i="9" l="1"/>
  <c r="BHM55" i="9"/>
  <c r="BHM11" i="9"/>
  <c r="BHM59" i="9"/>
  <c r="BHM60" i="9"/>
  <c r="BHM12" i="9"/>
  <c r="BHM56" i="9"/>
  <c r="BHM57" i="9"/>
  <c r="BHM16" i="9"/>
  <c r="BHM54" i="9"/>
  <c r="BHM15" i="9"/>
  <c r="BHM58" i="9"/>
  <c r="BHM10" i="9"/>
  <c r="BHN7" i="9"/>
  <c r="BHM14" i="9"/>
  <c r="BHM13" i="9"/>
  <c r="BHN61" i="9" l="1"/>
  <c r="BHN11" i="9"/>
  <c r="BHN55" i="9"/>
  <c r="BHN59" i="9"/>
  <c r="BHN60" i="9"/>
  <c r="BHN12" i="9"/>
  <c r="BHN56" i="9"/>
  <c r="BHN57" i="9"/>
  <c r="BHN16" i="9"/>
  <c r="BHN54" i="9"/>
  <c r="BHN15" i="9"/>
  <c r="BHN58" i="9"/>
  <c r="BHN10" i="9"/>
  <c r="BHN13" i="9"/>
  <c r="BHO7" i="9"/>
  <c r="BHN14" i="9"/>
  <c r="BHO61" i="9" l="1"/>
  <c r="BHO55" i="9"/>
  <c r="BHO11" i="9"/>
  <c r="BHO59" i="9"/>
  <c r="BHO60" i="9"/>
  <c r="BHO12" i="9"/>
  <c r="BHO56" i="9"/>
  <c r="BHO57" i="9"/>
  <c r="BHO16" i="9"/>
  <c r="BHO54" i="9"/>
  <c r="BHO15" i="9"/>
  <c r="BHO58" i="9"/>
  <c r="BHO10" i="9"/>
  <c r="BHO13" i="9"/>
  <c r="BHO14" i="9"/>
  <c r="BHP7" i="9"/>
  <c r="BHP61" i="9" l="1"/>
  <c r="BHP55" i="9"/>
  <c r="BHP11" i="9"/>
  <c r="BHP59" i="9"/>
  <c r="BHP60" i="9"/>
  <c r="BHP12" i="9"/>
  <c r="BHP57" i="9"/>
  <c r="BHP56" i="9"/>
  <c r="BHP16" i="9"/>
  <c r="BHP54" i="9"/>
  <c r="BHP15" i="9"/>
  <c r="BHP58" i="9"/>
  <c r="BHP10" i="9"/>
  <c r="BHP13" i="9"/>
  <c r="BHQ7" i="9"/>
  <c r="BHP14" i="9"/>
  <c r="BHQ61" i="9" l="1"/>
  <c r="BHQ55" i="9"/>
  <c r="BHQ11" i="9"/>
  <c r="BHQ59" i="9"/>
  <c r="BHQ60" i="9"/>
  <c r="BHQ12" i="9"/>
  <c r="BHQ57" i="9"/>
  <c r="BHQ56" i="9"/>
  <c r="BHQ16" i="9"/>
  <c r="BHQ54" i="9"/>
  <c r="BHQ15" i="9"/>
  <c r="BHQ58" i="9"/>
  <c r="BHQ10" i="9"/>
  <c r="BHQ13" i="9"/>
  <c r="BHR7" i="9"/>
  <c r="BHQ14" i="9"/>
  <c r="BHR61" i="9" l="1"/>
  <c r="BHR11" i="9"/>
  <c r="BHR55" i="9"/>
  <c r="BHR59" i="9"/>
  <c r="BHR60" i="9"/>
  <c r="BHR12" i="9"/>
  <c r="BHR56" i="9"/>
  <c r="BHR57" i="9"/>
  <c r="BHR16" i="9"/>
  <c r="BHR54" i="9"/>
  <c r="BHR15" i="9"/>
  <c r="BHR58" i="9"/>
  <c r="BHR10" i="9"/>
  <c r="BHR13" i="9"/>
  <c r="BHS7" i="9"/>
  <c r="BHR14" i="9"/>
  <c r="BHS61" i="9" l="1"/>
  <c r="BHS11" i="9"/>
  <c r="BHS55" i="9"/>
  <c r="BHS59" i="9"/>
  <c r="BHS60" i="9"/>
  <c r="BHS12" i="9"/>
  <c r="BHS56" i="9"/>
  <c r="BHS57" i="9"/>
  <c r="BHS16" i="9"/>
  <c r="BHS54" i="9"/>
  <c r="BHS15" i="9"/>
  <c r="BHS58" i="9"/>
  <c r="BHS10" i="9"/>
  <c r="BHT7" i="9"/>
  <c r="BHS13" i="9"/>
  <c r="BHS14" i="9"/>
  <c r="BHT61" i="9" l="1"/>
  <c r="BHT11" i="9"/>
  <c r="BHT55" i="9"/>
  <c r="BHT59" i="9"/>
  <c r="BHT60" i="9"/>
  <c r="BHT12" i="9"/>
  <c r="BHT56" i="9"/>
  <c r="BHT57" i="9"/>
  <c r="BHT16" i="9"/>
  <c r="BHT54" i="9"/>
  <c r="BHT15" i="9"/>
  <c r="BHT58" i="9"/>
  <c r="BHT10" i="9"/>
  <c r="BHT13" i="9"/>
  <c r="BHT14" i="9"/>
  <c r="BHU7" i="9"/>
  <c r="BHU61" i="9" l="1"/>
  <c r="BHU55" i="9"/>
  <c r="BHU11" i="9"/>
  <c r="BHU59" i="9"/>
  <c r="BHU60" i="9"/>
  <c r="BHU12" i="9"/>
  <c r="BHU57" i="9"/>
  <c r="BHU56" i="9"/>
  <c r="BHU16" i="9"/>
  <c r="BHU54" i="9"/>
  <c r="BHU15" i="9"/>
  <c r="BHU58" i="9"/>
  <c r="BHU10" i="9"/>
  <c r="BHU13" i="9"/>
  <c r="BHV7" i="9"/>
  <c r="BHU14" i="9"/>
  <c r="BHV61" i="9" l="1"/>
  <c r="BHV11" i="9"/>
  <c r="BHV55" i="9"/>
  <c r="BHV59" i="9"/>
  <c r="BHV60" i="9"/>
  <c r="BHV12" i="9"/>
  <c r="BHV56" i="9"/>
  <c r="BHV57" i="9"/>
  <c r="BHV16" i="9"/>
  <c r="BHV54" i="9"/>
  <c r="BHV15" i="9"/>
  <c r="BHV58" i="9"/>
  <c r="BHV10" i="9"/>
  <c r="BHV13" i="9"/>
  <c r="BHW7" i="9"/>
  <c r="BHV14" i="9"/>
  <c r="BHW61" i="9" l="1"/>
  <c r="BHW11" i="9"/>
  <c r="BHW55" i="9"/>
  <c r="BHW60" i="9"/>
  <c r="BHW59" i="9"/>
  <c r="BHW12" i="9"/>
  <c r="BHW57" i="9"/>
  <c r="BHW56" i="9"/>
  <c r="BHW16" i="9"/>
  <c r="BHW54" i="9"/>
  <c r="BHW15" i="9"/>
  <c r="BHW58" i="9"/>
  <c r="BHW10" i="9"/>
  <c r="BHW14" i="9"/>
  <c r="BHW13" i="9"/>
  <c r="BHX7" i="9"/>
  <c r="BHX61" i="9" l="1"/>
  <c r="BHX11" i="9"/>
  <c r="BHX55" i="9"/>
  <c r="BHX59" i="9"/>
  <c r="BHX60" i="9"/>
  <c r="BHX12" i="9"/>
  <c r="BHX56" i="9"/>
  <c r="BHX57" i="9"/>
  <c r="BHX16" i="9"/>
  <c r="BHX54" i="9"/>
  <c r="BHX15" i="9"/>
  <c r="BHX58" i="9"/>
  <c r="BHX10" i="9"/>
  <c r="BHX13" i="9"/>
  <c r="BHY7" i="9"/>
  <c r="BHX14" i="9"/>
  <c r="BHY61" i="9" l="1"/>
  <c r="BHY55" i="9"/>
  <c r="BHY11" i="9"/>
  <c r="BHY59" i="9"/>
  <c r="BHY60" i="9"/>
  <c r="BHY12" i="9"/>
  <c r="BHY57" i="9"/>
  <c r="BHY56" i="9"/>
  <c r="BHY16" i="9"/>
  <c r="BHY54" i="9"/>
  <c r="BHY15" i="9"/>
  <c r="BHY58" i="9"/>
  <c r="BHY10" i="9"/>
  <c r="BHY13" i="9"/>
  <c r="BHZ7" i="9"/>
  <c r="BHY14" i="9"/>
  <c r="BHZ61" i="9" l="1"/>
  <c r="BHZ55" i="9"/>
  <c r="BHZ11" i="9"/>
  <c r="BHZ59" i="9"/>
  <c r="BHZ60" i="9"/>
  <c r="BHZ12" i="9"/>
  <c r="BHZ57" i="9"/>
  <c r="BHZ56" i="9"/>
  <c r="BHZ16" i="9"/>
  <c r="BHZ54" i="9"/>
  <c r="BHZ15" i="9"/>
  <c r="BHZ58" i="9"/>
  <c r="BHZ10" i="9"/>
  <c r="BHZ13" i="9"/>
  <c r="BIA7" i="9"/>
  <c r="BHZ14" i="9"/>
  <c r="BIA61" i="9" l="1"/>
  <c r="BIA55" i="9"/>
  <c r="BIA11" i="9"/>
  <c r="BIA59" i="9"/>
  <c r="BIA60" i="9"/>
  <c r="BIA12" i="9"/>
  <c r="BIA56" i="9"/>
  <c r="BIA57" i="9"/>
  <c r="BIA16" i="9"/>
  <c r="BIA54" i="9"/>
  <c r="BIA15" i="9"/>
  <c r="BIA58" i="9"/>
  <c r="BIA10" i="9"/>
  <c r="BIA14" i="9"/>
  <c r="BIA13" i="9"/>
  <c r="BIB7" i="9"/>
  <c r="BIB61" i="9" l="1"/>
  <c r="BIB55" i="9"/>
  <c r="BIB11" i="9"/>
  <c r="BIB59" i="9"/>
  <c r="BIB60" i="9"/>
  <c r="BIB12" i="9"/>
  <c r="BIB57" i="9"/>
  <c r="BIB56" i="9"/>
  <c r="BIB16" i="9"/>
  <c r="BIB54" i="9"/>
  <c r="BIB15" i="9"/>
  <c r="BIB58" i="9"/>
  <c r="BIB10" i="9"/>
  <c r="BIB13" i="9"/>
  <c r="BIC7" i="9"/>
  <c r="BIB14" i="9"/>
  <c r="BIC61" i="9" l="1"/>
  <c r="BIC55" i="9"/>
  <c r="BIC11" i="9"/>
  <c r="BIC59" i="9"/>
  <c r="BIC60" i="9"/>
  <c r="BIC12" i="9"/>
  <c r="BIC56" i="9"/>
  <c r="BIC57" i="9"/>
  <c r="BIC16" i="9"/>
  <c r="BIC54" i="9"/>
  <c r="BIC15" i="9"/>
  <c r="BIC58" i="9"/>
  <c r="BIC10" i="9"/>
  <c r="BID7" i="9"/>
  <c r="BIC14" i="9"/>
  <c r="BIC13" i="9"/>
  <c r="BID61" i="9" l="1"/>
  <c r="BID55" i="9"/>
  <c r="BID11" i="9"/>
  <c r="BID59" i="9"/>
  <c r="BID60" i="9"/>
  <c r="BID12" i="9"/>
  <c r="BID56" i="9"/>
  <c r="BID57" i="9"/>
  <c r="BID16" i="9"/>
  <c r="BID54" i="9"/>
  <c r="BID15" i="9"/>
  <c r="BID58" i="9"/>
  <c r="BID10" i="9"/>
  <c r="BID13" i="9"/>
  <c r="BIE7" i="9"/>
  <c r="BID14" i="9"/>
  <c r="BIE61" i="9" l="1"/>
  <c r="BIE55" i="9"/>
  <c r="BIE11" i="9"/>
  <c r="BIE60" i="9"/>
  <c r="BIE59" i="9"/>
  <c r="BIE12" i="9"/>
  <c r="BIE56" i="9"/>
  <c r="BIE57" i="9"/>
  <c r="BIE16" i="9"/>
  <c r="BIE54" i="9"/>
  <c r="BIE15" i="9"/>
  <c r="BIE58" i="9"/>
  <c r="BIE10" i="9"/>
  <c r="BIE13" i="9"/>
  <c r="BIF7" i="9"/>
  <c r="BIE14" i="9"/>
  <c r="BIF61" i="9" l="1"/>
  <c r="BIF55" i="9"/>
  <c r="BIF11" i="9"/>
  <c r="BIF59" i="9"/>
  <c r="BIF60" i="9"/>
  <c r="BIF12" i="9"/>
  <c r="BIF56" i="9"/>
  <c r="BIF57" i="9"/>
  <c r="BIF16" i="9"/>
  <c r="BIF54" i="9"/>
  <c r="BIF15" i="9"/>
  <c r="BIF58" i="9"/>
  <c r="BIF10" i="9"/>
  <c r="BIG7" i="9"/>
  <c r="BIF14" i="9"/>
  <c r="BIF13" i="9"/>
  <c r="BIG61" i="9" l="1"/>
  <c r="BIG55" i="9"/>
  <c r="BIG11" i="9"/>
  <c r="BIG59" i="9"/>
  <c r="BIG60" i="9"/>
  <c r="BIG12" i="9"/>
  <c r="BIG56" i="9"/>
  <c r="BIG57" i="9"/>
  <c r="BIG16" i="9"/>
  <c r="BIG54" i="9"/>
  <c r="BIG15" i="9"/>
  <c r="BIG58" i="9"/>
  <c r="BIG10" i="9"/>
  <c r="BIG13" i="9"/>
  <c r="BIH7" i="9"/>
  <c r="BIG14" i="9"/>
  <c r="BIH61" i="9" l="1"/>
  <c r="BIH55" i="9"/>
  <c r="BIH11" i="9"/>
  <c r="BIH59" i="9"/>
  <c r="BIH60" i="9"/>
  <c r="BIH12" i="9"/>
  <c r="BIH57" i="9"/>
  <c r="BIH56" i="9"/>
  <c r="BIH16" i="9"/>
  <c r="BIH54" i="9"/>
  <c r="BIH15" i="9"/>
  <c r="BIH58" i="9"/>
  <c r="BIH10" i="9"/>
  <c r="BII7" i="9"/>
  <c r="BIH14" i="9"/>
  <c r="BIH13" i="9"/>
  <c r="BII61" i="9" l="1"/>
  <c r="BII55" i="9"/>
  <c r="BII11" i="9"/>
  <c r="BII59" i="9"/>
  <c r="BII60" i="9"/>
  <c r="BII12" i="9"/>
  <c r="BII56" i="9"/>
  <c r="BII57" i="9"/>
  <c r="BII16" i="9"/>
  <c r="BII54" i="9"/>
  <c r="BII15" i="9"/>
  <c r="BII58" i="9"/>
  <c r="BII10" i="9"/>
  <c r="BII13" i="9"/>
  <c r="BII14" i="9"/>
  <c r="BIJ7" i="9"/>
  <c r="BIJ61" i="9" l="1"/>
  <c r="BIJ11" i="9"/>
  <c r="BIJ55" i="9"/>
  <c r="BIJ59" i="9"/>
  <c r="BIJ60" i="9"/>
  <c r="BIJ12" i="9"/>
  <c r="BIJ56" i="9"/>
  <c r="BIJ57" i="9"/>
  <c r="BIJ16" i="9"/>
  <c r="BIJ54" i="9"/>
  <c r="BIJ15" i="9"/>
  <c r="BIJ58" i="9"/>
  <c r="BIJ10" i="9"/>
  <c r="BIJ13" i="9"/>
  <c r="BIK7" i="9"/>
  <c r="BIJ14" i="9"/>
  <c r="BIK61" i="9" l="1"/>
  <c r="BIK11" i="9"/>
  <c r="BIK55" i="9"/>
  <c r="BIK59" i="9"/>
  <c r="BIK60" i="9"/>
  <c r="BIK12" i="9"/>
  <c r="BIK57" i="9"/>
  <c r="BIK56" i="9"/>
  <c r="BIK16" i="9"/>
  <c r="BIK54" i="9"/>
  <c r="BIK15" i="9"/>
  <c r="BIK58" i="9"/>
  <c r="BIK10" i="9"/>
  <c r="BIK13" i="9"/>
  <c r="BIL7" i="9"/>
  <c r="BIK14" i="9"/>
  <c r="BIL61" i="9" l="1"/>
  <c r="BIL55" i="9"/>
  <c r="BIL11" i="9"/>
  <c r="BIL59" i="9"/>
  <c r="BIL60" i="9"/>
  <c r="BIL12" i="9"/>
  <c r="BIL56" i="9"/>
  <c r="BIL57" i="9"/>
  <c r="BIL16" i="9"/>
  <c r="BIL54" i="9"/>
  <c r="BIL15" i="9"/>
  <c r="BIL58" i="9"/>
  <c r="BIL10" i="9"/>
  <c r="BIL13" i="9"/>
  <c r="BIM7" i="9"/>
  <c r="BIL14" i="9"/>
  <c r="BIM61" i="9" l="1"/>
  <c r="BIM55" i="9"/>
  <c r="BIM11" i="9"/>
  <c r="BIM59" i="9"/>
  <c r="BIM60" i="9"/>
  <c r="BIM12" i="9"/>
  <c r="BIM57" i="9"/>
  <c r="BIM56" i="9"/>
  <c r="BIM16" i="9"/>
  <c r="BIM54" i="9"/>
  <c r="BIM15" i="9"/>
  <c r="BIM58" i="9"/>
  <c r="BIM10" i="9"/>
  <c r="BIM14" i="9"/>
  <c r="BIM13" i="9"/>
  <c r="BIN7" i="9"/>
  <c r="BIN61" i="9" l="1"/>
  <c r="BIN55" i="9"/>
  <c r="BIN11" i="9"/>
  <c r="BIN59" i="9"/>
  <c r="BIN60" i="9"/>
  <c r="BIN12" i="9"/>
  <c r="BIN57" i="9"/>
  <c r="BIN56" i="9"/>
  <c r="BIN16" i="9"/>
  <c r="BIN54" i="9"/>
  <c r="BIN15" i="9"/>
  <c r="BIN58" i="9"/>
  <c r="BIN10" i="9"/>
  <c r="BIO7" i="9"/>
  <c r="BIN14" i="9"/>
  <c r="BIN13" i="9"/>
  <c r="BIO61" i="9" l="1"/>
  <c r="BIO55" i="9"/>
  <c r="BIO11" i="9"/>
  <c r="BIO59" i="9"/>
  <c r="BIO60" i="9"/>
  <c r="BIO12" i="9"/>
  <c r="BIO57" i="9"/>
  <c r="BIO56" i="9"/>
  <c r="BIO16" i="9"/>
  <c r="BIO54" i="9"/>
  <c r="BIO15" i="9"/>
  <c r="BIO58" i="9"/>
  <c r="BIO10" i="9"/>
  <c r="BIP7" i="9"/>
  <c r="BIO14" i="9"/>
  <c r="BIO13" i="9"/>
  <c r="BIP61" i="9" l="1"/>
  <c r="BIP11" i="9"/>
  <c r="BIP55" i="9"/>
  <c r="BIP59" i="9"/>
  <c r="BIP60" i="9"/>
  <c r="BIP12" i="9"/>
  <c r="BIP57" i="9"/>
  <c r="BIP56" i="9"/>
  <c r="BIP16" i="9"/>
  <c r="BIP54" i="9"/>
  <c r="BIP15" i="9"/>
  <c r="BIP58" i="9"/>
  <c r="BIP10" i="9"/>
  <c r="BIP13" i="9"/>
  <c r="BIQ7" i="9"/>
  <c r="BIP14" i="9"/>
  <c r="BIQ61" i="9" l="1"/>
  <c r="BIQ55" i="9"/>
  <c r="BIQ11" i="9"/>
  <c r="BIQ59" i="9"/>
  <c r="BIQ60" i="9"/>
  <c r="BIQ12" i="9"/>
  <c r="BIQ57" i="9"/>
  <c r="BIQ56" i="9"/>
  <c r="BIQ16" i="9"/>
  <c r="BIQ54" i="9"/>
  <c r="BIQ15" i="9"/>
  <c r="BIQ58" i="9"/>
  <c r="BIQ10" i="9"/>
  <c r="BIQ13" i="9"/>
  <c r="BIR7" i="9"/>
  <c r="BIQ14" i="9"/>
  <c r="BIR61" i="9" l="1"/>
  <c r="BIR55" i="9"/>
  <c r="BIR11" i="9"/>
  <c r="BIR60" i="9"/>
  <c r="BIR59" i="9"/>
  <c r="BIR12" i="9"/>
  <c r="BIR57" i="9"/>
  <c r="BIR56" i="9"/>
  <c r="BIR16" i="9"/>
  <c r="BIR54" i="9"/>
  <c r="BIR15" i="9"/>
  <c r="BIR58" i="9"/>
  <c r="BIR10" i="9"/>
  <c r="BIR13" i="9"/>
  <c r="BIS7" i="9"/>
  <c r="BIR14" i="9"/>
  <c r="BIS61" i="9" l="1"/>
  <c r="BIS55" i="9"/>
  <c r="BIS11" i="9"/>
  <c r="BIS59" i="9"/>
  <c r="BIS60" i="9"/>
  <c r="BIS12" i="9"/>
  <c r="BIS56" i="9"/>
  <c r="BIS57" i="9"/>
  <c r="BIS16" i="9"/>
  <c r="BIS54" i="9"/>
  <c r="BIS15" i="9"/>
  <c r="BIS58" i="9"/>
  <c r="BIS10" i="9"/>
  <c r="BIS13" i="9"/>
  <c r="BIT7" i="9"/>
  <c r="BIS14" i="9"/>
  <c r="BIT61" i="9" l="1"/>
  <c r="BIT55" i="9"/>
  <c r="BIT11" i="9"/>
  <c r="BIT59" i="9"/>
  <c r="BIT60" i="9"/>
  <c r="BIT12" i="9"/>
  <c r="BIT56" i="9"/>
  <c r="BIT57" i="9"/>
  <c r="BIT16" i="9"/>
  <c r="BIT54" i="9"/>
  <c r="BIT15" i="9"/>
  <c r="BIT58" i="9"/>
  <c r="BIT10" i="9"/>
  <c r="BIT13" i="9"/>
  <c r="BIU7" i="9"/>
  <c r="BIT14" i="9"/>
  <c r="BIU61" i="9" l="1"/>
  <c r="BIU11" i="9"/>
  <c r="BIU55" i="9"/>
  <c r="BIU59" i="9"/>
  <c r="BIU60" i="9"/>
  <c r="BIU12" i="9"/>
  <c r="BIU56" i="9"/>
  <c r="BIU57" i="9"/>
  <c r="BIU16" i="9"/>
  <c r="BIU54" i="9"/>
  <c r="BIU15" i="9"/>
  <c r="BIU58" i="9"/>
  <c r="BIU10" i="9"/>
  <c r="BIU13" i="9"/>
  <c r="BIV7" i="9"/>
  <c r="BIU14" i="9"/>
  <c r="BIV61" i="9" l="1"/>
  <c r="BIV55" i="9"/>
  <c r="BIV11" i="9"/>
  <c r="BIV59" i="9"/>
  <c r="BIV60" i="9"/>
  <c r="BIV12" i="9"/>
  <c r="BIV57" i="9"/>
  <c r="BIV56" i="9"/>
  <c r="BIV16" i="9"/>
  <c r="BIV54" i="9"/>
  <c r="BIV15" i="9"/>
  <c r="BIV58" i="9"/>
  <c r="BIV10" i="9"/>
  <c r="BIV13" i="9"/>
  <c r="BIV14" i="9"/>
  <c r="BIW7" i="9"/>
  <c r="BIW61" i="9" l="1"/>
  <c r="BIW11" i="9"/>
  <c r="BIW55" i="9"/>
  <c r="BIW59" i="9"/>
  <c r="BIW60" i="9"/>
  <c r="BIW12" i="9"/>
  <c r="BIW56" i="9"/>
  <c r="BIW57" i="9"/>
  <c r="BIW16" i="9"/>
  <c r="BIW54" i="9"/>
  <c r="BIW15" i="9"/>
  <c r="BIW58" i="9"/>
  <c r="BIW10" i="9"/>
  <c r="BIW13" i="9"/>
  <c r="BIX7" i="9"/>
  <c r="BIW14" i="9"/>
  <c r="BIX61" i="9" l="1"/>
  <c r="BIX55" i="9"/>
  <c r="BIX11" i="9"/>
  <c r="BIX59" i="9"/>
  <c r="BIX60" i="9"/>
  <c r="BIX12" i="9"/>
  <c r="BIX57" i="9"/>
  <c r="BIX56" i="9"/>
  <c r="BIX16" i="9"/>
  <c r="BIX54" i="9"/>
  <c r="BIX15" i="9"/>
  <c r="BIX58" i="9"/>
  <c r="BIX10" i="9"/>
  <c r="BIX13" i="9"/>
  <c r="BIX14" i="9"/>
  <c r="BIY7" i="9"/>
  <c r="BIY61" i="9" l="1"/>
  <c r="BIY55" i="9"/>
  <c r="BIY11" i="9"/>
  <c r="BIY59" i="9"/>
  <c r="BIY60" i="9"/>
  <c r="BIY12" i="9"/>
  <c r="BIY57" i="9"/>
  <c r="BIY56" i="9"/>
  <c r="BIY16" i="9"/>
  <c r="BIY54" i="9"/>
  <c r="BIY15" i="9"/>
  <c r="BIY58" i="9"/>
  <c r="BIY10" i="9"/>
  <c r="BIY14" i="9"/>
  <c r="BIZ7" i="9"/>
  <c r="BIY13" i="9"/>
  <c r="BIZ61" i="9" l="1"/>
  <c r="BIZ55" i="9"/>
  <c r="BIZ11" i="9"/>
  <c r="BIZ59" i="9"/>
  <c r="BIZ60" i="9"/>
  <c r="BIZ12" i="9"/>
  <c r="BIZ56" i="9"/>
  <c r="BIZ57" i="9"/>
  <c r="BIZ16" i="9"/>
  <c r="BIZ54" i="9"/>
  <c r="BIZ15" i="9"/>
  <c r="BIZ58" i="9"/>
  <c r="BIZ10" i="9"/>
  <c r="BIZ13" i="9"/>
  <c r="BJA7" i="9"/>
  <c r="BIZ14" i="9"/>
  <c r="BJA61" i="9" l="1"/>
  <c r="BJA11" i="9"/>
  <c r="BJA55" i="9"/>
  <c r="BJA59" i="9"/>
  <c r="BJA60" i="9"/>
  <c r="BJA12" i="9"/>
  <c r="BJA56" i="9"/>
  <c r="BJA57" i="9"/>
  <c r="BJA16" i="9"/>
  <c r="BJA54" i="9"/>
  <c r="BJA15" i="9"/>
  <c r="BJA58" i="9"/>
  <c r="BJA10" i="9"/>
  <c r="BJA13" i="9"/>
  <c r="BJB7" i="9"/>
  <c r="BJA14" i="9"/>
  <c r="BJB61" i="9" l="1"/>
  <c r="BJB55" i="9"/>
  <c r="BJB11" i="9"/>
  <c r="BJB59" i="9"/>
  <c r="BJB60" i="9"/>
  <c r="BJB12" i="9"/>
  <c r="BJB56" i="9"/>
  <c r="BJB57" i="9"/>
  <c r="BJB16" i="9"/>
  <c r="BJB54" i="9"/>
  <c r="BJB15" i="9"/>
  <c r="BJB58" i="9"/>
  <c r="BJB10" i="9"/>
  <c r="BJB13" i="9"/>
  <c r="BJC7" i="9"/>
  <c r="BJB14" i="9"/>
  <c r="BJC61" i="9" l="1"/>
  <c r="BJC55" i="9"/>
  <c r="BJC11" i="9"/>
  <c r="BJC59" i="9"/>
  <c r="BJC60" i="9"/>
  <c r="BJC12" i="9"/>
  <c r="BJC57" i="9"/>
  <c r="BJC56" i="9"/>
  <c r="BJC16" i="9"/>
  <c r="BJC54" i="9"/>
  <c r="BJC15" i="9"/>
  <c r="BJC58" i="9"/>
  <c r="BJC10" i="9"/>
  <c r="BJC13" i="9"/>
  <c r="BJD7" i="9"/>
  <c r="BJC14" i="9"/>
  <c r="BJD61" i="9" l="1"/>
  <c r="BJD55" i="9"/>
  <c r="BJD11" i="9"/>
  <c r="BJD59" i="9"/>
  <c r="BJD60" i="9"/>
  <c r="BJD12" i="9"/>
  <c r="BJD56" i="9"/>
  <c r="BJD57" i="9"/>
  <c r="BJD16" i="9"/>
  <c r="BJD54" i="9"/>
  <c r="BJD15" i="9"/>
  <c r="BJD58" i="9"/>
  <c r="BJD10" i="9"/>
  <c r="BJE7" i="9"/>
  <c r="BJD14" i="9"/>
  <c r="BJD13" i="9"/>
  <c r="BJE61" i="9" l="1"/>
  <c r="BJE11" i="9"/>
  <c r="BJE55" i="9"/>
  <c r="BJE59" i="9"/>
  <c r="BJE60" i="9"/>
  <c r="BJE12" i="9"/>
  <c r="BJE56" i="9"/>
  <c r="BJE57" i="9"/>
  <c r="BJE16" i="9"/>
  <c r="BJE54" i="9"/>
  <c r="BJE15" i="9"/>
  <c r="BJE58" i="9"/>
  <c r="BJE10" i="9"/>
  <c r="BJF7" i="9"/>
  <c r="BJE14" i="9"/>
  <c r="BJE13" i="9"/>
  <c r="BJF61" i="9" l="1"/>
  <c r="BJF55" i="9"/>
  <c r="BJF11" i="9"/>
  <c r="BJF59" i="9"/>
  <c r="BJF60" i="9"/>
  <c r="BJF12" i="9"/>
  <c r="BJF56" i="9"/>
  <c r="BJF57" i="9"/>
  <c r="BJF16" i="9"/>
  <c r="BJF54" i="9"/>
  <c r="BJF15" i="9"/>
  <c r="BJF58" i="9"/>
  <c r="BJF10" i="9"/>
  <c r="BJG7" i="9"/>
  <c r="BJF14" i="9"/>
  <c r="BJF13" i="9"/>
  <c r="BJG61" i="9" l="1"/>
  <c r="BJG55" i="9"/>
  <c r="BJG11" i="9"/>
  <c r="BJG59" i="9"/>
  <c r="BJG60" i="9"/>
  <c r="BJG12" i="9"/>
  <c r="BJG57" i="9"/>
  <c r="BJG56" i="9"/>
  <c r="BJG16" i="9"/>
  <c r="BJG54" i="9"/>
  <c r="BJG15" i="9"/>
  <c r="BJG58" i="9"/>
  <c r="BJG10" i="9"/>
  <c r="BJG14" i="9"/>
  <c r="BJG13" i="9"/>
  <c r="BJH7" i="9"/>
  <c r="BJH61" i="9" l="1"/>
  <c r="BJH55" i="9"/>
  <c r="BJH11" i="9"/>
  <c r="BJH60" i="9"/>
  <c r="BJH59" i="9"/>
  <c r="BJH12" i="9"/>
  <c r="BJH57" i="9"/>
  <c r="BJH56" i="9"/>
  <c r="BJH16" i="9"/>
  <c r="BJH54" i="9"/>
  <c r="BJH15" i="9"/>
  <c r="BJH58" i="9"/>
  <c r="BJH10" i="9"/>
  <c r="BJH13" i="9"/>
  <c r="BJI7" i="9"/>
  <c r="BJH14" i="9"/>
  <c r="BJI61" i="9" l="1"/>
  <c r="BJI55" i="9"/>
  <c r="BJI11" i="9"/>
  <c r="BJI59" i="9"/>
  <c r="BJI60" i="9"/>
  <c r="BJI12" i="9"/>
  <c r="BJI57" i="9"/>
  <c r="BJI56" i="9"/>
  <c r="BJI16" i="9"/>
  <c r="BJI54" i="9"/>
  <c r="BJI15" i="9"/>
  <c r="BJI58" i="9"/>
  <c r="BJI10" i="9"/>
  <c r="BJJ7" i="9"/>
  <c r="BJI14" i="9"/>
  <c r="BJI13" i="9"/>
  <c r="BJJ61" i="9" l="1"/>
  <c r="BJJ11" i="9"/>
  <c r="BJJ55" i="9"/>
  <c r="BJJ59" i="9"/>
  <c r="BJJ60" i="9"/>
  <c r="BJJ12" i="9"/>
  <c r="BJJ57" i="9"/>
  <c r="BJJ56" i="9"/>
  <c r="BJJ16" i="9"/>
  <c r="BJJ54" i="9"/>
  <c r="BJJ15" i="9"/>
  <c r="BJJ58" i="9"/>
  <c r="BJJ10" i="9"/>
  <c r="BJJ13" i="9"/>
  <c r="BJK7" i="9"/>
  <c r="BJJ14" i="9"/>
  <c r="BJK61" i="9" l="1"/>
  <c r="BJK55" i="9"/>
  <c r="BJK11" i="9"/>
  <c r="BJK60" i="9"/>
  <c r="BJK59" i="9"/>
  <c r="BJK12" i="9"/>
  <c r="BJK57" i="9"/>
  <c r="BJK56" i="9"/>
  <c r="BJK16" i="9"/>
  <c r="BJK54" i="9"/>
  <c r="BJK15" i="9"/>
  <c r="BJK58" i="9"/>
  <c r="BJK10" i="9"/>
  <c r="BJK13" i="9"/>
  <c r="BJL7" i="9"/>
  <c r="BJK14" i="9"/>
  <c r="BJL61" i="9" l="1"/>
  <c r="BJL55" i="9"/>
  <c r="BJL11" i="9"/>
  <c r="BJL60" i="9"/>
  <c r="BJL59" i="9"/>
  <c r="BJL12" i="9"/>
  <c r="BJL57" i="9"/>
  <c r="BJL56" i="9"/>
  <c r="BJL16" i="9"/>
  <c r="BJL54" i="9"/>
  <c r="BJL15" i="9"/>
  <c r="BJL58" i="9"/>
  <c r="BJL10" i="9"/>
  <c r="BJM7" i="9"/>
  <c r="BJL14" i="9"/>
  <c r="BJL13" i="9"/>
  <c r="BJM61" i="9" l="1"/>
  <c r="BJM55" i="9"/>
  <c r="BJM11" i="9"/>
  <c r="BJM59" i="9"/>
  <c r="BJM60" i="9"/>
  <c r="BJM12" i="9"/>
  <c r="BJM57" i="9"/>
  <c r="BJM56" i="9"/>
  <c r="BJM16" i="9"/>
  <c r="BJM54" i="9"/>
  <c r="BJM15" i="9"/>
  <c r="BJM58" i="9"/>
  <c r="BJM10" i="9"/>
  <c r="BJM13" i="9"/>
  <c r="BJN7" i="9"/>
  <c r="BJM14" i="9"/>
  <c r="BJN61" i="9" l="1"/>
  <c r="BJN11" i="9"/>
  <c r="BJN55" i="9"/>
  <c r="BJN59" i="9"/>
  <c r="BJN60" i="9"/>
  <c r="BJN12" i="9"/>
  <c r="BJN57" i="9"/>
  <c r="BJN56" i="9"/>
  <c r="BJN16" i="9"/>
  <c r="BJN54" i="9"/>
  <c r="BJN15" i="9"/>
  <c r="BJN58" i="9"/>
  <c r="BJN10" i="9"/>
  <c r="BJN13" i="9"/>
  <c r="BJN14" i="9"/>
  <c r="BJO7" i="9"/>
  <c r="BJO61" i="9" l="1"/>
  <c r="BJO11" i="9"/>
  <c r="BJO55" i="9"/>
  <c r="BJO59" i="9"/>
  <c r="BJO60" i="9"/>
  <c r="BJO12" i="9"/>
  <c r="BJO56" i="9"/>
  <c r="BJO57" i="9"/>
  <c r="BJO16" i="9"/>
  <c r="BJO54" i="9"/>
  <c r="BJO15" i="9"/>
  <c r="BJO58" i="9"/>
  <c r="BJO10" i="9"/>
  <c r="BJP7" i="9"/>
  <c r="BJO13" i="9"/>
  <c r="BJO14" i="9"/>
  <c r="BJP61" i="9" l="1"/>
  <c r="BJP55" i="9"/>
  <c r="BJP11" i="9"/>
  <c r="BJP59" i="9"/>
  <c r="BJP60" i="9"/>
  <c r="BJP12" i="9"/>
  <c r="BJP56" i="9"/>
  <c r="BJP57" i="9"/>
  <c r="BJP16" i="9"/>
  <c r="BJP54" i="9"/>
  <c r="BJP15" i="9"/>
  <c r="BJP58" i="9"/>
  <c r="BJP10" i="9"/>
  <c r="BJP13" i="9"/>
  <c r="BJQ7" i="9"/>
  <c r="BJP14" i="9"/>
  <c r="BJQ61" i="9" l="1"/>
  <c r="BJQ55" i="9"/>
  <c r="BJQ11" i="9"/>
  <c r="BJQ59" i="9"/>
  <c r="BJQ60" i="9"/>
  <c r="BJQ12" i="9"/>
  <c r="BJQ57" i="9"/>
  <c r="BJQ56" i="9"/>
  <c r="BJQ16" i="9"/>
  <c r="BJQ54" i="9"/>
  <c r="BJQ15" i="9"/>
  <c r="BJQ58" i="9"/>
  <c r="BJQ10" i="9"/>
  <c r="BJQ13" i="9"/>
  <c r="BJQ14" i="9"/>
  <c r="BJR7" i="9"/>
  <c r="BJR61" i="9" l="1"/>
  <c r="BJR55" i="9"/>
  <c r="BJR11" i="9"/>
  <c r="BJR59" i="9"/>
  <c r="BJR60" i="9"/>
  <c r="BJR12" i="9"/>
  <c r="BJR57" i="9"/>
  <c r="BJR56" i="9"/>
  <c r="BJR16" i="9"/>
  <c r="BJR54" i="9"/>
  <c r="BJR15" i="9"/>
  <c r="BJR58" i="9"/>
  <c r="BJR10" i="9"/>
  <c r="BJR13" i="9"/>
  <c r="BJS7" i="9"/>
  <c r="BJR14" i="9"/>
  <c r="BJS61" i="9" l="1"/>
  <c r="BJS11" i="9"/>
  <c r="BJS55" i="9"/>
  <c r="BJS59" i="9"/>
  <c r="BJS60" i="9"/>
  <c r="BJS12" i="9"/>
  <c r="BJS57" i="9"/>
  <c r="BJS56" i="9"/>
  <c r="BJS16" i="9"/>
  <c r="BJS54" i="9"/>
  <c r="BJS15" i="9"/>
  <c r="BJS58" i="9"/>
  <c r="BJS10" i="9"/>
  <c r="BJS13" i="9"/>
  <c r="BJS14" i="9"/>
  <c r="BJT7" i="9"/>
  <c r="BJT61" i="9" l="1"/>
  <c r="BJT55" i="9"/>
  <c r="BJT11" i="9"/>
  <c r="BJT59" i="9"/>
  <c r="BJT60" i="9"/>
  <c r="BJT12" i="9"/>
  <c r="BJT56" i="9"/>
  <c r="BJT57" i="9"/>
  <c r="BJT16" i="9"/>
  <c r="BJT54" i="9"/>
  <c r="BJT15" i="9"/>
  <c r="BJT58" i="9"/>
  <c r="BJT10" i="9"/>
  <c r="BJT13" i="9"/>
  <c r="BJU7" i="9"/>
  <c r="BJT14" i="9"/>
  <c r="BJU61" i="9" l="1"/>
  <c r="BJU55" i="9"/>
  <c r="BJU11" i="9"/>
  <c r="BJU59" i="9"/>
  <c r="BJU60" i="9"/>
  <c r="BJU12" i="9"/>
  <c r="BJU56" i="9"/>
  <c r="BJU57" i="9"/>
  <c r="BJU16" i="9"/>
  <c r="BJU54" i="9"/>
  <c r="BJU15" i="9"/>
  <c r="BJU58" i="9"/>
  <c r="BJU10" i="9"/>
  <c r="BJU13" i="9"/>
  <c r="BJV7" i="9"/>
  <c r="BJU14" i="9"/>
  <c r="BJV61" i="9" l="1"/>
  <c r="BJV55" i="9"/>
  <c r="BJV11" i="9"/>
  <c r="BJV59" i="9"/>
  <c r="BJV60" i="9"/>
  <c r="BJV12" i="9"/>
  <c r="BJV56" i="9"/>
  <c r="BJV57" i="9"/>
  <c r="BJV16" i="9"/>
  <c r="BJV54" i="9"/>
  <c r="BJV15" i="9"/>
  <c r="BJV58" i="9"/>
  <c r="BJV10" i="9"/>
  <c r="BJV13" i="9"/>
  <c r="BJW7" i="9"/>
  <c r="BJV14" i="9"/>
  <c r="BJW61" i="9" l="1"/>
  <c r="BJW55" i="9"/>
  <c r="BJW11" i="9"/>
  <c r="BJW59" i="9"/>
  <c r="BJW60" i="9"/>
  <c r="BJW12" i="9"/>
  <c r="BJW56" i="9"/>
  <c r="BJW57" i="9"/>
  <c r="BJW16" i="9"/>
  <c r="BJW54" i="9"/>
  <c r="BJW15" i="9"/>
  <c r="BJW58" i="9"/>
  <c r="BJW10" i="9"/>
  <c r="BJW13" i="9"/>
  <c r="BJX7" i="9"/>
  <c r="BJW14" i="9"/>
  <c r="BJX61" i="9" l="1"/>
  <c r="BJX55" i="9"/>
  <c r="BJX11" i="9"/>
  <c r="BJX59" i="9"/>
  <c r="BJX60" i="9"/>
  <c r="BJX12" i="9"/>
  <c r="BJX56" i="9"/>
  <c r="BJX57" i="9"/>
  <c r="BJX16" i="9"/>
  <c r="BJX54" i="9"/>
  <c r="BJX15" i="9"/>
  <c r="BJX58" i="9"/>
  <c r="BJX10" i="9"/>
  <c r="BJX13" i="9"/>
  <c r="BJY7" i="9"/>
  <c r="BJX14" i="9"/>
  <c r="BJY61" i="9" l="1"/>
  <c r="BJY55" i="9"/>
  <c r="BJY11" i="9"/>
  <c r="BJY59" i="9"/>
  <c r="BJY60" i="9"/>
  <c r="BJY12" i="9"/>
  <c r="BJY56" i="9"/>
  <c r="BJY57" i="9"/>
  <c r="BJY16" i="9"/>
  <c r="BJY54" i="9"/>
  <c r="BJY15" i="9"/>
  <c r="BJY58" i="9"/>
  <c r="BJY10" i="9"/>
  <c r="BJY13" i="9"/>
  <c r="BJZ7" i="9"/>
  <c r="BJY14" i="9"/>
  <c r="BJZ61" i="9" l="1"/>
  <c r="BJZ55" i="9"/>
  <c r="BJZ11" i="9"/>
  <c r="BJZ59" i="9"/>
  <c r="BJZ60" i="9"/>
  <c r="BJZ12" i="9"/>
  <c r="BJZ57" i="9"/>
  <c r="BJZ56" i="9"/>
  <c r="BJZ16" i="9"/>
  <c r="BJZ54" i="9"/>
  <c r="BJZ15" i="9"/>
  <c r="BJZ58" i="9"/>
  <c r="BJZ10" i="9"/>
  <c r="BJZ13" i="9"/>
  <c r="BKA7" i="9"/>
  <c r="BJZ14" i="9"/>
  <c r="BKA61" i="9" l="1"/>
  <c r="BKA11" i="9"/>
  <c r="BKA55" i="9"/>
  <c r="BKA60" i="9"/>
  <c r="BKA59" i="9"/>
  <c r="BKA12" i="9"/>
  <c r="BKA56" i="9"/>
  <c r="BKA57" i="9"/>
  <c r="BKA16" i="9"/>
  <c r="BKA54" i="9"/>
  <c r="BKA15" i="9"/>
  <c r="BKA58" i="9"/>
  <c r="BKA10" i="9"/>
  <c r="BKA13" i="9"/>
  <c r="BKB7" i="9"/>
  <c r="BKA14" i="9"/>
  <c r="BKB61" i="9" l="1"/>
  <c r="BKB55" i="9"/>
  <c r="BKB11" i="9"/>
  <c r="BKB59" i="9"/>
  <c r="BKB60" i="9"/>
  <c r="BKB12" i="9"/>
  <c r="BKB57" i="9"/>
  <c r="BKB56" i="9"/>
  <c r="BKB16" i="9"/>
  <c r="BKB54" i="9"/>
  <c r="BKB15" i="9"/>
  <c r="BKB58" i="9"/>
  <c r="BKB10" i="9"/>
  <c r="BKB13" i="9"/>
  <c r="BKC7" i="9"/>
  <c r="BKB14" i="9"/>
  <c r="BKC61" i="9" l="1"/>
  <c r="BKC55" i="9"/>
  <c r="BKC11" i="9"/>
  <c r="BKC59" i="9"/>
  <c r="BKC60" i="9"/>
  <c r="BKC12" i="9"/>
  <c r="BKC56" i="9"/>
  <c r="BKC57" i="9"/>
  <c r="BKC16" i="9"/>
  <c r="BKC54" i="9"/>
  <c r="BKC15" i="9"/>
  <c r="BKC58" i="9"/>
  <c r="BKC10" i="9"/>
  <c r="BKC13" i="9"/>
  <c r="BKD7" i="9"/>
  <c r="BKC14" i="9"/>
  <c r="BKD61" i="9" l="1"/>
  <c r="BKD11" i="9"/>
  <c r="BKD55" i="9"/>
  <c r="BKD59" i="9"/>
  <c r="BKD60" i="9"/>
  <c r="BKD12" i="9"/>
  <c r="BKD57" i="9"/>
  <c r="BKD56" i="9"/>
  <c r="BKD16" i="9"/>
  <c r="BKD54" i="9"/>
  <c r="BKD15" i="9"/>
  <c r="BKD58" i="9"/>
  <c r="BKD10" i="9"/>
  <c r="BKD13" i="9"/>
  <c r="BKE7" i="9"/>
  <c r="BKD14" i="9"/>
  <c r="BKE61" i="9" l="1"/>
  <c r="BKE55" i="9"/>
  <c r="BKE11" i="9"/>
  <c r="BKE59" i="9"/>
  <c r="BKE60" i="9"/>
  <c r="BKE12" i="9"/>
  <c r="BKE56" i="9"/>
  <c r="BKE57" i="9"/>
  <c r="BKE16" i="9"/>
  <c r="BKE54" i="9"/>
  <c r="BKE15" i="9"/>
  <c r="BKE58" i="9"/>
  <c r="BKE10" i="9"/>
  <c r="BKF7" i="9"/>
  <c r="BKE13" i="9"/>
  <c r="BKE14" i="9"/>
  <c r="BKF61" i="9" l="1"/>
  <c r="BKF11" i="9"/>
  <c r="BKF55" i="9"/>
  <c r="BKF59" i="9"/>
  <c r="BKF60" i="9"/>
  <c r="BKF12" i="9"/>
  <c r="BKF56" i="9"/>
  <c r="BKF57" i="9"/>
  <c r="BKF16" i="9"/>
  <c r="BKF54" i="9"/>
  <c r="BKF15" i="9"/>
  <c r="BKF58" i="9"/>
  <c r="BKF10" i="9"/>
  <c r="BKF13" i="9"/>
  <c r="BKG7" i="9"/>
  <c r="BKF14" i="9"/>
  <c r="BKG61" i="9" l="1"/>
  <c r="BKG11" i="9"/>
  <c r="BKG55" i="9"/>
  <c r="BKG59" i="9"/>
  <c r="BKG60" i="9"/>
  <c r="BKG12" i="9"/>
  <c r="BKG56" i="9"/>
  <c r="BKG57" i="9"/>
  <c r="BKG16" i="9"/>
  <c r="BKG54" i="9"/>
  <c r="BKG15" i="9"/>
  <c r="BKG58" i="9"/>
  <c r="BKG10" i="9"/>
  <c r="BKG13" i="9"/>
  <c r="BKH7" i="9"/>
  <c r="BKG14" i="9"/>
  <c r="BKH61" i="9" l="1"/>
  <c r="BKH55" i="9"/>
  <c r="BKH11" i="9"/>
  <c r="BKH59" i="9"/>
  <c r="BKH60" i="9"/>
  <c r="BKH12" i="9"/>
  <c r="BKH56" i="9"/>
  <c r="BKH57" i="9"/>
  <c r="BKH16" i="9"/>
  <c r="BKH54" i="9"/>
  <c r="BKH15" i="9"/>
  <c r="BKH58" i="9"/>
  <c r="BKH10" i="9"/>
  <c r="BKH13" i="9"/>
  <c r="BKI7" i="9"/>
  <c r="BKH14" i="9"/>
  <c r="BKI61" i="9" l="1"/>
  <c r="BKI55" i="9"/>
  <c r="BKI11" i="9"/>
  <c r="BKI59" i="9"/>
  <c r="BKI60" i="9"/>
  <c r="BKI12" i="9"/>
  <c r="BKI57" i="9"/>
  <c r="BKI56" i="9"/>
  <c r="BKI16" i="9"/>
  <c r="BKI54" i="9"/>
  <c r="BKI15" i="9"/>
  <c r="BKI58" i="9"/>
  <c r="BKI10" i="9"/>
  <c r="BKI14" i="9"/>
  <c r="BKI13" i="9"/>
  <c r="BKJ7" i="9"/>
  <c r="BKJ61" i="9" l="1"/>
  <c r="BKJ11" i="9"/>
  <c r="BKJ55" i="9"/>
  <c r="BKJ59" i="9"/>
  <c r="BKJ60" i="9"/>
  <c r="BKJ12" i="9"/>
  <c r="BKJ56" i="9"/>
  <c r="BKJ57" i="9"/>
  <c r="BKJ16" i="9"/>
  <c r="BKJ54" i="9"/>
  <c r="BKJ15" i="9"/>
  <c r="BKJ58" i="9"/>
  <c r="BKJ10" i="9"/>
  <c r="BKJ13" i="9"/>
  <c r="BKJ14" i="9"/>
  <c r="BKK7" i="9"/>
  <c r="BKK61" i="9" l="1"/>
  <c r="BKK55" i="9"/>
  <c r="BKK11" i="9"/>
  <c r="BKK59" i="9"/>
  <c r="BKK60" i="9"/>
  <c r="BKK12" i="9"/>
  <c r="BKK57" i="9"/>
  <c r="BKK56" i="9"/>
  <c r="BKK16" i="9"/>
  <c r="BKK54" i="9"/>
  <c r="BKK15" i="9"/>
  <c r="BKK58" i="9"/>
  <c r="BKK10" i="9"/>
  <c r="BKK13" i="9"/>
  <c r="BKL7" i="9"/>
  <c r="BKK14" i="9"/>
  <c r="BKL61" i="9" l="1"/>
  <c r="BKL55" i="9"/>
  <c r="BKL11" i="9"/>
  <c r="BKL59" i="9"/>
  <c r="BKL60" i="9"/>
  <c r="BKL12" i="9"/>
  <c r="BKL56" i="9"/>
  <c r="BKL57" i="9"/>
  <c r="BKL16" i="9"/>
  <c r="BKL54" i="9"/>
  <c r="BKL15" i="9"/>
  <c r="BKL58" i="9"/>
  <c r="BKL10" i="9"/>
  <c r="BKL13" i="9"/>
  <c r="BKM7" i="9"/>
  <c r="BKL14" i="9"/>
  <c r="BKM61" i="9" l="1"/>
  <c r="BKM55" i="9"/>
  <c r="BKM11" i="9"/>
  <c r="BKM59" i="9"/>
  <c r="BKM60" i="9"/>
  <c r="BKM12" i="9"/>
  <c r="BKM57" i="9"/>
  <c r="BKM56" i="9"/>
  <c r="BKM16" i="9"/>
  <c r="BKM54" i="9"/>
  <c r="BKM15" i="9"/>
  <c r="BKM58" i="9"/>
  <c r="BKM10" i="9"/>
  <c r="BKM14" i="9"/>
  <c r="BKM13" i="9"/>
  <c r="BKN7" i="9"/>
  <c r="BKN61" i="9" l="1"/>
  <c r="BKN55" i="9"/>
  <c r="BKN11" i="9"/>
  <c r="BKN59" i="9"/>
  <c r="BKN60" i="9"/>
  <c r="BKN12" i="9"/>
  <c r="BKN57" i="9"/>
  <c r="BKN56" i="9"/>
  <c r="BKN16" i="9"/>
  <c r="BKN54" i="9"/>
  <c r="BKN15" i="9"/>
  <c r="BKN58" i="9"/>
  <c r="BKN10" i="9"/>
  <c r="BKN13" i="9"/>
  <c r="BKO7" i="9"/>
  <c r="BKN14" i="9"/>
  <c r="BKO61" i="9" l="1"/>
  <c r="BKO11" i="9"/>
  <c r="BKO55" i="9"/>
  <c r="BKO60" i="9"/>
  <c r="BKO59" i="9"/>
  <c r="BKO12" i="9"/>
  <c r="BKO56" i="9"/>
  <c r="BKO57" i="9"/>
  <c r="BKO16" i="9"/>
  <c r="BKO54" i="9"/>
  <c r="BKO15" i="9"/>
  <c r="BKO58" i="9"/>
  <c r="BKO10" i="9"/>
  <c r="BKO13" i="9"/>
  <c r="BKP7" i="9"/>
  <c r="BKO14" i="9"/>
  <c r="BKP61" i="9" l="1"/>
  <c r="BKP11" i="9"/>
  <c r="BKP55" i="9"/>
  <c r="BKP59" i="9"/>
  <c r="BKP60" i="9"/>
  <c r="BKP12" i="9"/>
  <c r="BKP57" i="9"/>
  <c r="BKP56" i="9"/>
  <c r="BKP16" i="9"/>
  <c r="BKP54" i="9"/>
  <c r="BKP15" i="9"/>
  <c r="BKP58" i="9"/>
  <c r="BKP10" i="9"/>
  <c r="BKP13" i="9"/>
  <c r="BKQ7" i="9"/>
  <c r="BKP14" i="9"/>
  <c r="BKQ61" i="9" l="1"/>
  <c r="BKQ11" i="9"/>
  <c r="BKQ55" i="9"/>
  <c r="BKQ60" i="9"/>
  <c r="BKQ59" i="9"/>
  <c r="BKQ12" i="9"/>
  <c r="BKQ56" i="9"/>
  <c r="BKQ57" i="9"/>
  <c r="BKQ16" i="9"/>
  <c r="BKQ54" i="9"/>
  <c r="BKQ15" i="9"/>
  <c r="BKQ58" i="9"/>
  <c r="BKQ10" i="9"/>
  <c r="BKQ14" i="9"/>
  <c r="BKQ13" i="9"/>
  <c r="BKR7" i="9"/>
  <c r="BKR61" i="9" l="1"/>
  <c r="BKR55" i="9"/>
  <c r="BKR11" i="9"/>
  <c r="BKR59" i="9"/>
  <c r="BKR60" i="9"/>
  <c r="BKR12" i="9"/>
  <c r="BKR56" i="9"/>
  <c r="BKR57" i="9"/>
  <c r="BKR16" i="9"/>
  <c r="BKR54" i="9"/>
  <c r="BKR15" i="9"/>
  <c r="BKR58" i="9"/>
  <c r="BKR10" i="9"/>
  <c r="BKR13" i="9"/>
  <c r="BKS7" i="9"/>
  <c r="BKR14" i="9"/>
  <c r="BKS61" i="9" l="1"/>
  <c r="BKS11" i="9"/>
  <c r="BKS55" i="9"/>
  <c r="BKS59" i="9"/>
  <c r="BKS60" i="9"/>
  <c r="BKS12" i="9"/>
  <c r="BKS56" i="9"/>
  <c r="BKS57" i="9"/>
  <c r="BKS16" i="9"/>
  <c r="BKS54" i="9"/>
  <c r="BKS15" i="9"/>
  <c r="BKS58" i="9"/>
  <c r="BKS10" i="9"/>
  <c r="BKS13" i="9"/>
  <c r="BKS14" i="9"/>
  <c r="BKT7" i="9"/>
  <c r="BKT61" i="9" l="1"/>
  <c r="BKT55" i="9"/>
  <c r="BKT11" i="9"/>
  <c r="BKT60" i="9"/>
  <c r="BKT59" i="9"/>
  <c r="BKT12" i="9"/>
  <c r="BKT57" i="9"/>
  <c r="BKT56" i="9"/>
  <c r="BKT16" i="9"/>
  <c r="BKT54" i="9"/>
  <c r="BKT15" i="9"/>
  <c r="BKT58" i="9"/>
  <c r="BKT10" i="9"/>
  <c r="BKT13" i="9"/>
  <c r="BKU7" i="9"/>
  <c r="BKT14" i="9"/>
  <c r="BKU61" i="9" l="1"/>
  <c r="BKU11" i="9"/>
  <c r="BKU55" i="9"/>
  <c r="BKU59" i="9"/>
  <c r="BKU60" i="9"/>
  <c r="BKU12" i="9"/>
  <c r="BKU56" i="9"/>
  <c r="BKU57" i="9"/>
  <c r="BKU16" i="9"/>
  <c r="BKU54" i="9"/>
  <c r="BKU15" i="9"/>
  <c r="BKU58" i="9"/>
  <c r="BKU10" i="9"/>
  <c r="BKV7" i="9"/>
  <c r="BKU13" i="9"/>
  <c r="BKU14" i="9"/>
  <c r="BKV61" i="9" l="1"/>
  <c r="BKV55" i="9"/>
  <c r="BKV11" i="9"/>
  <c r="BKV59" i="9"/>
  <c r="BKV60" i="9"/>
  <c r="BKV12" i="9"/>
  <c r="BKV56" i="9"/>
  <c r="BKV57" i="9"/>
  <c r="BKV16" i="9"/>
  <c r="BKV54" i="9"/>
  <c r="BKV15" i="9"/>
  <c r="BKV58" i="9"/>
  <c r="BKV10" i="9"/>
  <c r="BKW7" i="9"/>
  <c r="BKV14" i="9"/>
  <c r="BKV13" i="9"/>
  <c r="BKW61" i="9" l="1"/>
  <c r="BKW55" i="9"/>
  <c r="BKW11" i="9"/>
  <c r="BKW59" i="9"/>
  <c r="BKW60" i="9"/>
  <c r="BKW12" i="9"/>
  <c r="BKW56" i="9"/>
  <c r="BKW57" i="9"/>
  <c r="BKW16" i="9"/>
  <c r="BKW54" i="9"/>
  <c r="BKW15" i="9"/>
  <c r="BKW58" i="9"/>
  <c r="BKW10" i="9"/>
  <c r="BKX7" i="9"/>
  <c r="BKW14" i="9"/>
  <c r="BKW13" i="9"/>
  <c r="BKX61" i="9" l="1"/>
  <c r="BKX55" i="9"/>
  <c r="BKX11" i="9"/>
  <c r="BKX59" i="9"/>
  <c r="BKX60" i="9"/>
  <c r="BKX12" i="9"/>
  <c r="BKX56" i="9"/>
  <c r="BKX57" i="9"/>
  <c r="BKX16" i="9"/>
  <c r="BKX54" i="9"/>
  <c r="BKX15" i="9"/>
  <c r="BKX58" i="9"/>
  <c r="BKX10" i="9"/>
  <c r="BKX13" i="9"/>
  <c r="BKY7" i="9"/>
  <c r="BKX14" i="9"/>
  <c r="BKY61" i="9" l="1"/>
  <c r="BKY11" i="9"/>
  <c r="BKY55" i="9"/>
  <c r="BKY59" i="9"/>
  <c r="BKY60" i="9"/>
  <c r="BKY12" i="9"/>
  <c r="BKY57" i="9"/>
  <c r="BKY56" i="9"/>
  <c r="BKY16" i="9"/>
  <c r="BKY54" i="9"/>
  <c r="BKY15" i="9"/>
  <c r="BKY58" i="9"/>
  <c r="BKY10" i="9"/>
  <c r="BKY14" i="9"/>
  <c r="BKZ7" i="9"/>
  <c r="BKY13" i="9"/>
  <c r="BKZ61" i="9" l="1"/>
  <c r="BKZ11" i="9"/>
  <c r="BKZ55" i="9"/>
  <c r="BKZ59" i="9"/>
  <c r="BKZ60" i="9"/>
  <c r="BKZ12" i="9"/>
  <c r="BKZ56" i="9"/>
  <c r="BKZ57" i="9"/>
  <c r="BKZ16" i="9"/>
  <c r="BKZ54" i="9"/>
  <c r="BKZ15" i="9"/>
  <c r="BKZ58" i="9"/>
  <c r="BKZ10" i="9"/>
  <c r="BKZ13" i="9"/>
  <c r="BKZ14" i="9"/>
  <c r="BLA7" i="9"/>
  <c r="BLA61" i="9" l="1"/>
  <c r="BLA11" i="9"/>
  <c r="BLA55" i="9"/>
  <c r="BLA59" i="9"/>
  <c r="BLA60" i="9"/>
  <c r="BLA12" i="9"/>
  <c r="BLA56" i="9"/>
  <c r="BLA57" i="9"/>
  <c r="BLA16" i="9"/>
  <c r="BLA54" i="9"/>
  <c r="BLA15" i="9"/>
  <c r="BLA58" i="9"/>
  <c r="BLA10" i="9"/>
  <c r="BLA13" i="9"/>
  <c r="BLB7" i="9"/>
  <c r="BLA14" i="9"/>
  <c r="BLB61" i="9" l="1"/>
  <c r="BLB11" i="9"/>
  <c r="BLB55" i="9"/>
  <c r="BLB59" i="9"/>
  <c r="BLB60" i="9"/>
  <c r="BLB12" i="9"/>
  <c r="BLB57" i="9"/>
  <c r="BLB56" i="9"/>
  <c r="BLB16" i="9"/>
  <c r="BLB54" i="9"/>
  <c r="BLB15" i="9"/>
  <c r="BLB58" i="9"/>
  <c r="BLB10" i="9"/>
  <c r="BLB13" i="9"/>
  <c r="BLC7" i="9"/>
  <c r="BLB14" i="9"/>
  <c r="BLC61" i="9" l="1"/>
  <c r="BLC11" i="9"/>
  <c r="BLC55" i="9"/>
  <c r="BLC59" i="9"/>
  <c r="BLC60" i="9"/>
  <c r="BLC12" i="9"/>
  <c r="BLC57" i="9"/>
  <c r="BLC56" i="9"/>
  <c r="BLC16" i="9"/>
  <c r="BLC54" i="9"/>
  <c r="BLC15" i="9"/>
  <c r="BLC58" i="9"/>
  <c r="BLC10" i="9"/>
  <c r="BLC14" i="9"/>
  <c r="BLD7" i="9"/>
  <c r="BLC13" i="9"/>
  <c r="BLD61" i="9" l="1"/>
  <c r="BLD55" i="9"/>
  <c r="BLD11" i="9"/>
  <c r="BLD59" i="9"/>
  <c r="BLD60" i="9"/>
  <c r="BLD12" i="9"/>
  <c r="BLD56" i="9"/>
  <c r="BLD57" i="9"/>
  <c r="BLD16" i="9"/>
  <c r="BLD54" i="9"/>
  <c r="BLD15" i="9"/>
  <c r="BLD58" i="9"/>
  <c r="BLD10" i="9"/>
  <c r="BLD13" i="9"/>
  <c r="BLE7" i="9"/>
  <c r="BLD14" i="9"/>
  <c r="BLE61" i="9" l="1"/>
  <c r="BLE55" i="9"/>
  <c r="BLE11" i="9"/>
  <c r="BLE59" i="9"/>
  <c r="BLE60" i="9"/>
  <c r="BLE12" i="9"/>
  <c r="BLE56" i="9"/>
  <c r="BLE57" i="9"/>
  <c r="BLE16" i="9"/>
  <c r="BLE54" i="9"/>
  <c r="BLE15" i="9"/>
  <c r="BLE58" i="9"/>
  <c r="BLE10" i="9"/>
  <c r="BLE13" i="9"/>
  <c r="BLF7" i="9"/>
  <c r="BLE14" i="9"/>
  <c r="BLF61" i="9" l="1"/>
  <c r="BLF55" i="9"/>
  <c r="BLF11" i="9"/>
  <c r="BLF59" i="9"/>
  <c r="BLF60" i="9"/>
  <c r="BLF12" i="9"/>
  <c r="BLF57" i="9"/>
  <c r="BLF56" i="9"/>
  <c r="BLF16" i="9"/>
  <c r="BLF54" i="9"/>
  <c r="BLF15" i="9"/>
  <c r="BLF58" i="9"/>
  <c r="BLF10" i="9"/>
  <c r="BLF13" i="9"/>
  <c r="BLG7" i="9"/>
  <c r="BLF14" i="9"/>
  <c r="BLG61" i="9" l="1"/>
  <c r="BLG55" i="9"/>
  <c r="BLG11" i="9"/>
  <c r="BLG59" i="9"/>
  <c r="BLG60" i="9"/>
  <c r="BLG12" i="9"/>
  <c r="BLG56" i="9"/>
  <c r="BLG57" i="9"/>
  <c r="BLG16" i="9"/>
  <c r="BLG54" i="9"/>
  <c r="BLG15" i="9"/>
  <c r="BLG58" i="9"/>
  <c r="BLG10" i="9"/>
  <c r="BLG14" i="9"/>
  <c r="BLH7" i="9"/>
  <c r="BLG13" i="9"/>
  <c r="BLH61" i="9" l="1"/>
  <c r="BLH55" i="9"/>
  <c r="BLH11" i="9"/>
  <c r="BLH59" i="9"/>
  <c r="BLH60" i="9"/>
  <c r="BLH12" i="9"/>
  <c r="BLH57" i="9"/>
  <c r="BLH56" i="9"/>
  <c r="BLH16" i="9"/>
  <c r="BLH54" i="9"/>
  <c r="BLH15" i="9"/>
  <c r="BLH58" i="9"/>
  <c r="BLH10" i="9"/>
  <c r="BLH13" i="9"/>
  <c r="BLI7" i="9"/>
  <c r="BLH14" i="9"/>
  <c r="BLI61" i="9" l="1"/>
  <c r="BLI11" i="9"/>
  <c r="BLI55" i="9"/>
  <c r="BLI59" i="9"/>
  <c r="BLI60" i="9"/>
  <c r="BLI12" i="9"/>
  <c r="BLI56" i="9"/>
  <c r="BLI57" i="9"/>
  <c r="BLI16" i="9"/>
  <c r="BLI54" i="9"/>
  <c r="BLI15" i="9"/>
  <c r="BLI58" i="9"/>
  <c r="BLI10" i="9"/>
  <c r="BLI13" i="9"/>
  <c r="BLJ7" i="9"/>
  <c r="BLI14" i="9"/>
  <c r="BLJ61" i="9" l="1"/>
  <c r="BLJ55" i="9"/>
  <c r="BLJ11" i="9"/>
  <c r="BLJ59" i="9"/>
  <c r="BLJ60" i="9"/>
  <c r="BLJ12" i="9"/>
  <c r="BLJ57" i="9"/>
  <c r="BLJ56" i="9"/>
  <c r="BLJ16" i="9"/>
  <c r="BLJ54" i="9"/>
  <c r="BLJ15" i="9"/>
  <c r="BLJ58" i="9"/>
  <c r="BLJ10" i="9"/>
  <c r="BLK7" i="9"/>
  <c r="BLJ14" i="9"/>
  <c r="BLJ13" i="9"/>
  <c r="BLK61" i="9" l="1"/>
  <c r="BLK55" i="9"/>
  <c r="BLK11" i="9"/>
  <c r="BLK59" i="9"/>
  <c r="BLK60" i="9"/>
  <c r="BLK12" i="9"/>
  <c r="BLK56" i="9"/>
  <c r="BLK57" i="9"/>
  <c r="BLK16" i="9"/>
  <c r="BLK54" i="9"/>
  <c r="BLK15" i="9"/>
  <c r="BLK58" i="9"/>
  <c r="BLK10" i="9"/>
  <c r="BLL7" i="9"/>
  <c r="BLK13" i="9"/>
  <c r="BLK14" i="9"/>
  <c r="BLL61" i="9" l="1"/>
  <c r="BLL55" i="9"/>
  <c r="BLL11" i="9"/>
  <c r="BLL59" i="9"/>
  <c r="BLL60" i="9"/>
  <c r="BLL12" i="9"/>
  <c r="BLL56" i="9"/>
  <c r="BLL57" i="9"/>
  <c r="BLL16" i="9"/>
  <c r="BLL54" i="9"/>
  <c r="BLL15" i="9"/>
  <c r="BLL58" i="9"/>
  <c r="BLL10" i="9"/>
  <c r="BLL13" i="9"/>
  <c r="BLL14" i="9"/>
  <c r="BLM7" i="9"/>
  <c r="BLM61" i="9" l="1"/>
  <c r="BLM11" i="9"/>
  <c r="BLM55" i="9"/>
  <c r="BLM59" i="9"/>
  <c r="BLM60" i="9"/>
  <c r="BLM12" i="9"/>
  <c r="BLM57" i="9"/>
  <c r="BLM56" i="9"/>
  <c r="BLM16" i="9"/>
  <c r="BLM54" i="9"/>
  <c r="BLM15" i="9"/>
  <c r="BLM58" i="9"/>
  <c r="BLM10" i="9"/>
  <c r="BLM13" i="9"/>
  <c r="BLN7" i="9"/>
  <c r="BLM14" i="9"/>
  <c r="BLN61" i="9" l="1"/>
  <c r="BLN55" i="9"/>
  <c r="BLN11" i="9"/>
  <c r="BLN59" i="9"/>
  <c r="BLN60" i="9"/>
  <c r="BLN12" i="9"/>
  <c r="BLN56" i="9"/>
  <c r="BLN57" i="9"/>
  <c r="BLN16" i="9"/>
  <c r="BLN54" i="9"/>
  <c r="BLN15" i="9"/>
  <c r="BLN58" i="9"/>
  <c r="BLN10" i="9"/>
  <c r="BLN13" i="9"/>
  <c r="BLO7" i="9"/>
  <c r="BLN14" i="9"/>
  <c r="BLO61" i="9" l="1"/>
  <c r="BLO55" i="9"/>
  <c r="BLO11" i="9"/>
  <c r="BLO59" i="9"/>
  <c r="BLO60" i="9"/>
  <c r="BLO12" i="9"/>
  <c r="BLO56" i="9"/>
  <c r="BLO57" i="9"/>
  <c r="BLO16" i="9"/>
  <c r="BLO54" i="9"/>
  <c r="BLO15" i="9"/>
  <c r="BLO58" i="9"/>
  <c r="BLO10" i="9"/>
  <c r="BLO13" i="9"/>
  <c r="BLP7" i="9"/>
  <c r="BLO14" i="9"/>
  <c r="BLP61" i="9" l="1"/>
  <c r="BLP11" i="9"/>
  <c r="BLP55" i="9"/>
  <c r="BLP60" i="9"/>
  <c r="BLP59" i="9"/>
  <c r="BLP12" i="9"/>
  <c r="BLP56" i="9"/>
  <c r="BLP57" i="9"/>
  <c r="BLP16" i="9"/>
  <c r="BLP54" i="9"/>
  <c r="BLP15" i="9"/>
  <c r="BLP58" i="9"/>
  <c r="BLP10" i="9"/>
  <c r="BLP13" i="9"/>
  <c r="BLP14" i="9"/>
  <c r="BLQ7" i="9"/>
  <c r="BLQ61" i="9" l="1"/>
  <c r="BLQ55" i="9"/>
  <c r="BLQ11" i="9"/>
  <c r="BLQ59" i="9"/>
  <c r="BLQ60" i="9"/>
  <c r="BLQ12" i="9"/>
  <c r="BLQ57" i="9"/>
  <c r="BLQ56" i="9"/>
  <c r="BLQ16" i="9"/>
  <c r="BLQ54" i="9"/>
  <c r="BLQ15" i="9"/>
  <c r="BLQ58" i="9"/>
  <c r="BLQ10" i="9"/>
  <c r="BLR7" i="9"/>
  <c r="BLQ14" i="9"/>
  <c r="BLQ13" i="9"/>
  <c r="BLR61" i="9" l="1"/>
  <c r="BLR11" i="9"/>
  <c r="BLR55" i="9"/>
  <c r="BLR59" i="9"/>
  <c r="BLR60" i="9"/>
  <c r="BLR12" i="9"/>
  <c r="BLR56" i="9"/>
  <c r="BLR57" i="9"/>
  <c r="BLR16" i="9"/>
  <c r="BLR54" i="9"/>
  <c r="BLR15" i="9"/>
  <c r="BLR58" i="9"/>
  <c r="BLR10" i="9"/>
  <c r="BLR13" i="9"/>
  <c r="BLR14" i="9"/>
  <c r="BLS7" i="9"/>
  <c r="BLS61" i="9" l="1"/>
  <c r="BLS11" i="9"/>
  <c r="BLS55" i="9"/>
  <c r="BLS60" i="9"/>
  <c r="BLS59" i="9"/>
  <c r="BLS12" i="9"/>
  <c r="BLS56" i="9"/>
  <c r="BLS57" i="9"/>
  <c r="BLS16" i="9"/>
  <c r="BLS54" i="9"/>
  <c r="BLS15" i="9"/>
  <c r="BLS58" i="9"/>
  <c r="BLS10" i="9"/>
  <c r="BLS13" i="9"/>
  <c r="BLT7" i="9"/>
  <c r="BLS14" i="9"/>
  <c r="BLT61" i="9" l="1"/>
  <c r="BLT55" i="9"/>
  <c r="BLT11" i="9"/>
  <c r="BLT59" i="9"/>
  <c r="BLT60" i="9"/>
  <c r="BLT12" i="9"/>
  <c r="BLT56" i="9"/>
  <c r="BLT57" i="9"/>
  <c r="BLT16" i="9"/>
  <c r="BLT54" i="9"/>
  <c r="BLT15" i="9"/>
  <c r="BLT58" i="9"/>
  <c r="BLT10" i="9"/>
  <c r="BLT13" i="9"/>
  <c r="BLU7" i="9"/>
  <c r="BLT14" i="9"/>
  <c r="BLU61" i="9" l="1"/>
  <c r="BLU55" i="9"/>
  <c r="BLU11" i="9"/>
  <c r="BLU59" i="9"/>
  <c r="BLU60" i="9"/>
  <c r="BLU12" i="9"/>
  <c r="BLU56" i="9"/>
  <c r="BLU57" i="9"/>
  <c r="BLU16" i="9"/>
  <c r="BLU54" i="9"/>
  <c r="BLU15" i="9"/>
  <c r="BLU58" i="9"/>
  <c r="BLU10" i="9"/>
  <c r="BLV7" i="9"/>
  <c r="BLU14" i="9"/>
  <c r="BLU13" i="9"/>
  <c r="BLV61" i="9" l="1"/>
  <c r="BLV55" i="9"/>
  <c r="BLV11" i="9"/>
  <c r="BLV59" i="9"/>
  <c r="BLV60" i="9"/>
  <c r="BLV12" i="9"/>
  <c r="BLV57" i="9"/>
  <c r="BLV56" i="9"/>
  <c r="BLV16" i="9"/>
  <c r="BLV54" i="9"/>
  <c r="BLV15" i="9"/>
  <c r="BLV58" i="9"/>
  <c r="BLV10" i="9"/>
  <c r="BLV13" i="9"/>
  <c r="BLW7" i="9"/>
  <c r="BLV14" i="9"/>
  <c r="BLW61" i="9" l="1"/>
  <c r="BLW11" i="9"/>
  <c r="BLW55" i="9"/>
  <c r="BLW59" i="9"/>
  <c r="BLW60" i="9"/>
  <c r="BLW12" i="9"/>
  <c r="BLW56" i="9"/>
  <c r="BLW57" i="9"/>
  <c r="BLW16" i="9"/>
  <c r="BLW54" i="9"/>
  <c r="BLW15" i="9"/>
  <c r="BLW58" i="9"/>
  <c r="BLW10" i="9"/>
  <c r="BLW14" i="9"/>
  <c r="BLW13" i="9"/>
  <c r="BLX7" i="9"/>
  <c r="BLX61" i="9" l="1"/>
  <c r="BLX55" i="9"/>
  <c r="BLX11" i="9"/>
  <c r="BLX59" i="9"/>
  <c r="BLX60" i="9"/>
  <c r="BLX12" i="9"/>
  <c r="BLX57" i="9"/>
  <c r="BLX56" i="9"/>
  <c r="BLX16" i="9"/>
  <c r="BLX54" i="9"/>
  <c r="BLX15" i="9"/>
  <c r="BLX58" i="9"/>
  <c r="BLX10" i="9"/>
  <c r="BLX13" i="9"/>
  <c r="BLY7" i="9"/>
  <c r="BLX14" i="9"/>
  <c r="BLY61" i="9" l="1"/>
  <c r="BLY55" i="9"/>
  <c r="BLY11" i="9"/>
  <c r="BLY59" i="9"/>
  <c r="BLY60" i="9"/>
  <c r="BLY12" i="9"/>
  <c r="BLY56" i="9"/>
  <c r="BLY57" i="9"/>
  <c r="BLY16" i="9"/>
  <c r="BLY54" i="9"/>
  <c r="BLY15" i="9"/>
  <c r="BLY58" i="9"/>
  <c r="BLY10" i="9"/>
  <c r="BLZ7" i="9"/>
  <c r="BLY14" i="9"/>
  <c r="BLY13" i="9"/>
  <c r="BLZ61" i="9" l="1"/>
  <c r="BLZ11" i="9"/>
  <c r="BLZ55" i="9"/>
  <c r="BLZ59" i="9"/>
  <c r="BLZ60" i="9"/>
  <c r="BLZ12" i="9"/>
  <c r="BLZ57" i="9"/>
  <c r="BLZ56" i="9"/>
  <c r="BLZ16" i="9"/>
  <c r="BLZ54" i="9"/>
  <c r="BLZ15" i="9"/>
  <c r="BLZ58" i="9"/>
  <c r="BLZ10" i="9"/>
  <c r="BLZ13" i="9"/>
  <c r="BMA7" i="9"/>
  <c r="BLZ14" i="9"/>
  <c r="BMA61" i="9" l="1"/>
  <c r="BMA11" i="9"/>
  <c r="BMA55" i="9"/>
  <c r="BMA60" i="9"/>
  <c r="BMA59" i="9"/>
  <c r="BMA12" i="9"/>
  <c r="BMA56" i="9"/>
  <c r="BMA57" i="9"/>
  <c r="BMA16" i="9"/>
  <c r="BMA54" i="9"/>
  <c r="BMA15" i="9"/>
  <c r="BMA58" i="9"/>
  <c r="BMA10" i="9"/>
  <c r="BMA13" i="9"/>
  <c r="BMA14" i="9"/>
  <c r="BMB7" i="9"/>
  <c r="BMB61" i="9" l="1"/>
  <c r="BMB55" i="9"/>
  <c r="BMB11" i="9"/>
  <c r="BMB59" i="9"/>
  <c r="BMB60" i="9"/>
  <c r="BMB12" i="9"/>
  <c r="BMB56" i="9"/>
  <c r="BMB57" i="9"/>
  <c r="BMB16" i="9"/>
  <c r="BMB54" i="9"/>
  <c r="BMB15" i="9"/>
  <c r="BMB58" i="9"/>
  <c r="BMB10" i="9"/>
  <c r="BMC7" i="9"/>
  <c r="BMB14" i="9"/>
  <c r="BMB13" i="9"/>
  <c r="BMC61" i="9" l="1"/>
  <c r="BMC55" i="9"/>
  <c r="BMC11" i="9"/>
  <c r="BMC59" i="9"/>
  <c r="BMC60" i="9"/>
  <c r="BMC12" i="9"/>
  <c r="BMC57" i="9"/>
  <c r="BMC56" i="9"/>
  <c r="BMC16" i="9"/>
  <c r="BMC54" i="9"/>
  <c r="BMC15" i="9"/>
  <c r="BMC58" i="9"/>
  <c r="BMC10" i="9"/>
  <c r="BMC13" i="9"/>
  <c r="BMD7" i="9"/>
  <c r="BMC14" i="9"/>
  <c r="BMD61" i="9" l="1"/>
  <c r="BMD55" i="9"/>
  <c r="BMD11" i="9"/>
  <c r="BMD59" i="9"/>
  <c r="BMD60" i="9"/>
  <c r="BMD12" i="9"/>
  <c r="BMD56" i="9"/>
  <c r="BMD57" i="9"/>
  <c r="BMD16" i="9"/>
  <c r="BMD54" i="9"/>
  <c r="BMD15" i="9"/>
  <c r="BMD58" i="9"/>
  <c r="BMD10" i="9"/>
  <c r="BME7" i="9"/>
  <c r="BMD14" i="9"/>
  <c r="BMD13" i="9"/>
  <c r="BME61" i="9" l="1"/>
  <c r="BME55" i="9"/>
  <c r="BME11" i="9"/>
  <c r="BME59" i="9"/>
  <c r="BME60" i="9"/>
  <c r="BME12" i="9"/>
  <c r="BME57" i="9"/>
  <c r="BME56" i="9"/>
  <c r="BME16" i="9"/>
  <c r="BME54" i="9"/>
  <c r="BME15" i="9"/>
  <c r="BME58" i="9"/>
  <c r="BME10" i="9"/>
  <c r="BME13" i="9"/>
  <c r="BMF7" i="9"/>
  <c r="BME14" i="9"/>
  <c r="BMF61" i="9" l="1"/>
  <c r="BMF11" i="9"/>
  <c r="BMF55" i="9"/>
  <c r="BMF59" i="9"/>
  <c r="BMF60" i="9"/>
  <c r="BMF12" i="9"/>
  <c r="BMF56" i="9"/>
  <c r="BMF57" i="9"/>
  <c r="BMF16" i="9"/>
  <c r="BMF54" i="9"/>
  <c r="BMF15" i="9"/>
  <c r="BMF58" i="9"/>
  <c r="BMF10" i="9"/>
  <c r="BMF13" i="9"/>
  <c r="BMF14" i="9"/>
  <c r="BMG7" i="9"/>
  <c r="BMG61" i="9" l="1"/>
  <c r="BMG11" i="9"/>
  <c r="BMG55" i="9"/>
  <c r="BMG59" i="9"/>
  <c r="BMG60" i="9"/>
  <c r="BMG12" i="9"/>
  <c r="BMG57" i="9"/>
  <c r="BMG56" i="9"/>
  <c r="BMG16" i="9"/>
  <c r="BMG54" i="9"/>
  <c r="BMG15" i="9"/>
  <c r="BMG58" i="9"/>
  <c r="BMG10" i="9"/>
  <c r="BMG13" i="9"/>
  <c r="BMH7" i="9"/>
  <c r="BMG14" i="9"/>
  <c r="BMH61" i="9" l="1"/>
  <c r="BMH55" i="9"/>
  <c r="BMH11" i="9"/>
  <c r="BMH59" i="9"/>
  <c r="BMH60" i="9"/>
  <c r="BMH12" i="9"/>
  <c r="BMH56" i="9"/>
  <c r="BMH57" i="9"/>
  <c r="BMH16" i="9"/>
  <c r="BMH54" i="9"/>
  <c r="BMH15" i="9"/>
  <c r="BMH58" i="9"/>
  <c r="BMH10" i="9"/>
  <c r="BMI7" i="9"/>
  <c r="BMH14" i="9"/>
  <c r="BMH13" i="9"/>
  <c r="BMI61" i="9" l="1"/>
  <c r="BMI11" i="9"/>
  <c r="BMI55" i="9"/>
  <c r="BMI59" i="9"/>
  <c r="BMI60" i="9"/>
  <c r="BMI12" i="9"/>
  <c r="BMI57" i="9"/>
  <c r="BMI56" i="9"/>
  <c r="BMI16" i="9"/>
  <c r="BMI54" i="9"/>
  <c r="BMI15" i="9"/>
  <c r="BMI58" i="9"/>
  <c r="BMI10" i="9"/>
  <c r="BMI14" i="9"/>
  <c r="BMJ7" i="9"/>
  <c r="BMI13" i="9"/>
  <c r="BMJ61" i="9" l="1"/>
  <c r="BMJ55" i="9"/>
  <c r="BMJ11" i="9"/>
  <c r="BMJ60" i="9"/>
  <c r="BMJ59" i="9"/>
  <c r="BMJ12" i="9"/>
  <c r="BMJ57" i="9"/>
  <c r="BMJ56" i="9"/>
  <c r="BMJ16" i="9"/>
  <c r="BMJ54" i="9"/>
  <c r="BMJ15" i="9"/>
  <c r="BMJ58" i="9"/>
  <c r="BMJ10" i="9"/>
  <c r="BMJ13" i="9"/>
  <c r="BMK7" i="9"/>
  <c r="BMJ14" i="9"/>
  <c r="BMK61" i="9" l="1"/>
  <c r="BMK55" i="9"/>
  <c r="BMK11" i="9"/>
  <c r="BMK60" i="9"/>
  <c r="BMK59" i="9"/>
  <c r="BMK12" i="9"/>
  <c r="BMK56" i="9"/>
  <c r="BMK57" i="9"/>
  <c r="BMK16" i="9"/>
  <c r="BMK54" i="9"/>
  <c r="BMK15" i="9"/>
  <c r="BMK58" i="9"/>
  <c r="BMK10" i="9"/>
  <c r="BMK13" i="9"/>
  <c r="BML7" i="9"/>
  <c r="BMK14" i="9"/>
  <c r="BML61" i="9" l="1"/>
  <c r="BML55" i="9"/>
  <c r="BML11" i="9"/>
  <c r="BML59" i="9"/>
  <c r="BML60" i="9"/>
  <c r="BML12" i="9"/>
  <c r="BML56" i="9"/>
  <c r="BML57" i="9"/>
  <c r="BML16" i="9"/>
  <c r="BML54" i="9"/>
  <c r="BML15" i="9"/>
  <c r="BML58" i="9"/>
  <c r="BML10" i="9"/>
  <c r="BMM7" i="9"/>
  <c r="BML14" i="9"/>
  <c r="BML13" i="9"/>
  <c r="BMM61" i="9" l="1"/>
  <c r="BMM55" i="9"/>
  <c r="BMM11" i="9"/>
  <c r="BMM59" i="9"/>
  <c r="BMM60" i="9"/>
  <c r="BMM12" i="9"/>
  <c r="BMM56" i="9"/>
  <c r="BMM57" i="9"/>
  <c r="BMM16" i="9"/>
  <c r="BMM54" i="9"/>
  <c r="BMM15" i="9"/>
  <c r="BMM58" i="9"/>
  <c r="BMM10" i="9"/>
  <c r="BMM14" i="9"/>
  <c r="BMN7" i="9"/>
  <c r="BMM13" i="9"/>
  <c r="BMN61" i="9" l="1"/>
  <c r="BMN55" i="9"/>
  <c r="BMN11" i="9"/>
  <c r="BMN60" i="9"/>
  <c r="BMN59" i="9"/>
  <c r="BMN12" i="9"/>
  <c r="BMN57" i="9"/>
  <c r="BMN56" i="9"/>
  <c r="BMN16" i="9"/>
  <c r="BMN54" i="9"/>
  <c r="BMN15" i="9"/>
  <c r="BMN58" i="9"/>
  <c r="BMN10" i="9"/>
  <c r="BMN13" i="9"/>
  <c r="BMO7" i="9"/>
  <c r="BMN14" i="9"/>
  <c r="BMO61" i="9" l="1"/>
  <c r="BMO55" i="9"/>
  <c r="BMO11" i="9"/>
  <c r="BMO59" i="9"/>
  <c r="BMO60" i="9"/>
  <c r="BMO12" i="9"/>
  <c r="BMO56" i="9"/>
  <c r="BMO57" i="9"/>
  <c r="BMO16" i="9"/>
  <c r="BMO54" i="9"/>
  <c r="BMO15" i="9"/>
  <c r="BMO58" i="9"/>
  <c r="BMO10" i="9"/>
  <c r="BMP7" i="9"/>
  <c r="BMO14" i="9"/>
  <c r="BMO13" i="9"/>
  <c r="BMP61" i="9" l="1"/>
  <c r="BMP55" i="9"/>
  <c r="BMP11" i="9"/>
  <c r="BMP59" i="9"/>
  <c r="BMP60" i="9"/>
  <c r="BMP12" i="9"/>
  <c r="BMP56" i="9"/>
  <c r="BMP57" i="9"/>
  <c r="BMP16" i="9"/>
  <c r="BMP54" i="9"/>
  <c r="BMP15" i="9"/>
  <c r="BMP58" i="9"/>
  <c r="BMP10" i="9"/>
  <c r="BMP13" i="9"/>
  <c r="BMQ7" i="9"/>
  <c r="BMP14" i="9"/>
  <c r="BMQ61" i="9" l="1"/>
  <c r="BMQ11" i="9"/>
  <c r="BMQ55" i="9"/>
  <c r="BMQ59" i="9"/>
  <c r="BMQ60" i="9"/>
  <c r="BMQ12" i="9"/>
  <c r="BMQ57" i="9"/>
  <c r="BMQ56" i="9"/>
  <c r="BMQ16" i="9"/>
  <c r="BMQ54" i="9"/>
  <c r="BMQ15" i="9"/>
  <c r="BMQ58" i="9"/>
  <c r="BMQ10" i="9"/>
  <c r="BMR7" i="9"/>
  <c r="BMQ13" i="9"/>
  <c r="BMQ14" i="9"/>
  <c r="BMR61" i="9" l="1"/>
  <c r="BMR55" i="9"/>
  <c r="BMR11" i="9"/>
  <c r="BMR59" i="9"/>
  <c r="BMR60" i="9"/>
  <c r="BMR12" i="9"/>
  <c r="BMR56" i="9"/>
  <c r="BMR57" i="9"/>
  <c r="BMR16" i="9"/>
  <c r="BMR54" i="9"/>
  <c r="BMR15" i="9"/>
  <c r="BMR58" i="9"/>
  <c r="BMR10" i="9"/>
  <c r="BMR13" i="9"/>
  <c r="BMS7" i="9"/>
  <c r="BMR14" i="9"/>
  <c r="BMS61" i="9" l="1"/>
  <c r="BMS55" i="9"/>
  <c r="BMS11" i="9"/>
  <c r="BMS59" i="9"/>
  <c r="BMS60" i="9"/>
  <c r="BMS12" i="9"/>
  <c r="BMS57" i="9"/>
  <c r="BMS56" i="9"/>
  <c r="BMS16" i="9"/>
  <c r="BMS54" i="9"/>
  <c r="BMS15" i="9"/>
  <c r="BMS58" i="9"/>
  <c r="BMS10" i="9"/>
  <c r="BMS13" i="9"/>
  <c r="BMS14" i="9"/>
  <c r="BMT7" i="9"/>
  <c r="BMT61" i="9" l="1"/>
  <c r="BMT55" i="9"/>
  <c r="BMT11" i="9"/>
  <c r="BMT59" i="9"/>
  <c r="BMT60" i="9"/>
  <c r="BMT12" i="9"/>
  <c r="BMT57" i="9"/>
  <c r="BMT56" i="9"/>
  <c r="BMT16" i="9"/>
  <c r="BMT54" i="9"/>
  <c r="BMT15" i="9"/>
  <c r="BMT58" i="9"/>
  <c r="BMT10" i="9"/>
  <c r="BMT13" i="9"/>
  <c r="BMU7" i="9"/>
  <c r="BMT14" i="9"/>
  <c r="BMU61" i="9" l="1"/>
  <c r="BMU11" i="9"/>
  <c r="BMU55" i="9"/>
  <c r="BMU59" i="9"/>
  <c r="BMU60" i="9"/>
  <c r="BMU12" i="9"/>
  <c r="BMU56" i="9"/>
  <c r="BMU57" i="9"/>
  <c r="BMU16" i="9"/>
  <c r="BMU54" i="9"/>
  <c r="BMU15" i="9"/>
  <c r="BMU58" i="9"/>
  <c r="BMU10" i="9"/>
  <c r="BMU14" i="9"/>
  <c r="BMV7" i="9"/>
  <c r="BMU13" i="9"/>
  <c r="BMV61" i="9" l="1"/>
  <c r="BMV11" i="9"/>
  <c r="BMV55" i="9"/>
  <c r="BMV59" i="9"/>
  <c r="BMV60" i="9"/>
  <c r="BMV12" i="9"/>
  <c r="BMV57" i="9"/>
  <c r="BMV56" i="9"/>
  <c r="BMV16" i="9"/>
  <c r="BMV54" i="9"/>
  <c r="BMV15" i="9"/>
  <c r="BMV58" i="9"/>
  <c r="BMV10" i="9"/>
  <c r="BMV13" i="9"/>
  <c r="BMW7" i="9"/>
  <c r="BMV14" i="9"/>
  <c r="BMW61" i="9" l="1"/>
  <c r="BMW11" i="9"/>
  <c r="BMW55" i="9"/>
  <c r="BMW59" i="9"/>
  <c r="BMW60" i="9"/>
  <c r="BMW12" i="9"/>
  <c r="BMW56" i="9"/>
  <c r="BMW57" i="9"/>
  <c r="BMW16" i="9"/>
  <c r="BMW54" i="9"/>
  <c r="BMW15" i="9"/>
  <c r="BMW58" i="9"/>
  <c r="BMW10" i="9"/>
  <c r="BMW13" i="9"/>
  <c r="BMX7" i="9"/>
  <c r="BMW14" i="9"/>
  <c r="BMX61" i="9" l="1"/>
  <c r="BMX55" i="9"/>
  <c r="BMX11" i="9"/>
  <c r="BMX59" i="9"/>
  <c r="BMX60" i="9"/>
  <c r="BMX12" i="9"/>
  <c r="BMX57" i="9"/>
  <c r="BMX56" i="9"/>
  <c r="BMX16" i="9"/>
  <c r="BMX54" i="9"/>
  <c r="BMX15" i="9"/>
  <c r="BMX58" i="9"/>
  <c r="BMX10" i="9"/>
  <c r="BMX13" i="9"/>
  <c r="BMY7" i="9"/>
  <c r="BMX14" i="9"/>
  <c r="BMY61" i="9" l="1"/>
  <c r="BMY55" i="9"/>
  <c r="BMY11" i="9"/>
  <c r="BMY59" i="9"/>
  <c r="BMY60" i="9"/>
  <c r="BMY12" i="9"/>
  <c r="BMY57" i="9"/>
  <c r="BMY56" i="9"/>
  <c r="BMY16" i="9"/>
  <c r="BMY54" i="9"/>
  <c r="BMY15" i="9"/>
  <c r="BMY58" i="9"/>
  <c r="BMY10" i="9"/>
  <c r="BMY14" i="9"/>
  <c r="BMZ7" i="9"/>
  <c r="BMY13" i="9"/>
  <c r="BMZ61" i="9" l="1"/>
  <c r="BMZ55" i="9"/>
  <c r="BMZ11" i="9"/>
  <c r="BMZ59" i="9"/>
  <c r="BMZ60" i="9"/>
  <c r="BMZ12" i="9"/>
  <c r="BMZ57" i="9"/>
  <c r="BMZ56" i="9"/>
  <c r="BMZ16" i="9"/>
  <c r="BMZ54" i="9"/>
  <c r="BMZ15" i="9"/>
  <c r="BMZ58" i="9"/>
  <c r="BMZ10" i="9"/>
  <c r="BMZ13" i="9"/>
  <c r="BNA7" i="9"/>
  <c r="BMZ14" i="9"/>
  <c r="BNA61" i="9" l="1"/>
  <c r="BNA55" i="9"/>
  <c r="BNA11" i="9"/>
  <c r="BNA59" i="9"/>
  <c r="BNA60" i="9"/>
  <c r="BNA12" i="9"/>
  <c r="BNA56" i="9"/>
  <c r="BNA57" i="9"/>
  <c r="BNA16" i="9"/>
  <c r="BNA54" i="9"/>
  <c r="BNA15" i="9"/>
  <c r="BNA58" i="9"/>
  <c r="BNA10" i="9"/>
  <c r="BNA13" i="9"/>
  <c r="BNB7" i="9"/>
  <c r="BNA14" i="9"/>
  <c r="BNB61" i="9" l="1"/>
  <c r="BNB55" i="9"/>
  <c r="BNB11" i="9"/>
  <c r="BNB59" i="9"/>
  <c r="BNB60" i="9"/>
  <c r="BNB12" i="9"/>
  <c r="BNB57" i="9"/>
  <c r="BNB56" i="9"/>
  <c r="BNB16" i="9"/>
  <c r="BNB54" i="9"/>
  <c r="BNB15" i="9"/>
  <c r="BNB58" i="9"/>
  <c r="BNB10" i="9"/>
  <c r="BNB13" i="9"/>
  <c r="BNC7" i="9"/>
  <c r="BNB14" i="9"/>
  <c r="BNC61" i="9" l="1"/>
  <c r="BNC55" i="9"/>
  <c r="BNC11" i="9"/>
  <c r="BNC59" i="9"/>
  <c r="BNC60" i="9"/>
  <c r="BNC12" i="9"/>
  <c r="BNC56" i="9"/>
  <c r="BNC57" i="9"/>
  <c r="BNC16" i="9"/>
  <c r="BNC54" i="9"/>
  <c r="BNC15" i="9"/>
  <c r="BNC58" i="9"/>
  <c r="BNC10" i="9"/>
  <c r="BNC14" i="9"/>
  <c r="BND7" i="9"/>
  <c r="BNC13" i="9"/>
  <c r="BND61" i="9" l="1"/>
  <c r="BND55" i="9"/>
  <c r="BND11" i="9"/>
  <c r="BND59" i="9"/>
  <c r="BND60" i="9"/>
  <c r="BND12" i="9"/>
  <c r="BND56" i="9"/>
  <c r="BND57" i="9"/>
  <c r="BND16" i="9"/>
  <c r="BND54" i="9"/>
  <c r="BND15" i="9"/>
  <c r="BND58" i="9"/>
  <c r="BND10" i="9"/>
  <c r="BND13" i="9"/>
  <c r="BNE7" i="9"/>
  <c r="BND14" i="9"/>
  <c r="BNE61" i="9" l="1"/>
  <c r="BNE55" i="9"/>
  <c r="BNE11" i="9"/>
  <c r="BNE59" i="9"/>
  <c r="BNE60" i="9"/>
  <c r="BNE12" i="9"/>
  <c r="BNE56" i="9"/>
  <c r="BNE57" i="9"/>
  <c r="BNE16" i="9"/>
  <c r="BNE54" i="9"/>
  <c r="BNE15" i="9"/>
  <c r="BNE58" i="9"/>
  <c r="BNE10" i="9"/>
  <c r="BNE13" i="9"/>
  <c r="BNF7" i="9"/>
  <c r="BNE14" i="9"/>
  <c r="BNF61" i="9" l="1"/>
  <c r="BNF55" i="9"/>
  <c r="BNF11" i="9"/>
  <c r="BNF59" i="9"/>
  <c r="BNF60" i="9"/>
  <c r="BNF12" i="9"/>
  <c r="BNF56" i="9"/>
  <c r="BNF57" i="9"/>
  <c r="BNF16" i="9"/>
  <c r="BNF54" i="9"/>
  <c r="BNF15" i="9"/>
  <c r="BNF58" i="9"/>
  <c r="BNF10" i="9"/>
  <c r="BNF13" i="9"/>
  <c r="BNG7" i="9"/>
  <c r="BNF14" i="9"/>
  <c r="BNG61" i="9" l="1"/>
  <c r="BNG55" i="9"/>
  <c r="BNG11" i="9"/>
  <c r="BNG59" i="9"/>
  <c r="BNG60" i="9"/>
  <c r="BNG12" i="9"/>
  <c r="BNG57" i="9"/>
  <c r="BNG56" i="9"/>
  <c r="BNG16" i="9"/>
  <c r="BNG54" i="9"/>
  <c r="BNG15" i="9"/>
  <c r="BNG58" i="9"/>
  <c r="BNG10" i="9"/>
  <c r="BNH7" i="9"/>
  <c r="BNG13" i="9"/>
  <c r="BNG14" i="9"/>
  <c r="BNH61" i="9" l="1"/>
  <c r="BNH55" i="9"/>
  <c r="BNH11" i="9"/>
  <c r="BNH59" i="9"/>
  <c r="BNH60" i="9"/>
  <c r="BNH12" i="9"/>
  <c r="BNH57" i="9"/>
  <c r="BNH56" i="9"/>
  <c r="BNH16" i="9"/>
  <c r="BNH54" i="9"/>
  <c r="BNH15" i="9"/>
  <c r="BNH58" i="9"/>
  <c r="BNH10" i="9"/>
  <c r="BNH13" i="9"/>
  <c r="BNI7" i="9"/>
  <c r="BNH14" i="9"/>
  <c r="BNI61" i="9" l="1"/>
  <c r="BNI55" i="9"/>
  <c r="BNI11" i="9"/>
  <c r="BNI59" i="9"/>
  <c r="BNI60" i="9"/>
  <c r="BNI12" i="9"/>
  <c r="BNI56" i="9"/>
  <c r="BNI57" i="9"/>
  <c r="BNI16" i="9"/>
  <c r="BNI54" i="9"/>
  <c r="BNI15" i="9"/>
  <c r="BNI58" i="9"/>
  <c r="BNI10" i="9"/>
  <c r="BNI13" i="9"/>
  <c r="BNJ7" i="9"/>
  <c r="BNI14" i="9"/>
  <c r="BNJ61" i="9" l="1"/>
  <c r="BNJ55" i="9"/>
  <c r="BNJ11" i="9"/>
  <c r="BNJ59" i="9"/>
  <c r="BNJ60" i="9"/>
  <c r="BNJ12" i="9"/>
  <c r="BNJ56" i="9"/>
  <c r="BNJ57" i="9"/>
  <c r="BNJ16" i="9"/>
  <c r="BNJ54" i="9"/>
  <c r="BNJ15" i="9"/>
  <c r="BNJ58" i="9"/>
  <c r="BNJ10" i="9"/>
  <c r="BNJ14" i="9"/>
  <c r="BNJ13" i="9"/>
  <c r="BNK7" i="9"/>
  <c r="BNK61" i="9" l="1"/>
  <c r="BNK55" i="9"/>
  <c r="BNK11" i="9"/>
  <c r="BNK59" i="9"/>
  <c r="BNK60" i="9"/>
  <c r="BNK12" i="9"/>
  <c r="BNK56" i="9"/>
  <c r="BNK57" i="9"/>
  <c r="BNK16" i="9"/>
  <c r="BNK54" i="9"/>
  <c r="BNK15" i="9"/>
  <c r="BNK58" i="9"/>
  <c r="BNK10" i="9"/>
  <c r="BNK14" i="9"/>
  <c r="BNK13" i="9"/>
  <c r="BNL7" i="9"/>
  <c r="BNL61" i="9" l="1"/>
  <c r="BNL55" i="9"/>
  <c r="BNL11" i="9"/>
  <c r="BNL59" i="9"/>
  <c r="BNL60" i="9"/>
  <c r="BNL12" i="9"/>
  <c r="BNL56" i="9"/>
  <c r="BNL57" i="9"/>
  <c r="BNL16" i="9"/>
  <c r="BNL54" i="9"/>
  <c r="BNL15" i="9"/>
  <c r="BNL58" i="9"/>
  <c r="BNL10" i="9"/>
  <c r="BNL13" i="9"/>
  <c r="BNM7" i="9"/>
  <c r="BNL14" i="9"/>
  <c r="BNM61" i="9" l="1"/>
  <c r="BNM55" i="9"/>
  <c r="BNM11" i="9"/>
  <c r="BNM59" i="9"/>
  <c r="BNM60" i="9"/>
  <c r="BNM12" i="9"/>
  <c r="BNM57" i="9"/>
  <c r="BNM56" i="9"/>
  <c r="BNM16" i="9"/>
  <c r="BNM54" i="9"/>
  <c r="BNM15" i="9"/>
  <c r="BNM58" i="9"/>
  <c r="BNM10" i="9"/>
  <c r="BNM13" i="9"/>
  <c r="BNN7" i="9"/>
  <c r="BNM14" i="9"/>
  <c r="BNN61" i="9" l="1"/>
  <c r="BNN55" i="9"/>
  <c r="BNN11" i="9"/>
  <c r="BNN59" i="9"/>
  <c r="BNN60" i="9"/>
  <c r="BNN12" i="9"/>
  <c r="BNN57" i="9"/>
  <c r="BNN56" i="9"/>
  <c r="BNN16" i="9"/>
  <c r="BNN54" i="9"/>
  <c r="BNN15" i="9"/>
  <c r="BNN58" i="9"/>
  <c r="BNN10" i="9"/>
  <c r="BNN14" i="9"/>
  <c r="BNN13" i="9"/>
  <c r="BNO7" i="9"/>
  <c r="BNO61" i="9" l="1"/>
  <c r="BNO55" i="9"/>
  <c r="BNO11" i="9"/>
  <c r="BNO59" i="9"/>
  <c r="BNO60" i="9"/>
  <c r="BNO12" i="9"/>
  <c r="BNO56" i="9"/>
  <c r="BNO57" i="9"/>
  <c r="BNO16" i="9"/>
  <c r="BNO54" i="9"/>
  <c r="BNO15" i="9"/>
  <c r="BNO58" i="9"/>
  <c r="BNO10" i="9"/>
  <c r="BNO14" i="9"/>
  <c r="BNP7" i="9"/>
  <c r="BNO13" i="9"/>
  <c r="BNP61" i="9" l="1"/>
  <c r="BNP55" i="9"/>
  <c r="BNP11" i="9"/>
  <c r="BNP59" i="9"/>
  <c r="BNP60" i="9"/>
  <c r="BNP12" i="9"/>
  <c r="BNP57" i="9"/>
  <c r="BNP56" i="9"/>
  <c r="BNP16" i="9"/>
  <c r="BNP54" i="9"/>
  <c r="BNP15" i="9"/>
  <c r="BNP58" i="9"/>
  <c r="BNP10" i="9"/>
  <c r="BNP13" i="9"/>
  <c r="BNP14" i="9"/>
  <c r="BNQ7" i="9"/>
  <c r="BNQ61" i="9" l="1"/>
  <c r="BNQ55" i="9"/>
  <c r="BNQ11" i="9"/>
  <c r="BNQ60" i="9"/>
  <c r="BNQ59" i="9"/>
  <c r="BNQ12" i="9"/>
  <c r="BNQ57" i="9"/>
  <c r="BNQ56" i="9"/>
  <c r="BNQ16" i="9"/>
  <c r="BNQ54" i="9"/>
  <c r="BNQ15" i="9"/>
  <c r="BNQ58" i="9"/>
  <c r="BNQ10" i="9"/>
  <c r="BNQ13" i="9"/>
  <c r="BNR7" i="9"/>
  <c r="BNQ14" i="9"/>
  <c r="BNR61" i="9" l="1"/>
  <c r="BNR55" i="9"/>
  <c r="BNR11" i="9"/>
  <c r="BNR59" i="9"/>
  <c r="BNR60" i="9"/>
  <c r="BNR12" i="9"/>
  <c r="BNR56" i="9"/>
  <c r="BNR57" i="9"/>
  <c r="BNR16" i="9"/>
  <c r="BNR54" i="9"/>
  <c r="BNR15" i="9"/>
  <c r="BNR58" i="9"/>
  <c r="BNR10" i="9"/>
  <c r="BNR14" i="9"/>
  <c r="BNR13" i="9"/>
  <c r="BNS7" i="9"/>
  <c r="BNS61" i="9" l="1"/>
  <c r="BNS55" i="9"/>
  <c r="BNS11" i="9"/>
  <c r="BNS59" i="9"/>
  <c r="BNS60" i="9"/>
  <c r="BNS12" i="9"/>
  <c r="BNS57" i="9"/>
  <c r="BNS56" i="9"/>
  <c r="BNS16" i="9"/>
  <c r="BNS54" i="9"/>
  <c r="BNS15" i="9"/>
  <c r="BNS58" i="9"/>
  <c r="BNS10" i="9"/>
  <c r="BNS14" i="9"/>
  <c r="BNT7" i="9"/>
  <c r="BNS13" i="9"/>
  <c r="BNT61" i="9" l="1"/>
  <c r="BNT55" i="9"/>
  <c r="BNT11" i="9"/>
  <c r="BNT59" i="9"/>
  <c r="BNT60" i="9"/>
  <c r="BNT12" i="9"/>
  <c r="BNT56" i="9"/>
  <c r="BNT57" i="9"/>
  <c r="BNT16" i="9"/>
  <c r="BNT54" i="9"/>
  <c r="BNT15" i="9"/>
  <c r="BNT58" i="9"/>
  <c r="BNT10" i="9"/>
  <c r="BNT13" i="9"/>
  <c r="BNT14" i="9"/>
  <c r="BNU7" i="9"/>
  <c r="BNU61" i="9" l="1"/>
  <c r="BNU55" i="9"/>
  <c r="BNU11" i="9"/>
  <c r="BNU59" i="9"/>
  <c r="BNU60" i="9"/>
  <c r="BNU12" i="9"/>
  <c r="BNU56" i="9"/>
  <c r="BNU57" i="9"/>
  <c r="BNU16" i="9"/>
  <c r="BNU54" i="9"/>
  <c r="BNU15" i="9"/>
  <c r="BNU58" i="9"/>
  <c r="BNU10" i="9"/>
  <c r="BNU13" i="9"/>
  <c r="BNU14" i="9"/>
  <c r="BNV7" i="9"/>
  <c r="BNV61" i="9" l="1"/>
  <c r="BNV55" i="9"/>
  <c r="BNV11" i="9"/>
  <c r="BNV59" i="9"/>
  <c r="BNV60" i="9"/>
  <c r="BNV12" i="9"/>
  <c r="BNV56" i="9"/>
  <c r="BNV57" i="9"/>
  <c r="BNV16" i="9"/>
  <c r="BNV54" i="9"/>
  <c r="BNV15" i="9"/>
  <c r="BNV58" i="9"/>
  <c r="BNV10" i="9"/>
  <c r="BNV13" i="9"/>
  <c r="BNW7" i="9"/>
  <c r="BNV14" i="9"/>
  <c r="BNW61" i="9" l="1"/>
  <c r="BNW55" i="9"/>
  <c r="BNW11" i="9"/>
  <c r="BNW59" i="9"/>
  <c r="BNW60" i="9"/>
  <c r="BNW12" i="9"/>
  <c r="BNW57" i="9"/>
  <c r="BNW56" i="9"/>
  <c r="BNW16" i="9"/>
  <c r="BNW54" i="9"/>
  <c r="BNW15" i="9"/>
  <c r="BNW58" i="9"/>
  <c r="BNW10" i="9"/>
  <c r="BNW14" i="9"/>
  <c r="BNX7" i="9"/>
  <c r="BNW13" i="9"/>
  <c r="BNX61" i="9" l="1"/>
  <c r="BNX55" i="9"/>
  <c r="BNX11" i="9"/>
  <c r="BNX59" i="9"/>
  <c r="BNX60" i="9"/>
  <c r="BNX12" i="9"/>
  <c r="BNX56" i="9"/>
  <c r="BNX57" i="9"/>
  <c r="BNX16" i="9"/>
  <c r="BNX54" i="9"/>
  <c r="BNX15" i="9"/>
  <c r="BNX58" i="9"/>
  <c r="BNX10" i="9"/>
  <c r="BNX13" i="9"/>
  <c r="BNY7" i="9"/>
  <c r="BNX14" i="9"/>
  <c r="BNY61" i="9" l="1"/>
  <c r="BNY55" i="9"/>
  <c r="BNY11" i="9"/>
  <c r="BNY59" i="9"/>
  <c r="BNY60" i="9"/>
  <c r="BNY12" i="9"/>
  <c r="BNY56" i="9"/>
  <c r="BNY57" i="9"/>
  <c r="BNY16" i="9"/>
  <c r="BNY54" i="9"/>
  <c r="BNY15" i="9"/>
  <c r="BNY58" i="9"/>
  <c r="BNY10" i="9"/>
  <c r="BNY13" i="9"/>
  <c r="BNZ7" i="9"/>
  <c r="BNY14" i="9"/>
  <c r="BNZ61" i="9" l="1"/>
  <c r="BNZ55" i="9"/>
  <c r="BNZ11" i="9"/>
  <c r="BNZ59" i="9"/>
  <c r="BNZ60" i="9"/>
  <c r="BNZ12" i="9"/>
  <c r="BNZ56" i="9"/>
  <c r="BNZ57" i="9"/>
  <c r="BNZ16" i="9"/>
  <c r="BNZ54" i="9"/>
  <c r="BNZ15" i="9"/>
  <c r="BNZ58" i="9"/>
  <c r="BNZ10" i="9"/>
  <c r="BOA7" i="9"/>
  <c r="BNZ13" i="9"/>
  <c r="BNZ14" i="9"/>
  <c r="BOA61" i="9" l="1"/>
  <c r="BOA55" i="9"/>
  <c r="BOA11" i="9"/>
  <c r="BOA59" i="9"/>
  <c r="BOA60" i="9"/>
  <c r="BOA12" i="9"/>
  <c r="BOA56" i="9"/>
  <c r="BOA57" i="9"/>
  <c r="BOA16" i="9"/>
  <c r="BOA54" i="9"/>
  <c r="BOA15" i="9"/>
  <c r="BOA58" i="9"/>
  <c r="BOA10" i="9"/>
  <c r="BOB7" i="9"/>
  <c r="BOA14" i="9"/>
  <c r="BOA13" i="9"/>
  <c r="BOB61" i="9" l="1"/>
  <c r="BOB11" i="9"/>
  <c r="BOB55" i="9"/>
  <c r="BOB60" i="9"/>
  <c r="BOB59" i="9"/>
  <c r="BOB12" i="9"/>
  <c r="BOB56" i="9"/>
  <c r="BOB57" i="9"/>
  <c r="BOB16" i="9"/>
  <c r="BOB54" i="9"/>
  <c r="BOB15" i="9"/>
  <c r="BOB58" i="9"/>
  <c r="BOB10" i="9"/>
  <c r="BOC7" i="9"/>
  <c r="BOB14" i="9"/>
  <c r="BOB13" i="9"/>
  <c r="BOC61" i="9" l="1"/>
  <c r="BOC55" i="9"/>
  <c r="BOC11" i="9"/>
  <c r="BOC59" i="9"/>
  <c r="BOC60" i="9"/>
  <c r="BOC12" i="9"/>
  <c r="BOC56" i="9"/>
  <c r="BOC57" i="9"/>
  <c r="BOC16" i="9"/>
  <c r="BOC54" i="9"/>
  <c r="BOC15" i="9"/>
  <c r="BOC58" i="9"/>
  <c r="BOC10" i="9"/>
  <c r="BOD7" i="9"/>
  <c r="BOC14" i="9"/>
  <c r="BOC13" i="9"/>
  <c r="BOD61" i="9" l="1"/>
  <c r="BOD55" i="9"/>
  <c r="BOD11" i="9"/>
  <c r="BOD59" i="9"/>
  <c r="BOD60" i="9"/>
  <c r="BOD12" i="9"/>
  <c r="BOD56" i="9"/>
  <c r="BOD57" i="9"/>
  <c r="BOD16" i="9"/>
  <c r="BOD54" i="9"/>
  <c r="BOD15" i="9"/>
  <c r="BOD58" i="9"/>
  <c r="BOD10" i="9"/>
  <c r="BOE7" i="9"/>
  <c r="BOD14" i="9"/>
  <c r="BOD13" i="9"/>
  <c r="BOE61" i="9" l="1"/>
  <c r="BOE55" i="9"/>
  <c r="BOE11" i="9"/>
  <c r="BOE59" i="9"/>
  <c r="BOE60" i="9"/>
  <c r="BOE12" i="9"/>
  <c r="BOE57" i="9"/>
  <c r="BOE56" i="9"/>
  <c r="BOE16" i="9"/>
  <c r="BOE54" i="9"/>
  <c r="BOE15" i="9"/>
  <c r="BOE58" i="9"/>
  <c r="BOE10" i="9"/>
  <c r="BOF7" i="9"/>
  <c r="BOE14" i="9"/>
  <c r="BOE13" i="9"/>
  <c r="BOF61" i="9" l="1"/>
  <c r="BOF55" i="9"/>
  <c r="BOF11" i="9"/>
  <c r="BOF59" i="9"/>
  <c r="BOF60" i="9"/>
  <c r="BOF12" i="9"/>
  <c r="BOF56" i="9"/>
  <c r="BOF57" i="9"/>
  <c r="BOF16" i="9"/>
  <c r="BOF54" i="9"/>
  <c r="BOF15" i="9"/>
  <c r="BOF58" i="9"/>
  <c r="BOF10" i="9"/>
  <c r="BOG7" i="9"/>
  <c r="BOF14" i="9"/>
  <c r="BOF13" i="9"/>
  <c r="BOG61" i="9" l="1"/>
  <c r="BOG55" i="9"/>
  <c r="BOG11" i="9"/>
  <c r="BOG59" i="9"/>
  <c r="BOG60" i="9"/>
  <c r="BOG12" i="9"/>
  <c r="BOG57" i="9"/>
  <c r="BOG56" i="9"/>
  <c r="BOG16" i="9"/>
  <c r="BOG54" i="9"/>
  <c r="BOG15" i="9"/>
  <c r="BOG58" i="9"/>
  <c r="BOG10" i="9"/>
  <c r="BOH7" i="9"/>
  <c r="BOG14" i="9"/>
  <c r="BOG13" i="9"/>
  <c r="BOH61" i="9" l="1"/>
  <c r="BOH55" i="9"/>
  <c r="BOH11" i="9"/>
  <c r="BOH59" i="9"/>
  <c r="BOH60" i="9"/>
  <c r="BOH12" i="9"/>
  <c r="BOH57" i="9"/>
  <c r="BOH56" i="9"/>
  <c r="BOH16" i="9"/>
  <c r="BOH54" i="9"/>
  <c r="BOH15" i="9"/>
  <c r="BOH58" i="9"/>
  <c r="BOH10" i="9"/>
  <c r="BOI7" i="9"/>
  <c r="BOH14" i="9"/>
  <c r="BOH13" i="9"/>
  <c r="BOI61" i="9" l="1"/>
  <c r="BOI55" i="9"/>
  <c r="BOI11" i="9"/>
  <c r="BOI59" i="9"/>
  <c r="BOI60" i="9"/>
  <c r="BOI12" i="9"/>
  <c r="BOI56" i="9"/>
  <c r="BOI57" i="9"/>
  <c r="BOI16" i="9"/>
  <c r="BOI54" i="9"/>
  <c r="BOI15" i="9"/>
  <c r="BOI58" i="9"/>
  <c r="BOI10" i="9"/>
  <c r="BOJ7" i="9"/>
  <c r="BOI14" i="9"/>
  <c r="BOI13" i="9"/>
  <c r="BOJ61" i="9" l="1"/>
  <c r="BOJ55" i="9"/>
  <c r="BOJ11" i="9"/>
  <c r="BOJ59" i="9"/>
  <c r="BOJ60" i="9"/>
  <c r="BOJ12" i="9"/>
  <c r="BOJ56" i="9"/>
  <c r="BOJ57" i="9"/>
  <c r="BOJ16" i="9"/>
  <c r="BOJ54" i="9"/>
  <c r="BOJ15" i="9"/>
  <c r="BOJ58" i="9"/>
  <c r="BOJ10" i="9"/>
  <c r="BOK7" i="9"/>
  <c r="BOJ14" i="9"/>
  <c r="BOJ13" i="9"/>
  <c r="BOK61" i="9" l="1"/>
  <c r="BOK55" i="9"/>
  <c r="BOK11" i="9"/>
  <c r="BOK59" i="9"/>
  <c r="BOK60" i="9"/>
  <c r="BOK12" i="9"/>
  <c r="BOK56" i="9"/>
  <c r="BOK57" i="9"/>
  <c r="BOK16" i="9"/>
  <c r="BOK54" i="9"/>
  <c r="BOK15" i="9"/>
  <c r="BOK58" i="9"/>
  <c r="BOK10" i="9"/>
  <c r="BOL7" i="9"/>
  <c r="BOK14" i="9"/>
  <c r="BOK13" i="9"/>
  <c r="BOL61" i="9" l="1"/>
  <c r="BOL55" i="9"/>
  <c r="BOL11" i="9"/>
  <c r="BOL59" i="9"/>
  <c r="BOL60" i="9"/>
  <c r="BOL12" i="9"/>
  <c r="BOL56" i="9"/>
  <c r="BOL57" i="9"/>
  <c r="BOL16" i="9"/>
  <c r="BOL54" i="9"/>
  <c r="BOL15" i="9"/>
  <c r="BOL58" i="9"/>
  <c r="BOL10" i="9"/>
  <c r="BOM7" i="9"/>
  <c r="BOL14" i="9"/>
  <c r="BOL13" i="9"/>
  <c r="BOM61" i="9" l="1"/>
  <c r="BOM55" i="9"/>
  <c r="BOM11" i="9"/>
  <c r="BOM59" i="9"/>
  <c r="BOM60" i="9"/>
  <c r="BOM12" i="9"/>
  <c r="BOM56" i="9"/>
  <c r="BOM57" i="9"/>
  <c r="BOM16" i="9"/>
  <c r="BOM54" i="9"/>
  <c r="BOM15" i="9"/>
  <c r="BOM58" i="9"/>
  <c r="BOM10" i="9"/>
  <c r="BON7" i="9"/>
  <c r="BOM14" i="9"/>
  <c r="BOM13" i="9"/>
  <c r="BON61" i="9" l="1"/>
  <c r="BON11" i="9"/>
  <c r="BON55" i="9"/>
  <c r="BON59" i="9"/>
  <c r="BON60" i="9"/>
  <c r="BON12" i="9"/>
  <c r="BON56" i="9"/>
  <c r="BON57" i="9"/>
  <c r="BON16" i="9"/>
  <c r="BON54" i="9"/>
  <c r="BON15" i="9"/>
  <c r="BON58" i="9"/>
  <c r="BON10" i="9"/>
  <c r="BOO7" i="9"/>
  <c r="BON14" i="9"/>
  <c r="BON13" i="9"/>
  <c r="BOO61" i="9" l="1"/>
  <c r="BOO11" i="9"/>
  <c r="BOO55" i="9"/>
  <c r="BOO59" i="9"/>
  <c r="BOO60" i="9"/>
  <c r="BOO12" i="9"/>
  <c r="BOO56" i="9"/>
  <c r="BOO57" i="9"/>
  <c r="BOO16" i="9"/>
  <c r="BOO54" i="9"/>
  <c r="BOO15" i="9"/>
  <c r="BOO58" i="9"/>
  <c r="BOO10" i="9"/>
  <c r="BOP7" i="9"/>
  <c r="BOO14" i="9"/>
  <c r="BOO13" i="9"/>
  <c r="BOP61" i="9" l="1"/>
  <c r="BOP11" i="9"/>
  <c r="BOP55" i="9"/>
  <c r="BOP59" i="9"/>
  <c r="BOP60" i="9"/>
  <c r="BOP12" i="9"/>
  <c r="BOP57" i="9"/>
  <c r="BOP56" i="9"/>
  <c r="BOP16" i="9"/>
  <c r="BOP54" i="9"/>
  <c r="BOP15" i="9"/>
  <c r="BOP58" i="9"/>
  <c r="BOP10" i="9"/>
  <c r="BOQ7" i="9"/>
  <c r="BOP14" i="9"/>
  <c r="BOP13" i="9"/>
  <c r="BOQ61" i="9" l="1"/>
  <c r="BOQ55" i="9"/>
  <c r="BOQ11" i="9"/>
  <c r="BOQ59" i="9"/>
  <c r="BOQ60" i="9"/>
  <c r="BOQ12" i="9"/>
  <c r="BOQ56" i="9"/>
  <c r="BOQ57" i="9"/>
  <c r="BOQ16" i="9"/>
  <c r="BOQ54" i="9"/>
  <c r="BOQ15" i="9"/>
  <c r="BOQ58" i="9"/>
  <c r="BOQ10" i="9"/>
  <c r="BOR7" i="9"/>
  <c r="BOQ14" i="9"/>
  <c r="BOQ13" i="9"/>
  <c r="BOR61" i="9" l="1"/>
  <c r="BOR11" i="9"/>
  <c r="BOR55" i="9"/>
  <c r="BOR59" i="9"/>
  <c r="BOR60" i="9"/>
  <c r="BOR12" i="9"/>
  <c r="BOR57" i="9"/>
  <c r="BOR56" i="9"/>
  <c r="BOR16" i="9"/>
  <c r="BOR54" i="9"/>
  <c r="BOR15" i="9"/>
  <c r="BOR58" i="9"/>
  <c r="BOR10" i="9"/>
  <c r="BOS7" i="9"/>
  <c r="BOR14" i="9"/>
  <c r="BOR13" i="9"/>
  <c r="BOS61" i="9" l="1"/>
  <c r="BOS55" i="9"/>
  <c r="BOS11" i="9"/>
  <c r="BOS59" i="9"/>
  <c r="BOS60" i="9"/>
  <c r="BOS12" i="9"/>
  <c r="BOS56" i="9"/>
  <c r="BOS57" i="9"/>
  <c r="BOS16" i="9"/>
  <c r="BOS54" i="9"/>
  <c r="BOS15" i="9"/>
  <c r="BOS58" i="9"/>
  <c r="BOS10" i="9"/>
  <c r="BOT7" i="9"/>
  <c r="BOS14" i="9"/>
  <c r="BOS13" i="9"/>
  <c r="BOT61" i="9" l="1"/>
  <c r="BOT55" i="9"/>
  <c r="BOT11" i="9"/>
  <c r="BOT59" i="9"/>
  <c r="BOT60" i="9"/>
  <c r="BOT12" i="9"/>
  <c r="BOT57" i="9"/>
  <c r="BOT56" i="9"/>
  <c r="BOT16" i="9"/>
  <c r="BOT54" i="9"/>
  <c r="BOT15" i="9"/>
  <c r="BOT58" i="9"/>
  <c r="BOT10" i="9"/>
  <c r="BOU7" i="9"/>
  <c r="BOT14" i="9"/>
  <c r="BOT13" i="9"/>
  <c r="BOU61" i="9" l="1"/>
  <c r="BOU55" i="9"/>
  <c r="BOU11" i="9"/>
  <c r="BOU59" i="9"/>
  <c r="BOU60" i="9"/>
  <c r="BOU12" i="9"/>
  <c r="BOU57" i="9"/>
  <c r="BOU56" i="9"/>
  <c r="BOU16" i="9"/>
  <c r="BOU54" i="9"/>
  <c r="BOU15" i="9"/>
  <c r="BOU58" i="9"/>
  <c r="BOU10" i="9"/>
  <c r="BOV7" i="9"/>
  <c r="BOU14" i="9"/>
  <c r="BOU13" i="9"/>
  <c r="BOV61" i="9" l="1"/>
  <c r="BOV11" i="9"/>
  <c r="BOV55" i="9"/>
  <c r="BOV59" i="9"/>
  <c r="BOV60" i="9"/>
  <c r="BOV12" i="9"/>
  <c r="BOV56" i="9"/>
  <c r="BOV57" i="9"/>
  <c r="BOV16" i="9"/>
  <c r="BOV54" i="9"/>
  <c r="BOV15" i="9"/>
  <c r="BOV58" i="9"/>
  <c r="BOV10" i="9"/>
  <c r="BOW7" i="9"/>
  <c r="BOV14" i="9"/>
  <c r="BOV13" i="9"/>
  <c r="BOW61" i="9" l="1"/>
  <c r="BOW55" i="9"/>
  <c r="BOW11" i="9"/>
  <c r="BOW59" i="9"/>
  <c r="BOW60" i="9"/>
  <c r="BOW12" i="9"/>
  <c r="BOW57" i="9"/>
  <c r="BOW56" i="9"/>
  <c r="BOW16" i="9"/>
  <c r="BOW54" i="9"/>
  <c r="BOW15" i="9"/>
  <c r="BOW58" i="9"/>
  <c r="BOW10" i="9"/>
  <c r="BOX7" i="9"/>
  <c r="BOW14" i="9"/>
  <c r="BOW13" i="9"/>
  <c r="BOX61" i="9" l="1"/>
  <c r="BOX55" i="9"/>
  <c r="BOX11" i="9"/>
  <c r="BOX59" i="9"/>
  <c r="BOX60" i="9"/>
  <c r="BOX12" i="9"/>
  <c r="BOX57" i="9"/>
  <c r="BOX56" i="9"/>
  <c r="BOX16" i="9"/>
  <c r="BOX54" i="9"/>
  <c r="BOX15" i="9"/>
  <c r="BOX58" i="9"/>
  <c r="BOX10" i="9"/>
  <c r="BOY7" i="9"/>
  <c r="BOX14" i="9"/>
  <c r="BOX13" i="9"/>
  <c r="BOY61" i="9" l="1"/>
  <c r="BOY55" i="9"/>
  <c r="BOY11" i="9"/>
  <c r="BOY59" i="9"/>
  <c r="BOY60" i="9"/>
  <c r="BOY12" i="9"/>
  <c r="BOY56" i="9"/>
  <c r="BOY57" i="9"/>
  <c r="BOY16" i="9"/>
  <c r="BOY54" i="9"/>
  <c r="BOY15" i="9"/>
  <c r="BOY58" i="9"/>
  <c r="BOY10" i="9"/>
  <c r="BOZ7" i="9"/>
  <c r="BOY14" i="9"/>
  <c r="BOY13" i="9"/>
  <c r="BOZ61" i="9" l="1"/>
  <c r="BOZ55" i="9"/>
  <c r="BOZ11" i="9"/>
  <c r="BOZ59" i="9"/>
  <c r="BOZ60" i="9"/>
  <c r="BOZ12" i="9"/>
  <c r="BOZ56" i="9"/>
  <c r="BOZ57" i="9"/>
  <c r="BOZ16" i="9"/>
  <c r="BOZ54" i="9"/>
  <c r="BOZ15" i="9"/>
  <c r="BOZ58" i="9"/>
  <c r="BOZ10" i="9"/>
  <c r="BPA7" i="9"/>
  <c r="BOZ14" i="9"/>
  <c r="BOZ13" i="9"/>
  <c r="BPA61" i="9" l="1"/>
  <c r="BPA11" i="9"/>
  <c r="BPA55" i="9"/>
  <c r="BPA59" i="9"/>
  <c r="BPA60" i="9"/>
  <c r="BPA12" i="9"/>
  <c r="BPA56" i="9"/>
  <c r="BPA57" i="9"/>
  <c r="BPA16" i="9"/>
  <c r="BPA54" i="9"/>
  <c r="BPA15" i="9"/>
  <c r="BPA58" i="9"/>
  <c r="BPA10" i="9"/>
  <c r="BPB7" i="9"/>
  <c r="BPA13" i="9"/>
  <c r="BPA14" i="9"/>
  <c r="BPB61" i="9" l="1"/>
  <c r="BPB55" i="9"/>
  <c r="BPB11" i="9"/>
  <c r="BPB59" i="9"/>
  <c r="BPB60" i="9"/>
  <c r="BPB12" i="9"/>
  <c r="BPB56" i="9"/>
  <c r="BPB57" i="9"/>
  <c r="BPB16" i="9"/>
  <c r="BPB54" i="9"/>
  <c r="BPB15" i="9"/>
  <c r="BPB58" i="9"/>
  <c r="BPB10" i="9"/>
  <c r="BPB13" i="9"/>
  <c r="BPC7" i="9"/>
  <c r="BPB14" i="9"/>
  <c r="BPC61" i="9" l="1"/>
  <c r="BPC55" i="9"/>
  <c r="BPC11" i="9"/>
  <c r="BPC60" i="9"/>
  <c r="BPC59" i="9"/>
  <c r="BPC12" i="9"/>
  <c r="BPC56" i="9"/>
  <c r="BPC57" i="9"/>
  <c r="BPC16" i="9"/>
  <c r="BPC54" i="9"/>
  <c r="BPC15" i="9"/>
  <c r="BPC58" i="9"/>
  <c r="BPC10" i="9"/>
  <c r="BPC13" i="9"/>
  <c r="BPD7" i="9"/>
  <c r="BPC14" i="9"/>
  <c r="BPD61" i="9" l="1"/>
  <c r="BPD55" i="9"/>
  <c r="BPD11" i="9"/>
  <c r="BPD59" i="9"/>
  <c r="BPD60" i="9"/>
  <c r="BPD12" i="9"/>
  <c r="BPD57" i="9"/>
  <c r="BPD56" i="9"/>
  <c r="BPD16" i="9"/>
  <c r="BPD54" i="9"/>
  <c r="BPD15" i="9"/>
  <c r="BPD58" i="9"/>
  <c r="BPD10" i="9"/>
  <c r="BPE7" i="9"/>
  <c r="BPD13" i="9"/>
  <c r="BPD14" i="9"/>
  <c r="BPE61" i="9" l="1"/>
  <c r="BPE55" i="9"/>
  <c r="BPE11" i="9"/>
  <c r="BPE59" i="9"/>
  <c r="BPE60" i="9"/>
  <c r="BPE12" i="9"/>
  <c r="BPE56" i="9"/>
  <c r="BPE57" i="9"/>
  <c r="BPE16" i="9"/>
  <c r="BPE54" i="9"/>
  <c r="BPE15" i="9"/>
  <c r="BPE58" i="9"/>
  <c r="BPE10" i="9"/>
  <c r="BPF7" i="9"/>
  <c r="BPE13" i="9"/>
  <c r="BPE14" i="9"/>
  <c r="BPF61" i="9" l="1"/>
  <c r="BPF11" i="9"/>
  <c r="BPF55" i="9"/>
  <c r="BPF59" i="9"/>
  <c r="BPF60" i="9"/>
  <c r="BPF12" i="9"/>
  <c r="BPF56" i="9"/>
  <c r="BPF57" i="9"/>
  <c r="BPF16" i="9"/>
  <c r="BPF54" i="9"/>
  <c r="BPF15" i="9"/>
  <c r="BPF58" i="9"/>
  <c r="BPF10" i="9"/>
  <c r="BPG7" i="9"/>
  <c r="BPF13" i="9"/>
  <c r="BPF14" i="9"/>
  <c r="BPG61" i="9" l="1"/>
  <c r="BPG55" i="9"/>
  <c r="BPG11" i="9"/>
  <c r="BPG59" i="9"/>
  <c r="BPG60" i="9"/>
  <c r="BPG12" i="9"/>
  <c r="BPG56" i="9"/>
  <c r="BPG57" i="9"/>
  <c r="BPG16" i="9"/>
  <c r="BPG54" i="9"/>
  <c r="BPG15" i="9"/>
  <c r="BPG58" i="9"/>
  <c r="BPG10" i="9"/>
  <c r="BPH7" i="9"/>
  <c r="BPG13" i="9"/>
  <c r="BPG14" i="9"/>
  <c r="BPH61" i="9" l="1"/>
  <c r="BPH55" i="9"/>
  <c r="BPH11" i="9"/>
  <c r="BPH59" i="9"/>
  <c r="BPH60" i="9"/>
  <c r="BPH12" i="9"/>
  <c r="BPH57" i="9"/>
  <c r="BPH56" i="9"/>
  <c r="BPH16" i="9"/>
  <c r="BPH54" i="9"/>
  <c r="BPH15" i="9"/>
  <c r="BPH58" i="9"/>
  <c r="BPH10" i="9"/>
  <c r="BPI7" i="9"/>
  <c r="BPH13" i="9"/>
  <c r="BPH14" i="9"/>
  <c r="BPI61" i="9" l="1"/>
  <c r="BPI55" i="9"/>
  <c r="BPI11" i="9"/>
  <c r="BPI59" i="9"/>
  <c r="BPI60" i="9"/>
  <c r="BPI12" i="9"/>
  <c r="BPI56" i="9"/>
  <c r="BPI57" i="9"/>
  <c r="BPI16" i="9"/>
  <c r="BPI54" i="9"/>
  <c r="BPI15" i="9"/>
  <c r="BPI58" i="9"/>
  <c r="BPI10" i="9"/>
  <c r="BPI13" i="9"/>
  <c r="BPI14" i="9"/>
  <c r="BPJ7" i="9"/>
  <c r="BPJ61" i="9" l="1"/>
  <c r="BPJ55" i="9"/>
  <c r="BPJ11" i="9"/>
  <c r="BPJ59" i="9"/>
  <c r="BPJ60" i="9"/>
  <c r="BPJ12" i="9"/>
  <c r="BPJ57" i="9"/>
  <c r="BPJ56" i="9"/>
  <c r="BPJ16" i="9"/>
  <c r="BPJ54" i="9"/>
  <c r="BPJ15" i="9"/>
  <c r="BPJ58" i="9"/>
  <c r="BPJ10" i="9"/>
  <c r="BPK7" i="9"/>
  <c r="BPJ13" i="9"/>
  <c r="BPJ14" i="9"/>
  <c r="BPK61" i="9" l="1"/>
  <c r="BPK55" i="9"/>
  <c r="BPK11" i="9"/>
  <c r="BPK60" i="9"/>
  <c r="BPK59" i="9"/>
  <c r="BPK12" i="9"/>
  <c r="BPK57" i="9"/>
  <c r="BPK56" i="9"/>
  <c r="BPK16" i="9"/>
  <c r="BPK54" i="9"/>
  <c r="BPK15" i="9"/>
  <c r="BPK58" i="9"/>
  <c r="BPK10" i="9"/>
  <c r="BPK13" i="9"/>
  <c r="BPK14" i="9"/>
  <c r="BPL7" i="9"/>
  <c r="BPL61" i="9" l="1"/>
  <c r="BPL11" i="9"/>
  <c r="BPL55" i="9"/>
  <c r="BPL60" i="9"/>
  <c r="BPL59" i="9"/>
  <c r="BPL12" i="9"/>
  <c r="BPL56" i="9"/>
  <c r="BPL57" i="9"/>
  <c r="BPL16" i="9"/>
  <c r="BPL54" i="9"/>
  <c r="BPL15" i="9"/>
  <c r="BPL58" i="9"/>
  <c r="BPL10" i="9"/>
  <c r="BPM7" i="9"/>
  <c r="BPL13" i="9"/>
  <c r="BPL14" i="9"/>
  <c r="BPM61" i="9" l="1"/>
  <c r="BPM55" i="9"/>
  <c r="BPM11" i="9"/>
  <c r="BPM59" i="9"/>
  <c r="BPM60" i="9"/>
  <c r="BPM12" i="9"/>
  <c r="BPM57" i="9"/>
  <c r="BPM56" i="9"/>
  <c r="BPM16" i="9"/>
  <c r="BPM54" i="9"/>
  <c r="BPM15" i="9"/>
  <c r="BPM58" i="9"/>
  <c r="BPM10" i="9"/>
  <c r="BPN7" i="9"/>
  <c r="BPM14" i="9"/>
  <c r="BPM13" i="9"/>
  <c r="BPN61" i="9" l="1"/>
  <c r="BPN11" i="9"/>
  <c r="BPN55" i="9"/>
  <c r="BPN59" i="9"/>
  <c r="BPN60" i="9"/>
  <c r="BPN12" i="9"/>
  <c r="BPN56" i="9"/>
  <c r="BPN57" i="9"/>
  <c r="BPN16" i="9"/>
  <c r="BPN54" i="9"/>
  <c r="BPN15" i="9"/>
  <c r="BPN58" i="9"/>
  <c r="BPN10" i="9"/>
  <c r="BPO7" i="9"/>
  <c r="BPN14" i="9"/>
  <c r="BPN13" i="9"/>
  <c r="BPO61" i="9" l="1"/>
  <c r="BPO55" i="9"/>
  <c r="BPO11" i="9"/>
  <c r="BPO59" i="9"/>
  <c r="BPO60" i="9"/>
  <c r="BPO12" i="9"/>
  <c r="BPO56" i="9"/>
  <c r="BPO57" i="9"/>
  <c r="BPO16" i="9"/>
  <c r="BPO54" i="9"/>
  <c r="BPO15" i="9"/>
  <c r="BPO58" i="9"/>
  <c r="BPO10" i="9"/>
  <c r="BPP7" i="9"/>
  <c r="BPO13" i="9"/>
  <c r="BPO14" i="9"/>
  <c r="BPP61" i="9" l="1"/>
  <c r="BPP55" i="9"/>
  <c r="BPP11" i="9"/>
  <c r="BPP60" i="9"/>
  <c r="BPP59" i="9"/>
  <c r="BPP12" i="9"/>
  <c r="BPP56" i="9"/>
  <c r="BPP57" i="9"/>
  <c r="BPP16" i="9"/>
  <c r="BPP54" i="9"/>
  <c r="BPP15" i="9"/>
  <c r="BPP58" i="9"/>
  <c r="BPP10" i="9"/>
  <c r="BPQ7" i="9"/>
  <c r="BPP13" i="9"/>
  <c r="BPP14" i="9"/>
  <c r="BPQ61" i="9" l="1"/>
  <c r="BPQ11" i="9"/>
  <c r="BPQ55" i="9"/>
  <c r="BPQ59" i="9"/>
  <c r="BPQ60" i="9"/>
  <c r="BPQ12" i="9"/>
  <c r="BPQ56" i="9"/>
  <c r="BPQ57" i="9"/>
  <c r="BPQ16" i="9"/>
  <c r="BPQ54" i="9"/>
  <c r="BPQ15" i="9"/>
  <c r="BPQ58" i="9"/>
  <c r="BPQ10" i="9"/>
  <c r="BPQ13" i="9"/>
  <c r="BPQ14" i="9"/>
  <c r="BPR7" i="9"/>
  <c r="BPR61" i="9" l="1"/>
  <c r="BPR55" i="9"/>
  <c r="BPR11" i="9"/>
  <c r="BPR59" i="9"/>
  <c r="BPR60" i="9"/>
  <c r="BPR12" i="9"/>
  <c r="BPR56" i="9"/>
  <c r="BPR57" i="9"/>
  <c r="BPR16" i="9"/>
  <c r="BPR54" i="9"/>
  <c r="BPR15" i="9"/>
  <c r="BPR58" i="9"/>
  <c r="BPR10" i="9"/>
  <c r="BPS7" i="9"/>
  <c r="BPR13" i="9"/>
  <c r="BPR14" i="9"/>
  <c r="BPS61" i="9" l="1"/>
  <c r="BPS55" i="9"/>
  <c r="BPS11" i="9"/>
  <c r="BPS59" i="9"/>
  <c r="BPS60" i="9"/>
  <c r="BPS12" i="9"/>
  <c r="BPS56" i="9"/>
  <c r="BPS57" i="9"/>
  <c r="BPS16" i="9"/>
  <c r="BPS54" i="9"/>
  <c r="BPS15" i="9"/>
  <c r="BPS58" i="9"/>
  <c r="BPS10" i="9"/>
  <c r="BPS13" i="9"/>
  <c r="BPT7" i="9"/>
  <c r="BPS14" i="9"/>
  <c r="BPT61" i="9" l="1"/>
  <c r="BPT11" i="9"/>
  <c r="BPT55" i="9"/>
  <c r="BPT59" i="9"/>
  <c r="BPT60" i="9"/>
  <c r="BPT12" i="9"/>
  <c r="BPT57" i="9"/>
  <c r="BPT56" i="9"/>
  <c r="BPT16" i="9"/>
  <c r="BPT54" i="9"/>
  <c r="BPT15" i="9"/>
  <c r="BPT58" i="9"/>
  <c r="BPT10" i="9"/>
  <c r="BPU7" i="9"/>
  <c r="BPT13" i="9"/>
  <c r="BPT14" i="9"/>
  <c r="BPU61" i="9" l="1"/>
  <c r="BPU55" i="9"/>
  <c r="BPU11" i="9"/>
  <c r="BPU59" i="9"/>
  <c r="BPU60" i="9"/>
  <c r="BPU12" i="9"/>
  <c r="BPU57" i="9"/>
  <c r="BPU56" i="9"/>
  <c r="BPU16" i="9"/>
  <c r="BPU54" i="9"/>
  <c r="BPU15" i="9"/>
  <c r="BPU58" i="9"/>
  <c r="BPU10" i="9"/>
  <c r="BPV7" i="9"/>
  <c r="BPU13" i="9"/>
  <c r="BPU14" i="9"/>
  <c r="BPV61" i="9" l="1"/>
  <c r="BPV55" i="9"/>
  <c r="BPV11" i="9"/>
  <c r="BPV59" i="9"/>
  <c r="BPV60" i="9"/>
  <c r="BPV12" i="9"/>
  <c r="BPV56" i="9"/>
  <c r="BPV57" i="9"/>
  <c r="BPV16" i="9"/>
  <c r="BPV54" i="9"/>
  <c r="BPV15" i="9"/>
  <c r="BPV58" i="9"/>
  <c r="BPV10" i="9"/>
  <c r="BPW7" i="9"/>
  <c r="BPV13" i="9"/>
  <c r="BPV14" i="9"/>
  <c r="BPW61" i="9" l="1"/>
  <c r="BPW55" i="9"/>
  <c r="BPW11" i="9"/>
  <c r="BPW59" i="9"/>
  <c r="BPW60" i="9"/>
  <c r="BPW12" i="9"/>
  <c r="BPW56" i="9"/>
  <c r="BPW57" i="9"/>
  <c r="BPW16" i="9"/>
  <c r="BPW54" i="9"/>
  <c r="BPW15" i="9"/>
  <c r="BPW58" i="9"/>
  <c r="BPW10" i="9"/>
  <c r="BPX7" i="9"/>
  <c r="BPW14" i="9"/>
  <c r="BPW13" i="9"/>
  <c r="BPX61" i="9" l="1"/>
  <c r="BPX11" i="9"/>
  <c r="BPX55" i="9"/>
  <c r="BPX59" i="9"/>
  <c r="BPX60" i="9"/>
  <c r="BPX12" i="9"/>
  <c r="BPX56" i="9"/>
  <c r="BPX57" i="9"/>
  <c r="BPX16" i="9"/>
  <c r="BPX54" i="9"/>
  <c r="BPX15" i="9"/>
  <c r="BPX58" i="9"/>
  <c r="BPX10" i="9"/>
  <c r="BPY7" i="9"/>
  <c r="BPX14" i="9"/>
  <c r="BPX13" i="9"/>
  <c r="BPY61" i="9" l="1"/>
  <c r="BPY11" i="9"/>
  <c r="BPY55" i="9"/>
  <c r="BPY59" i="9"/>
  <c r="BPY60" i="9"/>
  <c r="BPY12" i="9"/>
  <c r="BPY56" i="9"/>
  <c r="BPY57" i="9"/>
  <c r="BPY16" i="9"/>
  <c r="BPY54" i="9"/>
  <c r="BPY15" i="9"/>
  <c r="BPY58" i="9"/>
  <c r="BPY10" i="9"/>
  <c r="BPY13" i="9"/>
  <c r="BPY14" i="9"/>
  <c r="BPZ7" i="9"/>
  <c r="BPZ61" i="9" l="1"/>
  <c r="BPZ55" i="9"/>
  <c r="BPZ11" i="9"/>
  <c r="BPZ59" i="9"/>
  <c r="BPZ60" i="9"/>
  <c r="BPZ12" i="9"/>
  <c r="BPZ56" i="9"/>
  <c r="BPZ57" i="9"/>
  <c r="BPZ16" i="9"/>
  <c r="BPZ54" i="9"/>
  <c r="BPZ15" i="9"/>
  <c r="BPZ58" i="9"/>
  <c r="BPZ10" i="9"/>
  <c r="BPZ14" i="9"/>
  <c r="BQA7" i="9"/>
  <c r="BPZ13" i="9"/>
  <c r="BQA61" i="9" l="1"/>
  <c r="BQA55" i="9"/>
  <c r="BQA11" i="9"/>
  <c r="BQA59" i="9"/>
  <c r="BQA60" i="9"/>
  <c r="BQA12" i="9"/>
  <c r="BQA57" i="9"/>
  <c r="BQA56" i="9"/>
  <c r="BQA16" i="9"/>
  <c r="BQA54" i="9"/>
  <c r="BQA15" i="9"/>
  <c r="BQA58" i="9"/>
  <c r="BQA10" i="9"/>
  <c r="BQB7" i="9"/>
  <c r="BQA13" i="9"/>
  <c r="BQA14" i="9"/>
  <c r="BQB61" i="9" l="1"/>
  <c r="BQB55" i="9"/>
  <c r="BQB11" i="9"/>
  <c r="BQB59" i="9"/>
  <c r="BQB60" i="9"/>
  <c r="BQB12" i="9"/>
  <c r="BQB56" i="9"/>
  <c r="BQB57" i="9"/>
  <c r="BQB16" i="9"/>
  <c r="BQB54" i="9"/>
  <c r="BQB15" i="9"/>
  <c r="BQB58" i="9"/>
  <c r="BQB10" i="9"/>
  <c r="BQB13" i="9"/>
  <c r="BQB14" i="9"/>
  <c r="BQC7" i="9"/>
  <c r="BQC61" i="9" l="1"/>
  <c r="BQC55" i="9"/>
  <c r="BQC11" i="9"/>
  <c r="BQC59" i="9"/>
  <c r="BQC60" i="9"/>
  <c r="BQC12" i="9"/>
  <c r="BQC56" i="9"/>
  <c r="BQC57" i="9"/>
  <c r="BQC16" i="9"/>
  <c r="BQC54" i="9"/>
  <c r="BQC15" i="9"/>
  <c r="BQC58" i="9"/>
  <c r="BQC10" i="9"/>
  <c r="BQD7" i="9"/>
  <c r="BQC13" i="9"/>
  <c r="BQC14" i="9"/>
  <c r="BQD61" i="9" l="1"/>
  <c r="BQD55" i="9"/>
  <c r="BQD11" i="9"/>
  <c r="BQD59" i="9"/>
  <c r="BQD60" i="9"/>
  <c r="BQD12" i="9"/>
  <c r="BQD57" i="9"/>
  <c r="BQD56" i="9"/>
  <c r="BQD16" i="9"/>
  <c r="BQD54" i="9"/>
  <c r="BQD15" i="9"/>
  <c r="BQD58" i="9"/>
  <c r="BQD10" i="9"/>
  <c r="BQE7" i="9"/>
  <c r="BQD13" i="9"/>
  <c r="BQD14" i="9"/>
  <c r="BQE61" i="9" l="1"/>
  <c r="BQE55" i="9"/>
  <c r="BQE11" i="9"/>
  <c r="BQE59" i="9"/>
  <c r="BQE60" i="9"/>
  <c r="BQE12" i="9"/>
  <c r="BQE56" i="9"/>
  <c r="BQE57" i="9"/>
  <c r="BQE16" i="9"/>
  <c r="BQE54" i="9"/>
  <c r="BQE15" i="9"/>
  <c r="BQE58" i="9"/>
  <c r="BQE10" i="9"/>
  <c r="BQE13" i="9"/>
  <c r="BQF7" i="9"/>
  <c r="BQE14" i="9"/>
  <c r="BQF61" i="9" l="1"/>
  <c r="BQF55" i="9"/>
  <c r="BQF11" i="9"/>
  <c r="BQF59" i="9"/>
  <c r="BQF60" i="9"/>
  <c r="BQF12" i="9"/>
  <c r="BQF56" i="9"/>
  <c r="BQF57" i="9"/>
  <c r="BQF16" i="9"/>
  <c r="BQF54" i="9"/>
  <c r="BQF15" i="9"/>
  <c r="BQF58" i="9"/>
  <c r="BQF10" i="9"/>
  <c r="BQF13" i="9"/>
  <c r="BQF14" i="9"/>
  <c r="BQG7" i="9"/>
  <c r="BQG61" i="9" l="1"/>
  <c r="BQG55" i="9"/>
  <c r="BQG11" i="9"/>
  <c r="BQG59" i="9"/>
  <c r="BQG60" i="9"/>
  <c r="BQG12" i="9"/>
  <c r="BQG56" i="9"/>
  <c r="BQG57" i="9"/>
  <c r="BQG16" i="9"/>
  <c r="BQG54" i="9"/>
  <c r="BQG15" i="9"/>
  <c r="BQG58" i="9"/>
  <c r="BQG10" i="9"/>
  <c r="BQH7" i="9"/>
  <c r="BQG13" i="9"/>
  <c r="BQG14" i="9"/>
  <c r="BQH61" i="9" l="1"/>
  <c r="BQH55" i="9"/>
  <c r="BQH11" i="9"/>
  <c r="BQH59" i="9"/>
  <c r="BQH60" i="9"/>
  <c r="BQH12" i="9"/>
  <c r="BQH56" i="9"/>
  <c r="BQH57" i="9"/>
  <c r="BQH16" i="9"/>
  <c r="BQH54" i="9"/>
  <c r="BQH15" i="9"/>
  <c r="BQH58" i="9"/>
  <c r="BQH10" i="9"/>
  <c r="BQI7" i="9"/>
  <c r="BQH14" i="9"/>
  <c r="BQH13" i="9"/>
  <c r="BQI61" i="9" l="1"/>
  <c r="BQI55" i="9"/>
  <c r="BQI11" i="9"/>
  <c r="BQI59" i="9"/>
  <c r="BQI60" i="9"/>
  <c r="BQI12" i="9"/>
  <c r="BQI57" i="9"/>
  <c r="BQI56" i="9"/>
  <c r="BQI16" i="9"/>
  <c r="BQI54" i="9"/>
  <c r="BQI15" i="9"/>
  <c r="BQI58" i="9"/>
  <c r="BQI10" i="9"/>
  <c r="BQI13" i="9"/>
  <c r="BQI14" i="9"/>
  <c r="BQJ7" i="9"/>
  <c r="BQJ61" i="9" l="1"/>
  <c r="BQJ55" i="9"/>
  <c r="BQJ11" i="9"/>
  <c r="BQJ59" i="9"/>
  <c r="BQJ60" i="9"/>
  <c r="BQJ12" i="9"/>
  <c r="BQJ56" i="9"/>
  <c r="BQJ57" i="9"/>
  <c r="BQJ16" i="9"/>
  <c r="BQJ54" i="9"/>
  <c r="BQJ15" i="9"/>
  <c r="BQJ58" i="9"/>
  <c r="BQJ10" i="9"/>
  <c r="BQK7" i="9"/>
  <c r="BQJ13" i="9"/>
  <c r="BQJ14" i="9"/>
  <c r="BQK61" i="9" l="1"/>
  <c r="BQK55" i="9"/>
  <c r="BQK11" i="9"/>
  <c r="BQK59" i="9"/>
  <c r="BQK60" i="9"/>
  <c r="BQK12" i="9"/>
  <c r="BQK56" i="9"/>
  <c r="BQK57" i="9"/>
  <c r="BQK16" i="9"/>
  <c r="BQK54" i="9"/>
  <c r="BQK15" i="9"/>
  <c r="BQK58" i="9"/>
  <c r="BQK10" i="9"/>
  <c r="BQK13" i="9"/>
  <c r="BQL7" i="9"/>
  <c r="BQK14" i="9"/>
  <c r="BQL61" i="9" l="1"/>
  <c r="BQL55" i="9"/>
  <c r="BQL11" i="9"/>
  <c r="BQL59" i="9"/>
  <c r="BQL60" i="9"/>
  <c r="BQL12" i="9"/>
  <c r="BQL56" i="9"/>
  <c r="BQL57" i="9"/>
  <c r="BQL16" i="9"/>
  <c r="BQL54" i="9"/>
  <c r="BQL15" i="9"/>
  <c r="BQL58" i="9"/>
  <c r="BQL10" i="9"/>
  <c r="BQL13" i="9"/>
  <c r="BQL14" i="9"/>
  <c r="BQM7" i="9"/>
  <c r="BQM61" i="9" l="1"/>
  <c r="BQM55" i="9"/>
  <c r="BQM11" i="9"/>
  <c r="BQM59" i="9"/>
  <c r="BQM60" i="9"/>
  <c r="BQM12" i="9"/>
  <c r="BQM56" i="9"/>
  <c r="BQM57" i="9"/>
  <c r="BQM16" i="9"/>
  <c r="BQM54" i="9"/>
  <c r="BQM15" i="9"/>
  <c r="BQM58" i="9"/>
  <c r="BQM10" i="9"/>
  <c r="BQN7" i="9"/>
  <c r="BQM14" i="9"/>
  <c r="BQM13" i="9"/>
  <c r="BQN61" i="9" l="1"/>
  <c r="BQN55" i="9"/>
  <c r="BQN11" i="9"/>
  <c r="BQN59" i="9"/>
  <c r="BQN60" i="9"/>
  <c r="BQN12" i="9"/>
  <c r="BQN57" i="9"/>
  <c r="BQN56" i="9"/>
  <c r="BQN16" i="9"/>
  <c r="BQN54" i="9"/>
  <c r="BQN15" i="9"/>
  <c r="BQN58" i="9"/>
  <c r="BQN10" i="9"/>
  <c r="BQN13" i="9"/>
  <c r="BQN14" i="9"/>
  <c r="BQO7" i="9"/>
  <c r="BQO61" i="9" l="1"/>
  <c r="BQO55" i="9"/>
  <c r="BQO11" i="9"/>
  <c r="BQO59" i="9"/>
  <c r="BQO60" i="9"/>
  <c r="BQO12" i="9"/>
  <c r="BQO57" i="9"/>
  <c r="BQO56" i="9"/>
  <c r="BQO16" i="9"/>
  <c r="BQO54" i="9"/>
  <c r="BQO15" i="9"/>
  <c r="BQO58" i="9"/>
  <c r="BQO10" i="9"/>
  <c r="BQP7" i="9"/>
  <c r="BQO13" i="9"/>
  <c r="BQO14" i="9"/>
  <c r="BQP61" i="9" l="1"/>
  <c r="BQP55" i="9"/>
  <c r="BQP11" i="9"/>
  <c r="BQP59" i="9"/>
  <c r="BQP60" i="9"/>
  <c r="BQP12" i="9"/>
  <c r="BQP57" i="9"/>
  <c r="BQP56" i="9"/>
  <c r="BQP16" i="9"/>
  <c r="BQP54" i="9"/>
  <c r="BQP15" i="9"/>
  <c r="BQP58" i="9"/>
  <c r="BQP10" i="9"/>
  <c r="BQQ7" i="9"/>
  <c r="BQP13" i="9"/>
  <c r="BQP14" i="9"/>
  <c r="BQQ61" i="9" l="1"/>
  <c r="BQQ55" i="9"/>
  <c r="BQQ11" i="9"/>
  <c r="BQQ59" i="9"/>
  <c r="BQQ60" i="9"/>
  <c r="BQQ12" i="9"/>
  <c r="BQQ57" i="9"/>
  <c r="BQQ56" i="9"/>
  <c r="BQQ16" i="9"/>
  <c r="BQQ54" i="9"/>
  <c r="BQQ15" i="9"/>
  <c r="BQQ58" i="9"/>
  <c r="BQQ10" i="9"/>
  <c r="BQR7" i="9"/>
  <c r="BQQ13" i="9"/>
  <c r="BQQ14" i="9"/>
  <c r="BQR61" i="9" l="1"/>
  <c r="BQR55" i="9"/>
  <c r="BQR11" i="9"/>
  <c r="BQR59" i="9"/>
  <c r="BQR60" i="9"/>
  <c r="BQR12" i="9"/>
  <c r="BQR56" i="9"/>
  <c r="BQR57" i="9"/>
  <c r="BQR16" i="9"/>
  <c r="BQR54" i="9"/>
  <c r="BQR15" i="9"/>
  <c r="BQR58" i="9"/>
  <c r="BQR10" i="9"/>
  <c r="BQS7" i="9"/>
  <c r="BQR13" i="9"/>
  <c r="BQR14" i="9"/>
  <c r="BQS61" i="9" l="1"/>
  <c r="BQS11" i="9"/>
  <c r="BQS55" i="9"/>
  <c r="BQS59" i="9"/>
  <c r="BQS60" i="9"/>
  <c r="BQS12" i="9"/>
  <c r="BQS57" i="9"/>
  <c r="BQS56" i="9"/>
  <c r="BQS16" i="9"/>
  <c r="BQS54" i="9"/>
  <c r="BQS15" i="9"/>
  <c r="BQS58" i="9"/>
  <c r="BQS10" i="9"/>
  <c r="BQT7" i="9"/>
  <c r="BQS14" i="9"/>
  <c r="BQS13" i="9"/>
  <c r="BQT61" i="9" l="1"/>
  <c r="BQT55" i="9"/>
  <c r="BQT11" i="9"/>
  <c r="BQT59" i="9"/>
  <c r="BQT60" i="9"/>
  <c r="BQT12" i="9"/>
  <c r="BQT57" i="9"/>
  <c r="BQT56" i="9"/>
  <c r="BQT16" i="9"/>
  <c r="BQT54" i="9"/>
  <c r="BQT15" i="9"/>
  <c r="BQT58" i="9"/>
  <c r="BQT10" i="9"/>
  <c r="BQT13" i="9"/>
  <c r="BQU7" i="9"/>
  <c r="BQT14" i="9"/>
  <c r="BQU61" i="9" l="1"/>
  <c r="BQU55" i="9"/>
  <c r="BQU11" i="9"/>
  <c r="BQU59" i="9"/>
  <c r="BQU60" i="9"/>
  <c r="BQU12" i="9"/>
  <c r="BQU57" i="9"/>
  <c r="BQU56" i="9"/>
  <c r="BQU16" i="9"/>
  <c r="BQU54" i="9"/>
  <c r="BQU15" i="9"/>
  <c r="BQU58" i="9"/>
  <c r="BQU10" i="9"/>
  <c r="BQU13" i="9"/>
  <c r="BQU14" i="9"/>
  <c r="BQV7" i="9"/>
  <c r="BQV61" i="9" l="1"/>
  <c r="BQV55" i="9"/>
  <c r="BQV11" i="9"/>
  <c r="BQV59" i="9"/>
  <c r="BQV60" i="9"/>
  <c r="BQV12" i="9"/>
  <c r="BQV57" i="9"/>
  <c r="BQV56" i="9"/>
  <c r="BQV16" i="9"/>
  <c r="BQV54" i="9"/>
  <c r="BQV15" i="9"/>
  <c r="BQV58" i="9"/>
  <c r="BQV10" i="9"/>
  <c r="BQW7" i="9"/>
  <c r="BQV13" i="9"/>
  <c r="BQV14" i="9"/>
  <c r="BQW61" i="9" l="1"/>
  <c r="BQW55" i="9"/>
  <c r="BQW11" i="9"/>
  <c r="BQW59" i="9"/>
  <c r="BQW60" i="9"/>
  <c r="BQW12" i="9"/>
  <c r="BQW56" i="9"/>
  <c r="BQW57" i="9"/>
  <c r="BQW16" i="9"/>
  <c r="BQW54" i="9"/>
  <c r="BQW15" i="9"/>
  <c r="BQW58" i="9"/>
  <c r="BQW10" i="9"/>
  <c r="BQX7" i="9"/>
  <c r="BQW13" i="9"/>
  <c r="BQW14" i="9"/>
  <c r="BQX61" i="9" l="1"/>
  <c r="BQX11" i="9"/>
  <c r="BQX55" i="9"/>
  <c r="BQX59" i="9"/>
  <c r="BQX60" i="9"/>
  <c r="BQX12" i="9"/>
  <c r="BQX56" i="9"/>
  <c r="BQX57" i="9"/>
  <c r="BQX16" i="9"/>
  <c r="BQX54" i="9"/>
  <c r="BQX15" i="9"/>
  <c r="BQX58" i="9"/>
  <c r="BQX10" i="9"/>
  <c r="BQY7" i="9"/>
  <c r="BQX13" i="9"/>
  <c r="BQX14" i="9"/>
  <c r="BQY61" i="9" l="1"/>
  <c r="BQY55" i="9"/>
  <c r="BQY11" i="9"/>
  <c r="BQY59" i="9"/>
  <c r="BQY60" i="9"/>
  <c r="BQY12" i="9"/>
  <c r="BQY56" i="9"/>
  <c r="BQY57" i="9"/>
  <c r="BQY16" i="9"/>
  <c r="BQY54" i="9"/>
  <c r="BQY15" i="9"/>
  <c r="BQY58" i="9"/>
  <c r="BQY10" i="9"/>
  <c r="BQY13" i="9"/>
  <c r="BQZ7" i="9"/>
  <c r="BQY14" i="9"/>
  <c r="BQZ61" i="9" l="1"/>
  <c r="BQZ55" i="9"/>
  <c r="BQZ11" i="9"/>
  <c r="BQZ59" i="9"/>
  <c r="BQZ60" i="9"/>
  <c r="BQZ12" i="9"/>
  <c r="BQZ56" i="9"/>
  <c r="BQZ57" i="9"/>
  <c r="BQZ16" i="9"/>
  <c r="BQZ54" i="9"/>
  <c r="BQZ15" i="9"/>
  <c r="BQZ58" i="9"/>
  <c r="BQZ10" i="9"/>
  <c r="BRA7" i="9"/>
  <c r="BQZ13" i="9"/>
  <c r="BQZ14" i="9"/>
  <c r="BRA61" i="9" l="1"/>
  <c r="BRA55" i="9"/>
  <c r="BRA11" i="9"/>
  <c r="BRA59" i="9"/>
  <c r="BRA60" i="9"/>
  <c r="BRA12" i="9"/>
  <c r="BRA57" i="9"/>
  <c r="BRA56" i="9"/>
  <c r="BRA16" i="9"/>
  <c r="BRA54" i="9"/>
  <c r="BRA15" i="9"/>
  <c r="BRA58" i="9"/>
  <c r="BRA10" i="9"/>
  <c r="BRA13" i="9"/>
  <c r="BRB7" i="9"/>
  <c r="BRA14" i="9"/>
  <c r="BRB61" i="9" l="1"/>
  <c r="BRB55" i="9"/>
  <c r="BRB11" i="9"/>
  <c r="BRB59" i="9"/>
  <c r="BRB60" i="9"/>
  <c r="BRB12" i="9"/>
  <c r="BRB56" i="9"/>
  <c r="BRB57" i="9"/>
  <c r="BRB16" i="9"/>
  <c r="BRB54" i="9"/>
  <c r="BRB15" i="9"/>
  <c r="BRB58" i="9"/>
  <c r="BRB10" i="9"/>
  <c r="BRB13" i="9"/>
  <c r="BRB14" i="9"/>
  <c r="BRC7" i="9"/>
  <c r="BRC61" i="9" l="1"/>
  <c r="BRC55" i="9"/>
  <c r="BRC11" i="9"/>
  <c r="BRC59" i="9"/>
  <c r="BRC60" i="9"/>
  <c r="BRC12" i="9"/>
  <c r="BRC56" i="9"/>
  <c r="BRC57" i="9"/>
  <c r="BRC16" i="9"/>
  <c r="BRC54" i="9"/>
  <c r="BRC15" i="9"/>
  <c r="BRC58" i="9"/>
  <c r="BRC10" i="9"/>
  <c r="BRD7" i="9"/>
  <c r="BRC13" i="9"/>
  <c r="BRC14" i="9"/>
  <c r="BRD61" i="9" l="1"/>
  <c r="BRD55" i="9"/>
  <c r="BRD11" i="9"/>
  <c r="BRD59" i="9"/>
  <c r="BRD60" i="9"/>
  <c r="BRD12" i="9"/>
  <c r="BRD57" i="9"/>
  <c r="BRD56" i="9"/>
  <c r="BRD16" i="9"/>
  <c r="BRD54" i="9"/>
  <c r="BRD15" i="9"/>
  <c r="BRD58" i="9"/>
  <c r="BRD10" i="9"/>
  <c r="BRE7" i="9"/>
  <c r="BRD14" i="9"/>
  <c r="BRD13" i="9"/>
  <c r="BRE61" i="9" l="1"/>
  <c r="BRE55" i="9"/>
  <c r="BRE11" i="9"/>
  <c r="BRE60" i="9"/>
  <c r="BRE59" i="9"/>
  <c r="BRE12" i="9"/>
  <c r="BRE57" i="9"/>
  <c r="BRE56" i="9"/>
  <c r="BRE16" i="9"/>
  <c r="BRE54" i="9"/>
  <c r="BRE15" i="9"/>
  <c r="BRE58" i="9"/>
  <c r="BRE10" i="9"/>
  <c r="BRE13" i="9"/>
  <c r="BRE14" i="9"/>
  <c r="BRF7" i="9"/>
  <c r="BRF61" i="9" l="1"/>
  <c r="BRF55" i="9"/>
  <c r="BRF11" i="9"/>
  <c r="BRF59" i="9"/>
  <c r="BRF60" i="9"/>
  <c r="BRF12" i="9"/>
  <c r="BRF56" i="9"/>
  <c r="BRF57" i="9"/>
  <c r="BRF16" i="9"/>
  <c r="BRF54" i="9"/>
  <c r="BRF15" i="9"/>
  <c r="BRF58" i="9"/>
  <c r="BRF10" i="9"/>
  <c r="BRG7" i="9"/>
  <c r="BRF13" i="9"/>
  <c r="BRF14" i="9"/>
  <c r="BRG61" i="9" l="1"/>
  <c r="BRG55" i="9"/>
  <c r="BRG11" i="9"/>
  <c r="BRG59" i="9"/>
  <c r="BRG60" i="9"/>
  <c r="BRG12" i="9"/>
  <c r="BRG57" i="9"/>
  <c r="BRG56" i="9"/>
  <c r="BRG16" i="9"/>
  <c r="BRG54" i="9"/>
  <c r="BRG15" i="9"/>
  <c r="BRG58" i="9"/>
  <c r="BRG10" i="9"/>
  <c r="BRG14" i="9"/>
  <c r="BRH7" i="9"/>
  <c r="BRG13" i="9"/>
  <c r="BRH61" i="9" l="1"/>
  <c r="BRH55" i="9"/>
  <c r="BRH11" i="9"/>
  <c r="BRH59" i="9"/>
  <c r="BRH60" i="9"/>
  <c r="BRH12" i="9"/>
  <c r="BRH56" i="9"/>
  <c r="BRH57" i="9"/>
  <c r="BRH16" i="9"/>
  <c r="BRH54" i="9"/>
  <c r="BRH15" i="9"/>
  <c r="BRH58" i="9"/>
  <c r="BRH10" i="9"/>
  <c r="BRI7" i="9"/>
  <c r="BRH14" i="9"/>
  <c r="BRH13" i="9"/>
  <c r="BRI61" i="9" l="1"/>
  <c r="BRI11" i="9"/>
  <c r="BRI55" i="9"/>
  <c r="BRI59" i="9"/>
  <c r="BRI60" i="9"/>
  <c r="BRI12" i="9"/>
  <c r="BRI57" i="9"/>
  <c r="BRI56" i="9"/>
  <c r="BRI16" i="9"/>
  <c r="BRI54" i="9"/>
  <c r="BRI15" i="9"/>
  <c r="BRI58" i="9"/>
  <c r="BRI10" i="9"/>
  <c r="BRJ7" i="9"/>
  <c r="BRI13" i="9"/>
  <c r="BRI14" i="9"/>
  <c r="BRJ61" i="9" l="1"/>
  <c r="BRJ55" i="9"/>
  <c r="BRJ11" i="9"/>
  <c r="BRJ59" i="9"/>
  <c r="BRJ60" i="9"/>
  <c r="BRJ12" i="9"/>
  <c r="BRJ57" i="9"/>
  <c r="BRJ56" i="9"/>
  <c r="BRJ16" i="9"/>
  <c r="BRJ54" i="9"/>
  <c r="BRJ15" i="9"/>
  <c r="BRJ58" i="9"/>
  <c r="BRJ10" i="9"/>
  <c r="BRJ13" i="9"/>
  <c r="BRK7" i="9"/>
  <c r="BRJ14" i="9"/>
  <c r="BRK61" i="9" l="1"/>
  <c r="BRK55" i="9"/>
  <c r="BRK11" i="9"/>
  <c r="BRK59" i="9"/>
  <c r="BRK60" i="9"/>
  <c r="BRK12" i="9"/>
  <c r="BRK56" i="9"/>
  <c r="BRK57" i="9"/>
  <c r="BRK16" i="9"/>
  <c r="BRK54" i="9"/>
  <c r="BRK15" i="9"/>
  <c r="BRK58" i="9"/>
  <c r="BRK10" i="9"/>
  <c r="BRL7" i="9"/>
  <c r="BRK14" i="9"/>
  <c r="BRK13" i="9"/>
  <c r="BRL61" i="9" l="1"/>
  <c r="BRL11" i="9"/>
  <c r="BRL55" i="9"/>
  <c r="BRL59" i="9"/>
  <c r="BRL60" i="9"/>
  <c r="BRL12" i="9"/>
  <c r="BRL56" i="9"/>
  <c r="BRL57" i="9"/>
  <c r="BRL16" i="9"/>
  <c r="BRL54" i="9"/>
  <c r="BRL15" i="9"/>
  <c r="BRL58" i="9"/>
  <c r="BRL10" i="9"/>
  <c r="BRM7" i="9"/>
  <c r="BRL14" i="9"/>
  <c r="BRL13" i="9"/>
  <c r="BRM61" i="9" l="1"/>
  <c r="BRM55" i="9"/>
  <c r="BRM11" i="9"/>
  <c r="BRM59" i="9"/>
  <c r="BRM60" i="9"/>
  <c r="BRM12" i="9"/>
  <c r="BRM56" i="9"/>
  <c r="BRM57" i="9"/>
  <c r="BRM16" i="9"/>
  <c r="BRM54" i="9"/>
  <c r="BRM15" i="9"/>
  <c r="BRM58" i="9"/>
  <c r="BRM10" i="9"/>
  <c r="BRM13" i="9"/>
  <c r="BRN7" i="9"/>
  <c r="BRM14" i="9"/>
  <c r="BRN61" i="9" l="1"/>
  <c r="BRN55" i="9"/>
  <c r="BRN11" i="9"/>
  <c r="BRN59" i="9"/>
  <c r="BRN60" i="9"/>
  <c r="BRN12" i="9"/>
  <c r="BRN56" i="9"/>
  <c r="BRN57" i="9"/>
  <c r="BRN16" i="9"/>
  <c r="BRN54" i="9"/>
  <c r="BRN15" i="9"/>
  <c r="BRN58" i="9"/>
  <c r="BRN10" i="9"/>
  <c r="BRO7" i="9"/>
  <c r="BRN14" i="9"/>
  <c r="BRN13" i="9"/>
  <c r="BRO61" i="9" l="1"/>
  <c r="BRO11" i="9"/>
  <c r="BRO55" i="9"/>
  <c r="BRO59" i="9"/>
  <c r="BRO60" i="9"/>
  <c r="BRO12" i="9"/>
  <c r="BRO57" i="9"/>
  <c r="BRO56" i="9"/>
  <c r="BRO16" i="9"/>
  <c r="BRO54" i="9"/>
  <c r="BRO15" i="9"/>
  <c r="BRO58" i="9"/>
  <c r="BRO10" i="9"/>
  <c r="BRO14" i="9"/>
  <c r="BRP7" i="9"/>
  <c r="BRO13" i="9"/>
  <c r="BRP61" i="9" l="1"/>
  <c r="BRP55" i="9"/>
  <c r="BRP11" i="9"/>
  <c r="BRP59" i="9"/>
  <c r="BRP60" i="9"/>
  <c r="BRP12" i="9"/>
  <c r="BRP56" i="9"/>
  <c r="BRP57" i="9"/>
  <c r="BRP16" i="9"/>
  <c r="BRP54" i="9"/>
  <c r="BRP15" i="9"/>
  <c r="BRP58" i="9"/>
  <c r="BRP10" i="9"/>
  <c r="BRQ7" i="9"/>
  <c r="BRP14" i="9"/>
  <c r="BRP13" i="9"/>
  <c r="BRQ61" i="9" l="1"/>
  <c r="BRQ55" i="9"/>
  <c r="BRQ11" i="9"/>
  <c r="BRQ59" i="9"/>
  <c r="BRQ60" i="9"/>
  <c r="BRQ12" i="9"/>
  <c r="BRQ56" i="9"/>
  <c r="BRQ57" i="9"/>
  <c r="BRQ16" i="9"/>
  <c r="BRQ54" i="9"/>
  <c r="BRQ15" i="9"/>
  <c r="BRQ58" i="9"/>
  <c r="BRQ10" i="9"/>
  <c r="BRQ13" i="9"/>
  <c r="BRR7" i="9"/>
  <c r="BRQ14" i="9"/>
  <c r="BRR61" i="9" l="1"/>
  <c r="BRR11" i="9"/>
  <c r="BRR55" i="9"/>
  <c r="BRR59" i="9"/>
  <c r="BRR60" i="9"/>
  <c r="BRR12" i="9"/>
  <c r="BRR56" i="9"/>
  <c r="BRR57" i="9"/>
  <c r="BRR16" i="9"/>
  <c r="BRR54" i="9"/>
  <c r="BRR15" i="9"/>
  <c r="BRR58" i="9"/>
  <c r="BRR10" i="9"/>
  <c r="BRR13" i="9"/>
  <c r="BRR14" i="9"/>
  <c r="BRS7" i="9"/>
  <c r="BRS61" i="9" l="1"/>
  <c r="BRS55" i="9"/>
  <c r="BRS11" i="9"/>
  <c r="BRS59" i="9"/>
  <c r="BRS60" i="9"/>
  <c r="BRS12" i="9"/>
  <c r="BRS56" i="9"/>
  <c r="BRS57" i="9"/>
  <c r="BRS16" i="9"/>
  <c r="BRS54" i="9"/>
  <c r="BRS15" i="9"/>
  <c r="BRS58" i="9"/>
  <c r="BRS10" i="9"/>
  <c r="BRT7" i="9"/>
  <c r="BRS13" i="9"/>
  <c r="BRS14" i="9"/>
  <c r="BRT61" i="9" l="1"/>
  <c r="BRT55" i="9"/>
  <c r="BRT11" i="9"/>
  <c r="BRT59" i="9"/>
  <c r="BRT60" i="9"/>
  <c r="BRT12" i="9"/>
  <c r="BRT57" i="9"/>
  <c r="BRT56" i="9"/>
  <c r="BRT16" i="9"/>
  <c r="BRT54" i="9"/>
  <c r="BRT15" i="9"/>
  <c r="BRT58" i="9"/>
  <c r="BRT10" i="9"/>
  <c r="BRT14" i="9"/>
  <c r="BRT13" i="9"/>
  <c r="BRU7" i="9"/>
  <c r="BRU61" i="9" l="1"/>
  <c r="BRU55" i="9"/>
  <c r="BRU11" i="9"/>
  <c r="BRU59" i="9"/>
  <c r="BRU60" i="9"/>
  <c r="BRU12" i="9"/>
  <c r="BRU57" i="9"/>
  <c r="BRU56" i="9"/>
  <c r="BRU16" i="9"/>
  <c r="BRU54" i="9"/>
  <c r="BRU15" i="9"/>
  <c r="BRU58" i="9"/>
  <c r="BRU10" i="9"/>
  <c r="BRU13" i="9"/>
  <c r="BRV7" i="9"/>
  <c r="BRU14" i="9"/>
  <c r="BRV61" i="9" l="1"/>
  <c r="BRV55" i="9"/>
  <c r="BRV11" i="9"/>
  <c r="BRV59" i="9"/>
  <c r="BRV60" i="9"/>
  <c r="BRV12" i="9"/>
  <c r="BRV57" i="9"/>
  <c r="BRV56" i="9"/>
  <c r="BRV16" i="9"/>
  <c r="BRV54" i="9"/>
  <c r="BRV15" i="9"/>
  <c r="BRV58" i="9"/>
  <c r="BRV10" i="9"/>
  <c r="BRW7" i="9"/>
  <c r="BRV14" i="9"/>
  <c r="BRV13" i="9"/>
  <c r="BRW61" i="9" l="1"/>
  <c r="BRW11" i="9"/>
  <c r="BRW55" i="9"/>
  <c r="BRW59" i="9"/>
  <c r="BRW60" i="9"/>
  <c r="BRW12" i="9"/>
  <c r="BRW57" i="9"/>
  <c r="BRW56" i="9"/>
  <c r="BRW16" i="9"/>
  <c r="BRW54" i="9"/>
  <c r="BRW15" i="9"/>
  <c r="BRW58" i="9"/>
  <c r="BRW10" i="9"/>
  <c r="BRW13" i="9"/>
  <c r="BRX7" i="9"/>
  <c r="BRW14" i="9"/>
  <c r="BRX61" i="9" l="1"/>
  <c r="BRX11" i="9"/>
  <c r="BRX55" i="9"/>
  <c r="BRX59" i="9"/>
  <c r="BRX60" i="9"/>
  <c r="BRX12" i="9"/>
  <c r="BRX56" i="9"/>
  <c r="BRX57" i="9"/>
  <c r="BRX16" i="9"/>
  <c r="BRX54" i="9"/>
  <c r="BRX15" i="9"/>
  <c r="BRX58" i="9"/>
  <c r="BRX10" i="9"/>
  <c r="BRY7" i="9"/>
  <c r="BRX14" i="9"/>
  <c r="BRX13" i="9"/>
  <c r="BRY61" i="9" l="1"/>
  <c r="BRY55" i="9"/>
  <c r="BRY11" i="9"/>
  <c r="BRY59" i="9"/>
  <c r="BRY60" i="9"/>
  <c r="BRY12" i="9"/>
  <c r="BRY57" i="9"/>
  <c r="BRY56" i="9"/>
  <c r="BRY16" i="9"/>
  <c r="BRY54" i="9"/>
  <c r="BRY15" i="9"/>
  <c r="BRY58" i="9"/>
  <c r="BRY10" i="9"/>
  <c r="BRZ7" i="9"/>
  <c r="BRY13" i="9"/>
  <c r="BRY14" i="9"/>
  <c r="BRZ61" i="9" l="1"/>
  <c r="BRZ55" i="9"/>
  <c r="BRZ11" i="9"/>
  <c r="BRZ59" i="9"/>
  <c r="BRZ60" i="9"/>
  <c r="BRZ12" i="9"/>
  <c r="BRZ57" i="9"/>
  <c r="BRZ56" i="9"/>
  <c r="BRZ16" i="9"/>
  <c r="BRZ54" i="9"/>
  <c r="BRZ15" i="9"/>
  <c r="BRZ58" i="9"/>
  <c r="BRZ10" i="9"/>
  <c r="BRZ13" i="9"/>
  <c r="BRZ14" i="9"/>
  <c r="BSA7" i="9"/>
  <c r="BSA61" i="9" l="1"/>
  <c r="BSA55" i="9"/>
  <c r="BSA11" i="9"/>
  <c r="BSA59" i="9"/>
  <c r="BSA60" i="9"/>
  <c r="BSA12" i="9"/>
  <c r="BSA56" i="9"/>
  <c r="BSA57" i="9"/>
  <c r="BSA16" i="9"/>
  <c r="BSA54" i="9"/>
  <c r="BSA15" i="9"/>
  <c r="BSA58" i="9"/>
  <c r="BSA10" i="9"/>
  <c r="BSB7" i="9"/>
  <c r="BSA14" i="9"/>
  <c r="BSA13" i="9"/>
  <c r="BSB61" i="9" l="1"/>
  <c r="BSB55" i="9"/>
  <c r="BSB11" i="9"/>
  <c r="BSB60" i="9"/>
  <c r="BSB59" i="9"/>
  <c r="BSB12" i="9"/>
  <c r="BSB56" i="9"/>
  <c r="BSB57" i="9"/>
  <c r="BSB16" i="9"/>
  <c r="BSB54" i="9"/>
  <c r="BSB15" i="9"/>
  <c r="BSB58" i="9"/>
  <c r="BSB10" i="9"/>
  <c r="BSC7" i="9"/>
  <c r="BSB13" i="9"/>
  <c r="BSB14" i="9"/>
  <c r="BSC61" i="9" l="1"/>
  <c r="BSC55" i="9"/>
  <c r="BSC11" i="9"/>
  <c r="BSC59" i="9"/>
  <c r="BSC60" i="9"/>
  <c r="BSC12" i="9"/>
  <c r="BSC56" i="9"/>
  <c r="BSC57" i="9"/>
  <c r="BSC16" i="9"/>
  <c r="BSC54" i="9"/>
  <c r="BSC15" i="9"/>
  <c r="BSC58" i="9"/>
  <c r="BSC10" i="9"/>
  <c r="BSC13" i="9"/>
  <c r="BSD7" i="9"/>
  <c r="BSC14" i="9"/>
  <c r="BSD61" i="9" l="1"/>
  <c r="BSD55" i="9"/>
  <c r="BSD11" i="9"/>
  <c r="BSD59" i="9"/>
  <c r="BSD60" i="9"/>
  <c r="BSD12" i="9"/>
  <c r="BSD56" i="9"/>
  <c r="BSD57" i="9"/>
  <c r="BSD16" i="9"/>
  <c r="BSD54" i="9"/>
  <c r="BSD15" i="9"/>
  <c r="BSD58" i="9"/>
  <c r="BSD10" i="9"/>
  <c r="BSD13" i="9"/>
  <c r="BSE7" i="9"/>
  <c r="BSD14" i="9"/>
  <c r="BSE61" i="9" l="1"/>
  <c r="BSE55" i="9"/>
  <c r="BSE11" i="9"/>
  <c r="BSE60" i="9"/>
  <c r="BSE59" i="9"/>
  <c r="BSE12" i="9"/>
  <c r="BSE56" i="9"/>
  <c r="BSE57" i="9"/>
  <c r="BSE16" i="9"/>
  <c r="BSE54" i="9"/>
  <c r="BSE15" i="9"/>
  <c r="BSE58" i="9"/>
  <c r="BSE10" i="9"/>
  <c r="BSE13" i="9"/>
  <c r="BSF7" i="9"/>
  <c r="BSE14" i="9"/>
  <c r="BSF61" i="9" l="1"/>
  <c r="BSF55" i="9"/>
  <c r="BSF11" i="9"/>
  <c r="BSF59" i="9"/>
  <c r="BSF60" i="9"/>
  <c r="BSF12" i="9"/>
  <c r="BSF56" i="9"/>
  <c r="BSF57" i="9"/>
  <c r="BSF16" i="9"/>
  <c r="BSF54" i="9"/>
  <c r="BSF15" i="9"/>
  <c r="BSF58" i="9"/>
  <c r="BSF10" i="9"/>
  <c r="BSF13" i="9"/>
  <c r="BSF14" i="9"/>
  <c r="BSG7" i="9"/>
  <c r="BSG61" i="9" l="1"/>
  <c r="BSG55" i="9"/>
  <c r="BSG11" i="9"/>
  <c r="BSG59" i="9"/>
  <c r="BSG60" i="9"/>
  <c r="BSG12" i="9"/>
  <c r="BSG56" i="9"/>
  <c r="BSG57" i="9"/>
  <c r="BSG16" i="9"/>
  <c r="BSG54" i="9"/>
  <c r="BSG15" i="9"/>
  <c r="BSG58" i="9"/>
  <c r="BSG10" i="9"/>
  <c r="BSH7" i="9"/>
  <c r="BSG13" i="9"/>
  <c r="BSG14" i="9"/>
  <c r="BSH61" i="9" l="1"/>
  <c r="BSH55" i="9"/>
  <c r="BSH11" i="9"/>
  <c r="BSH59" i="9"/>
  <c r="BSH60" i="9"/>
  <c r="BSH12" i="9"/>
  <c r="BSH57" i="9"/>
  <c r="BSH56" i="9"/>
  <c r="BSH16" i="9"/>
  <c r="BSH54" i="9"/>
  <c r="BSH15" i="9"/>
  <c r="BSH58" i="9"/>
  <c r="BSH10" i="9"/>
  <c r="BSI7" i="9"/>
  <c r="BSH14" i="9"/>
  <c r="BSH13" i="9"/>
  <c r="BSI61" i="9" l="1"/>
  <c r="BSI11" i="9"/>
  <c r="BSI55" i="9"/>
  <c r="BSI59" i="9"/>
  <c r="BSI60" i="9"/>
  <c r="BSI12" i="9"/>
  <c r="BSI57" i="9"/>
  <c r="BSI56" i="9"/>
  <c r="BSI16" i="9"/>
  <c r="BSI54" i="9"/>
  <c r="BSI15" i="9"/>
  <c r="BSI58" i="9"/>
  <c r="BSI10" i="9"/>
  <c r="BSI14" i="9"/>
  <c r="BSI13" i="9"/>
  <c r="BSJ7" i="9"/>
  <c r="BSJ61" i="9" l="1"/>
  <c r="BSJ55" i="9"/>
  <c r="BSJ11" i="9"/>
  <c r="BSJ59" i="9"/>
  <c r="BSJ60" i="9"/>
  <c r="BSJ12" i="9"/>
  <c r="BSJ57" i="9"/>
  <c r="BSJ56" i="9"/>
  <c r="BSJ16" i="9"/>
  <c r="BSJ54" i="9"/>
  <c r="BSJ15" i="9"/>
  <c r="BSJ58" i="9"/>
  <c r="BSJ10" i="9"/>
  <c r="BSJ14" i="9"/>
  <c r="BSJ13" i="9"/>
  <c r="BSK7" i="9"/>
  <c r="BSK61" i="9" l="1"/>
  <c r="BSK55" i="9"/>
  <c r="BSK11" i="9"/>
  <c r="BSK59" i="9"/>
  <c r="BSK60" i="9"/>
  <c r="BSK12" i="9"/>
  <c r="BSK57" i="9"/>
  <c r="BSK56" i="9"/>
  <c r="BSK16" i="9"/>
  <c r="BSK54" i="9"/>
  <c r="BSK15" i="9"/>
  <c r="BSK58" i="9"/>
  <c r="BSK10" i="9"/>
  <c r="BSL7" i="9"/>
  <c r="BSK14" i="9"/>
  <c r="BSK13" i="9"/>
  <c r="BSL61" i="9" l="1"/>
  <c r="BSL55" i="9"/>
  <c r="BSL11" i="9"/>
  <c r="BSL59" i="9"/>
  <c r="BSL60" i="9"/>
  <c r="BSL12" i="9"/>
  <c r="BSL56" i="9"/>
  <c r="BSL57" i="9"/>
  <c r="BSL16" i="9"/>
  <c r="BSL54" i="9"/>
  <c r="BSL15" i="9"/>
  <c r="BSL58" i="9"/>
  <c r="BSL10" i="9"/>
  <c r="BSL13" i="9"/>
  <c r="BSL14" i="9"/>
  <c r="BSM7" i="9"/>
  <c r="BSM61" i="9" l="1"/>
  <c r="BSM55" i="9"/>
  <c r="BSM11" i="9"/>
  <c r="BSM59" i="9"/>
  <c r="BSM60" i="9"/>
  <c r="BSM12" i="9"/>
  <c r="BSM56" i="9"/>
  <c r="BSM57" i="9"/>
  <c r="BSM16" i="9"/>
  <c r="BSM54" i="9"/>
  <c r="BSM15" i="9"/>
  <c r="BSM58" i="9"/>
  <c r="BSM10" i="9"/>
  <c r="BSN7" i="9"/>
  <c r="BSM14" i="9"/>
  <c r="BSM13" i="9"/>
  <c r="BSN61" i="9" l="1"/>
  <c r="BSN55" i="9"/>
  <c r="BSN11" i="9"/>
  <c r="BSN60" i="9"/>
  <c r="BSN59" i="9"/>
  <c r="BSN12" i="9"/>
  <c r="BSN57" i="9"/>
  <c r="BSN56" i="9"/>
  <c r="BSN16" i="9"/>
  <c r="BSN54" i="9"/>
  <c r="BSN15" i="9"/>
  <c r="BSN58" i="9"/>
  <c r="BSN10" i="9"/>
  <c r="BSN14" i="9"/>
  <c r="BSO7" i="9"/>
  <c r="BSN13" i="9"/>
  <c r="BSO61" i="9" l="1"/>
  <c r="BSO55" i="9"/>
  <c r="BSO11" i="9"/>
  <c r="BSO59" i="9"/>
  <c r="BSO60" i="9"/>
  <c r="BSO12" i="9"/>
  <c r="BSO56" i="9"/>
  <c r="BSO57" i="9"/>
  <c r="BSO16" i="9"/>
  <c r="BSO54" i="9"/>
  <c r="BSO15" i="9"/>
  <c r="BSO58" i="9"/>
  <c r="BSO10" i="9"/>
  <c r="BSO14" i="9"/>
  <c r="BSP7" i="9"/>
  <c r="BSO13" i="9"/>
  <c r="BSP61" i="9" l="1"/>
  <c r="BSP11" i="9"/>
  <c r="BSP55" i="9"/>
  <c r="BSP59" i="9"/>
  <c r="BSP60" i="9"/>
  <c r="BSP12" i="9"/>
  <c r="BSP57" i="9"/>
  <c r="BSP56" i="9"/>
  <c r="BSP16" i="9"/>
  <c r="BSP54" i="9"/>
  <c r="BSP15" i="9"/>
  <c r="BSP58" i="9"/>
  <c r="BSP10" i="9"/>
  <c r="BSQ7" i="9"/>
  <c r="BSP13" i="9"/>
  <c r="BSP14" i="9"/>
  <c r="BSQ61" i="9" l="1"/>
  <c r="BSQ55" i="9"/>
  <c r="BSQ11" i="9"/>
  <c r="BSQ59" i="9"/>
  <c r="BSQ60" i="9"/>
  <c r="BSQ12" i="9"/>
  <c r="BSQ56" i="9"/>
  <c r="BSQ57" i="9"/>
  <c r="BSQ16" i="9"/>
  <c r="BSQ54" i="9"/>
  <c r="BSQ15" i="9"/>
  <c r="BSQ58" i="9"/>
  <c r="BSQ10" i="9"/>
  <c r="BSQ13" i="9"/>
  <c r="BSR7" i="9"/>
  <c r="BSQ14" i="9"/>
  <c r="BSR61" i="9" l="1"/>
  <c r="BSR55" i="9"/>
  <c r="BSR11" i="9"/>
  <c r="BSR59" i="9"/>
  <c r="BSR60" i="9"/>
  <c r="BSR12" i="9"/>
  <c r="BSR56" i="9"/>
  <c r="BSR57" i="9"/>
  <c r="BSR16" i="9"/>
  <c r="BSR54" i="9"/>
  <c r="BSR15" i="9"/>
  <c r="BSR58" i="9"/>
  <c r="BSR10" i="9"/>
  <c r="BSR13" i="9"/>
  <c r="BSR14" i="9"/>
  <c r="BSS7" i="9"/>
  <c r="BSS61" i="9" l="1"/>
  <c r="BSS55" i="9"/>
  <c r="BSS11" i="9"/>
  <c r="BSS59" i="9"/>
  <c r="BSS60" i="9"/>
  <c r="BSS12" i="9"/>
  <c r="BSS56" i="9"/>
  <c r="BSS57" i="9"/>
  <c r="BSS16" i="9"/>
  <c r="BSS54" i="9"/>
  <c r="BSS15" i="9"/>
  <c r="BSS58" i="9"/>
  <c r="BSS10" i="9"/>
  <c r="BST7" i="9"/>
  <c r="BSS13" i="9"/>
  <c r="BSS14" i="9"/>
  <c r="BST61" i="9" l="1"/>
  <c r="BST55" i="9"/>
  <c r="BST11" i="9"/>
  <c r="BST59" i="9"/>
  <c r="BST60" i="9"/>
  <c r="BST12" i="9"/>
  <c r="BST56" i="9"/>
  <c r="BST57" i="9"/>
  <c r="BST16" i="9"/>
  <c r="BST54" i="9"/>
  <c r="BST15" i="9"/>
  <c r="BST58" i="9"/>
  <c r="BST10" i="9"/>
  <c r="BSU7" i="9"/>
  <c r="BST13" i="9"/>
  <c r="BST14" i="9"/>
  <c r="BSU61" i="9" l="1"/>
  <c r="BSU55" i="9"/>
  <c r="BSU11" i="9"/>
  <c r="BSU60" i="9"/>
  <c r="BSU59" i="9"/>
  <c r="BSU12" i="9"/>
  <c r="BSU56" i="9"/>
  <c r="BSU57" i="9"/>
  <c r="BSU16" i="9"/>
  <c r="BSU54" i="9"/>
  <c r="BSU15" i="9"/>
  <c r="BSU58" i="9"/>
  <c r="BSU10" i="9"/>
  <c r="BSU14" i="9"/>
  <c r="BSU13" i="9"/>
  <c r="BSV7" i="9"/>
  <c r="BSV61" i="9" l="1"/>
  <c r="BSV55" i="9"/>
  <c r="BSV11" i="9"/>
  <c r="BSV59" i="9"/>
  <c r="BSV60" i="9"/>
  <c r="BSV12" i="9"/>
  <c r="BSV57" i="9"/>
  <c r="BSV56" i="9"/>
  <c r="BSV16" i="9"/>
  <c r="BSV54" i="9"/>
  <c r="BSV15" i="9"/>
  <c r="BSV58" i="9"/>
  <c r="BSV10" i="9"/>
  <c r="BSV13" i="9"/>
  <c r="BSV14" i="9"/>
  <c r="BSW7" i="9"/>
  <c r="BSW61" i="9" l="1"/>
  <c r="BSW55" i="9"/>
  <c r="BSW11" i="9"/>
  <c r="BSW59" i="9"/>
  <c r="BSW60" i="9"/>
  <c r="BSW12" i="9"/>
  <c r="BSW56" i="9"/>
  <c r="BSW57" i="9"/>
  <c r="BSW16" i="9"/>
  <c r="BSW54" i="9"/>
  <c r="BSW15" i="9"/>
  <c r="BSW58" i="9"/>
  <c r="BSW10" i="9"/>
  <c r="BSW13" i="9"/>
  <c r="BSX7" i="9"/>
  <c r="BSW14" i="9"/>
  <c r="BSX61" i="9" l="1"/>
  <c r="BSX55" i="9"/>
  <c r="BSX11" i="9"/>
  <c r="BSX60" i="9"/>
  <c r="BSX59" i="9"/>
  <c r="BSX12" i="9"/>
  <c r="BSX56" i="9"/>
  <c r="BSX57" i="9"/>
  <c r="BSX16" i="9"/>
  <c r="BSX54" i="9"/>
  <c r="BSX15" i="9"/>
  <c r="BSX58" i="9"/>
  <c r="BSX10" i="9"/>
  <c r="BSX13" i="9"/>
  <c r="BSY7" i="9"/>
  <c r="BSX14" i="9"/>
  <c r="BSY61" i="9" l="1"/>
  <c r="BSY11" i="9"/>
  <c r="BSY55" i="9"/>
  <c r="BSY59" i="9"/>
  <c r="BSY60" i="9"/>
  <c r="BSY12" i="9"/>
  <c r="BSY57" i="9"/>
  <c r="BSY56" i="9"/>
  <c r="BSY16" i="9"/>
  <c r="BSY54" i="9"/>
  <c r="BSY15" i="9"/>
  <c r="BSY58" i="9"/>
  <c r="BSY10" i="9"/>
  <c r="BSZ7" i="9"/>
  <c r="BSY14" i="9"/>
  <c r="BSY13" i="9"/>
  <c r="BSZ61" i="9" l="1"/>
  <c r="BSZ11" i="9"/>
  <c r="BSZ55" i="9"/>
  <c r="BSZ59" i="9"/>
  <c r="BSZ60" i="9"/>
  <c r="BSZ12" i="9"/>
  <c r="BSZ57" i="9"/>
  <c r="BSZ56" i="9"/>
  <c r="BSZ16" i="9"/>
  <c r="BSZ54" i="9"/>
  <c r="BSZ15" i="9"/>
  <c r="BSZ58" i="9"/>
  <c r="BSZ10" i="9"/>
  <c r="BTA7" i="9"/>
  <c r="BSZ14" i="9"/>
  <c r="BSZ13" i="9"/>
  <c r="BTA61" i="9" l="1"/>
  <c r="BTA11" i="9"/>
  <c r="BTA55" i="9"/>
  <c r="BTA59" i="9"/>
  <c r="BTA60" i="9"/>
  <c r="BTA12" i="9"/>
  <c r="BTA56" i="9"/>
  <c r="BTA57" i="9"/>
  <c r="BTA16" i="9"/>
  <c r="BTA54" i="9"/>
  <c r="BTA15" i="9"/>
  <c r="BTA58" i="9"/>
  <c r="BTA10" i="9"/>
  <c r="BTA13" i="9"/>
  <c r="BTA14" i="9"/>
  <c r="BTB7" i="9"/>
  <c r="BTB61" i="9" l="1"/>
  <c r="BTB55" i="9"/>
  <c r="BTB11" i="9"/>
  <c r="BTB59" i="9"/>
  <c r="BTB60" i="9"/>
  <c r="BTB12" i="9"/>
  <c r="BTB57" i="9"/>
  <c r="BTB56" i="9"/>
  <c r="BTB16" i="9"/>
  <c r="BTB54" i="9"/>
  <c r="BTB15" i="9"/>
  <c r="BTB58" i="9"/>
  <c r="BTB10" i="9"/>
  <c r="BTC7" i="9"/>
  <c r="BTB13" i="9"/>
  <c r="BTB14" i="9"/>
  <c r="BTC61" i="9" l="1"/>
  <c r="BTC11" i="9"/>
  <c r="BTC55" i="9"/>
  <c r="BTC59" i="9"/>
  <c r="BTC60" i="9"/>
  <c r="BTC12" i="9"/>
  <c r="BTC56" i="9"/>
  <c r="BTC57" i="9"/>
  <c r="BTC16" i="9"/>
  <c r="BTC54" i="9"/>
  <c r="BTC15" i="9"/>
  <c r="BTC58" i="9"/>
  <c r="BTC10" i="9"/>
  <c r="BTD7" i="9"/>
  <c r="BTC14" i="9"/>
  <c r="BTC13" i="9"/>
  <c r="BTD61" i="9" l="1"/>
  <c r="BTD55" i="9"/>
  <c r="BTD11" i="9"/>
  <c r="BTD60" i="9"/>
  <c r="BTD59" i="9"/>
  <c r="BTD12" i="9"/>
  <c r="BTD56" i="9"/>
  <c r="BTD57" i="9"/>
  <c r="BTD16" i="9"/>
  <c r="BTD54" i="9"/>
  <c r="BTD15" i="9"/>
  <c r="BTD58" i="9"/>
  <c r="BTD10" i="9"/>
  <c r="BTE7" i="9"/>
  <c r="BTD14" i="9"/>
  <c r="BTD13" i="9"/>
  <c r="BTE61" i="9" l="1"/>
  <c r="BTE55" i="9"/>
  <c r="BTE11" i="9"/>
  <c r="BTE59" i="9"/>
  <c r="BTE60" i="9"/>
  <c r="BTE12" i="9"/>
  <c r="BTE57" i="9"/>
  <c r="BTE56" i="9"/>
  <c r="BTE16" i="9"/>
  <c r="BTE54" i="9"/>
  <c r="BTE15" i="9"/>
  <c r="BTE58" i="9"/>
  <c r="BTE10" i="9"/>
  <c r="BTE13" i="9"/>
  <c r="BTE14" i="9"/>
  <c r="BTF7" i="9"/>
  <c r="BTF61" i="9" l="1"/>
  <c r="BTF11" i="9"/>
  <c r="BTF55" i="9"/>
  <c r="BTF59" i="9"/>
  <c r="BTF60" i="9"/>
  <c r="BTF12" i="9"/>
  <c r="BTF56" i="9"/>
  <c r="BTF57" i="9"/>
  <c r="BTF16" i="9"/>
  <c r="BTF54" i="9"/>
  <c r="BTF15" i="9"/>
  <c r="BTF58" i="9"/>
  <c r="BTF10" i="9"/>
  <c r="BTF13" i="9"/>
  <c r="BTF14" i="9"/>
  <c r="BTG7" i="9"/>
  <c r="BTG61" i="9" l="1"/>
  <c r="BTG55" i="9"/>
  <c r="BTG11" i="9"/>
  <c r="BTG59" i="9"/>
  <c r="BTG60" i="9"/>
  <c r="BTG12" i="9"/>
  <c r="BTG56" i="9"/>
  <c r="BTG57" i="9"/>
  <c r="BTG16" i="9"/>
  <c r="BTG54" i="9"/>
  <c r="BTG15" i="9"/>
  <c r="BTG58" i="9"/>
  <c r="BTG10" i="9"/>
  <c r="BTG13" i="9"/>
  <c r="BTG14" i="9"/>
  <c r="BTH7" i="9"/>
  <c r="BTH61" i="9" l="1"/>
  <c r="BTH11" i="9"/>
  <c r="BTH55" i="9"/>
  <c r="BTH59" i="9"/>
  <c r="BTH60" i="9"/>
  <c r="BTH12" i="9"/>
  <c r="BTH57" i="9"/>
  <c r="BTH56" i="9"/>
  <c r="BTH16" i="9"/>
  <c r="BTH54" i="9"/>
  <c r="BTH15" i="9"/>
  <c r="BTH58" i="9"/>
  <c r="BTH10" i="9"/>
  <c r="BTH14" i="9"/>
  <c r="BTH13" i="9"/>
  <c r="BTI7" i="9"/>
  <c r="BTI61" i="9" l="1"/>
  <c r="BTI55" i="9"/>
  <c r="BTI11" i="9"/>
  <c r="BTI59" i="9"/>
  <c r="BTI60" i="9"/>
  <c r="BTI12" i="9"/>
  <c r="BTI56" i="9"/>
  <c r="BTI57" i="9"/>
  <c r="BTI16" i="9"/>
  <c r="BTI54" i="9"/>
  <c r="BTI15" i="9"/>
  <c r="BTI58" i="9"/>
  <c r="BTI10" i="9"/>
  <c r="BTI13" i="9"/>
  <c r="BTI14" i="9"/>
  <c r="BTJ7" i="9"/>
  <c r="BTJ61" i="9" l="1"/>
  <c r="BTJ55" i="9"/>
  <c r="BTJ11" i="9"/>
  <c r="BTJ59" i="9"/>
  <c r="BTJ60" i="9"/>
  <c r="BTJ12" i="9"/>
  <c r="BTJ56" i="9"/>
  <c r="BTJ57" i="9"/>
  <c r="BTJ16" i="9"/>
  <c r="BTJ54" i="9"/>
  <c r="BTJ15" i="9"/>
  <c r="BTJ58" i="9"/>
  <c r="BTJ10" i="9"/>
  <c r="BTK7" i="9"/>
  <c r="BTJ13" i="9"/>
  <c r="BTJ14" i="9"/>
  <c r="BTK61" i="9" l="1"/>
  <c r="BTK55" i="9"/>
  <c r="BTK11" i="9"/>
  <c r="BTK59" i="9"/>
  <c r="BTK60" i="9"/>
  <c r="BTK12" i="9"/>
  <c r="BTK56" i="9"/>
  <c r="BTK57" i="9"/>
  <c r="BTK16" i="9"/>
  <c r="BTK54" i="9"/>
  <c r="BTK15" i="9"/>
  <c r="BTK58" i="9"/>
  <c r="BTK10" i="9"/>
  <c r="BTK14" i="9"/>
  <c r="BTK13" i="9"/>
  <c r="BTL7" i="9"/>
  <c r="BTL61" i="9" l="1"/>
  <c r="BTL55" i="9"/>
  <c r="BTL11" i="9"/>
  <c r="BTL59" i="9"/>
  <c r="BTL60" i="9"/>
  <c r="BTL12" i="9"/>
  <c r="BTL57" i="9"/>
  <c r="BTL56" i="9"/>
  <c r="BTL16" i="9"/>
  <c r="BTL54" i="9"/>
  <c r="BTL15" i="9"/>
  <c r="BTL58" i="9"/>
  <c r="BTL10" i="9"/>
  <c r="BTL13" i="9"/>
  <c r="BTL14" i="9"/>
  <c r="BTM7" i="9"/>
  <c r="BTM61" i="9" l="1"/>
  <c r="BTM55" i="9"/>
  <c r="BTM11" i="9"/>
  <c r="BTM59" i="9"/>
  <c r="BTM60" i="9"/>
  <c r="BTM12" i="9"/>
  <c r="BTM56" i="9"/>
  <c r="BTM57" i="9"/>
  <c r="BTM16" i="9"/>
  <c r="BTM54" i="9"/>
  <c r="BTM15" i="9"/>
  <c r="BTM58" i="9"/>
  <c r="BTM10" i="9"/>
  <c r="BTM13" i="9"/>
  <c r="BTN7" i="9"/>
  <c r="BTM14" i="9"/>
  <c r="BTN61" i="9" l="1"/>
  <c r="BTN55" i="9"/>
  <c r="BTN11" i="9"/>
  <c r="BTN59" i="9"/>
  <c r="BTN60" i="9"/>
  <c r="BTN12" i="9"/>
  <c r="BTN57" i="9"/>
  <c r="BTN56" i="9"/>
  <c r="BTN16" i="9"/>
  <c r="BTN54" i="9"/>
  <c r="BTN15" i="9"/>
  <c r="BTN58" i="9"/>
  <c r="BTN10" i="9"/>
  <c r="BTN13" i="9"/>
  <c r="BTN14" i="9"/>
  <c r="BTO7" i="9"/>
  <c r="BTO61" i="9" l="1"/>
  <c r="BTO55" i="9"/>
  <c r="BTO11" i="9"/>
  <c r="BTO59" i="9"/>
  <c r="BTO60" i="9"/>
  <c r="BTO12" i="9"/>
  <c r="BTO56" i="9"/>
  <c r="BTO57" i="9"/>
  <c r="BTO16" i="9"/>
  <c r="BTO54" i="9"/>
  <c r="BTO15" i="9"/>
  <c r="BTO58" i="9"/>
  <c r="BTO10" i="9"/>
  <c r="BTO14" i="9"/>
  <c r="BTO13" i="9"/>
  <c r="BTP7" i="9"/>
  <c r="BTP61" i="9" l="1"/>
  <c r="BTP55" i="9"/>
  <c r="BTP11" i="9"/>
  <c r="BTP59" i="9"/>
  <c r="BTP60" i="9"/>
  <c r="BTP12" i="9"/>
  <c r="BTP57" i="9"/>
  <c r="BTP56" i="9"/>
  <c r="BTP16" i="9"/>
  <c r="BTP54" i="9"/>
  <c r="BTP15" i="9"/>
  <c r="BTP58" i="9"/>
  <c r="BTP10" i="9"/>
  <c r="BTP14" i="9"/>
  <c r="BTP13" i="9"/>
  <c r="BTQ7" i="9"/>
  <c r="BTQ61" i="9" l="1"/>
  <c r="BTQ55" i="9"/>
  <c r="BTQ11" i="9"/>
  <c r="BTQ59" i="9"/>
  <c r="BTQ60" i="9"/>
  <c r="BTQ12" i="9"/>
  <c r="BTQ56" i="9"/>
  <c r="BTQ57" i="9"/>
  <c r="BTQ16" i="9"/>
  <c r="BTQ54" i="9"/>
  <c r="BTQ15" i="9"/>
  <c r="BTQ58" i="9"/>
  <c r="BTQ10" i="9"/>
  <c r="BTQ13" i="9"/>
  <c r="BTQ14" i="9"/>
  <c r="BTR7" i="9"/>
  <c r="BTR61" i="9" l="1"/>
  <c r="BTR55" i="9"/>
  <c r="BTR11" i="9"/>
  <c r="BTR59" i="9"/>
  <c r="BTR60" i="9"/>
  <c r="BTR12" i="9"/>
  <c r="BTR56" i="9"/>
  <c r="BTR57" i="9"/>
  <c r="BTR16" i="9"/>
  <c r="BTR54" i="9"/>
  <c r="BTR15" i="9"/>
  <c r="BTR58" i="9"/>
  <c r="BTR10" i="9"/>
  <c r="BTS7" i="9"/>
  <c r="BTR13" i="9"/>
  <c r="BTR14" i="9"/>
  <c r="BTS61" i="9" l="1"/>
  <c r="BTS11" i="9"/>
  <c r="BTS55" i="9"/>
  <c r="BTS59" i="9"/>
  <c r="BTS60" i="9"/>
  <c r="BTS12" i="9"/>
  <c r="BTS57" i="9"/>
  <c r="BTS56" i="9"/>
  <c r="BTS16" i="9"/>
  <c r="BTS54" i="9"/>
  <c r="BTS15" i="9"/>
  <c r="BTS58" i="9"/>
  <c r="BTS10" i="9"/>
  <c r="BTS14" i="9"/>
  <c r="BTT7" i="9"/>
  <c r="BTS13" i="9"/>
  <c r="BTT61" i="9" l="1"/>
  <c r="BTT55" i="9"/>
  <c r="BTT11" i="9"/>
  <c r="BTT59" i="9"/>
  <c r="BTT60" i="9"/>
  <c r="BTT12" i="9"/>
  <c r="BTT56" i="9"/>
  <c r="BTT57" i="9"/>
  <c r="BTT16" i="9"/>
  <c r="BTT54" i="9"/>
  <c r="BTT15" i="9"/>
  <c r="BTT58" i="9"/>
  <c r="BTT10" i="9"/>
  <c r="BTT14" i="9"/>
  <c r="BTU7" i="9"/>
  <c r="BTT13" i="9"/>
  <c r="BTU61" i="9" l="1"/>
  <c r="BTU11" i="9"/>
  <c r="BTU55" i="9"/>
  <c r="BTU59" i="9"/>
  <c r="BTU60" i="9"/>
  <c r="BTU12" i="9"/>
  <c r="BTU57" i="9"/>
  <c r="BTU56" i="9"/>
  <c r="BTU16" i="9"/>
  <c r="BTU54" i="9"/>
  <c r="BTU15" i="9"/>
  <c r="BTU58" i="9"/>
  <c r="BTU10" i="9"/>
  <c r="BTU13" i="9"/>
  <c r="BTU14" i="9"/>
  <c r="BTV7" i="9"/>
  <c r="BTV61" i="9" l="1"/>
  <c r="BTV55" i="9"/>
  <c r="BTV11" i="9"/>
  <c r="BTV59" i="9"/>
  <c r="BTV60" i="9"/>
  <c r="BTV12" i="9"/>
  <c r="BTV57" i="9"/>
  <c r="BTV56" i="9"/>
  <c r="BTV16" i="9"/>
  <c r="BTV54" i="9"/>
  <c r="BTV15" i="9"/>
  <c r="BTV58" i="9"/>
  <c r="BTV10" i="9"/>
  <c r="BTV13" i="9"/>
  <c r="BTV14" i="9"/>
  <c r="BTW7" i="9"/>
  <c r="BTW61" i="9" l="1"/>
  <c r="BTW55" i="9"/>
  <c r="BTW11" i="9"/>
  <c r="BTW60" i="9"/>
  <c r="BTW59" i="9"/>
  <c r="BTW12" i="9"/>
  <c r="BTW56" i="9"/>
  <c r="BTW57" i="9"/>
  <c r="BTW16" i="9"/>
  <c r="BTW54" i="9"/>
  <c r="BTW15" i="9"/>
  <c r="BTW58" i="9"/>
  <c r="BTW10" i="9"/>
  <c r="BTW14" i="9"/>
  <c r="BTW13" i="9"/>
  <c r="BTX7" i="9"/>
  <c r="BTX61" i="9" l="1"/>
  <c r="BTX55" i="9"/>
  <c r="BTX11" i="9"/>
  <c r="BTX59" i="9"/>
  <c r="BTX60" i="9"/>
  <c r="BTX12" i="9"/>
  <c r="BTX56" i="9"/>
  <c r="BTX57" i="9"/>
  <c r="BTX16" i="9"/>
  <c r="BTX54" i="9"/>
  <c r="BTX15" i="9"/>
  <c r="BTX58" i="9"/>
  <c r="BTX10" i="9"/>
  <c r="BTX13" i="9"/>
  <c r="BTY7" i="9"/>
  <c r="BTX14" i="9"/>
  <c r="BTY61" i="9" l="1"/>
  <c r="BTY11" i="9"/>
  <c r="BTY55" i="9"/>
  <c r="BTY59" i="9"/>
  <c r="BTY60" i="9"/>
  <c r="BTY12" i="9"/>
  <c r="BTY56" i="9"/>
  <c r="BTY57" i="9"/>
  <c r="BTY16" i="9"/>
  <c r="BTY54" i="9"/>
  <c r="BTY15" i="9"/>
  <c r="BTY58" i="9"/>
  <c r="BTY10" i="9"/>
  <c r="BTZ7" i="9"/>
  <c r="BTY14" i="9"/>
  <c r="BTY13" i="9"/>
  <c r="BTZ61" i="9" l="1"/>
  <c r="BTZ55" i="9"/>
  <c r="BTZ11" i="9"/>
  <c r="BTZ59" i="9"/>
  <c r="BTZ60" i="9"/>
  <c r="BTZ12" i="9"/>
  <c r="BTZ56" i="9"/>
  <c r="BTZ57" i="9"/>
  <c r="BTZ16" i="9"/>
  <c r="BTZ54" i="9"/>
  <c r="BTZ15" i="9"/>
  <c r="BTZ58" i="9"/>
  <c r="BTZ10" i="9"/>
  <c r="BUA7" i="9"/>
  <c r="BTZ13" i="9"/>
  <c r="BTZ14" i="9"/>
  <c r="BUA61" i="9" l="1"/>
  <c r="BUA55" i="9"/>
  <c r="BUA11" i="9"/>
  <c r="BUA59" i="9"/>
  <c r="BUA60" i="9"/>
  <c r="BUA12" i="9"/>
  <c r="BUA56" i="9"/>
  <c r="BUA57" i="9"/>
  <c r="BUA16" i="9"/>
  <c r="BUA54" i="9"/>
  <c r="BUA15" i="9"/>
  <c r="BUA58" i="9"/>
  <c r="BUA10" i="9"/>
  <c r="BUB7" i="9"/>
  <c r="BUA13" i="9"/>
  <c r="BUA14" i="9"/>
  <c r="BUB61" i="9" l="1"/>
  <c r="BUB55" i="9"/>
  <c r="BUB11" i="9"/>
  <c r="BUB59" i="9"/>
  <c r="BUB60" i="9"/>
  <c r="BUB12" i="9"/>
  <c r="BUB56" i="9"/>
  <c r="BUB57" i="9"/>
  <c r="BUB16" i="9"/>
  <c r="BUB54" i="9"/>
  <c r="BUB15" i="9"/>
  <c r="BUB58" i="9"/>
  <c r="BUB10" i="9"/>
  <c r="BUB13" i="9"/>
  <c r="BUB14" i="9"/>
  <c r="BUC7" i="9"/>
  <c r="BUC61" i="9" l="1"/>
  <c r="BUC55" i="9"/>
  <c r="BUC11" i="9"/>
  <c r="BUC59" i="9"/>
  <c r="BUC60" i="9"/>
  <c r="BUC12" i="9"/>
  <c r="BUC56" i="9"/>
  <c r="BUC57" i="9"/>
  <c r="BUC16" i="9"/>
  <c r="BUC54" i="9"/>
  <c r="BUC15" i="9"/>
  <c r="BUC58" i="9"/>
  <c r="BUC10" i="9"/>
  <c r="BUC13" i="9"/>
  <c r="BUD7" i="9"/>
  <c r="BUC14" i="9"/>
  <c r="BUD61" i="9" l="1"/>
  <c r="BUD55" i="9"/>
  <c r="BUD11" i="9"/>
  <c r="BUD59" i="9"/>
  <c r="BUD60" i="9"/>
  <c r="BUD12" i="9"/>
  <c r="BUD57" i="9"/>
  <c r="BUD56" i="9"/>
  <c r="BUD16" i="9"/>
  <c r="BUD54" i="9"/>
  <c r="BUD15" i="9"/>
  <c r="BUD58" i="9"/>
  <c r="BUD10" i="9"/>
  <c r="BUE7" i="9"/>
  <c r="BUD13" i="9"/>
  <c r="BUD14" i="9"/>
  <c r="BUE61" i="9" l="1"/>
  <c r="BUE55" i="9"/>
  <c r="BUE11" i="9"/>
  <c r="BUE59" i="9"/>
  <c r="BUE60" i="9"/>
  <c r="BUE12" i="9"/>
  <c r="BUE57" i="9"/>
  <c r="BUE56" i="9"/>
  <c r="BUE16" i="9"/>
  <c r="BUE54" i="9"/>
  <c r="BUE15" i="9"/>
  <c r="BUE58" i="9"/>
  <c r="BUE10" i="9"/>
  <c r="BUE14" i="9"/>
  <c r="BUE13" i="9"/>
  <c r="BUF7" i="9"/>
  <c r="BUF61" i="9" l="1"/>
  <c r="BUF55" i="9"/>
  <c r="BUF11" i="9"/>
  <c r="BUF59" i="9"/>
  <c r="BUF60" i="9"/>
  <c r="BUF12" i="9"/>
  <c r="BUF56" i="9"/>
  <c r="BUF57" i="9"/>
  <c r="BUF16" i="9"/>
  <c r="BUF54" i="9"/>
  <c r="BUF15" i="9"/>
  <c r="BUF58" i="9"/>
  <c r="BUF10" i="9"/>
  <c r="BUF14" i="9"/>
  <c r="BUG7" i="9"/>
  <c r="BUF13" i="9"/>
  <c r="BUG61" i="9" l="1"/>
  <c r="BUG55" i="9"/>
  <c r="BUG11" i="9"/>
  <c r="BUG59" i="9"/>
  <c r="BUG60" i="9"/>
  <c r="BUG12" i="9"/>
  <c r="BUG57" i="9"/>
  <c r="BUG56" i="9"/>
  <c r="BUG16" i="9"/>
  <c r="BUG54" i="9"/>
  <c r="BUG15" i="9"/>
  <c r="BUG58" i="9"/>
  <c r="BUG10" i="9"/>
  <c r="BUH7" i="9"/>
  <c r="BUG14" i="9"/>
  <c r="BUG13" i="9"/>
  <c r="BUH61" i="9" l="1"/>
  <c r="BUH55" i="9"/>
  <c r="BUH11" i="9"/>
  <c r="BUH59" i="9"/>
  <c r="BUH60" i="9"/>
  <c r="BUH12" i="9"/>
  <c r="BUH57" i="9"/>
  <c r="BUH56" i="9"/>
  <c r="BUH16" i="9"/>
  <c r="BUH54" i="9"/>
  <c r="BUH15" i="9"/>
  <c r="BUH58" i="9"/>
  <c r="BUH10" i="9"/>
  <c r="BUH13" i="9"/>
  <c r="BUI7" i="9"/>
  <c r="BUH14" i="9"/>
  <c r="BUI61" i="9" l="1"/>
  <c r="BUI55" i="9"/>
  <c r="BUI11" i="9"/>
  <c r="BUI59" i="9"/>
  <c r="BUI60" i="9"/>
  <c r="BUI12" i="9"/>
  <c r="BUI57" i="9"/>
  <c r="BUI56" i="9"/>
  <c r="BUI16" i="9"/>
  <c r="BUI54" i="9"/>
  <c r="BUI15" i="9"/>
  <c r="BUI58" i="9"/>
  <c r="BUI10" i="9"/>
  <c r="BUI13" i="9"/>
  <c r="BUJ7" i="9"/>
  <c r="BUI14" i="9"/>
  <c r="BUJ61" i="9" l="1"/>
  <c r="BUJ11" i="9"/>
  <c r="BUJ55" i="9"/>
  <c r="BUJ59" i="9"/>
  <c r="BUJ60" i="9"/>
  <c r="BUJ12" i="9"/>
  <c r="BUJ56" i="9"/>
  <c r="BUJ57" i="9"/>
  <c r="BUJ16" i="9"/>
  <c r="BUJ54" i="9"/>
  <c r="BUJ15" i="9"/>
  <c r="BUJ58" i="9"/>
  <c r="BUJ10" i="9"/>
  <c r="BUJ14" i="9"/>
  <c r="BUJ13" i="9"/>
  <c r="BUK7" i="9"/>
  <c r="BUK61" i="9" l="1"/>
  <c r="BUK55" i="9"/>
  <c r="BUK11" i="9"/>
  <c r="BUK59" i="9"/>
  <c r="BUK60" i="9"/>
  <c r="BUK12" i="9"/>
  <c r="BUK57" i="9"/>
  <c r="BUK56" i="9"/>
  <c r="BUK16" i="9"/>
  <c r="BUK54" i="9"/>
  <c r="BUK15" i="9"/>
  <c r="BUK58" i="9"/>
  <c r="BUK10" i="9"/>
  <c r="BUK13" i="9"/>
  <c r="BUL7" i="9"/>
  <c r="BUK14" i="9"/>
  <c r="BUL61" i="9" l="1"/>
  <c r="BUL55" i="9"/>
  <c r="BUL11" i="9"/>
  <c r="BUL59" i="9"/>
  <c r="BUL60" i="9"/>
  <c r="BUL12" i="9"/>
  <c r="BUL57" i="9"/>
  <c r="BUL56" i="9"/>
  <c r="BUL16" i="9"/>
  <c r="BUL54" i="9"/>
  <c r="BUL15" i="9"/>
  <c r="BUL58" i="9"/>
  <c r="BUL10" i="9"/>
  <c r="BUM7" i="9"/>
  <c r="BUL13" i="9"/>
  <c r="BUL14" i="9"/>
  <c r="BUM61" i="9" l="1"/>
  <c r="BUM55" i="9"/>
  <c r="BUM11" i="9"/>
  <c r="BUM60" i="9"/>
  <c r="BUM59" i="9"/>
  <c r="BUM12" i="9"/>
  <c r="BUM56" i="9"/>
  <c r="BUM57" i="9"/>
  <c r="BUM16" i="9"/>
  <c r="BUM54" i="9"/>
  <c r="BUM15" i="9"/>
  <c r="BUM58" i="9"/>
  <c r="BUM10" i="9"/>
  <c r="BUN7" i="9"/>
  <c r="BUM14" i="9"/>
  <c r="BUM13" i="9"/>
  <c r="BUN61" i="9" l="1"/>
  <c r="BUN55" i="9"/>
  <c r="BUN11" i="9"/>
  <c r="BUN59" i="9"/>
  <c r="BUN60" i="9"/>
  <c r="BUN12" i="9"/>
  <c r="BUN57" i="9"/>
  <c r="BUN56" i="9"/>
  <c r="BUN16" i="9"/>
  <c r="BUN54" i="9"/>
  <c r="BUN15" i="9"/>
  <c r="BUN58" i="9"/>
  <c r="BUN10" i="9"/>
  <c r="BUO7" i="9"/>
  <c r="BUN14" i="9"/>
  <c r="BUN13" i="9"/>
  <c r="BUO61" i="9" l="1"/>
  <c r="BUO55" i="9"/>
  <c r="BUO11" i="9"/>
  <c r="BUO59" i="9"/>
  <c r="BUO60" i="9"/>
  <c r="BUO12" i="9"/>
  <c r="BUO56" i="9"/>
  <c r="BUO57" i="9"/>
  <c r="BUO16" i="9"/>
  <c r="BUO54" i="9"/>
  <c r="BUO15" i="9"/>
  <c r="BUO58" i="9"/>
  <c r="BUO10" i="9"/>
  <c r="BUO13" i="9"/>
  <c r="BUP7" i="9"/>
  <c r="BUO14" i="9"/>
  <c r="BUP61" i="9" l="1"/>
  <c r="BUP55" i="9"/>
  <c r="BUP11" i="9"/>
  <c r="BUP59" i="9"/>
  <c r="BUP60" i="9"/>
  <c r="BUP12" i="9"/>
  <c r="BUP56" i="9"/>
  <c r="BUP57" i="9"/>
  <c r="BUP16" i="9"/>
  <c r="BUP54" i="9"/>
  <c r="BUP15" i="9"/>
  <c r="BUP58" i="9"/>
  <c r="BUP10" i="9"/>
  <c r="BUQ7" i="9"/>
  <c r="BUP13" i="9"/>
  <c r="BUP14" i="9"/>
  <c r="BUQ61" i="9" l="1"/>
  <c r="BUQ55" i="9"/>
  <c r="BUQ11" i="9"/>
  <c r="BUQ59" i="9"/>
  <c r="BUQ60" i="9"/>
  <c r="BUQ12" i="9"/>
  <c r="BUQ56" i="9"/>
  <c r="BUQ57" i="9"/>
  <c r="BUQ16" i="9"/>
  <c r="BUQ54" i="9"/>
  <c r="BUQ15" i="9"/>
  <c r="BUQ58" i="9"/>
  <c r="BUQ10" i="9"/>
  <c r="BUQ14" i="9"/>
  <c r="BUQ13" i="9"/>
  <c r="BUR7" i="9"/>
  <c r="BUR61" i="9" l="1"/>
  <c r="BUR55" i="9"/>
  <c r="BUR11" i="9"/>
  <c r="BUR59" i="9"/>
  <c r="BUR60" i="9"/>
  <c r="BUR12" i="9"/>
  <c r="BUR56" i="9"/>
  <c r="BUR57" i="9"/>
  <c r="BUR16" i="9"/>
  <c r="BUR54" i="9"/>
  <c r="BUR15" i="9"/>
  <c r="BUR58" i="9"/>
  <c r="BUR10" i="9"/>
  <c r="BUS7" i="9"/>
  <c r="BUR13" i="9"/>
  <c r="BUR14" i="9"/>
  <c r="BUS61" i="9" l="1"/>
  <c r="BUS55" i="9"/>
  <c r="BUS11" i="9"/>
  <c r="BUS59" i="9"/>
  <c r="BUS60" i="9"/>
  <c r="BUS12" i="9"/>
  <c r="BUS56" i="9"/>
  <c r="BUS57" i="9"/>
  <c r="BUS16" i="9"/>
  <c r="BUS54" i="9"/>
  <c r="BUS15" i="9"/>
  <c r="BUS58" i="9"/>
  <c r="BUS10" i="9"/>
  <c r="BUT7" i="9"/>
  <c r="BUS13" i="9"/>
  <c r="BUS14" i="9"/>
  <c r="BUT61" i="9" l="1"/>
  <c r="BUT55" i="9"/>
  <c r="BUT11" i="9"/>
  <c r="BUT59" i="9"/>
  <c r="BUT60" i="9"/>
  <c r="BUT12" i="9"/>
  <c r="BUT56" i="9"/>
  <c r="BUT57" i="9"/>
  <c r="BUT16" i="9"/>
  <c r="BUT54" i="9"/>
  <c r="BUT15" i="9"/>
  <c r="BUT58" i="9"/>
  <c r="BUT10" i="9"/>
  <c r="BUU7" i="9"/>
  <c r="BUT13" i="9"/>
  <c r="BUT14" i="9"/>
  <c r="BUU61" i="9" l="1"/>
  <c r="BUU55" i="9"/>
  <c r="BUU11" i="9"/>
  <c r="BUU59" i="9"/>
  <c r="BUU60" i="9"/>
  <c r="BUU12" i="9"/>
  <c r="BUU56" i="9"/>
  <c r="BUU57" i="9"/>
  <c r="BUU16" i="9"/>
  <c r="BUU54" i="9"/>
  <c r="BUU15" i="9"/>
  <c r="BUU58" i="9"/>
  <c r="BUU10" i="9"/>
  <c r="BUV7" i="9"/>
  <c r="BUU14" i="9"/>
  <c r="BUU13" i="9"/>
  <c r="BUV61" i="9" l="1"/>
  <c r="BUV11" i="9"/>
  <c r="BUV55" i="9"/>
  <c r="BUV59" i="9"/>
  <c r="BUV60" i="9"/>
  <c r="BUV12" i="9"/>
  <c r="BUV57" i="9"/>
  <c r="BUV56" i="9"/>
  <c r="BUV16" i="9"/>
  <c r="BUV54" i="9"/>
  <c r="BUV15" i="9"/>
  <c r="BUV58" i="9"/>
  <c r="BUV10" i="9"/>
  <c r="BUV14" i="9"/>
  <c r="BUV13" i="9"/>
  <c r="BUW7" i="9"/>
  <c r="BUW61" i="9" l="1"/>
  <c r="BUW55" i="9"/>
  <c r="BUW11" i="9"/>
  <c r="BUW59" i="9"/>
  <c r="BUW60" i="9"/>
  <c r="BUW12" i="9"/>
  <c r="BUW56" i="9"/>
  <c r="BUW57" i="9"/>
  <c r="BUW16" i="9"/>
  <c r="BUW54" i="9"/>
  <c r="BUW15" i="9"/>
  <c r="BUW58" i="9"/>
  <c r="BUW10" i="9"/>
  <c r="BUX7" i="9"/>
  <c r="BUW13" i="9"/>
  <c r="BUW14" i="9"/>
  <c r="BUX61" i="9" l="1"/>
  <c r="BUX55" i="9"/>
  <c r="BUX11" i="9"/>
  <c r="BUX59" i="9"/>
  <c r="BUX60" i="9"/>
  <c r="BUX12" i="9"/>
  <c r="BUX57" i="9"/>
  <c r="BUX56" i="9"/>
  <c r="BUX16" i="9"/>
  <c r="BUX54" i="9"/>
  <c r="BUX15" i="9"/>
  <c r="BUX58" i="9"/>
  <c r="BUX10" i="9"/>
  <c r="BUY7" i="9"/>
  <c r="BUX14" i="9"/>
  <c r="BUX13" i="9"/>
  <c r="BUY61" i="9" l="1"/>
  <c r="BUY55" i="9"/>
  <c r="BUY11" i="9"/>
  <c r="BUY59" i="9"/>
  <c r="BUY60" i="9"/>
  <c r="BUY12" i="9"/>
  <c r="BUY57" i="9"/>
  <c r="BUY56" i="9"/>
  <c r="BUY16" i="9"/>
  <c r="BUY54" i="9"/>
  <c r="BUY15" i="9"/>
  <c r="BUY58" i="9"/>
  <c r="BUY10" i="9"/>
  <c r="BUZ7" i="9"/>
  <c r="BUY14" i="9"/>
  <c r="BUY13" i="9"/>
  <c r="BUZ61" i="9" l="1"/>
  <c r="BUZ55" i="9"/>
  <c r="BUZ11" i="9"/>
  <c r="BUZ59" i="9"/>
  <c r="BUZ60" i="9"/>
  <c r="BUZ12" i="9"/>
  <c r="BUZ56" i="9"/>
  <c r="BUZ57" i="9"/>
  <c r="BUZ16" i="9"/>
  <c r="BUZ54" i="9"/>
  <c r="BUZ15" i="9"/>
  <c r="BUZ58" i="9"/>
  <c r="BUZ10" i="9"/>
  <c r="BVA7" i="9"/>
  <c r="BUZ14" i="9"/>
  <c r="BUZ13" i="9"/>
  <c r="BVA61" i="9" l="1"/>
  <c r="BVA55" i="9"/>
  <c r="BVA11" i="9"/>
  <c r="BVA59" i="9"/>
  <c r="BVA60" i="9"/>
  <c r="BVA12" i="9"/>
  <c r="BVA56" i="9"/>
  <c r="BVA57" i="9"/>
  <c r="BVA16" i="9"/>
  <c r="BVA54" i="9"/>
  <c r="BVA15" i="9"/>
  <c r="BVA58" i="9"/>
  <c r="BVA10" i="9"/>
  <c r="BVB7" i="9"/>
  <c r="BVA14" i="9"/>
  <c r="BVA13" i="9"/>
  <c r="BVB61" i="9" l="1"/>
  <c r="BVB55" i="9"/>
  <c r="BVB11" i="9"/>
  <c r="BVB59" i="9"/>
  <c r="BVB60" i="9"/>
  <c r="BVB12" i="9"/>
  <c r="BVB57" i="9"/>
  <c r="BVB56" i="9"/>
  <c r="BVB16" i="9"/>
  <c r="BVB54" i="9"/>
  <c r="BVB15" i="9"/>
  <c r="BVB58" i="9"/>
  <c r="BVB10" i="9"/>
  <c r="BVC7" i="9"/>
  <c r="BVB14" i="9"/>
  <c r="BVB13" i="9"/>
  <c r="BVC61" i="9" l="1"/>
  <c r="BVC55" i="9"/>
  <c r="BVC11" i="9"/>
  <c r="BVC59" i="9"/>
  <c r="BVC60" i="9"/>
  <c r="BVC12" i="9"/>
  <c r="BVC56" i="9"/>
  <c r="BVC57" i="9"/>
  <c r="BVC16" i="9"/>
  <c r="BVC54" i="9"/>
  <c r="BVC15" i="9"/>
  <c r="BVC58" i="9"/>
  <c r="BVC10" i="9"/>
  <c r="BVD7" i="9"/>
  <c r="BVC14" i="9"/>
  <c r="BVC13" i="9"/>
  <c r="BVD61" i="9" l="1"/>
  <c r="BVD55" i="9"/>
  <c r="BVD11" i="9"/>
  <c r="BVD59" i="9"/>
  <c r="BVD60" i="9"/>
  <c r="BVD12" i="9"/>
  <c r="BVD56" i="9"/>
  <c r="BVD57" i="9"/>
  <c r="BVD16" i="9"/>
  <c r="BVD54" i="9"/>
  <c r="BVD15" i="9"/>
  <c r="BVD58" i="9"/>
  <c r="BVD10" i="9"/>
  <c r="BVE7" i="9"/>
  <c r="BVD14" i="9"/>
  <c r="BVD13" i="9"/>
  <c r="BVE61" i="9" l="1"/>
  <c r="BVE11" i="9"/>
  <c r="BVE55" i="9"/>
  <c r="BVE59" i="9"/>
  <c r="BVE60" i="9"/>
  <c r="BVE12" i="9"/>
  <c r="BVE56" i="9"/>
  <c r="BVE57" i="9"/>
  <c r="BVE16" i="9"/>
  <c r="BVE54" i="9"/>
  <c r="BVE15" i="9"/>
  <c r="BVE58" i="9"/>
  <c r="BVE10" i="9"/>
  <c r="BVF7" i="9"/>
  <c r="BVE14" i="9"/>
  <c r="BVE13" i="9"/>
  <c r="BVF61" i="9" l="1"/>
  <c r="BVF55" i="9"/>
  <c r="BVF11" i="9"/>
  <c r="BVF59" i="9"/>
  <c r="BVF60" i="9"/>
  <c r="BVF12" i="9"/>
  <c r="BVF56" i="9"/>
  <c r="BVF57" i="9"/>
  <c r="BVF16" i="9"/>
  <c r="BVF54" i="9"/>
  <c r="BVF15" i="9"/>
  <c r="BVF58" i="9"/>
  <c r="BVF10" i="9"/>
  <c r="BVG7" i="9"/>
  <c r="BVF14" i="9"/>
  <c r="BVF13" i="9"/>
  <c r="BVG61" i="9" l="1"/>
  <c r="BVG55" i="9"/>
  <c r="BVG11" i="9"/>
  <c r="BVG59" i="9"/>
  <c r="BVG60" i="9"/>
  <c r="BVG12" i="9"/>
  <c r="BVG56" i="9"/>
  <c r="BVG57" i="9"/>
  <c r="BVG16" i="9"/>
  <c r="BVG54" i="9"/>
  <c r="BVG15" i="9"/>
  <c r="BVG58" i="9"/>
  <c r="BVG10" i="9"/>
  <c r="BVH7" i="9"/>
  <c r="BVG14" i="9"/>
  <c r="BVG13" i="9"/>
  <c r="BVH61" i="9" l="1"/>
  <c r="BVH11" i="9"/>
  <c r="BVH55" i="9"/>
  <c r="BVH59" i="9"/>
  <c r="BVH60" i="9"/>
  <c r="BVH12" i="9"/>
  <c r="BVH56" i="9"/>
  <c r="BVH57" i="9"/>
  <c r="BVH16" i="9"/>
  <c r="BVH54" i="9"/>
  <c r="BVH15" i="9"/>
  <c r="BVH58" i="9"/>
  <c r="BVH10" i="9"/>
  <c r="BVI7" i="9"/>
  <c r="BVH14" i="9"/>
  <c r="BVH13" i="9"/>
  <c r="BVI61" i="9" l="1"/>
  <c r="BVI55" i="9"/>
  <c r="BVI11" i="9"/>
  <c r="BVI59" i="9"/>
  <c r="BVI60" i="9"/>
  <c r="BVI12" i="9"/>
  <c r="BVI56" i="9"/>
  <c r="BVI57" i="9"/>
  <c r="BVI16" i="9"/>
  <c r="BVI54" i="9"/>
  <c r="BVI15" i="9"/>
  <c r="BVI58" i="9"/>
  <c r="BVI10" i="9"/>
  <c r="BVJ7" i="9"/>
  <c r="BVI14" i="9"/>
  <c r="BVI13" i="9"/>
  <c r="BVJ61" i="9" l="1"/>
  <c r="BVJ11" i="9"/>
  <c r="BVJ55" i="9"/>
  <c r="BVJ59" i="9"/>
  <c r="BVJ60" i="9"/>
  <c r="BVJ12" i="9"/>
  <c r="BVJ56" i="9"/>
  <c r="BVJ57" i="9"/>
  <c r="BVJ16" i="9"/>
  <c r="BVJ54" i="9"/>
  <c r="BVJ15" i="9"/>
  <c r="BVJ58" i="9"/>
  <c r="BVJ10" i="9"/>
  <c r="BVK7" i="9"/>
  <c r="BVJ14" i="9"/>
  <c r="BVJ13" i="9"/>
  <c r="BVK61" i="9" l="1"/>
  <c r="BVK55" i="9"/>
  <c r="BVK11" i="9"/>
  <c r="BVK60" i="9"/>
  <c r="BVK59" i="9"/>
  <c r="BVK12" i="9"/>
  <c r="BVK57" i="9"/>
  <c r="BVK56" i="9"/>
  <c r="BVK16" i="9"/>
  <c r="BVK54" i="9"/>
  <c r="BVK15" i="9"/>
  <c r="BVK58" i="9"/>
  <c r="BVK10" i="9"/>
  <c r="BVL7" i="9"/>
  <c r="BVK14" i="9"/>
  <c r="BVK13" i="9"/>
  <c r="BVL61" i="9" l="1"/>
  <c r="BVL55" i="9"/>
  <c r="BVL11" i="9"/>
  <c r="BVL59" i="9"/>
  <c r="BVL60" i="9"/>
  <c r="BVL12" i="9"/>
  <c r="BVL57" i="9"/>
  <c r="BVL56" i="9"/>
  <c r="BVL16" i="9"/>
  <c r="BVL54" i="9"/>
  <c r="BVL15" i="9"/>
  <c r="BVL58" i="9"/>
  <c r="BVL10" i="9"/>
  <c r="BVM7" i="9"/>
  <c r="BVL14" i="9"/>
  <c r="BVL13" i="9"/>
  <c r="BVM61" i="9" l="1"/>
  <c r="BVM55" i="9"/>
  <c r="BVM11" i="9"/>
  <c r="BVM59" i="9"/>
  <c r="BVM60" i="9"/>
  <c r="BVM12" i="9"/>
  <c r="BVM56" i="9"/>
  <c r="BVM57" i="9"/>
  <c r="BVM16" i="9"/>
  <c r="BVM54" i="9"/>
  <c r="BVM15" i="9"/>
  <c r="BVM58" i="9"/>
  <c r="BVM10" i="9"/>
  <c r="BVN7" i="9"/>
  <c r="BVM14" i="9"/>
  <c r="BVM13" i="9"/>
  <c r="BVN61" i="9" l="1"/>
  <c r="BVN11" i="9"/>
  <c r="BVN55" i="9"/>
  <c r="BVN59" i="9"/>
  <c r="BVN60" i="9"/>
  <c r="BVN12" i="9"/>
  <c r="BVN57" i="9"/>
  <c r="BVN56" i="9"/>
  <c r="BVN16" i="9"/>
  <c r="BVN54" i="9"/>
  <c r="BVN15" i="9"/>
  <c r="BVN58" i="9"/>
  <c r="BVN10" i="9"/>
  <c r="BVO7" i="9"/>
  <c r="BVN14" i="9"/>
  <c r="BVN13" i="9"/>
  <c r="BVO61" i="9" l="1"/>
  <c r="BVO55" i="9"/>
  <c r="BVO11" i="9"/>
  <c r="BVO59" i="9"/>
  <c r="BVO60" i="9"/>
  <c r="BVO12" i="9"/>
  <c r="BVO57" i="9"/>
  <c r="BVO56" i="9"/>
  <c r="BVO16" i="9"/>
  <c r="BVO54" i="9"/>
  <c r="BVO15" i="9"/>
  <c r="BVO58" i="9"/>
  <c r="BVO10" i="9"/>
  <c r="BVP7" i="9"/>
  <c r="BVO14" i="9"/>
  <c r="BVO13" i="9"/>
  <c r="BVP61" i="9" l="1"/>
  <c r="BVP55" i="9"/>
  <c r="BVP11" i="9"/>
  <c r="BVP59" i="9"/>
  <c r="BVP60" i="9"/>
  <c r="BVP12" i="9"/>
  <c r="BVP56" i="9"/>
  <c r="BVP57" i="9"/>
  <c r="BVP16" i="9"/>
  <c r="BVP54" i="9"/>
  <c r="BVP15" i="9"/>
  <c r="BVP58" i="9"/>
  <c r="BVP10" i="9"/>
  <c r="BVQ7" i="9"/>
  <c r="BVP14" i="9"/>
  <c r="BVP13" i="9"/>
  <c r="BVQ61" i="9" l="1"/>
  <c r="BVQ55" i="9"/>
  <c r="BVQ11" i="9"/>
  <c r="BVQ59" i="9"/>
  <c r="BVQ60" i="9"/>
  <c r="BVQ12" i="9"/>
  <c r="BVQ57" i="9"/>
  <c r="BVQ56" i="9"/>
  <c r="BVQ16" i="9"/>
  <c r="BVQ54" i="9"/>
  <c r="BVQ15" i="9"/>
  <c r="BVQ58" i="9"/>
  <c r="BVQ10" i="9"/>
  <c r="BVR7" i="9"/>
  <c r="BVQ14" i="9"/>
  <c r="BVQ13" i="9"/>
  <c r="BVR61" i="9" l="1"/>
  <c r="BVR55" i="9"/>
  <c r="BVR11" i="9"/>
  <c r="BVR59" i="9"/>
  <c r="BVR60" i="9"/>
  <c r="BVR12" i="9"/>
  <c r="BVR57" i="9"/>
  <c r="BVR56" i="9"/>
  <c r="BVR16" i="9"/>
  <c r="BVR54" i="9"/>
  <c r="BVR15" i="9"/>
  <c r="BVR58" i="9"/>
  <c r="BVR10" i="9"/>
  <c r="BVS7" i="9"/>
  <c r="BVR14" i="9"/>
  <c r="BVR13" i="9"/>
  <c r="BVS61" i="9" l="1"/>
  <c r="BVS55" i="9"/>
  <c r="BVS11" i="9"/>
  <c r="BVS59" i="9"/>
  <c r="BVS60" i="9"/>
  <c r="BVS12" i="9"/>
  <c r="BVS56" i="9"/>
  <c r="BVS57" i="9"/>
  <c r="BVS16" i="9"/>
  <c r="BVS54" i="9"/>
  <c r="BVS15" i="9"/>
  <c r="BVS58" i="9"/>
  <c r="BVS10" i="9"/>
  <c r="BVT7" i="9"/>
  <c r="BVS14" i="9"/>
  <c r="BVS13" i="9"/>
  <c r="BVT61" i="9" l="1"/>
  <c r="BVT55" i="9"/>
  <c r="BVT11" i="9"/>
  <c r="BVT59" i="9"/>
  <c r="BVT60" i="9"/>
  <c r="BVT12" i="9"/>
  <c r="BVT56" i="9"/>
  <c r="BVT57" i="9"/>
  <c r="BVT16" i="9"/>
  <c r="BVT54" i="9"/>
  <c r="BVT15" i="9"/>
  <c r="BVT58" i="9"/>
  <c r="BVT10" i="9"/>
  <c r="BVU7" i="9"/>
  <c r="BVT14" i="9"/>
  <c r="BVT13" i="9"/>
  <c r="BVU61" i="9" l="1"/>
  <c r="BVU11" i="9"/>
  <c r="BVU55" i="9"/>
  <c r="BVU59" i="9"/>
  <c r="BVU60" i="9"/>
  <c r="BVU12" i="9"/>
  <c r="BVU56" i="9"/>
  <c r="BVU57" i="9"/>
  <c r="BVU16" i="9"/>
  <c r="BVU54" i="9"/>
  <c r="BVU15" i="9"/>
  <c r="BVU58" i="9"/>
  <c r="BVU10" i="9"/>
  <c r="BVV7" i="9"/>
  <c r="BVU14" i="9"/>
  <c r="BVU13" i="9"/>
  <c r="BVV61" i="9" l="1"/>
  <c r="BVV55" i="9"/>
  <c r="BVV11" i="9"/>
  <c r="BVV59" i="9"/>
  <c r="BVV60" i="9"/>
  <c r="BVV12" i="9"/>
  <c r="BVV57" i="9"/>
  <c r="BVV56" i="9"/>
  <c r="BVV16" i="9"/>
  <c r="BVV54" i="9"/>
  <c r="BVV15" i="9"/>
  <c r="BVV58" i="9"/>
  <c r="BVV10" i="9"/>
  <c r="BVV14" i="9"/>
  <c r="BVV13" i="9"/>
  <c r="BVW7" i="9"/>
  <c r="BVW61" i="9" l="1"/>
  <c r="BVW55" i="9"/>
  <c r="BVW11" i="9"/>
  <c r="BVW60" i="9"/>
  <c r="BVW59" i="9"/>
  <c r="BVW12" i="9"/>
  <c r="BVW56" i="9"/>
  <c r="BVW57" i="9"/>
  <c r="BVW16" i="9"/>
  <c r="BVW54" i="9"/>
  <c r="BVW15" i="9"/>
  <c r="BVW58" i="9"/>
  <c r="BVW10" i="9"/>
  <c r="BVX7" i="9"/>
  <c r="BVW13" i="9"/>
  <c r="BVW14" i="9"/>
  <c r="BVX61" i="9" l="1"/>
  <c r="BVX55" i="9"/>
  <c r="BVX11" i="9"/>
  <c r="BVX60" i="9"/>
  <c r="BVX59" i="9"/>
  <c r="BVX12" i="9"/>
  <c r="BVX57" i="9"/>
  <c r="BVX56" i="9"/>
  <c r="BVX16" i="9"/>
  <c r="BVX54" i="9"/>
  <c r="BVX15" i="9"/>
  <c r="BVX58" i="9"/>
  <c r="BVX10" i="9"/>
  <c r="BVX14" i="9"/>
  <c r="BVY7" i="9"/>
  <c r="BVX13" i="9"/>
  <c r="BVY61" i="9" l="1"/>
  <c r="BVY55" i="9"/>
  <c r="BVY11" i="9"/>
  <c r="BVY59" i="9"/>
  <c r="BVY60" i="9"/>
  <c r="BVY12" i="9"/>
  <c r="BVY57" i="9"/>
  <c r="BVY56" i="9"/>
  <c r="BVY16" i="9"/>
  <c r="BVY54" i="9"/>
  <c r="BVY15" i="9"/>
  <c r="BVY58" i="9"/>
  <c r="BVY10" i="9"/>
  <c r="BVZ7" i="9"/>
  <c r="BVY14" i="9"/>
  <c r="BVY13" i="9"/>
  <c r="BVZ61" i="9" l="1"/>
  <c r="BVZ11" i="9"/>
  <c r="BVZ55" i="9"/>
  <c r="BVZ59" i="9"/>
  <c r="BVZ60" i="9"/>
  <c r="BVZ12" i="9"/>
  <c r="BVZ56" i="9"/>
  <c r="BVZ57" i="9"/>
  <c r="BVZ16" i="9"/>
  <c r="BVZ54" i="9"/>
  <c r="BVZ15" i="9"/>
  <c r="BVZ58" i="9"/>
  <c r="BVZ10" i="9"/>
  <c r="BWA7" i="9"/>
  <c r="BVZ14" i="9"/>
  <c r="BVZ13" i="9"/>
  <c r="BWA61" i="9" l="1"/>
  <c r="BWA55" i="9"/>
  <c r="BWA11" i="9"/>
  <c r="BWA59" i="9"/>
  <c r="BWA60" i="9"/>
  <c r="BWA12" i="9"/>
  <c r="BWA56" i="9"/>
  <c r="BWA57" i="9"/>
  <c r="BWA16" i="9"/>
  <c r="BWA54" i="9"/>
  <c r="BWA15" i="9"/>
  <c r="BWA58" i="9"/>
  <c r="BWA10" i="9"/>
  <c r="BWA13" i="9"/>
  <c r="BWA14" i="9"/>
  <c r="BWB7" i="9"/>
  <c r="BWB61" i="9" l="1"/>
  <c r="BWB55" i="9"/>
  <c r="BWB11" i="9"/>
  <c r="BWB60" i="9"/>
  <c r="BWB59" i="9"/>
  <c r="BWB12" i="9"/>
  <c r="BWB56" i="9"/>
  <c r="BWB57" i="9"/>
  <c r="BWB16" i="9"/>
  <c r="BWB54" i="9"/>
  <c r="BWB15" i="9"/>
  <c r="BWB58" i="9"/>
  <c r="BWB10" i="9"/>
  <c r="BWB13" i="9"/>
  <c r="BWC7" i="9"/>
  <c r="BWB14" i="9"/>
  <c r="BWC61" i="9" l="1"/>
  <c r="BWC55" i="9"/>
  <c r="BWC11" i="9"/>
  <c r="BWC59" i="9"/>
  <c r="BWC60" i="9"/>
  <c r="BWC12" i="9"/>
  <c r="BWC57" i="9"/>
  <c r="BWC56" i="9"/>
  <c r="BWC16" i="9"/>
  <c r="BWC54" i="9"/>
  <c r="BWC15" i="9"/>
  <c r="BWC58" i="9"/>
  <c r="BWC10" i="9"/>
  <c r="BWD7" i="9"/>
  <c r="BWC13" i="9"/>
  <c r="BWC14" i="9"/>
  <c r="BWD61" i="9" l="1"/>
  <c r="BWD55" i="9"/>
  <c r="BWD11" i="9"/>
  <c r="BWD59" i="9"/>
  <c r="BWD60" i="9"/>
  <c r="BWD12" i="9"/>
  <c r="BWD56" i="9"/>
  <c r="BWD57" i="9"/>
  <c r="BWD16" i="9"/>
  <c r="BWD54" i="9"/>
  <c r="BWD15" i="9"/>
  <c r="BWD58" i="9"/>
  <c r="BWD10" i="9"/>
  <c r="BWE7" i="9"/>
  <c r="BWD14" i="9"/>
  <c r="BWD13" i="9"/>
  <c r="BWE61" i="9" l="1"/>
  <c r="BWE55" i="9"/>
  <c r="BWE11" i="9"/>
  <c r="BWE59" i="9"/>
  <c r="BWE60" i="9"/>
  <c r="BWE12" i="9"/>
  <c r="BWE57" i="9"/>
  <c r="BWE56" i="9"/>
  <c r="BWE16" i="9"/>
  <c r="BWE54" i="9"/>
  <c r="BWE15" i="9"/>
  <c r="BWE58" i="9"/>
  <c r="BWE10" i="9"/>
  <c r="BWE13" i="9"/>
  <c r="BWE14" i="9"/>
  <c r="BWF7" i="9"/>
  <c r="BWF61" i="9" l="1"/>
  <c r="BWF55" i="9"/>
  <c r="BWF11" i="9"/>
  <c r="BWF60" i="9"/>
  <c r="BWF59" i="9"/>
  <c r="BWF12" i="9"/>
  <c r="BWF56" i="9"/>
  <c r="BWF57" i="9"/>
  <c r="BWF16" i="9"/>
  <c r="BWF54" i="9"/>
  <c r="BWF15" i="9"/>
  <c r="BWF58" i="9"/>
  <c r="BWF10" i="9"/>
  <c r="BWF14" i="9"/>
  <c r="BWG7" i="9"/>
  <c r="BWF13" i="9"/>
  <c r="BWG61" i="9" l="1"/>
  <c r="BWG55" i="9"/>
  <c r="BWG11" i="9"/>
  <c r="BWG59" i="9"/>
  <c r="BWG60" i="9"/>
  <c r="BWG12" i="9"/>
  <c r="BWG57" i="9"/>
  <c r="BWG56" i="9"/>
  <c r="BWG16" i="9"/>
  <c r="BWG54" i="9"/>
  <c r="BWG15" i="9"/>
  <c r="BWG58" i="9"/>
  <c r="BWG10" i="9"/>
  <c r="BWH7" i="9"/>
  <c r="BWG13" i="9"/>
  <c r="BWG14" i="9"/>
  <c r="BWH61" i="9" l="1"/>
  <c r="BWH55" i="9"/>
  <c r="BWH11" i="9"/>
  <c r="BWH59" i="9"/>
  <c r="BWH60" i="9"/>
  <c r="BWH12" i="9"/>
  <c r="BWH57" i="9"/>
  <c r="BWH56" i="9"/>
  <c r="BWH16" i="9"/>
  <c r="BWH54" i="9"/>
  <c r="BWH15" i="9"/>
  <c r="BWH58" i="9"/>
  <c r="BWH10" i="9"/>
  <c r="BWI7" i="9"/>
  <c r="BWH13" i="9"/>
  <c r="BWH14" i="9"/>
  <c r="BWI61" i="9" l="1"/>
  <c r="BWI11" i="9"/>
  <c r="BWI55" i="9"/>
  <c r="BWI59" i="9"/>
  <c r="BWI60" i="9"/>
  <c r="BWI12" i="9"/>
  <c r="BWI56" i="9"/>
  <c r="BWI57" i="9"/>
  <c r="BWI16" i="9"/>
  <c r="BWI54" i="9"/>
  <c r="BWI15" i="9"/>
  <c r="BWI58" i="9"/>
  <c r="BWI10" i="9"/>
  <c r="BWI13" i="9"/>
  <c r="BWI14" i="9"/>
  <c r="BWJ7" i="9"/>
  <c r="BWJ61" i="9" l="1"/>
  <c r="BWJ55" i="9"/>
  <c r="BWJ11" i="9"/>
  <c r="BWJ59" i="9"/>
  <c r="BWJ60" i="9"/>
  <c r="BWJ12" i="9"/>
  <c r="BWJ56" i="9"/>
  <c r="BWJ57" i="9"/>
  <c r="BWJ16" i="9"/>
  <c r="BWJ54" i="9"/>
  <c r="BWJ15" i="9"/>
  <c r="BWJ58" i="9"/>
  <c r="BWJ10" i="9"/>
  <c r="BWJ14" i="9"/>
  <c r="BWJ13" i="9"/>
  <c r="BWK7" i="9"/>
  <c r="BWK61" i="9" l="1"/>
  <c r="BWK11" i="9"/>
  <c r="BWK55" i="9"/>
  <c r="BWK59" i="9"/>
  <c r="BWK60" i="9"/>
  <c r="BWK12" i="9"/>
  <c r="BWK56" i="9"/>
  <c r="BWK57" i="9"/>
  <c r="BWK16" i="9"/>
  <c r="BWK54" i="9"/>
  <c r="BWK15" i="9"/>
  <c r="BWK58" i="9"/>
  <c r="BWK10" i="9"/>
  <c r="BWL7" i="9"/>
  <c r="BWK13" i="9"/>
  <c r="BWK14" i="9"/>
  <c r="BWL61" i="9" l="1"/>
  <c r="BWL55" i="9"/>
  <c r="BWL11" i="9"/>
  <c r="BWL59" i="9"/>
  <c r="BWL60" i="9"/>
  <c r="BWL12" i="9"/>
  <c r="BWL56" i="9"/>
  <c r="BWL57" i="9"/>
  <c r="BWL16" i="9"/>
  <c r="BWL54" i="9"/>
  <c r="BWL15" i="9"/>
  <c r="BWL58" i="9"/>
  <c r="BWL10" i="9"/>
  <c r="BWM7" i="9"/>
  <c r="BWL13" i="9"/>
  <c r="BWL14" i="9"/>
  <c r="BWM61" i="9" l="1"/>
  <c r="BWM55" i="9"/>
  <c r="BWM11" i="9"/>
  <c r="BWM59" i="9"/>
  <c r="BWM60" i="9"/>
  <c r="BWM12" i="9"/>
  <c r="BWM56" i="9"/>
  <c r="BWM57" i="9"/>
  <c r="BWM16" i="9"/>
  <c r="BWM54" i="9"/>
  <c r="BWM15" i="9"/>
  <c r="BWM58" i="9"/>
  <c r="BWM10" i="9"/>
  <c r="BWM13" i="9"/>
  <c r="BWM14" i="9"/>
  <c r="BWN7" i="9"/>
  <c r="BWN61" i="9" l="1"/>
  <c r="BWN11" i="9"/>
  <c r="BWN55" i="9"/>
  <c r="BWN59" i="9"/>
  <c r="BWN60" i="9"/>
  <c r="BWN12" i="9"/>
  <c r="BWN57" i="9"/>
  <c r="BWN56" i="9"/>
  <c r="BWN16" i="9"/>
  <c r="BWN54" i="9"/>
  <c r="BWN15" i="9"/>
  <c r="BWN58" i="9"/>
  <c r="BWN10" i="9"/>
  <c r="BWN13" i="9"/>
  <c r="BWN14" i="9"/>
  <c r="BWO7" i="9"/>
  <c r="BWO61" i="9" l="1"/>
  <c r="BWO55" i="9"/>
  <c r="BWO11" i="9"/>
  <c r="BWO59" i="9"/>
  <c r="BWO60" i="9"/>
  <c r="BWO12" i="9"/>
  <c r="BWO56" i="9"/>
  <c r="BWO57" i="9"/>
  <c r="BWO16" i="9"/>
  <c r="BWO54" i="9"/>
  <c r="BWO15" i="9"/>
  <c r="BWO58" i="9"/>
  <c r="BWO10" i="9"/>
  <c r="BWP7" i="9"/>
  <c r="BWO14" i="9"/>
  <c r="BWO13" i="9"/>
  <c r="BWP61" i="9" l="1"/>
  <c r="BWP55" i="9"/>
  <c r="BWP11" i="9"/>
  <c r="BWP59" i="9"/>
  <c r="BWP60" i="9"/>
  <c r="BWP12" i="9"/>
  <c r="BWP56" i="9"/>
  <c r="BWP57" i="9"/>
  <c r="BWP16" i="9"/>
  <c r="BWP54" i="9"/>
  <c r="BWP15" i="9"/>
  <c r="BWP58" i="9"/>
  <c r="BWP10" i="9"/>
  <c r="BWP14" i="9"/>
  <c r="BWQ7" i="9"/>
  <c r="BWP13" i="9"/>
  <c r="BWQ61" i="9" l="1"/>
  <c r="BWQ11" i="9"/>
  <c r="BWQ55" i="9"/>
  <c r="BWQ59" i="9"/>
  <c r="BWQ60" i="9"/>
  <c r="BWQ12" i="9"/>
  <c r="BWQ57" i="9"/>
  <c r="BWQ56" i="9"/>
  <c r="BWQ16" i="9"/>
  <c r="BWQ54" i="9"/>
  <c r="BWQ15" i="9"/>
  <c r="BWQ58" i="9"/>
  <c r="BWQ10" i="9"/>
  <c r="BWQ13" i="9"/>
  <c r="BWQ14" i="9"/>
  <c r="BWR7" i="9"/>
  <c r="BWR61" i="9" l="1"/>
  <c r="BWR55" i="9"/>
  <c r="BWR11" i="9"/>
  <c r="BWR59" i="9"/>
  <c r="BWR60" i="9"/>
  <c r="BWR12" i="9"/>
  <c r="BWR57" i="9"/>
  <c r="BWR56" i="9"/>
  <c r="BWR16" i="9"/>
  <c r="BWR54" i="9"/>
  <c r="BWR15" i="9"/>
  <c r="BWR58" i="9"/>
  <c r="BWR10" i="9"/>
  <c r="BWR13" i="9"/>
  <c r="BWS7" i="9"/>
  <c r="BWR14" i="9"/>
  <c r="BWS61" i="9" l="1"/>
  <c r="BWS11" i="9"/>
  <c r="BWS55" i="9"/>
  <c r="BWS59" i="9"/>
  <c r="BWS60" i="9"/>
  <c r="BWS12" i="9"/>
  <c r="BWS57" i="9"/>
  <c r="BWS56" i="9"/>
  <c r="BWS16" i="9"/>
  <c r="BWS54" i="9"/>
  <c r="BWS15" i="9"/>
  <c r="BWS58" i="9"/>
  <c r="BWS10" i="9"/>
  <c r="BWT7" i="9"/>
  <c r="BWS14" i="9"/>
  <c r="BWS13" i="9"/>
  <c r="BWT61" i="9" l="1"/>
  <c r="BWT55" i="9"/>
  <c r="BWT11" i="9"/>
  <c r="BWT59" i="9"/>
  <c r="BWT60" i="9"/>
  <c r="BWT12" i="9"/>
  <c r="BWT57" i="9"/>
  <c r="BWT56" i="9"/>
  <c r="BWT16" i="9"/>
  <c r="BWT54" i="9"/>
  <c r="BWT15" i="9"/>
  <c r="BWT58" i="9"/>
  <c r="BWT10" i="9"/>
  <c r="BWT14" i="9"/>
  <c r="BWU7" i="9"/>
  <c r="BWT13" i="9"/>
  <c r="BWU61" i="9" l="1"/>
  <c r="BWU55" i="9"/>
  <c r="BWU11" i="9"/>
  <c r="BWU59" i="9"/>
  <c r="BWU60" i="9"/>
  <c r="BWU12" i="9"/>
  <c r="BWU57" i="9"/>
  <c r="BWU56" i="9"/>
  <c r="BWU16" i="9"/>
  <c r="BWU54" i="9"/>
  <c r="BWU15" i="9"/>
  <c r="BWU58" i="9"/>
  <c r="BWU10" i="9"/>
  <c r="BWU14" i="9"/>
  <c r="BWU13" i="9"/>
  <c r="BWV7" i="9"/>
  <c r="BWV61" i="9" l="1"/>
  <c r="BWV55" i="9"/>
  <c r="BWV11" i="9"/>
  <c r="BWV59" i="9"/>
  <c r="BWV60" i="9"/>
  <c r="BWV12" i="9"/>
  <c r="BWV56" i="9"/>
  <c r="BWV57" i="9"/>
  <c r="BWV16" i="9"/>
  <c r="BWV54" i="9"/>
  <c r="BWV15" i="9"/>
  <c r="BWV58" i="9"/>
  <c r="BWV10" i="9"/>
  <c r="BWW7" i="9"/>
  <c r="BWV13" i="9"/>
  <c r="BWV14" i="9"/>
  <c r="BWW61" i="9" l="1"/>
  <c r="BWW55" i="9"/>
  <c r="BWW11" i="9"/>
  <c r="BWW59" i="9"/>
  <c r="BWW60" i="9"/>
  <c r="BWW12" i="9"/>
  <c r="BWW57" i="9"/>
  <c r="BWW56" i="9"/>
  <c r="BWW16" i="9"/>
  <c r="BWW54" i="9"/>
  <c r="BWW15" i="9"/>
  <c r="BWW58" i="9"/>
  <c r="BWW10" i="9"/>
  <c r="BWW14" i="9"/>
  <c r="BWW13" i="9"/>
  <c r="BWX7" i="9"/>
  <c r="BWX61" i="9" l="1"/>
  <c r="BWX11" i="9"/>
  <c r="BWX55" i="9"/>
  <c r="BWX59" i="9"/>
  <c r="BWX60" i="9"/>
  <c r="BWX12" i="9"/>
  <c r="BWX57" i="9"/>
  <c r="BWX56" i="9"/>
  <c r="BWX16" i="9"/>
  <c r="BWX54" i="9"/>
  <c r="BWX15" i="9"/>
  <c r="BWX58" i="9"/>
  <c r="BWX10" i="9"/>
  <c r="BWY7" i="9"/>
  <c r="BWX13" i="9"/>
  <c r="BWX14" i="9"/>
  <c r="BWY61" i="9" l="1"/>
  <c r="BWY55" i="9"/>
  <c r="BWY11" i="9"/>
  <c r="BWY59" i="9"/>
  <c r="BWY60" i="9"/>
  <c r="BWY12" i="9"/>
  <c r="BWY56" i="9"/>
  <c r="BWY57" i="9"/>
  <c r="BWY16" i="9"/>
  <c r="BWY54" i="9"/>
  <c r="BWY15" i="9"/>
  <c r="BWY58" i="9"/>
  <c r="BWY10" i="9"/>
  <c r="BWY13" i="9"/>
  <c r="BWY14" i="9"/>
  <c r="BWZ7" i="9"/>
  <c r="BWZ61" i="9" l="1"/>
  <c r="BWZ55" i="9"/>
  <c r="BWZ11" i="9"/>
  <c r="BWZ59" i="9"/>
  <c r="BWZ60" i="9"/>
  <c r="BWZ12" i="9"/>
  <c r="BWZ57" i="9"/>
  <c r="BWZ56" i="9"/>
  <c r="BWZ16" i="9"/>
  <c r="BWZ54" i="9"/>
  <c r="BWZ15" i="9"/>
  <c r="BWZ58" i="9"/>
  <c r="BWZ10" i="9"/>
  <c r="BXA7" i="9"/>
  <c r="BWZ14" i="9"/>
  <c r="BWZ13" i="9"/>
  <c r="BXA61" i="9" l="1"/>
  <c r="BXA55" i="9"/>
  <c r="BXA11" i="9"/>
  <c r="BXA59" i="9"/>
  <c r="BXA60" i="9"/>
  <c r="BXA12" i="9"/>
  <c r="BXA56" i="9"/>
  <c r="BXA57" i="9"/>
  <c r="BXA16" i="9"/>
  <c r="BXA54" i="9"/>
  <c r="BXA15" i="9"/>
  <c r="BXA58" i="9"/>
  <c r="BXA10" i="9"/>
  <c r="BXB7" i="9"/>
  <c r="BXA14" i="9"/>
  <c r="BXA13" i="9"/>
  <c r="BXB61" i="9" l="1"/>
  <c r="BXB55" i="9"/>
  <c r="BXB11" i="9"/>
  <c r="BXB59" i="9"/>
  <c r="BXB60" i="9"/>
  <c r="BXB12" i="9"/>
  <c r="BXB56" i="9"/>
  <c r="BXB57" i="9"/>
  <c r="BXB16" i="9"/>
  <c r="BXB54" i="9"/>
  <c r="BXB15" i="9"/>
  <c r="BXB58" i="9"/>
  <c r="BXB10" i="9"/>
  <c r="BXC7" i="9"/>
  <c r="BXB14" i="9"/>
  <c r="BXB13" i="9"/>
  <c r="BXC61" i="9" l="1"/>
  <c r="BXC11" i="9"/>
  <c r="BXC55" i="9"/>
  <c r="BXC59" i="9"/>
  <c r="BXC60" i="9"/>
  <c r="BXC12" i="9"/>
  <c r="BXC56" i="9"/>
  <c r="BXC57" i="9"/>
  <c r="BXC16" i="9"/>
  <c r="BXC54" i="9"/>
  <c r="BXC15" i="9"/>
  <c r="BXC58" i="9"/>
  <c r="BXC10" i="9"/>
  <c r="BXD7" i="9"/>
  <c r="BXC14" i="9"/>
  <c r="BXC13" i="9"/>
  <c r="BXD61" i="9" l="1"/>
  <c r="BXD11" i="9"/>
  <c r="BXD55" i="9"/>
  <c r="BXD59" i="9"/>
  <c r="BXD60" i="9"/>
  <c r="BXD12" i="9"/>
  <c r="BXD57" i="9"/>
  <c r="BXD56" i="9"/>
  <c r="BXD16" i="9"/>
  <c r="BXD54" i="9"/>
  <c r="BXD15" i="9"/>
  <c r="BXD58" i="9"/>
  <c r="BXD10" i="9"/>
  <c r="BXE7" i="9"/>
  <c r="BXD14" i="9"/>
  <c r="BXD13" i="9"/>
  <c r="BXE61" i="9" l="1"/>
  <c r="BXE11" i="9"/>
  <c r="BXE55" i="9"/>
  <c r="BXE59" i="9"/>
  <c r="BXE60" i="9"/>
  <c r="BXE12" i="9"/>
  <c r="BXE56" i="9"/>
  <c r="BXE57" i="9"/>
  <c r="BXE16" i="9"/>
  <c r="BXE54" i="9"/>
  <c r="BXE15" i="9"/>
  <c r="BXE58" i="9"/>
  <c r="BXE10" i="9"/>
  <c r="BXF7" i="9"/>
  <c r="BXE14" i="9"/>
  <c r="BXE13" i="9"/>
  <c r="BXF61" i="9" l="1"/>
  <c r="BXF11" i="9"/>
  <c r="BXF55" i="9"/>
  <c r="BXF59" i="9"/>
  <c r="BXF60" i="9"/>
  <c r="BXF12" i="9"/>
  <c r="BXF56" i="9"/>
  <c r="BXF57" i="9"/>
  <c r="BXF16" i="9"/>
  <c r="BXF54" i="9"/>
  <c r="BXF15" i="9"/>
  <c r="BXF58" i="9"/>
  <c r="BXF10" i="9"/>
  <c r="BXG7" i="9"/>
  <c r="BXF14" i="9"/>
  <c r="BXF13" i="9"/>
  <c r="BXG61" i="9" l="1"/>
  <c r="BXG11" i="9"/>
  <c r="BXG55" i="9"/>
  <c r="BXG60" i="9"/>
  <c r="BXG59" i="9"/>
  <c r="BXG12" i="9"/>
  <c r="BXG57" i="9"/>
  <c r="BXG56" i="9"/>
  <c r="BXG16" i="9"/>
  <c r="BXG54" i="9"/>
  <c r="BXG15" i="9"/>
  <c r="BXG58" i="9"/>
  <c r="BXG10" i="9"/>
  <c r="BXH7" i="9"/>
  <c r="BXG14" i="9"/>
  <c r="BXG13" i="9"/>
  <c r="BXH61" i="9" l="1"/>
  <c r="BXH11" i="9"/>
  <c r="BXH55" i="9"/>
  <c r="BXH59" i="9"/>
  <c r="BXH60" i="9"/>
  <c r="BXH12" i="9"/>
  <c r="BXH57" i="9"/>
  <c r="BXH56" i="9"/>
  <c r="BXH16" i="9"/>
  <c r="BXH54" i="9"/>
  <c r="BXH15" i="9"/>
  <c r="BXH58" i="9"/>
  <c r="BXH10" i="9"/>
  <c r="BXI7" i="9"/>
  <c r="BXH14" i="9"/>
  <c r="BXH13" i="9"/>
  <c r="BXI61" i="9" l="1"/>
  <c r="BXI55" i="9"/>
  <c r="BXI11" i="9"/>
  <c r="BXI59" i="9"/>
  <c r="BXI60" i="9"/>
  <c r="BXI12" i="9"/>
  <c r="BXI57" i="9"/>
  <c r="BXI56" i="9"/>
  <c r="BXI16" i="9"/>
  <c r="BXI54" i="9"/>
  <c r="BXI15" i="9"/>
  <c r="BXI58" i="9"/>
  <c r="BXI10" i="9"/>
  <c r="BXJ7" i="9"/>
  <c r="BXI14" i="9"/>
  <c r="BXI13" i="9"/>
  <c r="BXJ61" i="9" l="1"/>
  <c r="BXJ55" i="9"/>
  <c r="BXJ11" i="9"/>
  <c r="BXJ59" i="9"/>
  <c r="BXJ60" i="9"/>
  <c r="BXJ12" i="9"/>
  <c r="BXJ56" i="9"/>
  <c r="BXJ57" i="9"/>
  <c r="BXJ16" i="9"/>
  <c r="BXJ54" i="9"/>
  <c r="BXJ15" i="9"/>
  <c r="BXJ58" i="9"/>
  <c r="BXJ10" i="9"/>
  <c r="BXK7" i="9"/>
  <c r="BXJ14" i="9"/>
  <c r="BXJ13" i="9"/>
  <c r="BXK61" i="9" l="1"/>
  <c r="BXK11" i="9"/>
  <c r="BXK55" i="9"/>
  <c r="BXK59" i="9"/>
  <c r="BXK60" i="9"/>
  <c r="BXK12" i="9"/>
  <c r="BXK57" i="9"/>
  <c r="BXK56" i="9"/>
  <c r="BXK16" i="9"/>
  <c r="BXK54" i="9"/>
  <c r="BXK15" i="9"/>
  <c r="BXK58" i="9"/>
  <c r="BXK10" i="9"/>
  <c r="BXL7" i="9"/>
  <c r="BXK14" i="9"/>
  <c r="BXK13" i="9"/>
  <c r="BXL61" i="9" l="1"/>
  <c r="BXL55" i="9"/>
  <c r="BXL11" i="9"/>
  <c r="BXL59" i="9"/>
  <c r="BXL60" i="9"/>
  <c r="BXL12" i="9"/>
  <c r="BXL56" i="9"/>
  <c r="BXL57" i="9"/>
  <c r="BXL16" i="9"/>
  <c r="BXL54" i="9"/>
  <c r="BXL15" i="9"/>
  <c r="BXL58" i="9"/>
  <c r="BXL10" i="9"/>
  <c r="BXM7" i="9"/>
  <c r="BXL14" i="9"/>
  <c r="BXL13" i="9"/>
  <c r="BXM61" i="9" l="1"/>
  <c r="BXM55" i="9"/>
  <c r="BXM11" i="9"/>
  <c r="BXM59" i="9"/>
  <c r="BXM60" i="9"/>
  <c r="BXM12" i="9"/>
  <c r="BXM56" i="9"/>
  <c r="BXM57" i="9"/>
  <c r="BXM16" i="9"/>
  <c r="BXM54" i="9"/>
  <c r="BXM15" i="9"/>
  <c r="BXM58" i="9"/>
  <c r="BXM10" i="9"/>
  <c r="BXN7" i="9"/>
  <c r="BXM14" i="9"/>
  <c r="BXM13" i="9"/>
  <c r="BXN61" i="9" l="1"/>
  <c r="BXN11" i="9"/>
  <c r="BXN55" i="9"/>
  <c r="BXN59" i="9"/>
  <c r="BXN60" i="9"/>
  <c r="BXN12" i="9"/>
  <c r="BXN56" i="9"/>
  <c r="BXN57" i="9"/>
  <c r="BXN16" i="9"/>
  <c r="BXN54" i="9"/>
  <c r="BXN15" i="9"/>
  <c r="BXN58" i="9"/>
  <c r="BXN10" i="9"/>
  <c r="BXO7" i="9"/>
  <c r="BXN14" i="9"/>
  <c r="BXN13" i="9"/>
  <c r="BXO61" i="9" l="1"/>
  <c r="BXO55" i="9"/>
  <c r="BXO11" i="9"/>
  <c r="BXO59" i="9"/>
  <c r="BXO60" i="9"/>
  <c r="BXO12" i="9"/>
  <c r="BXO56" i="9"/>
  <c r="BXO57" i="9"/>
  <c r="BXO16" i="9"/>
  <c r="BXO54" i="9"/>
  <c r="BXO15" i="9"/>
  <c r="BXO58" i="9"/>
  <c r="BXO10" i="9"/>
  <c r="BXP7" i="9"/>
  <c r="BXO14" i="9"/>
  <c r="BXO13" i="9"/>
  <c r="BXP61" i="9" l="1"/>
  <c r="BXP55" i="9"/>
  <c r="BXP11" i="9"/>
  <c r="BXP59" i="9"/>
  <c r="BXP60" i="9"/>
  <c r="BXP12" i="9"/>
  <c r="BXP56" i="9"/>
  <c r="BXP57" i="9"/>
  <c r="BXP16" i="9"/>
  <c r="BXP54" i="9"/>
  <c r="BXP15" i="9"/>
  <c r="BXP58" i="9"/>
  <c r="BXP10" i="9"/>
  <c r="BXQ7" i="9"/>
  <c r="BXP14" i="9"/>
  <c r="BXP13" i="9"/>
  <c r="BXQ61" i="9" l="1"/>
  <c r="BXQ55" i="9"/>
  <c r="BXQ11" i="9"/>
  <c r="BXQ59" i="9"/>
  <c r="BXQ60" i="9"/>
  <c r="BXQ12" i="9"/>
  <c r="BXQ56" i="9"/>
  <c r="BXQ57" i="9"/>
  <c r="BXQ16" i="9"/>
  <c r="BXQ54" i="9"/>
  <c r="BXQ15" i="9"/>
  <c r="BXQ58" i="9"/>
  <c r="BXQ10" i="9"/>
  <c r="BXR7" i="9"/>
  <c r="BXQ14" i="9"/>
  <c r="BXQ13" i="9"/>
  <c r="BXR61" i="9" l="1"/>
  <c r="BXR11" i="9"/>
  <c r="BXR55" i="9"/>
  <c r="BXR59" i="9"/>
  <c r="BXR60" i="9"/>
  <c r="BXR12" i="9"/>
  <c r="BXR57" i="9"/>
  <c r="BXR56" i="9"/>
  <c r="BXR16" i="9"/>
  <c r="BXR54" i="9"/>
  <c r="BXR15" i="9"/>
  <c r="BXR58" i="9"/>
  <c r="BXR10" i="9"/>
  <c r="BXS7" i="9"/>
  <c r="BXR14" i="9"/>
  <c r="BXR13" i="9"/>
  <c r="BXS61" i="9" l="1"/>
  <c r="BXS55" i="9"/>
  <c r="BXS11" i="9"/>
  <c r="BXS59" i="9"/>
  <c r="BXS60" i="9"/>
  <c r="BXS12" i="9"/>
  <c r="BXS57" i="9"/>
  <c r="BXS56" i="9"/>
  <c r="BXS16" i="9"/>
  <c r="BXS54" i="9"/>
  <c r="BXS15" i="9"/>
  <c r="BXS58" i="9"/>
  <c r="BXS10" i="9"/>
  <c r="BXT7" i="9"/>
  <c r="BXS14" i="9"/>
  <c r="BXS13" i="9"/>
  <c r="BXT61" i="9" l="1"/>
  <c r="BXT55" i="9"/>
  <c r="BXT11" i="9"/>
  <c r="BXT59" i="9"/>
  <c r="BXT60" i="9"/>
  <c r="BXT12" i="9"/>
  <c r="BXT57" i="9"/>
  <c r="BXT56" i="9"/>
  <c r="BXT16" i="9"/>
  <c r="BXT54" i="9"/>
  <c r="BXT15" i="9"/>
  <c r="BXT58" i="9"/>
  <c r="BXT10" i="9"/>
  <c r="BXU7" i="9"/>
  <c r="BXT14" i="9"/>
  <c r="BXT13" i="9"/>
  <c r="BXU61" i="9" l="1"/>
  <c r="BXU55" i="9"/>
  <c r="BXU11" i="9"/>
  <c r="BXU59" i="9"/>
  <c r="BXU60" i="9"/>
  <c r="BXU12" i="9"/>
  <c r="BXU56" i="9"/>
  <c r="BXU57" i="9"/>
  <c r="BXU16" i="9"/>
  <c r="BXU54" i="9"/>
  <c r="BXU15" i="9"/>
  <c r="BXU58" i="9"/>
  <c r="BXU10" i="9"/>
  <c r="BXV7" i="9"/>
  <c r="BXU14" i="9"/>
  <c r="BXU13" i="9"/>
  <c r="BXV61" i="9" l="1"/>
  <c r="BXV55" i="9"/>
  <c r="BXV11" i="9"/>
  <c r="BXV59" i="9"/>
  <c r="BXV60" i="9"/>
  <c r="BXV12" i="9"/>
  <c r="BXV56" i="9"/>
  <c r="BXV57" i="9"/>
  <c r="BXV16" i="9"/>
  <c r="BXV54" i="9"/>
  <c r="BXV15" i="9"/>
  <c r="BXV58" i="9"/>
  <c r="BXV10" i="9"/>
  <c r="BXW7" i="9"/>
  <c r="BXV14" i="9"/>
  <c r="BXV13" i="9"/>
  <c r="BXW61" i="9" l="1"/>
  <c r="BXW55" i="9"/>
  <c r="BXW11" i="9"/>
  <c r="BXW59" i="9"/>
  <c r="BXW60" i="9"/>
  <c r="BXW12" i="9"/>
  <c r="BXW56" i="9"/>
  <c r="BXW57" i="9"/>
  <c r="BXW16" i="9"/>
  <c r="BXW54" i="9"/>
  <c r="BXW15" i="9"/>
  <c r="BXW58" i="9"/>
  <c r="BXW10" i="9"/>
  <c r="BXX7" i="9"/>
  <c r="BXW14" i="9"/>
  <c r="BXW13" i="9"/>
  <c r="BXX61" i="9" l="1"/>
  <c r="BXX55" i="9"/>
  <c r="BXX11" i="9"/>
  <c r="BXX59" i="9"/>
  <c r="BXX60" i="9"/>
  <c r="BXX12" i="9"/>
  <c r="BXX57" i="9"/>
  <c r="BXX56" i="9"/>
  <c r="BXX16" i="9"/>
  <c r="BXX54" i="9"/>
  <c r="BXX15" i="9"/>
  <c r="BXX58" i="9"/>
  <c r="BXX10" i="9"/>
  <c r="BXY7" i="9"/>
  <c r="BXX14" i="9"/>
  <c r="BXX13" i="9"/>
  <c r="BXY61" i="9" l="1"/>
  <c r="BXY55" i="9"/>
  <c r="BXY11" i="9"/>
  <c r="BXY59" i="9"/>
  <c r="BXY60" i="9"/>
  <c r="BXY12" i="9"/>
  <c r="BXY57" i="9"/>
  <c r="BXY56" i="9"/>
  <c r="BXY16" i="9"/>
  <c r="BXY54" i="9"/>
  <c r="BXY15" i="9"/>
  <c r="BXY58" i="9"/>
  <c r="BXY10" i="9"/>
  <c r="BXZ7" i="9"/>
  <c r="BXY14" i="9"/>
  <c r="BXY13" i="9"/>
  <c r="BXZ61" i="9" l="1"/>
  <c r="BXZ11" i="9"/>
  <c r="BXZ55" i="9"/>
  <c r="BXZ59" i="9"/>
  <c r="BXZ60" i="9"/>
  <c r="BXZ12" i="9"/>
  <c r="BXZ57" i="9"/>
  <c r="BXZ56" i="9"/>
  <c r="BXZ16" i="9"/>
  <c r="BXZ54" i="9"/>
  <c r="BXZ15" i="9"/>
  <c r="BXZ58" i="9"/>
  <c r="BXZ10" i="9"/>
  <c r="BYA7" i="9"/>
  <c r="BXZ14" i="9"/>
  <c r="BXZ13" i="9"/>
  <c r="BYA61" i="9" l="1"/>
  <c r="BYA55" i="9"/>
  <c r="BYA11" i="9"/>
  <c r="BYA59" i="9"/>
  <c r="BYA60" i="9"/>
  <c r="BYA12" i="9"/>
  <c r="BYA56" i="9"/>
  <c r="BYA57" i="9"/>
  <c r="BYB7" i="9"/>
  <c r="BYA16" i="9"/>
  <c r="BYA54" i="9"/>
  <c r="BYA15" i="9"/>
  <c r="BYA58" i="9"/>
  <c r="BYA10" i="9"/>
  <c r="BYA14" i="9"/>
  <c r="BYA13" i="9"/>
  <c r="BYB61" i="9" l="1"/>
  <c r="BYB55" i="9"/>
  <c r="BYB11" i="9"/>
  <c r="BYB59" i="9"/>
  <c r="BYB60" i="9"/>
  <c r="BYB12" i="9"/>
  <c r="BYB56" i="9"/>
  <c r="BYB57" i="9"/>
  <c r="BYC7" i="9"/>
  <c r="BYB16" i="9"/>
  <c r="BYB10" i="9"/>
  <c r="BYB54" i="9"/>
  <c r="BYB15" i="9"/>
  <c r="BYB14" i="9"/>
  <c r="BYB58" i="9"/>
  <c r="BYB13" i="9"/>
  <c r="BYC61" i="9" l="1"/>
  <c r="BYC55" i="9"/>
  <c r="BYC11" i="9"/>
  <c r="BYC59" i="9"/>
  <c r="BYC60" i="9"/>
  <c r="BYC12" i="9"/>
  <c r="BYC57" i="9"/>
  <c r="BYC56" i="9"/>
  <c r="BYD7" i="9"/>
  <c r="BYC16" i="9"/>
  <c r="BYC54" i="9"/>
  <c r="BYC10" i="9"/>
  <c r="BYC15" i="9"/>
  <c r="BYC58" i="9"/>
  <c r="BYC14" i="9"/>
  <c r="BYC13" i="9"/>
  <c r="BYD61" i="9" l="1"/>
  <c r="BYD55" i="9"/>
  <c r="BYD11" i="9"/>
  <c r="BYD59" i="9"/>
  <c r="BYD60" i="9"/>
  <c r="BYD12" i="9"/>
  <c r="BYD57" i="9"/>
  <c r="BYD56" i="9"/>
  <c r="BYE7" i="9"/>
  <c r="BYD16" i="9"/>
  <c r="BYD54" i="9"/>
  <c r="BYD10" i="9"/>
  <c r="BYD15" i="9"/>
  <c r="BYD14" i="9"/>
  <c r="BYD58" i="9"/>
  <c r="BYD13" i="9"/>
  <c r="BYE61" i="9" l="1"/>
  <c r="BYE55" i="9"/>
  <c r="BYE11" i="9"/>
  <c r="BYE59" i="9"/>
  <c r="BYE60" i="9"/>
  <c r="BYE12" i="9"/>
  <c r="BYE56" i="9"/>
  <c r="BYE57" i="9"/>
  <c r="BYE16" i="9"/>
  <c r="BYF7" i="9"/>
  <c r="BYE10" i="9"/>
  <c r="BYE54" i="9"/>
  <c r="BYE15" i="9"/>
  <c r="BYE58" i="9"/>
  <c r="BYE14" i="9"/>
  <c r="BYE13" i="9"/>
  <c r="BYF61" i="9" l="1"/>
  <c r="BYF55" i="9"/>
  <c r="BYF11" i="9"/>
  <c r="BYF59" i="9"/>
  <c r="BYF60" i="9"/>
  <c r="BYF12" i="9"/>
  <c r="BYF56" i="9"/>
  <c r="BYF57" i="9"/>
  <c r="BYF16" i="9"/>
  <c r="BYG7" i="9"/>
  <c r="BYF54" i="9"/>
  <c r="BYF10" i="9"/>
  <c r="BYF15" i="9"/>
  <c r="BYF58" i="9"/>
  <c r="BYF14" i="9"/>
  <c r="BYF13" i="9"/>
  <c r="BYG61" i="9" l="1"/>
  <c r="BYG55" i="9"/>
  <c r="BYG11" i="9"/>
  <c r="BYG59" i="9"/>
  <c r="BYG60" i="9"/>
  <c r="BYG12" i="9"/>
  <c r="BYG56" i="9"/>
  <c r="BYG57" i="9"/>
  <c r="BYG16" i="9"/>
  <c r="BYH7" i="9"/>
  <c r="BYG54" i="9"/>
  <c r="BYG10" i="9"/>
  <c r="BYG15" i="9"/>
  <c r="BYG58" i="9"/>
  <c r="BYG14" i="9"/>
  <c r="BYG13" i="9"/>
  <c r="BYH61" i="9" l="1"/>
  <c r="BYH55" i="9"/>
  <c r="BYH11" i="9"/>
  <c r="BYH59" i="9"/>
  <c r="BYH60" i="9"/>
  <c r="BYH12" i="9"/>
  <c r="BYH56" i="9"/>
  <c r="BYH57" i="9"/>
  <c r="BYH16" i="9"/>
  <c r="BYI7" i="9"/>
  <c r="BYH10" i="9"/>
  <c r="BYH54" i="9"/>
  <c r="BYH15" i="9"/>
  <c r="BYH14" i="9"/>
  <c r="BYH58" i="9"/>
  <c r="BYH13" i="9"/>
  <c r="BYI61" i="9" l="1"/>
  <c r="BYI55" i="9"/>
  <c r="BYI11" i="9"/>
  <c r="BYI59" i="9"/>
  <c r="BYI60" i="9"/>
  <c r="BYI12" i="9"/>
  <c r="BYI56" i="9"/>
  <c r="BYI57" i="9"/>
  <c r="BYI16" i="9"/>
  <c r="BYJ7" i="9"/>
  <c r="BYI54" i="9"/>
  <c r="BYI10" i="9"/>
  <c r="BYI15" i="9"/>
  <c r="BYI14" i="9"/>
  <c r="BYI58" i="9"/>
  <c r="BYI13" i="9"/>
  <c r="BYJ61" i="9" l="1"/>
  <c r="BYJ55" i="9"/>
  <c r="BYJ11" i="9"/>
  <c r="BYJ59" i="9"/>
  <c r="BYJ60" i="9"/>
  <c r="BYJ12" i="9"/>
  <c r="BYJ56" i="9"/>
  <c r="BYJ57" i="9"/>
  <c r="BYJ16" i="9"/>
  <c r="BYK7" i="9"/>
  <c r="BYJ54" i="9"/>
  <c r="BYJ10" i="9"/>
  <c r="BYJ15" i="9"/>
  <c r="BYJ58" i="9"/>
  <c r="BYJ14" i="9"/>
  <c r="BYJ13" i="9"/>
  <c r="BYK61" i="9" l="1"/>
  <c r="BYK11" i="9"/>
  <c r="BYK55" i="9"/>
  <c r="BYK59" i="9"/>
  <c r="BYK60" i="9"/>
  <c r="BYK12" i="9"/>
  <c r="BYK56" i="9"/>
  <c r="BYK57" i="9"/>
  <c r="BYK16" i="9"/>
  <c r="BYL7" i="9"/>
  <c r="BYK10" i="9"/>
  <c r="BYK54" i="9"/>
  <c r="BYK15" i="9"/>
  <c r="BYK58" i="9"/>
  <c r="BYK14" i="9"/>
  <c r="BYK13" i="9"/>
  <c r="BYL61" i="9" l="1"/>
  <c r="BYL55" i="9"/>
  <c r="BYL11" i="9"/>
  <c r="BYL59" i="9"/>
  <c r="BYL60" i="9"/>
  <c r="BYL12" i="9"/>
  <c r="BYL56" i="9"/>
  <c r="BYL57" i="9"/>
  <c r="BYL16" i="9"/>
  <c r="BYM7" i="9"/>
  <c r="BYL54" i="9"/>
  <c r="BYL10" i="9"/>
  <c r="BYL15" i="9"/>
  <c r="BYL58" i="9"/>
  <c r="BYL14" i="9"/>
  <c r="BYL13" i="9"/>
  <c r="BYM61" i="9" l="1"/>
  <c r="BYM11" i="9"/>
  <c r="BYM55" i="9"/>
  <c r="BYM59" i="9"/>
  <c r="BYM60" i="9"/>
  <c r="BYM12" i="9"/>
  <c r="BYM57" i="9"/>
  <c r="BYM56" i="9"/>
  <c r="BYM16" i="9"/>
  <c r="BYN7" i="9"/>
  <c r="BYM54" i="9"/>
  <c r="BYM10" i="9"/>
  <c r="BYM15" i="9"/>
  <c r="BYM14" i="9"/>
  <c r="BYM58" i="9"/>
  <c r="BYM13" i="9"/>
  <c r="BYN61" i="9" l="1"/>
  <c r="BYN55" i="9"/>
  <c r="BYN11" i="9"/>
  <c r="BYN60" i="9"/>
  <c r="BYN59" i="9"/>
  <c r="BYN12" i="9"/>
  <c r="BYN57" i="9"/>
  <c r="BYN56" i="9"/>
  <c r="BYN16" i="9"/>
  <c r="BYO7" i="9"/>
  <c r="BYN54" i="9"/>
  <c r="BYN10" i="9"/>
  <c r="BYN15" i="9"/>
  <c r="BYN14" i="9"/>
  <c r="BYN58" i="9"/>
  <c r="BYN13" i="9"/>
  <c r="BYO61" i="9" l="1"/>
  <c r="BYO11" i="9"/>
  <c r="BYO55" i="9"/>
  <c r="BYO59" i="9"/>
  <c r="BYO60" i="9"/>
  <c r="BYO12" i="9"/>
  <c r="BYO56" i="9"/>
  <c r="BYO57" i="9"/>
  <c r="BYO16" i="9"/>
  <c r="BYP7" i="9"/>
  <c r="BYO54" i="9"/>
  <c r="BYO10" i="9"/>
  <c r="BYO15" i="9"/>
  <c r="BYO58" i="9"/>
  <c r="BYO14" i="9"/>
  <c r="BYO13" i="9"/>
  <c r="BYP61" i="9" l="1"/>
  <c r="BYP11" i="9"/>
  <c r="BYP55" i="9"/>
  <c r="BYP59" i="9"/>
  <c r="BYP60" i="9"/>
  <c r="BYP12" i="9"/>
  <c r="BYP56" i="9"/>
  <c r="BYP57" i="9"/>
  <c r="BYP16" i="9"/>
  <c r="BYQ7" i="9"/>
  <c r="BYP54" i="9"/>
  <c r="BYP10" i="9"/>
  <c r="BYP15" i="9"/>
  <c r="BYP14" i="9"/>
  <c r="BYP58" i="9"/>
  <c r="BYP13" i="9"/>
  <c r="BYQ61" i="9" l="1"/>
  <c r="BYQ55" i="9"/>
  <c r="BYQ11" i="9"/>
  <c r="BYQ59" i="9"/>
  <c r="BYQ60" i="9"/>
  <c r="BYQ12" i="9"/>
  <c r="BYQ56" i="9"/>
  <c r="BYQ57" i="9"/>
  <c r="BYQ16" i="9"/>
  <c r="BYQ10" i="9"/>
  <c r="BYR7" i="9"/>
  <c r="BYQ54" i="9"/>
  <c r="BYQ15" i="9"/>
  <c r="BYQ58" i="9"/>
  <c r="BYQ14" i="9"/>
  <c r="BYQ13" i="9"/>
  <c r="BYR61" i="9" l="1"/>
  <c r="BYR55" i="9"/>
  <c r="BYR11" i="9"/>
  <c r="BYR59" i="9"/>
  <c r="BYR60" i="9"/>
  <c r="BYR12" i="9"/>
  <c r="BYR56" i="9"/>
  <c r="BYR57" i="9"/>
  <c r="BYR16" i="9"/>
  <c r="BYR54" i="9"/>
  <c r="BYS7" i="9"/>
  <c r="BYR10" i="9"/>
  <c r="BYR15" i="9"/>
  <c r="BYR58" i="9"/>
  <c r="BYR14" i="9"/>
  <c r="BYR13" i="9"/>
  <c r="BYS61" i="9" l="1"/>
  <c r="BYS55" i="9"/>
  <c r="BYS11" i="9"/>
  <c r="BYS59" i="9"/>
  <c r="BYS60" i="9"/>
  <c r="BYS12" i="9"/>
  <c r="BYS57" i="9"/>
  <c r="BYS56" i="9"/>
  <c r="BYS16" i="9"/>
  <c r="BYS54" i="9"/>
  <c r="BYT7" i="9"/>
  <c r="BYS10" i="9"/>
  <c r="BYS15" i="9"/>
  <c r="BYS58" i="9"/>
  <c r="BYS14" i="9"/>
  <c r="BYS13" i="9"/>
  <c r="BYT61" i="9" l="1"/>
  <c r="BYT55" i="9"/>
  <c r="BYT11" i="9"/>
  <c r="BYT59" i="9"/>
  <c r="BYT60" i="9"/>
  <c r="BYT12" i="9"/>
  <c r="BYT57" i="9"/>
  <c r="BYT56" i="9"/>
  <c r="BYT16" i="9"/>
  <c r="BYT54" i="9"/>
  <c r="BYT10" i="9"/>
  <c r="BYU7" i="9"/>
  <c r="BYT15" i="9"/>
  <c r="BYT14" i="9"/>
  <c r="BYT58" i="9"/>
  <c r="BYT13" i="9"/>
  <c r="BYU61" i="9" l="1"/>
  <c r="BYU11" i="9"/>
  <c r="BYU55" i="9"/>
  <c r="BYU59" i="9"/>
  <c r="BYU60" i="9"/>
  <c r="BYU12" i="9"/>
  <c r="BYU56" i="9"/>
  <c r="BYU57" i="9"/>
  <c r="BYU16" i="9"/>
  <c r="BYU54" i="9"/>
  <c r="BYU10" i="9"/>
  <c r="BYV7" i="9"/>
  <c r="BYU15" i="9"/>
  <c r="BYU14" i="9"/>
  <c r="BYU58" i="9"/>
  <c r="BYU13" i="9"/>
  <c r="BYV61" i="9" l="1"/>
  <c r="BYV55" i="9"/>
  <c r="BYV11" i="9"/>
  <c r="BYV60" i="9"/>
  <c r="BYV59" i="9"/>
  <c r="BYV12" i="9"/>
  <c r="BYV56" i="9"/>
  <c r="BYV57" i="9"/>
  <c r="BYV16" i="9"/>
  <c r="BYV54" i="9"/>
  <c r="BYV10" i="9"/>
  <c r="BYW7" i="9"/>
  <c r="BYV15" i="9"/>
  <c r="BYV58" i="9"/>
  <c r="BYV14" i="9"/>
  <c r="BYV13" i="9"/>
  <c r="BYW61" i="9" l="1"/>
  <c r="BYW55" i="9"/>
  <c r="BYW11" i="9"/>
  <c r="BYW59" i="9"/>
  <c r="BYW60" i="9"/>
  <c r="BYW12" i="9"/>
  <c r="BYW56" i="9"/>
  <c r="BYW57" i="9"/>
  <c r="BYW16" i="9"/>
  <c r="BYW54" i="9"/>
  <c r="BYX7" i="9"/>
  <c r="BYW10" i="9"/>
  <c r="BYW15" i="9"/>
  <c r="BYW58" i="9"/>
  <c r="BYW14" i="9"/>
  <c r="BYW13" i="9"/>
  <c r="BYX61" i="9" l="1"/>
  <c r="BYX11" i="9"/>
  <c r="BYX55" i="9"/>
  <c r="BYX59" i="9"/>
  <c r="BYX60" i="9"/>
  <c r="BYX12" i="9"/>
  <c r="BYX56" i="9"/>
  <c r="BYX57" i="9"/>
  <c r="BYX16" i="9"/>
  <c r="BYX54" i="9"/>
  <c r="BYX10" i="9"/>
  <c r="BYY7" i="9"/>
  <c r="BYX15" i="9"/>
  <c r="BYX14" i="9"/>
  <c r="BYX58" i="9"/>
  <c r="BYX13" i="9"/>
  <c r="BYY61" i="9" l="1"/>
  <c r="BYY55" i="9"/>
  <c r="BYY11" i="9"/>
  <c r="BYY60" i="9"/>
  <c r="BYY59" i="9"/>
  <c r="BYY12" i="9"/>
  <c r="BYY56" i="9"/>
  <c r="BYY57" i="9"/>
  <c r="BYY16" i="9"/>
  <c r="BYY54" i="9"/>
  <c r="BYY10" i="9"/>
  <c r="BYZ7" i="9"/>
  <c r="BYY15" i="9"/>
  <c r="BYY58" i="9"/>
  <c r="BYY14" i="9"/>
  <c r="BYY13" i="9"/>
  <c r="BYZ61" i="9" l="1"/>
  <c r="BYZ55" i="9"/>
  <c r="BYZ11" i="9"/>
  <c r="BYZ59" i="9"/>
  <c r="BYZ60" i="9"/>
  <c r="BYZ12" i="9"/>
  <c r="BYZ56" i="9"/>
  <c r="BYZ57" i="9"/>
  <c r="BYZ16" i="9"/>
  <c r="BYZ54" i="9"/>
  <c r="BZA7" i="9"/>
  <c r="BYZ10" i="9"/>
  <c r="BYZ15" i="9"/>
  <c r="BYZ58" i="9"/>
  <c r="BYZ14" i="9"/>
  <c r="BYZ13" i="9"/>
  <c r="BZA61" i="9" l="1"/>
  <c r="BZA11" i="9"/>
  <c r="BZA55" i="9"/>
  <c r="BZA59" i="9"/>
  <c r="BZA60" i="9"/>
  <c r="BZA12" i="9"/>
  <c r="BZA56" i="9"/>
  <c r="BZA57" i="9"/>
  <c r="BZA16" i="9"/>
  <c r="BZA54" i="9"/>
  <c r="BZA10" i="9"/>
  <c r="BZB7" i="9"/>
  <c r="BZA15" i="9"/>
  <c r="BZA58" i="9"/>
  <c r="BZA14" i="9"/>
  <c r="BZA13" i="9"/>
  <c r="BZB61" i="9" l="1"/>
  <c r="BZB55" i="9"/>
  <c r="BZB11" i="9"/>
  <c r="BZB59" i="9"/>
  <c r="BZB60" i="9"/>
  <c r="BZB12" i="9"/>
  <c r="BZB56" i="9"/>
  <c r="BZB57" i="9"/>
  <c r="BZB16" i="9"/>
  <c r="BZB54" i="9"/>
  <c r="BZB10" i="9"/>
  <c r="BZC7" i="9"/>
  <c r="BZB15" i="9"/>
  <c r="BZB14" i="9"/>
  <c r="BZB58" i="9"/>
  <c r="BZB13" i="9"/>
  <c r="BZC61" i="9" l="1"/>
  <c r="BZC55" i="9"/>
  <c r="BZC11" i="9"/>
  <c r="BZC59" i="9"/>
  <c r="BZC60" i="9"/>
  <c r="BZC12" i="9"/>
  <c r="BZC56" i="9"/>
  <c r="BZC57" i="9"/>
  <c r="BZC16" i="9"/>
  <c r="BZC54" i="9"/>
  <c r="BZC15" i="9"/>
  <c r="BZD7" i="9"/>
  <c r="BZC10" i="9"/>
  <c r="BZC14" i="9"/>
  <c r="BZC58" i="9"/>
  <c r="BZC13" i="9"/>
  <c r="BZD61" i="9" l="1"/>
  <c r="BZD55" i="9"/>
  <c r="BZD11" i="9"/>
  <c r="BZD59" i="9"/>
  <c r="BZD60" i="9"/>
  <c r="BZD12" i="9"/>
  <c r="BZD57" i="9"/>
  <c r="BZD56" i="9"/>
  <c r="BZD16" i="9"/>
  <c r="BZD54" i="9"/>
  <c r="BZD15" i="9"/>
  <c r="BZD14" i="9"/>
  <c r="BZE7" i="9"/>
  <c r="BZD58" i="9"/>
  <c r="BZD10" i="9"/>
  <c r="BZD13" i="9"/>
  <c r="BZE61" i="9" l="1"/>
  <c r="BZE55" i="9"/>
  <c r="BZE11" i="9"/>
  <c r="BZE59" i="9"/>
  <c r="BZE60" i="9"/>
  <c r="BZE12" i="9"/>
  <c r="BZE57" i="9"/>
  <c r="BZE56" i="9"/>
  <c r="BZE16" i="9"/>
  <c r="BZE54" i="9"/>
  <c r="BZE15" i="9"/>
  <c r="BZE58" i="9"/>
  <c r="BZE10" i="9"/>
  <c r="BZE14" i="9"/>
  <c r="BZF7" i="9"/>
  <c r="BZE13" i="9"/>
  <c r="BZF61" i="9" l="1"/>
  <c r="BZF11" i="9"/>
  <c r="BZF55" i="9"/>
  <c r="BZF59" i="9"/>
  <c r="BZF60" i="9"/>
  <c r="BZF12" i="9"/>
  <c r="BZF57" i="9"/>
  <c r="BZF56" i="9"/>
  <c r="BZF16" i="9"/>
  <c r="BZF54" i="9"/>
  <c r="BZF15" i="9"/>
  <c r="BZF58" i="9"/>
  <c r="BZF10" i="9"/>
  <c r="BZF14" i="9"/>
  <c r="BZG7" i="9"/>
  <c r="BZF13" i="9"/>
  <c r="BZG61" i="9" l="1"/>
  <c r="BZG55" i="9"/>
  <c r="BZG11" i="9"/>
  <c r="BZG59" i="9"/>
  <c r="BZG60" i="9"/>
  <c r="BZG12" i="9"/>
  <c r="BZG57" i="9"/>
  <c r="BZG56" i="9"/>
  <c r="BZG16" i="9"/>
  <c r="BZG54" i="9"/>
  <c r="BZG15" i="9"/>
  <c r="BZG58" i="9"/>
  <c r="BZG13" i="9"/>
  <c r="BZH7" i="9"/>
  <c r="BZG14" i="9"/>
  <c r="BZG10" i="9"/>
  <c r="BZH61" i="9" l="1"/>
  <c r="BZH55" i="9"/>
  <c r="BZH11" i="9"/>
  <c r="BZH60" i="9"/>
  <c r="BZH59" i="9"/>
  <c r="BZH12" i="9"/>
  <c r="BZH56" i="9"/>
  <c r="BZH57" i="9"/>
  <c r="BZH16" i="9"/>
  <c r="BZH54" i="9"/>
  <c r="BZH15" i="9"/>
  <c r="BZH58" i="9"/>
  <c r="BZH10" i="9"/>
  <c r="BZH13" i="9"/>
  <c r="BZH14" i="9"/>
  <c r="BZI7" i="9"/>
  <c r="BZI61" i="9" l="1"/>
  <c r="BZI55" i="9"/>
  <c r="BZI11" i="9"/>
  <c r="BZI59" i="9"/>
  <c r="BZI60" i="9"/>
  <c r="BZI12" i="9"/>
  <c r="BZI57" i="9"/>
  <c r="BZI56" i="9"/>
  <c r="BZI16" i="9"/>
  <c r="BZI54" i="9"/>
  <c r="BZI15" i="9"/>
  <c r="BZI58" i="9"/>
  <c r="BZJ7" i="9"/>
  <c r="BZI13" i="9"/>
  <c r="BZI14" i="9"/>
  <c r="BZI10" i="9"/>
  <c r="BZJ61" i="9" l="1"/>
  <c r="BZJ55" i="9"/>
  <c r="BZJ11" i="9"/>
  <c r="BZJ59" i="9"/>
  <c r="BZJ60" i="9"/>
  <c r="BZJ12" i="9"/>
  <c r="BZJ57" i="9"/>
  <c r="BZJ56" i="9"/>
  <c r="BZJ16" i="9"/>
  <c r="BZJ54" i="9"/>
  <c r="BZJ15" i="9"/>
  <c r="BZJ58" i="9"/>
  <c r="BZK7" i="9"/>
  <c r="BZJ13" i="9"/>
  <c r="BZJ10" i="9"/>
  <c r="BZJ14" i="9"/>
  <c r="BZK61" i="9" l="1"/>
  <c r="BZK55" i="9"/>
  <c r="BZK11" i="9"/>
  <c r="BZK59" i="9"/>
  <c r="BZK60" i="9"/>
  <c r="BZK12" i="9"/>
  <c r="BZK56" i="9"/>
  <c r="BZK57" i="9"/>
  <c r="BZK16" i="9"/>
  <c r="BZK54" i="9"/>
  <c r="BZK15" i="9"/>
  <c r="BZK58" i="9"/>
  <c r="BZK10" i="9"/>
  <c r="BZK13" i="9"/>
  <c r="BZL7" i="9"/>
  <c r="BZK14" i="9"/>
  <c r="BZL61" i="9" l="1"/>
  <c r="BZL55" i="9"/>
  <c r="BZL11" i="9"/>
  <c r="BZL59" i="9"/>
  <c r="BZL60" i="9"/>
  <c r="BZL12" i="9"/>
  <c r="BZL57" i="9"/>
  <c r="BZL56" i="9"/>
  <c r="BZL16" i="9"/>
  <c r="BZL54" i="9"/>
  <c r="BZL15" i="9"/>
  <c r="BZL58" i="9"/>
  <c r="BZM7" i="9"/>
  <c r="BZL13" i="9"/>
  <c r="BZL10" i="9"/>
  <c r="BZL14" i="9"/>
  <c r="BZM61" i="9" l="1"/>
  <c r="BZM55" i="9"/>
  <c r="BZM11" i="9"/>
  <c r="BZM59" i="9"/>
  <c r="BZM60" i="9"/>
  <c r="BZM12" i="9"/>
  <c r="BZM56" i="9"/>
  <c r="BZM57" i="9"/>
  <c r="BZM16" i="9"/>
  <c r="BZM54" i="9"/>
  <c r="BZM15" i="9"/>
  <c r="BZM58" i="9"/>
  <c r="BZM10" i="9"/>
  <c r="BZM14" i="9"/>
  <c r="BZN7" i="9"/>
  <c r="BZM13" i="9"/>
  <c r="BZN61" i="9" l="1"/>
  <c r="BZN55" i="9"/>
  <c r="BZN11" i="9"/>
  <c r="BZN59" i="9"/>
  <c r="BZN60" i="9"/>
  <c r="BZN12" i="9"/>
  <c r="BZN57" i="9"/>
  <c r="BZN56" i="9"/>
  <c r="BZN16" i="9"/>
  <c r="BZN54" i="9"/>
  <c r="BZN15" i="9"/>
  <c r="BZN58" i="9"/>
  <c r="BZN14" i="9"/>
  <c r="BZO7" i="9"/>
  <c r="BZN10" i="9"/>
  <c r="BZN13" i="9"/>
  <c r="BZO61" i="9" l="1"/>
  <c r="BZO55" i="9"/>
  <c r="BZO11" i="9"/>
  <c r="BZO59" i="9"/>
  <c r="BZO60" i="9"/>
  <c r="BZO12" i="9"/>
  <c r="BZO56" i="9"/>
  <c r="BZO57" i="9"/>
  <c r="BZO16" i="9"/>
  <c r="BZO54" i="9"/>
  <c r="BZO15" i="9"/>
  <c r="BZO58" i="9"/>
  <c r="BZO10" i="9"/>
  <c r="BZO13" i="9"/>
  <c r="BZP7" i="9"/>
  <c r="BZO14" i="9"/>
  <c r="BZP61" i="9" l="1"/>
  <c r="BZP55" i="9"/>
  <c r="BZP11" i="9"/>
  <c r="BZP59" i="9"/>
  <c r="BZP60" i="9"/>
  <c r="BZP12" i="9"/>
  <c r="BZP56" i="9"/>
  <c r="BZP57" i="9"/>
  <c r="BZP16" i="9"/>
  <c r="BZP54" i="9"/>
  <c r="BZP15" i="9"/>
  <c r="BZP58" i="9"/>
  <c r="BZQ7" i="9"/>
  <c r="BZP14" i="9"/>
  <c r="BZP13" i="9"/>
  <c r="BZP10" i="9"/>
  <c r="BZQ61" i="9" l="1"/>
  <c r="BZQ55" i="9"/>
  <c r="BZQ11" i="9"/>
  <c r="BZQ59" i="9"/>
  <c r="BZQ60" i="9"/>
  <c r="BZQ12" i="9"/>
  <c r="BZQ57" i="9"/>
  <c r="BZQ56" i="9"/>
  <c r="BZQ16" i="9"/>
  <c r="BZQ54" i="9"/>
  <c r="BZQ15" i="9"/>
  <c r="BZQ58" i="9"/>
  <c r="BZR7" i="9"/>
  <c r="BZQ13" i="9"/>
  <c r="BZQ10" i="9"/>
  <c r="BZQ14" i="9"/>
  <c r="BZR61" i="9" l="1"/>
  <c r="BZR11" i="9"/>
  <c r="BZR55" i="9"/>
  <c r="BZR59" i="9"/>
  <c r="BZR60" i="9"/>
  <c r="BZR12" i="9"/>
  <c r="BZR57" i="9"/>
  <c r="BZR56" i="9"/>
  <c r="BZR16" i="9"/>
  <c r="BZR54" i="9"/>
  <c r="BZR15" i="9"/>
  <c r="BZR58" i="9"/>
  <c r="BZS7" i="9"/>
  <c r="BZR10" i="9"/>
  <c r="BZR13" i="9"/>
  <c r="BZR14" i="9"/>
  <c r="BZS61" i="9" l="1"/>
  <c r="BZS55" i="9"/>
  <c r="BZS11" i="9"/>
  <c r="BZS59" i="9"/>
  <c r="BZS60" i="9"/>
  <c r="BZS12" i="9"/>
  <c r="BZS56" i="9"/>
  <c r="BZS57" i="9"/>
  <c r="BZS16" i="9"/>
  <c r="BZS54" i="9"/>
  <c r="BZS15" i="9"/>
  <c r="BZS58" i="9"/>
  <c r="BZS10" i="9"/>
  <c r="BZS14" i="9"/>
  <c r="BZT7" i="9"/>
  <c r="BZS13" i="9"/>
  <c r="BZT61" i="9" l="1"/>
  <c r="BZT55" i="9"/>
  <c r="BZT11" i="9"/>
  <c r="BZT59" i="9"/>
  <c r="BZT60" i="9"/>
  <c r="BZT12" i="9"/>
  <c r="BZT57" i="9"/>
  <c r="BZT56" i="9"/>
  <c r="BZT16" i="9"/>
  <c r="BZT54" i="9"/>
  <c r="BZT15" i="9"/>
  <c r="BZT58" i="9"/>
  <c r="BZT10" i="9"/>
  <c r="BZT14" i="9"/>
  <c r="BZU7" i="9"/>
  <c r="BZT13" i="9"/>
  <c r="BZU61" i="9" l="1"/>
  <c r="BZU11" i="9"/>
  <c r="BZU55" i="9"/>
  <c r="BZU60" i="9"/>
  <c r="BZU59" i="9"/>
  <c r="BZU12" i="9"/>
  <c r="BZU56" i="9"/>
  <c r="BZU57" i="9"/>
  <c r="BZU16" i="9"/>
  <c r="BZU54" i="9"/>
  <c r="BZU15" i="9"/>
  <c r="BZU58" i="9"/>
  <c r="BZV7" i="9"/>
  <c r="BZU13" i="9"/>
  <c r="BZU10" i="9"/>
  <c r="BZU14" i="9"/>
  <c r="BZV61" i="9" l="1"/>
  <c r="BZV55" i="9"/>
  <c r="BZV11" i="9"/>
  <c r="BZV59" i="9"/>
  <c r="BZV60" i="9"/>
  <c r="BZV12" i="9"/>
  <c r="BZV57" i="9"/>
  <c r="BZV56" i="9"/>
  <c r="BZV16" i="9"/>
  <c r="BZV54" i="9"/>
  <c r="BZV15" i="9"/>
  <c r="BZV58" i="9"/>
  <c r="BZV10" i="9"/>
  <c r="BZW7" i="9"/>
  <c r="BZV13" i="9"/>
  <c r="BZV14" i="9"/>
  <c r="BZW61" i="9" l="1"/>
  <c r="BZW55" i="9"/>
  <c r="BZW11" i="9"/>
  <c r="BZW59" i="9"/>
  <c r="BZW60" i="9"/>
  <c r="BZW12" i="9"/>
  <c r="BZW57" i="9"/>
  <c r="BZW56" i="9"/>
  <c r="BZW16" i="9"/>
  <c r="BZW54" i="9"/>
  <c r="BZW15" i="9"/>
  <c r="BZW58" i="9"/>
  <c r="BZW10" i="9"/>
  <c r="BZW13" i="9"/>
  <c r="BZX7" i="9"/>
  <c r="BZW14" i="9"/>
  <c r="BZX61" i="9" l="1"/>
  <c r="BZX55" i="9"/>
  <c r="BZX11" i="9"/>
  <c r="BZX59" i="9"/>
  <c r="BZX60" i="9"/>
  <c r="BZX12" i="9"/>
  <c r="BZX56" i="9"/>
  <c r="BZX57" i="9"/>
  <c r="BZX16" i="9"/>
  <c r="BZX54" i="9"/>
  <c r="BZX15" i="9"/>
  <c r="BZX58" i="9"/>
  <c r="BZX13" i="9"/>
  <c r="BZY7" i="9"/>
  <c r="BZX10" i="9"/>
  <c r="BZX14" i="9"/>
  <c r="BZY61" i="9" l="1"/>
  <c r="BZY55" i="9"/>
  <c r="BZY11" i="9"/>
  <c r="BZY59" i="9"/>
  <c r="BZY60" i="9"/>
  <c r="BZY12" i="9"/>
  <c r="BZY56" i="9"/>
  <c r="BZY57" i="9"/>
  <c r="BZY16" i="9"/>
  <c r="BZY54" i="9"/>
  <c r="BZY15" i="9"/>
  <c r="BZY58" i="9"/>
  <c r="BZZ7" i="9"/>
  <c r="BZY13" i="9"/>
  <c r="BZY10" i="9"/>
  <c r="BZY14" i="9"/>
  <c r="BZZ61" i="9" l="1"/>
  <c r="BZZ55" i="9"/>
  <c r="BZZ11" i="9"/>
  <c r="BZZ59" i="9"/>
  <c r="BZZ60" i="9"/>
  <c r="BZZ12" i="9"/>
  <c r="BZZ57" i="9"/>
  <c r="BZZ56" i="9"/>
  <c r="BZZ16" i="9"/>
  <c r="BZZ54" i="9"/>
  <c r="BZZ15" i="9"/>
  <c r="BZZ58" i="9"/>
  <c r="BZZ10" i="9"/>
  <c r="BZZ14" i="9"/>
  <c r="CAA7" i="9"/>
  <c r="BZZ13" i="9"/>
  <c r="CAA61" i="9" l="1"/>
  <c r="CAA55" i="9"/>
  <c r="CAA11" i="9"/>
  <c r="CAA59" i="9"/>
  <c r="CAA60" i="9"/>
  <c r="CAA12" i="9"/>
  <c r="CAA56" i="9"/>
  <c r="CAA57" i="9"/>
  <c r="CAA16" i="9"/>
  <c r="CAA54" i="9"/>
  <c r="CAA15" i="9"/>
  <c r="CAA58" i="9"/>
  <c r="CAB7" i="9"/>
  <c r="CAA14" i="9"/>
  <c r="CAA10" i="9"/>
  <c r="CAA13" i="9"/>
  <c r="CAB61" i="9" l="1"/>
  <c r="CAB55" i="9"/>
  <c r="CAB11" i="9"/>
  <c r="CAB59" i="9"/>
  <c r="CAB60" i="9"/>
  <c r="CAB12" i="9"/>
  <c r="CAB56" i="9"/>
  <c r="CAB57" i="9"/>
  <c r="CAB16" i="9"/>
  <c r="CAB54" i="9"/>
  <c r="CAB15" i="9"/>
  <c r="CAB58" i="9"/>
  <c r="CAB10" i="9"/>
  <c r="CAB14" i="9"/>
  <c r="CAC7" i="9"/>
  <c r="CAB13" i="9"/>
  <c r="CAC61" i="9" l="1"/>
  <c r="CAC55" i="9"/>
  <c r="CAC11" i="9"/>
  <c r="CAC59" i="9"/>
  <c r="CAC60" i="9"/>
  <c r="CAC12" i="9"/>
  <c r="CAC56" i="9"/>
  <c r="CAC57" i="9"/>
  <c r="CAC16" i="9"/>
  <c r="CAC54" i="9"/>
  <c r="CAC15" i="9"/>
  <c r="CAC58" i="9"/>
  <c r="CAD7" i="9"/>
  <c r="CAC13" i="9"/>
  <c r="CAC10" i="9"/>
  <c r="CAC14" i="9"/>
  <c r="CAD61" i="9" l="1"/>
  <c r="CAD55" i="9"/>
  <c r="CAD11" i="9"/>
  <c r="CAD59" i="9"/>
  <c r="CAD60" i="9"/>
  <c r="CAD12" i="9"/>
  <c r="CAD56" i="9"/>
  <c r="CAD57" i="9"/>
  <c r="CAD16" i="9"/>
  <c r="CAD54" i="9"/>
  <c r="CAD15" i="9"/>
  <c r="CAD58" i="9"/>
  <c r="CAE7" i="9"/>
  <c r="CAD13" i="9"/>
  <c r="CAD10" i="9"/>
  <c r="CAD14" i="9"/>
  <c r="CAE61" i="9" l="1"/>
  <c r="CAE55" i="9"/>
  <c r="CAE11" i="9"/>
  <c r="CAE59" i="9"/>
  <c r="CAE60" i="9"/>
  <c r="CAE12" i="9"/>
  <c r="CAE56" i="9"/>
  <c r="CAE57" i="9"/>
  <c r="CAE16" i="9"/>
  <c r="CAE54" i="9"/>
  <c r="CAE15" i="9"/>
  <c r="CAE58" i="9"/>
  <c r="CAE10" i="9"/>
  <c r="CAE13" i="9"/>
  <c r="CAF7" i="9"/>
  <c r="CAE14" i="9"/>
  <c r="CAF61" i="9" l="1"/>
  <c r="CAF55" i="9"/>
  <c r="CAF11" i="9"/>
  <c r="CAF59" i="9"/>
  <c r="CAF60" i="9"/>
  <c r="CAF12" i="9"/>
  <c r="CAF56" i="9"/>
  <c r="CAF57" i="9"/>
  <c r="CAF16" i="9"/>
  <c r="CAF54" i="9"/>
  <c r="CAF15" i="9"/>
  <c r="CAF58" i="9"/>
  <c r="CAF14" i="9"/>
  <c r="CAG7" i="9"/>
  <c r="CAF13" i="9"/>
  <c r="CAF10" i="9"/>
  <c r="CAG61" i="9" l="1"/>
  <c r="CAG55" i="9"/>
  <c r="CAG11" i="9"/>
  <c r="CAG59" i="9"/>
  <c r="CAG60" i="9"/>
  <c r="CAG12" i="9"/>
  <c r="CAG56" i="9"/>
  <c r="CAG57" i="9"/>
  <c r="CAG16" i="9"/>
  <c r="CAG54" i="9"/>
  <c r="CAG15" i="9"/>
  <c r="CAG58" i="9"/>
  <c r="CAH7" i="9"/>
  <c r="CAG13" i="9"/>
  <c r="CAG10" i="9"/>
  <c r="CAG14" i="9"/>
  <c r="CAH61" i="9" l="1"/>
  <c r="CAH55" i="9"/>
  <c r="CAH11" i="9"/>
  <c r="CAH59" i="9"/>
  <c r="CAH60" i="9"/>
  <c r="CAH12" i="9"/>
  <c r="CAH56" i="9"/>
  <c r="CAH57" i="9"/>
  <c r="CAH16" i="9"/>
  <c r="CAH54" i="9"/>
  <c r="CAH15" i="9"/>
  <c r="CAH58" i="9"/>
  <c r="CAI7" i="9"/>
  <c r="CAH13" i="9"/>
  <c r="CAH10" i="9"/>
  <c r="CAH14" i="9"/>
  <c r="CAI61" i="9" l="1"/>
  <c r="CAI55" i="9"/>
  <c r="CAI11" i="9"/>
  <c r="CAI60" i="9"/>
  <c r="CAI59" i="9"/>
  <c r="CAI12" i="9"/>
  <c r="CAI57" i="9"/>
  <c r="CAI56" i="9"/>
  <c r="CAI16" i="9"/>
  <c r="CAI54" i="9"/>
  <c r="CAI15" i="9"/>
  <c r="CAI58" i="9"/>
  <c r="CAI13" i="9"/>
  <c r="CAJ7" i="9"/>
  <c r="CAI14" i="9"/>
  <c r="CAI10" i="9"/>
  <c r="CAJ61" i="9" l="1"/>
  <c r="CAJ55" i="9"/>
  <c r="CAJ11" i="9"/>
  <c r="CAJ59" i="9"/>
  <c r="CAJ60" i="9"/>
  <c r="CAJ12" i="9"/>
  <c r="CAJ57" i="9"/>
  <c r="CAJ56" i="9"/>
  <c r="CAJ16" i="9"/>
  <c r="CAJ54" i="9"/>
  <c r="CAJ15" i="9"/>
  <c r="CAJ58" i="9"/>
  <c r="CAJ10" i="9"/>
  <c r="CAK7" i="9"/>
  <c r="CAJ13" i="9"/>
  <c r="CAJ14" i="9"/>
  <c r="CAK61" i="9" l="1"/>
  <c r="CAK55" i="9"/>
  <c r="CAK11" i="9"/>
  <c r="CAK59" i="9"/>
  <c r="CAK60" i="9"/>
  <c r="CAK12" i="9"/>
  <c r="CAK57" i="9"/>
  <c r="CAK56" i="9"/>
  <c r="CAK16" i="9"/>
  <c r="CAK54" i="9"/>
  <c r="CAK15" i="9"/>
  <c r="CAK58" i="9"/>
  <c r="CAK10" i="9"/>
  <c r="CAK14" i="9"/>
  <c r="CAL7" i="9"/>
  <c r="CAK13" i="9"/>
  <c r="CAL61" i="9" l="1"/>
  <c r="CAL55" i="9"/>
  <c r="CAL11" i="9"/>
  <c r="CAL59" i="9"/>
  <c r="CAL60" i="9"/>
  <c r="CAL12" i="9"/>
  <c r="CAL56" i="9"/>
  <c r="CAL57" i="9"/>
  <c r="CAL16" i="9"/>
  <c r="CAL54" i="9"/>
  <c r="CAL15" i="9"/>
  <c r="CAL58" i="9"/>
  <c r="CAM7" i="9"/>
  <c r="CAL13" i="9"/>
  <c r="CAL10" i="9"/>
  <c r="CAL14" i="9"/>
  <c r="CAM61" i="9" l="1"/>
  <c r="CAM55" i="9"/>
  <c r="CAM11" i="9"/>
  <c r="CAM59" i="9"/>
  <c r="CAM60" i="9"/>
  <c r="CAM12" i="9"/>
  <c r="CAM57" i="9"/>
  <c r="CAM56" i="9"/>
  <c r="CAM16" i="9"/>
  <c r="CAM54" i="9"/>
  <c r="CAM15" i="9"/>
  <c r="CAM58" i="9"/>
  <c r="CAM10" i="9"/>
  <c r="CAM13" i="9"/>
  <c r="CAN7" i="9"/>
  <c r="CAM14" i="9"/>
  <c r="CAN61" i="9" l="1"/>
  <c r="CAN55" i="9"/>
  <c r="CAN11" i="9"/>
  <c r="CAN59" i="9"/>
  <c r="CAN60" i="9"/>
  <c r="CAN12" i="9"/>
  <c r="CAN56" i="9"/>
  <c r="CAN57" i="9"/>
  <c r="CAN16" i="9"/>
  <c r="CAN54" i="9"/>
  <c r="CAN15" i="9"/>
  <c r="CAN58" i="9"/>
  <c r="CAN10" i="9"/>
  <c r="CAN14" i="9"/>
  <c r="CAN13" i="9"/>
  <c r="CAO7" i="9"/>
  <c r="CAO61" i="9" l="1"/>
  <c r="CAO55" i="9"/>
  <c r="CAO11" i="9"/>
  <c r="CAO59" i="9"/>
  <c r="CAO60" i="9"/>
  <c r="CAO12" i="9"/>
  <c r="CAO57" i="9"/>
  <c r="CAO56" i="9"/>
  <c r="CAO16" i="9"/>
  <c r="CAO54" i="9"/>
  <c r="CAO15" i="9"/>
  <c r="CAO58" i="9"/>
  <c r="CAP7" i="9"/>
  <c r="CAO13" i="9"/>
  <c r="CAO10" i="9"/>
  <c r="CAO14" i="9"/>
  <c r="CAP61" i="9" l="1"/>
  <c r="CAP55" i="9"/>
  <c r="CAP11" i="9"/>
  <c r="CAP59" i="9"/>
  <c r="CAP60" i="9"/>
  <c r="CAP12" i="9"/>
  <c r="CAP57" i="9"/>
  <c r="CAP56" i="9"/>
  <c r="CAP16" i="9"/>
  <c r="CAP54" i="9"/>
  <c r="CAP15" i="9"/>
  <c r="CAP58" i="9"/>
  <c r="CAQ7" i="9"/>
  <c r="CAP13" i="9"/>
  <c r="CAP10" i="9"/>
  <c r="CAP14" i="9"/>
  <c r="CAQ61" i="9" l="1"/>
  <c r="CAQ55" i="9"/>
  <c r="CAQ11" i="9"/>
  <c r="CAQ59" i="9"/>
  <c r="CAQ60" i="9"/>
  <c r="CAQ12" i="9"/>
  <c r="CAQ56" i="9"/>
  <c r="CAQ57" i="9"/>
  <c r="CAQ16" i="9"/>
  <c r="CAQ54" i="9"/>
  <c r="CAQ15" i="9"/>
  <c r="CAQ58" i="9"/>
  <c r="CAQ10" i="9"/>
  <c r="CAQ13" i="9"/>
  <c r="CAR7" i="9"/>
  <c r="CAQ14" i="9"/>
  <c r="CAR61" i="9" l="1"/>
  <c r="CAR55" i="9"/>
  <c r="CAR11" i="9"/>
  <c r="CAR59" i="9"/>
  <c r="CAR60" i="9"/>
  <c r="CAR12" i="9"/>
  <c r="CAR56" i="9"/>
  <c r="CAR57" i="9"/>
  <c r="CAR16" i="9"/>
  <c r="CAR54" i="9"/>
  <c r="CAR15" i="9"/>
  <c r="CAR58" i="9"/>
  <c r="CAS7" i="9"/>
  <c r="CAR13" i="9"/>
  <c r="CAR10" i="9"/>
  <c r="CAR14" i="9"/>
  <c r="CAS61" i="9" l="1"/>
  <c r="CAS11" i="9"/>
  <c r="CAS55" i="9"/>
  <c r="CAS59" i="9"/>
  <c r="CAS60" i="9"/>
  <c r="CAS12" i="9"/>
  <c r="CAS56" i="9"/>
  <c r="CAS57" i="9"/>
  <c r="CAS16" i="9"/>
  <c r="CAS54" i="9"/>
  <c r="CAS15" i="9"/>
  <c r="CAS58" i="9"/>
  <c r="CAT7" i="9"/>
  <c r="CAS13" i="9"/>
  <c r="CAS10" i="9"/>
  <c r="CAS14" i="9"/>
  <c r="CAT61" i="9" l="1"/>
  <c r="CAT55" i="9"/>
  <c r="CAT11" i="9"/>
  <c r="CAT59" i="9"/>
  <c r="CAT60" i="9"/>
  <c r="CAT12" i="9"/>
  <c r="CAT56" i="9"/>
  <c r="CAT57" i="9"/>
  <c r="CAT16" i="9"/>
  <c r="CAT54" i="9"/>
  <c r="CAT15" i="9"/>
  <c r="CAT58" i="9"/>
  <c r="CAT13" i="9"/>
  <c r="CAU7" i="9"/>
  <c r="CAT10" i="9"/>
  <c r="CAT14" i="9"/>
  <c r="CAU61" i="9" l="1"/>
  <c r="CAU55" i="9"/>
  <c r="CAU11" i="9"/>
  <c r="CAU59" i="9"/>
  <c r="CAU60" i="9"/>
  <c r="CAU12" i="9"/>
  <c r="CAU56" i="9"/>
  <c r="CAU57" i="9"/>
  <c r="CAU16" i="9"/>
  <c r="CAU54" i="9"/>
  <c r="CAU15" i="9"/>
  <c r="CAU58" i="9"/>
  <c r="CAV7" i="9"/>
  <c r="CAU14" i="9"/>
  <c r="CAU10" i="9"/>
  <c r="CAU13" i="9"/>
  <c r="CAV61" i="9" l="1"/>
  <c r="CAV55" i="9"/>
  <c r="CAV11" i="9"/>
  <c r="CAV59" i="9"/>
  <c r="CAV60" i="9"/>
  <c r="CAV12" i="9"/>
  <c r="CAV56" i="9"/>
  <c r="CAV57" i="9"/>
  <c r="CAV16" i="9"/>
  <c r="CAV54" i="9"/>
  <c r="CAV15" i="9"/>
  <c r="CAV58" i="9"/>
  <c r="CAW7" i="9"/>
  <c r="CAV14" i="9"/>
  <c r="CAV10" i="9"/>
  <c r="CAV13" i="9"/>
  <c r="CAW61" i="9" l="1"/>
  <c r="CAW55" i="9"/>
  <c r="CAW11" i="9"/>
  <c r="CAW59" i="9"/>
  <c r="CAW60" i="9"/>
  <c r="CAW12" i="9"/>
  <c r="CAW57" i="9"/>
  <c r="CAW56" i="9"/>
  <c r="CAW16" i="9"/>
  <c r="CAW54" i="9"/>
  <c r="CAW15" i="9"/>
  <c r="CAW58" i="9"/>
  <c r="CAX7" i="9"/>
  <c r="CAW13" i="9"/>
  <c r="CAW10" i="9"/>
  <c r="CAW14" i="9"/>
  <c r="CAX61" i="9" l="1"/>
  <c r="CAX11" i="9"/>
  <c r="CAX55" i="9"/>
  <c r="CAX59" i="9"/>
  <c r="CAX60" i="9"/>
  <c r="CAX12" i="9"/>
  <c r="CAX56" i="9"/>
  <c r="CAX57" i="9"/>
  <c r="CAX16" i="9"/>
  <c r="CAX54" i="9"/>
  <c r="CAX15" i="9"/>
  <c r="CAX58" i="9"/>
  <c r="CAX10" i="9"/>
  <c r="CAX14" i="9"/>
  <c r="CAY7" i="9"/>
  <c r="CAX13" i="9"/>
  <c r="CAY61" i="9" l="1"/>
  <c r="CAY55" i="9"/>
  <c r="CAY11" i="9"/>
  <c r="CAY59" i="9"/>
  <c r="CAY60" i="9"/>
  <c r="CAY12" i="9"/>
  <c r="CAY57" i="9"/>
  <c r="CAY56" i="9"/>
  <c r="CAY16" i="9"/>
  <c r="CAY54" i="9"/>
  <c r="CAY15" i="9"/>
  <c r="CAY58" i="9"/>
  <c r="CAY14" i="9"/>
  <c r="CAZ7" i="9"/>
  <c r="CAY13" i="9"/>
  <c r="CAY10" i="9"/>
  <c r="CAZ61" i="9" l="1"/>
  <c r="CAZ11" i="9"/>
  <c r="CAZ55" i="9"/>
  <c r="CAZ59" i="9"/>
  <c r="CAZ60" i="9"/>
  <c r="CAZ12" i="9"/>
  <c r="CAZ56" i="9"/>
  <c r="CAZ57" i="9"/>
  <c r="CAZ16" i="9"/>
  <c r="CAZ54" i="9"/>
  <c r="CAZ15" i="9"/>
  <c r="CAZ58" i="9"/>
  <c r="CAZ10" i="9"/>
  <c r="CAZ14" i="9"/>
  <c r="CBA7" i="9"/>
  <c r="CAZ13" i="9"/>
  <c r="CBA61" i="9" l="1"/>
  <c r="CBA55" i="9"/>
  <c r="CBA11" i="9"/>
  <c r="CBA60" i="9"/>
  <c r="CBA59" i="9"/>
  <c r="CBA12" i="9"/>
  <c r="CBA57" i="9"/>
  <c r="CBA56" i="9"/>
  <c r="CBA16" i="9"/>
  <c r="CBA54" i="9"/>
  <c r="CBA15" i="9"/>
  <c r="CBA58" i="9"/>
  <c r="CBA10" i="9"/>
  <c r="CBA14" i="9"/>
  <c r="CBB7" i="9"/>
  <c r="CBA13" i="9"/>
  <c r="CBB61" i="9" l="1"/>
  <c r="CBB11" i="9"/>
  <c r="CBB55" i="9"/>
  <c r="CBB59" i="9"/>
  <c r="CBB60" i="9"/>
  <c r="CBB12" i="9"/>
  <c r="CBB57" i="9"/>
  <c r="CBB56" i="9"/>
  <c r="CBB16" i="9"/>
  <c r="CBB54" i="9"/>
  <c r="CBB15" i="9"/>
  <c r="CBB58" i="9"/>
  <c r="CBC7" i="9"/>
  <c r="CBB13" i="9"/>
  <c r="CBB10" i="9"/>
  <c r="CBB14" i="9"/>
  <c r="CBC61" i="9" l="1"/>
  <c r="CBC11" i="9"/>
  <c r="CBC55" i="9"/>
  <c r="CBC59" i="9"/>
  <c r="CBC60" i="9"/>
  <c r="CBC12" i="9"/>
  <c r="CBC57" i="9"/>
  <c r="CBC56" i="9"/>
  <c r="CBC16" i="9"/>
  <c r="CBC54" i="9"/>
  <c r="CBC15" i="9"/>
  <c r="CBC58" i="9"/>
  <c r="CBC10" i="9"/>
  <c r="CBC13" i="9"/>
  <c r="CBD7" i="9"/>
  <c r="CBC14" i="9"/>
  <c r="CBD61" i="9" l="1"/>
  <c r="CBD55" i="9"/>
  <c r="CBD11" i="9"/>
  <c r="CBD59" i="9"/>
  <c r="CBD60" i="9"/>
  <c r="CBD12" i="9"/>
  <c r="CBD57" i="9"/>
  <c r="CBD56" i="9"/>
  <c r="CBD16" i="9"/>
  <c r="CBD54" i="9"/>
  <c r="CBD15" i="9"/>
  <c r="CBD58" i="9"/>
  <c r="CBE7" i="9"/>
  <c r="CBD10" i="9"/>
  <c r="CBD14" i="9"/>
  <c r="CBD13" i="9"/>
  <c r="CBE61" i="9" l="1"/>
  <c r="CBE55" i="9"/>
  <c r="CBE11" i="9"/>
  <c r="CBE59" i="9"/>
  <c r="CBE60" i="9"/>
  <c r="CBE12" i="9"/>
  <c r="CBE57" i="9"/>
  <c r="CBE56" i="9"/>
  <c r="CBE16" i="9"/>
  <c r="CBE54" i="9"/>
  <c r="CBE15" i="9"/>
  <c r="CBE58" i="9"/>
  <c r="CBE10" i="9"/>
  <c r="CBF7" i="9"/>
  <c r="CBE13" i="9"/>
  <c r="CBE14" i="9"/>
  <c r="CBF61" i="9" l="1"/>
  <c r="CBF55" i="9"/>
  <c r="CBF11" i="9"/>
  <c r="CBF59" i="9"/>
  <c r="CBF60" i="9"/>
  <c r="CBF12" i="9"/>
  <c r="CBF57" i="9"/>
  <c r="CBF56" i="9"/>
  <c r="CBF16" i="9"/>
  <c r="CBF54" i="9"/>
  <c r="CBF15" i="9"/>
  <c r="CBF58" i="9"/>
  <c r="CBF13" i="9"/>
  <c r="CBF10" i="9"/>
  <c r="CBF14" i="9"/>
  <c r="CBG7" i="9"/>
  <c r="CBG61" i="9" l="1"/>
  <c r="CBG11" i="9"/>
  <c r="CBG55" i="9"/>
  <c r="CBG59" i="9"/>
  <c r="CBG60" i="9"/>
  <c r="CBG12" i="9"/>
  <c r="CBG57" i="9"/>
  <c r="CBG56" i="9"/>
  <c r="CBG16" i="9"/>
  <c r="CBG54" i="9"/>
  <c r="CBG15" i="9"/>
  <c r="CBG58" i="9"/>
  <c r="CBH7" i="9"/>
  <c r="CBG14" i="9"/>
  <c r="CBG10" i="9"/>
  <c r="CBG13" i="9"/>
  <c r="CBH61" i="9" l="1"/>
  <c r="CBH11" i="9"/>
  <c r="CBH55" i="9"/>
  <c r="CBH60" i="9"/>
  <c r="CBH59" i="9"/>
  <c r="CBH12" i="9"/>
  <c r="CBH56" i="9"/>
  <c r="CBH57" i="9"/>
  <c r="CBH16" i="9"/>
  <c r="CBH54" i="9"/>
  <c r="CBH15" i="9"/>
  <c r="CBH58" i="9"/>
  <c r="CBI7" i="9"/>
  <c r="CBH10" i="9"/>
  <c r="CBH14" i="9"/>
  <c r="CBH13" i="9"/>
  <c r="CBI61" i="9" l="1"/>
  <c r="CBI55" i="9"/>
  <c r="CBI11" i="9"/>
  <c r="CBI59" i="9"/>
  <c r="CBI60" i="9"/>
  <c r="CBI12" i="9"/>
  <c r="CBI56" i="9"/>
  <c r="CBI57" i="9"/>
  <c r="CBI16" i="9"/>
  <c r="CBI54" i="9"/>
  <c r="CBI15" i="9"/>
  <c r="CBI58" i="9"/>
  <c r="CBJ7" i="9"/>
  <c r="CBI13" i="9"/>
  <c r="CBI10" i="9"/>
  <c r="CBI14" i="9"/>
  <c r="CBJ61" i="9" l="1"/>
  <c r="CBJ55" i="9"/>
  <c r="CBJ11" i="9"/>
  <c r="CBJ59" i="9"/>
  <c r="CBJ60" i="9"/>
  <c r="CBJ12" i="9"/>
  <c r="CBJ56" i="9"/>
  <c r="CBJ57" i="9"/>
  <c r="CBJ16" i="9"/>
  <c r="CBJ54" i="9"/>
  <c r="CBJ15" i="9"/>
  <c r="CBJ58" i="9"/>
  <c r="CBK7" i="9"/>
  <c r="CBJ14" i="9"/>
  <c r="CBJ10" i="9"/>
  <c r="CBJ13" i="9"/>
  <c r="CBK61" i="9" l="1"/>
  <c r="CBK55" i="9"/>
  <c r="CBK11" i="9"/>
  <c r="CBK59" i="9"/>
  <c r="CBK60" i="9"/>
  <c r="CBK12" i="9"/>
  <c r="CBK57" i="9"/>
  <c r="CBK56" i="9"/>
  <c r="CBK16" i="9"/>
  <c r="CBK54" i="9"/>
  <c r="CBK15" i="9"/>
  <c r="CBK58" i="9"/>
  <c r="CBL7" i="9"/>
  <c r="CBK14" i="9"/>
  <c r="CBK10" i="9"/>
  <c r="CBK13" i="9"/>
  <c r="CBL61" i="9" l="1"/>
  <c r="CBL55" i="9"/>
  <c r="CBL11" i="9"/>
  <c r="CBL59" i="9"/>
  <c r="CBL60" i="9"/>
  <c r="CBL12" i="9"/>
  <c r="CBL56" i="9"/>
  <c r="CBL57" i="9"/>
  <c r="CBL16" i="9"/>
  <c r="CBL54" i="9"/>
  <c r="CBL15" i="9"/>
  <c r="CBL58" i="9"/>
  <c r="CBM7" i="9"/>
  <c r="CBL13" i="9"/>
  <c r="CBL10" i="9"/>
  <c r="CBL14" i="9"/>
  <c r="CBM61" i="9" l="1"/>
  <c r="CBM55" i="9"/>
  <c r="CBM11" i="9"/>
  <c r="CBM59" i="9"/>
  <c r="CBM60" i="9"/>
  <c r="CBM12" i="9"/>
  <c r="CBM56" i="9"/>
  <c r="CBM57" i="9"/>
  <c r="CBM16" i="9"/>
  <c r="CBM54" i="9"/>
  <c r="CBM15" i="9"/>
  <c r="CBM58" i="9"/>
  <c r="CBN7" i="9"/>
  <c r="CBM13" i="9"/>
  <c r="CBM10" i="9"/>
  <c r="CBM14" i="9"/>
  <c r="CBN61" i="9" l="1"/>
  <c r="CBN55" i="9"/>
  <c r="CBN11" i="9"/>
  <c r="CBN59" i="9"/>
  <c r="CBN60" i="9"/>
  <c r="CBN12" i="9"/>
  <c r="CBN56" i="9"/>
  <c r="CBN57" i="9"/>
  <c r="CBN16" i="9"/>
  <c r="CBN54" i="9"/>
  <c r="CBN15" i="9"/>
  <c r="CBN58" i="9"/>
  <c r="CBN10" i="9"/>
  <c r="CBN14" i="9"/>
  <c r="CBO7" i="9"/>
  <c r="CBN13" i="9"/>
  <c r="CBO61" i="9" l="1"/>
  <c r="CBO55" i="9"/>
  <c r="CBO11" i="9"/>
  <c r="CBO59" i="9"/>
  <c r="CBO60" i="9"/>
  <c r="CBO12" i="9"/>
  <c r="CBO56" i="9"/>
  <c r="CBO57" i="9"/>
  <c r="CBO16" i="9"/>
  <c r="CBO54" i="9"/>
  <c r="CBO15" i="9"/>
  <c r="CBO58" i="9"/>
  <c r="CBO13" i="9"/>
  <c r="CBP7" i="9"/>
  <c r="CBO10" i="9"/>
  <c r="CBO14" i="9"/>
  <c r="CBP61" i="9" l="1"/>
  <c r="CBP55" i="9"/>
  <c r="CBP11" i="9"/>
  <c r="CBP59" i="9"/>
  <c r="CBP60" i="9"/>
  <c r="CBP12" i="9"/>
  <c r="CBP56" i="9"/>
  <c r="CBP57" i="9"/>
  <c r="CBP16" i="9"/>
  <c r="CBP54" i="9"/>
  <c r="CBP15" i="9"/>
  <c r="CBP58" i="9"/>
  <c r="CBQ7" i="9"/>
  <c r="CBP13" i="9"/>
  <c r="CBP10" i="9"/>
  <c r="CBP14" i="9"/>
  <c r="CBQ61" i="9" l="1"/>
  <c r="CBQ55" i="9"/>
  <c r="CBQ11" i="9"/>
  <c r="CBQ59" i="9"/>
  <c r="CBQ60" i="9"/>
  <c r="CBQ12" i="9"/>
  <c r="CBQ56" i="9"/>
  <c r="CBQ57" i="9"/>
  <c r="CBQ16" i="9"/>
  <c r="CBQ54" i="9"/>
  <c r="CBQ15" i="9"/>
  <c r="CBQ58" i="9"/>
  <c r="CBQ10" i="9"/>
  <c r="CBQ14" i="9"/>
  <c r="CBR7" i="9"/>
  <c r="CBQ13" i="9"/>
  <c r="CBR61" i="9" l="1"/>
  <c r="CBR11" i="9"/>
  <c r="CBR55" i="9"/>
  <c r="CBR59" i="9"/>
  <c r="CBR60" i="9"/>
  <c r="CBR12" i="9"/>
  <c r="CBR56" i="9"/>
  <c r="CBR57" i="9"/>
  <c r="CBR16" i="9"/>
  <c r="CBR54" i="9"/>
  <c r="CBR15" i="9"/>
  <c r="CBR58" i="9"/>
  <c r="CBS7" i="9"/>
  <c r="CBR13" i="9"/>
  <c r="CBR10" i="9"/>
  <c r="CBR14" i="9"/>
  <c r="CBS61" i="9" l="1"/>
  <c r="CBS55" i="9"/>
  <c r="CBS11" i="9"/>
  <c r="CBS59" i="9"/>
  <c r="CBS60" i="9"/>
  <c r="CBS12" i="9"/>
  <c r="CBS56" i="9"/>
  <c r="CBS57" i="9"/>
  <c r="CBS16" i="9"/>
  <c r="CBS54" i="9"/>
  <c r="CBS15" i="9"/>
  <c r="CBS58" i="9"/>
  <c r="CBT7" i="9"/>
  <c r="CBS14" i="9"/>
  <c r="CBS10" i="9"/>
  <c r="CBS13" i="9"/>
  <c r="CBT61" i="9" l="1"/>
  <c r="CBT55" i="9"/>
  <c r="CBT11" i="9"/>
  <c r="CBT59" i="9"/>
  <c r="CBT60" i="9"/>
  <c r="CBT12" i="9"/>
  <c r="CBT56" i="9"/>
  <c r="CBT57" i="9"/>
  <c r="CBT16" i="9"/>
  <c r="CBT54" i="9"/>
  <c r="CBT15" i="9"/>
  <c r="CBT58" i="9"/>
  <c r="CBU7" i="9"/>
  <c r="CBT13" i="9"/>
  <c r="CBT10" i="9"/>
  <c r="CBT14" i="9"/>
  <c r="CBU61" i="9" l="1"/>
  <c r="CBU55" i="9"/>
  <c r="CBU11" i="9"/>
  <c r="CBU59" i="9"/>
  <c r="CBU60" i="9"/>
  <c r="CBU12" i="9"/>
  <c r="CBU57" i="9"/>
  <c r="CBU56" i="9"/>
  <c r="CBU16" i="9"/>
  <c r="CBU54" i="9"/>
  <c r="CBU15" i="9"/>
  <c r="CBU58" i="9"/>
  <c r="CBU14" i="9"/>
  <c r="CBV7" i="9"/>
  <c r="CBU13" i="9"/>
  <c r="CBU10" i="9"/>
  <c r="CBV61" i="9" l="1"/>
  <c r="CBV11" i="9"/>
  <c r="CBV55" i="9"/>
  <c r="CBV59" i="9"/>
  <c r="CBV60" i="9"/>
  <c r="CBV12" i="9"/>
  <c r="CBV57" i="9"/>
  <c r="CBV56" i="9"/>
  <c r="CBV16" i="9"/>
  <c r="CBV54" i="9"/>
  <c r="CBV15" i="9"/>
  <c r="CBV58" i="9"/>
  <c r="CBV13" i="9"/>
  <c r="CBV10" i="9"/>
  <c r="CBV14" i="9"/>
  <c r="CBW7" i="9"/>
  <c r="CBW61" i="9" l="1"/>
  <c r="CBW55" i="9"/>
  <c r="CBW11" i="9"/>
  <c r="CBW60" i="9"/>
  <c r="CBW59" i="9"/>
  <c r="CBW12" i="9"/>
  <c r="CBW56" i="9"/>
  <c r="CBW57" i="9"/>
  <c r="CBW16" i="9"/>
  <c r="CBW54" i="9"/>
  <c r="CBW15" i="9"/>
  <c r="CBW58" i="9"/>
  <c r="CBX7" i="9"/>
  <c r="CBW14" i="9"/>
  <c r="CBW10" i="9"/>
  <c r="CBW13" i="9"/>
  <c r="CBX61" i="9" l="1"/>
  <c r="CBX55" i="9"/>
  <c r="CBX11" i="9"/>
  <c r="CBX59" i="9"/>
  <c r="CBX60" i="9"/>
  <c r="CBX12" i="9"/>
  <c r="CBX56" i="9"/>
  <c r="CBX57" i="9"/>
  <c r="CBX16" i="9"/>
  <c r="CBX54" i="9"/>
  <c r="CBX15" i="9"/>
  <c r="CBX58" i="9"/>
  <c r="CBY7" i="9"/>
  <c r="CBX13" i="9"/>
  <c r="CBX10" i="9"/>
  <c r="CBX14" i="9"/>
  <c r="CBY61" i="9" l="1"/>
  <c r="CBY55" i="9"/>
  <c r="CBY11" i="9"/>
  <c r="CBY59" i="9"/>
  <c r="CBY60" i="9"/>
  <c r="CBY12" i="9"/>
  <c r="CBY56" i="9"/>
  <c r="CBY57" i="9"/>
  <c r="CBY16" i="9"/>
  <c r="CBY54" i="9"/>
  <c r="CBY15" i="9"/>
  <c r="CBY58" i="9"/>
  <c r="CBZ7" i="9"/>
  <c r="CBY13" i="9"/>
  <c r="CBY10" i="9"/>
  <c r="CBY14" i="9"/>
  <c r="CBZ61" i="9" l="1"/>
  <c r="CBZ11" i="9"/>
  <c r="CBZ55" i="9"/>
  <c r="CBZ59" i="9"/>
  <c r="CBZ60" i="9"/>
  <c r="CBZ12" i="9"/>
  <c r="CBZ56" i="9"/>
  <c r="CBZ57" i="9"/>
  <c r="CBZ16" i="9"/>
  <c r="CBZ54" i="9"/>
  <c r="CBZ15" i="9"/>
  <c r="CBZ58" i="9"/>
  <c r="CCA7" i="9"/>
  <c r="CBZ10" i="9"/>
  <c r="CBZ13" i="9"/>
  <c r="CBZ14" i="9"/>
  <c r="CCA61" i="9" l="1"/>
  <c r="CCA55" i="9"/>
  <c r="CCA11" i="9"/>
  <c r="CCA60" i="9"/>
  <c r="CCA59" i="9"/>
  <c r="CCA12" i="9"/>
  <c r="CCA57" i="9"/>
  <c r="CCA56" i="9"/>
  <c r="CCA16" i="9"/>
  <c r="CCA54" i="9"/>
  <c r="CCA15" i="9"/>
  <c r="CCA58" i="9"/>
  <c r="CCA10" i="9"/>
  <c r="CCA13" i="9"/>
  <c r="CCB7" i="9"/>
  <c r="CCA14" i="9"/>
  <c r="CCB61" i="9" l="1"/>
  <c r="CCB55" i="9"/>
  <c r="CCB11" i="9"/>
  <c r="CCB59" i="9"/>
  <c r="CCB60" i="9"/>
  <c r="CCB12" i="9"/>
  <c r="CCB57" i="9"/>
  <c r="CCB56" i="9"/>
  <c r="CCB16" i="9"/>
  <c r="CCB54" i="9"/>
  <c r="CCB15" i="9"/>
  <c r="CCB58" i="9"/>
  <c r="CCC7" i="9"/>
  <c r="CCB13" i="9"/>
  <c r="CCB10" i="9"/>
  <c r="CCB14" i="9"/>
  <c r="CCC61" i="9" l="1"/>
  <c r="CCC55" i="9"/>
  <c r="CCC11" i="9"/>
  <c r="CCC59" i="9"/>
  <c r="CCC60" i="9"/>
  <c r="CCC12" i="9"/>
  <c r="CCC56" i="9"/>
  <c r="CCC57" i="9"/>
  <c r="CCC16" i="9"/>
  <c r="CCC54" i="9"/>
  <c r="CCC15" i="9"/>
  <c r="CCC58" i="9"/>
  <c r="CCC10" i="9"/>
  <c r="CCC14" i="9"/>
  <c r="CCD7" i="9"/>
  <c r="CCC13" i="9"/>
  <c r="CCD61" i="9" l="1"/>
  <c r="CCD55" i="9"/>
  <c r="CCD11" i="9"/>
  <c r="CCD59" i="9"/>
  <c r="CCD60" i="9"/>
  <c r="CCD12" i="9"/>
  <c r="CCD57" i="9"/>
  <c r="CCD56" i="9"/>
  <c r="CCD16" i="9"/>
  <c r="CCD54" i="9"/>
  <c r="CCD15" i="9"/>
  <c r="CCD58" i="9"/>
  <c r="CCD10" i="9"/>
  <c r="CCD13" i="9"/>
  <c r="CCD14" i="9"/>
  <c r="CCE7" i="9"/>
  <c r="CCE61" i="9" l="1"/>
  <c r="CCE55" i="9"/>
  <c r="CCE11" i="9"/>
  <c r="CCE59" i="9"/>
  <c r="CCE60" i="9"/>
  <c r="CCE12" i="9"/>
  <c r="CCE56" i="9"/>
  <c r="CCE57" i="9"/>
  <c r="CCE16" i="9"/>
  <c r="CCE54" i="9"/>
  <c r="CCE15" i="9"/>
  <c r="CCE58" i="9"/>
  <c r="CCE10" i="9"/>
  <c r="CCE13" i="9"/>
  <c r="CCF7" i="9"/>
  <c r="CCE14" i="9"/>
  <c r="CCF61" i="9" l="1"/>
  <c r="CCF55" i="9"/>
  <c r="CCF11" i="9"/>
  <c r="CCF59" i="9"/>
  <c r="CCF60" i="9"/>
  <c r="CCF12" i="9"/>
  <c r="CCF56" i="9"/>
  <c r="CCF57" i="9"/>
  <c r="CCF16" i="9"/>
  <c r="CCF54" i="9"/>
  <c r="CCF15" i="9"/>
  <c r="CCF58" i="9"/>
  <c r="CCG7" i="9"/>
  <c r="CCF13" i="9"/>
  <c r="CCF10" i="9"/>
  <c r="CCF14" i="9"/>
  <c r="CCG61" i="9" l="1"/>
  <c r="CCG55" i="9"/>
  <c r="CCG11" i="9"/>
  <c r="CCG59" i="9"/>
  <c r="CCG60" i="9"/>
  <c r="CCG12" i="9"/>
  <c r="CCG57" i="9"/>
  <c r="CCG56" i="9"/>
  <c r="CCG16" i="9"/>
  <c r="CCG54" i="9"/>
  <c r="CCG15" i="9"/>
  <c r="CCG58" i="9"/>
  <c r="CCG10" i="9"/>
  <c r="CCG14" i="9"/>
  <c r="CCH7" i="9"/>
  <c r="CCG13" i="9"/>
  <c r="CCH61" i="9" l="1"/>
  <c r="CCH55" i="9"/>
  <c r="CCH11" i="9"/>
  <c r="CCH59" i="9"/>
  <c r="CCH60" i="9"/>
  <c r="CCH12" i="9"/>
  <c r="CCH56" i="9"/>
  <c r="CCH57" i="9"/>
  <c r="CCH16" i="9"/>
  <c r="CCH54" i="9"/>
  <c r="CCH15" i="9"/>
  <c r="CCH58" i="9"/>
  <c r="CCI7" i="9"/>
  <c r="CCH13" i="9"/>
  <c r="CCH10" i="9"/>
  <c r="CCH14" i="9"/>
  <c r="CCI61" i="9" l="1"/>
  <c r="CCI11" i="9"/>
  <c r="CCI55" i="9"/>
  <c r="CCI59" i="9"/>
  <c r="CCI60" i="9"/>
  <c r="CCI12" i="9"/>
  <c r="CCI56" i="9"/>
  <c r="CCI57" i="9"/>
  <c r="CCI16" i="9"/>
  <c r="CCI54" i="9"/>
  <c r="CCI15" i="9"/>
  <c r="CCI58" i="9"/>
  <c r="CCI10" i="9"/>
  <c r="CCI13" i="9"/>
  <c r="CCJ7" i="9"/>
  <c r="CCI14" i="9"/>
  <c r="CCJ61" i="9" l="1"/>
  <c r="CCJ55" i="9"/>
  <c r="CCJ11" i="9"/>
  <c r="CCJ60" i="9"/>
  <c r="CCJ59" i="9"/>
  <c r="CCJ12" i="9"/>
  <c r="CCJ56" i="9"/>
  <c r="CCJ57" i="9"/>
  <c r="CCJ16" i="9"/>
  <c r="CCJ54" i="9"/>
  <c r="CCJ15" i="9"/>
  <c r="CCJ58" i="9"/>
  <c r="CCJ10" i="9"/>
  <c r="CCJ14" i="9"/>
  <c r="CCJ13" i="9"/>
  <c r="CCK7" i="9"/>
  <c r="CCK61" i="9" l="1"/>
  <c r="CCK55" i="9"/>
  <c r="CCK11" i="9"/>
  <c r="CCK59" i="9"/>
  <c r="CCK60" i="9"/>
  <c r="CCK12" i="9"/>
  <c r="CCK56" i="9"/>
  <c r="CCK57" i="9"/>
  <c r="CCK16" i="9"/>
  <c r="CCK54" i="9"/>
  <c r="CCK15" i="9"/>
  <c r="CCK58" i="9"/>
  <c r="CCL7" i="9"/>
  <c r="CCK13" i="9"/>
  <c r="CCK10" i="9"/>
  <c r="CCK14" i="9"/>
  <c r="CCL61" i="9" l="1"/>
  <c r="CCL55" i="9"/>
  <c r="CCL11" i="9"/>
  <c r="CCL59" i="9"/>
  <c r="CCL60" i="9"/>
  <c r="CCL12" i="9"/>
  <c r="CCL57" i="9"/>
  <c r="CCL56" i="9"/>
  <c r="CCL16" i="9"/>
  <c r="CCL54" i="9"/>
  <c r="CCL15" i="9"/>
  <c r="CCL58" i="9"/>
  <c r="CCM7" i="9"/>
  <c r="CCL14" i="9"/>
  <c r="CCL10" i="9"/>
  <c r="CCL13" i="9"/>
  <c r="CCM61" i="9" l="1"/>
  <c r="CCM55" i="9"/>
  <c r="CCM11" i="9"/>
  <c r="CCM59" i="9"/>
  <c r="CCM60" i="9"/>
  <c r="CCM12" i="9"/>
  <c r="CCM57" i="9"/>
  <c r="CCM56" i="9"/>
  <c r="CCM16" i="9"/>
  <c r="CCM54" i="9"/>
  <c r="CCM15" i="9"/>
  <c r="CCM58" i="9"/>
  <c r="CCN7" i="9"/>
  <c r="CCM14" i="9"/>
  <c r="CCM10" i="9"/>
  <c r="CCM13" i="9"/>
  <c r="CCN61" i="9" l="1"/>
  <c r="CCN55" i="9"/>
  <c r="CCN11" i="9"/>
  <c r="CCN59" i="9"/>
  <c r="CCN60" i="9"/>
  <c r="CCN12" i="9"/>
  <c r="CCN56" i="9"/>
  <c r="CCN57" i="9"/>
  <c r="CCN16" i="9"/>
  <c r="CCN54" i="9"/>
  <c r="CCN15" i="9"/>
  <c r="CCN58" i="9"/>
  <c r="CCO7" i="9"/>
  <c r="CCN13" i="9"/>
  <c r="CCN10" i="9"/>
  <c r="CCN14" i="9"/>
  <c r="CCO61" i="9" l="1"/>
  <c r="CCO11" i="9"/>
  <c r="CCO55" i="9"/>
  <c r="CCO59" i="9"/>
  <c r="CCO60" i="9"/>
  <c r="CCO12" i="9"/>
  <c r="CCO56" i="9"/>
  <c r="CCO57" i="9"/>
  <c r="CCO16" i="9"/>
  <c r="CCO54" i="9"/>
  <c r="CCO15" i="9"/>
  <c r="CCO58" i="9"/>
  <c r="CCP7" i="9"/>
  <c r="CCO13" i="9"/>
  <c r="CCO10" i="9"/>
  <c r="CCO14" i="9"/>
  <c r="CCP61" i="9" l="1"/>
  <c r="CCP55" i="9"/>
  <c r="CCP11" i="9"/>
  <c r="CCP59" i="9"/>
  <c r="CCP60" i="9"/>
  <c r="CCP12" i="9"/>
  <c r="CCP56" i="9"/>
  <c r="CCP57" i="9"/>
  <c r="CCP16" i="9"/>
  <c r="CCP54" i="9"/>
  <c r="CCP15" i="9"/>
  <c r="CCP58" i="9"/>
  <c r="CCQ7" i="9"/>
  <c r="CCP14" i="9"/>
  <c r="CCP10" i="9"/>
  <c r="CCP13" i="9"/>
  <c r="CCQ61" i="9" l="1"/>
  <c r="CCQ55" i="9"/>
  <c r="CCQ11" i="9"/>
  <c r="CCQ60" i="9"/>
  <c r="CCQ59" i="9"/>
  <c r="CCQ12" i="9"/>
  <c r="CCQ56" i="9"/>
  <c r="CCQ57" i="9"/>
  <c r="CCQ16" i="9"/>
  <c r="CCQ54" i="9"/>
  <c r="CCQ15" i="9"/>
  <c r="CCQ58" i="9"/>
  <c r="CCR7" i="9"/>
  <c r="CCQ14" i="9"/>
  <c r="CCQ10" i="9"/>
  <c r="CCQ13" i="9"/>
  <c r="CCR61" i="9" l="1"/>
  <c r="CCR11" i="9"/>
  <c r="CCR55" i="9"/>
  <c r="CCR59" i="9"/>
  <c r="CCR60" i="9"/>
  <c r="CCR12" i="9"/>
  <c r="CCR56" i="9"/>
  <c r="CCR57" i="9"/>
  <c r="CCR16" i="9"/>
  <c r="CCR54" i="9"/>
  <c r="CCR15" i="9"/>
  <c r="CCR58" i="9"/>
  <c r="CCS7" i="9"/>
  <c r="CCR10" i="9"/>
  <c r="CCR13" i="9"/>
  <c r="CCR14" i="9"/>
  <c r="CCS61" i="9" l="1"/>
  <c r="CCS55" i="9"/>
  <c r="CCS11" i="9"/>
  <c r="CCS59" i="9"/>
  <c r="CCS60" i="9"/>
  <c r="CCS12" i="9"/>
  <c r="CCS56" i="9"/>
  <c r="CCS57" i="9"/>
  <c r="CCS16" i="9"/>
  <c r="CCS54" i="9"/>
  <c r="CCS15" i="9"/>
  <c r="CCS58" i="9"/>
  <c r="CCT7" i="9"/>
  <c r="CCS13" i="9"/>
  <c r="CCS10" i="9"/>
  <c r="CCS14" i="9"/>
  <c r="CCT61" i="9" l="1"/>
  <c r="CCT55" i="9"/>
  <c r="CCT11" i="9"/>
  <c r="CCT60" i="9"/>
  <c r="CCT59" i="9"/>
  <c r="CCT12" i="9"/>
  <c r="CCT56" i="9"/>
  <c r="CCT57" i="9"/>
  <c r="CCT16" i="9"/>
  <c r="CCT54" i="9"/>
  <c r="CCT15" i="9"/>
  <c r="CCT58" i="9"/>
  <c r="CCU7" i="9"/>
  <c r="CCT13" i="9"/>
  <c r="CCT10" i="9"/>
  <c r="CCT14" i="9"/>
  <c r="CCU61" i="9" l="1"/>
  <c r="CCU55" i="9"/>
  <c r="CCU11" i="9"/>
  <c r="CCU59" i="9"/>
  <c r="CCU60" i="9"/>
  <c r="CCU12" i="9"/>
  <c r="CCU57" i="9"/>
  <c r="CCU56" i="9"/>
  <c r="CCU16" i="9"/>
  <c r="CCU54" i="9"/>
  <c r="CCU15" i="9"/>
  <c r="CCU58" i="9"/>
  <c r="CCV7" i="9"/>
  <c r="CCU13" i="9"/>
  <c r="CCU10" i="9"/>
  <c r="CCU14" i="9"/>
  <c r="CCV61" i="9" l="1"/>
  <c r="CCV55" i="9"/>
  <c r="CCV11" i="9"/>
  <c r="CCV60" i="9"/>
  <c r="CCV59" i="9"/>
  <c r="CCV12" i="9"/>
  <c r="CCV56" i="9"/>
  <c r="CCV57" i="9"/>
  <c r="CCV16" i="9"/>
  <c r="CCV54" i="9"/>
  <c r="CCV15" i="9"/>
  <c r="CCV58" i="9"/>
  <c r="CCW7" i="9"/>
  <c r="CCV13" i="9"/>
  <c r="CCV10" i="9"/>
  <c r="CCV14" i="9"/>
  <c r="CCW61" i="9" l="1"/>
  <c r="CCW55" i="9"/>
  <c r="CCW11" i="9"/>
  <c r="CCW59" i="9"/>
  <c r="CCW60" i="9"/>
  <c r="CCW12" i="9"/>
  <c r="CCW56" i="9"/>
  <c r="CCW57" i="9"/>
  <c r="CCW16" i="9"/>
  <c r="CCW54" i="9"/>
  <c r="CCW15" i="9"/>
  <c r="CCW58" i="9"/>
  <c r="CCW10" i="9"/>
  <c r="CCW14" i="9"/>
  <c r="CCX7" i="9"/>
  <c r="CCW13" i="9"/>
  <c r="CCX61" i="9" l="1"/>
  <c r="CCX55" i="9"/>
  <c r="CCX11" i="9"/>
  <c r="CCX59" i="9"/>
  <c r="CCX60" i="9"/>
  <c r="CCX12" i="9"/>
  <c r="CCX57" i="9"/>
  <c r="CCX56" i="9"/>
  <c r="CCX16" i="9"/>
  <c r="CCX54" i="9"/>
  <c r="CCX15" i="9"/>
  <c r="CCX58" i="9"/>
  <c r="CCX10" i="9"/>
  <c r="CCY7" i="9"/>
  <c r="CCX13" i="9"/>
  <c r="CCX14" i="9"/>
  <c r="CCY61" i="9" l="1"/>
  <c r="CCY55" i="9"/>
  <c r="CCY11" i="9"/>
  <c r="CCY59" i="9"/>
  <c r="CCY60" i="9"/>
  <c r="CCY12" i="9"/>
  <c r="CCY56" i="9"/>
  <c r="CCY57" i="9"/>
  <c r="CCY16" i="9"/>
  <c r="CCY54" i="9"/>
  <c r="CCY15" i="9"/>
  <c r="CCY58" i="9"/>
  <c r="CCZ7" i="9"/>
  <c r="CCY13" i="9"/>
  <c r="CCY10" i="9"/>
  <c r="CCY14" i="9"/>
  <c r="CCZ61" i="9" l="1"/>
  <c r="CCZ55" i="9"/>
  <c r="CCZ11" i="9"/>
  <c r="CCZ60" i="9"/>
  <c r="CCZ59" i="9"/>
  <c r="CCZ12" i="9"/>
  <c r="CCZ56" i="9"/>
  <c r="CCZ57" i="9"/>
  <c r="CCZ16" i="9"/>
  <c r="CCZ54" i="9"/>
  <c r="CCZ15" i="9"/>
  <c r="CCZ58" i="9"/>
  <c r="CCZ13" i="9"/>
  <c r="CDA7" i="9"/>
  <c r="CCZ14" i="9"/>
  <c r="CCZ10" i="9"/>
  <c r="CDA61" i="9" l="1"/>
  <c r="CDA11" i="9"/>
  <c r="CDA55" i="9"/>
  <c r="CDA59" i="9"/>
  <c r="CDA60" i="9"/>
  <c r="CDA12" i="9"/>
  <c r="CDA57" i="9"/>
  <c r="CDA56" i="9"/>
  <c r="CDA16" i="9"/>
  <c r="CDA54" i="9"/>
  <c r="CDA15" i="9"/>
  <c r="CDA58" i="9"/>
  <c r="CDA14" i="9"/>
  <c r="CDA10" i="9"/>
  <c r="CDB7" i="9"/>
  <c r="CDA13" i="9"/>
  <c r="CDB61" i="9" l="1"/>
  <c r="CDB55" i="9"/>
  <c r="CDB11" i="9"/>
  <c r="CDB59" i="9"/>
  <c r="CDB60" i="9"/>
  <c r="CDB12" i="9"/>
  <c r="CDB57" i="9"/>
  <c r="CDB56" i="9"/>
  <c r="CDB16" i="9"/>
  <c r="CDB54" i="9"/>
  <c r="CDB15" i="9"/>
  <c r="CDB58" i="9"/>
  <c r="CDC7" i="9"/>
  <c r="CDB14" i="9"/>
  <c r="CDB10" i="9"/>
  <c r="CDB13" i="9"/>
  <c r="CDC61" i="9" l="1"/>
  <c r="CDC55" i="9"/>
  <c r="CDC11" i="9"/>
  <c r="CDC60" i="9"/>
  <c r="CDC59" i="9"/>
  <c r="CDC12" i="9"/>
  <c r="CDC56" i="9"/>
  <c r="CDC57" i="9"/>
  <c r="CDC16" i="9"/>
  <c r="CDC54" i="9"/>
  <c r="CDC15" i="9"/>
  <c r="CDC58" i="9"/>
  <c r="CDD7" i="9"/>
  <c r="CDC13" i="9"/>
  <c r="CDC10" i="9"/>
  <c r="CDC14" i="9"/>
  <c r="CDD61" i="9" l="1"/>
  <c r="CDD11" i="9"/>
  <c r="CDD55" i="9"/>
  <c r="CDD59" i="9"/>
  <c r="CDD60" i="9"/>
  <c r="CDD12" i="9"/>
  <c r="CDD57" i="9"/>
  <c r="CDD56" i="9"/>
  <c r="CDD16" i="9"/>
  <c r="CDD54" i="9"/>
  <c r="CDD15" i="9"/>
  <c r="CDD58" i="9"/>
  <c r="CDE7" i="9"/>
  <c r="CDD13" i="9"/>
  <c r="CDD10" i="9"/>
  <c r="CDD14" i="9"/>
  <c r="CDE61" i="9" l="1"/>
  <c r="CDE55" i="9"/>
  <c r="CDE11" i="9"/>
  <c r="CDE59" i="9"/>
  <c r="CDE60" i="9"/>
  <c r="CDE12" i="9"/>
  <c r="CDE56" i="9"/>
  <c r="CDE57" i="9"/>
  <c r="CDE16" i="9"/>
  <c r="CDE54" i="9"/>
  <c r="CDE15" i="9"/>
  <c r="CDE58" i="9"/>
  <c r="CDE10" i="9"/>
  <c r="CDE14" i="9"/>
  <c r="CDF7" i="9"/>
  <c r="CDE13" i="9"/>
  <c r="CDF61" i="9" l="1"/>
  <c r="CDF11" i="9"/>
  <c r="CDF55" i="9"/>
  <c r="CDF59" i="9"/>
  <c r="CDF60" i="9"/>
  <c r="CDF12" i="9"/>
  <c r="CDF56" i="9"/>
  <c r="CDF57" i="9"/>
  <c r="CDF16" i="9"/>
  <c r="CDF54" i="9"/>
  <c r="CDF15" i="9"/>
  <c r="CDF58" i="9"/>
  <c r="CDF10" i="9"/>
  <c r="CDF14" i="9"/>
  <c r="CDG7" i="9"/>
  <c r="CDF13" i="9"/>
  <c r="CDG61" i="9" l="1"/>
  <c r="CDG55" i="9"/>
  <c r="CDG11" i="9"/>
  <c r="CDG59" i="9"/>
  <c r="CDG60" i="9"/>
  <c r="CDG12" i="9"/>
  <c r="CDG56" i="9"/>
  <c r="CDG57" i="9"/>
  <c r="CDG16" i="9"/>
  <c r="CDG54" i="9"/>
  <c r="CDG15" i="9"/>
  <c r="CDG58" i="9"/>
  <c r="CDH7" i="9"/>
  <c r="CDG13" i="9"/>
  <c r="CDG10" i="9"/>
  <c r="CDG14" i="9"/>
  <c r="CDH61" i="9" l="1"/>
  <c r="CDH55" i="9"/>
  <c r="CDH11" i="9"/>
  <c r="CDH59" i="9"/>
  <c r="CDH60" i="9"/>
  <c r="CDH12" i="9"/>
  <c r="CDH56" i="9"/>
  <c r="CDH57" i="9"/>
  <c r="CDH16" i="9"/>
  <c r="CDH54" i="9"/>
  <c r="CDH15" i="9"/>
  <c r="CDH58" i="9"/>
  <c r="CDH13" i="9"/>
  <c r="CDI7" i="9"/>
  <c r="CDH10" i="9"/>
  <c r="CDH14" i="9"/>
  <c r="CDI61" i="9" l="1"/>
  <c r="CDI55" i="9"/>
  <c r="CDI11" i="9"/>
  <c r="CDI59" i="9"/>
  <c r="CDI60" i="9"/>
  <c r="CDI12" i="9"/>
  <c r="CDI56" i="9"/>
  <c r="CDI57" i="9"/>
  <c r="CDI16" i="9"/>
  <c r="CDI54" i="9"/>
  <c r="CDI15" i="9"/>
  <c r="CDI58" i="9"/>
  <c r="CDJ7" i="9"/>
  <c r="CDI10" i="9"/>
  <c r="CDI13" i="9"/>
  <c r="CDI14" i="9"/>
  <c r="CDJ61" i="9" l="1"/>
  <c r="CDJ55" i="9"/>
  <c r="CDJ11" i="9"/>
  <c r="CDJ59" i="9"/>
  <c r="CDJ60" i="9"/>
  <c r="CDJ12" i="9"/>
  <c r="CDJ56" i="9"/>
  <c r="CDJ57" i="9"/>
  <c r="CDJ16" i="9"/>
  <c r="CDJ54" i="9"/>
  <c r="CDJ15" i="9"/>
  <c r="CDJ58" i="9"/>
  <c r="CDK7" i="9"/>
  <c r="CDJ13" i="9"/>
  <c r="CDJ10" i="9"/>
  <c r="CDJ14" i="9"/>
  <c r="CDK61" i="9" l="1"/>
  <c r="CDK11" i="9"/>
  <c r="CDK55" i="9"/>
  <c r="CDK59" i="9"/>
  <c r="CDK60" i="9"/>
  <c r="CDK12" i="9"/>
  <c r="CDK57" i="9"/>
  <c r="CDK56" i="9"/>
  <c r="CDK16" i="9"/>
  <c r="CDK54" i="9"/>
  <c r="CDK15" i="9"/>
  <c r="CDK58" i="9"/>
  <c r="CDK10" i="9"/>
  <c r="CDK14" i="9"/>
  <c r="CDL7" i="9"/>
  <c r="CDK13" i="9"/>
  <c r="CDL61" i="9" l="1"/>
  <c r="CDL55" i="9"/>
  <c r="CDL11" i="9"/>
  <c r="CDL59" i="9"/>
  <c r="CDL60" i="9"/>
  <c r="CDL12" i="9"/>
  <c r="CDL56" i="9"/>
  <c r="CDL57" i="9"/>
  <c r="CDL16" i="9"/>
  <c r="CDL54" i="9"/>
  <c r="CDL15" i="9"/>
  <c r="CDL58" i="9"/>
  <c r="CDM7" i="9"/>
  <c r="CDL13" i="9"/>
  <c r="CDL10" i="9"/>
  <c r="CDL14" i="9"/>
  <c r="CDM61" i="9" l="1"/>
  <c r="CDM55" i="9"/>
  <c r="CDM11" i="9"/>
  <c r="CDM59" i="9"/>
  <c r="CDM60" i="9"/>
  <c r="CDM12" i="9"/>
  <c r="CDM56" i="9"/>
  <c r="CDM57" i="9"/>
  <c r="CDM16" i="9"/>
  <c r="CDM54" i="9"/>
  <c r="CDM15" i="9"/>
  <c r="CDM58" i="9"/>
  <c r="CDM10" i="9"/>
  <c r="CDM14" i="9"/>
  <c r="CDN7" i="9"/>
  <c r="CDM13" i="9"/>
  <c r="CDN61" i="9" l="1"/>
  <c r="CDN55" i="9"/>
  <c r="CDN11" i="9"/>
  <c r="CDN59" i="9"/>
  <c r="CDN60" i="9"/>
  <c r="CDN12" i="9"/>
  <c r="CDN57" i="9"/>
  <c r="CDN56" i="9"/>
  <c r="CDN16" i="9"/>
  <c r="CDN54" i="9"/>
  <c r="CDN15" i="9"/>
  <c r="CDN58" i="9"/>
  <c r="CDO7" i="9"/>
  <c r="CDN13" i="9"/>
  <c r="CDN10" i="9"/>
  <c r="CDN14" i="9"/>
  <c r="CDO61" i="9" l="1"/>
  <c r="CDO55" i="9"/>
  <c r="CDO11" i="9"/>
  <c r="CDO59" i="9"/>
  <c r="CDO60" i="9"/>
  <c r="CDO12" i="9"/>
  <c r="CDO56" i="9"/>
  <c r="CDO57" i="9"/>
  <c r="CDO16" i="9"/>
  <c r="CDO54" i="9"/>
  <c r="CDO15" i="9"/>
  <c r="CDO58" i="9"/>
  <c r="CDP7" i="9"/>
  <c r="CDO13" i="9"/>
  <c r="CDO10" i="9"/>
  <c r="CDO14" i="9"/>
  <c r="CDP61" i="9" l="1"/>
  <c r="CDP11" i="9"/>
  <c r="CDP55" i="9"/>
  <c r="CDP59" i="9"/>
  <c r="CDP60" i="9"/>
  <c r="CDP12" i="9"/>
  <c r="CDP56" i="9"/>
  <c r="CDP57" i="9"/>
  <c r="CDP16" i="9"/>
  <c r="CDP54" i="9"/>
  <c r="CDP15" i="9"/>
  <c r="CDP58" i="9"/>
  <c r="CDP13" i="9"/>
  <c r="CDQ7" i="9"/>
  <c r="CDP10" i="9"/>
  <c r="CDP14" i="9"/>
  <c r="CDQ61" i="9" l="1"/>
  <c r="CDQ55" i="9"/>
  <c r="CDQ11" i="9"/>
  <c r="CDQ59" i="9"/>
  <c r="CDQ60" i="9"/>
  <c r="CDQ12" i="9"/>
  <c r="CDQ57" i="9"/>
  <c r="CDQ56" i="9"/>
  <c r="CDQ16" i="9"/>
  <c r="CDQ54" i="9"/>
  <c r="CDQ15" i="9"/>
  <c r="CDQ58" i="9"/>
  <c r="CDQ10" i="9"/>
  <c r="CDR7" i="9"/>
  <c r="CDQ13" i="9"/>
  <c r="CDQ14" i="9"/>
  <c r="CDR61" i="9" l="1"/>
  <c r="CDR55" i="9"/>
  <c r="CDR11" i="9"/>
  <c r="CDR59" i="9"/>
  <c r="CDR60" i="9"/>
  <c r="CDR12" i="9"/>
  <c r="CDR56" i="9"/>
  <c r="CDR57" i="9"/>
  <c r="CDR16" i="9"/>
  <c r="CDR54" i="9"/>
  <c r="CDR15" i="9"/>
  <c r="CDR58" i="9"/>
  <c r="CDS7" i="9"/>
  <c r="CDR14" i="9"/>
  <c r="CDR10" i="9"/>
  <c r="CDR13" i="9"/>
  <c r="CDS61" i="9" l="1"/>
  <c r="CDS55" i="9"/>
  <c r="CDS11" i="9"/>
  <c r="CDS60" i="9"/>
  <c r="CDS59" i="9"/>
  <c r="CDS12" i="9"/>
  <c r="CDS56" i="9"/>
  <c r="CDS57" i="9"/>
  <c r="CDS16" i="9"/>
  <c r="CDS54" i="9"/>
  <c r="CDS15" i="9"/>
  <c r="CDS58" i="9"/>
  <c r="CDT7" i="9"/>
  <c r="CDS13" i="9"/>
  <c r="CDS10" i="9"/>
  <c r="CDS14" i="9"/>
  <c r="CDT61" i="9" l="1"/>
  <c r="CDT55" i="9"/>
  <c r="CDT11" i="9"/>
  <c r="CDT59" i="9"/>
  <c r="CDT60" i="9"/>
  <c r="CDT12" i="9"/>
  <c r="CDT56" i="9"/>
  <c r="CDT57" i="9"/>
  <c r="CDT16" i="9"/>
  <c r="CDT54" i="9"/>
  <c r="CDT15" i="9"/>
  <c r="CDT58" i="9"/>
  <c r="CDU7" i="9"/>
  <c r="CDT13" i="9"/>
  <c r="CDT10" i="9"/>
  <c r="CDT14" i="9"/>
  <c r="CDU61" i="9" l="1"/>
  <c r="CDU55" i="9"/>
  <c r="CDU11" i="9"/>
  <c r="CDU59" i="9"/>
  <c r="CDU60" i="9"/>
  <c r="CDU12" i="9"/>
  <c r="CDU56" i="9"/>
  <c r="CDU57" i="9"/>
  <c r="CDU16" i="9"/>
  <c r="CDU54" i="9"/>
  <c r="CDU15" i="9"/>
  <c r="CDU58" i="9"/>
  <c r="CDV7" i="9"/>
  <c r="CDU13" i="9"/>
  <c r="CDU10" i="9"/>
  <c r="CDU14" i="9"/>
  <c r="CDV61" i="9" l="1"/>
  <c r="CDV55" i="9"/>
  <c r="CDV11" i="9"/>
  <c r="CDV59" i="9"/>
  <c r="CDV60" i="9"/>
  <c r="CDV12" i="9"/>
  <c r="CDV56" i="9"/>
  <c r="CDV57" i="9"/>
  <c r="CDV16" i="9"/>
  <c r="CDV54" i="9"/>
  <c r="CDV15" i="9"/>
  <c r="CDV58" i="9"/>
  <c r="CDV13" i="9"/>
  <c r="CDW7" i="9"/>
  <c r="CDV14" i="9"/>
  <c r="CDV10" i="9"/>
  <c r="CDW61" i="9" l="1"/>
  <c r="CDW55" i="9"/>
  <c r="CDW11" i="9"/>
  <c r="CDW59" i="9"/>
  <c r="CDW60" i="9"/>
  <c r="CDW12" i="9"/>
  <c r="CDW57" i="9"/>
  <c r="CDW56" i="9"/>
  <c r="CDW16" i="9"/>
  <c r="CDW54" i="9"/>
  <c r="CDW15" i="9"/>
  <c r="CDW58" i="9"/>
  <c r="CDW10" i="9"/>
  <c r="CDW14" i="9"/>
  <c r="CDX7" i="9"/>
  <c r="CDW13" i="9"/>
  <c r="CDX61" i="9" l="1"/>
  <c r="CDX55" i="9"/>
  <c r="CDX11" i="9"/>
  <c r="CDX59" i="9"/>
  <c r="CDX60" i="9"/>
  <c r="CDX12" i="9"/>
  <c r="CDX57" i="9"/>
  <c r="CDX56" i="9"/>
  <c r="CDX16" i="9"/>
  <c r="CDX54" i="9"/>
  <c r="CDX15" i="9"/>
  <c r="CDX58" i="9"/>
  <c r="CDY7" i="9"/>
  <c r="CDX13" i="9"/>
  <c r="CDX10" i="9"/>
  <c r="CDX14" i="9"/>
  <c r="CDY61" i="9" l="1"/>
  <c r="CDY11" i="9"/>
  <c r="CDY55" i="9"/>
  <c r="CDY59" i="9"/>
  <c r="CDY60" i="9"/>
  <c r="CDY12" i="9"/>
  <c r="CDY56" i="9"/>
  <c r="CDY57" i="9"/>
  <c r="CDY16" i="9"/>
  <c r="CDY54" i="9"/>
  <c r="CDY15" i="9"/>
  <c r="CDY58" i="9"/>
  <c r="CDZ7" i="9"/>
  <c r="CDY13" i="9"/>
  <c r="CDY10" i="9"/>
  <c r="CDY14" i="9"/>
  <c r="CDZ61" i="9" l="1"/>
  <c r="CDZ11" i="9"/>
  <c r="CDZ55" i="9"/>
  <c r="CDZ59" i="9"/>
  <c r="CDZ60" i="9"/>
  <c r="CDZ12" i="9"/>
  <c r="CDZ56" i="9"/>
  <c r="CDZ57" i="9"/>
  <c r="CDZ16" i="9"/>
  <c r="CDZ54" i="9"/>
  <c r="CDZ15" i="9"/>
  <c r="CDZ58" i="9"/>
  <c r="CEA7" i="9"/>
  <c r="CDZ13" i="9"/>
  <c r="CDZ10" i="9"/>
  <c r="CDZ14" i="9"/>
  <c r="CEA61" i="9" l="1"/>
  <c r="CEA55" i="9"/>
  <c r="CEA11" i="9"/>
  <c r="CEA59" i="9"/>
  <c r="CEA60" i="9"/>
  <c r="CEA12" i="9"/>
  <c r="CEA57" i="9"/>
  <c r="CEA56" i="9"/>
  <c r="CEA16" i="9"/>
  <c r="CEA54" i="9"/>
  <c r="CEA15" i="9"/>
  <c r="CEA58" i="9"/>
  <c r="CEB7" i="9"/>
  <c r="CEA13" i="9"/>
  <c r="CEA10" i="9"/>
  <c r="CEA14" i="9"/>
  <c r="CEB61" i="9" l="1"/>
  <c r="CEB11" i="9"/>
  <c r="CEB55" i="9"/>
  <c r="CEB59" i="9"/>
  <c r="CEB60" i="9"/>
  <c r="CEB12" i="9"/>
  <c r="CEB56" i="9"/>
  <c r="CEB57" i="9"/>
  <c r="CEB16" i="9"/>
  <c r="CEB54" i="9"/>
  <c r="CEB15" i="9"/>
  <c r="CEB58" i="9"/>
  <c r="CEC7" i="9"/>
  <c r="CEB13" i="9"/>
  <c r="CEB10" i="9"/>
  <c r="CEB14" i="9"/>
  <c r="CEC61" i="9" l="1"/>
  <c r="CEC55" i="9"/>
  <c r="CEC11" i="9"/>
  <c r="CEC59" i="9"/>
  <c r="CEC60" i="9"/>
  <c r="CEC12" i="9"/>
  <c r="CEC56" i="9"/>
  <c r="CEC57" i="9"/>
  <c r="CEC16" i="9"/>
  <c r="CEC54" i="9"/>
  <c r="CEC15" i="9"/>
  <c r="CEC58" i="9"/>
  <c r="CED7" i="9"/>
  <c r="CEC13" i="9"/>
  <c r="CEC10" i="9"/>
  <c r="CEC14" i="9"/>
  <c r="CED61" i="9" l="1"/>
  <c r="CED55" i="9"/>
  <c r="CED11" i="9"/>
  <c r="CED59" i="9"/>
  <c r="CED60" i="9"/>
  <c r="CED12" i="9"/>
  <c r="CED56" i="9"/>
  <c r="CED57" i="9"/>
  <c r="CED16" i="9"/>
  <c r="CED54" i="9"/>
  <c r="CED15" i="9"/>
  <c r="CED58" i="9"/>
  <c r="CEE7" i="9"/>
  <c r="CED13" i="9"/>
  <c r="CED10" i="9"/>
  <c r="CED14" i="9"/>
  <c r="CEE61" i="9" l="1"/>
  <c r="CEE11" i="9"/>
  <c r="CEE55" i="9"/>
  <c r="CEE59" i="9"/>
  <c r="CEE60" i="9"/>
  <c r="CEE12" i="9"/>
  <c r="CEE56" i="9"/>
  <c r="CEE57" i="9"/>
  <c r="CEE16" i="9"/>
  <c r="CEE54" i="9"/>
  <c r="CEE15" i="9"/>
  <c r="CEE58" i="9"/>
  <c r="CEF7" i="9"/>
  <c r="CEE13" i="9"/>
  <c r="CEE10" i="9"/>
  <c r="CEE14" i="9"/>
  <c r="CEF61" i="9" l="1"/>
  <c r="CEF55" i="9"/>
  <c r="CEF11" i="9"/>
  <c r="CEF59" i="9"/>
  <c r="CEF60" i="9"/>
  <c r="CEF12" i="9"/>
  <c r="CEF57" i="9"/>
  <c r="CEF56" i="9"/>
  <c r="CEF16" i="9"/>
  <c r="CEF54" i="9"/>
  <c r="CEF15" i="9"/>
  <c r="CEF58" i="9"/>
  <c r="CEG7" i="9"/>
  <c r="CEF13" i="9"/>
  <c r="CEF10" i="9"/>
  <c r="CEF14" i="9"/>
  <c r="CEG61" i="9" l="1"/>
  <c r="CEG55" i="9"/>
  <c r="CEG11" i="9"/>
  <c r="CEG59" i="9"/>
  <c r="CEG60" i="9"/>
  <c r="CEG12" i="9"/>
  <c r="CEG57" i="9"/>
  <c r="CEG56" i="9"/>
  <c r="CEG16" i="9"/>
  <c r="CEG54" i="9"/>
  <c r="CEG15" i="9"/>
  <c r="CEG58" i="9"/>
  <c r="CEG10" i="9"/>
  <c r="CEG14" i="9"/>
  <c r="CEH7" i="9"/>
  <c r="CEG13" i="9"/>
  <c r="CEH61" i="9" l="1"/>
  <c r="CEH55" i="9"/>
  <c r="CEH11" i="9"/>
  <c r="CEH59" i="9"/>
  <c r="CEH60" i="9"/>
  <c r="CEH12" i="9"/>
  <c r="CEH56" i="9"/>
  <c r="CEH57" i="9"/>
  <c r="CEH16" i="9"/>
  <c r="CEH54" i="9"/>
  <c r="CEH15" i="9"/>
  <c r="CEH58" i="9"/>
  <c r="CEI7" i="9"/>
  <c r="CEH14" i="9"/>
  <c r="CEH10" i="9"/>
  <c r="CEH13" i="9"/>
  <c r="CEI61" i="9" l="1"/>
  <c r="CEI11" i="9"/>
  <c r="CEI55" i="9"/>
  <c r="CEI60" i="9"/>
  <c r="CEI59" i="9"/>
  <c r="CEI12" i="9"/>
  <c r="CEI56" i="9"/>
  <c r="CEI57" i="9"/>
  <c r="CEI16" i="9"/>
  <c r="CEI54" i="9"/>
  <c r="CEI15" i="9"/>
  <c r="CEI58" i="9"/>
  <c r="CEI10" i="9"/>
  <c r="CEI14" i="9"/>
  <c r="CEJ7" i="9"/>
  <c r="CEI13" i="9"/>
  <c r="CEJ61" i="9" l="1"/>
  <c r="CEJ55" i="9"/>
  <c r="CEJ11" i="9"/>
  <c r="CEJ59" i="9"/>
  <c r="CEJ60" i="9"/>
  <c r="CEJ12" i="9"/>
  <c r="CEJ56" i="9"/>
  <c r="CEJ57" i="9"/>
  <c r="CEJ16" i="9"/>
  <c r="CEJ54" i="9"/>
  <c r="CEJ15" i="9"/>
  <c r="CEJ58" i="9"/>
  <c r="CEK7" i="9"/>
  <c r="CEJ13" i="9"/>
  <c r="CEJ10" i="9"/>
  <c r="CEJ14" i="9"/>
  <c r="CEK61" i="9" l="1"/>
  <c r="CEK55" i="9"/>
  <c r="CEK11" i="9"/>
  <c r="CEK59" i="9"/>
  <c r="CEK60" i="9"/>
  <c r="CEK12" i="9"/>
  <c r="CEK56" i="9"/>
  <c r="CEK57" i="9"/>
  <c r="CEK16" i="9"/>
  <c r="CEK54" i="9"/>
  <c r="CEK15" i="9"/>
  <c r="CEK58" i="9"/>
  <c r="CEL7" i="9"/>
  <c r="CEK13" i="9"/>
  <c r="CEK10" i="9"/>
  <c r="CEK14" i="9"/>
  <c r="CEL61" i="9" l="1"/>
  <c r="CEL55" i="9"/>
  <c r="CEL11" i="9"/>
  <c r="CEL59" i="9"/>
  <c r="CEL60" i="9"/>
  <c r="CEL12" i="9"/>
  <c r="CEL56" i="9"/>
  <c r="CEL57" i="9"/>
  <c r="CEL16" i="9"/>
  <c r="CEL54" i="9"/>
  <c r="CEL15" i="9"/>
  <c r="CEL58" i="9"/>
  <c r="CEL10" i="9"/>
  <c r="CEM7" i="9"/>
  <c r="CEL13" i="9"/>
  <c r="CEL14" i="9"/>
  <c r="CEM61" i="9" l="1"/>
  <c r="CEM55" i="9"/>
  <c r="CEM11" i="9"/>
  <c r="CEM59" i="9"/>
  <c r="CEM60" i="9"/>
  <c r="CEM12" i="9"/>
  <c r="CEM57" i="9"/>
  <c r="CEM56" i="9"/>
  <c r="CEM16" i="9"/>
  <c r="CEM54" i="9"/>
  <c r="CEM15" i="9"/>
  <c r="CEM58" i="9"/>
  <c r="CEM13" i="9"/>
  <c r="CEN7" i="9"/>
  <c r="CEM10" i="9"/>
  <c r="CEM14" i="9"/>
  <c r="CEN61" i="9" l="1"/>
  <c r="CEN55" i="9"/>
  <c r="CEN11" i="9"/>
  <c r="CEN59" i="9"/>
  <c r="CEN60" i="9"/>
  <c r="CEN12" i="9"/>
  <c r="CEN57" i="9"/>
  <c r="CEN56" i="9"/>
  <c r="CEN16" i="9"/>
  <c r="CEN54" i="9"/>
  <c r="CEN15" i="9"/>
  <c r="CEN58" i="9"/>
  <c r="CEN13" i="9"/>
  <c r="CEO7" i="9"/>
  <c r="CEN10" i="9"/>
  <c r="CEN14" i="9"/>
  <c r="CEO61" i="9" l="1"/>
  <c r="CEO55" i="9"/>
  <c r="CEO11" i="9"/>
  <c r="CEO59" i="9"/>
  <c r="CEO60" i="9"/>
  <c r="CEO12" i="9"/>
  <c r="CEO56" i="9"/>
  <c r="CEO57" i="9"/>
  <c r="CEO16" i="9"/>
  <c r="CEO54" i="9"/>
  <c r="CEO15" i="9"/>
  <c r="CEO58" i="9"/>
  <c r="CEP7" i="9"/>
  <c r="CEO13" i="9"/>
  <c r="CEO10" i="9"/>
  <c r="CEO14" i="9"/>
  <c r="CEP61" i="9" l="1"/>
  <c r="CEP55" i="9"/>
  <c r="CEP11" i="9"/>
  <c r="CEP59" i="9"/>
  <c r="CEP60" i="9"/>
  <c r="CEP12" i="9"/>
  <c r="CEP57" i="9"/>
  <c r="CEP56" i="9"/>
  <c r="CEP16" i="9"/>
  <c r="CEP54" i="9"/>
  <c r="CEP15" i="9"/>
  <c r="CEP58" i="9"/>
  <c r="CEP10" i="9"/>
  <c r="CEP13" i="9"/>
  <c r="CEP14" i="9"/>
  <c r="CEQ7" i="9"/>
  <c r="CEQ61" i="9" l="1"/>
  <c r="CEQ55" i="9"/>
  <c r="CEQ11" i="9"/>
  <c r="CEQ59" i="9"/>
  <c r="CEQ60" i="9"/>
  <c r="CEQ12" i="9"/>
  <c r="CEQ56" i="9"/>
  <c r="CEQ57" i="9"/>
  <c r="CEQ16" i="9"/>
  <c r="CEQ54" i="9"/>
  <c r="CEQ15" i="9"/>
  <c r="CEQ58" i="9"/>
  <c r="CEQ10" i="9"/>
  <c r="CEQ14" i="9"/>
  <c r="CER7" i="9"/>
  <c r="CEQ13" i="9"/>
  <c r="CER61" i="9" l="1"/>
  <c r="CER11" i="9"/>
  <c r="CER55" i="9"/>
  <c r="CER59" i="9"/>
  <c r="CER60" i="9"/>
  <c r="CER12" i="9"/>
  <c r="CER56" i="9"/>
  <c r="CER57" i="9"/>
  <c r="CER16" i="9"/>
  <c r="CER54" i="9"/>
  <c r="CER15" i="9"/>
  <c r="CER58" i="9"/>
  <c r="CES7" i="9"/>
  <c r="CER13" i="9"/>
  <c r="CER10" i="9"/>
  <c r="CER14" i="9"/>
  <c r="CES61" i="9" l="1"/>
  <c r="CES55" i="9"/>
  <c r="CES11" i="9"/>
  <c r="CES59" i="9"/>
  <c r="CES60" i="9"/>
  <c r="CES12" i="9"/>
  <c r="CES56" i="9"/>
  <c r="CES57" i="9"/>
  <c r="CES16" i="9"/>
  <c r="CES54" i="9"/>
  <c r="CES15" i="9"/>
  <c r="CES58" i="9"/>
  <c r="CET7" i="9"/>
  <c r="CES13" i="9"/>
  <c r="CES10" i="9"/>
  <c r="CES14" i="9"/>
  <c r="CET61" i="9" l="1"/>
  <c r="CET55" i="9"/>
  <c r="CET11" i="9"/>
  <c r="CET59" i="9"/>
  <c r="CET60" i="9"/>
  <c r="CET12" i="9"/>
  <c r="CET56" i="9"/>
  <c r="CET57" i="9"/>
  <c r="CET16" i="9"/>
  <c r="CET54" i="9"/>
  <c r="CET15" i="9"/>
  <c r="CET58" i="9"/>
  <c r="CEU7" i="9"/>
  <c r="CET13" i="9"/>
  <c r="CET10" i="9"/>
  <c r="CET14" i="9"/>
  <c r="CEU61" i="9" l="1"/>
  <c r="CEU55" i="9"/>
  <c r="CEU11" i="9"/>
  <c r="CEU59" i="9"/>
  <c r="CEU60" i="9"/>
  <c r="CEU12" i="9"/>
  <c r="CEU56" i="9"/>
  <c r="CEU57" i="9"/>
  <c r="CEU16" i="9"/>
  <c r="CEU54" i="9"/>
  <c r="CEU15" i="9"/>
  <c r="CEU58" i="9"/>
  <c r="CEV7" i="9"/>
  <c r="CEU13" i="9"/>
  <c r="CEU10" i="9"/>
  <c r="CEU14" i="9"/>
  <c r="CEV61" i="9" l="1"/>
  <c r="CEV55" i="9"/>
  <c r="CEV11" i="9"/>
  <c r="CEV59" i="9"/>
  <c r="CEV60" i="9"/>
  <c r="CEV12" i="9"/>
  <c r="CEV57" i="9"/>
  <c r="CEV56" i="9"/>
  <c r="CEV16" i="9"/>
  <c r="CEV54" i="9"/>
  <c r="CEV15" i="9"/>
  <c r="CEV58" i="9"/>
  <c r="CEW7" i="9"/>
  <c r="CEV13" i="9"/>
  <c r="CEV10" i="9"/>
  <c r="CEV14" i="9"/>
  <c r="CEW61" i="9" l="1"/>
  <c r="CEW11" i="9"/>
  <c r="CEW55" i="9"/>
  <c r="CEW59" i="9"/>
  <c r="CEW60" i="9"/>
  <c r="CEW12" i="9"/>
  <c r="CEW56" i="9"/>
  <c r="CEW57" i="9"/>
  <c r="CEW16" i="9"/>
  <c r="CEW54" i="9"/>
  <c r="CEW15" i="9"/>
  <c r="CEW58" i="9"/>
  <c r="CEX7" i="9"/>
  <c r="CEW13" i="9"/>
  <c r="CEW10" i="9"/>
  <c r="CEW14" i="9"/>
  <c r="CEX61" i="9" l="1"/>
  <c r="CEX55" i="9"/>
  <c r="CEX11" i="9"/>
  <c r="CEX59" i="9"/>
  <c r="CEX60" i="9"/>
  <c r="CEX12" i="9"/>
  <c r="CEX57" i="9"/>
  <c r="CEX56" i="9"/>
  <c r="CEX16" i="9"/>
  <c r="CEX54" i="9"/>
  <c r="CEX15" i="9"/>
  <c r="CEX58" i="9"/>
  <c r="CEY7" i="9"/>
  <c r="CEX14" i="9"/>
  <c r="CEX10" i="9"/>
  <c r="CEX13" i="9"/>
  <c r="CEY61" i="9" l="1"/>
  <c r="CEY55" i="9"/>
  <c r="CEY11" i="9"/>
  <c r="CEY60" i="9"/>
  <c r="CEY59" i="9"/>
  <c r="CEY12" i="9"/>
  <c r="CEY57" i="9"/>
  <c r="CEY56" i="9"/>
  <c r="CEY16" i="9"/>
  <c r="CEY54" i="9"/>
  <c r="CEY15" i="9"/>
  <c r="CEY58" i="9"/>
  <c r="CEZ7" i="9"/>
  <c r="CEY13" i="9"/>
  <c r="CEY10" i="9"/>
  <c r="CEY14" i="9"/>
  <c r="CEZ61" i="9" l="1"/>
  <c r="CEZ55" i="9"/>
  <c r="CEZ11" i="9"/>
  <c r="CEZ59" i="9"/>
  <c r="CEZ60" i="9"/>
  <c r="CEZ12" i="9"/>
  <c r="CEZ57" i="9"/>
  <c r="CEZ56" i="9"/>
  <c r="CEZ16" i="9"/>
  <c r="CEZ54" i="9"/>
  <c r="CEZ15" i="9"/>
  <c r="CEZ58" i="9"/>
  <c r="CFA7" i="9"/>
  <c r="CEZ13" i="9"/>
  <c r="CEZ10" i="9"/>
  <c r="CEZ14" i="9"/>
  <c r="CFA61" i="9" l="1"/>
  <c r="CFA55" i="9"/>
  <c r="CFA11" i="9"/>
  <c r="CFA59" i="9"/>
  <c r="CFA60" i="9"/>
  <c r="CFA12" i="9"/>
  <c r="CFA56" i="9"/>
  <c r="CFA57" i="9"/>
  <c r="CFA16" i="9"/>
  <c r="CFA54" i="9"/>
  <c r="CFA15" i="9"/>
  <c r="CFA58" i="9"/>
  <c r="CFB7" i="9"/>
  <c r="CFA13" i="9"/>
  <c r="CFA10" i="9"/>
  <c r="CFA14" i="9"/>
  <c r="CFB61" i="9" l="1"/>
  <c r="CFB11" i="9"/>
  <c r="CFB55" i="9"/>
  <c r="CFB59" i="9"/>
  <c r="CFB60" i="9"/>
  <c r="CFB12" i="9"/>
  <c r="CFB57" i="9"/>
  <c r="CFB56" i="9"/>
  <c r="CFB16" i="9"/>
  <c r="CFB54" i="9"/>
  <c r="CFB15" i="9"/>
  <c r="CFB58" i="9"/>
  <c r="CFC7" i="9"/>
  <c r="CFB13" i="9"/>
  <c r="CFB14" i="9"/>
  <c r="CFB10" i="9"/>
  <c r="CFC61" i="9" l="1"/>
  <c r="CFC55" i="9"/>
  <c r="CFC11" i="9"/>
  <c r="CFC59" i="9"/>
  <c r="CFC60" i="9"/>
  <c r="CFC12" i="9"/>
  <c r="CFC56" i="9"/>
  <c r="CFC57" i="9"/>
  <c r="CFC16" i="9"/>
  <c r="CFC54" i="9"/>
  <c r="CFC15" i="9"/>
  <c r="CFC58" i="9"/>
  <c r="CFC13" i="9"/>
  <c r="CFD7" i="9"/>
  <c r="CFC14" i="9"/>
  <c r="CFC10" i="9"/>
  <c r="CFD61" i="9" l="1"/>
  <c r="CFD55" i="9"/>
  <c r="CFD11" i="9"/>
  <c r="CFD59" i="9"/>
  <c r="CFD60" i="9"/>
  <c r="CFD12" i="9"/>
  <c r="CFD57" i="9"/>
  <c r="CFD56" i="9"/>
  <c r="CFD16" i="9"/>
  <c r="CFD54" i="9"/>
  <c r="CFD15" i="9"/>
  <c r="CFD58" i="9"/>
  <c r="CFD13" i="9"/>
  <c r="CFE7" i="9"/>
  <c r="CFD10" i="9"/>
  <c r="CFD14" i="9"/>
  <c r="CFE61" i="9" l="1"/>
  <c r="CFE11" i="9"/>
  <c r="CFE55" i="9"/>
  <c r="CFE59" i="9"/>
  <c r="CFE60" i="9"/>
  <c r="CFE12" i="9"/>
  <c r="CFE56" i="9"/>
  <c r="CFE57" i="9"/>
  <c r="CFE16" i="9"/>
  <c r="CFE54" i="9"/>
  <c r="CFE15" i="9"/>
  <c r="CFE58" i="9"/>
  <c r="CFF7" i="9"/>
  <c r="CFE13" i="9"/>
  <c r="CFE10" i="9"/>
  <c r="CFE14" i="9"/>
  <c r="CFF61" i="9" l="1"/>
  <c r="CFF11" i="9"/>
  <c r="CFF55" i="9"/>
  <c r="CFF59" i="9"/>
  <c r="CFF60" i="9"/>
  <c r="CFF12" i="9"/>
  <c r="CFF56" i="9"/>
  <c r="CFF57" i="9"/>
  <c r="CFF16" i="9"/>
  <c r="CFF54" i="9"/>
  <c r="CFF15" i="9"/>
  <c r="CFF58" i="9"/>
  <c r="CFG7" i="9"/>
  <c r="CFF13" i="9"/>
  <c r="CFF10" i="9"/>
  <c r="CFF14" i="9"/>
  <c r="CFG61" i="9" l="1"/>
  <c r="CFG55" i="9"/>
  <c r="CFG11" i="9"/>
  <c r="CFG59" i="9"/>
  <c r="CFG60" i="9"/>
  <c r="CFG12" i="9"/>
  <c r="CFG57" i="9"/>
  <c r="CFG56" i="9"/>
  <c r="CFG16" i="9"/>
  <c r="CFG54" i="9"/>
  <c r="CFG15" i="9"/>
  <c r="CFG58" i="9"/>
  <c r="CFH7" i="9"/>
  <c r="CFG13" i="9"/>
  <c r="CFG10" i="9"/>
  <c r="CFG14" i="9"/>
  <c r="CFH61" i="9" l="1"/>
  <c r="CFH55" i="9"/>
  <c r="CFH11" i="9"/>
  <c r="CFH60" i="9"/>
  <c r="CFH59" i="9"/>
  <c r="CFH12" i="9"/>
  <c r="CFH56" i="9"/>
  <c r="CFH57" i="9"/>
  <c r="CFH16" i="9"/>
  <c r="CFH54" i="9"/>
  <c r="CFH15" i="9"/>
  <c r="CFH58" i="9"/>
  <c r="CFI7" i="9"/>
  <c r="CFH10" i="9"/>
  <c r="CFH14" i="9"/>
  <c r="CFH13" i="9"/>
  <c r="CFI61" i="9" l="1"/>
  <c r="CFI55" i="9"/>
  <c r="CFI11" i="9"/>
  <c r="CFI59" i="9"/>
  <c r="CFI60" i="9"/>
  <c r="CFI12" i="9"/>
  <c r="CFI56" i="9"/>
  <c r="CFI57" i="9"/>
  <c r="CFI16" i="9"/>
  <c r="CFI54" i="9"/>
  <c r="CFI15" i="9"/>
  <c r="CFI58" i="9"/>
  <c r="CFJ7" i="9"/>
  <c r="CFI10" i="9"/>
  <c r="CFI14" i="9"/>
  <c r="CFI13" i="9"/>
  <c r="CFJ61" i="9" l="1"/>
  <c r="CFJ11" i="9"/>
  <c r="CFJ55" i="9"/>
  <c r="CFJ59" i="9"/>
  <c r="CFJ60" i="9"/>
  <c r="CFJ12" i="9"/>
  <c r="CFJ57" i="9"/>
  <c r="CFJ56" i="9"/>
  <c r="CFJ16" i="9"/>
  <c r="CFJ54" i="9"/>
  <c r="CFJ15" i="9"/>
  <c r="CFJ58" i="9"/>
  <c r="CFK7" i="9"/>
  <c r="CFJ13" i="9"/>
  <c r="CFJ10" i="9"/>
  <c r="CFJ14" i="9"/>
  <c r="CFK61" i="9" l="1"/>
  <c r="CFK55" i="9"/>
  <c r="CFK11" i="9"/>
  <c r="CFK60" i="9"/>
  <c r="CFK59" i="9"/>
  <c r="CFK12" i="9"/>
  <c r="CFK56" i="9"/>
  <c r="CFK57" i="9"/>
  <c r="CFK16" i="9"/>
  <c r="CFK54" i="9"/>
  <c r="CFK15" i="9"/>
  <c r="CFK58" i="9"/>
  <c r="CFK10" i="9"/>
  <c r="CFL7" i="9"/>
  <c r="CFK13" i="9"/>
  <c r="CFK14" i="9"/>
  <c r="CFL61" i="9" l="1"/>
  <c r="CFL55" i="9"/>
  <c r="CFL11" i="9"/>
  <c r="CFL59" i="9"/>
  <c r="CFL60" i="9"/>
  <c r="CFL12" i="9"/>
  <c r="CFL57" i="9"/>
  <c r="CFL56" i="9"/>
  <c r="CFL16" i="9"/>
  <c r="CFL54" i="9"/>
  <c r="CFL15" i="9"/>
  <c r="CFL58" i="9"/>
  <c r="CFM7" i="9"/>
  <c r="CFL13" i="9"/>
  <c r="CFL10" i="9"/>
  <c r="CFL14" i="9"/>
  <c r="CFM61" i="9" l="1"/>
  <c r="CFM11" i="9"/>
  <c r="CFM55" i="9"/>
  <c r="CFM59" i="9"/>
  <c r="CFM60" i="9"/>
  <c r="CFM12" i="9"/>
  <c r="CFM57" i="9"/>
  <c r="CFM56" i="9"/>
  <c r="CFM16" i="9"/>
  <c r="CFM54" i="9"/>
  <c r="CFM15" i="9"/>
  <c r="CFM58" i="9"/>
  <c r="CFN7" i="9"/>
  <c r="CFM13" i="9"/>
  <c r="CFM10" i="9"/>
  <c r="CFM14" i="9"/>
  <c r="CFN61" i="9" l="1"/>
  <c r="CFN11" i="9"/>
  <c r="CFN55" i="9"/>
  <c r="CFN59" i="9"/>
  <c r="CFN60" i="9"/>
  <c r="CFN12" i="9"/>
  <c r="CFN57" i="9"/>
  <c r="CFN56" i="9"/>
  <c r="CFN16" i="9"/>
  <c r="CFN54" i="9"/>
  <c r="CFN15" i="9"/>
  <c r="CFN58" i="9"/>
  <c r="CFO7" i="9"/>
  <c r="CFN14" i="9"/>
  <c r="CFN10" i="9"/>
  <c r="CFN13" i="9"/>
  <c r="CFO61" i="9" l="1"/>
  <c r="CFO55" i="9"/>
  <c r="CFO11" i="9"/>
  <c r="CFO60" i="9"/>
  <c r="CFO59" i="9"/>
  <c r="CFO12" i="9"/>
  <c r="CFO56" i="9"/>
  <c r="CFO57" i="9"/>
  <c r="CFO16" i="9"/>
  <c r="CFO54" i="9"/>
  <c r="CFO15" i="9"/>
  <c r="CFO58" i="9"/>
  <c r="CFP7" i="9"/>
  <c r="CFO13" i="9"/>
  <c r="CFO10" i="9"/>
  <c r="CFO14" i="9"/>
  <c r="CFP61" i="9" l="1"/>
  <c r="CFP11" i="9"/>
  <c r="CFP55" i="9"/>
  <c r="CFP59" i="9"/>
  <c r="CFP60" i="9"/>
  <c r="CFP12" i="9"/>
  <c r="CFP56" i="9"/>
  <c r="CFP57" i="9"/>
  <c r="CFP16" i="9"/>
  <c r="CFP54" i="9"/>
  <c r="CFP15" i="9"/>
  <c r="CFP58" i="9"/>
  <c r="CFQ7" i="9"/>
  <c r="CFP13" i="9"/>
  <c r="CFP14" i="9"/>
  <c r="CFP10" i="9"/>
  <c r="CFQ61" i="9" l="1"/>
  <c r="CFQ11" i="9"/>
  <c r="CFQ55" i="9"/>
  <c r="CFQ59" i="9"/>
  <c r="CFQ60" i="9"/>
  <c r="CFQ12" i="9"/>
  <c r="CFQ56" i="9"/>
  <c r="CFQ57" i="9"/>
  <c r="CFQ16" i="9"/>
  <c r="CFQ54" i="9"/>
  <c r="CFQ15" i="9"/>
  <c r="CFQ58" i="9"/>
  <c r="CFR7" i="9"/>
  <c r="CFQ13" i="9"/>
  <c r="CFQ10" i="9"/>
  <c r="CFQ14" i="9"/>
  <c r="CFR61" i="9" l="1"/>
  <c r="CFR11" i="9"/>
  <c r="CFR55" i="9"/>
  <c r="CFR59" i="9"/>
  <c r="CFR60" i="9"/>
  <c r="CFR12" i="9"/>
  <c r="CFR56" i="9"/>
  <c r="CFR57" i="9"/>
  <c r="CFR16" i="9"/>
  <c r="CFR54" i="9"/>
  <c r="CFR15" i="9"/>
  <c r="CFR58" i="9"/>
  <c r="CFS7" i="9"/>
  <c r="CFR13" i="9"/>
  <c r="CFR10" i="9"/>
  <c r="CFR14" i="9"/>
  <c r="CFS61" i="9" l="1"/>
  <c r="CFS55" i="9"/>
  <c r="CFS11" i="9"/>
  <c r="CFS59" i="9"/>
  <c r="CFS60" i="9"/>
  <c r="CFS12" i="9"/>
  <c r="CFS56" i="9"/>
  <c r="CFS57" i="9"/>
  <c r="CFS16" i="9"/>
  <c r="CFS54" i="9"/>
  <c r="CFS15" i="9"/>
  <c r="CFS58" i="9"/>
  <c r="CFS13" i="9"/>
  <c r="CFT7" i="9"/>
  <c r="CFS14" i="9"/>
  <c r="CFS10" i="9"/>
  <c r="CFT61" i="9" l="1"/>
  <c r="CFT11" i="9"/>
  <c r="CFT55" i="9"/>
  <c r="CFT60" i="9"/>
  <c r="CFT59" i="9"/>
  <c r="CFT12" i="9"/>
  <c r="CFT57" i="9"/>
  <c r="CFT56" i="9"/>
  <c r="CFT16" i="9"/>
  <c r="CFT54" i="9"/>
  <c r="CFT15" i="9"/>
  <c r="CFT58" i="9"/>
  <c r="CFT13" i="9"/>
  <c r="CFU7" i="9"/>
  <c r="CFT10" i="9"/>
  <c r="CFT14" i="9"/>
  <c r="CFU61" i="9" l="1"/>
  <c r="CFU55" i="9"/>
  <c r="CFU11" i="9"/>
  <c r="CFU59" i="9"/>
  <c r="CFU60" i="9"/>
  <c r="CFU12" i="9"/>
  <c r="CFU57" i="9"/>
  <c r="CFU56" i="9"/>
  <c r="CFU16" i="9"/>
  <c r="CFU54" i="9"/>
  <c r="CFU15" i="9"/>
  <c r="CFU58" i="9"/>
  <c r="CFV7" i="9"/>
  <c r="CFU13" i="9"/>
  <c r="CFU10" i="9"/>
  <c r="CFU14" i="9"/>
  <c r="CFV61" i="9" l="1"/>
  <c r="CFV55" i="9"/>
  <c r="CFV11" i="9"/>
  <c r="CFV59" i="9"/>
  <c r="CFV60" i="9"/>
  <c r="CFV12" i="9"/>
  <c r="CFV56" i="9"/>
  <c r="CFV57" i="9"/>
  <c r="CFV16" i="9"/>
  <c r="CFV54" i="9"/>
  <c r="CFV15" i="9"/>
  <c r="CFV58" i="9"/>
  <c r="CFW7" i="9"/>
  <c r="CFV13" i="9"/>
  <c r="CFV10" i="9"/>
  <c r="CFV14" i="9"/>
  <c r="CFW61" i="9" l="1"/>
  <c r="CFW55" i="9"/>
  <c r="CFW11" i="9"/>
  <c r="CFW59" i="9"/>
  <c r="CFW60" i="9"/>
  <c r="CFW12" i="9"/>
  <c r="CFW57" i="9"/>
  <c r="CFW56" i="9"/>
  <c r="CFW16" i="9"/>
  <c r="CFW54" i="9"/>
  <c r="CFW15" i="9"/>
  <c r="CFW58" i="9"/>
  <c r="CFW14" i="9"/>
  <c r="CFX7" i="9"/>
  <c r="CFW13" i="9"/>
  <c r="CFW10" i="9"/>
  <c r="CFX61" i="9" l="1"/>
  <c r="CFX55" i="9"/>
  <c r="CFX11" i="9"/>
  <c r="CFX60" i="9"/>
  <c r="CFX59" i="9"/>
  <c r="CFX12" i="9"/>
  <c r="CFX56" i="9"/>
  <c r="CFX57" i="9"/>
  <c r="CFX16" i="9"/>
  <c r="CFX54" i="9"/>
  <c r="CFX15" i="9"/>
  <c r="CFX58" i="9"/>
  <c r="CFY7" i="9"/>
  <c r="CFX13" i="9"/>
  <c r="CFX10" i="9"/>
  <c r="CFX14" i="9"/>
  <c r="CFY61" i="9" l="1"/>
  <c r="CFY55" i="9"/>
  <c r="CFY11" i="9"/>
  <c r="CFY59" i="9"/>
  <c r="CFY60" i="9"/>
  <c r="CFY12" i="9"/>
  <c r="CFY57" i="9"/>
  <c r="CFY56" i="9"/>
  <c r="CFY16" i="9"/>
  <c r="CFY54" i="9"/>
  <c r="CFY15" i="9"/>
  <c r="CFY58" i="9"/>
  <c r="CFZ7" i="9"/>
  <c r="CFY13" i="9"/>
  <c r="CFY10" i="9"/>
  <c r="CFY14" i="9"/>
  <c r="CFZ61" i="9" l="1"/>
  <c r="CFZ11" i="9"/>
  <c r="CFZ55" i="9"/>
  <c r="CFZ59" i="9"/>
  <c r="CFZ60" i="9"/>
  <c r="CFZ12" i="9"/>
  <c r="CFZ57" i="9"/>
  <c r="CFZ56" i="9"/>
  <c r="CFZ16" i="9"/>
  <c r="CFZ54" i="9"/>
  <c r="CFZ15" i="9"/>
  <c r="CFZ58" i="9"/>
  <c r="CGA7" i="9"/>
  <c r="CFZ13" i="9"/>
  <c r="CFZ10" i="9"/>
  <c r="CFZ14" i="9"/>
  <c r="CGA61" i="9" l="1"/>
  <c r="CGA55" i="9"/>
  <c r="CGA11" i="9"/>
  <c r="CGA59" i="9"/>
  <c r="CGA60" i="9"/>
  <c r="CGA12" i="9"/>
  <c r="CGA56" i="9"/>
  <c r="CGA57" i="9"/>
  <c r="CGA16" i="9"/>
  <c r="CGA54" i="9"/>
  <c r="CGA15" i="9"/>
  <c r="CGA58" i="9"/>
  <c r="CGB7" i="9"/>
  <c r="CGA13" i="9"/>
  <c r="CGA10" i="9"/>
  <c r="CGA14" i="9"/>
  <c r="CGB61" i="9" l="1"/>
  <c r="CGB55" i="9"/>
  <c r="CGB11" i="9"/>
  <c r="CGB59" i="9"/>
  <c r="CGB60" i="9"/>
  <c r="CGB12" i="9"/>
  <c r="CGB56" i="9"/>
  <c r="CGB57" i="9"/>
  <c r="CGB16" i="9"/>
  <c r="CGB54" i="9"/>
  <c r="CGB15" i="9"/>
  <c r="CGB58" i="9"/>
  <c r="CGC7" i="9"/>
  <c r="CGB13" i="9"/>
  <c r="CGB10" i="9"/>
  <c r="CGB14" i="9"/>
  <c r="CGC61" i="9" l="1"/>
  <c r="CGC11" i="9"/>
  <c r="CGC55" i="9"/>
  <c r="CGC60" i="9"/>
  <c r="CGC59" i="9"/>
  <c r="CGC12" i="9"/>
  <c r="CGC57" i="9"/>
  <c r="CGC56" i="9"/>
  <c r="CGC16" i="9"/>
  <c r="CGC54" i="9"/>
  <c r="CGC15" i="9"/>
  <c r="CGC58" i="9"/>
  <c r="CGD7" i="9"/>
  <c r="CGC13" i="9"/>
  <c r="CGC10" i="9"/>
  <c r="CGC14" i="9"/>
  <c r="CGD61" i="9" l="1"/>
  <c r="CGD11" i="9"/>
  <c r="CGD55" i="9"/>
  <c r="CGD59" i="9"/>
  <c r="CGD60" i="9"/>
  <c r="CGD12" i="9"/>
  <c r="CGD57" i="9"/>
  <c r="CGD56" i="9"/>
  <c r="CGD16" i="9"/>
  <c r="CGD54" i="9"/>
  <c r="CGD15" i="9"/>
  <c r="CGD58" i="9"/>
  <c r="CGE7" i="9"/>
  <c r="CGD14" i="9"/>
  <c r="CGD10" i="9"/>
  <c r="CGD13" i="9"/>
  <c r="CGE61" i="9" l="1"/>
  <c r="CGE55" i="9"/>
  <c r="CGE11" i="9"/>
  <c r="CGE59" i="9"/>
  <c r="CGE60" i="9"/>
  <c r="CGE12" i="9"/>
  <c r="CGE56" i="9"/>
  <c r="CGE57" i="9"/>
  <c r="CGE16" i="9"/>
  <c r="CGE54" i="9"/>
  <c r="CGE15" i="9"/>
  <c r="CGE58" i="9"/>
  <c r="CGF7" i="9"/>
  <c r="CGE13" i="9"/>
  <c r="CGE10" i="9"/>
  <c r="CGE14" i="9"/>
  <c r="CGF61" i="9" l="1"/>
  <c r="CGF55" i="9"/>
  <c r="CGF11" i="9"/>
  <c r="CGF59" i="9"/>
  <c r="CGF60" i="9"/>
  <c r="CGF12" i="9"/>
  <c r="CGF57" i="9"/>
  <c r="CGF56" i="9"/>
  <c r="CGF16" i="9"/>
  <c r="CGF54" i="9"/>
  <c r="CGF15" i="9"/>
  <c r="CGF58" i="9"/>
  <c r="CGG7" i="9"/>
  <c r="CGF13" i="9"/>
  <c r="CGF10" i="9"/>
  <c r="CGF14" i="9"/>
  <c r="CGG61" i="9" l="1"/>
  <c r="CGG11" i="9"/>
  <c r="CGG55" i="9"/>
  <c r="CGG59" i="9"/>
  <c r="CGG60" i="9"/>
  <c r="CGG12" i="9"/>
  <c r="CGG56" i="9"/>
  <c r="CGG57" i="9"/>
  <c r="CGG16" i="9"/>
  <c r="CGG54" i="9"/>
  <c r="CGG15" i="9"/>
  <c r="CGG58" i="9"/>
  <c r="CGH7" i="9"/>
  <c r="CGG13" i="9"/>
  <c r="CGG10" i="9"/>
  <c r="CGG14" i="9"/>
  <c r="CGH61" i="9" l="1"/>
  <c r="CGH55" i="9"/>
  <c r="CGH11" i="9"/>
  <c r="CGH59" i="9"/>
  <c r="CGH60" i="9"/>
  <c r="CGH12" i="9"/>
  <c r="CGH56" i="9"/>
  <c r="CGH57" i="9"/>
  <c r="CGH16" i="9"/>
  <c r="CGH54" i="9"/>
  <c r="CGH15" i="9"/>
  <c r="CGH58" i="9"/>
  <c r="CGI7" i="9"/>
  <c r="CGH13" i="9"/>
  <c r="CGH10" i="9"/>
  <c r="CGH14" i="9"/>
  <c r="CGI61" i="9" l="1"/>
  <c r="CGI55" i="9"/>
  <c r="CGI11" i="9"/>
  <c r="CGI59" i="9"/>
  <c r="CGI60" i="9"/>
  <c r="CGI12" i="9"/>
  <c r="CGI57" i="9"/>
  <c r="CGI56" i="9"/>
  <c r="CGI16" i="9"/>
  <c r="CGI54" i="9"/>
  <c r="CGI15" i="9"/>
  <c r="CGI58" i="9"/>
  <c r="CGI13" i="9"/>
  <c r="CGJ7" i="9"/>
  <c r="CGI14" i="9"/>
  <c r="CGI10" i="9"/>
  <c r="CGJ61" i="9" l="1"/>
  <c r="CGJ55" i="9"/>
  <c r="CGJ11" i="9"/>
  <c r="CGJ59" i="9"/>
  <c r="CGJ60" i="9"/>
  <c r="CGJ12" i="9"/>
  <c r="CGJ57" i="9"/>
  <c r="CGJ56" i="9"/>
  <c r="CGJ16" i="9"/>
  <c r="CGJ54" i="9"/>
  <c r="CGJ15" i="9"/>
  <c r="CGJ58" i="9"/>
  <c r="CGK7" i="9"/>
  <c r="CGJ13" i="9"/>
  <c r="CGJ10" i="9"/>
  <c r="CGJ14" i="9"/>
  <c r="CGK61" i="9" l="1"/>
  <c r="CGK55" i="9"/>
  <c r="CGK11" i="9"/>
  <c r="CGK59" i="9"/>
  <c r="CGK60" i="9"/>
  <c r="CGK12" i="9"/>
  <c r="CGK57" i="9"/>
  <c r="CGK56" i="9"/>
  <c r="CGK16" i="9"/>
  <c r="CGK54" i="9"/>
  <c r="CGK15" i="9"/>
  <c r="CGK58" i="9"/>
  <c r="CGL7" i="9"/>
  <c r="CGK13" i="9"/>
  <c r="CGK10" i="9"/>
  <c r="CGK14" i="9"/>
  <c r="CGL61" i="9" l="1"/>
  <c r="CGL55" i="9"/>
  <c r="CGL11" i="9"/>
  <c r="CGL59" i="9"/>
  <c r="CGL60" i="9"/>
  <c r="CGL12" i="9"/>
  <c r="CGL56" i="9"/>
  <c r="CGL57" i="9"/>
  <c r="CGL16" i="9"/>
  <c r="CGL54" i="9"/>
  <c r="CGL15" i="9"/>
  <c r="CGL58" i="9"/>
  <c r="CGM7" i="9"/>
  <c r="CGL13" i="9"/>
  <c r="CGL10" i="9"/>
  <c r="CGL14" i="9"/>
  <c r="CGM61" i="9" l="1"/>
  <c r="CGM55" i="9"/>
  <c r="CGM11" i="9"/>
  <c r="CGM59" i="9"/>
  <c r="CGM60" i="9"/>
  <c r="CGM12" i="9"/>
  <c r="CGM57" i="9"/>
  <c r="CGM56" i="9"/>
  <c r="CGM16" i="9"/>
  <c r="CGM54" i="9"/>
  <c r="CGM15" i="9"/>
  <c r="CGM58" i="9"/>
  <c r="CGN7" i="9"/>
  <c r="CGM13" i="9"/>
  <c r="CGM14" i="9"/>
  <c r="CGM10" i="9"/>
  <c r="CGN61" i="9" l="1"/>
  <c r="CGN55" i="9"/>
  <c r="CGN11" i="9"/>
  <c r="CGN59" i="9"/>
  <c r="CGN60" i="9"/>
  <c r="CGN12" i="9"/>
  <c r="CGN56" i="9"/>
  <c r="CGN57" i="9"/>
  <c r="CGN16" i="9"/>
  <c r="CGN54" i="9"/>
  <c r="CGN15" i="9"/>
  <c r="CGN58" i="9"/>
  <c r="CGO7" i="9"/>
  <c r="CGN13" i="9"/>
  <c r="CGN10" i="9"/>
  <c r="CGN14" i="9"/>
  <c r="CGO61" i="9" l="1"/>
  <c r="CGO11" i="9"/>
  <c r="CGO55" i="9"/>
  <c r="CGO59" i="9"/>
  <c r="CGO60" i="9"/>
  <c r="CGO12" i="9"/>
  <c r="CGO57" i="9"/>
  <c r="CGO56" i="9"/>
  <c r="CGO16" i="9"/>
  <c r="CGO54" i="9"/>
  <c r="CGO15" i="9"/>
  <c r="CGO58" i="9"/>
  <c r="CGP7" i="9"/>
  <c r="CGO13" i="9"/>
  <c r="CGO10" i="9"/>
  <c r="CGO14" i="9"/>
  <c r="CGP61" i="9" l="1"/>
  <c r="CGP55" i="9"/>
  <c r="CGP11" i="9"/>
  <c r="CGP59" i="9"/>
  <c r="CGP60" i="9"/>
  <c r="CGP12" i="9"/>
  <c r="CGP56" i="9"/>
  <c r="CGP57" i="9"/>
  <c r="CGP16" i="9"/>
  <c r="CGP54" i="9"/>
  <c r="CGP15" i="9"/>
  <c r="CGP58" i="9"/>
  <c r="CGQ7" i="9"/>
  <c r="CGP13" i="9"/>
  <c r="CGP10" i="9"/>
  <c r="CGP14" i="9"/>
  <c r="CGQ61" i="9" l="1"/>
  <c r="CGQ55" i="9"/>
  <c r="CGQ11" i="9"/>
  <c r="CGQ59" i="9"/>
  <c r="CGQ60" i="9"/>
  <c r="CGQ12" i="9"/>
  <c r="CGQ56" i="9"/>
  <c r="CGQ57" i="9"/>
  <c r="CGQ16" i="9"/>
  <c r="CGQ54" i="9"/>
  <c r="CGQ15" i="9"/>
  <c r="CGQ58" i="9"/>
  <c r="CGR7" i="9"/>
  <c r="CGQ14" i="9"/>
  <c r="CGQ13" i="9"/>
  <c r="CGQ10" i="9"/>
  <c r="CGR61" i="9" l="1"/>
  <c r="CGR55" i="9"/>
  <c r="CGR11" i="9"/>
  <c r="CGR59" i="9"/>
  <c r="CGR60" i="9"/>
  <c r="CGR12" i="9"/>
  <c r="CGR56" i="9"/>
  <c r="CGR57" i="9"/>
  <c r="CGR16" i="9"/>
  <c r="CGR54" i="9"/>
  <c r="CGR15" i="9"/>
  <c r="CGR58" i="9"/>
  <c r="CGS7" i="9"/>
  <c r="CGR10" i="9"/>
  <c r="CGR13" i="9"/>
  <c r="CGR14" i="9"/>
  <c r="CGS61" i="9" l="1"/>
  <c r="CGS11" i="9"/>
  <c r="CGS55" i="9"/>
  <c r="CGS59" i="9"/>
  <c r="CGS60" i="9"/>
  <c r="CGS12" i="9"/>
  <c r="CGS57" i="9"/>
  <c r="CGS56" i="9"/>
  <c r="CGS16" i="9"/>
  <c r="CGS54" i="9"/>
  <c r="CGS15" i="9"/>
  <c r="CGS58" i="9"/>
  <c r="CGT7" i="9"/>
  <c r="CGS13" i="9"/>
  <c r="CGS10" i="9"/>
  <c r="CGS14" i="9"/>
  <c r="CGT61" i="9" l="1"/>
  <c r="CGT55" i="9"/>
  <c r="CGT11" i="9"/>
  <c r="CGT59" i="9"/>
  <c r="CGT60" i="9"/>
  <c r="CGT12" i="9"/>
  <c r="CGT57" i="9"/>
  <c r="CGT56" i="9"/>
  <c r="CGT16" i="9"/>
  <c r="CGT54" i="9"/>
  <c r="CGT15" i="9"/>
  <c r="CGT58" i="9"/>
  <c r="CGU7" i="9"/>
  <c r="CGT13" i="9"/>
  <c r="CGT10" i="9"/>
  <c r="CGT14" i="9"/>
  <c r="CGU61" i="9" l="1"/>
  <c r="CGU11" i="9"/>
  <c r="CGU55" i="9"/>
  <c r="CGU59" i="9"/>
  <c r="CGU60" i="9"/>
  <c r="CGU12" i="9"/>
  <c r="CGU57" i="9"/>
  <c r="CGU56" i="9"/>
  <c r="CGU16" i="9"/>
  <c r="CGU54" i="9"/>
  <c r="CGU15" i="9"/>
  <c r="CGU58" i="9"/>
  <c r="CGV7" i="9"/>
  <c r="CGU13" i="9"/>
  <c r="CGU10" i="9"/>
  <c r="CGU14" i="9"/>
  <c r="CGV61" i="9" l="1"/>
  <c r="CGV11" i="9"/>
  <c r="CGV55" i="9"/>
  <c r="CGV59" i="9"/>
  <c r="CGV60" i="9"/>
  <c r="CGV12" i="9"/>
  <c r="CGV57" i="9"/>
  <c r="CGV56" i="9"/>
  <c r="CGV16" i="9"/>
  <c r="CGV54" i="9"/>
  <c r="CGV15" i="9"/>
  <c r="CGV58" i="9"/>
  <c r="CGW7" i="9"/>
  <c r="CGV13" i="9"/>
  <c r="CGV10" i="9"/>
  <c r="CGV14" i="9"/>
  <c r="CGW61" i="9" l="1"/>
  <c r="CGW11" i="9"/>
  <c r="CGW55" i="9"/>
  <c r="CGW59" i="9"/>
  <c r="CGW60" i="9"/>
  <c r="CGW12" i="9"/>
  <c r="CGW57" i="9"/>
  <c r="CGW56" i="9"/>
  <c r="CGW16" i="9"/>
  <c r="CGW54" i="9"/>
  <c r="CGW15" i="9"/>
  <c r="CGW58" i="9"/>
  <c r="CGX7" i="9"/>
  <c r="CGW13" i="9"/>
  <c r="CGW10" i="9"/>
  <c r="CGW14" i="9"/>
  <c r="CGX61" i="9" l="1"/>
  <c r="CGX55" i="9"/>
  <c r="CGX11" i="9"/>
  <c r="CGX59" i="9"/>
  <c r="CGX60" i="9"/>
  <c r="CGX12" i="9"/>
  <c r="CGX56" i="9"/>
  <c r="CGX57" i="9"/>
  <c r="CGX16" i="9"/>
  <c r="CGX54" i="9"/>
  <c r="CGX15" i="9"/>
  <c r="CGX58" i="9"/>
  <c r="CGY7" i="9"/>
  <c r="CGX13" i="9"/>
  <c r="CGX10" i="9"/>
  <c r="CGX14" i="9"/>
  <c r="CGY61" i="9" l="1"/>
  <c r="CGY11" i="9"/>
  <c r="CGY55" i="9"/>
  <c r="CGY59" i="9"/>
  <c r="CGY60" i="9"/>
  <c r="CGY12" i="9"/>
  <c r="CGY57" i="9"/>
  <c r="CGY56" i="9"/>
  <c r="CGY16" i="9"/>
  <c r="CGY54" i="9"/>
  <c r="CGY15" i="9"/>
  <c r="CGY58" i="9"/>
  <c r="CGZ7" i="9"/>
  <c r="CGY14" i="9"/>
  <c r="CGY10" i="9"/>
  <c r="CGY13" i="9"/>
  <c r="CGZ61" i="9" l="1"/>
  <c r="CGZ11" i="9"/>
  <c r="CGZ55" i="9"/>
  <c r="CGZ59" i="9"/>
  <c r="CGZ60" i="9"/>
  <c r="CGZ12" i="9"/>
  <c r="CGZ57" i="9"/>
  <c r="CGZ56" i="9"/>
  <c r="CGZ16" i="9"/>
  <c r="CGZ54" i="9"/>
  <c r="CGZ15" i="9"/>
  <c r="CGZ58" i="9"/>
  <c r="CGZ13" i="9"/>
  <c r="CHA7" i="9"/>
  <c r="CGZ14" i="9"/>
  <c r="CGZ10" i="9"/>
  <c r="CHA61" i="9" l="1"/>
  <c r="CHA55" i="9"/>
  <c r="CHA11" i="9"/>
  <c r="CHA59" i="9"/>
  <c r="CHA60" i="9"/>
  <c r="CHA12" i="9"/>
  <c r="CHA56" i="9"/>
  <c r="CHA57" i="9"/>
  <c r="CHA16" i="9"/>
  <c r="CHA54" i="9"/>
  <c r="CHA15" i="9"/>
  <c r="CHA58" i="9"/>
  <c r="CHB7" i="9"/>
  <c r="CHA13" i="9"/>
  <c r="CHA10" i="9"/>
  <c r="CHA14" i="9"/>
  <c r="CHB61" i="9" l="1"/>
  <c r="CHB11" i="9"/>
  <c r="CHB55" i="9"/>
  <c r="CHB59" i="9"/>
  <c r="CHB60" i="9"/>
  <c r="CHB12" i="9"/>
  <c r="CHB57" i="9"/>
  <c r="CHB56" i="9"/>
  <c r="CHB16" i="9"/>
  <c r="CHB54" i="9"/>
  <c r="CHB15" i="9"/>
  <c r="CHB58" i="9"/>
  <c r="CHB10" i="9"/>
  <c r="CHB13" i="9"/>
  <c r="CHC7" i="9"/>
  <c r="CHB14" i="9"/>
  <c r="CHC61" i="9" l="1"/>
  <c r="CHC55" i="9"/>
  <c r="CHC11" i="9"/>
  <c r="CHC59" i="9"/>
  <c r="CHC60" i="9"/>
  <c r="CHC12" i="9"/>
  <c r="CHC56" i="9"/>
  <c r="CHC57" i="9"/>
  <c r="CHC16" i="9"/>
  <c r="CHC54" i="9"/>
  <c r="CHC15" i="9"/>
  <c r="CHC58" i="9"/>
  <c r="CHD7" i="9"/>
  <c r="CHC14" i="9"/>
  <c r="CHC10" i="9"/>
  <c r="CHC13" i="9"/>
  <c r="CHD61" i="9" l="1"/>
  <c r="CHD11" i="9"/>
  <c r="CHD55" i="9"/>
  <c r="CHD59" i="9"/>
  <c r="CHD60" i="9"/>
  <c r="CHD12" i="9"/>
  <c r="CHD56" i="9"/>
  <c r="CHD57" i="9"/>
  <c r="CHD16" i="9"/>
  <c r="CHD54" i="9"/>
  <c r="CHD15" i="9"/>
  <c r="CHD58" i="9"/>
  <c r="CHE7" i="9"/>
  <c r="CHD13" i="9"/>
  <c r="CHD10" i="9"/>
  <c r="CHD14" i="9"/>
  <c r="CHE61" i="9" l="1"/>
  <c r="CHE55" i="9"/>
  <c r="CHE11" i="9"/>
  <c r="CHE59" i="9"/>
  <c r="CHE60" i="9"/>
  <c r="CHE12" i="9"/>
  <c r="CHE57" i="9"/>
  <c r="CHE56" i="9"/>
  <c r="CHE16" i="9"/>
  <c r="CHE54" i="9"/>
  <c r="CHE15" i="9"/>
  <c r="CHE58" i="9"/>
  <c r="CHF7" i="9"/>
  <c r="CHE13" i="9"/>
  <c r="CHE10" i="9"/>
  <c r="CHE14" i="9"/>
  <c r="CHF61" i="9" l="1"/>
  <c r="CHF55" i="9"/>
  <c r="CHF11" i="9"/>
  <c r="CHF59" i="9"/>
  <c r="CHF60" i="9"/>
  <c r="CHF12" i="9"/>
  <c r="CHF56" i="9"/>
  <c r="CHF57" i="9"/>
  <c r="CHF16" i="9"/>
  <c r="CHF54" i="9"/>
  <c r="CHF15" i="9"/>
  <c r="CHF58" i="9"/>
  <c r="CHG7" i="9"/>
  <c r="CHF13" i="9"/>
  <c r="CHF10" i="9"/>
  <c r="CHF14" i="9"/>
  <c r="CHG61" i="9" l="1"/>
  <c r="CHG55" i="9"/>
  <c r="CHG11" i="9"/>
  <c r="CHG59" i="9"/>
  <c r="CHG60" i="9"/>
  <c r="CHG12" i="9"/>
  <c r="CHG56" i="9"/>
  <c r="CHG57" i="9"/>
  <c r="CHG16" i="9"/>
  <c r="CHG54" i="9"/>
  <c r="CHG15" i="9"/>
  <c r="CHG58" i="9"/>
  <c r="CHH7" i="9"/>
  <c r="CHG13" i="9"/>
  <c r="CHG14" i="9"/>
  <c r="CHG10" i="9"/>
  <c r="CHH61" i="9" l="1"/>
  <c r="CHH55" i="9"/>
  <c r="CHH11" i="9"/>
  <c r="CHH59" i="9"/>
  <c r="CHH60" i="9"/>
  <c r="CHH12" i="9"/>
  <c r="CHH56" i="9"/>
  <c r="CHH57" i="9"/>
  <c r="CHH16" i="9"/>
  <c r="CHH54" i="9"/>
  <c r="CHH15" i="9"/>
  <c r="CHH58" i="9"/>
  <c r="CHI7" i="9"/>
  <c r="CHH13" i="9"/>
  <c r="CHH10" i="9"/>
  <c r="CHH14" i="9"/>
  <c r="CHI61" i="9" l="1"/>
  <c r="CHI55" i="9"/>
  <c r="CHI11" i="9"/>
  <c r="CHI59" i="9"/>
  <c r="CHI60" i="9"/>
  <c r="CHI12" i="9"/>
  <c r="CHI56" i="9"/>
  <c r="CHI57" i="9"/>
  <c r="CHI16" i="9"/>
  <c r="CHI54" i="9"/>
  <c r="CHI15" i="9"/>
  <c r="CHI58" i="9"/>
  <c r="CHJ7" i="9"/>
  <c r="CHI13" i="9"/>
  <c r="CHI10" i="9"/>
  <c r="CHI14" i="9"/>
  <c r="CHJ61" i="9" l="1"/>
  <c r="CHJ55" i="9"/>
  <c r="CHJ11" i="9"/>
  <c r="CHJ59" i="9"/>
  <c r="CHJ60" i="9"/>
  <c r="CHJ12" i="9"/>
  <c r="CHJ56" i="9"/>
  <c r="CHJ57" i="9"/>
  <c r="CHJ16" i="9"/>
  <c r="CHJ54" i="9"/>
  <c r="CHJ15" i="9"/>
  <c r="CHJ58" i="9"/>
  <c r="CHK7" i="9"/>
  <c r="CHJ14" i="9"/>
  <c r="CHJ10" i="9"/>
  <c r="CHJ13" i="9"/>
  <c r="CHK61" i="9" l="1"/>
  <c r="CHK11" i="9"/>
  <c r="CHK55" i="9"/>
  <c r="CHK59" i="9"/>
  <c r="CHK60" i="9"/>
  <c r="CHK12" i="9"/>
  <c r="CHK57" i="9"/>
  <c r="CHK56" i="9"/>
  <c r="CHK16" i="9"/>
  <c r="CHK54" i="9"/>
  <c r="CHK15" i="9"/>
  <c r="CHK58" i="9"/>
  <c r="CHL7" i="9"/>
  <c r="CHK14" i="9"/>
  <c r="CHK10" i="9"/>
  <c r="CHK13" i="9"/>
  <c r="CHL61" i="9" l="1"/>
  <c r="CHL55" i="9"/>
  <c r="CHL11" i="9"/>
  <c r="CHL59" i="9"/>
  <c r="CHL60" i="9"/>
  <c r="CHL12" i="9"/>
  <c r="CHL57" i="9"/>
  <c r="CHL56" i="9"/>
  <c r="CHL16" i="9"/>
  <c r="CHL54" i="9"/>
  <c r="CHL15" i="9"/>
  <c r="CHL58" i="9"/>
  <c r="CHM7" i="9"/>
  <c r="CHL13" i="9"/>
  <c r="CHL10" i="9"/>
  <c r="CHL14" i="9"/>
  <c r="CHM61" i="9" l="1"/>
  <c r="CHM55" i="9"/>
  <c r="CHM11" i="9"/>
  <c r="CHM59" i="9"/>
  <c r="CHM60" i="9"/>
  <c r="CHM12" i="9"/>
  <c r="CHM56" i="9"/>
  <c r="CHM57" i="9"/>
  <c r="CHM16" i="9"/>
  <c r="CHM54" i="9"/>
  <c r="CHM15" i="9"/>
  <c r="CHM58" i="9"/>
  <c r="CHM13" i="9"/>
  <c r="CHN7" i="9"/>
  <c r="CHM10" i="9"/>
  <c r="CHM14" i="9"/>
  <c r="CHN61" i="9" l="1"/>
  <c r="CHN55" i="9"/>
  <c r="CHN11" i="9"/>
  <c r="CHN59" i="9"/>
  <c r="CHN60" i="9"/>
  <c r="CHN12" i="9"/>
  <c r="CHN56" i="9"/>
  <c r="CHN57" i="9"/>
  <c r="CHN16" i="9"/>
  <c r="CHN54" i="9"/>
  <c r="CHN15" i="9"/>
  <c r="CHN58" i="9"/>
  <c r="CHO7" i="9"/>
  <c r="CHN13" i="9"/>
  <c r="CHN10" i="9"/>
  <c r="CHN14" i="9"/>
  <c r="CHO61" i="9" l="1"/>
  <c r="CHO55" i="9"/>
  <c r="CHO11" i="9"/>
  <c r="CHO59" i="9"/>
  <c r="CHO60" i="9"/>
  <c r="CHO12" i="9"/>
  <c r="CHO56" i="9"/>
  <c r="CHO57" i="9"/>
  <c r="CHO16" i="9"/>
  <c r="CHO54" i="9"/>
  <c r="CHO15" i="9"/>
  <c r="CHO58" i="9"/>
  <c r="CHO14" i="9"/>
  <c r="CHP7" i="9"/>
  <c r="CHO10" i="9"/>
  <c r="CHO13" i="9"/>
  <c r="CHP61" i="9" l="1"/>
  <c r="CHP55" i="9"/>
  <c r="CHP11" i="9"/>
  <c r="CHP59" i="9"/>
  <c r="CHP60" i="9"/>
  <c r="CHP12" i="9"/>
  <c r="CHP57" i="9"/>
  <c r="CHP56" i="9"/>
  <c r="CHP16" i="9"/>
  <c r="CHP54" i="9"/>
  <c r="CHP15" i="9"/>
  <c r="CHP58" i="9"/>
  <c r="CHQ7" i="9"/>
  <c r="CHP13" i="9"/>
  <c r="CHP10" i="9"/>
  <c r="CHP14" i="9"/>
  <c r="CHQ61" i="9" l="1"/>
  <c r="CHQ55" i="9"/>
  <c r="CHQ11" i="9"/>
  <c r="CHQ59" i="9"/>
  <c r="CHQ60" i="9"/>
  <c r="CHQ12" i="9"/>
  <c r="CHQ56" i="9"/>
  <c r="CHQ57" i="9"/>
  <c r="CHQ16" i="9"/>
  <c r="CHQ54" i="9"/>
  <c r="CHQ15" i="9"/>
  <c r="CHQ58" i="9"/>
  <c r="CHR7" i="9"/>
  <c r="CHQ13" i="9"/>
  <c r="CHQ10" i="9"/>
  <c r="CHQ14" i="9"/>
  <c r="CHR61" i="9" l="1"/>
  <c r="CHR55" i="9"/>
  <c r="CHR11" i="9"/>
  <c r="CHR59" i="9"/>
  <c r="CHR60" i="9"/>
  <c r="CHR12" i="9"/>
  <c r="CHR56" i="9"/>
  <c r="CHR57" i="9"/>
  <c r="CHR16" i="9"/>
  <c r="CHR54" i="9"/>
  <c r="CHR15" i="9"/>
  <c r="CHR58" i="9"/>
  <c r="CHS7" i="9"/>
  <c r="CHR13" i="9"/>
  <c r="CHR10" i="9"/>
  <c r="CHR14" i="9"/>
  <c r="CHS61" i="9" l="1"/>
  <c r="CHS11" i="9"/>
  <c r="CHS55" i="9"/>
  <c r="CHS59" i="9"/>
  <c r="CHS60" i="9"/>
  <c r="CHS12" i="9"/>
  <c r="CHS57" i="9"/>
  <c r="CHS56" i="9"/>
  <c r="CHS16" i="9"/>
  <c r="CHS54" i="9"/>
  <c r="CHS15" i="9"/>
  <c r="CHS58" i="9"/>
  <c r="CHT7" i="9"/>
  <c r="CHS14" i="9"/>
  <c r="CHS13" i="9"/>
  <c r="CHS10" i="9"/>
  <c r="CHT61" i="9" l="1"/>
  <c r="CHT55" i="9"/>
  <c r="CHT11" i="9"/>
  <c r="CHT59" i="9"/>
  <c r="CHT60" i="9"/>
  <c r="CHT12" i="9"/>
  <c r="CHT56" i="9"/>
  <c r="CHT57" i="9"/>
  <c r="CHT16" i="9"/>
  <c r="CHT54" i="9"/>
  <c r="CHT15" i="9"/>
  <c r="CHT58" i="9"/>
  <c r="CHU7" i="9"/>
  <c r="CHT13" i="9"/>
  <c r="CHT10" i="9"/>
  <c r="CHT14" i="9"/>
  <c r="CHU61" i="9" l="1"/>
  <c r="CHU55" i="9"/>
  <c r="CHU11" i="9"/>
  <c r="CHU59" i="9"/>
  <c r="CHU60" i="9"/>
  <c r="CHU12" i="9"/>
  <c r="CHU57" i="9"/>
  <c r="CHU56" i="9"/>
  <c r="CHU16" i="9"/>
  <c r="CHU54" i="9"/>
  <c r="CHU15" i="9"/>
  <c r="CHU58" i="9"/>
  <c r="CHV7" i="9"/>
  <c r="CHU13" i="9"/>
  <c r="CHU10" i="9"/>
  <c r="CHU14" i="9"/>
  <c r="CHV61" i="9" l="1"/>
  <c r="CHV55" i="9"/>
  <c r="CHV11" i="9"/>
  <c r="CHV59" i="9"/>
  <c r="CHV60" i="9"/>
  <c r="CHV12" i="9"/>
  <c r="CHV57" i="9"/>
  <c r="CHV56" i="9"/>
  <c r="CHV16" i="9"/>
  <c r="CHV54" i="9"/>
  <c r="CHV15" i="9"/>
  <c r="CHV58" i="9"/>
  <c r="CHW7" i="9"/>
  <c r="CHV13" i="9"/>
  <c r="CHV10" i="9"/>
  <c r="CHV14" i="9"/>
  <c r="CHW61" i="9" l="1"/>
  <c r="CHW55" i="9"/>
  <c r="CHW11" i="9"/>
  <c r="CHW59" i="9"/>
  <c r="CHW60" i="9"/>
  <c r="CHW12" i="9"/>
  <c r="CHW56" i="9"/>
  <c r="CHW57" i="9"/>
  <c r="CHW16" i="9"/>
  <c r="CHW54" i="9"/>
  <c r="CHW15" i="9"/>
  <c r="CHW58" i="9"/>
  <c r="CHX7" i="9"/>
  <c r="CHW13" i="9"/>
  <c r="CHW14" i="9"/>
  <c r="CHW10" i="9"/>
  <c r="CHX61" i="9" l="1"/>
  <c r="CHX11" i="9"/>
  <c r="CHX55" i="9"/>
  <c r="CHX59" i="9"/>
  <c r="CHX60" i="9"/>
  <c r="CHX12" i="9"/>
  <c r="CHX56" i="9"/>
  <c r="CHX57" i="9"/>
  <c r="CHX16" i="9"/>
  <c r="CHX54" i="9"/>
  <c r="CHX15" i="9"/>
  <c r="CHX58" i="9"/>
  <c r="CHY7" i="9"/>
  <c r="CHX13" i="9"/>
  <c r="CHX10" i="9"/>
  <c r="CHX14" i="9"/>
  <c r="CHY61" i="9" l="1"/>
  <c r="CHY55" i="9"/>
  <c r="CHY11" i="9"/>
  <c r="CHY59" i="9"/>
  <c r="CHY60" i="9"/>
  <c r="CHY12" i="9"/>
  <c r="CHY57" i="9"/>
  <c r="CHY56" i="9"/>
  <c r="CHY16" i="9"/>
  <c r="CHY54" i="9"/>
  <c r="CHY15" i="9"/>
  <c r="CHY58" i="9"/>
  <c r="CHZ7" i="9"/>
  <c r="CHY13" i="9"/>
  <c r="CHY10" i="9"/>
  <c r="CHY14" i="9"/>
  <c r="CHZ61" i="9" l="1"/>
  <c r="CHZ11" i="9"/>
  <c r="CHZ55" i="9"/>
  <c r="CHZ59" i="9"/>
  <c r="CHZ60" i="9"/>
  <c r="CHZ12" i="9"/>
  <c r="CHZ57" i="9"/>
  <c r="CHZ56" i="9"/>
  <c r="CHZ16" i="9"/>
  <c r="CHZ54" i="9"/>
  <c r="CHZ15" i="9"/>
  <c r="CHZ58" i="9"/>
  <c r="CIA7" i="9"/>
  <c r="CHZ14" i="9"/>
  <c r="CHZ10" i="9"/>
  <c r="CHZ13" i="9"/>
  <c r="CIA61" i="9" l="1"/>
  <c r="CIA55" i="9"/>
  <c r="CIA11" i="9"/>
  <c r="CIA59" i="9"/>
  <c r="CIA60" i="9"/>
  <c r="CIA12" i="9"/>
  <c r="CIA56" i="9"/>
  <c r="CIA57" i="9"/>
  <c r="CIA16" i="9"/>
  <c r="CIA54" i="9"/>
  <c r="CIA15" i="9"/>
  <c r="CIA58" i="9"/>
  <c r="CIB7" i="9"/>
  <c r="CIA14" i="9"/>
  <c r="CIA10" i="9"/>
  <c r="CIA13" i="9"/>
  <c r="CIB61" i="9" l="1"/>
  <c r="CIB11" i="9"/>
  <c r="CIB55" i="9"/>
  <c r="CIB59" i="9"/>
  <c r="CIB60" i="9"/>
  <c r="CIB12" i="9"/>
  <c r="CIB56" i="9"/>
  <c r="CIB57" i="9"/>
  <c r="CIB16" i="9"/>
  <c r="CIB54" i="9"/>
  <c r="CIB15" i="9"/>
  <c r="CIB58" i="9"/>
  <c r="CIB10" i="9"/>
  <c r="CIC7" i="9"/>
  <c r="CIB13" i="9"/>
  <c r="CIB14" i="9"/>
  <c r="CIC61" i="9" l="1"/>
  <c r="CIC55" i="9"/>
  <c r="CIC11" i="9"/>
  <c r="CIC59" i="9"/>
  <c r="CIC60" i="9"/>
  <c r="CIC12" i="9"/>
  <c r="CIC56" i="9"/>
  <c r="CIC57" i="9"/>
  <c r="CIC16" i="9"/>
  <c r="CIC54" i="9"/>
  <c r="CIC15" i="9"/>
  <c r="CIC58" i="9"/>
  <c r="CID7" i="9"/>
  <c r="CIC13" i="9"/>
  <c r="CIC10" i="9"/>
  <c r="CIC14" i="9"/>
  <c r="CID61" i="9" l="1"/>
  <c r="CID55" i="9"/>
  <c r="CID11" i="9"/>
  <c r="CID59" i="9"/>
  <c r="CID60" i="9"/>
  <c r="CID12" i="9"/>
  <c r="CID56" i="9"/>
  <c r="CID57" i="9"/>
  <c r="CID16" i="9"/>
  <c r="CID54" i="9"/>
  <c r="CID15" i="9"/>
  <c r="CID58" i="9"/>
  <c r="CIE7" i="9"/>
  <c r="CID13" i="9"/>
  <c r="CID10" i="9"/>
  <c r="CID14" i="9"/>
  <c r="CIE61" i="9" l="1"/>
  <c r="CIE55" i="9"/>
  <c r="CIE11" i="9"/>
  <c r="CIE59" i="9"/>
  <c r="CIE60" i="9"/>
  <c r="CIE12" i="9"/>
  <c r="CIE56" i="9"/>
  <c r="CIE57" i="9"/>
  <c r="CIE16" i="9"/>
  <c r="CIE54" i="9"/>
  <c r="CIE15" i="9"/>
  <c r="CIE58" i="9"/>
  <c r="CIF7" i="9"/>
  <c r="CIE14" i="9"/>
  <c r="CIE10" i="9"/>
  <c r="CIE13" i="9"/>
  <c r="CIF61" i="9" l="1"/>
  <c r="CIF55" i="9"/>
  <c r="CIF11" i="9"/>
  <c r="CIF59" i="9"/>
  <c r="CIF60" i="9"/>
  <c r="CIF12" i="9"/>
  <c r="CIF57" i="9"/>
  <c r="CIF56" i="9"/>
  <c r="CIF16" i="9"/>
  <c r="CIF54" i="9"/>
  <c r="CIF15" i="9"/>
  <c r="CIF58" i="9"/>
  <c r="CIF10" i="9"/>
  <c r="CIF14" i="9"/>
  <c r="CIG7" i="9"/>
  <c r="CIF13" i="9"/>
  <c r="CIG61" i="9" l="1"/>
  <c r="CIG55" i="9"/>
  <c r="CIG11" i="9"/>
  <c r="CIG59" i="9"/>
  <c r="CIG60" i="9"/>
  <c r="CIG12" i="9"/>
  <c r="CIG56" i="9"/>
  <c r="CIG57" i="9"/>
  <c r="CIG16" i="9"/>
  <c r="CIG54" i="9"/>
  <c r="CIG15" i="9"/>
  <c r="CIG58" i="9"/>
  <c r="CIH7" i="9"/>
  <c r="CIG10" i="9"/>
  <c r="CIG14" i="9"/>
  <c r="CIG13" i="9"/>
  <c r="CIH61" i="9" l="1"/>
  <c r="CIH11" i="9"/>
  <c r="CIH55" i="9"/>
  <c r="CIH59" i="9"/>
  <c r="CIH60" i="9"/>
  <c r="CIH12" i="9"/>
  <c r="CIH56" i="9"/>
  <c r="CIH57" i="9"/>
  <c r="CIH16" i="9"/>
  <c r="CIH54" i="9"/>
  <c r="CIH15" i="9"/>
  <c r="CIH58" i="9"/>
  <c r="CII7" i="9"/>
  <c r="CIH13" i="9"/>
  <c r="CIH10" i="9"/>
  <c r="CIH14" i="9"/>
  <c r="CII61" i="9" l="1"/>
  <c r="CII55" i="9"/>
  <c r="CII11" i="9"/>
  <c r="CII59" i="9"/>
  <c r="CII60" i="9"/>
  <c r="CII12" i="9"/>
  <c r="CII57" i="9"/>
  <c r="CII56" i="9"/>
  <c r="CII16" i="9"/>
  <c r="CII54" i="9"/>
  <c r="CII15" i="9"/>
  <c r="CII58" i="9"/>
  <c r="CII10" i="9"/>
  <c r="CIJ7" i="9"/>
  <c r="CII14" i="9"/>
  <c r="CII13" i="9"/>
  <c r="CIJ61" i="9" l="1"/>
  <c r="CIJ55" i="9"/>
  <c r="CIJ11" i="9"/>
  <c r="CIJ59" i="9"/>
  <c r="CIJ60" i="9"/>
  <c r="CIJ12" i="9"/>
  <c r="CIJ56" i="9"/>
  <c r="CIJ57" i="9"/>
  <c r="CIJ16" i="9"/>
  <c r="CIJ54" i="9"/>
  <c r="CIJ15" i="9"/>
  <c r="CIJ58" i="9"/>
  <c r="CIK7" i="9"/>
  <c r="CIJ13" i="9"/>
  <c r="CIJ10" i="9"/>
  <c r="CIJ14" i="9"/>
  <c r="CIK61" i="9" l="1"/>
  <c r="CIK55" i="9"/>
  <c r="CIK11" i="9"/>
  <c r="CIK59" i="9"/>
  <c r="CIK60" i="9"/>
  <c r="CIK12" i="9"/>
  <c r="CIK56" i="9"/>
  <c r="CIK57" i="9"/>
  <c r="CIK16" i="9"/>
  <c r="CIK54" i="9"/>
  <c r="CIK15" i="9"/>
  <c r="CIK58" i="9"/>
  <c r="CIL7" i="9"/>
  <c r="CIK14" i="9"/>
  <c r="CIK10" i="9"/>
  <c r="CIK13" i="9"/>
  <c r="CIL61" i="9" l="1"/>
  <c r="CIL55" i="9"/>
  <c r="CIL11" i="9"/>
  <c r="CIL59" i="9"/>
  <c r="CIL60" i="9"/>
  <c r="CIL12" i="9"/>
  <c r="CIL57" i="9"/>
  <c r="CIL56" i="9"/>
  <c r="CIL16" i="9"/>
  <c r="CIL54" i="9"/>
  <c r="CIL15" i="9"/>
  <c r="CIL58" i="9"/>
  <c r="CIM7" i="9"/>
  <c r="CIL13" i="9"/>
  <c r="CIL10" i="9"/>
  <c r="CIL14" i="9"/>
  <c r="CIM61" i="9" l="1"/>
  <c r="CIM55" i="9"/>
  <c r="CIM11" i="9"/>
  <c r="CIM59" i="9"/>
  <c r="CIM60" i="9"/>
  <c r="CIM12" i="9"/>
  <c r="CIM56" i="9"/>
  <c r="CIM57" i="9"/>
  <c r="CIM16" i="9"/>
  <c r="CIM54" i="9"/>
  <c r="CIM15" i="9"/>
  <c r="CIM58" i="9"/>
  <c r="CIN7" i="9"/>
  <c r="CIM13" i="9"/>
  <c r="CIM14" i="9"/>
  <c r="CIM10" i="9"/>
  <c r="CIN61" i="9" l="1"/>
  <c r="CIN11" i="9"/>
  <c r="CIN55" i="9"/>
  <c r="CIN59" i="9"/>
  <c r="CIN60" i="9"/>
  <c r="CIN12" i="9"/>
  <c r="CIN56" i="9"/>
  <c r="CIN57" i="9"/>
  <c r="CIN16" i="9"/>
  <c r="CIN54" i="9"/>
  <c r="CIN15" i="9"/>
  <c r="CIN58" i="9"/>
  <c r="CIO7" i="9"/>
  <c r="CIN13" i="9"/>
  <c r="CIN10" i="9"/>
  <c r="CIN14" i="9"/>
  <c r="CIO61" i="9" l="1"/>
  <c r="CIO55" i="9"/>
  <c r="CIO11" i="9"/>
  <c r="CIO59" i="9"/>
  <c r="CIO60" i="9"/>
  <c r="CIO12" i="9"/>
  <c r="CIO57" i="9"/>
  <c r="CIO56" i="9"/>
  <c r="CIO16" i="9"/>
  <c r="CIO54" i="9"/>
  <c r="CIO15" i="9"/>
  <c r="CIO58" i="9"/>
  <c r="CIP7" i="9"/>
  <c r="CIO13" i="9"/>
  <c r="CIO10" i="9"/>
  <c r="CIO14" i="9"/>
  <c r="CIP61" i="9" l="1"/>
  <c r="CIP11" i="9"/>
  <c r="CIP55" i="9"/>
  <c r="CIP59" i="9"/>
  <c r="CIP60" i="9"/>
  <c r="CIP12" i="9"/>
  <c r="CIP57" i="9"/>
  <c r="CIP56" i="9"/>
  <c r="CIP16" i="9"/>
  <c r="CIP54" i="9"/>
  <c r="CIP15" i="9"/>
  <c r="CIP58" i="9"/>
  <c r="CIP10" i="9"/>
  <c r="CIP13" i="9"/>
  <c r="CIQ7" i="9"/>
  <c r="CIP14" i="9"/>
  <c r="CIQ61" i="9" l="1"/>
  <c r="CIQ55" i="9"/>
  <c r="CIQ11" i="9"/>
  <c r="CIQ59" i="9"/>
  <c r="CIQ60" i="9"/>
  <c r="CIQ12" i="9"/>
  <c r="CIQ57" i="9"/>
  <c r="CIQ56" i="9"/>
  <c r="CIQ16" i="9"/>
  <c r="CIQ54" i="9"/>
  <c r="CIQ15" i="9"/>
  <c r="CIQ58" i="9"/>
  <c r="CIQ10" i="9"/>
  <c r="CIQ13" i="9"/>
  <c r="CIR7" i="9"/>
  <c r="CIQ14" i="9"/>
  <c r="CIR61" i="9" l="1"/>
  <c r="CIR55" i="9"/>
  <c r="CIR11" i="9"/>
  <c r="CIR59" i="9"/>
  <c r="CIR60" i="9"/>
  <c r="CIR12" i="9"/>
  <c r="CIR56" i="9"/>
  <c r="CIR57" i="9"/>
  <c r="CIR16" i="9"/>
  <c r="CIR54" i="9"/>
  <c r="CIR15" i="9"/>
  <c r="CIR58" i="9"/>
  <c r="CIR10" i="9"/>
  <c r="CIR14" i="9"/>
  <c r="CIS7" i="9"/>
  <c r="CIR13" i="9"/>
  <c r="CIS61" i="9" l="1"/>
  <c r="CIS55" i="9"/>
  <c r="CIS11" i="9"/>
  <c r="CIS59" i="9"/>
  <c r="CIS60" i="9"/>
  <c r="CIS12" i="9"/>
  <c r="CIS56" i="9"/>
  <c r="CIS57" i="9"/>
  <c r="CIS16" i="9"/>
  <c r="CIS54" i="9"/>
  <c r="CIS15" i="9"/>
  <c r="CIS58" i="9"/>
  <c r="CIS10" i="9"/>
  <c r="CIS14" i="9"/>
  <c r="CIS13" i="9"/>
  <c r="CIT7" i="9"/>
  <c r="CIT61" i="9" l="1"/>
  <c r="CIT55" i="9"/>
  <c r="CIT11" i="9"/>
  <c r="CIT59" i="9"/>
  <c r="CIT60" i="9"/>
  <c r="CIT12" i="9"/>
  <c r="CIT56" i="9"/>
  <c r="CIT57" i="9"/>
  <c r="CIT16" i="9"/>
  <c r="CIT54" i="9"/>
  <c r="CIT15" i="9"/>
  <c r="CIT58" i="9"/>
  <c r="CIT10" i="9"/>
  <c r="CIT14" i="9"/>
  <c r="CIU7" i="9"/>
  <c r="CIT13" i="9"/>
  <c r="CIU61" i="9" l="1"/>
  <c r="CIU11" i="9"/>
  <c r="CIU55" i="9"/>
  <c r="CIU59" i="9"/>
  <c r="CIU60" i="9"/>
  <c r="CIU12" i="9"/>
  <c r="CIU57" i="9"/>
  <c r="CIU56" i="9"/>
  <c r="CIU16" i="9"/>
  <c r="CIU54" i="9"/>
  <c r="CIU15" i="9"/>
  <c r="CIU58" i="9"/>
  <c r="CIU10" i="9"/>
  <c r="CIU13" i="9"/>
  <c r="CIV7" i="9"/>
  <c r="CIU14" i="9"/>
  <c r="CIV61" i="9" l="1"/>
  <c r="CIV11" i="9"/>
  <c r="CIV55" i="9"/>
  <c r="CIV59" i="9"/>
  <c r="CIV60" i="9"/>
  <c r="CIV12" i="9"/>
  <c r="CIV56" i="9"/>
  <c r="CIV57" i="9"/>
  <c r="CIV16" i="9"/>
  <c r="CIV54" i="9"/>
  <c r="CIV15" i="9"/>
  <c r="CIV58" i="9"/>
  <c r="CIV10" i="9"/>
  <c r="CIV14" i="9"/>
  <c r="CIV13" i="9"/>
  <c r="CIW7" i="9"/>
  <c r="CIW61" i="9" l="1"/>
  <c r="CIW55" i="9"/>
  <c r="CIW11" i="9"/>
  <c r="CIW59" i="9"/>
  <c r="CIW60" i="9"/>
  <c r="CIW12" i="9"/>
  <c r="CIW56" i="9"/>
  <c r="CIW57" i="9"/>
  <c r="CIW16" i="9"/>
  <c r="CIW54" i="9"/>
  <c r="CIW15" i="9"/>
  <c r="CIW58" i="9"/>
  <c r="CIW10" i="9"/>
  <c r="CIW14" i="9"/>
  <c r="CIW13" i="9"/>
  <c r="CIX7" i="9"/>
  <c r="CIX61" i="9" l="1"/>
  <c r="CIX55" i="9"/>
  <c r="CIX11" i="9"/>
  <c r="CIX59" i="9"/>
  <c r="CIX60" i="9"/>
  <c r="CIX12" i="9"/>
  <c r="CIX56" i="9"/>
  <c r="CIX57" i="9"/>
  <c r="CIX16" i="9"/>
  <c r="CIX54" i="9"/>
  <c r="CIX15" i="9"/>
  <c r="CIX58" i="9"/>
  <c r="CIX10" i="9"/>
  <c r="CIX14" i="9"/>
  <c r="CIY7" i="9"/>
  <c r="CIX13" i="9"/>
  <c r="CIY61" i="9" l="1"/>
  <c r="CIY55" i="9"/>
  <c r="CIY11" i="9"/>
  <c r="CIY60" i="9"/>
  <c r="CIY59" i="9"/>
  <c r="CIY12" i="9"/>
  <c r="CIY57" i="9"/>
  <c r="CIY56" i="9"/>
  <c r="CIY16" i="9"/>
  <c r="CIY54" i="9"/>
  <c r="CIY15" i="9"/>
  <c r="CIY58" i="9"/>
  <c r="CIY13" i="9"/>
  <c r="CIZ7" i="9"/>
  <c r="CIY14" i="9"/>
  <c r="CIY10" i="9"/>
  <c r="CIZ61" i="9" l="1"/>
  <c r="CIZ55" i="9"/>
  <c r="CIZ11" i="9"/>
  <c r="CIZ60" i="9"/>
  <c r="CIZ59" i="9"/>
  <c r="CIZ12" i="9"/>
  <c r="CIZ56" i="9"/>
  <c r="CIZ57" i="9"/>
  <c r="CIZ16" i="9"/>
  <c r="CIZ54" i="9"/>
  <c r="CIZ15" i="9"/>
  <c r="CIZ58" i="9"/>
  <c r="CIZ10" i="9"/>
  <c r="CIZ14" i="9"/>
  <c r="CIZ13" i="9"/>
  <c r="CJA7" i="9"/>
  <c r="CJA61" i="9" l="1"/>
  <c r="CJA55" i="9"/>
  <c r="CJA11" i="9"/>
  <c r="CJA59" i="9"/>
  <c r="CJA60" i="9"/>
  <c r="CJA12" i="9"/>
  <c r="CJA56" i="9"/>
  <c r="CJA57" i="9"/>
  <c r="CJA16" i="9"/>
  <c r="CJA54" i="9"/>
  <c r="CJA15" i="9"/>
  <c r="CJA58" i="9"/>
  <c r="CJA10" i="9"/>
  <c r="CJA13" i="9"/>
  <c r="CJB7" i="9"/>
  <c r="CJA14" i="9"/>
  <c r="CJB61" i="9" l="1"/>
  <c r="CJB55" i="9"/>
  <c r="CJB11" i="9"/>
  <c r="CJB59" i="9"/>
  <c r="CJB60" i="9"/>
  <c r="CJB12" i="9"/>
  <c r="CJB56" i="9"/>
  <c r="CJB57" i="9"/>
  <c r="CJB16" i="9"/>
  <c r="CJB54" i="9"/>
  <c r="CJB15" i="9"/>
  <c r="CJB58" i="9"/>
  <c r="CJB10" i="9"/>
  <c r="CJB14" i="9"/>
  <c r="CJC7" i="9"/>
  <c r="CJB13" i="9"/>
  <c r="CJC61" i="9" l="1"/>
  <c r="CJC55" i="9"/>
  <c r="CJC11" i="9"/>
  <c r="CJC60" i="9"/>
  <c r="CJC59" i="9"/>
  <c r="CJC12" i="9"/>
  <c r="CJC56" i="9"/>
  <c r="CJC57" i="9"/>
  <c r="CJC16" i="9"/>
  <c r="CJC54" i="9"/>
  <c r="CJC15" i="9"/>
  <c r="CJC58" i="9"/>
  <c r="CJC14" i="9"/>
  <c r="CJD7" i="9"/>
  <c r="CJC10" i="9"/>
  <c r="CJC13" i="9"/>
  <c r="CJD61" i="9" l="1"/>
  <c r="CJD11" i="9"/>
  <c r="CJD55" i="9"/>
  <c r="CJD60" i="9"/>
  <c r="CJD59" i="9"/>
  <c r="CJD12" i="9"/>
  <c r="CJD56" i="9"/>
  <c r="CJD57" i="9"/>
  <c r="CJD16" i="9"/>
  <c r="CJD54" i="9"/>
  <c r="CJD15" i="9"/>
  <c r="CJD58" i="9"/>
  <c r="CJD10" i="9"/>
  <c r="CJD14" i="9"/>
  <c r="CJD13" i="9"/>
  <c r="CJE7" i="9"/>
  <c r="CJE61" i="9" l="1"/>
  <c r="CJE55" i="9"/>
  <c r="CJE11" i="9"/>
  <c r="CJE59" i="9"/>
  <c r="CJE60" i="9"/>
  <c r="CJE12" i="9"/>
  <c r="CJE57" i="9"/>
  <c r="CJE56" i="9"/>
  <c r="CJE16" i="9"/>
  <c r="CJE54" i="9"/>
  <c r="CJE15" i="9"/>
  <c r="CJE58" i="9"/>
  <c r="CJE10" i="9"/>
  <c r="CJE14" i="9"/>
  <c r="CJF7" i="9"/>
  <c r="CJE13" i="9"/>
  <c r="CJF61" i="9" l="1"/>
  <c r="CJF55" i="9"/>
  <c r="CJF11" i="9"/>
  <c r="CJF59" i="9"/>
  <c r="CJF60" i="9"/>
  <c r="CJF12" i="9"/>
  <c r="CJF56" i="9"/>
  <c r="CJF57" i="9"/>
  <c r="CJF16" i="9"/>
  <c r="CJF54" i="9"/>
  <c r="CJF15" i="9"/>
  <c r="CJF58" i="9"/>
  <c r="CJF10" i="9"/>
  <c r="CJF13" i="9"/>
  <c r="CJF14" i="9"/>
  <c r="CJG7" i="9"/>
  <c r="CJG61" i="9" l="1"/>
  <c r="CJG55" i="9"/>
  <c r="CJG11" i="9"/>
  <c r="CJG59" i="9"/>
  <c r="CJG60" i="9"/>
  <c r="CJG12" i="9"/>
  <c r="CJG56" i="9"/>
  <c r="CJG57" i="9"/>
  <c r="CJG16" i="9"/>
  <c r="CJG54" i="9"/>
  <c r="CJG15" i="9"/>
  <c r="CJG58" i="9"/>
  <c r="CJG10" i="9"/>
  <c r="CJG13" i="9"/>
  <c r="CJH7" i="9"/>
  <c r="CJG14" i="9"/>
  <c r="CJH61" i="9" l="1"/>
  <c r="CJH55" i="9"/>
  <c r="CJH11" i="9"/>
  <c r="CJH59" i="9"/>
  <c r="CJH60" i="9"/>
  <c r="CJH12" i="9"/>
  <c r="CJH56" i="9"/>
  <c r="CJH57" i="9"/>
  <c r="CJH16" i="9"/>
  <c r="CJH54" i="9"/>
  <c r="CJH15" i="9"/>
  <c r="CJH58" i="9"/>
  <c r="CJH10" i="9"/>
  <c r="CJH14" i="9"/>
  <c r="CJH13" i="9"/>
  <c r="CJI7" i="9"/>
  <c r="CJI61" i="9" l="1"/>
  <c r="CJI55" i="9"/>
  <c r="CJI11" i="9"/>
  <c r="CJI59" i="9"/>
  <c r="CJI60" i="9"/>
  <c r="CJI12" i="9"/>
  <c r="CJI56" i="9"/>
  <c r="CJI57" i="9"/>
  <c r="CJI16" i="9"/>
  <c r="CJI54" i="9"/>
  <c r="CJI15" i="9"/>
  <c r="CJI58" i="9"/>
  <c r="CJI10" i="9"/>
  <c r="CJI14" i="9"/>
  <c r="CJJ7" i="9"/>
  <c r="CJI13" i="9"/>
  <c r="CJJ61" i="9" l="1"/>
  <c r="CJJ55" i="9"/>
  <c r="CJJ11" i="9"/>
  <c r="CJJ59" i="9"/>
  <c r="CJJ60" i="9"/>
  <c r="CJJ12" i="9"/>
  <c r="CJJ56" i="9"/>
  <c r="CJJ57" i="9"/>
  <c r="CJJ16" i="9"/>
  <c r="CJJ54" i="9"/>
  <c r="CJJ15" i="9"/>
  <c r="CJJ58" i="9"/>
  <c r="CJJ10" i="9"/>
  <c r="CJJ14" i="9"/>
  <c r="CJK7" i="9"/>
  <c r="CJJ13" i="9"/>
  <c r="CJK61" i="9" l="1"/>
  <c r="CJK55" i="9"/>
  <c r="CJK11" i="9"/>
  <c r="CJK59" i="9"/>
  <c r="CJK60" i="9"/>
  <c r="CJK12" i="9"/>
  <c r="CJK57" i="9"/>
  <c r="CJK56" i="9"/>
  <c r="CJK16" i="9"/>
  <c r="CJK54" i="9"/>
  <c r="CJK15" i="9"/>
  <c r="CJK58" i="9"/>
  <c r="CJK10" i="9"/>
  <c r="CJK13" i="9"/>
  <c r="CJK14" i="9"/>
  <c r="CJL7" i="9"/>
  <c r="CJL61" i="9" l="1"/>
  <c r="CJL55" i="9"/>
  <c r="CJL11" i="9"/>
  <c r="CJL60" i="9"/>
  <c r="CJL59" i="9"/>
  <c r="CJL12" i="9"/>
  <c r="CJL56" i="9"/>
  <c r="CJL57" i="9"/>
  <c r="CJL16" i="9"/>
  <c r="CJL54" i="9"/>
  <c r="CJL15" i="9"/>
  <c r="CJL58" i="9"/>
  <c r="CJL10" i="9"/>
  <c r="CJL14" i="9"/>
  <c r="CJM7" i="9"/>
  <c r="CJL13" i="9"/>
  <c r="CJM61" i="9" l="1"/>
  <c r="CJM55" i="9"/>
  <c r="CJM11" i="9"/>
  <c r="CJM59" i="9"/>
  <c r="CJM60" i="9"/>
  <c r="CJM12" i="9"/>
  <c r="CJM56" i="9"/>
  <c r="CJM57" i="9"/>
  <c r="CJM16" i="9"/>
  <c r="CJM54" i="9"/>
  <c r="CJM15" i="9"/>
  <c r="CJM58" i="9"/>
  <c r="CJM10" i="9"/>
  <c r="CJM14" i="9"/>
  <c r="CJN7" i="9"/>
  <c r="CJM13" i="9"/>
  <c r="CJN61" i="9" l="1"/>
  <c r="CJN11" i="9"/>
  <c r="CJN55" i="9"/>
  <c r="CJN59" i="9"/>
  <c r="CJN60" i="9"/>
  <c r="CJN12" i="9"/>
  <c r="CJN57" i="9"/>
  <c r="CJN56" i="9"/>
  <c r="CJN16" i="9"/>
  <c r="CJN54" i="9"/>
  <c r="CJN15" i="9"/>
  <c r="CJN58" i="9"/>
  <c r="CJN14" i="9"/>
  <c r="CJO7" i="9"/>
  <c r="CJN10" i="9"/>
  <c r="CJN13" i="9"/>
  <c r="CJO61" i="9" l="1"/>
  <c r="CJO55" i="9"/>
  <c r="CJO11" i="9"/>
  <c r="CJO59" i="9"/>
  <c r="CJO60" i="9"/>
  <c r="CJO12" i="9"/>
  <c r="CJO56" i="9"/>
  <c r="CJO57" i="9"/>
  <c r="CJO16" i="9"/>
  <c r="CJO54" i="9"/>
  <c r="CJO15" i="9"/>
  <c r="CJO58" i="9"/>
  <c r="CJO13" i="9"/>
  <c r="CJO10" i="9"/>
  <c r="CJP7" i="9"/>
  <c r="CJO14" i="9"/>
  <c r="CJP61" i="9" l="1"/>
  <c r="CJP55" i="9"/>
  <c r="CJP11" i="9"/>
  <c r="CJP59" i="9"/>
  <c r="CJP60" i="9"/>
  <c r="CJP12" i="9"/>
  <c r="CJP56" i="9"/>
  <c r="CJP57" i="9"/>
  <c r="CJP16" i="9"/>
  <c r="CJP54" i="9"/>
  <c r="CJP15" i="9"/>
  <c r="CJP58" i="9"/>
  <c r="CJP10" i="9"/>
  <c r="CJP14" i="9"/>
  <c r="CJQ7" i="9"/>
  <c r="CJP13" i="9"/>
  <c r="CJQ61" i="9" l="1"/>
  <c r="CJQ55" i="9"/>
  <c r="CJQ11" i="9"/>
  <c r="CJQ59" i="9"/>
  <c r="CJQ60" i="9"/>
  <c r="CJQ12" i="9"/>
  <c r="CJQ56" i="9"/>
  <c r="CJQ57" i="9"/>
  <c r="CJQ16" i="9"/>
  <c r="CJQ54" i="9"/>
  <c r="CJQ15" i="9"/>
  <c r="CJQ58" i="9"/>
  <c r="CJQ10" i="9"/>
  <c r="CJQ14" i="9"/>
  <c r="CJR7" i="9"/>
  <c r="CJQ13" i="9"/>
  <c r="CJR61" i="9" l="1"/>
  <c r="CJR55" i="9"/>
  <c r="CJR11" i="9"/>
  <c r="CJR59" i="9"/>
  <c r="CJR60" i="9"/>
  <c r="CJR12" i="9"/>
  <c r="CJR56" i="9"/>
  <c r="CJR57" i="9"/>
  <c r="CJR16" i="9"/>
  <c r="CJR54" i="9"/>
  <c r="CJR15" i="9"/>
  <c r="CJR58" i="9"/>
  <c r="CJR10" i="9"/>
  <c r="CJR14" i="9"/>
  <c r="CJS7" i="9"/>
  <c r="CJR13" i="9"/>
  <c r="CJS61" i="9" l="1"/>
  <c r="CJS11" i="9"/>
  <c r="CJS55" i="9"/>
  <c r="CJS59" i="9"/>
  <c r="CJS60" i="9"/>
  <c r="CJS12" i="9"/>
  <c r="CJS56" i="9"/>
  <c r="CJS57" i="9"/>
  <c r="CJS16" i="9"/>
  <c r="CJS54" i="9"/>
  <c r="CJS15" i="9"/>
  <c r="CJS58" i="9"/>
  <c r="CJS10" i="9"/>
  <c r="CJS13" i="9"/>
  <c r="CJT7" i="9"/>
  <c r="CJS14" i="9"/>
  <c r="CJT61" i="9" l="1"/>
  <c r="CJT11" i="9"/>
  <c r="CJT55" i="9"/>
  <c r="CJT59" i="9"/>
  <c r="CJT60" i="9"/>
  <c r="CJT12" i="9"/>
  <c r="CJT56" i="9"/>
  <c r="CJT57" i="9"/>
  <c r="CJT16" i="9"/>
  <c r="CJT54" i="9"/>
  <c r="CJT15" i="9"/>
  <c r="CJT58" i="9"/>
  <c r="CJU7" i="9"/>
  <c r="CJT13" i="9"/>
  <c r="CJT10" i="9"/>
  <c r="CJT14" i="9"/>
  <c r="CJU61" i="9" l="1"/>
  <c r="CJU55" i="9"/>
  <c r="CJU11" i="9"/>
  <c r="CJU59" i="9"/>
  <c r="CJU60" i="9"/>
  <c r="CJU12" i="9"/>
  <c r="CJU56" i="9"/>
  <c r="CJU57" i="9"/>
  <c r="CJU16" i="9"/>
  <c r="CJU54" i="9"/>
  <c r="CJU15" i="9"/>
  <c r="CJU58" i="9"/>
  <c r="CJV7" i="9"/>
  <c r="CJU13" i="9"/>
  <c r="CJU10" i="9"/>
  <c r="CJU14" i="9"/>
  <c r="CJV61" i="9" l="1"/>
  <c r="CJV11" i="9"/>
  <c r="CJV55" i="9"/>
  <c r="CJV59" i="9"/>
  <c r="CJV60" i="9"/>
  <c r="CJV12" i="9"/>
  <c r="CJV57" i="9"/>
  <c r="CJV56" i="9"/>
  <c r="CJV16" i="9"/>
  <c r="CJV54" i="9"/>
  <c r="CJV15" i="9"/>
  <c r="CJV58" i="9"/>
  <c r="CJW7" i="9"/>
  <c r="CJV14" i="9"/>
  <c r="CJV10" i="9"/>
  <c r="CJV13" i="9"/>
  <c r="CJW61" i="9" l="1"/>
  <c r="CJW55" i="9"/>
  <c r="CJW11" i="9"/>
  <c r="CJW59" i="9"/>
  <c r="CJW60" i="9"/>
  <c r="CJW12" i="9"/>
  <c r="CJW56" i="9"/>
  <c r="CJW57" i="9"/>
  <c r="CJW16" i="9"/>
  <c r="CJW54" i="9"/>
  <c r="CJW15" i="9"/>
  <c r="CJW58" i="9"/>
  <c r="CJW10" i="9"/>
  <c r="CJW13" i="9"/>
  <c r="CJW14" i="9"/>
  <c r="CJX7" i="9"/>
  <c r="CJX61" i="9" l="1"/>
  <c r="CJX55" i="9"/>
  <c r="CJX11" i="9"/>
  <c r="CJX59" i="9"/>
  <c r="CJX60" i="9"/>
  <c r="CJX12" i="9"/>
  <c r="CJX56" i="9"/>
  <c r="CJX57" i="9"/>
  <c r="CJX16" i="9"/>
  <c r="CJX54" i="9"/>
  <c r="CJX15" i="9"/>
  <c r="CJX58" i="9"/>
  <c r="CJX10" i="9"/>
  <c r="CJX14" i="9"/>
  <c r="CJY7" i="9"/>
  <c r="CJX13" i="9"/>
  <c r="CJY61" i="9" l="1"/>
  <c r="CJY55" i="9"/>
  <c r="CJY11" i="9"/>
  <c r="CJY59" i="9"/>
  <c r="CJY60" i="9"/>
  <c r="CJY12" i="9"/>
  <c r="CJY56" i="9"/>
  <c r="CJY57" i="9"/>
  <c r="CJY16" i="9"/>
  <c r="CJY54" i="9"/>
  <c r="CJY15" i="9"/>
  <c r="CJY58" i="9"/>
  <c r="CJY10" i="9"/>
  <c r="CJY14" i="9"/>
  <c r="CJZ7" i="9"/>
  <c r="CJY13" i="9"/>
  <c r="CJZ61" i="9" l="1"/>
  <c r="CJZ55" i="9"/>
  <c r="CJZ11" i="9"/>
  <c r="CJZ59" i="9"/>
  <c r="CJZ60" i="9"/>
  <c r="CJZ12" i="9"/>
  <c r="CJZ56" i="9"/>
  <c r="CJZ57" i="9"/>
  <c r="CJZ16" i="9"/>
  <c r="CJZ54" i="9"/>
  <c r="CJZ15" i="9"/>
  <c r="CJZ58" i="9"/>
  <c r="CJZ10" i="9"/>
  <c r="CJZ14" i="9"/>
  <c r="CJZ13" i="9"/>
  <c r="CKA7" i="9"/>
  <c r="CKA61" i="9" l="1"/>
  <c r="CKA11" i="9"/>
  <c r="CKA55" i="9"/>
  <c r="CKA59" i="9"/>
  <c r="CKA60" i="9"/>
  <c r="CKA12" i="9"/>
  <c r="CKA56" i="9"/>
  <c r="CKA57" i="9"/>
  <c r="CKA16" i="9"/>
  <c r="CKA54" i="9"/>
  <c r="CKA15" i="9"/>
  <c r="CKA58" i="9"/>
  <c r="CKA10" i="9"/>
  <c r="CKA13" i="9"/>
  <c r="CKB7" i="9"/>
  <c r="CKA14" i="9"/>
  <c r="CKB61" i="9" l="1"/>
  <c r="CKB55" i="9"/>
  <c r="CKB11" i="9"/>
  <c r="CKB59" i="9"/>
  <c r="CKB60" i="9"/>
  <c r="CKB12" i="9"/>
  <c r="CKB57" i="9"/>
  <c r="CKB56" i="9"/>
  <c r="CKB16" i="9"/>
  <c r="CKB54" i="9"/>
  <c r="CKB15" i="9"/>
  <c r="CKB58" i="9"/>
  <c r="CKB10" i="9"/>
  <c r="CKB14" i="9"/>
  <c r="CKC7" i="9"/>
  <c r="CKB13" i="9"/>
  <c r="CKC61" i="9" l="1"/>
  <c r="CKC55" i="9"/>
  <c r="CKC11" i="9"/>
  <c r="CKC59" i="9"/>
  <c r="CKC60" i="9"/>
  <c r="CKC12" i="9"/>
  <c r="CKC57" i="9"/>
  <c r="CKC56" i="9"/>
  <c r="CKC16" i="9"/>
  <c r="CKC54" i="9"/>
  <c r="CKC15" i="9"/>
  <c r="CKC58" i="9"/>
  <c r="CKC10" i="9"/>
  <c r="CKC14" i="9"/>
  <c r="CKD7" i="9"/>
  <c r="CKC13" i="9"/>
  <c r="CKD61" i="9" l="1"/>
  <c r="CKD55" i="9"/>
  <c r="CKD11" i="9"/>
  <c r="CKD59" i="9"/>
  <c r="CKD60" i="9"/>
  <c r="CKD12" i="9"/>
  <c r="CKD56" i="9"/>
  <c r="CKD57" i="9"/>
  <c r="CKD16" i="9"/>
  <c r="CKD54" i="9"/>
  <c r="CKD15" i="9"/>
  <c r="CKD58" i="9"/>
  <c r="CKD10" i="9"/>
  <c r="CKD14" i="9"/>
  <c r="CKE7" i="9"/>
  <c r="CKD13" i="9"/>
  <c r="CKE61" i="9" l="1"/>
  <c r="CKE55" i="9"/>
  <c r="CKE11" i="9"/>
  <c r="CKE59" i="9"/>
  <c r="CKE60" i="9"/>
  <c r="CKE12" i="9"/>
  <c r="CKE57" i="9"/>
  <c r="CKE56" i="9"/>
  <c r="CKE16" i="9"/>
  <c r="CKE54" i="9"/>
  <c r="CKE15" i="9"/>
  <c r="CKE58" i="9"/>
  <c r="CKE13" i="9"/>
  <c r="CKE10" i="9"/>
  <c r="CKF7" i="9"/>
  <c r="CKE14" i="9"/>
  <c r="CKF61" i="9" l="1"/>
  <c r="CKF55" i="9"/>
  <c r="CKF11" i="9"/>
  <c r="CKF59" i="9"/>
  <c r="CKF60" i="9"/>
  <c r="CKF12" i="9"/>
  <c r="CKF56" i="9"/>
  <c r="CKF57" i="9"/>
  <c r="CKF16" i="9"/>
  <c r="CKF54" i="9"/>
  <c r="CKF15" i="9"/>
  <c r="CKF58" i="9"/>
  <c r="CKF10" i="9"/>
  <c r="CKF14" i="9"/>
  <c r="CKG7" i="9"/>
  <c r="CKF13" i="9"/>
  <c r="CKG61" i="9" l="1"/>
  <c r="CKG55" i="9"/>
  <c r="CKG11" i="9"/>
  <c r="CKG59" i="9"/>
  <c r="CKG60" i="9"/>
  <c r="CKG12" i="9"/>
  <c r="CKG57" i="9"/>
  <c r="CKG56" i="9"/>
  <c r="CKG16" i="9"/>
  <c r="CKG54" i="9"/>
  <c r="CKG15" i="9"/>
  <c r="CKG58" i="9"/>
  <c r="CKG10" i="9"/>
  <c r="CKG14" i="9"/>
  <c r="CKG13" i="9"/>
  <c r="CKH7" i="9"/>
  <c r="CKH61" i="9" l="1"/>
  <c r="CKH55" i="9"/>
  <c r="CKH11" i="9"/>
  <c r="CKH59" i="9"/>
  <c r="CKH60" i="9"/>
  <c r="CKH12" i="9"/>
  <c r="CKH57" i="9"/>
  <c r="CKH56" i="9"/>
  <c r="CKH16" i="9"/>
  <c r="CKH54" i="9"/>
  <c r="CKH15" i="9"/>
  <c r="CKH58" i="9"/>
  <c r="CKH10" i="9"/>
  <c r="CKH14" i="9"/>
  <c r="CKI7" i="9"/>
  <c r="CKH13" i="9"/>
  <c r="CKI61" i="9" l="1"/>
  <c r="CKI55" i="9"/>
  <c r="CKI11" i="9"/>
  <c r="CKI59" i="9"/>
  <c r="CKI60" i="9"/>
  <c r="CKI12" i="9"/>
  <c r="CKI57" i="9"/>
  <c r="CKI56" i="9"/>
  <c r="CKI16" i="9"/>
  <c r="CKI54" i="9"/>
  <c r="CKI15" i="9"/>
  <c r="CKI58" i="9"/>
  <c r="CKI10" i="9"/>
  <c r="CKI14" i="9"/>
  <c r="CKI13" i="9"/>
  <c r="CKJ7" i="9"/>
  <c r="CKJ61" i="9" l="1"/>
  <c r="CKJ55" i="9"/>
  <c r="CKJ11" i="9"/>
  <c r="CKJ59" i="9"/>
  <c r="CKJ60" i="9"/>
  <c r="CKJ12" i="9"/>
  <c r="CKJ57" i="9"/>
  <c r="CKJ56" i="9"/>
  <c r="CKJ16" i="9"/>
  <c r="CKJ54" i="9"/>
  <c r="CKJ15" i="9"/>
  <c r="CKJ58" i="9"/>
  <c r="CKJ10" i="9"/>
  <c r="CKJ14" i="9"/>
  <c r="CKK7" i="9"/>
  <c r="CKJ13" i="9"/>
  <c r="CKK61" i="9" l="1"/>
  <c r="CKK55" i="9"/>
  <c r="CKK11" i="9"/>
  <c r="CKK59" i="9"/>
  <c r="CKK60" i="9"/>
  <c r="CKK12" i="9"/>
  <c r="CKK57" i="9"/>
  <c r="CKK56" i="9"/>
  <c r="CKK16" i="9"/>
  <c r="CKK54" i="9"/>
  <c r="CKK15" i="9"/>
  <c r="CKK58" i="9"/>
  <c r="CKK10" i="9"/>
  <c r="CKK14" i="9"/>
  <c r="CKK13" i="9"/>
  <c r="CKL7" i="9"/>
  <c r="CKL61" i="9" l="1"/>
  <c r="CKL55" i="9"/>
  <c r="CKL11" i="9"/>
  <c r="CKL59" i="9"/>
  <c r="CKL60" i="9"/>
  <c r="CKL12" i="9"/>
  <c r="CKL57" i="9"/>
  <c r="CKL56" i="9"/>
  <c r="CKL16" i="9"/>
  <c r="CKL54" i="9"/>
  <c r="CKL15" i="9"/>
  <c r="CKL58" i="9"/>
  <c r="CKL10" i="9"/>
  <c r="CKL13" i="9"/>
  <c r="CKM7" i="9"/>
  <c r="CKL14" i="9"/>
  <c r="CKM61" i="9" l="1"/>
  <c r="CKM55" i="9"/>
  <c r="CKM11" i="9"/>
  <c r="CKM59" i="9"/>
  <c r="CKM60" i="9"/>
  <c r="CKM12" i="9"/>
  <c r="CKM56" i="9"/>
  <c r="CKM57" i="9"/>
  <c r="CKM16" i="9"/>
  <c r="CKM54" i="9"/>
  <c r="CKM15" i="9"/>
  <c r="CKM58" i="9"/>
  <c r="CKM10" i="9"/>
  <c r="CKM13" i="9"/>
  <c r="CKN7" i="9"/>
  <c r="CKM14" i="9"/>
  <c r="CKN61" i="9" l="1"/>
  <c r="CKN11" i="9"/>
  <c r="CKN55" i="9"/>
  <c r="CKN59" i="9"/>
  <c r="CKN60" i="9"/>
  <c r="CKN12" i="9"/>
  <c r="CKN56" i="9"/>
  <c r="CKN57" i="9"/>
  <c r="CKN16" i="9"/>
  <c r="CKN54" i="9"/>
  <c r="CKN15" i="9"/>
  <c r="CKN58" i="9"/>
  <c r="CKN10" i="9"/>
  <c r="CKN14" i="9"/>
  <c r="CKN13" i="9"/>
  <c r="CKO7" i="9"/>
  <c r="CKO61" i="9" l="1"/>
  <c r="CKO55" i="9"/>
  <c r="CKO11" i="9"/>
  <c r="CKO59" i="9"/>
  <c r="CKO60" i="9"/>
  <c r="CKO12" i="9"/>
  <c r="CKO56" i="9"/>
  <c r="CKO57" i="9"/>
  <c r="CKO16" i="9"/>
  <c r="CKO54" i="9"/>
  <c r="CKO15" i="9"/>
  <c r="CKO58" i="9"/>
  <c r="CKO10" i="9"/>
  <c r="CKO14" i="9"/>
  <c r="CKP7" i="9"/>
  <c r="CKO13" i="9"/>
  <c r="CKP61" i="9" l="1"/>
  <c r="CKP55" i="9"/>
  <c r="CKP11" i="9"/>
  <c r="CKP59" i="9"/>
  <c r="CKP60" i="9"/>
  <c r="CKP12" i="9"/>
  <c r="CKP56" i="9"/>
  <c r="CKP57" i="9"/>
  <c r="CKP16" i="9"/>
  <c r="CKP54" i="9"/>
  <c r="CKP15" i="9"/>
  <c r="CKP58" i="9"/>
  <c r="CKP10" i="9"/>
  <c r="CKP14" i="9"/>
  <c r="CKQ7" i="9"/>
  <c r="CKP13" i="9"/>
  <c r="CKQ61" i="9" l="1"/>
  <c r="CKQ55" i="9"/>
  <c r="CKQ11" i="9"/>
  <c r="CKQ59" i="9"/>
  <c r="CKQ60" i="9"/>
  <c r="CKQ12" i="9"/>
  <c r="CKQ57" i="9"/>
  <c r="CKQ56" i="9"/>
  <c r="CKQ16" i="9"/>
  <c r="CKQ54" i="9"/>
  <c r="CKQ15" i="9"/>
  <c r="CKQ58" i="9"/>
  <c r="CKQ10" i="9"/>
  <c r="CKQ13" i="9"/>
  <c r="CKR7" i="9"/>
  <c r="CKQ14" i="9"/>
  <c r="CKR61" i="9" l="1"/>
  <c r="CKR55" i="9"/>
  <c r="CKR11" i="9"/>
  <c r="CKR59" i="9"/>
  <c r="CKR60" i="9"/>
  <c r="CKR12" i="9"/>
  <c r="CKR57" i="9"/>
  <c r="CKR56" i="9"/>
  <c r="CKR16" i="9"/>
  <c r="CKR54" i="9"/>
  <c r="CKR15" i="9"/>
  <c r="CKR58" i="9"/>
  <c r="CKR10" i="9"/>
  <c r="CKR14" i="9"/>
  <c r="CKS7" i="9"/>
  <c r="CKR13" i="9"/>
  <c r="CKS61" i="9" l="1"/>
  <c r="CKS55" i="9"/>
  <c r="CKS11" i="9"/>
  <c r="CKS59" i="9"/>
  <c r="CKS60" i="9"/>
  <c r="CKS12" i="9"/>
  <c r="CKS56" i="9"/>
  <c r="CKS57" i="9"/>
  <c r="CKS16" i="9"/>
  <c r="CKS54" i="9"/>
  <c r="CKS15" i="9"/>
  <c r="CKS58" i="9"/>
  <c r="CKS10" i="9"/>
  <c r="CKS14" i="9"/>
  <c r="CKT7" i="9"/>
  <c r="CKS13" i="9"/>
  <c r="CKT61" i="9" l="1"/>
  <c r="CKT55" i="9"/>
  <c r="CKT11" i="9"/>
  <c r="CKT59" i="9"/>
  <c r="CKT60" i="9"/>
  <c r="CKT12" i="9"/>
  <c r="CKT56" i="9"/>
  <c r="CKT57" i="9"/>
  <c r="CKT16" i="9"/>
  <c r="CKT54" i="9"/>
  <c r="CKT15" i="9"/>
  <c r="CKT58" i="9"/>
  <c r="CKT10" i="9"/>
  <c r="CKT14" i="9"/>
  <c r="CKU7" i="9"/>
  <c r="CKT13" i="9"/>
  <c r="CKU61" i="9" l="1"/>
  <c r="CKU11" i="9"/>
  <c r="CKU55" i="9"/>
  <c r="CKU59" i="9"/>
  <c r="CKU60" i="9"/>
  <c r="CKU12" i="9"/>
  <c r="CKU57" i="9"/>
  <c r="CKU56" i="9"/>
  <c r="CKU16" i="9"/>
  <c r="CKU54" i="9"/>
  <c r="CKU15" i="9"/>
  <c r="CKU58" i="9"/>
  <c r="CKU10" i="9"/>
  <c r="CKV7" i="9"/>
  <c r="CKU13" i="9"/>
  <c r="CKU14" i="9"/>
  <c r="CKV61" i="9" l="1"/>
  <c r="CKV55" i="9"/>
  <c r="CKV11" i="9"/>
  <c r="CKV59" i="9"/>
  <c r="CKV60" i="9"/>
  <c r="CKV12" i="9"/>
  <c r="CKV56" i="9"/>
  <c r="CKV57" i="9"/>
  <c r="CKV16" i="9"/>
  <c r="CKV54" i="9"/>
  <c r="CKV15" i="9"/>
  <c r="CKV58" i="9"/>
  <c r="CKV10" i="9"/>
  <c r="CKV14" i="9"/>
  <c r="CKW7" i="9"/>
  <c r="CKV13" i="9"/>
  <c r="CKW61" i="9" l="1"/>
  <c r="CKW55" i="9"/>
  <c r="CKW11" i="9"/>
  <c r="CKW60" i="9"/>
  <c r="CKW59" i="9"/>
  <c r="CKW12" i="9"/>
  <c r="CKW56" i="9"/>
  <c r="CKW57" i="9"/>
  <c r="CKW16" i="9"/>
  <c r="CKW54" i="9"/>
  <c r="CKW15" i="9"/>
  <c r="CKW58" i="9"/>
  <c r="CKW10" i="9"/>
  <c r="CKW13" i="9"/>
  <c r="CKX7" i="9"/>
  <c r="CKW14" i="9"/>
  <c r="CKX61" i="9" l="1"/>
  <c r="CKX55" i="9"/>
  <c r="CKX11" i="9"/>
  <c r="CKX59" i="9"/>
  <c r="CKX60" i="9"/>
  <c r="CKX12" i="9"/>
  <c r="CKX56" i="9"/>
  <c r="CKX57" i="9"/>
  <c r="CKX16" i="9"/>
  <c r="CKX54" i="9"/>
  <c r="CKX15" i="9"/>
  <c r="CKX58" i="9"/>
  <c r="CKX10" i="9"/>
  <c r="CKX14" i="9"/>
  <c r="CKX13" i="9"/>
  <c r="CKY7" i="9"/>
  <c r="CKY61" i="9" l="1"/>
  <c r="CKY55" i="9"/>
  <c r="CKY11" i="9"/>
  <c r="CKY59" i="9"/>
  <c r="CKY60" i="9"/>
  <c r="CKY12" i="9"/>
  <c r="CKY56" i="9"/>
  <c r="CKY57" i="9"/>
  <c r="CKY16" i="9"/>
  <c r="CKY54" i="9"/>
  <c r="CKY15" i="9"/>
  <c r="CKY58" i="9"/>
  <c r="CKY10" i="9"/>
  <c r="CKY14" i="9"/>
  <c r="CKY13" i="9"/>
  <c r="CKZ7" i="9"/>
  <c r="CKZ61" i="9" l="1"/>
  <c r="CKZ55" i="9"/>
  <c r="CKZ11" i="9"/>
  <c r="CKZ59" i="9"/>
  <c r="CKZ60" i="9"/>
  <c r="CKZ12" i="9"/>
  <c r="CKZ56" i="9"/>
  <c r="CKZ57" i="9"/>
  <c r="CKZ16" i="9"/>
  <c r="CKZ54" i="9"/>
  <c r="CKZ15" i="9"/>
  <c r="CKZ58" i="9"/>
  <c r="CKZ10" i="9"/>
  <c r="CKZ14" i="9"/>
  <c r="CLA7" i="9"/>
  <c r="CKZ13" i="9"/>
  <c r="CLA61" i="9" l="1"/>
  <c r="CLA55" i="9"/>
  <c r="CLA11" i="9"/>
  <c r="CLA59" i="9"/>
  <c r="CLA60" i="9"/>
  <c r="CLA12" i="9"/>
  <c r="CLA57" i="9"/>
  <c r="CLA56" i="9"/>
  <c r="CLA16" i="9"/>
  <c r="CLA54" i="9"/>
  <c r="CLA15" i="9"/>
  <c r="CLA58" i="9"/>
  <c r="CLA10" i="9"/>
  <c r="CLA14" i="9"/>
  <c r="CLB7" i="9"/>
  <c r="CLA13" i="9"/>
  <c r="CLB61" i="9" l="1"/>
  <c r="CLB55" i="9"/>
  <c r="CLB11" i="9"/>
  <c r="CLB59" i="9"/>
  <c r="CLB60" i="9"/>
  <c r="CLB12" i="9"/>
  <c r="CLB56" i="9"/>
  <c r="CLB57" i="9"/>
  <c r="CLB16" i="9"/>
  <c r="CLB54" i="9"/>
  <c r="CLB15" i="9"/>
  <c r="CLB58" i="9"/>
  <c r="CLB10" i="9"/>
  <c r="CLB13" i="9"/>
  <c r="CLC7" i="9"/>
  <c r="CLB14" i="9"/>
  <c r="CLC61" i="9" l="1"/>
  <c r="CLC55" i="9"/>
  <c r="CLC11" i="9"/>
  <c r="CLC59" i="9"/>
  <c r="CLC60" i="9"/>
  <c r="CLC12" i="9"/>
  <c r="CLC56" i="9"/>
  <c r="CLC57" i="9"/>
  <c r="CLC16" i="9"/>
  <c r="CLC54" i="9"/>
  <c r="CLC15" i="9"/>
  <c r="CLC58" i="9"/>
  <c r="CLC10" i="9"/>
  <c r="CLC13" i="9"/>
  <c r="CLD7" i="9"/>
  <c r="CLC14" i="9"/>
  <c r="CLD61" i="9" l="1"/>
  <c r="CLD55" i="9"/>
  <c r="CLD11" i="9"/>
  <c r="CLD59" i="9"/>
  <c r="CLD60" i="9"/>
  <c r="CLD12" i="9"/>
  <c r="CLD56" i="9"/>
  <c r="CLD57" i="9"/>
  <c r="CLD16" i="9"/>
  <c r="CLD54" i="9"/>
  <c r="CLD15" i="9"/>
  <c r="CLD58" i="9"/>
  <c r="CLD10" i="9"/>
  <c r="CLD14" i="9"/>
  <c r="CLE7" i="9"/>
  <c r="CLD13" i="9"/>
  <c r="CLE61" i="9" l="1"/>
  <c r="CLE11" i="9"/>
  <c r="CLE55" i="9"/>
  <c r="CLE59" i="9"/>
  <c r="CLE60" i="9"/>
  <c r="CLE12" i="9"/>
  <c r="CLE56" i="9"/>
  <c r="CLE57" i="9"/>
  <c r="CLE16" i="9"/>
  <c r="CLE54" i="9"/>
  <c r="CLE15" i="9"/>
  <c r="CLE58" i="9"/>
  <c r="CLE10" i="9"/>
  <c r="CLE14" i="9"/>
  <c r="CLF7" i="9"/>
  <c r="CLE13" i="9"/>
  <c r="CLF61" i="9" l="1"/>
  <c r="CLF55" i="9"/>
  <c r="CLF11" i="9"/>
  <c r="CLF59" i="9"/>
  <c r="CLF60" i="9"/>
  <c r="CLF12" i="9"/>
  <c r="CLF56" i="9"/>
  <c r="CLF57" i="9"/>
  <c r="CLF16" i="9"/>
  <c r="CLF54" i="9"/>
  <c r="CLF15" i="9"/>
  <c r="CLF58" i="9"/>
  <c r="CLF14" i="9"/>
  <c r="CLF13" i="9"/>
  <c r="CLG7" i="9"/>
  <c r="CLF10" i="9"/>
  <c r="CLG61" i="9" l="1"/>
  <c r="CLG11" i="9"/>
  <c r="CLG55" i="9"/>
  <c r="CLG59" i="9"/>
  <c r="CLG60" i="9"/>
  <c r="CLG12" i="9"/>
  <c r="CLG57" i="9"/>
  <c r="CLG56" i="9"/>
  <c r="CLG16" i="9"/>
  <c r="CLG54" i="9"/>
  <c r="CLG15" i="9"/>
  <c r="CLG58" i="9"/>
  <c r="CLG10" i="9"/>
  <c r="CLG13" i="9"/>
  <c r="CLH7" i="9"/>
  <c r="CLG14" i="9"/>
  <c r="CLH61" i="9" l="1"/>
  <c r="CLH55" i="9"/>
  <c r="CLH11" i="9"/>
  <c r="CLH59" i="9"/>
  <c r="CLH60" i="9"/>
  <c r="CLH12" i="9"/>
  <c r="CLH57" i="9"/>
  <c r="CLH56" i="9"/>
  <c r="CLH16" i="9"/>
  <c r="CLH54" i="9"/>
  <c r="CLH15" i="9"/>
  <c r="CLH58" i="9"/>
  <c r="CLH10" i="9"/>
  <c r="CLH14" i="9"/>
  <c r="CLI7" i="9"/>
  <c r="CLH13" i="9"/>
  <c r="CLI61" i="9" l="1"/>
  <c r="CLI55" i="9"/>
  <c r="CLI11" i="9"/>
  <c r="CLI59" i="9"/>
  <c r="CLI60" i="9"/>
  <c r="CLI12" i="9"/>
  <c r="CLI56" i="9"/>
  <c r="CLI57" i="9"/>
  <c r="CLI16" i="9"/>
  <c r="CLI54" i="9"/>
  <c r="CLI15" i="9"/>
  <c r="CLI58" i="9"/>
  <c r="CLI10" i="9"/>
  <c r="CLI14" i="9"/>
  <c r="CLJ7" i="9"/>
  <c r="CLI13" i="9"/>
  <c r="CLJ61" i="9" l="1"/>
  <c r="CLJ55" i="9"/>
  <c r="CLJ11" i="9"/>
  <c r="CLJ59" i="9"/>
  <c r="CLJ60" i="9"/>
  <c r="CLJ12" i="9"/>
  <c r="CLJ56" i="9"/>
  <c r="CLJ57" i="9"/>
  <c r="CLJ16" i="9"/>
  <c r="CLJ54" i="9"/>
  <c r="CLJ15" i="9"/>
  <c r="CLJ58" i="9"/>
  <c r="CLJ10" i="9"/>
  <c r="CLJ14" i="9"/>
  <c r="CLK7" i="9"/>
  <c r="CLJ13" i="9"/>
  <c r="CLK61" i="9" l="1"/>
  <c r="CLK55" i="9"/>
  <c r="CLK11" i="9"/>
  <c r="CLK59" i="9"/>
  <c r="CLK60" i="9"/>
  <c r="CLK12" i="9"/>
  <c r="CLK56" i="9"/>
  <c r="CLK57" i="9"/>
  <c r="CLK16" i="9"/>
  <c r="CLK54" i="9"/>
  <c r="CLK15" i="9"/>
  <c r="CLK58" i="9"/>
  <c r="CLK13" i="9"/>
  <c r="CLL7" i="9"/>
  <c r="CLK14" i="9"/>
  <c r="CLK10" i="9"/>
  <c r="CLL61" i="9" l="1"/>
  <c r="CLL55" i="9"/>
  <c r="CLL11" i="9"/>
  <c r="CLL59" i="9"/>
  <c r="CLL60" i="9"/>
  <c r="CLL12" i="9"/>
  <c r="CLL57" i="9"/>
  <c r="CLL56" i="9"/>
  <c r="CLL16" i="9"/>
  <c r="CLL54" i="9"/>
  <c r="CLL15" i="9"/>
  <c r="CLL58" i="9"/>
  <c r="CLL10" i="9"/>
  <c r="CLL14" i="9"/>
  <c r="CLM7" i="9"/>
  <c r="CLL13" i="9"/>
  <c r="CLM61" i="9" l="1"/>
  <c r="CLM55" i="9"/>
  <c r="CLM11" i="9"/>
  <c r="CLM59" i="9"/>
  <c r="CLM60" i="9"/>
  <c r="CLM12" i="9"/>
  <c r="CLM57" i="9"/>
  <c r="CLM56" i="9"/>
  <c r="CLM16" i="9"/>
  <c r="CLM54" i="9"/>
  <c r="CLM15" i="9"/>
  <c r="CLM58" i="9"/>
  <c r="CLM10" i="9"/>
  <c r="CLM13" i="9"/>
  <c r="CLN7" i="9"/>
  <c r="CLM14" i="9"/>
  <c r="CLN61" i="9" l="1"/>
  <c r="CLN55" i="9"/>
  <c r="CLN11" i="9"/>
  <c r="CLN59" i="9"/>
  <c r="CLN60" i="9"/>
  <c r="CLN12" i="9"/>
  <c r="CLN57" i="9"/>
  <c r="CLN56" i="9"/>
  <c r="CLN16" i="9"/>
  <c r="CLN54" i="9"/>
  <c r="CLN15" i="9"/>
  <c r="CLN58" i="9"/>
  <c r="CLN10" i="9"/>
  <c r="CLN14" i="9"/>
  <c r="CLO7" i="9"/>
  <c r="CLN13" i="9"/>
  <c r="CLO61" i="9" l="1"/>
  <c r="CLO55" i="9"/>
  <c r="CLO11" i="9"/>
  <c r="CLO59" i="9"/>
  <c r="CLO60" i="9"/>
  <c r="CLO12" i="9"/>
  <c r="CLO56" i="9"/>
  <c r="CLO57" i="9"/>
  <c r="CLO16" i="9"/>
  <c r="CLO54" i="9"/>
  <c r="CLO15" i="9"/>
  <c r="CLO58" i="9"/>
  <c r="CLO10" i="9"/>
  <c r="CLO14" i="9"/>
  <c r="CLO13" i="9"/>
  <c r="CLP7" i="9"/>
  <c r="CLP61" i="9" l="1"/>
  <c r="CLP55" i="9"/>
  <c r="CLP11" i="9"/>
  <c r="CLP59" i="9"/>
  <c r="CLP60" i="9"/>
  <c r="CLP12" i="9"/>
  <c r="CLP56" i="9"/>
  <c r="CLP57" i="9"/>
  <c r="CLP16" i="9"/>
  <c r="CLP54" i="9"/>
  <c r="CLP15" i="9"/>
  <c r="CLP58" i="9"/>
  <c r="CLP10" i="9"/>
  <c r="CLP14" i="9"/>
  <c r="CLQ7" i="9"/>
  <c r="CLP13" i="9"/>
  <c r="CLQ61" i="9" l="1"/>
  <c r="CLQ55" i="9"/>
  <c r="CLQ11" i="9"/>
  <c r="CLQ59" i="9"/>
  <c r="CLQ60" i="9"/>
  <c r="CLQ12" i="9"/>
  <c r="CLQ57" i="9"/>
  <c r="CLQ56" i="9"/>
  <c r="CLQ16" i="9"/>
  <c r="CLQ54" i="9"/>
  <c r="CLQ15" i="9"/>
  <c r="CLQ58" i="9"/>
  <c r="CLQ10" i="9"/>
  <c r="CLQ14" i="9"/>
  <c r="CLR7" i="9"/>
  <c r="CLQ13" i="9"/>
  <c r="CLR61" i="9" l="1"/>
  <c r="CLR55" i="9"/>
  <c r="CLR11" i="9"/>
  <c r="CLR59" i="9"/>
  <c r="CLR60" i="9"/>
  <c r="CLR12" i="9"/>
  <c r="CLR57" i="9"/>
  <c r="CLR56" i="9"/>
  <c r="CLR16" i="9"/>
  <c r="CLR54" i="9"/>
  <c r="CLR15" i="9"/>
  <c r="CLR58" i="9"/>
  <c r="CLR10" i="9"/>
  <c r="CLR13" i="9"/>
  <c r="CLS7" i="9"/>
  <c r="CLR14" i="9"/>
  <c r="CLS61" i="9" l="1"/>
  <c r="CLS55" i="9"/>
  <c r="CLS11" i="9"/>
  <c r="CLS59" i="9"/>
  <c r="CLS60" i="9"/>
  <c r="CLS12" i="9"/>
  <c r="CLS56" i="9"/>
  <c r="CLS57" i="9"/>
  <c r="CLS16" i="9"/>
  <c r="CLS54" i="9"/>
  <c r="CLS15" i="9"/>
  <c r="CLS58" i="9"/>
  <c r="CLS10" i="9"/>
  <c r="CLS13" i="9"/>
  <c r="CLT7" i="9"/>
  <c r="CLS14" i="9"/>
  <c r="CLT61" i="9" l="1"/>
  <c r="CLT55" i="9"/>
  <c r="CLT11" i="9"/>
  <c r="CLT59" i="9"/>
  <c r="CLT60" i="9"/>
  <c r="CLT12" i="9"/>
  <c r="CLT56" i="9"/>
  <c r="CLT57" i="9"/>
  <c r="CLT16" i="9"/>
  <c r="CLT54" i="9"/>
  <c r="CLT15" i="9"/>
  <c r="CLT58" i="9"/>
  <c r="CLT10" i="9"/>
  <c r="CLT14" i="9"/>
  <c r="CLU7" i="9"/>
  <c r="CLT13" i="9"/>
  <c r="CLU61" i="9" l="1"/>
  <c r="CLU55" i="9"/>
  <c r="CLU11" i="9"/>
  <c r="CLU59" i="9"/>
  <c r="CLU60" i="9"/>
  <c r="CLU12" i="9"/>
  <c r="CLU56" i="9"/>
  <c r="CLU57" i="9"/>
  <c r="CLU16" i="9"/>
  <c r="CLU54" i="9"/>
  <c r="CLU15" i="9"/>
  <c r="CLU58" i="9"/>
  <c r="CLU10" i="9"/>
  <c r="CLU14" i="9"/>
  <c r="CLU13" i="9"/>
  <c r="CLV7" i="9"/>
  <c r="CLV61" i="9" l="1"/>
  <c r="CLV55" i="9"/>
  <c r="CLV11" i="9"/>
  <c r="CLV59" i="9"/>
  <c r="CLV60" i="9"/>
  <c r="CLV12" i="9"/>
  <c r="CLV56" i="9"/>
  <c r="CLV57" i="9"/>
  <c r="CLV16" i="9"/>
  <c r="CLV54" i="9"/>
  <c r="CLV15" i="9"/>
  <c r="CLV58" i="9"/>
  <c r="CLV14" i="9"/>
  <c r="CLW7" i="9"/>
  <c r="CLV10" i="9"/>
  <c r="CLV13" i="9"/>
  <c r="CLW61" i="9" l="1"/>
  <c r="CLW55" i="9"/>
  <c r="CLW11" i="9"/>
  <c r="CLW59" i="9"/>
  <c r="CLW60" i="9"/>
  <c r="CLW12" i="9"/>
  <c r="CLW56" i="9"/>
  <c r="CLW57" i="9"/>
  <c r="CLW16" i="9"/>
  <c r="CLW54" i="9"/>
  <c r="CLW15" i="9"/>
  <c r="CLW58" i="9"/>
  <c r="CLW10" i="9"/>
  <c r="CLW13" i="9"/>
  <c r="CLW14" i="9"/>
  <c r="CLX7" i="9"/>
  <c r="CLX61" i="9" l="1"/>
  <c r="CLX11" i="9"/>
  <c r="CLX55" i="9"/>
  <c r="CLX59" i="9"/>
  <c r="CLX60" i="9"/>
  <c r="CLX12" i="9"/>
  <c r="CLX57" i="9"/>
  <c r="CLX56" i="9"/>
  <c r="CLX16" i="9"/>
  <c r="CLX54" i="9"/>
  <c r="CLX15" i="9"/>
  <c r="CLX58" i="9"/>
  <c r="CLX10" i="9"/>
  <c r="CLX14" i="9"/>
  <c r="CLY7" i="9"/>
  <c r="CLX13" i="9"/>
  <c r="CLY61" i="9" l="1"/>
  <c r="CLY55" i="9"/>
  <c r="CLY11" i="9"/>
  <c r="CLY59" i="9"/>
  <c r="CLY60" i="9"/>
  <c r="CLY12" i="9"/>
  <c r="CLY56" i="9"/>
  <c r="CLY57" i="9"/>
  <c r="CLY16" i="9"/>
  <c r="CLY54" i="9"/>
  <c r="CLY15" i="9"/>
  <c r="CLY58" i="9"/>
  <c r="CLY10" i="9"/>
  <c r="CLY14" i="9"/>
  <c r="CLZ7" i="9"/>
  <c r="CLY13" i="9"/>
  <c r="CLZ61" i="9" l="1"/>
  <c r="CLZ11" i="9"/>
  <c r="CLZ55" i="9"/>
  <c r="CLZ59" i="9"/>
  <c r="CLZ60" i="9"/>
  <c r="CLZ12" i="9"/>
  <c r="CLZ56" i="9"/>
  <c r="CLZ57" i="9"/>
  <c r="CLZ16" i="9"/>
  <c r="CLZ54" i="9"/>
  <c r="CLZ15" i="9"/>
  <c r="CLZ58" i="9"/>
  <c r="CLZ10" i="9"/>
  <c r="CLZ14" i="9"/>
  <c r="CLZ13" i="9"/>
  <c r="CMA7" i="9"/>
  <c r="CMA61" i="9" l="1"/>
  <c r="CMA55" i="9"/>
  <c r="CMA11" i="9"/>
  <c r="CMA59" i="9"/>
  <c r="CMA60" i="9"/>
  <c r="CMA12" i="9"/>
  <c r="CMA56" i="9"/>
  <c r="CMA57" i="9"/>
  <c r="CMA16" i="9"/>
  <c r="CMA54" i="9"/>
  <c r="CMA15" i="9"/>
  <c r="CMA58" i="9"/>
  <c r="CMA10" i="9"/>
  <c r="CMB7" i="9"/>
  <c r="CMA13" i="9"/>
  <c r="CMA14" i="9"/>
  <c r="CMB61" i="9" l="1"/>
  <c r="CMB55" i="9"/>
  <c r="CMB11" i="9"/>
  <c r="CMB59" i="9"/>
  <c r="CMB60" i="9"/>
  <c r="CMB12" i="9"/>
  <c r="CMB56" i="9"/>
  <c r="CMB57" i="9"/>
  <c r="CMB16" i="9"/>
  <c r="CMB54" i="9"/>
  <c r="CMB15" i="9"/>
  <c r="CMB58" i="9"/>
  <c r="CMB10" i="9"/>
  <c r="CMB14" i="9"/>
  <c r="CMC7" i="9"/>
  <c r="CMB13" i="9"/>
  <c r="CMC61" i="9" l="1"/>
  <c r="CMC11" i="9"/>
  <c r="CMC55" i="9"/>
  <c r="CMC59" i="9"/>
  <c r="CMC60" i="9"/>
  <c r="CMC12" i="9"/>
  <c r="CMC57" i="9"/>
  <c r="CMC56" i="9"/>
  <c r="CMC16" i="9"/>
  <c r="CMC54" i="9"/>
  <c r="CMC15" i="9"/>
  <c r="CMC58" i="9"/>
  <c r="CMC10" i="9"/>
  <c r="CMC14" i="9"/>
  <c r="CMD7" i="9"/>
  <c r="CMC13" i="9"/>
  <c r="CMD61" i="9" l="1"/>
  <c r="CMD55" i="9"/>
  <c r="CMD11" i="9"/>
  <c r="CMD59" i="9"/>
  <c r="CMD60" i="9"/>
  <c r="CMD12" i="9"/>
  <c r="CMD57" i="9"/>
  <c r="CMD56" i="9"/>
  <c r="CMD16" i="9"/>
  <c r="CMD54" i="9"/>
  <c r="CMD15" i="9"/>
  <c r="CMD58" i="9"/>
  <c r="CMD10" i="9"/>
  <c r="CMD14" i="9"/>
  <c r="CME7" i="9"/>
  <c r="CMD13" i="9"/>
  <c r="CME61" i="9" l="1"/>
  <c r="CME11" i="9"/>
  <c r="CME55" i="9"/>
  <c r="CME59" i="9"/>
  <c r="CME60" i="9"/>
  <c r="CME12" i="9"/>
  <c r="CME56" i="9"/>
  <c r="CME57" i="9"/>
  <c r="CME16" i="9"/>
  <c r="CME54" i="9"/>
  <c r="CME15" i="9"/>
  <c r="CME58" i="9"/>
  <c r="CME10" i="9"/>
  <c r="CMF7" i="9"/>
  <c r="CME14" i="9"/>
  <c r="CME13" i="9"/>
  <c r="CMF61" i="9" l="1"/>
  <c r="CMF11" i="9"/>
  <c r="CMF55" i="9"/>
  <c r="CMF59" i="9"/>
  <c r="CMF60" i="9"/>
  <c r="CMF12" i="9"/>
  <c r="CMF56" i="9"/>
  <c r="CMF57" i="9"/>
  <c r="CMF16" i="9"/>
  <c r="CMF54" i="9"/>
  <c r="CMF15" i="9"/>
  <c r="CMF58" i="9"/>
  <c r="CMF10" i="9"/>
  <c r="CMF14" i="9"/>
  <c r="CMF13" i="9"/>
  <c r="CMG7" i="9"/>
  <c r="CMG61" i="9" l="1"/>
  <c r="CMG55" i="9"/>
  <c r="CMG11" i="9"/>
  <c r="CMG59" i="9"/>
  <c r="CMG60" i="9"/>
  <c r="CMG12" i="9"/>
  <c r="CMG57" i="9"/>
  <c r="CMG56" i="9"/>
  <c r="CMG16" i="9"/>
  <c r="CMG54" i="9"/>
  <c r="CMG15" i="9"/>
  <c r="CMG58" i="9"/>
  <c r="CMG14" i="9"/>
  <c r="CMH7" i="9"/>
  <c r="CMG13" i="9"/>
  <c r="CMG10" i="9"/>
  <c r="CMH61" i="9" l="1"/>
  <c r="CMH55" i="9"/>
  <c r="CMH11" i="9"/>
  <c r="CMH59" i="9"/>
  <c r="CMH60" i="9"/>
  <c r="CMH12" i="9"/>
  <c r="CMH57" i="9"/>
  <c r="CMH56" i="9"/>
  <c r="CMH16" i="9"/>
  <c r="CMH54" i="9"/>
  <c r="CMH15" i="9"/>
  <c r="CMH58" i="9"/>
  <c r="CMH10" i="9"/>
  <c r="CMH13" i="9"/>
  <c r="CMH14" i="9"/>
  <c r="CMI7" i="9"/>
  <c r="CMI61" i="9" l="1"/>
  <c r="CMI11" i="9"/>
  <c r="CMI55" i="9"/>
  <c r="CMI59" i="9"/>
  <c r="CMI60" i="9"/>
  <c r="CMI12" i="9"/>
  <c r="CMI56" i="9"/>
  <c r="CMI57" i="9"/>
  <c r="CMI16" i="9"/>
  <c r="CMI54" i="9"/>
  <c r="CMI15" i="9"/>
  <c r="CMI58" i="9"/>
  <c r="CMI10" i="9"/>
  <c r="CMI13" i="9"/>
  <c r="CMJ7" i="9"/>
  <c r="CMI14" i="9"/>
  <c r="CMJ61" i="9" l="1"/>
  <c r="CMJ55" i="9"/>
  <c r="CMJ11" i="9"/>
  <c r="CMJ60" i="9"/>
  <c r="CMJ59" i="9"/>
  <c r="CMJ12" i="9"/>
  <c r="CMJ57" i="9"/>
  <c r="CMJ56" i="9"/>
  <c r="CMJ16" i="9"/>
  <c r="CMJ54" i="9"/>
  <c r="CMJ15" i="9"/>
  <c r="CMJ58" i="9"/>
  <c r="CMJ13" i="9"/>
  <c r="CMJ14" i="9"/>
  <c r="CMK7" i="9"/>
  <c r="CMJ10" i="9"/>
  <c r="CMK61" i="9" l="1"/>
  <c r="CMK55" i="9"/>
  <c r="CMK11" i="9"/>
  <c r="CMK59" i="9"/>
  <c r="CMK60" i="9"/>
  <c r="CMK12" i="9"/>
  <c r="CMK56" i="9"/>
  <c r="CMK57" i="9"/>
  <c r="CMK16" i="9"/>
  <c r="CMK54" i="9"/>
  <c r="CMK15" i="9"/>
  <c r="CMK58" i="9"/>
  <c r="CML7" i="9"/>
  <c r="CMK13" i="9"/>
  <c r="CMK10" i="9"/>
  <c r="CMK14" i="9"/>
  <c r="CML61" i="9" l="1"/>
  <c r="CML55" i="9"/>
  <c r="CML11" i="9"/>
  <c r="CML59" i="9"/>
  <c r="CML60" i="9"/>
  <c r="CML12" i="9"/>
  <c r="CML56" i="9"/>
  <c r="CML57" i="9"/>
  <c r="CML16" i="9"/>
  <c r="CML54" i="9"/>
  <c r="CML15" i="9"/>
  <c r="CML58" i="9"/>
  <c r="CML10" i="9"/>
  <c r="CML13" i="9"/>
  <c r="CMM7" i="9"/>
  <c r="CML14" i="9"/>
  <c r="CMM61" i="9" l="1"/>
  <c r="CMM11" i="9"/>
  <c r="CMM55" i="9"/>
  <c r="CMM59" i="9"/>
  <c r="CMM60" i="9"/>
  <c r="CMM12" i="9"/>
  <c r="CMM57" i="9"/>
  <c r="CMM56" i="9"/>
  <c r="CMM16" i="9"/>
  <c r="CMM54" i="9"/>
  <c r="CMM15" i="9"/>
  <c r="CMM58" i="9"/>
  <c r="CMN7" i="9"/>
  <c r="CMM14" i="9"/>
  <c r="CMM10" i="9"/>
  <c r="CMM13" i="9"/>
  <c r="CMN61" i="9" l="1"/>
  <c r="CMN55" i="9"/>
  <c r="CMN11" i="9"/>
  <c r="CMN59" i="9"/>
  <c r="CMN60" i="9"/>
  <c r="CMN12" i="9"/>
  <c r="CMN57" i="9"/>
  <c r="CMN56" i="9"/>
  <c r="CMN16" i="9"/>
  <c r="CMN54" i="9"/>
  <c r="CMN15" i="9"/>
  <c r="CMN58" i="9"/>
  <c r="CMO7" i="9"/>
  <c r="CMN13" i="9"/>
  <c r="CMN10" i="9"/>
  <c r="CMN14" i="9"/>
  <c r="CMO61" i="9" l="1"/>
  <c r="CMO55" i="9"/>
  <c r="CMO11" i="9"/>
  <c r="CMO59" i="9"/>
  <c r="CMO60" i="9"/>
  <c r="CMO12" i="9"/>
  <c r="CMO56" i="9"/>
  <c r="CMO57" i="9"/>
  <c r="CMO16" i="9"/>
  <c r="CMO54" i="9"/>
  <c r="CMO15" i="9"/>
  <c r="CMO58" i="9"/>
  <c r="CMO10" i="9"/>
  <c r="CMP7" i="9"/>
  <c r="CMO13" i="9"/>
  <c r="CMO14" i="9"/>
  <c r="CMP61" i="9" l="1"/>
  <c r="CMP55" i="9"/>
  <c r="CMP11" i="9"/>
  <c r="CMP59" i="9"/>
  <c r="CMP60" i="9"/>
  <c r="CMP12" i="9"/>
  <c r="CMP56" i="9"/>
  <c r="CMP57" i="9"/>
  <c r="CMP16" i="9"/>
  <c r="CMP54" i="9"/>
  <c r="CMP15" i="9"/>
  <c r="CMP58" i="9"/>
  <c r="CMQ7" i="9"/>
  <c r="CMP13" i="9"/>
  <c r="CMP10" i="9"/>
  <c r="CMP14" i="9"/>
  <c r="CMQ61" i="9" l="1"/>
  <c r="CMQ55" i="9"/>
  <c r="CMQ11" i="9"/>
  <c r="CMQ59" i="9"/>
  <c r="CMQ60" i="9"/>
  <c r="CMQ12" i="9"/>
  <c r="CMQ57" i="9"/>
  <c r="CMQ56" i="9"/>
  <c r="CMQ16" i="9"/>
  <c r="CMQ54" i="9"/>
  <c r="CMQ15" i="9"/>
  <c r="CMQ58" i="9"/>
  <c r="CMR7" i="9"/>
  <c r="CMQ14" i="9"/>
  <c r="CMQ10" i="9"/>
  <c r="CMQ13" i="9"/>
  <c r="CMR61" i="9" l="1"/>
  <c r="CMR55" i="9"/>
  <c r="CMR11" i="9"/>
  <c r="CMR59" i="9"/>
  <c r="CMR60" i="9"/>
  <c r="CMR12" i="9"/>
  <c r="CMR57" i="9"/>
  <c r="CMR56" i="9"/>
  <c r="CMR16" i="9"/>
  <c r="CMR54" i="9"/>
  <c r="CMR15" i="9"/>
  <c r="CMR58" i="9"/>
  <c r="CMS7" i="9"/>
  <c r="CMR13" i="9"/>
  <c r="CMR10" i="9"/>
  <c r="CMR14" i="9"/>
  <c r="CMS61" i="9" l="1"/>
  <c r="CMS55" i="9"/>
  <c r="CMS11" i="9"/>
  <c r="CMS59" i="9"/>
  <c r="CMS60" i="9"/>
  <c r="CMS12" i="9"/>
  <c r="CMS57" i="9"/>
  <c r="CMS56" i="9"/>
  <c r="CMS16" i="9"/>
  <c r="CMS54" i="9"/>
  <c r="CMS15" i="9"/>
  <c r="CMS58" i="9"/>
  <c r="CMT7" i="9"/>
  <c r="CMS13" i="9"/>
  <c r="CMS10" i="9"/>
  <c r="CMS14" i="9"/>
  <c r="CMT61" i="9" l="1"/>
  <c r="CMT55" i="9"/>
  <c r="CMT11" i="9"/>
  <c r="CMT59" i="9"/>
  <c r="CMT60" i="9"/>
  <c r="CMT12" i="9"/>
  <c r="CMT57" i="9"/>
  <c r="CMT56" i="9"/>
  <c r="CMT16" i="9"/>
  <c r="CMT54" i="9"/>
  <c r="CMT15" i="9"/>
  <c r="CMT58" i="9"/>
  <c r="CMU7" i="9"/>
  <c r="CMT13" i="9"/>
  <c r="CMT10" i="9"/>
  <c r="CMT14" i="9"/>
  <c r="CMU61" i="9" l="1"/>
  <c r="CMU55" i="9"/>
  <c r="CMU11" i="9"/>
  <c r="CMU59" i="9"/>
  <c r="CMU60" i="9"/>
  <c r="CMU12" i="9"/>
  <c r="CMU56" i="9"/>
  <c r="CMU57" i="9"/>
  <c r="CMU16" i="9"/>
  <c r="CMU54" i="9"/>
  <c r="CMU15" i="9"/>
  <c r="CMU58" i="9"/>
  <c r="CMV7" i="9"/>
  <c r="CMU13" i="9"/>
  <c r="CMU10" i="9"/>
  <c r="CMU14" i="9"/>
  <c r="CMV61" i="9" l="1"/>
  <c r="CMV55" i="9"/>
  <c r="CMV11" i="9"/>
  <c r="CMV59" i="9"/>
  <c r="CMV60" i="9"/>
  <c r="CMV12" i="9"/>
  <c r="CMV56" i="9"/>
  <c r="CMV57" i="9"/>
  <c r="CMV16" i="9"/>
  <c r="CMV54" i="9"/>
  <c r="CMV15" i="9"/>
  <c r="CMV58" i="9"/>
  <c r="CMW7" i="9"/>
  <c r="CMV13" i="9"/>
  <c r="CMV10" i="9"/>
  <c r="CMV14" i="9"/>
  <c r="CMW61" i="9" l="1"/>
  <c r="CMW55" i="9"/>
  <c r="CMW11" i="9"/>
  <c r="CMW60" i="9"/>
  <c r="CMW59" i="9"/>
  <c r="CMW12" i="9"/>
  <c r="CMW57" i="9"/>
  <c r="CMW56" i="9"/>
  <c r="CMW16" i="9"/>
  <c r="CMW54" i="9"/>
  <c r="CMW15" i="9"/>
  <c r="CMW58" i="9"/>
  <c r="CMW10" i="9"/>
  <c r="CMW14" i="9"/>
  <c r="CMX7" i="9"/>
  <c r="CMW13" i="9"/>
  <c r="CMX61" i="9" l="1"/>
  <c r="CMX55" i="9"/>
  <c r="CMX11" i="9"/>
  <c r="CMX59" i="9"/>
  <c r="CMX60" i="9"/>
  <c r="CMX12" i="9"/>
  <c r="CMX57" i="9"/>
  <c r="CMX56" i="9"/>
  <c r="CMX16" i="9"/>
  <c r="CMX54" i="9"/>
  <c r="CMX15" i="9"/>
  <c r="CMX58" i="9"/>
  <c r="CMY7" i="9"/>
  <c r="CMX14" i="9"/>
  <c r="CMX10" i="9"/>
  <c r="CMX13" i="9"/>
  <c r="CMY61" i="9" l="1"/>
  <c r="CMY55" i="9"/>
  <c r="CMY11" i="9"/>
  <c r="CMY60" i="9"/>
  <c r="CMY59" i="9"/>
  <c r="CMY12" i="9"/>
  <c r="CMY56" i="9"/>
  <c r="CMY57" i="9"/>
  <c r="CMY16" i="9"/>
  <c r="CMY54" i="9"/>
  <c r="CMY15" i="9"/>
  <c r="CMY58" i="9"/>
  <c r="CMY14" i="9"/>
  <c r="CMZ7" i="9"/>
  <c r="CMY10" i="9"/>
  <c r="CMY13" i="9"/>
  <c r="CMZ61" i="9" l="1"/>
  <c r="CMZ55" i="9"/>
  <c r="CMZ11" i="9"/>
  <c r="CMZ59" i="9"/>
  <c r="CMZ60" i="9"/>
  <c r="CMZ12" i="9"/>
  <c r="CMZ57" i="9"/>
  <c r="CMZ56" i="9"/>
  <c r="CMZ16" i="9"/>
  <c r="CMZ54" i="9"/>
  <c r="CMZ15" i="9"/>
  <c r="CMZ58" i="9"/>
  <c r="CMZ13" i="9"/>
  <c r="CNA7" i="9"/>
  <c r="CMZ14" i="9"/>
  <c r="CMZ10" i="9"/>
  <c r="CNA61" i="9" l="1"/>
  <c r="CNA55" i="9"/>
  <c r="CNA11" i="9"/>
  <c r="CNA59" i="9"/>
  <c r="CNA60" i="9"/>
  <c r="CNA12" i="9"/>
  <c r="CNA56" i="9"/>
  <c r="CNA57" i="9"/>
  <c r="CNA16" i="9"/>
  <c r="CNA54" i="9"/>
  <c r="CNA15" i="9"/>
  <c r="CNA58" i="9"/>
  <c r="CNB7" i="9"/>
  <c r="CNA13" i="9"/>
  <c r="CNA10" i="9"/>
  <c r="CNA14" i="9"/>
  <c r="CNB61" i="9" l="1"/>
  <c r="CNB55" i="9"/>
  <c r="CNB11" i="9"/>
  <c r="CNB59" i="9"/>
  <c r="CNB60" i="9"/>
  <c r="CNB12" i="9"/>
  <c r="CNB56" i="9"/>
  <c r="CNB57" i="9"/>
  <c r="CNB16" i="9"/>
  <c r="CNB54" i="9"/>
  <c r="CNB15" i="9"/>
  <c r="CNB58" i="9"/>
  <c r="CNB10" i="9"/>
  <c r="CNB13" i="9"/>
  <c r="CNB14" i="9"/>
  <c r="CNC7" i="9"/>
  <c r="CNC61" i="9" l="1"/>
  <c r="CNC55" i="9"/>
  <c r="CNC11" i="9"/>
  <c r="CNC59" i="9"/>
  <c r="CNC60" i="9"/>
  <c r="CNC12" i="9"/>
  <c r="CNC56" i="9"/>
  <c r="CNC57" i="9"/>
  <c r="CNC16" i="9"/>
  <c r="CNC54" i="9"/>
  <c r="CNC15" i="9"/>
  <c r="CNC58" i="9"/>
  <c r="CND7" i="9"/>
  <c r="CNC14" i="9"/>
  <c r="CNC10" i="9"/>
  <c r="CNC13" i="9"/>
  <c r="CND61" i="9" l="1"/>
  <c r="CND55" i="9"/>
  <c r="CND11" i="9"/>
  <c r="CND59" i="9"/>
  <c r="CND60" i="9"/>
  <c r="CND12" i="9"/>
  <c r="CND57" i="9"/>
  <c r="CND56" i="9"/>
  <c r="CND16" i="9"/>
  <c r="CND54" i="9"/>
  <c r="CND15" i="9"/>
  <c r="CND58" i="9"/>
  <c r="CNE7" i="9"/>
  <c r="CND13" i="9"/>
  <c r="CND10" i="9"/>
  <c r="CND14" i="9"/>
  <c r="CNE61" i="9" l="1"/>
  <c r="CNE55" i="9"/>
  <c r="CNE11" i="9"/>
  <c r="CNE59" i="9"/>
  <c r="CNE60" i="9"/>
  <c r="CNE12" i="9"/>
  <c r="CNE56" i="9"/>
  <c r="CNE57" i="9"/>
  <c r="CNE16" i="9"/>
  <c r="CNE54" i="9"/>
  <c r="CNE15" i="9"/>
  <c r="CNE58" i="9"/>
  <c r="CNF7" i="9"/>
  <c r="CNE13" i="9"/>
  <c r="CNE10" i="9"/>
  <c r="CNE14" i="9"/>
  <c r="CNF61" i="9" l="1"/>
  <c r="CNF55" i="9"/>
  <c r="CNF11" i="9"/>
  <c r="CNF59" i="9"/>
  <c r="CNF60" i="9"/>
  <c r="CNF12" i="9"/>
  <c r="CNF57" i="9"/>
  <c r="CNF56" i="9"/>
  <c r="CNF16" i="9"/>
  <c r="CNF54" i="9"/>
  <c r="CNF15" i="9"/>
  <c r="CNF58" i="9"/>
  <c r="CNG7" i="9"/>
  <c r="CNF13" i="9"/>
  <c r="CNF10" i="9"/>
  <c r="CNF14" i="9"/>
  <c r="CNG61" i="9" l="1"/>
  <c r="CNG55" i="9"/>
  <c r="CNG11" i="9"/>
  <c r="CNG60" i="9"/>
  <c r="CNG59" i="9"/>
  <c r="CNG12" i="9"/>
  <c r="CNG57" i="9"/>
  <c r="CNG56" i="9"/>
  <c r="CNG16" i="9"/>
  <c r="CNG54" i="9"/>
  <c r="CNG15" i="9"/>
  <c r="CNG58" i="9"/>
  <c r="CNG14" i="9"/>
  <c r="CNG10" i="9"/>
  <c r="CNH7" i="9"/>
  <c r="CNG13" i="9"/>
  <c r="CNH61" i="9" l="1"/>
  <c r="CNH55" i="9"/>
  <c r="CNH11" i="9"/>
  <c r="CNH59" i="9"/>
  <c r="CNH60" i="9"/>
  <c r="CNH12" i="9"/>
  <c r="CNH56" i="9"/>
  <c r="CNH57" i="9"/>
  <c r="CNH16" i="9"/>
  <c r="CNH54" i="9"/>
  <c r="CNH15" i="9"/>
  <c r="CNH58" i="9"/>
  <c r="CNI7" i="9"/>
  <c r="CNH13" i="9"/>
  <c r="CNH10" i="9"/>
  <c r="CNH14" i="9"/>
  <c r="CNI61" i="9" l="1"/>
  <c r="CNI55" i="9"/>
  <c r="CNI11" i="9"/>
  <c r="CNI59" i="9"/>
  <c r="CNI60" i="9"/>
  <c r="CNI12" i="9"/>
  <c r="CNI56" i="9"/>
  <c r="CNI57" i="9"/>
  <c r="CNI16" i="9"/>
  <c r="CNI54" i="9"/>
  <c r="CNI15" i="9"/>
  <c r="CNI58" i="9"/>
  <c r="CNJ7" i="9"/>
  <c r="CNI14" i="9"/>
  <c r="CNI10" i="9"/>
  <c r="CNI13" i="9"/>
  <c r="CNJ61" i="9" l="1"/>
  <c r="CNJ11" i="9"/>
  <c r="CNJ55" i="9"/>
  <c r="CNJ59" i="9"/>
  <c r="CNJ60" i="9"/>
  <c r="CNJ12" i="9"/>
  <c r="CNJ57" i="9"/>
  <c r="CNJ56" i="9"/>
  <c r="CNJ16" i="9"/>
  <c r="CNJ54" i="9"/>
  <c r="CNJ15" i="9"/>
  <c r="CNJ58" i="9"/>
  <c r="CNJ10" i="9"/>
  <c r="CNJ14" i="9"/>
  <c r="CNK7" i="9"/>
  <c r="CNJ13" i="9"/>
  <c r="CNK61" i="9" l="1"/>
  <c r="CNK55" i="9"/>
  <c r="CNK11" i="9"/>
  <c r="CNK59" i="9"/>
  <c r="CNK60" i="9"/>
  <c r="CNK12" i="9"/>
  <c r="CNK56" i="9"/>
  <c r="CNK57" i="9"/>
  <c r="CNK16" i="9"/>
  <c r="CNK54" i="9"/>
  <c r="CNK15" i="9"/>
  <c r="CNK58" i="9"/>
  <c r="CNL7" i="9"/>
  <c r="CNK13" i="9"/>
  <c r="CNK10" i="9"/>
  <c r="CNK14" i="9"/>
  <c r="CNL61" i="9" l="1"/>
  <c r="CNL55" i="9"/>
  <c r="CNL11" i="9"/>
  <c r="CNL59" i="9"/>
  <c r="CNL60" i="9"/>
  <c r="CNL12" i="9"/>
  <c r="CNL56" i="9"/>
  <c r="CNL57" i="9"/>
  <c r="CNL16" i="9"/>
  <c r="CNL54" i="9"/>
  <c r="CNL15" i="9"/>
  <c r="CNL58" i="9"/>
  <c r="CNL13" i="9"/>
  <c r="CNM7" i="9"/>
  <c r="CNL10" i="9"/>
  <c r="CNL14" i="9"/>
  <c r="CNM61" i="9" l="1"/>
  <c r="CNM11" i="9"/>
  <c r="CNM55" i="9"/>
  <c r="CNM59" i="9"/>
  <c r="CNM60" i="9"/>
  <c r="CNM12" i="9"/>
  <c r="CNM57" i="9"/>
  <c r="CNM56" i="9"/>
  <c r="CNM16" i="9"/>
  <c r="CNM54" i="9"/>
  <c r="CNM15" i="9"/>
  <c r="CNM58" i="9"/>
  <c r="CNN7" i="9"/>
  <c r="CNM14" i="9"/>
  <c r="CNM10" i="9"/>
  <c r="CNM13" i="9"/>
  <c r="CNN61" i="9" l="1"/>
  <c r="CNN55" i="9"/>
  <c r="CNN11" i="9"/>
  <c r="CNN59" i="9"/>
  <c r="CNN60" i="9"/>
  <c r="CNN12" i="9"/>
  <c r="CNN57" i="9"/>
  <c r="CNN56" i="9"/>
  <c r="CNN16" i="9"/>
  <c r="CNN54" i="9"/>
  <c r="CNN15" i="9"/>
  <c r="CNN58" i="9"/>
  <c r="CNN10" i="9"/>
  <c r="CNN13" i="9"/>
  <c r="CNO7" i="9"/>
  <c r="CNN14" i="9"/>
  <c r="CNO61" i="9" l="1"/>
  <c r="CNO55" i="9"/>
  <c r="CNO11" i="9"/>
  <c r="CNO59" i="9"/>
  <c r="CNO60" i="9"/>
  <c r="CNO12" i="9"/>
  <c r="CNO57" i="9"/>
  <c r="CNO56" i="9"/>
  <c r="CNO16" i="9"/>
  <c r="CNO54" i="9"/>
  <c r="CNO15" i="9"/>
  <c r="CNO58" i="9"/>
  <c r="CNP7" i="9"/>
  <c r="CNO14" i="9"/>
  <c r="CNO10" i="9"/>
  <c r="CNO13" i="9"/>
  <c r="CNP61" i="9" l="1"/>
  <c r="CNP11" i="9"/>
  <c r="CNP55" i="9"/>
  <c r="CNP59" i="9"/>
  <c r="CNP60" i="9"/>
  <c r="CNP12" i="9"/>
  <c r="CNP56" i="9"/>
  <c r="CNP57" i="9"/>
  <c r="CNP16" i="9"/>
  <c r="CNP54" i="9"/>
  <c r="CNP15" i="9"/>
  <c r="CNP58" i="9"/>
  <c r="CNP13" i="9"/>
  <c r="CNQ7" i="9"/>
  <c r="CNP10" i="9"/>
  <c r="CNP14" i="9"/>
  <c r="CNQ61" i="9" l="1"/>
  <c r="CNQ55" i="9"/>
  <c r="CNQ11" i="9"/>
  <c r="CNQ59" i="9"/>
  <c r="CNQ60" i="9"/>
  <c r="CNQ12" i="9"/>
  <c r="CNQ57" i="9"/>
  <c r="CNQ56" i="9"/>
  <c r="CNQ16" i="9"/>
  <c r="CNQ54" i="9"/>
  <c r="CNQ15" i="9"/>
  <c r="CNQ58" i="9"/>
  <c r="CNR7" i="9"/>
  <c r="CNQ13" i="9"/>
  <c r="CNQ10" i="9"/>
  <c r="CNQ14" i="9"/>
  <c r="CNR61" i="9" l="1"/>
  <c r="CNR55" i="9"/>
  <c r="CNR11" i="9"/>
  <c r="CNR59" i="9"/>
  <c r="CNR60" i="9"/>
  <c r="CNR12" i="9"/>
  <c r="CNR56" i="9"/>
  <c r="CNR57" i="9"/>
  <c r="CNR16" i="9"/>
  <c r="CNR54" i="9"/>
  <c r="CNR15" i="9"/>
  <c r="CNR58" i="9"/>
  <c r="CNR10" i="9"/>
  <c r="CNR13" i="9"/>
  <c r="CNR14" i="9"/>
  <c r="CNS7" i="9"/>
  <c r="CNS61" i="9" l="1"/>
  <c r="CNS55" i="9"/>
  <c r="CNS11" i="9"/>
  <c r="CNS59" i="9"/>
  <c r="CNS60" i="9"/>
  <c r="CNS12" i="9"/>
  <c r="CNS56" i="9"/>
  <c r="CNS57" i="9"/>
  <c r="CNS16" i="9"/>
  <c r="CNS54" i="9"/>
  <c r="CNS15" i="9"/>
  <c r="CNS58" i="9"/>
  <c r="CNT7" i="9"/>
  <c r="CNS14" i="9"/>
  <c r="CNS10" i="9"/>
  <c r="CNS13" i="9"/>
  <c r="CNT61" i="9" l="1"/>
  <c r="CNT11" i="9"/>
  <c r="CNT55" i="9"/>
  <c r="CNT59" i="9"/>
  <c r="CNT60" i="9"/>
  <c r="CNT12" i="9"/>
  <c r="CNT57" i="9"/>
  <c r="CNT56" i="9"/>
  <c r="CNU7" i="9"/>
  <c r="CNT16" i="9"/>
  <c r="CNT54" i="9"/>
  <c r="CNT15" i="9"/>
  <c r="CNT58" i="9"/>
  <c r="CNT10" i="9"/>
  <c r="CNT14" i="9"/>
  <c r="CNT13" i="9"/>
  <c r="CNU61" i="9" l="1"/>
  <c r="CNU11" i="9"/>
  <c r="CNU55" i="9"/>
  <c r="CNU59" i="9"/>
  <c r="CNU60" i="9"/>
  <c r="CNU12" i="9"/>
  <c r="CNU57" i="9"/>
  <c r="CNU56" i="9"/>
  <c r="CNV7" i="9"/>
  <c r="CNU16" i="9"/>
  <c r="CNU54" i="9"/>
  <c r="CNU10" i="9"/>
  <c r="CNU15" i="9"/>
  <c r="CNU14" i="9"/>
  <c r="CNU58" i="9"/>
  <c r="CNU13" i="9"/>
  <c r="CNV61" i="9" l="1"/>
  <c r="CNV55" i="9"/>
  <c r="CNV11" i="9"/>
  <c r="CNV59" i="9"/>
  <c r="CNV60" i="9"/>
  <c r="CNV12" i="9"/>
  <c r="CNV56" i="9"/>
  <c r="CNV57" i="9"/>
  <c r="CNW7" i="9"/>
  <c r="CNV16" i="9"/>
  <c r="CNV54" i="9"/>
  <c r="CNV10" i="9"/>
  <c r="CNV15" i="9"/>
  <c r="CNV58" i="9"/>
  <c r="CNV14" i="9"/>
  <c r="CNV13" i="9"/>
  <c r="CNW61" i="9" l="1"/>
  <c r="CNW55" i="9"/>
  <c r="CNW11" i="9"/>
  <c r="CNW59" i="9"/>
  <c r="CNW60" i="9"/>
  <c r="CNW12" i="9"/>
  <c r="CNW57" i="9"/>
  <c r="CNW56" i="9"/>
  <c r="CNX7" i="9"/>
  <c r="CNW16" i="9"/>
  <c r="CNW54" i="9"/>
  <c r="CNW10" i="9"/>
  <c r="CNW15" i="9"/>
  <c r="CNW14" i="9"/>
  <c r="CNW58" i="9"/>
  <c r="CNW13" i="9"/>
  <c r="CNX61" i="9" l="1"/>
  <c r="CNX55" i="9"/>
  <c r="CNX11" i="9"/>
  <c r="CNX59" i="9"/>
  <c r="CNX60" i="9"/>
  <c r="CNX12" i="9"/>
  <c r="CNX56" i="9"/>
  <c r="CNX57" i="9"/>
  <c r="CNX16" i="9"/>
  <c r="CNY7" i="9"/>
  <c r="CNX54" i="9"/>
  <c r="CNX10" i="9"/>
  <c r="CNX15" i="9"/>
  <c r="CNX58" i="9"/>
  <c r="CNX14" i="9"/>
  <c r="CNX13" i="9"/>
  <c r="CNY61" i="9" l="1"/>
  <c r="CNY11" i="9"/>
  <c r="CNY55" i="9"/>
  <c r="CNY59" i="9"/>
  <c r="CNY60" i="9"/>
  <c r="CNY12" i="9"/>
  <c r="CNY56" i="9"/>
  <c r="CNY57" i="9"/>
  <c r="CNY16" i="9"/>
  <c r="CNZ7" i="9"/>
  <c r="CNY54" i="9"/>
  <c r="CNY10" i="9"/>
  <c r="CNY15" i="9"/>
  <c r="CNY14" i="9"/>
  <c r="CNY58" i="9"/>
  <c r="CNY13" i="9"/>
  <c r="CNZ61" i="9" l="1"/>
  <c r="CNZ55" i="9"/>
  <c r="CNZ11" i="9"/>
  <c r="CNZ59" i="9"/>
  <c r="CNZ60" i="9"/>
  <c r="CNZ12" i="9"/>
  <c r="CNZ57" i="9"/>
  <c r="CNZ56" i="9"/>
  <c r="CNZ16" i="9"/>
  <c r="COA7" i="9"/>
  <c r="CNZ54" i="9"/>
  <c r="CNZ10" i="9"/>
  <c r="CNZ15" i="9"/>
  <c r="CNZ14" i="9"/>
  <c r="CNZ58" i="9"/>
  <c r="CNZ13" i="9"/>
  <c r="COA61" i="9" l="1"/>
  <c r="COA55" i="9"/>
  <c r="COA11" i="9"/>
  <c r="COA59" i="9"/>
  <c r="COA60" i="9"/>
  <c r="COA12" i="9"/>
  <c r="COA56" i="9"/>
  <c r="COA57" i="9"/>
  <c r="COA16" i="9"/>
  <c r="COB7" i="9"/>
  <c r="COA54" i="9"/>
  <c r="COA10" i="9"/>
  <c r="COA15" i="9"/>
  <c r="COA58" i="9"/>
  <c r="COA14" i="9"/>
  <c r="COA13" i="9"/>
  <c r="COB61" i="9" l="1"/>
  <c r="COB11" i="9"/>
  <c r="COB55" i="9"/>
  <c r="COB59" i="9"/>
  <c r="COB60" i="9"/>
  <c r="COB12" i="9"/>
  <c r="COB57" i="9"/>
  <c r="COB56" i="9"/>
  <c r="COB16" i="9"/>
  <c r="COC7" i="9"/>
  <c r="COB54" i="9"/>
  <c r="COB10" i="9"/>
  <c r="COB15" i="9"/>
  <c r="COB58" i="9"/>
  <c r="COB14" i="9"/>
  <c r="COB13" i="9"/>
  <c r="COC61" i="9" l="1"/>
  <c r="COC11" i="9"/>
  <c r="COC55" i="9"/>
  <c r="COC59" i="9"/>
  <c r="COC60" i="9"/>
  <c r="COC12" i="9"/>
  <c r="COC57" i="9"/>
  <c r="COC56" i="9"/>
  <c r="COC16" i="9"/>
  <c r="COD7" i="9"/>
  <c r="COC54" i="9"/>
  <c r="COC10" i="9"/>
  <c r="COC15" i="9"/>
  <c r="COC14" i="9"/>
  <c r="COC58" i="9"/>
  <c r="COC13" i="9"/>
  <c r="COD61" i="9" l="1"/>
  <c r="COD55" i="9"/>
  <c r="COD11" i="9"/>
  <c r="COD59" i="9"/>
  <c r="COD60" i="9"/>
  <c r="COD12" i="9"/>
  <c r="COD56" i="9"/>
  <c r="COD57" i="9"/>
  <c r="COD16" i="9"/>
  <c r="COE7" i="9"/>
  <c r="COD54" i="9"/>
  <c r="COD10" i="9"/>
  <c r="COD15" i="9"/>
  <c r="COD14" i="9"/>
  <c r="COD58" i="9"/>
  <c r="COD13" i="9"/>
  <c r="COE61" i="9" l="1"/>
  <c r="COE55" i="9"/>
  <c r="COE11" i="9"/>
  <c r="COE59" i="9"/>
  <c r="COE60" i="9"/>
  <c r="COE12" i="9"/>
  <c r="COE56" i="9"/>
  <c r="COE57" i="9"/>
  <c r="COE16" i="9"/>
  <c r="COF7" i="9"/>
  <c r="COE54" i="9"/>
  <c r="COE10" i="9"/>
  <c r="COE15" i="9"/>
  <c r="COE58" i="9"/>
  <c r="COE14" i="9"/>
  <c r="COE13" i="9"/>
  <c r="COF61" i="9" l="1"/>
  <c r="COF55" i="9"/>
  <c r="COF11" i="9"/>
  <c r="COF59" i="9"/>
  <c r="COF60" i="9"/>
  <c r="COF12" i="9"/>
  <c r="COF57" i="9"/>
  <c r="COF56" i="9"/>
  <c r="COF16" i="9"/>
  <c r="COG7" i="9"/>
  <c r="COF10" i="9"/>
  <c r="COF54" i="9"/>
  <c r="COF15" i="9"/>
  <c r="COF58" i="9"/>
  <c r="COF14" i="9"/>
  <c r="COF13" i="9"/>
  <c r="COG61" i="9" l="1"/>
  <c r="COG55" i="9"/>
  <c r="COG11" i="9"/>
  <c r="COG59" i="9"/>
  <c r="COG60" i="9"/>
  <c r="COG12" i="9"/>
  <c r="COG56" i="9"/>
  <c r="COG57" i="9"/>
  <c r="COG16" i="9"/>
  <c r="COH7" i="9"/>
  <c r="COG54" i="9"/>
  <c r="COG10" i="9"/>
  <c r="COG15" i="9"/>
  <c r="COG58" i="9"/>
  <c r="COG14" i="9"/>
  <c r="COG13" i="9"/>
  <c r="COH61" i="9" l="1"/>
  <c r="COH11" i="9"/>
  <c r="COH55" i="9"/>
  <c r="COH59" i="9"/>
  <c r="COH60" i="9"/>
  <c r="COH12" i="9"/>
  <c r="COH56" i="9"/>
  <c r="COH57" i="9"/>
  <c r="COH16" i="9"/>
  <c r="COI7" i="9"/>
  <c r="COH54" i="9"/>
  <c r="COH10" i="9"/>
  <c r="COH15" i="9"/>
  <c r="COH58" i="9"/>
  <c r="COH14" i="9"/>
  <c r="COH13" i="9"/>
  <c r="COI61" i="9" l="1"/>
  <c r="COI11" i="9"/>
  <c r="COI55" i="9"/>
  <c r="COI59" i="9"/>
  <c r="COI60" i="9"/>
  <c r="COI12" i="9"/>
  <c r="COI56" i="9"/>
  <c r="COI57" i="9"/>
  <c r="COI16" i="9"/>
  <c r="COJ7" i="9"/>
  <c r="COI10" i="9"/>
  <c r="COI54" i="9"/>
  <c r="COI15" i="9"/>
  <c r="COI14" i="9"/>
  <c r="COI58" i="9"/>
  <c r="COI13" i="9"/>
  <c r="COJ61" i="9" l="1"/>
  <c r="COJ55" i="9"/>
  <c r="COJ11" i="9"/>
  <c r="COJ59" i="9"/>
  <c r="COJ60" i="9"/>
  <c r="COJ12" i="9"/>
  <c r="COJ57" i="9"/>
  <c r="COJ56" i="9"/>
  <c r="COJ16" i="9"/>
  <c r="COK7" i="9"/>
  <c r="COJ54" i="9"/>
  <c r="COJ10" i="9"/>
  <c r="COJ15" i="9"/>
  <c r="COJ58" i="9"/>
  <c r="COJ14" i="9"/>
  <c r="COJ13" i="9"/>
  <c r="COK61" i="9" l="1"/>
  <c r="COK55" i="9"/>
  <c r="COK11" i="9"/>
  <c r="COK59" i="9"/>
  <c r="COK60" i="9"/>
  <c r="COK12" i="9"/>
  <c r="COK56" i="9"/>
  <c r="COK57" i="9"/>
  <c r="COK16" i="9"/>
  <c r="COK54" i="9"/>
  <c r="COK10" i="9"/>
  <c r="COL7" i="9"/>
  <c r="COK15" i="9"/>
  <c r="COK14" i="9"/>
  <c r="COK58" i="9"/>
  <c r="COK13" i="9"/>
  <c r="COL61" i="9" l="1"/>
  <c r="COL55" i="9"/>
  <c r="COL11" i="9"/>
  <c r="COL59" i="9"/>
  <c r="COL60" i="9"/>
  <c r="COL12" i="9"/>
  <c r="COL57" i="9"/>
  <c r="COL56" i="9"/>
  <c r="COL16" i="9"/>
  <c r="COL54" i="9"/>
  <c r="COL10" i="9"/>
  <c r="COM7" i="9"/>
  <c r="COL15" i="9"/>
  <c r="COL14" i="9"/>
  <c r="COL58" i="9"/>
  <c r="COL13" i="9"/>
  <c r="COM61" i="9" l="1"/>
  <c r="COM11" i="9"/>
  <c r="COM55" i="9"/>
  <c r="COM59" i="9"/>
  <c r="COM60" i="9"/>
  <c r="COM12" i="9"/>
  <c r="COM56" i="9"/>
  <c r="COM57" i="9"/>
  <c r="COM16" i="9"/>
  <c r="COM54" i="9"/>
  <c r="COM10" i="9"/>
  <c r="CON7" i="9"/>
  <c r="COM15" i="9"/>
  <c r="COM58" i="9"/>
  <c r="COM14" i="9"/>
  <c r="COM13" i="9"/>
  <c r="CON61" i="9" l="1"/>
  <c r="CON55" i="9"/>
  <c r="CON11" i="9"/>
  <c r="CON60" i="9"/>
  <c r="CON59" i="9"/>
  <c r="CON12" i="9"/>
  <c r="CON56" i="9"/>
  <c r="CON57" i="9"/>
  <c r="CON16" i="9"/>
  <c r="CON54" i="9"/>
  <c r="COO7" i="9"/>
  <c r="CON10" i="9"/>
  <c r="CON15" i="9"/>
  <c r="CON58" i="9"/>
  <c r="CON14" i="9"/>
  <c r="CON13" i="9"/>
  <c r="COO61" i="9" l="1"/>
  <c r="COO55" i="9"/>
  <c r="COO11" i="9"/>
  <c r="COO59" i="9"/>
  <c r="COO60" i="9"/>
  <c r="COO12" i="9"/>
  <c r="COO56" i="9"/>
  <c r="COO57" i="9"/>
  <c r="COO16" i="9"/>
  <c r="COO54" i="9"/>
  <c r="COP7" i="9"/>
  <c r="COO10" i="9"/>
  <c r="COO15" i="9"/>
  <c r="COO14" i="9"/>
  <c r="COO58" i="9"/>
  <c r="COO13" i="9"/>
  <c r="COP61" i="9" l="1"/>
  <c r="COP55" i="9"/>
  <c r="COP11" i="9"/>
  <c r="COP59" i="9"/>
  <c r="COP60" i="9"/>
  <c r="COP12" i="9"/>
  <c r="COP56" i="9"/>
  <c r="COP57" i="9"/>
  <c r="COP16" i="9"/>
  <c r="COP54" i="9"/>
  <c r="COQ7" i="9"/>
  <c r="COP10" i="9"/>
  <c r="COP15" i="9"/>
  <c r="COP58" i="9"/>
  <c r="COP14" i="9"/>
  <c r="COP13" i="9"/>
  <c r="COQ61" i="9" l="1"/>
  <c r="COQ55" i="9"/>
  <c r="COQ11" i="9"/>
  <c r="COQ59" i="9"/>
  <c r="COQ60" i="9"/>
  <c r="COQ12" i="9"/>
  <c r="COQ57" i="9"/>
  <c r="COQ56" i="9"/>
  <c r="COQ16" i="9"/>
  <c r="COQ54" i="9"/>
  <c r="COQ10" i="9"/>
  <c r="COR7" i="9"/>
  <c r="COQ15" i="9"/>
  <c r="COQ58" i="9"/>
  <c r="COQ14" i="9"/>
  <c r="COQ13" i="9"/>
  <c r="COR61" i="9" l="1"/>
  <c r="COR55" i="9"/>
  <c r="COR11" i="9"/>
  <c r="COR59" i="9"/>
  <c r="COR60" i="9"/>
  <c r="COR12" i="9"/>
  <c r="COR56" i="9"/>
  <c r="COR57" i="9"/>
  <c r="COR16" i="9"/>
  <c r="COR54" i="9"/>
  <c r="COS7" i="9"/>
  <c r="COR10" i="9"/>
  <c r="COR15" i="9"/>
  <c r="COR58" i="9"/>
  <c r="COR14" i="9"/>
  <c r="COR13" i="9"/>
  <c r="COS61" i="9" l="1"/>
  <c r="COS55" i="9"/>
  <c r="COS11" i="9"/>
  <c r="COS59" i="9"/>
  <c r="COS60" i="9"/>
  <c r="COS12" i="9"/>
  <c r="COS56" i="9"/>
  <c r="COS57" i="9"/>
  <c r="COS16" i="9"/>
  <c r="COS54" i="9"/>
  <c r="COT7" i="9"/>
  <c r="COS10" i="9"/>
  <c r="COS15" i="9"/>
  <c r="COS14" i="9"/>
  <c r="COS58" i="9"/>
  <c r="COS13" i="9"/>
  <c r="COT61" i="9" l="1"/>
  <c r="COT55" i="9"/>
  <c r="COT11" i="9"/>
  <c r="COT59" i="9"/>
  <c r="COT60" i="9"/>
  <c r="COT12" i="9"/>
  <c r="COT56" i="9"/>
  <c r="COT57" i="9"/>
  <c r="COT16" i="9"/>
  <c r="COT54" i="9"/>
  <c r="COU7" i="9"/>
  <c r="COT10" i="9"/>
  <c r="COT15" i="9"/>
  <c r="COT58" i="9"/>
  <c r="COT14" i="9"/>
  <c r="COT13" i="9"/>
  <c r="COU61" i="9" l="1"/>
  <c r="COU55" i="9"/>
  <c r="COU11" i="9"/>
  <c r="COU59" i="9"/>
  <c r="COU60" i="9"/>
  <c r="COU12" i="9"/>
  <c r="COU56" i="9"/>
  <c r="COU57" i="9"/>
  <c r="COU16" i="9"/>
  <c r="COU54" i="9"/>
  <c r="COU10" i="9"/>
  <c r="COV7" i="9"/>
  <c r="COU15" i="9"/>
  <c r="COU14" i="9"/>
  <c r="COU58" i="9"/>
  <c r="COU13" i="9"/>
  <c r="COV61" i="9" l="1"/>
  <c r="COV55" i="9"/>
  <c r="COV11" i="9"/>
  <c r="COV59" i="9"/>
  <c r="COV60" i="9"/>
  <c r="COV12" i="9"/>
  <c r="COV56" i="9"/>
  <c r="COV57" i="9"/>
  <c r="COV16" i="9"/>
  <c r="COV54" i="9"/>
  <c r="COV15" i="9"/>
  <c r="COW7" i="9"/>
  <c r="COV10" i="9"/>
  <c r="COV14" i="9"/>
  <c r="COV58" i="9"/>
  <c r="COV13" i="9"/>
  <c r="COW61" i="9" l="1"/>
  <c r="COW55" i="9"/>
  <c r="COW11" i="9"/>
  <c r="COW59" i="9"/>
  <c r="COW60" i="9"/>
  <c r="COW12" i="9"/>
  <c r="COW57" i="9"/>
  <c r="COW56" i="9"/>
  <c r="COW16" i="9"/>
  <c r="COW54" i="9"/>
  <c r="COW15" i="9"/>
  <c r="COW58" i="9"/>
  <c r="COW10" i="9"/>
  <c r="COW14" i="9"/>
  <c r="COX7" i="9"/>
  <c r="COW13" i="9"/>
  <c r="COX61" i="9" l="1"/>
  <c r="COX55" i="9"/>
  <c r="COX11" i="9"/>
  <c r="COX59" i="9"/>
  <c r="COX60" i="9"/>
  <c r="COX12" i="9"/>
  <c r="COX56" i="9"/>
  <c r="COX57" i="9"/>
  <c r="COX16" i="9"/>
  <c r="COX54" i="9"/>
  <c r="COX15" i="9"/>
  <c r="COX58" i="9"/>
  <c r="COX10" i="9"/>
  <c r="COX13" i="9"/>
  <c r="COX14" i="9"/>
  <c r="COY7" i="9"/>
  <c r="COY61" i="9" l="1"/>
  <c r="COY55" i="9"/>
  <c r="COY11" i="9"/>
  <c r="COY59" i="9"/>
  <c r="COY60" i="9"/>
  <c r="COY12" i="9"/>
  <c r="COY56" i="9"/>
  <c r="COY57" i="9"/>
  <c r="COY16" i="9"/>
  <c r="COY54" i="9"/>
  <c r="COY15" i="9"/>
  <c r="COY58" i="9"/>
  <c r="COY13" i="9"/>
  <c r="COY10" i="9"/>
  <c r="COY14" i="9"/>
  <c r="COZ7" i="9"/>
  <c r="COZ61" i="9" l="1"/>
  <c r="COZ55" i="9"/>
  <c r="COZ11" i="9"/>
  <c r="COZ59" i="9"/>
  <c r="COZ60" i="9"/>
  <c r="COZ12" i="9"/>
  <c r="COZ57" i="9"/>
  <c r="COZ56" i="9"/>
  <c r="COZ16" i="9"/>
  <c r="COZ54" i="9"/>
  <c r="COZ15" i="9"/>
  <c r="COZ58" i="9"/>
  <c r="COZ10" i="9"/>
  <c r="CPA7" i="9"/>
  <c r="COZ13" i="9"/>
  <c r="COZ14" i="9"/>
  <c r="CPA61" i="9" l="1"/>
  <c r="CPA55" i="9"/>
  <c r="CPA11" i="9"/>
  <c r="CPA59" i="9"/>
  <c r="CPA60" i="9"/>
  <c r="CPA12" i="9"/>
  <c r="CPA56" i="9"/>
  <c r="CPA57" i="9"/>
  <c r="CPA16" i="9"/>
  <c r="CPA54" i="9"/>
  <c r="CPA15" i="9"/>
  <c r="CPA58" i="9"/>
  <c r="CPB7" i="9"/>
  <c r="CPA13" i="9"/>
  <c r="CPA10" i="9"/>
  <c r="CPA14" i="9"/>
  <c r="CPB61" i="9" l="1"/>
  <c r="CPB11" i="9"/>
  <c r="CPB55" i="9"/>
  <c r="CPB59" i="9"/>
  <c r="CPB60" i="9"/>
  <c r="CPB12" i="9"/>
  <c r="CPB56" i="9"/>
  <c r="CPB57" i="9"/>
  <c r="CPB16" i="9"/>
  <c r="CPB54" i="9"/>
  <c r="CPB15" i="9"/>
  <c r="CPB58" i="9"/>
  <c r="CPC7" i="9"/>
  <c r="CPB14" i="9"/>
  <c r="CPB10" i="9"/>
  <c r="CPB13" i="9"/>
  <c r="CPC61" i="9" l="1"/>
  <c r="CPC11" i="9"/>
  <c r="CPC55" i="9"/>
  <c r="CPC59" i="9"/>
  <c r="CPC60" i="9"/>
  <c r="CPC12" i="9"/>
  <c r="CPC56" i="9"/>
  <c r="CPC57" i="9"/>
  <c r="CPC16" i="9"/>
  <c r="CPC54" i="9"/>
  <c r="CPC15" i="9"/>
  <c r="CPC58" i="9"/>
  <c r="CPD7" i="9"/>
  <c r="CPC14" i="9"/>
  <c r="CPC13" i="9"/>
  <c r="CPC10" i="9"/>
  <c r="CPD61" i="9" l="1"/>
  <c r="CPD55" i="9"/>
  <c r="CPD11" i="9"/>
  <c r="CPD59" i="9"/>
  <c r="CPD60" i="9"/>
  <c r="CPD12" i="9"/>
  <c r="CPD57" i="9"/>
  <c r="CPD56" i="9"/>
  <c r="CPD16" i="9"/>
  <c r="CPD54" i="9"/>
  <c r="CPD15" i="9"/>
  <c r="CPD58" i="9"/>
  <c r="CPD13" i="9"/>
  <c r="CPE7" i="9"/>
  <c r="CPD14" i="9"/>
  <c r="CPD10" i="9"/>
  <c r="CPE61" i="9" l="1"/>
  <c r="CPE55" i="9"/>
  <c r="CPE11" i="9"/>
  <c r="CPE59" i="9"/>
  <c r="CPE60" i="9"/>
  <c r="CPE12" i="9"/>
  <c r="CPE56" i="9"/>
  <c r="CPE57" i="9"/>
  <c r="CPE16" i="9"/>
  <c r="CPE54" i="9"/>
  <c r="CPE15" i="9"/>
  <c r="CPE58" i="9"/>
  <c r="CPE10" i="9"/>
  <c r="CPE13" i="9"/>
  <c r="CPF7" i="9"/>
  <c r="CPE14" i="9"/>
  <c r="CPF61" i="9" l="1"/>
  <c r="CPF11" i="9"/>
  <c r="CPF55" i="9"/>
  <c r="CPF59" i="9"/>
  <c r="CPF60" i="9"/>
  <c r="CPF12" i="9"/>
  <c r="CPF57" i="9"/>
  <c r="CPF56" i="9"/>
  <c r="CPF16" i="9"/>
  <c r="CPF54" i="9"/>
  <c r="CPF15" i="9"/>
  <c r="CPF58" i="9"/>
  <c r="CPF13" i="9"/>
  <c r="CPG7" i="9"/>
  <c r="CPF10" i="9"/>
  <c r="CPF14" i="9"/>
  <c r="CPG61" i="9" l="1"/>
  <c r="CPG55" i="9"/>
  <c r="CPG11" i="9"/>
  <c r="CPG60" i="9"/>
  <c r="CPG59" i="9"/>
  <c r="CPG12" i="9"/>
  <c r="CPG56" i="9"/>
  <c r="CPG57" i="9"/>
  <c r="CPG16" i="9"/>
  <c r="CPG54" i="9"/>
  <c r="CPG15" i="9"/>
  <c r="CPG58" i="9"/>
  <c r="CPG13" i="9"/>
  <c r="CPG10" i="9"/>
  <c r="CPG14" i="9"/>
  <c r="CPH7" i="9"/>
  <c r="CPH61" i="9" l="1"/>
  <c r="CPH55" i="9"/>
  <c r="CPH11" i="9"/>
  <c r="CPH59" i="9"/>
  <c r="CPH60" i="9"/>
  <c r="CPH12" i="9"/>
  <c r="CPH56" i="9"/>
  <c r="CPH57" i="9"/>
  <c r="CPH16" i="9"/>
  <c r="CPH54" i="9"/>
  <c r="CPH15" i="9"/>
  <c r="CPH58" i="9"/>
  <c r="CPI7" i="9"/>
  <c r="CPH13" i="9"/>
  <c r="CPH14" i="9"/>
  <c r="CPH10" i="9"/>
  <c r="CPI61" i="9" l="1"/>
  <c r="CPI55" i="9"/>
  <c r="CPI11" i="9"/>
  <c r="CPI59" i="9"/>
  <c r="CPI60" i="9"/>
  <c r="CPI12" i="9"/>
  <c r="CPI56" i="9"/>
  <c r="CPI57" i="9"/>
  <c r="CPI16" i="9"/>
  <c r="CPI54" i="9"/>
  <c r="CPI15" i="9"/>
  <c r="CPI58" i="9"/>
  <c r="CPJ7" i="9"/>
  <c r="CPI10" i="9"/>
  <c r="CPI13" i="9"/>
  <c r="CPI14" i="9"/>
  <c r="CPJ61" i="9" l="1"/>
  <c r="CPJ55" i="9"/>
  <c r="CPJ11" i="9"/>
  <c r="CPJ59" i="9"/>
  <c r="CPJ60" i="9"/>
  <c r="CPJ12" i="9"/>
  <c r="CPJ56" i="9"/>
  <c r="CPJ57" i="9"/>
  <c r="CPJ16" i="9"/>
  <c r="CPJ54" i="9"/>
  <c r="CPJ15" i="9"/>
  <c r="CPJ58" i="9"/>
  <c r="CPJ13" i="9"/>
  <c r="CPK7" i="9"/>
  <c r="CPJ10" i="9"/>
  <c r="CPJ14" i="9"/>
  <c r="CPK61" i="9" l="1"/>
  <c r="CPK55" i="9"/>
  <c r="CPK11" i="9"/>
  <c r="CPK59" i="9"/>
  <c r="CPK60" i="9"/>
  <c r="CPK12" i="9"/>
  <c r="CPK56" i="9"/>
  <c r="CPK57" i="9"/>
  <c r="CPK16" i="9"/>
  <c r="CPK54" i="9"/>
  <c r="CPK15" i="9"/>
  <c r="CPK58" i="9"/>
  <c r="CPK10" i="9"/>
  <c r="CPL7" i="9"/>
  <c r="CPK14" i="9"/>
  <c r="CPK13" i="9"/>
  <c r="CPL61" i="9" l="1"/>
  <c r="CPL55" i="9"/>
  <c r="CPL11" i="9"/>
  <c r="CPL60" i="9"/>
  <c r="CPL59" i="9"/>
  <c r="CPL12" i="9"/>
  <c r="CPL56" i="9"/>
  <c r="CPL57" i="9"/>
  <c r="CPL16" i="9"/>
  <c r="CPL54" i="9"/>
  <c r="CPL15" i="9"/>
  <c r="CPL58" i="9"/>
  <c r="CPL13" i="9"/>
  <c r="CPM7" i="9"/>
  <c r="CPL10" i="9"/>
  <c r="CPL14" i="9"/>
  <c r="CPM61" i="9" l="1"/>
  <c r="CPM55" i="9"/>
  <c r="CPM11" i="9"/>
  <c r="CPM59" i="9"/>
  <c r="CPM60" i="9"/>
  <c r="CPM12" i="9"/>
  <c r="CPM56" i="9"/>
  <c r="CPM57" i="9"/>
  <c r="CPM16" i="9"/>
  <c r="CPM54" i="9"/>
  <c r="CPM15" i="9"/>
  <c r="CPM58" i="9"/>
  <c r="CPM14" i="9"/>
  <c r="CPN7" i="9"/>
  <c r="CPM10" i="9"/>
  <c r="CPM13" i="9"/>
  <c r="CPN61" i="9" l="1"/>
  <c r="CPN55" i="9"/>
  <c r="CPN11" i="9"/>
  <c r="CPN59" i="9"/>
  <c r="CPN60" i="9"/>
  <c r="CPN12" i="9"/>
  <c r="CPN56" i="9"/>
  <c r="CPN57" i="9"/>
  <c r="CPN16" i="9"/>
  <c r="CPN54" i="9"/>
  <c r="CPN15" i="9"/>
  <c r="CPN58" i="9"/>
  <c r="CPN14" i="9"/>
  <c r="CPN13" i="9"/>
  <c r="CPN10" i="9"/>
  <c r="CPO7" i="9"/>
  <c r="CPO61" i="9" l="1"/>
  <c r="CPO55" i="9"/>
  <c r="CPO11" i="9"/>
  <c r="CPO60" i="9"/>
  <c r="CPO59" i="9"/>
  <c r="CPO12" i="9"/>
  <c r="CPO57" i="9"/>
  <c r="CPO56" i="9"/>
  <c r="CPO16" i="9"/>
  <c r="CPO54" i="9"/>
  <c r="CPO15" i="9"/>
  <c r="CPO58" i="9"/>
  <c r="CPO14" i="9"/>
  <c r="CPP7" i="9"/>
  <c r="CPO13" i="9"/>
  <c r="CPO10" i="9"/>
  <c r="CPP61" i="9" l="1"/>
  <c r="CPP11" i="9"/>
  <c r="CPP55" i="9"/>
  <c r="CPP60" i="9"/>
  <c r="CPP59" i="9"/>
  <c r="CPP12" i="9"/>
  <c r="CPP57" i="9"/>
  <c r="CPP56" i="9"/>
  <c r="CPP16" i="9"/>
  <c r="CPP54" i="9"/>
  <c r="CPP15" i="9"/>
  <c r="CPP58" i="9"/>
  <c r="CPQ7" i="9"/>
  <c r="CPP13" i="9"/>
  <c r="CPP10" i="9"/>
  <c r="CPP14" i="9"/>
  <c r="CPQ61" i="9" l="1"/>
  <c r="CPQ55" i="9"/>
  <c r="CPQ11" i="9"/>
  <c r="CPQ59" i="9"/>
  <c r="CPQ60" i="9"/>
  <c r="CPQ12" i="9"/>
  <c r="CPQ57" i="9"/>
  <c r="CPQ56" i="9"/>
  <c r="CPQ16" i="9"/>
  <c r="CPQ54" i="9"/>
  <c r="CPQ15" i="9"/>
  <c r="CPQ58" i="9"/>
  <c r="CPQ10" i="9"/>
  <c r="CPQ14" i="9"/>
  <c r="CPR7" i="9"/>
  <c r="CPQ13" i="9"/>
  <c r="CPR61" i="9" l="1"/>
  <c r="CPR55" i="9"/>
  <c r="CPR11" i="9"/>
  <c r="CPR59" i="9"/>
  <c r="CPR60" i="9"/>
  <c r="CPR12" i="9"/>
  <c r="CPR57" i="9"/>
  <c r="CPR56" i="9"/>
  <c r="CPR16" i="9"/>
  <c r="CPR54" i="9"/>
  <c r="CPR15" i="9"/>
  <c r="CPR58" i="9"/>
  <c r="CPR10" i="9"/>
  <c r="CPR14" i="9"/>
  <c r="CPR13" i="9"/>
  <c r="CPS7" i="9"/>
  <c r="CPS61" i="9" l="1"/>
  <c r="CPS55" i="9"/>
  <c r="CPS11" i="9"/>
  <c r="CPS60" i="9"/>
  <c r="CPS59" i="9"/>
  <c r="CPS12" i="9"/>
  <c r="CPS56" i="9"/>
  <c r="CPS57" i="9"/>
  <c r="CPS16" i="9"/>
  <c r="CPS54" i="9"/>
  <c r="CPS15" i="9"/>
  <c r="CPS58" i="9"/>
  <c r="CPS10" i="9"/>
  <c r="CPS13" i="9"/>
  <c r="CPT7" i="9"/>
  <c r="CPS14" i="9"/>
  <c r="CPT61" i="9" l="1"/>
  <c r="CPT55" i="9"/>
  <c r="CPT11" i="9"/>
  <c r="CPT59" i="9"/>
  <c r="CPT60" i="9"/>
  <c r="CPT12" i="9"/>
  <c r="CPT57" i="9"/>
  <c r="CPT56" i="9"/>
  <c r="CPT16" i="9"/>
  <c r="CPT54" i="9"/>
  <c r="CPT15" i="9"/>
  <c r="CPT58" i="9"/>
  <c r="CPT10" i="9"/>
  <c r="CPU7" i="9"/>
  <c r="CPT14" i="9"/>
  <c r="CPT13" i="9"/>
  <c r="CPU61" i="9" l="1"/>
  <c r="CPU55" i="9"/>
  <c r="CPU11" i="9"/>
  <c r="CPU59" i="9"/>
  <c r="CPU60" i="9"/>
  <c r="CPU12" i="9"/>
  <c r="CPU56" i="9"/>
  <c r="CPU57" i="9"/>
  <c r="CPU16" i="9"/>
  <c r="CPU54" i="9"/>
  <c r="CPU15" i="9"/>
  <c r="CPU58" i="9"/>
  <c r="CPU13" i="9"/>
  <c r="CPV7" i="9"/>
  <c r="CPU14" i="9"/>
  <c r="CPU10" i="9"/>
  <c r="CPV61" i="9" l="1"/>
  <c r="CPV55" i="9"/>
  <c r="CPV11" i="9"/>
  <c r="CPV59" i="9"/>
  <c r="CPV60" i="9"/>
  <c r="CPV12" i="9"/>
  <c r="CPV56" i="9"/>
  <c r="CPV57" i="9"/>
  <c r="CPV16" i="9"/>
  <c r="CPV54" i="9"/>
  <c r="CPV15" i="9"/>
  <c r="CPV58" i="9"/>
  <c r="CPV10" i="9"/>
  <c r="CPV14" i="9"/>
  <c r="CPW7" i="9"/>
  <c r="CPV13" i="9"/>
  <c r="CPW61" i="9" l="1"/>
  <c r="CPW55" i="9"/>
  <c r="CPW11" i="9"/>
  <c r="CPW59" i="9"/>
  <c r="CPW60" i="9"/>
  <c r="CPW12" i="9"/>
  <c r="CPW56" i="9"/>
  <c r="CPW57" i="9"/>
  <c r="CPW16" i="9"/>
  <c r="CPW54" i="9"/>
  <c r="CPW15" i="9"/>
  <c r="CPW58" i="9"/>
  <c r="CPW13" i="9"/>
  <c r="CPW10" i="9"/>
  <c r="CPX7" i="9"/>
  <c r="CPW14" i="9"/>
  <c r="CPX61" i="9" l="1"/>
  <c r="CPX11" i="9"/>
  <c r="CPX55" i="9"/>
  <c r="CPX60" i="9"/>
  <c r="CPX59" i="9"/>
  <c r="CPX12" i="9"/>
  <c r="CPX57" i="9"/>
  <c r="CPX56" i="9"/>
  <c r="CPX16" i="9"/>
  <c r="CPX54" i="9"/>
  <c r="CPX15" i="9"/>
  <c r="CPX58" i="9"/>
  <c r="CPY7" i="9"/>
  <c r="CPX13" i="9"/>
  <c r="CPX14" i="9"/>
  <c r="CPX10" i="9"/>
  <c r="CPY61" i="9" l="1"/>
  <c r="CPY11" i="9"/>
  <c r="CPY55" i="9"/>
  <c r="CPY60" i="9"/>
  <c r="CPY59" i="9"/>
  <c r="CPY12" i="9"/>
  <c r="CPY56" i="9"/>
  <c r="CPY57" i="9"/>
  <c r="CPY16" i="9"/>
  <c r="CPY54" i="9"/>
  <c r="CPY15" i="9"/>
  <c r="CPY58" i="9"/>
  <c r="CPZ7" i="9"/>
  <c r="CPY14" i="9"/>
  <c r="CPY10" i="9"/>
  <c r="CPY13" i="9"/>
  <c r="CPZ61" i="9" l="1"/>
  <c r="CPZ55" i="9"/>
  <c r="CPZ11" i="9"/>
  <c r="CPZ59" i="9"/>
  <c r="CPZ60" i="9"/>
  <c r="CPZ12" i="9"/>
  <c r="CPZ56" i="9"/>
  <c r="CPZ57" i="9"/>
  <c r="CPZ16" i="9"/>
  <c r="CPZ54" i="9"/>
  <c r="CPZ15" i="9"/>
  <c r="CPZ58" i="9"/>
  <c r="CPZ14" i="9"/>
  <c r="CQA7" i="9"/>
  <c r="CPZ10" i="9"/>
  <c r="CPZ13" i="9"/>
  <c r="CQA61" i="9" l="1"/>
  <c r="CQA55" i="9"/>
  <c r="CQA11" i="9"/>
  <c r="CQA59" i="9"/>
  <c r="CQA60" i="9"/>
  <c r="CQA12" i="9"/>
  <c r="CQA57" i="9"/>
  <c r="CQA56" i="9"/>
  <c r="CQA16" i="9"/>
  <c r="CQA54" i="9"/>
  <c r="CQA15" i="9"/>
  <c r="CQA58" i="9"/>
  <c r="CQB7" i="9"/>
  <c r="CQA14" i="9"/>
  <c r="CQA13" i="9"/>
  <c r="CQA10" i="9"/>
  <c r="CQB61" i="9" l="1"/>
  <c r="CQB55" i="9"/>
  <c r="CQB11" i="9"/>
  <c r="CQB59" i="9"/>
  <c r="CQB60" i="9"/>
  <c r="CQB12" i="9"/>
  <c r="CQB56" i="9"/>
  <c r="CQB57" i="9"/>
  <c r="CQB16" i="9"/>
  <c r="CQB54" i="9"/>
  <c r="CQB15" i="9"/>
  <c r="CQB58" i="9"/>
  <c r="CQB14" i="9"/>
  <c r="CQB10" i="9"/>
  <c r="CQC7" i="9"/>
  <c r="CQB13" i="9"/>
  <c r="CQC61" i="9" l="1"/>
  <c r="CQC55" i="9"/>
  <c r="CQC11" i="9"/>
  <c r="CQC59" i="9"/>
  <c r="CQC60" i="9"/>
  <c r="CQC12" i="9"/>
  <c r="CQC56" i="9"/>
  <c r="CQC57" i="9"/>
  <c r="CQC16" i="9"/>
  <c r="CQC54" i="9"/>
  <c r="CQC15" i="9"/>
  <c r="CQC58" i="9"/>
  <c r="CQC14" i="9"/>
  <c r="CQC13" i="9"/>
  <c r="CQD7" i="9"/>
  <c r="CQC10" i="9"/>
  <c r="CQD61" i="9" l="1"/>
  <c r="CQD11" i="9"/>
  <c r="CQD55" i="9"/>
  <c r="CQD59" i="9"/>
  <c r="CQD60" i="9"/>
  <c r="CQD12" i="9"/>
  <c r="CQD56" i="9"/>
  <c r="CQD57" i="9"/>
  <c r="CQD16" i="9"/>
  <c r="CQD54" i="9"/>
  <c r="CQD15" i="9"/>
  <c r="CQD58" i="9"/>
  <c r="CQD10" i="9"/>
  <c r="CQD13" i="9"/>
  <c r="CQE7" i="9"/>
  <c r="CQD14" i="9"/>
  <c r="CQE61" i="9" l="1"/>
  <c r="CQE11" i="9"/>
  <c r="CQE55" i="9"/>
  <c r="CQE59" i="9"/>
  <c r="CQE60" i="9"/>
  <c r="CQE12" i="9"/>
  <c r="CQE57" i="9"/>
  <c r="CQE56" i="9"/>
  <c r="CQE16" i="9"/>
  <c r="CQE54" i="9"/>
  <c r="CQE15" i="9"/>
  <c r="CQE58" i="9"/>
  <c r="CQF7" i="9"/>
  <c r="CQE10" i="9"/>
  <c r="CQE13" i="9"/>
  <c r="CQE14" i="9"/>
  <c r="CQF61" i="9" l="1"/>
  <c r="CQF11" i="9"/>
  <c r="CQF55" i="9"/>
  <c r="CQF59" i="9"/>
  <c r="CQF60" i="9"/>
  <c r="CQF12" i="9"/>
  <c r="CQF57" i="9"/>
  <c r="CQF56" i="9"/>
  <c r="CQF16" i="9"/>
  <c r="CQF54" i="9"/>
  <c r="CQF15" i="9"/>
  <c r="CQF58" i="9"/>
  <c r="CQG7" i="9"/>
  <c r="CQF13" i="9"/>
  <c r="CQF10" i="9"/>
  <c r="CQF14" i="9"/>
  <c r="CQG61" i="9" l="1"/>
  <c r="CQG55" i="9"/>
  <c r="CQG11" i="9"/>
  <c r="CQG59" i="9"/>
  <c r="CQG60" i="9"/>
  <c r="CQG12" i="9"/>
  <c r="CQG57" i="9"/>
  <c r="CQG56" i="9"/>
  <c r="CQG16" i="9"/>
  <c r="CQG54" i="9"/>
  <c r="CQG15" i="9"/>
  <c r="CQG58" i="9"/>
  <c r="CQG13" i="9"/>
  <c r="CQH7" i="9"/>
  <c r="CQG10" i="9"/>
  <c r="CQG14" i="9"/>
  <c r="CQH61" i="9" l="1"/>
  <c r="CQH55" i="9"/>
  <c r="CQH11" i="9"/>
  <c r="CQH59" i="9"/>
  <c r="CQH60" i="9"/>
  <c r="CQH12" i="9"/>
  <c r="CQH57" i="9"/>
  <c r="CQH56" i="9"/>
  <c r="CQH16" i="9"/>
  <c r="CQH54" i="9"/>
  <c r="CQH15" i="9"/>
  <c r="CQH58" i="9"/>
  <c r="CQH13" i="9"/>
  <c r="CQH14" i="9"/>
  <c r="CQH10" i="9"/>
  <c r="CQI7" i="9"/>
  <c r="CQI61" i="9" l="1"/>
  <c r="CQI55" i="9"/>
  <c r="CQI11" i="9"/>
  <c r="CQI59" i="9"/>
  <c r="CQI60" i="9"/>
  <c r="CQI12" i="9"/>
  <c r="CQI56" i="9"/>
  <c r="CQI57" i="9"/>
  <c r="CQI16" i="9"/>
  <c r="CQI54" i="9"/>
  <c r="CQI15" i="9"/>
  <c r="CQI58" i="9"/>
  <c r="CQI13" i="9"/>
  <c r="CQI10" i="9"/>
  <c r="CQJ7" i="9"/>
  <c r="CQI14" i="9"/>
  <c r="CQJ61" i="9" l="1"/>
  <c r="CQJ55" i="9"/>
  <c r="CQJ11" i="9"/>
  <c r="CQJ59" i="9"/>
  <c r="CQJ60" i="9"/>
  <c r="CQJ12" i="9"/>
  <c r="CQJ57" i="9"/>
  <c r="CQJ56" i="9"/>
  <c r="CQJ16" i="9"/>
  <c r="CQJ54" i="9"/>
  <c r="CQJ15" i="9"/>
  <c r="CQJ58" i="9"/>
  <c r="CQJ13" i="9"/>
  <c r="CQK7" i="9"/>
  <c r="CQJ10" i="9"/>
  <c r="CQJ14" i="9"/>
  <c r="CQK61" i="9" l="1"/>
  <c r="CQK11" i="9"/>
  <c r="CQK55" i="9"/>
  <c r="CQK59" i="9"/>
  <c r="CQK60" i="9"/>
  <c r="CQK12" i="9"/>
  <c r="CQK56" i="9"/>
  <c r="CQK57" i="9"/>
  <c r="CQK16" i="9"/>
  <c r="CQK54" i="9"/>
  <c r="CQK15" i="9"/>
  <c r="CQK58" i="9"/>
  <c r="CQK10" i="9"/>
  <c r="CQK14" i="9"/>
  <c r="CQL7" i="9"/>
  <c r="CQK13" i="9"/>
  <c r="CQL61" i="9" l="1"/>
  <c r="CQL11" i="9"/>
  <c r="CQL55" i="9"/>
  <c r="CQL59" i="9"/>
  <c r="CQL60" i="9"/>
  <c r="CQL12" i="9"/>
  <c r="CQL57" i="9"/>
  <c r="CQL56" i="9"/>
  <c r="CQL16" i="9"/>
  <c r="CQL54" i="9"/>
  <c r="CQL15" i="9"/>
  <c r="CQL58" i="9"/>
  <c r="CQL10" i="9"/>
  <c r="CQL14" i="9"/>
  <c r="CQM7" i="9"/>
  <c r="CQL13" i="9"/>
  <c r="CQM61" i="9" l="1"/>
  <c r="CQM55" i="9"/>
  <c r="CQM11" i="9"/>
  <c r="CQM59" i="9"/>
  <c r="CQM60" i="9"/>
  <c r="CQM12" i="9"/>
  <c r="CQM56" i="9"/>
  <c r="CQM57" i="9"/>
  <c r="CQM16" i="9"/>
  <c r="CQM54" i="9"/>
  <c r="CQM15" i="9"/>
  <c r="CQM58" i="9"/>
  <c r="CQM10" i="9"/>
  <c r="CQN7" i="9"/>
  <c r="CQM14" i="9"/>
  <c r="CQM13" i="9"/>
  <c r="CQN61" i="9" l="1"/>
  <c r="CQN55" i="9"/>
  <c r="CQN11" i="9"/>
  <c r="CQN59" i="9"/>
  <c r="CQN60" i="9"/>
  <c r="CQN12" i="9"/>
  <c r="CQN56" i="9"/>
  <c r="CQN57" i="9"/>
  <c r="CQN16" i="9"/>
  <c r="CQN54" i="9"/>
  <c r="CQN15" i="9"/>
  <c r="CQN58" i="9"/>
  <c r="CQN10" i="9"/>
  <c r="CQN14" i="9"/>
  <c r="CQN13" i="9"/>
  <c r="CQO7" i="9"/>
  <c r="CQO61" i="9" l="1"/>
  <c r="CQO11" i="9"/>
  <c r="CQO55" i="9"/>
  <c r="CQO59" i="9"/>
  <c r="CQO60" i="9"/>
  <c r="CQO12" i="9"/>
  <c r="CQO56" i="9"/>
  <c r="CQO57" i="9"/>
  <c r="CQO16" i="9"/>
  <c r="CQO54" i="9"/>
  <c r="CQO15" i="9"/>
  <c r="CQO58" i="9"/>
  <c r="CQP7" i="9"/>
  <c r="CQO14" i="9"/>
  <c r="CQO13" i="9"/>
  <c r="CQO10" i="9"/>
  <c r="CQP61" i="9" l="1"/>
  <c r="CQP55" i="9"/>
  <c r="CQP11" i="9"/>
  <c r="CQP59" i="9"/>
  <c r="CQP60" i="9"/>
  <c r="CQP12" i="9"/>
  <c r="CQP56" i="9"/>
  <c r="CQP57" i="9"/>
  <c r="CQP16" i="9"/>
  <c r="CQP54" i="9"/>
  <c r="CQP15" i="9"/>
  <c r="CQP58" i="9"/>
  <c r="CQP10" i="9"/>
  <c r="CQP13" i="9"/>
  <c r="CQQ7" i="9"/>
  <c r="CQP14" i="9"/>
  <c r="CQQ61" i="9" l="1"/>
  <c r="CQQ55" i="9"/>
  <c r="CQQ11" i="9"/>
  <c r="CQQ59" i="9"/>
  <c r="CQQ60" i="9"/>
  <c r="CQQ12" i="9"/>
  <c r="CQQ57" i="9"/>
  <c r="CQQ56" i="9"/>
  <c r="CQQ16" i="9"/>
  <c r="CQQ54" i="9"/>
  <c r="CQQ15" i="9"/>
  <c r="CQQ58" i="9"/>
  <c r="CQR7" i="9"/>
  <c r="CQQ13" i="9"/>
  <c r="CQQ10" i="9"/>
  <c r="CQQ14" i="9"/>
  <c r="CQR61" i="9" l="1"/>
  <c r="CQR55" i="9"/>
  <c r="CQR11" i="9"/>
  <c r="CQR59" i="9"/>
  <c r="CQR60" i="9"/>
  <c r="CQR12" i="9"/>
  <c r="CQR56" i="9"/>
  <c r="CQR57" i="9"/>
  <c r="CQR16" i="9"/>
  <c r="CQR54" i="9"/>
  <c r="CQR15" i="9"/>
  <c r="CQR58" i="9"/>
  <c r="CQR10" i="9"/>
  <c r="CQR14" i="9"/>
  <c r="CQS7" i="9"/>
  <c r="CQR13" i="9"/>
  <c r="CQS61" i="9" l="1"/>
  <c r="CQS55" i="9"/>
  <c r="CQS11" i="9"/>
  <c r="CQS59" i="9"/>
  <c r="CQS60" i="9"/>
  <c r="CQS12" i="9"/>
  <c r="CQS56" i="9"/>
  <c r="CQS57" i="9"/>
  <c r="CQS16" i="9"/>
  <c r="CQS54" i="9"/>
  <c r="CQS15" i="9"/>
  <c r="CQS58" i="9"/>
  <c r="CQS10" i="9"/>
  <c r="CQS13" i="9"/>
  <c r="CQT7" i="9"/>
  <c r="CQS14" i="9"/>
  <c r="CQT61" i="9" l="1"/>
  <c r="CQT55" i="9"/>
  <c r="CQT11" i="9"/>
  <c r="CQT59" i="9"/>
  <c r="CQT60" i="9"/>
  <c r="CQT12" i="9"/>
  <c r="CQT57" i="9"/>
  <c r="CQT56" i="9"/>
  <c r="CQT16" i="9"/>
  <c r="CQT54" i="9"/>
  <c r="CQT15" i="9"/>
  <c r="CQT58" i="9"/>
  <c r="CQT13" i="9"/>
  <c r="CQT10" i="9"/>
  <c r="CQU7" i="9"/>
  <c r="CQT14" i="9"/>
  <c r="CQU61" i="9" l="1"/>
  <c r="CQU55" i="9"/>
  <c r="CQU11" i="9"/>
  <c r="CQU59" i="9"/>
  <c r="CQU60" i="9"/>
  <c r="CQU12" i="9"/>
  <c r="CQU57" i="9"/>
  <c r="CQU56" i="9"/>
  <c r="CQU16" i="9"/>
  <c r="CQU54" i="9"/>
  <c r="CQU15" i="9"/>
  <c r="CQU58" i="9"/>
  <c r="CQU10" i="9"/>
  <c r="CQU14" i="9"/>
  <c r="CQU13" i="9"/>
  <c r="CQV7" i="9"/>
  <c r="CQV61" i="9" l="1"/>
  <c r="CQV55" i="9"/>
  <c r="CQV11" i="9"/>
  <c r="CQV59" i="9"/>
  <c r="CQV60" i="9"/>
  <c r="CQV12" i="9"/>
  <c r="CQV57" i="9"/>
  <c r="CQV56" i="9"/>
  <c r="CQV16" i="9"/>
  <c r="CQV54" i="9"/>
  <c r="CQV15" i="9"/>
  <c r="CQV58" i="9"/>
  <c r="CQW7" i="9"/>
  <c r="CQV13" i="9"/>
  <c r="CQV10" i="9"/>
  <c r="CQV14" i="9"/>
  <c r="CQW61" i="9" l="1"/>
  <c r="CQW11" i="9"/>
  <c r="CQW55" i="9"/>
  <c r="CQW59" i="9"/>
  <c r="CQW60" i="9"/>
  <c r="CQW12" i="9"/>
  <c r="CQW57" i="9"/>
  <c r="CQW56" i="9"/>
  <c r="CQW16" i="9"/>
  <c r="CQW54" i="9"/>
  <c r="CQW15" i="9"/>
  <c r="CQW58" i="9"/>
  <c r="CQW14" i="9"/>
  <c r="CQW13" i="9"/>
  <c r="CQX7" i="9"/>
  <c r="CQW10" i="9"/>
  <c r="CQX61" i="9" l="1"/>
  <c r="CQX55" i="9"/>
  <c r="CQX11" i="9"/>
  <c r="CQX59" i="9"/>
  <c r="CQX60" i="9"/>
  <c r="CQX12" i="9"/>
  <c r="CQX56" i="9"/>
  <c r="CQX57" i="9"/>
  <c r="CQX16" i="9"/>
  <c r="CQX54" i="9"/>
  <c r="CQX15" i="9"/>
  <c r="CQX58" i="9"/>
  <c r="CQX10" i="9"/>
  <c r="CQX13" i="9"/>
  <c r="CQY7" i="9"/>
  <c r="CQX14" i="9"/>
  <c r="CQY61" i="9" l="1"/>
  <c r="CQY11" i="9"/>
  <c r="CQY55" i="9"/>
  <c r="CQY59" i="9"/>
  <c r="CQY60" i="9"/>
  <c r="CQY12" i="9"/>
  <c r="CQY56" i="9"/>
  <c r="CQY57" i="9"/>
  <c r="CQY16" i="9"/>
  <c r="CQY54" i="9"/>
  <c r="CQY15" i="9"/>
  <c r="CQY58" i="9"/>
  <c r="CQY13" i="9"/>
  <c r="CQY14" i="9"/>
  <c r="CQY10" i="9"/>
  <c r="CQZ7" i="9"/>
  <c r="CQZ61" i="9" l="1"/>
  <c r="CQZ55" i="9"/>
  <c r="CQZ11" i="9"/>
  <c r="CQZ59" i="9"/>
  <c r="CQZ60" i="9"/>
  <c r="CQZ12" i="9"/>
  <c r="CQZ56" i="9"/>
  <c r="CQZ57" i="9"/>
  <c r="CQZ16" i="9"/>
  <c r="CQZ54" i="9"/>
  <c r="CQZ15" i="9"/>
  <c r="CQZ58" i="9"/>
  <c r="CQZ10" i="9"/>
  <c r="CQZ14" i="9"/>
  <c r="CQZ13" i="9"/>
  <c r="CRA7" i="9"/>
  <c r="CRA61" i="9" l="1"/>
  <c r="CRA55" i="9"/>
  <c r="CRA11" i="9"/>
  <c r="CRA59" i="9"/>
  <c r="CRA60" i="9"/>
  <c r="CRA12" i="9"/>
  <c r="CRA56" i="9"/>
  <c r="CRA57" i="9"/>
  <c r="CRA16" i="9"/>
  <c r="CRA54" i="9"/>
  <c r="CRA15" i="9"/>
  <c r="CRA58" i="9"/>
  <c r="CRA10" i="9"/>
  <c r="CRA13" i="9"/>
  <c r="CRA14" i="9"/>
  <c r="CRB7" i="9"/>
  <c r="CRB61" i="9" l="1"/>
  <c r="CRB11" i="9"/>
  <c r="CRB55" i="9"/>
  <c r="CRB59" i="9"/>
  <c r="CRB60" i="9"/>
  <c r="CRB12" i="9"/>
  <c r="CRB57" i="9"/>
  <c r="CRB56" i="9"/>
  <c r="CRB16" i="9"/>
  <c r="CRB54" i="9"/>
  <c r="CRB15" i="9"/>
  <c r="CRB58" i="9"/>
  <c r="CRB10" i="9"/>
  <c r="CRB14" i="9"/>
  <c r="CRC7" i="9"/>
  <c r="CRB13" i="9"/>
  <c r="CRC61" i="9" l="1"/>
  <c r="CRC55" i="9"/>
  <c r="CRC11" i="9"/>
  <c r="CRC60" i="9"/>
  <c r="CRC59" i="9"/>
  <c r="CRC12" i="9"/>
  <c r="CRC56" i="9"/>
  <c r="CRC57" i="9"/>
  <c r="CRC16" i="9"/>
  <c r="CRC54" i="9"/>
  <c r="CRC15" i="9"/>
  <c r="CRC58" i="9"/>
  <c r="CRC13" i="9"/>
  <c r="CRD7" i="9"/>
  <c r="CRC10" i="9"/>
  <c r="CRC14" i="9"/>
  <c r="CRD61" i="9" l="1"/>
  <c r="CRD55" i="9"/>
  <c r="CRD11" i="9"/>
  <c r="CRD59" i="9"/>
  <c r="CRD60" i="9"/>
  <c r="CRD12" i="9"/>
  <c r="CRD56" i="9"/>
  <c r="CRD57" i="9"/>
  <c r="CRD16" i="9"/>
  <c r="CRD54" i="9"/>
  <c r="CRD15" i="9"/>
  <c r="CRD58" i="9"/>
  <c r="CRE7" i="9"/>
  <c r="CRD13" i="9"/>
  <c r="CRD10" i="9"/>
  <c r="CRD14" i="9"/>
  <c r="CRE61" i="9" l="1"/>
  <c r="CRE55" i="9"/>
  <c r="CRE11" i="9"/>
  <c r="CRE59" i="9"/>
  <c r="CRE60" i="9"/>
  <c r="CRE12" i="9"/>
  <c r="CRE56" i="9"/>
  <c r="CRE57" i="9"/>
  <c r="CRE16" i="9"/>
  <c r="CRE54" i="9"/>
  <c r="CRE15" i="9"/>
  <c r="CRE58" i="9"/>
  <c r="CRF7" i="9"/>
  <c r="CRE13" i="9"/>
  <c r="CRE10" i="9"/>
  <c r="CRE14" i="9"/>
  <c r="CRF61" i="9" l="1"/>
  <c r="CRF55" i="9"/>
  <c r="CRF11" i="9"/>
  <c r="CRF59" i="9"/>
  <c r="CRF60" i="9"/>
  <c r="CRF12" i="9"/>
  <c r="CRF56" i="9"/>
  <c r="CRF57" i="9"/>
  <c r="CRF16" i="9"/>
  <c r="CRF54" i="9"/>
  <c r="CRF15" i="9"/>
  <c r="CRF58" i="9"/>
  <c r="CRF10" i="9"/>
  <c r="CRF13" i="9"/>
  <c r="CRG7" i="9"/>
  <c r="CRF14" i="9"/>
  <c r="CRG61" i="9" l="1"/>
  <c r="CRG55" i="9"/>
  <c r="CRG11" i="9"/>
  <c r="CRG59" i="9"/>
  <c r="CRG60" i="9"/>
  <c r="CRG12" i="9"/>
  <c r="CRG56" i="9"/>
  <c r="CRG57" i="9"/>
  <c r="CRG16" i="9"/>
  <c r="CRG54" i="9"/>
  <c r="CRG15" i="9"/>
  <c r="CRG58" i="9"/>
  <c r="CRG13" i="9"/>
  <c r="CRH7" i="9"/>
  <c r="CRG14" i="9"/>
  <c r="CRG10" i="9"/>
  <c r="CRH61" i="9" l="1"/>
  <c r="CRH55" i="9"/>
  <c r="CRH11" i="9"/>
  <c r="CRH59" i="9"/>
  <c r="CRH60" i="9"/>
  <c r="CRH12" i="9"/>
  <c r="CRH56" i="9"/>
  <c r="CRH57" i="9"/>
  <c r="CRH16" i="9"/>
  <c r="CRH54" i="9"/>
  <c r="CRH15" i="9"/>
  <c r="CRH58" i="9"/>
  <c r="CRI7" i="9"/>
  <c r="CRH13" i="9"/>
  <c r="CRH10" i="9"/>
  <c r="CRH14" i="9"/>
  <c r="CRI61" i="9" l="1"/>
  <c r="CRI55" i="9"/>
  <c r="CRI11" i="9"/>
  <c r="CRI59" i="9"/>
  <c r="CRI60" i="9"/>
  <c r="CRI12" i="9"/>
  <c r="CRI56" i="9"/>
  <c r="CRI57" i="9"/>
  <c r="CRI16" i="9"/>
  <c r="CRI54" i="9"/>
  <c r="CRI15" i="9"/>
  <c r="CRI58" i="9"/>
  <c r="CRJ7" i="9"/>
  <c r="CRI14" i="9"/>
  <c r="CRI10" i="9"/>
  <c r="CRI13" i="9"/>
  <c r="CRJ61" i="9" l="1"/>
  <c r="CRJ55" i="9"/>
  <c r="CRJ11" i="9"/>
  <c r="CRJ59" i="9"/>
  <c r="CRJ60" i="9"/>
  <c r="CRJ12" i="9"/>
  <c r="CRJ56" i="9"/>
  <c r="CRJ57" i="9"/>
  <c r="CRJ16" i="9"/>
  <c r="CRJ54" i="9"/>
  <c r="CRJ15" i="9"/>
  <c r="CRJ58" i="9"/>
  <c r="CRJ10" i="9"/>
  <c r="CRJ13" i="9"/>
  <c r="CRK7" i="9"/>
  <c r="CRJ14" i="9"/>
  <c r="CRK61" i="9" l="1"/>
  <c r="CRK55" i="9"/>
  <c r="CRK11" i="9"/>
  <c r="CRK59" i="9"/>
  <c r="CRK60" i="9"/>
  <c r="CRK12" i="9"/>
  <c r="CRK57" i="9"/>
  <c r="CRK56" i="9"/>
  <c r="CRK16" i="9"/>
  <c r="CRK54" i="9"/>
  <c r="CRK15" i="9"/>
  <c r="CRK58" i="9"/>
  <c r="CRK10" i="9"/>
  <c r="CRK13" i="9"/>
  <c r="CRL7" i="9"/>
  <c r="CRK14" i="9"/>
  <c r="CRL61" i="9" l="1"/>
  <c r="CRL55" i="9"/>
  <c r="CRL11" i="9"/>
  <c r="CRL59" i="9"/>
  <c r="CRL60" i="9"/>
  <c r="CRL12" i="9"/>
  <c r="CRL57" i="9"/>
  <c r="CRL56" i="9"/>
  <c r="CRL16" i="9"/>
  <c r="CRL54" i="9"/>
  <c r="CRL15" i="9"/>
  <c r="CRL58" i="9"/>
  <c r="CRL10" i="9"/>
  <c r="CRL14" i="9"/>
  <c r="CRM7" i="9"/>
  <c r="CRL13" i="9"/>
  <c r="CRM61" i="9" l="1"/>
  <c r="CRM11" i="9"/>
  <c r="CRM55" i="9"/>
  <c r="CRM59" i="9"/>
  <c r="CRM60" i="9"/>
  <c r="CRM12" i="9"/>
  <c r="CRM57" i="9"/>
  <c r="CRM56" i="9"/>
  <c r="CRM16" i="9"/>
  <c r="CRM54" i="9"/>
  <c r="CRM15" i="9"/>
  <c r="CRM58" i="9"/>
  <c r="CRM10" i="9"/>
  <c r="CRM14" i="9"/>
  <c r="CRN7" i="9"/>
  <c r="CRM13" i="9"/>
  <c r="CRN61" i="9" l="1"/>
  <c r="CRN55" i="9"/>
  <c r="CRN11" i="9"/>
  <c r="CRN59" i="9"/>
  <c r="CRN60" i="9"/>
  <c r="CRN12" i="9"/>
  <c r="CRN57" i="9"/>
  <c r="CRN56" i="9"/>
  <c r="CRN16" i="9"/>
  <c r="CRN54" i="9"/>
  <c r="CRN15" i="9"/>
  <c r="CRN58" i="9"/>
  <c r="CRO7" i="9"/>
  <c r="CRN13" i="9"/>
  <c r="CRN14" i="9"/>
  <c r="CRN10" i="9"/>
  <c r="CRO61" i="9" l="1"/>
  <c r="CRO11" i="9"/>
  <c r="CRO55" i="9"/>
  <c r="CRO59" i="9"/>
  <c r="CRO60" i="9"/>
  <c r="CRO12" i="9"/>
  <c r="CRO56" i="9"/>
  <c r="CRO57" i="9"/>
  <c r="CRO16" i="9"/>
  <c r="CRO54" i="9"/>
  <c r="CRO15" i="9"/>
  <c r="CRO58" i="9"/>
  <c r="CRP7" i="9"/>
  <c r="CRO10" i="9"/>
  <c r="CRO13" i="9"/>
  <c r="CRO14" i="9"/>
  <c r="CRP61" i="9" l="1"/>
  <c r="CRP55" i="9"/>
  <c r="CRP11" i="9"/>
  <c r="CRP59" i="9"/>
  <c r="CRP60" i="9"/>
  <c r="CRP12" i="9"/>
  <c r="CRP57" i="9"/>
  <c r="CRP56" i="9"/>
  <c r="CRP16" i="9"/>
  <c r="CRP54" i="9"/>
  <c r="CRP15" i="9"/>
  <c r="CRP58" i="9"/>
  <c r="CRP10" i="9"/>
  <c r="CRP13" i="9"/>
  <c r="CRQ7" i="9"/>
  <c r="CRP14" i="9"/>
  <c r="CRQ61" i="9" l="1"/>
  <c r="CRQ11" i="9"/>
  <c r="CRQ55" i="9"/>
  <c r="CRQ59" i="9"/>
  <c r="CRQ60" i="9"/>
  <c r="CRQ12" i="9"/>
  <c r="CRQ56" i="9"/>
  <c r="CRQ57" i="9"/>
  <c r="CRQ16" i="9"/>
  <c r="CRQ54" i="9"/>
  <c r="CRQ15" i="9"/>
  <c r="CRQ58" i="9"/>
  <c r="CRQ10" i="9"/>
  <c r="CRQ14" i="9"/>
  <c r="CRR7" i="9"/>
  <c r="CRQ13" i="9"/>
  <c r="CRR61" i="9" l="1"/>
  <c r="CRR55" i="9"/>
  <c r="CRR11" i="9"/>
  <c r="CRR59" i="9"/>
  <c r="CRR60" i="9"/>
  <c r="CRR12" i="9"/>
  <c r="CRR57" i="9"/>
  <c r="CRR56" i="9"/>
  <c r="CRR16" i="9"/>
  <c r="CRR54" i="9"/>
  <c r="CRR15" i="9"/>
  <c r="CRR58" i="9"/>
  <c r="CRR10" i="9"/>
  <c r="CRR14" i="9"/>
  <c r="CRS7" i="9"/>
  <c r="CRR13" i="9"/>
  <c r="CRS61" i="9" l="1"/>
  <c r="CRS55" i="9"/>
  <c r="CRS11" i="9"/>
  <c r="CRS59" i="9"/>
  <c r="CRS60" i="9"/>
  <c r="CRS12" i="9"/>
  <c r="CRS56" i="9"/>
  <c r="CRS57" i="9"/>
  <c r="CRS16" i="9"/>
  <c r="CRS54" i="9"/>
  <c r="CRS15" i="9"/>
  <c r="CRS58" i="9"/>
  <c r="CRS10" i="9"/>
  <c r="CRT7" i="9"/>
  <c r="CRS14" i="9"/>
  <c r="CRS13" i="9"/>
  <c r="CRT61" i="9" l="1"/>
  <c r="CRT55" i="9"/>
  <c r="CRT11" i="9"/>
  <c r="CRT59" i="9"/>
  <c r="CRT60" i="9"/>
  <c r="CRT12" i="9"/>
  <c r="CRT56" i="9"/>
  <c r="CRT57" i="9"/>
  <c r="CRT16" i="9"/>
  <c r="CRT54" i="9"/>
  <c r="CRT15" i="9"/>
  <c r="CRT58" i="9"/>
  <c r="CRU7" i="9"/>
  <c r="CRT13" i="9"/>
  <c r="CRT10" i="9"/>
  <c r="CRT14" i="9"/>
  <c r="CRU61" i="9" l="1"/>
  <c r="CRU55" i="9"/>
  <c r="CRU11" i="9"/>
  <c r="CRU59" i="9"/>
  <c r="CRU60" i="9"/>
  <c r="CRU12" i="9"/>
  <c r="CRU57" i="9"/>
  <c r="CRU56" i="9"/>
  <c r="CRU16" i="9"/>
  <c r="CRU54" i="9"/>
  <c r="CRU15" i="9"/>
  <c r="CRU58" i="9"/>
  <c r="CRU14" i="9"/>
  <c r="CRU10" i="9"/>
  <c r="CRU13" i="9"/>
  <c r="CRV7" i="9"/>
  <c r="CRV61" i="9" l="1"/>
  <c r="CRV11" i="9"/>
  <c r="CRV55" i="9"/>
  <c r="CRV59" i="9"/>
  <c r="CRV60" i="9"/>
  <c r="CRV12" i="9"/>
  <c r="CRV56" i="9"/>
  <c r="CRV57" i="9"/>
  <c r="CRV16" i="9"/>
  <c r="CRV54" i="9"/>
  <c r="CRV15" i="9"/>
  <c r="CRV58" i="9"/>
  <c r="CRV14" i="9"/>
  <c r="CRW7" i="9"/>
  <c r="CRV10" i="9"/>
  <c r="CRV13" i="9"/>
  <c r="CRW61" i="9" l="1"/>
  <c r="CRW55" i="9"/>
  <c r="CRW11" i="9"/>
  <c r="CRW59" i="9"/>
  <c r="CRW60" i="9"/>
  <c r="CRW12" i="9"/>
  <c r="CRW56" i="9"/>
  <c r="CRW57" i="9"/>
  <c r="CRW16" i="9"/>
  <c r="CRW54" i="9"/>
  <c r="CRW15" i="9"/>
  <c r="CRW58" i="9"/>
  <c r="CRX7" i="9"/>
  <c r="CRW13" i="9"/>
  <c r="CRW10" i="9"/>
  <c r="CRW14" i="9"/>
  <c r="CRX61" i="9" l="1"/>
  <c r="CRX55" i="9"/>
  <c r="CRX11" i="9"/>
  <c r="CRX59" i="9"/>
  <c r="CRX60" i="9"/>
  <c r="CRX12" i="9"/>
  <c r="CRX56" i="9"/>
  <c r="CRX57" i="9"/>
  <c r="CRX16" i="9"/>
  <c r="CRX54" i="9"/>
  <c r="CRX15" i="9"/>
  <c r="CRX58" i="9"/>
  <c r="CRY7" i="9"/>
  <c r="CRX13" i="9"/>
  <c r="CRX10" i="9"/>
  <c r="CRX14" i="9"/>
  <c r="CRY61" i="9" l="1"/>
  <c r="CRY55" i="9"/>
  <c r="CRY11" i="9"/>
  <c r="CRY59" i="9"/>
  <c r="CRY60" i="9"/>
  <c r="CRY12" i="9"/>
  <c r="CRY57" i="9"/>
  <c r="CRY56" i="9"/>
  <c r="CRY16" i="9"/>
  <c r="CRY54" i="9"/>
  <c r="CRY15" i="9"/>
  <c r="CRY58" i="9"/>
  <c r="CRZ7" i="9"/>
  <c r="CRY14" i="9"/>
  <c r="CRY13" i="9"/>
  <c r="CRY10" i="9"/>
  <c r="CRZ61" i="9" l="1"/>
  <c r="CRZ55" i="9"/>
  <c r="CRZ11" i="9"/>
  <c r="CRZ59" i="9"/>
  <c r="CRZ60" i="9"/>
  <c r="CRZ12" i="9"/>
  <c r="CRZ57" i="9"/>
  <c r="CRZ56" i="9"/>
  <c r="CRZ16" i="9"/>
  <c r="CRZ54" i="9"/>
  <c r="CRZ15" i="9"/>
  <c r="CRZ58" i="9"/>
  <c r="CRZ14" i="9"/>
  <c r="CRZ10" i="9"/>
  <c r="CRZ13" i="9"/>
  <c r="CSA7" i="9"/>
  <c r="CSA61" i="9" l="1"/>
  <c r="CSA55" i="9"/>
  <c r="CSA11" i="9"/>
  <c r="CSA59" i="9"/>
  <c r="CSA60" i="9"/>
  <c r="CSA12" i="9"/>
  <c r="CSA56" i="9"/>
  <c r="CSA57" i="9"/>
  <c r="CSA16" i="9"/>
  <c r="CSA54" i="9"/>
  <c r="CSA15" i="9"/>
  <c r="CSA58" i="9"/>
  <c r="CSA10" i="9"/>
  <c r="CSB7" i="9"/>
  <c r="CSA14" i="9"/>
  <c r="CSA13" i="9"/>
  <c r="CSB61" i="9" l="1"/>
  <c r="CSB55" i="9"/>
  <c r="CSB11" i="9"/>
  <c r="CSB59" i="9"/>
  <c r="CSB60" i="9"/>
  <c r="CSB12" i="9"/>
  <c r="CSB56" i="9"/>
  <c r="CSB57" i="9"/>
  <c r="CSB16" i="9"/>
  <c r="CSB54" i="9"/>
  <c r="CSB15" i="9"/>
  <c r="CSB58" i="9"/>
  <c r="CSC7" i="9"/>
  <c r="CSB13" i="9"/>
  <c r="CSB10" i="9"/>
  <c r="CSB14" i="9"/>
  <c r="CSC61" i="9" l="1"/>
  <c r="CSC11" i="9"/>
  <c r="CSC55" i="9"/>
  <c r="CSC59" i="9"/>
  <c r="CSC60" i="9"/>
  <c r="CSC12" i="9"/>
  <c r="CSC57" i="9"/>
  <c r="CSC56" i="9"/>
  <c r="CSC16" i="9"/>
  <c r="CSC54" i="9"/>
  <c r="CSC15" i="9"/>
  <c r="CSC58" i="9"/>
  <c r="CSC13" i="9"/>
  <c r="CSD7" i="9"/>
  <c r="CSC14" i="9"/>
  <c r="CSC10" i="9"/>
  <c r="CSD61" i="9" l="1"/>
  <c r="CSD11" i="9"/>
  <c r="CSD55" i="9"/>
  <c r="CSD59" i="9"/>
  <c r="CSD60" i="9"/>
  <c r="CSD12" i="9"/>
  <c r="CSD56" i="9"/>
  <c r="CSD57" i="9"/>
  <c r="CSD16" i="9"/>
  <c r="CSD54" i="9"/>
  <c r="CSD15" i="9"/>
  <c r="CSD58" i="9"/>
  <c r="CSD10" i="9"/>
  <c r="CSD13" i="9"/>
  <c r="CSE7" i="9"/>
  <c r="CSD14" i="9"/>
  <c r="CSE61" i="9" l="1"/>
  <c r="CSE55" i="9"/>
  <c r="CSE11" i="9"/>
  <c r="CSE59" i="9"/>
  <c r="CSE60" i="9"/>
  <c r="CSE12" i="9"/>
  <c r="CSE56" i="9"/>
  <c r="CSE57" i="9"/>
  <c r="CSE16" i="9"/>
  <c r="CSE54" i="9"/>
  <c r="CSE15" i="9"/>
  <c r="CSE58" i="9"/>
  <c r="CSE10" i="9"/>
  <c r="CSF7" i="9"/>
  <c r="CSE13" i="9"/>
  <c r="CSE14" i="9"/>
  <c r="CSF61" i="9" l="1"/>
  <c r="CSF11" i="9"/>
  <c r="CSF55" i="9"/>
  <c r="CSF59" i="9"/>
  <c r="CSF60" i="9"/>
  <c r="CSF12" i="9"/>
  <c r="CSF56" i="9"/>
  <c r="CSF57" i="9"/>
  <c r="CSF16" i="9"/>
  <c r="CSF54" i="9"/>
  <c r="CSF15" i="9"/>
  <c r="CSF58" i="9"/>
  <c r="CSF13" i="9"/>
  <c r="CSG7" i="9"/>
  <c r="CSF14" i="9"/>
  <c r="CSF10" i="9"/>
  <c r="CSG61" i="9" l="1"/>
  <c r="CSG55" i="9"/>
  <c r="CSG11" i="9"/>
  <c r="CSG59" i="9"/>
  <c r="CSG60" i="9"/>
  <c r="CSG12" i="9"/>
  <c r="CSG56" i="9"/>
  <c r="CSG57" i="9"/>
  <c r="CSG16" i="9"/>
  <c r="CSG54" i="9"/>
  <c r="CSG15" i="9"/>
  <c r="CSG58" i="9"/>
  <c r="CSG14" i="9"/>
  <c r="CSG13" i="9"/>
  <c r="CSH7" i="9"/>
  <c r="CSG10" i="9"/>
  <c r="CSH61" i="9" l="1"/>
  <c r="CSH55" i="9"/>
  <c r="CSH11" i="9"/>
  <c r="CSH59" i="9"/>
  <c r="CSH60" i="9"/>
  <c r="CSH12" i="9"/>
  <c r="CSH57" i="9"/>
  <c r="CSH56" i="9"/>
  <c r="CSH16" i="9"/>
  <c r="CSH54" i="9"/>
  <c r="CSH15" i="9"/>
  <c r="CSH58" i="9"/>
  <c r="CSH10" i="9"/>
  <c r="CSH14" i="9"/>
  <c r="CSI7" i="9"/>
  <c r="CSH13" i="9"/>
  <c r="CSI61" i="9" l="1"/>
  <c r="CSI55" i="9"/>
  <c r="CSI11" i="9"/>
  <c r="CSI59" i="9"/>
  <c r="CSI60" i="9"/>
  <c r="CSI12" i="9"/>
  <c r="CSI56" i="9"/>
  <c r="CSI57" i="9"/>
  <c r="CSI16" i="9"/>
  <c r="CSI54" i="9"/>
  <c r="CSI15" i="9"/>
  <c r="CSI58" i="9"/>
  <c r="CSI10" i="9"/>
  <c r="CSI14" i="9"/>
  <c r="CSJ7" i="9"/>
  <c r="CSI13" i="9"/>
  <c r="CSJ61" i="9" l="1"/>
  <c r="CSJ55" i="9"/>
  <c r="CSJ11" i="9"/>
  <c r="CSJ59" i="9"/>
  <c r="CSJ60" i="9"/>
  <c r="CSJ12" i="9"/>
  <c r="CSJ56" i="9"/>
  <c r="CSJ57" i="9"/>
  <c r="CSJ16" i="9"/>
  <c r="CSJ54" i="9"/>
  <c r="CSJ15" i="9"/>
  <c r="CSJ58" i="9"/>
  <c r="CSJ10" i="9"/>
  <c r="CSJ14" i="9"/>
  <c r="CSK7" i="9"/>
  <c r="CSJ13" i="9"/>
  <c r="CSK61" i="9" l="1"/>
  <c r="CSK11" i="9"/>
  <c r="CSK55" i="9"/>
  <c r="CSK60" i="9"/>
  <c r="CSK59" i="9"/>
  <c r="CSK12" i="9"/>
  <c r="CSK56" i="9"/>
  <c r="CSK57" i="9"/>
  <c r="CSK16" i="9"/>
  <c r="CSK54" i="9"/>
  <c r="CSK15" i="9"/>
  <c r="CSK58" i="9"/>
  <c r="CSK13" i="9"/>
  <c r="CSK10" i="9"/>
  <c r="CSK14" i="9"/>
  <c r="CSL7" i="9"/>
  <c r="CSL61" i="9" l="1"/>
  <c r="CSL55" i="9"/>
  <c r="CSL11" i="9"/>
  <c r="CSL59" i="9"/>
  <c r="CSL60" i="9"/>
  <c r="CSL12" i="9"/>
  <c r="CSL56" i="9"/>
  <c r="CSL57" i="9"/>
  <c r="CSL16" i="9"/>
  <c r="CSL54" i="9"/>
  <c r="CSL15" i="9"/>
  <c r="CSL58" i="9"/>
  <c r="CSL10" i="9"/>
  <c r="CSL13" i="9"/>
  <c r="CSM7" i="9"/>
  <c r="CSL14" i="9"/>
  <c r="CSM61" i="9" l="1"/>
  <c r="CSM55" i="9"/>
  <c r="CSM11" i="9"/>
  <c r="CSM59" i="9"/>
  <c r="CSM60" i="9"/>
  <c r="CSM12" i="9"/>
  <c r="CSM56" i="9"/>
  <c r="CSM57" i="9"/>
  <c r="CSM16" i="9"/>
  <c r="CSM54" i="9"/>
  <c r="CSM15" i="9"/>
  <c r="CSM58" i="9"/>
  <c r="CSM10" i="9"/>
  <c r="CSN7" i="9"/>
  <c r="CSM14" i="9"/>
  <c r="CSM13" i="9"/>
  <c r="CSN61" i="9" l="1"/>
  <c r="CSN55" i="9"/>
  <c r="CSN11" i="9"/>
  <c r="CSN60" i="9"/>
  <c r="CSN59" i="9"/>
  <c r="CSN12" i="9"/>
  <c r="CSN57" i="9"/>
  <c r="CSN56" i="9"/>
  <c r="CSN16" i="9"/>
  <c r="CSN54" i="9"/>
  <c r="CSN15" i="9"/>
  <c r="CSN58" i="9"/>
  <c r="CSN10" i="9"/>
  <c r="CSN14" i="9"/>
  <c r="CSO7" i="9"/>
  <c r="CSN13" i="9"/>
  <c r="CSO61" i="9" l="1"/>
  <c r="CSO55" i="9"/>
  <c r="CSO11" i="9"/>
  <c r="CSO59" i="9"/>
  <c r="CSO60" i="9"/>
  <c r="CSO12" i="9"/>
  <c r="CSO56" i="9"/>
  <c r="CSO57" i="9"/>
  <c r="CSO16" i="9"/>
  <c r="CSO54" i="9"/>
  <c r="CSO15" i="9"/>
  <c r="CSO58" i="9"/>
  <c r="CSO10" i="9"/>
  <c r="CSO13" i="9"/>
  <c r="CSP7" i="9"/>
  <c r="CSO14" i="9"/>
  <c r="CSP61" i="9" l="1"/>
  <c r="CSP55" i="9"/>
  <c r="CSP11" i="9"/>
  <c r="CSP59" i="9"/>
  <c r="CSP60" i="9"/>
  <c r="CSP12" i="9"/>
  <c r="CSP57" i="9"/>
  <c r="CSP56" i="9"/>
  <c r="CSP16" i="9"/>
  <c r="CSP54" i="9"/>
  <c r="CSP15" i="9"/>
  <c r="CSP58" i="9"/>
  <c r="CSP14" i="9"/>
  <c r="CSQ7" i="9"/>
  <c r="CSP10" i="9"/>
  <c r="CSP13" i="9"/>
  <c r="CSQ61" i="9" l="1"/>
  <c r="CSQ11" i="9"/>
  <c r="CSQ55" i="9"/>
  <c r="CSQ59" i="9"/>
  <c r="CSQ60" i="9"/>
  <c r="CSQ12" i="9"/>
  <c r="CSQ57" i="9"/>
  <c r="CSQ56" i="9"/>
  <c r="CSQ16" i="9"/>
  <c r="CSQ54" i="9"/>
  <c r="CSQ15" i="9"/>
  <c r="CSQ58" i="9"/>
  <c r="CSQ10" i="9"/>
  <c r="CSQ14" i="9"/>
  <c r="CSQ13" i="9"/>
  <c r="CSR7" i="9"/>
  <c r="CSR61" i="9" l="1"/>
  <c r="CSR55" i="9"/>
  <c r="CSR11" i="9"/>
  <c r="CSR59" i="9"/>
  <c r="CSR60" i="9"/>
  <c r="CSR12" i="9"/>
  <c r="CSR57" i="9"/>
  <c r="CSR56" i="9"/>
  <c r="CSR16" i="9"/>
  <c r="CSR54" i="9"/>
  <c r="CSR15" i="9"/>
  <c r="CSR58" i="9"/>
  <c r="CSR10" i="9"/>
  <c r="CSS7" i="9"/>
  <c r="CSR13" i="9"/>
  <c r="CSR14" i="9"/>
  <c r="CSS61" i="9" l="1"/>
  <c r="CSS55" i="9"/>
  <c r="CSS11" i="9"/>
  <c r="CSS59" i="9"/>
  <c r="CSS60" i="9"/>
  <c r="CSS12" i="9"/>
  <c r="CSS56" i="9"/>
  <c r="CSS57" i="9"/>
  <c r="CSS16" i="9"/>
  <c r="CSS54" i="9"/>
  <c r="CSS15" i="9"/>
  <c r="CSS58" i="9"/>
  <c r="CSS10" i="9"/>
  <c r="CSS14" i="9"/>
  <c r="CSS13" i="9"/>
  <c r="CST7" i="9"/>
  <c r="CST61" i="9" l="1"/>
  <c r="CST11" i="9"/>
  <c r="CST55" i="9"/>
  <c r="CST59" i="9"/>
  <c r="CST60" i="9"/>
  <c r="CST12" i="9"/>
  <c r="CST57" i="9"/>
  <c r="CST56" i="9"/>
  <c r="CST16" i="9"/>
  <c r="CST54" i="9"/>
  <c r="CST15" i="9"/>
  <c r="CST58" i="9"/>
  <c r="CST10" i="9"/>
  <c r="CST14" i="9"/>
  <c r="CSU7" i="9"/>
  <c r="CST13" i="9"/>
  <c r="CSU61" i="9" l="1"/>
  <c r="CSU55" i="9"/>
  <c r="CSU11" i="9"/>
  <c r="CSU59" i="9"/>
  <c r="CSU60" i="9"/>
  <c r="CSU12" i="9"/>
  <c r="CSU56" i="9"/>
  <c r="CSU57" i="9"/>
  <c r="CSU16" i="9"/>
  <c r="CSU54" i="9"/>
  <c r="CSU15" i="9"/>
  <c r="CSU58" i="9"/>
  <c r="CSU10" i="9"/>
  <c r="CSU14" i="9"/>
  <c r="CSU13" i="9"/>
  <c r="CSV7" i="9"/>
  <c r="CSV61" i="9" l="1"/>
  <c r="CSV55" i="9"/>
  <c r="CSV11" i="9"/>
  <c r="CSV59" i="9"/>
  <c r="CSV60" i="9"/>
  <c r="CSV12" i="9"/>
  <c r="CSV57" i="9"/>
  <c r="CSV56" i="9"/>
  <c r="CSV16" i="9"/>
  <c r="CSV54" i="9"/>
  <c r="CSV15" i="9"/>
  <c r="CSV58" i="9"/>
  <c r="CSV10" i="9"/>
  <c r="CSV14" i="9"/>
  <c r="CSV13" i="9"/>
  <c r="CSW7" i="9"/>
  <c r="CSW61" i="9" l="1"/>
  <c r="CSW55" i="9"/>
  <c r="CSW11" i="9"/>
  <c r="CSW59" i="9"/>
  <c r="CSW60" i="9"/>
  <c r="CSW12" i="9"/>
  <c r="CSW56" i="9"/>
  <c r="CSW57" i="9"/>
  <c r="CSW16" i="9"/>
  <c r="CSW54" i="9"/>
  <c r="CSW15" i="9"/>
  <c r="CSW58" i="9"/>
  <c r="CSW10" i="9"/>
  <c r="CSW14" i="9"/>
  <c r="CSX7" i="9"/>
  <c r="CSW13" i="9"/>
  <c r="CSX61" i="9" l="1"/>
  <c r="CSX55" i="9"/>
  <c r="CSX11" i="9"/>
  <c r="CSX59" i="9"/>
  <c r="CSX60" i="9"/>
  <c r="CSX12" i="9"/>
  <c r="CSX57" i="9"/>
  <c r="CSX56" i="9"/>
  <c r="CSX16" i="9"/>
  <c r="CSX54" i="9"/>
  <c r="CSX15" i="9"/>
  <c r="CSX58" i="9"/>
  <c r="CSY7" i="9"/>
  <c r="CSX13" i="9"/>
  <c r="CSX10" i="9"/>
  <c r="CSX14" i="9"/>
  <c r="CSY61" i="9" l="1"/>
  <c r="CSY55" i="9"/>
  <c r="CSY11" i="9"/>
  <c r="CSY59" i="9"/>
  <c r="CSY60" i="9"/>
  <c r="CSY12" i="9"/>
  <c r="CSY56" i="9"/>
  <c r="CSY57" i="9"/>
  <c r="CSY16" i="9"/>
  <c r="CSY54" i="9"/>
  <c r="CSY15" i="9"/>
  <c r="CSY58" i="9"/>
  <c r="CSY13" i="9"/>
  <c r="CSZ7" i="9"/>
  <c r="CSY14" i="9"/>
  <c r="CSY10" i="9"/>
  <c r="CSZ61" i="9" l="1"/>
  <c r="CSZ55" i="9"/>
  <c r="CSZ11" i="9"/>
  <c r="CSZ59" i="9"/>
  <c r="CSZ60" i="9"/>
  <c r="CSZ12" i="9"/>
  <c r="CSZ56" i="9"/>
  <c r="CSZ57" i="9"/>
  <c r="CSZ16" i="9"/>
  <c r="CSZ54" i="9"/>
  <c r="CSZ15" i="9"/>
  <c r="CSZ58" i="9"/>
  <c r="CSZ10" i="9"/>
  <c r="CSZ14" i="9"/>
  <c r="CTA7" i="9"/>
  <c r="CSZ13" i="9"/>
  <c r="CTA61" i="9" l="1"/>
  <c r="CTA55" i="9"/>
  <c r="CTA11" i="9"/>
  <c r="CTA59" i="9"/>
  <c r="CTA60" i="9"/>
  <c r="CTA12" i="9"/>
  <c r="CTA57" i="9"/>
  <c r="CTA56" i="9"/>
  <c r="CTA16" i="9"/>
  <c r="CTA54" i="9"/>
  <c r="CTA15" i="9"/>
  <c r="CTA58" i="9"/>
  <c r="CTA13" i="9"/>
  <c r="CTA10" i="9"/>
  <c r="CTB7" i="9"/>
  <c r="CTA14" i="9"/>
  <c r="CTB61" i="9" l="1"/>
  <c r="CTB55" i="9"/>
  <c r="CTB11" i="9"/>
  <c r="CTB59" i="9"/>
  <c r="CTB60" i="9"/>
  <c r="CTB12" i="9"/>
  <c r="CTB56" i="9"/>
  <c r="CTB57" i="9"/>
  <c r="CTB16" i="9"/>
  <c r="CTB54" i="9"/>
  <c r="CTB15" i="9"/>
  <c r="CTB58" i="9"/>
  <c r="CTB10" i="9"/>
  <c r="CTB13" i="9"/>
  <c r="CTB14" i="9"/>
  <c r="CTC7" i="9"/>
  <c r="CTC61" i="9" l="1"/>
  <c r="CTC55" i="9"/>
  <c r="CTC11" i="9"/>
  <c r="CTC59" i="9"/>
  <c r="CTC60" i="9"/>
  <c r="CTC12" i="9"/>
  <c r="CTC56" i="9"/>
  <c r="CTC57" i="9"/>
  <c r="CTC16" i="9"/>
  <c r="CTC54" i="9"/>
  <c r="CTC15" i="9"/>
  <c r="CTC58" i="9"/>
  <c r="CTC10" i="9"/>
  <c r="CTC14" i="9"/>
  <c r="CTD7" i="9"/>
  <c r="CTC13" i="9"/>
  <c r="CTD61" i="9" l="1"/>
  <c r="CTD55" i="9"/>
  <c r="CTD11" i="9"/>
  <c r="CTD59" i="9"/>
  <c r="CTD60" i="9"/>
  <c r="CTD12" i="9"/>
  <c r="CTD56" i="9"/>
  <c r="CTD57" i="9"/>
  <c r="CTD16" i="9"/>
  <c r="CTD54" i="9"/>
  <c r="CTD15" i="9"/>
  <c r="CTD58" i="9"/>
  <c r="CTD10" i="9"/>
  <c r="CTD14" i="9"/>
  <c r="CTE7" i="9"/>
  <c r="CTD13" i="9"/>
  <c r="CTE61" i="9" l="1"/>
  <c r="CTE11" i="9"/>
  <c r="CTE55" i="9"/>
  <c r="CTE60" i="9"/>
  <c r="CTE59" i="9"/>
  <c r="CTE12" i="9"/>
  <c r="CTE56" i="9"/>
  <c r="CTE57" i="9"/>
  <c r="CTE16" i="9"/>
  <c r="CTE54" i="9"/>
  <c r="CTE15" i="9"/>
  <c r="CTE58" i="9"/>
  <c r="CTF7" i="9"/>
  <c r="CTE14" i="9"/>
  <c r="CTE10" i="9"/>
  <c r="CTE13" i="9"/>
  <c r="CTF61" i="9" l="1"/>
  <c r="CTF55" i="9"/>
  <c r="CTF11" i="9"/>
  <c r="CTF59" i="9"/>
  <c r="CTF60" i="9"/>
  <c r="CTF12" i="9"/>
  <c r="CTF56" i="9"/>
  <c r="CTF57" i="9"/>
  <c r="CTF16" i="9"/>
  <c r="CTF54" i="9"/>
  <c r="CTF15" i="9"/>
  <c r="CTF58" i="9"/>
  <c r="CTF14" i="9"/>
  <c r="CTF13" i="9"/>
  <c r="CTF10" i="9"/>
  <c r="CTG7" i="9"/>
  <c r="CTG61" i="9" l="1"/>
  <c r="CTG55" i="9"/>
  <c r="CTG11" i="9"/>
  <c r="CTG59" i="9"/>
  <c r="CTG60" i="9"/>
  <c r="CTG12" i="9"/>
  <c r="CTG57" i="9"/>
  <c r="CTG56" i="9"/>
  <c r="CTG16" i="9"/>
  <c r="CTG54" i="9"/>
  <c r="CTG15" i="9"/>
  <c r="CTG58" i="9"/>
  <c r="CTG10" i="9"/>
  <c r="CTG13" i="9"/>
  <c r="CTH7" i="9"/>
  <c r="CTG14" i="9"/>
  <c r="CTH61" i="9" l="1"/>
  <c r="CTH55" i="9"/>
  <c r="CTH11" i="9"/>
  <c r="CTH59" i="9"/>
  <c r="CTH60" i="9"/>
  <c r="CTH12" i="9"/>
  <c r="CTH57" i="9"/>
  <c r="CTH56" i="9"/>
  <c r="CTH16" i="9"/>
  <c r="CTH54" i="9"/>
  <c r="CTH15" i="9"/>
  <c r="CTH58" i="9"/>
  <c r="CTI7" i="9"/>
  <c r="CTH13" i="9"/>
  <c r="CTH10" i="9"/>
  <c r="CTH14" i="9"/>
  <c r="CTI61" i="9" l="1"/>
  <c r="CTI11" i="9"/>
  <c r="CTI55" i="9"/>
  <c r="CTI59" i="9"/>
  <c r="CTI60" i="9"/>
  <c r="CTI12" i="9"/>
  <c r="CTI57" i="9"/>
  <c r="CTI56" i="9"/>
  <c r="CTI16" i="9"/>
  <c r="CTI54" i="9"/>
  <c r="CTI15" i="9"/>
  <c r="CTI58" i="9"/>
  <c r="CTI10" i="9"/>
  <c r="CTI14" i="9"/>
  <c r="CTJ7" i="9"/>
  <c r="CTI13" i="9"/>
  <c r="CTJ61" i="9" l="1"/>
  <c r="CTJ55" i="9"/>
  <c r="CTJ11" i="9"/>
  <c r="CTJ60" i="9"/>
  <c r="CTJ59" i="9"/>
  <c r="CTJ12" i="9"/>
  <c r="CTJ57" i="9"/>
  <c r="CTJ56" i="9"/>
  <c r="CTJ16" i="9"/>
  <c r="CTJ54" i="9"/>
  <c r="CTJ15" i="9"/>
  <c r="CTJ58" i="9"/>
  <c r="CTJ10" i="9"/>
  <c r="CTJ13" i="9"/>
  <c r="CTK7" i="9"/>
  <c r="CTJ14" i="9"/>
  <c r="CTK61" i="9" l="1"/>
  <c r="CTK55" i="9"/>
  <c r="CTK11" i="9"/>
  <c r="CTK59" i="9"/>
  <c r="CTK60" i="9"/>
  <c r="CTK12" i="9"/>
  <c r="CTK56" i="9"/>
  <c r="CTK57" i="9"/>
  <c r="CTK16" i="9"/>
  <c r="CTK54" i="9"/>
  <c r="CTK15" i="9"/>
  <c r="CTK58" i="9"/>
  <c r="CTK10" i="9"/>
  <c r="CTL7" i="9"/>
  <c r="CTK13" i="9"/>
  <c r="CTK14" i="9"/>
  <c r="CTL61" i="9" l="1"/>
  <c r="CTL55" i="9"/>
  <c r="CTL11" i="9"/>
  <c r="CTL59" i="9"/>
  <c r="CTL60" i="9"/>
  <c r="CTL12" i="9"/>
  <c r="CTL57" i="9"/>
  <c r="CTL56" i="9"/>
  <c r="CTL16" i="9"/>
  <c r="CTL54" i="9"/>
  <c r="CTL15" i="9"/>
  <c r="CTL58" i="9"/>
  <c r="CTL10" i="9"/>
  <c r="CTL14" i="9"/>
  <c r="CTM7" i="9"/>
  <c r="CTL13" i="9"/>
  <c r="CTM61" i="9" l="1"/>
  <c r="CTM55" i="9"/>
  <c r="CTM11" i="9"/>
  <c r="CTM59" i="9"/>
  <c r="CTM60" i="9"/>
  <c r="CTM12" i="9"/>
  <c r="CTM56" i="9"/>
  <c r="CTM57" i="9"/>
  <c r="CTM16" i="9"/>
  <c r="CTM54" i="9"/>
  <c r="CTM15" i="9"/>
  <c r="CTM58" i="9"/>
  <c r="CTM10" i="9"/>
  <c r="CTM13" i="9"/>
  <c r="CTN7" i="9"/>
  <c r="CTM14" i="9"/>
  <c r="CTN61" i="9" l="1"/>
  <c r="CTN55" i="9"/>
  <c r="CTN11" i="9"/>
  <c r="CTN59" i="9"/>
  <c r="CTN60" i="9"/>
  <c r="CTN12" i="9"/>
  <c r="CTN57" i="9"/>
  <c r="CTN56" i="9"/>
  <c r="CTN16" i="9"/>
  <c r="CTN54" i="9"/>
  <c r="CTN15" i="9"/>
  <c r="CTN58" i="9"/>
  <c r="CTN10" i="9"/>
  <c r="CTN14" i="9"/>
  <c r="CTN13" i="9"/>
  <c r="CTO7" i="9"/>
  <c r="CTO61" i="9" l="1"/>
  <c r="CTO55" i="9"/>
  <c r="CTO11" i="9"/>
  <c r="CTO59" i="9"/>
  <c r="CTO60" i="9"/>
  <c r="CTO12" i="9"/>
  <c r="CTO57" i="9"/>
  <c r="CTO56" i="9"/>
  <c r="CTO16" i="9"/>
  <c r="CTO54" i="9"/>
  <c r="CTO15" i="9"/>
  <c r="CTO58" i="9"/>
  <c r="CTO10" i="9"/>
  <c r="CTO14" i="9"/>
  <c r="CTO13" i="9"/>
  <c r="CTP7" i="9"/>
  <c r="CTP61" i="9" l="1"/>
  <c r="CTP55" i="9"/>
  <c r="CTP11" i="9"/>
  <c r="CTP59" i="9"/>
  <c r="CTP60" i="9"/>
  <c r="CTP12" i="9"/>
  <c r="CTP56" i="9"/>
  <c r="CTP57" i="9"/>
  <c r="CTP16" i="9"/>
  <c r="CTP54" i="9"/>
  <c r="CTP15" i="9"/>
  <c r="CTP58" i="9"/>
  <c r="CTP10" i="9"/>
  <c r="CTP14" i="9"/>
  <c r="CTQ7" i="9"/>
  <c r="CTP13" i="9"/>
  <c r="CTQ61" i="9" l="1"/>
  <c r="CTQ55" i="9"/>
  <c r="CTQ11" i="9"/>
  <c r="CTQ60" i="9"/>
  <c r="CTQ59" i="9"/>
  <c r="CTQ12" i="9"/>
  <c r="CTQ56" i="9"/>
  <c r="CTQ57" i="9"/>
  <c r="CTQ16" i="9"/>
  <c r="CTQ54" i="9"/>
  <c r="CTQ15" i="9"/>
  <c r="CTQ58" i="9"/>
  <c r="CTQ14" i="9"/>
  <c r="CTQ13" i="9"/>
  <c r="CTR7" i="9"/>
  <c r="CTQ10" i="9"/>
  <c r="CTR61" i="9" l="1"/>
  <c r="CTR55" i="9"/>
  <c r="CTR11" i="9"/>
  <c r="CTR59" i="9"/>
  <c r="CTR60" i="9"/>
  <c r="CTR12" i="9"/>
  <c r="CTR56" i="9"/>
  <c r="CTR57" i="9"/>
  <c r="CTR16" i="9"/>
  <c r="CTR54" i="9"/>
  <c r="CTR15" i="9"/>
  <c r="CTR58" i="9"/>
  <c r="CTR10" i="9"/>
  <c r="CTR13" i="9"/>
  <c r="CTS7" i="9"/>
  <c r="CTR14" i="9"/>
  <c r="CTS61" i="9" l="1"/>
  <c r="CTS55" i="9"/>
  <c r="CTS11" i="9"/>
  <c r="CTS59" i="9"/>
  <c r="CTS60" i="9"/>
  <c r="CTS12" i="9"/>
  <c r="CTS57" i="9"/>
  <c r="CTS56" i="9"/>
  <c r="CTS16" i="9"/>
  <c r="CTS54" i="9"/>
  <c r="CTS15" i="9"/>
  <c r="CTS58" i="9"/>
  <c r="CTS10" i="9"/>
  <c r="CTS13" i="9"/>
  <c r="CTT7" i="9"/>
  <c r="CTS14" i="9"/>
  <c r="CTT61" i="9" l="1"/>
  <c r="CTT55" i="9"/>
  <c r="CTT11" i="9"/>
  <c r="CTT59" i="9"/>
  <c r="CTT60" i="9"/>
  <c r="CTT12" i="9"/>
  <c r="CTT56" i="9"/>
  <c r="CTT57" i="9"/>
  <c r="CTT16" i="9"/>
  <c r="CTT54" i="9"/>
  <c r="CTT15" i="9"/>
  <c r="CTT58" i="9"/>
  <c r="CTT14" i="9"/>
  <c r="CTT10" i="9"/>
  <c r="CTU7" i="9"/>
  <c r="CTT13" i="9"/>
  <c r="CTU61" i="9" l="1"/>
  <c r="CTU55" i="9"/>
  <c r="CTU11" i="9"/>
  <c r="CTU59" i="9"/>
  <c r="CTU60" i="9"/>
  <c r="CTU12" i="9"/>
  <c r="CTU56" i="9"/>
  <c r="CTU57" i="9"/>
  <c r="CTU16" i="9"/>
  <c r="CTU54" i="9"/>
  <c r="CTU15" i="9"/>
  <c r="CTU58" i="9"/>
  <c r="CTU14" i="9"/>
  <c r="CTV7" i="9"/>
  <c r="CTU10" i="9"/>
  <c r="CTU13" i="9"/>
  <c r="CTV61" i="9" l="1"/>
  <c r="CTV55" i="9"/>
  <c r="CTV11" i="9"/>
  <c r="CTV59" i="9"/>
  <c r="CTV60" i="9"/>
  <c r="CTV12" i="9"/>
  <c r="CTV56" i="9"/>
  <c r="CTV57" i="9"/>
  <c r="CTV16" i="9"/>
  <c r="CTV54" i="9"/>
  <c r="CTV15" i="9"/>
  <c r="CTV58" i="9"/>
  <c r="CTW7" i="9"/>
  <c r="CTV14" i="9"/>
  <c r="CTV10" i="9"/>
  <c r="CTV13" i="9"/>
  <c r="CTW61" i="9" l="1"/>
  <c r="CTW55" i="9"/>
  <c r="CTW11" i="9"/>
  <c r="CTW59" i="9"/>
  <c r="CTW60" i="9"/>
  <c r="CTW12" i="9"/>
  <c r="CTW57" i="9"/>
  <c r="CTW56" i="9"/>
  <c r="CTW16" i="9"/>
  <c r="CTW54" i="9"/>
  <c r="CTW15" i="9"/>
  <c r="CTW58" i="9"/>
  <c r="CTW13" i="9"/>
  <c r="CTW14" i="9"/>
  <c r="CTX7" i="9"/>
  <c r="CTW10" i="9"/>
  <c r="CTX61" i="9" l="1"/>
  <c r="CTX11" i="9"/>
  <c r="CTX55" i="9"/>
  <c r="CTX59" i="9"/>
  <c r="CTX60" i="9"/>
  <c r="CTX12" i="9"/>
  <c r="CTX56" i="9"/>
  <c r="CTX57" i="9"/>
  <c r="CTX16" i="9"/>
  <c r="CTX54" i="9"/>
  <c r="CTX15" i="9"/>
  <c r="CTX58" i="9"/>
  <c r="CTX14" i="9"/>
  <c r="CTX10" i="9"/>
  <c r="CTY7" i="9"/>
  <c r="CTX13" i="9"/>
  <c r="CTY61" i="9" l="1"/>
  <c r="CTY55" i="9"/>
  <c r="CTY11" i="9"/>
  <c r="CTY59" i="9"/>
  <c r="CTY60" i="9"/>
  <c r="CTY12" i="9"/>
  <c r="CTY57" i="9"/>
  <c r="CTY56" i="9"/>
  <c r="CTY16" i="9"/>
  <c r="CTY54" i="9"/>
  <c r="CTY15" i="9"/>
  <c r="CTY58" i="9"/>
  <c r="CTY10" i="9"/>
  <c r="CTY14" i="9"/>
  <c r="CTZ7" i="9"/>
  <c r="CTY13" i="9"/>
  <c r="CTZ61" i="9" l="1"/>
  <c r="CTZ55" i="9"/>
  <c r="CTZ11" i="9"/>
  <c r="CTZ59" i="9"/>
  <c r="CTZ60" i="9"/>
  <c r="CTZ12" i="9"/>
  <c r="CTZ57" i="9"/>
  <c r="CTZ56" i="9"/>
  <c r="CTZ16" i="9"/>
  <c r="CTZ54" i="9"/>
  <c r="CTZ15" i="9"/>
  <c r="CTZ58" i="9"/>
  <c r="CTZ10" i="9"/>
  <c r="CTZ14" i="9"/>
  <c r="CUA7" i="9"/>
  <c r="CTZ13" i="9"/>
  <c r="CUA61" i="9" l="1"/>
  <c r="CUA55" i="9"/>
  <c r="CUA11" i="9"/>
  <c r="CUA59" i="9"/>
  <c r="CUA60" i="9"/>
  <c r="CUA12" i="9"/>
  <c r="CUA57" i="9"/>
  <c r="CUA56" i="9"/>
  <c r="CUA16" i="9"/>
  <c r="CUA54" i="9"/>
  <c r="CUA15" i="9"/>
  <c r="CUA58" i="9"/>
  <c r="CUA10" i="9"/>
  <c r="CUB7" i="9"/>
  <c r="CUA14" i="9"/>
  <c r="CUA13" i="9"/>
  <c r="CUB61" i="9" l="1"/>
  <c r="CUB11" i="9"/>
  <c r="CUB55" i="9"/>
  <c r="CUB59" i="9"/>
  <c r="CUB60" i="9"/>
  <c r="CUB12" i="9"/>
  <c r="CUB57" i="9"/>
  <c r="CUB56" i="9"/>
  <c r="CUB16" i="9"/>
  <c r="CUB54" i="9"/>
  <c r="CUB15" i="9"/>
  <c r="CUB58" i="9"/>
  <c r="CUB13" i="9"/>
  <c r="CUC7" i="9"/>
  <c r="CUB14" i="9"/>
  <c r="CUB10" i="9"/>
  <c r="CUC61" i="9" l="1"/>
  <c r="CUC55" i="9"/>
  <c r="CUC11" i="9"/>
  <c r="CUC59" i="9"/>
  <c r="CUC60" i="9"/>
  <c r="CUC12" i="9"/>
  <c r="CUC56" i="9"/>
  <c r="CUC57" i="9"/>
  <c r="CUC16" i="9"/>
  <c r="CUC54" i="9"/>
  <c r="CUC15" i="9"/>
  <c r="CUC58" i="9"/>
  <c r="CUC14" i="9"/>
  <c r="CUD7" i="9"/>
  <c r="CUC10" i="9"/>
  <c r="CUC13" i="9"/>
  <c r="CUD61" i="9" l="1"/>
  <c r="CUD55" i="9"/>
  <c r="CUD11" i="9"/>
  <c r="CUD59" i="9"/>
  <c r="CUD60" i="9"/>
  <c r="CUD12" i="9"/>
  <c r="CUD56" i="9"/>
  <c r="CUD57" i="9"/>
  <c r="CUD16" i="9"/>
  <c r="CUD54" i="9"/>
  <c r="CUD15" i="9"/>
  <c r="CUD58" i="9"/>
  <c r="CUD10" i="9"/>
  <c r="CUD14" i="9"/>
  <c r="CUE7" i="9"/>
  <c r="CUD13" i="9"/>
  <c r="CUE61" i="9" l="1"/>
  <c r="CUE55" i="9"/>
  <c r="CUE11" i="9"/>
  <c r="CUE59" i="9"/>
  <c r="CUE60" i="9"/>
  <c r="CUE12" i="9"/>
  <c r="CUE56" i="9"/>
  <c r="CUE57" i="9"/>
  <c r="CUE16" i="9"/>
  <c r="CUE54" i="9"/>
  <c r="CUE15" i="9"/>
  <c r="CUE58" i="9"/>
  <c r="CUE10" i="9"/>
  <c r="CUE13" i="9"/>
  <c r="CUE14" i="9"/>
  <c r="CUF7" i="9"/>
  <c r="CUF61" i="9" l="1"/>
  <c r="CUF55" i="9"/>
  <c r="CUF11" i="9"/>
  <c r="CUF59" i="9"/>
  <c r="CUF60" i="9"/>
  <c r="CUF12" i="9"/>
  <c r="CUF56" i="9"/>
  <c r="CUF57" i="9"/>
  <c r="CUF16" i="9"/>
  <c r="CUF54" i="9"/>
  <c r="CUF15" i="9"/>
  <c r="CUF58" i="9"/>
  <c r="CUF14" i="9"/>
  <c r="CUF10" i="9"/>
  <c r="CUG7" i="9"/>
  <c r="CUF13" i="9"/>
  <c r="CUG61" i="9" l="1"/>
  <c r="CUG55" i="9"/>
  <c r="CUG11" i="9"/>
  <c r="CUG59" i="9"/>
  <c r="CUG60" i="9"/>
  <c r="CUG12" i="9"/>
  <c r="CUG56" i="9"/>
  <c r="CUG57" i="9"/>
  <c r="CUG16" i="9"/>
  <c r="CUG54" i="9"/>
  <c r="CUG15" i="9"/>
  <c r="CUG58" i="9"/>
  <c r="CUG14" i="9"/>
  <c r="CUG10" i="9"/>
  <c r="CUH7" i="9"/>
  <c r="CUG13" i="9"/>
  <c r="CUH61" i="9" l="1"/>
  <c r="CUH55" i="9"/>
  <c r="CUH11" i="9"/>
  <c r="CUH59" i="9"/>
  <c r="CUH60" i="9"/>
  <c r="CUH12" i="9"/>
  <c r="CUH56" i="9"/>
  <c r="CUH57" i="9"/>
  <c r="CUH16" i="9"/>
  <c r="CUH54" i="9"/>
  <c r="CUH15" i="9"/>
  <c r="CUH58" i="9"/>
  <c r="CUH10" i="9"/>
  <c r="CUH13" i="9"/>
  <c r="CUH14" i="9"/>
  <c r="CUI7" i="9"/>
  <c r="CUI61" i="9" l="1"/>
  <c r="CUI55" i="9"/>
  <c r="CUI11" i="9"/>
  <c r="CUI59" i="9"/>
  <c r="CUI60" i="9"/>
  <c r="CUI12" i="9"/>
  <c r="CUI57" i="9"/>
  <c r="CUI56" i="9"/>
  <c r="CUI16" i="9"/>
  <c r="CUI54" i="9"/>
  <c r="CUI15" i="9"/>
  <c r="CUI58" i="9"/>
  <c r="CUI10" i="9"/>
  <c r="CUI14" i="9"/>
  <c r="CUJ7" i="9"/>
  <c r="CUI13" i="9"/>
  <c r="CUJ61" i="9" l="1"/>
  <c r="CUJ55" i="9"/>
  <c r="CUJ11" i="9"/>
  <c r="CUJ59" i="9"/>
  <c r="CUJ60" i="9"/>
  <c r="CUJ12" i="9"/>
  <c r="CUJ56" i="9"/>
  <c r="CUJ57" i="9"/>
  <c r="CUJ16" i="9"/>
  <c r="CUJ54" i="9"/>
  <c r="CUJ15" i="9"/>
  <c r="CUJ58" i="9"/>
  <c r="CUK7" i="9"/>
  <c r="CUJ13" i="9"/>
  <c r="CUJ14" i="9"/>
  <c r="CUJ10" i="9"/>
  <c r="CUK61" i="9" l="1"/>
  <c r="CUK55" i="9"/>
  <c r="CUK11" i="9"/>
  <c r="CUK60" i="9"/>
  <c r="CUK59" i="9"/>
  <c r="CUK12" i="9"/>
  <c r="CUK57" i="9"/>
  <c r="CUK56" i="9"/>
  <c r="CUK16" i="9"/>
  <c r="CUK54" i="9"/>
  <c r="CUK15" i="9"/>
  <c r="CUK58" i="9"/>
  <c r="CUK14" i="9"/>
  <c r="CUL7" i="9"/>
  <c r="CUK10" i="9"/>
  <c r="CUK13" i="9"/>
  <c r="CUL61" i="9" l="1"/>
  <c r="CUL55" i="9"/>
  <c r="CUL11" i="9"/>
  <c r="CUL59" i="9"/>
  <c r="CUL60" i="9"/>
  <c r="CUL12" i="9"/>
  <c r="CUL56" i="9"/>
  <c r="CUL57" i="9"/>
  <c r="CUL16" i="9"/>
  <c r="CUL54" i="9"/>
  <c r="CUL15" i="9"/>
  <c r="CUL58" i="9"/>
  <c r="CUM7" i="9"/>
  <c r="CUL13" i="9"/>
  <c r="CUL10" i="9"/>
  <c r="CUL14" i="9"/>
  <c r="CUM61" i="9" l="1"/>
  <c r="CUM11" i="9"/>
  <c r="CUM55" i="9"/>
  <c r="CUM59" i="9"/>
  <c r="CUM60" i="9"/>
  <c r="CUM12" i="9"/>
  <c r="CUM57" i="9"/>
  <c r="CUM56" i="9"/>
  <c r="CUM16" i="9"/>
  <c r="CUM54" i="9"/>
  <c r="CUM15" i="9"/>
  <c r="CUM58" i="9"/>
  <c r="CUM13" i="9"/>
  <c r="CUM10" i="9"/>
  <c r="CUN7" i="9"/>
  <c r="CUM14" i="9"/>
  <c r="CUN61" i="9" l="1"/>
  <c r="CUN55" i="9"/>
  <c r="CUN11" i="9"/>
  <c r="CUN59" i="9"/>
  <c r="CUN60" i="9"/>
  <c r="CUN12" i="9"/>
  <c r="CUN56" i="9"/>
  <c r="CUN57" i="9"/>
  <c r="CUN16" i="9"/>
  <c r="CUN54" i="9"/>
  <c r="CUN15" i="9"/>
  <c r="CUN58" i="9"/>
  <c r="CUN14" i="9"/>
  <c r="CUN10" i="9"/>
  <c r="CUO7" i="9"/>
  <c r="CUN13" i="9"/>
  <c r="CUO61" i="9" l="1"/>
  <c r="CUO55" i="9"/>
  <c r="CUO11" i="9"/>
  <c r="CUO59" i="9"/>
  <c r="CUO60" i="9"/>
  <c r="CUO12" i="9"/>
  <c r="CUO56" i="9"/>
  <c r="CUO57" i="9"/>
  <c r="CUO16" i="9"/>
  <c r="CUO54" i="9"/>
  <c r="CUO15" i="9"/>
  <c r="CUO58" i="9"/>
  <c r="CUP7" i="9"/>
  <c r="CUO14" i="9"/>
  <c r="CUO13" i="9"/>
  <c r="CUO10" i="9"/>
  <c r="CUP61" i="9" l="1"/>
  <c r="CUP55" i="9"/>
  <c r="CUP11" i="9"/>
  <c r="CUP59" i="9"/>
  <c r="CUP60" i="9"/>
  <c r="CUP12" i="9"/>
  <c r="CUP57" i="9"/>
  <c r="CUP56" i="9"/>
  <c r="CUP16" i="9"/>
  <c r="CUP54" i="9"/>
  <c r="CUP15" i="9"/>
  <c r="CUP58" i="9"/>
  <c r="CUP10" i="9"/>
  <c r="CUP13" i="9"/>
  <c r="CUQ7" i="9"/>
  <c r="CUP14" i="9"/>
  <c r="CUQ61" i="9" l="1"/>
  <c r="CUQ55" i="9"/>
  <c r="CUQ11" i="9"/>
  <c r="CUQ59" i="9"/>
  <c r="CUQ60" i="9"/>
  <c r="CUQ12" i="9"/>
  <c r="CUQ56" i="9"/>
  <c r="CUQ57" i="9"/>
  <c r="CUQ16" i="9"/>
  <c r="CUQ54" i="9"/>
  <c r="CUQ15" i="9"/>
  <c r="CUQ58" i="9"/>
  <c r="CUQ10" i="9"/>
  <c r="CUQ14" i="9"/>
  <c r="CUR7" i="9"/>
  <c r="CUQ13" i="9"/>
  <c r="CUR61" i="9" l="1"/>
  <c r="CUR55" i="9"/>
  <c r="CUR11" i="9"/>
  <c r="CUR59" i="9"/>
  <c r="CUR60" i="9"/>
  <c r="CUR12" i="9"/>
  <c r="CUR57" i="9"/>
  <c r="CUR56" i="9"/>
  <c r="CUR16" i="9"/>
  <c r="CUR54" i="9"/>
  <c r="CUR15" i="9"/>
  <c r="CUR58" i="9"/>
  <c r="CUR10" i="9"/>
  <c r="CUR14" i="9"/>
  <c r="CUR13" i="9"/>
  <c r="CUS7" i="9"/>
  <c r="CUS61" i="9" l="1"/>
  <c r="CUS11" i="9"/>
  <c r="CUS55" i="9"/>
  <c r="CUS59" i="9"/>
  <c r="CUS60" i="9"/>
  <c r="CUS12" i="9"/>
  <c r="CUS56" i="9"/>
  <c r="CUS57" i="9"/>
  <c r="CUS16" i="9"/>
  <c r="CUS54" i="9"/>
  <c r="CUS15" i="9"/>
  <c r="CUS58" i="9"/>
  <c r="CUS14" i="9"/>
  <c r="CUS10" i="9"/>
  <c r="CUS13" i="9"/>
  <c r="CUT7" i="9"/>
  <c r="CUT61" i="9" l="1"/>
  <c r="CUT55" i="9"/>
  <c r="CUT11" i="9"/>
  <c r="CUT59" i="9"/>
  <c r="CUT60" i="9"/>
  <c r="CUT12" i="9"/>
  <c r="CUT57" i="9"/>
  <c r="CUT56" i="9"/>
  <c r="CUT16" i="9"/>
  <c r="CUT54" i="9"/>
  <c r="CUT15" i="9"/>
  <c r="CUT58" i="9"/>
  <c r="CUT10" i="9"/>
  <c r="CUT14" i="9"/>
  <c r="CUT13" i="9"/>
  <c r="CUU7" i="9"/>
  <c r="CUU61" i="9" l="1"/>
  <c r="CUU55" i="9"/>
  <c r="CUU11" i="9"/>
  <c r="CUU59" i="9"/>
  <c r="CUU60" i="9"/>
  <c r="CUU12" i="9"/>
  <c r="CUU56" i="9"/>
  <c r="CUU57" i="9"/>
  <c r="CUU16" i="9"/>
  <c r="CUU54" i="9"/>
  <c r="CUU15" i="9"/>
  <c r="CUU58" i="9"/>
  <c r="CUU10" i="9"/>
  <c r="CUU13" i="9"/>
  <c r="CUV7" i="9"/>
  <c r="CUU14" i="9"/>
  <c r="CUV61" i="9" l="1"/>
  <c r="CUV55" i="9"/>
  <c r="CUV11" i="9"/>
  <c r="CUV59" i="9"/>
  <c r="CUV60" i="9"/>
  <c r="CUV12" i="9"/>
  <c r="CUV56" i="9"/>
  <c r="CUV57" i="9"/>
  <c r="CUV16" i="9"/>
  <c r="CUV54" i="9"/>
  <c r="CUV15" i="9"/>
  <c r="CUV58" i="9"/>
  <c r="CUV14" i="9"/>
  <c r="CUV10" i="9"/>
  <c r="CUW7" i="9"/>
  <c r="CUV13" i="9"/>
  <c r="CUW61" i="9" l="1"/>
  <c r="CUW55" i="9"/>
  <c r="CUW11" i="9"/>
  <c r="CUW59" i="9"/>
  <c r="CUW60" i="9"/>
  <c r="CUW12" i="9"/>
  <c r="CUW56" i="9"/>
  <c r="CUW57" i="9"/>
  <c r="CUW16" i="9"/>
  <c r="CUW54" i="9"/>
  <c r="CUW15" i="9"/>
  <c r="CUW58" i="9"/>
  <c r="CUX7" i="9"/>
  <c r="CUW10" i="9"/>
  <c r="CUW13" i="9"/>
  <c r="CUW14" i="9"/>
  <c r="CUX61" i="9" l="1"/>
  <c r="CUX55" i="9"/>
  <c r="CUX11" i="9"/>
  <c r="CUX59" i="9"/>
  <c r="CUX60" i="9"/>
  <c r="CUX12" i="9"/>
  <c r="CUX56" i="9"/>
  <c r="CUX57" i="9"/>
  <c r="CUX16" i="9"/>
  <c r="CUX54" i="9"/>
  <c r="CUX15" i="9"/>
  <c r="CUX58" i="9"/>
  <c r="CUX10" i="9"/>
  <c r="CUX13" i="9"/>
  <c r="CUY7" i="9"/>
  <c r="CUX14" i="9"/>
  <c r="CUY61" i="9" l="1"/>
  <c r="CUY55" i="9"/>
  <c r="CUY11" i="9"/>
  <c r="CUY59" i="9"/>
  <c r="CUY60" i="9"/>
  <c r="CUY12" i="9"/>
  <c r="CUY56" i="9"/>
  <c r="CUY57" i="9"/>
  <c r="CUY16" i="9"/>
  <c r="CUY54" i="9"/>
  <c r="CUY15" i="9"/>
  <c r="CUY58" i="9"/>
  <c r="CUY10" i="9"/>
  <c r="CUY14" i="9"/>
  <c r="CUY13" i="9"/>
  <c r="CUZ7" i="9"/>
  <c r="CUZ61" i="9" l="1"/>
  <c r="CUZ55" i="9"/>
  <c r="CUZ11" i="9"/>
  <c r="CUZ59" i="9"/>
  <c r="CUZ60" i="9"/>
  <c r="CUZ12" i="9"/>
  <c r="CUZ56" i="9"/>
  <c r="CUZ57" i="9"/>
  <c r="CUZ16" i="9"/>
  <c r="CUZ54" i="9"/>
  <c r="CUZ15" i="9"/>
  <c r="CUZ58" i="9"/>
  <c r="CUZ14" i="9"/>
  <c r="CUZ10" i="9"/>
  <c r="CVA7" i="9"/>
  <c r="CUZ13" i="9"/>
  <c r="CVA61" i="9" l="1"/>
  <c r="CVA55" i="9"/>
  <c r="CVA11" i="9"/>
  <c r="CVA59" i="9"/>
  <c r="CVA60" i="9"/>
  <c r="CVA12" i="9"/>
  <c r="CVA56" i="9"/>
  <c r="CVA57" i="9"/>
  <c r="CVA16" i="9"/>
  <c r="CVA54" i="9"/>
  <c r="CVA15" i="9"/>
  <c r="CVA58" i="9"/>
  <c r="CVA14" i="9"/>
  <c r="CVA13" i="9"/>
  <c r="CVB7" i="9"/>
  <c r="CVA10" i="9"/>
  <c r="CVB61" i="9" l="1"/>
  <c r="CVB11" i="9"/>
  <c r="CVB55" i="9"/>
  <c r="CVB59" i="9"/>
  <c r="CVB60" i="9"/>
  <c r="CVB12" i="9"/>
  <c r="CVB56" i="9"/>
  <c r="CVB57" i="9"/>
  <c r="CVB16" i="9"/>
  <c r="CVB54" i="9"/>
  <c r="CVB15" i="9"/>
  <c r="CVB58" i="9"/>
  <c r="CVC7" i="9"/>
  <c r="CVB14" i="9"/>
  <c r="CVB10" i="9"/>
  <c r="CVB13" i="9"/>
  <c r="CVC61" i="9" l="1"/>
  <c r="CVC55" i="9"/>
  <c r="CVC11" i="9"/>
  <c r="CVC59" i="9"/>
  <c r="CVC60" i="9"/>
  <c r="CVC12" i="9"/>
  <c r="CVC57" i="9"/>
  <c r="CVC56" i="9"/>
  <c r="CVC16" i="9"/>
  <c r="CVC54" i="9"/>
  <c r="CVC15" i="9"/>
  <c r="CVC58" i="9"/>
  <c r="CVC13" i="9"/>
  <c r="CVC14" i="9"/>
  <c r="CVC10" i="9"/>
  <c r="CVD7" i="9"/>
  <c r="CVD61" i="9" l="1"/>
  <c r="CVD55" i="9"/>
  <c r="CVD11" i="9"/>
  <c r="CVD59" i="9"/>
  <c r="CVD60" i="9"/>
  <c r="CVD12" i="9"/>
  <c r="CVD57" i="9"/>
  <c r="CVD56" i="9"/>
  <c r="CVD16" i="9"/>
  <c r="CVD54" i="9"/>
  <c r="CVD15" i="9"/>
  <c r="CVD58" i="9"/>
  <c r="CVD14" i="9"/>
  <c r="CVD10" i="9"/>
  <c r="CVE7" i="9"/>
  <c r="CVD13" i="9"/>
  <c r="CVE61" i="9" l="1"/>
  <c r="CVE55" i="9"/>
  <c r="CVE11" i="9"/>
  <c r="CVE59" i="9"/>
  <c r="CVE60" i="9"/>
  <c r="CVE12" i="9"/>
  <c r="CVE57" i="9"/>
  <c r="CVE56" i="9"/>
  <c r="CVE16" i="9"/>
  <c r="CVE54" i="9"/>
  <c r="CVE15" i="9"/>
  <c r="CVE58" i="9"/>
  <c r="CVE10" i="9"/>
  <c r="CVE14" i="9"/>
  <c r="CVF7" i="9"/>
  <c r="CVE13" i="9"/>
  <c r="CVF61" i="9" l="1"/>
  <c r="CVF55" i="9"/>
  <c r="CVF11" i="9"/>
  <c r="CVF59" i="9"/>
  <c r="CVF60" i="9"/>
  <c r="CVF12" i="9"/>
  <c r="CVF56" i="9"/>
  <c r="CVF57" i="9"/>
  <c r="CVF16" i="9"/>
  <c r="CVF54" i="9"/>
  <c r="CVF15" i="9"/>
  <c r="CVF58" i="9"/>
  <c r="CVG7" i="9"/>
  <c r="CVF13" i="9"/>
  <c r="CVF14" i="9"/>
  <c r="CVF10" i="9"/>
  <c r="CVG61" i="9" l="1"/>
  <c r="CVG55" i="9"/>
  <c r="CVG11" i="9"/>
  <c r="CVG59" i="9"/>
  <c r="CVG60" i="9"/>
  <c r="CVG12" i="9"/>
  <c r="CVG56" i="9"/>
  <c r="CVG57" i="9"/>
  <c r="CVG16" i="9"/>
  <c r="CVG54" i="9"/>
  <c r="CVG15" i="9"/>
  <c r="CVG58" i="9"/>
  <c r="CVG13" i="9"/>
  <c r="CVH7" i="9"/>
  <c r="CVG10" i="9"/>
  <c r="CVG14" i="9"/>
  <c r="CVH61" i="9" l="1"/>
  <c r="CVH55" i="9"/>
  <c r="CVH11" i="9"/>
  <c r="CVH59" i="9"/>
  <c r="CVH60" i="9"/>
  <c r="CVH12" i="9"/>
  <c r="CVH56" i="9"/>
  <c r="CVH57" i="9"/>
  <c r="CVH16" i="9"/>
  <c r="CVH54" i="9"/>
  <c r="CVH15" i="9"/>
  <c r="CVH58" i="9"/>
  <c r="CVH14" i="9"/>
  <c r="CVH10" i="9"/>
  <c r="CVH13" i="9"/>
  <c r="CVI7" i="9"/>
  <c r="CVI61" i="9" l="1"/>
  <c r="CVI55" i="9"/>
  <c r="CVI11" i="9"/>
  <c r="CVI59" i="9"/>
  <c r="CVI60" i="9"/>
  <c r="CVI12" i="9"/>
  <c r="CVI56" i="9"/>
  <c r="CVI57" i="9"/>
  <c r="CVI16" i="9"/>
  <c r="CVI54" i="9"/>
  <c r="CVI15" i="9"/>
  <c r="CVI58" i="9"/>
  <c r="CVI14" i="9"/>
  <c r="CVI10" i="9"/>
  <c r="CVJ7" i="9"/>
  <c r="CVI13" i="9"/>
  <c r="CVJ61" i="9" l="1"/>
  <c r="CVJ11" i="9"/>
  <c r="CVJ55" i="9"/>
  <c r="CVJ59" i="9"/>
  <c r="CVJ60" i="9"/>
  <c r="CVJ12" i="9"/>
  <c r="CVJ57" i="9"/>
  <c r="CVJ56" i="9"/>
  <c r="CVJ16" i="9"/>
  <c r="CVJ54" i="9"/>
  <c r="CVJ15" i="9"/>
  <c r="CVJ58" i="9"/>
  <c r="CVJ10" i="9"/>
  <c r="CVJ14" i="9"/>
  <c r="CVK7" i="9"/>
  <c r="CVJ13" i="9"/>
  <c r="CVK61" i="9" l="1"/>
  <c r="CVK55" i="9"/>
  <c r="CVK11" i="9"/>
  <c r="CVK59" i="9"/>
  <c r="CVK60" i="9"/>
  <c r="CVK12" i="9"/>
  <c r="CVK56" i="9"/>
  <c r="CVK57" i="9"/>
  <c r="CVK16" i="9"/>
  <c r="CVK54" i="9"/>
  <c r="CVK15" i="9"/>
  <c r="CVK58" i="9"/>
  <c r="CVK10" i="9"/>
  <c r="CVK13" i="9"/>
  <c r="CVL7" i="9"/>
  <c r="CVK14" i="9"/>
  <c r="CVL61" i="9" l="1"/>
  <c r="CVL55" i="9"/>
  <c r="CVL11" i="9"/>
  <c r="CVL59" i="9"/>
  <c r="CVL60" i="9"/>
  <c r="CVL12" i="9"/>
  <c r="CVL56" i="9"/>
  <c r="CVL57" i="9"/>
  <c r="CVL16" i="9"/>
  <c r="CVL54" i="9"/>
  <c r="CVL15" i="9"/>
  <c r="CVL58" i="9"/>
  <c r="CVL10" i="9"/>
  <c r="CVL14" i="9"/>
  <c r="CVM7" i="9"/>
  <c r="CVL13" i="9"/>
  <c r="CVM61" i="9" l="1"/>
  <c r="CVM55" i="9"/>
  <c r="CVM11" i="9"/>
  <c r="CVM59" i="9"/>
  <c r="CVM60" i="9"/>
  <c r="CVM12" i="9"/>
  <c r="CVM57" i="9"/>
  <c r="CVM56" i="9"/>
  <c r="CVM16" i="9"/>
  <c r="CVM54" i="9"/>
  <c r="CVM15" i="9"/>
  <c r="CVM58" i="9"/>
  <c r="CVM10" i="9"/>
  <c r="CVM14" i="9"/>
  <c r="CVN7" i="9"/>
  <c r="CVM13" i="9"/>
  <c r="CVN61" i="9" l="1"/>
  <c r="CVN55" i="9"/>
  <c r="CVN11" i="9"/>
  <c r="CVN59" i="9"/>
  <c r="CVN60" i="9"/>
  <c r="CVN12" i="9"/>
  <c r="CVN56" i="9"/>
  <c r="CVN57" i="9"/>
  <c r="CVN16" i="9"/>
  <c r="CVN54" i="9"/>
  <c r="CVN15" i="9"/>
  <c r="CVN58" i="9"/>
  <c r="CVN10" i="9"/>
  <c r="CVN13" i="9"/>
  <c r="CVN14" i="9"/>
  <c r="CVO7" i="9"/>
  <c r="CVO61" i="9" l="1"/>
  <c r="CVO55" i="9"/>
  <c r="CVO11" i="9"/>
  <c r="CVO59" i="9"/>
  <c r="CVO60" i="9"/>
  <c r="CVO12" i="9"/>
  <c r="CVO57" i="9"/>
  <c r="CVO56" i="9"/>
  <c r="CVO16" i="9"/>
  <c r="CVO54" i="9"/>
  <c r="CVO15" i="9"/>
  <c r="CVO58" i="9"/>
  <c r="CVO10" i="9"/>
  <c r="CVO14" i="9"/>
  <c r="CVP7" i="9"/>
  <c r="CVO13" i="9"/>
  <c r="CVP61" i="9" l="1"/>
  <c r="CVP11" i="9"/>
  <c r="CVP55" i="9"/>
  <c r="CVP59" i="9"/>
  <c r="CVP60" i="9"/>
  <c r="CVP12" i="9"/>
  <c r="CVP56" i="9"/>
  <c r="CVP57" i="9"/>
  <c r="CVP16" i="9"/>
  <c r="CVP54" i="9"/>
  <c r="CVP15" i="9"/>
  <c r="CVP58" i="9"/>
  <c r="CVP10" i="9"/>
  <c r="CVP13" i="9"/>
  <c r="CVQ7" i="9"/>
  <c r="CVP14" i="9"/>
  <c r="CVQ61" i="9" l="1"/>
  <c r="CVQ11" i="9"/>
  <c r="CVQ55" i="9"/>
  <c r="CVQ60" i="9"/>
  <c r="CVQ59" i="9"/>
  <c r="CVQ12" i="9"/>
  <c r="CVQ57" i="9"/>
  <c r="CVQ56" i="9"/>
  <c r="CVQ16" i="9"/>
  <c r="CVQ54" i="9"/>
  <c r="CVQ15" i="9"/>
  <c r="CVQ58" i="9"/>
  <c r="CVQ14" i="9"/>
  <c r="CVQ13" i="9"/>
  <c r="CVQ10" i="9"/>
  <c r="CVR7" i="9"/>
  <c r="CVR61" i="9" l="1"/>
  <c r="CVR55" i="9"/>
  <c r="CVR11" i="9"/>
  <c r="CVR59" i="9"/>
  <c r="CVR60" i="9"/>
  <c r="CVR12" i="9"/>
  <c r="CVR56" i="9"/>
  <c r="CVR57" i="9"/>
  <c r="CVR16" i="9"/>
  <c r="CVR54" i="9"/>
  <c r="CVR15" i="9"/>
  <c r="CVR58" i="9"/>
  <c r="CVS7" i="9"/>
  <c r="CVR14" i="9"/>
  <c r="CVR10" i="9"/>
  <c r="CVR13" i="9"/>
  <c r="CVS61" i="9" l="1"/>
  <c r="CVS55" i="9"/>
  <c r="CVS11" i="9"/>
  <c r="CVS59" i="9"/>
  <c r="CVS60" i="9"/>
  <c r="CVS12" i="9"/>
  <c r="CVS57" i="9"/>
  <c r="CVS56" i="9"/>
  <c r="CVS16" i="9"/>
  <c r="CVS54" i="9"/>
  <c r="CVS15" i="9"/>
  <c r="CVS58" i="9"/>
  <c r="CVS13" i="9"/>
  <c r="CVT7" i="9"/>
  <c r="CVS14" i="9"/>
  <c r="CVS10" i="9"/>
  <c r="CVT61" i="9" l="1"/>
  <c r="CVT55" i="9"/>
  <c r="CVT11" i="9"/>
  <c r="CVT59" i="9"/>
  <c r="CVT60" i="9"/>
  <c r="CVT12" i="9"/>
  <c r="CVT57" i="9"/>
  <c r="CVT56" i="9"/>
  <c r="CVT16" i="9"/>
  <c r="CVT54" i="9"/>
  <c r="CVT15" i="9"/>
  <c r="CVT58" i="9"/>
  <c r="CVT10" i="9"/>
  <c r="CVT14" i="9"/>
  <c r="CVU7" i="9"/>
  <c r="CVT13" i="9"/>
  <c r="CVU61" i="9" l="1"/>
  <c r="CVU55" i="9"/>
  <c r="CVU11" i="9"/>
  <c r="CVU59" i="9"/>
  <c r="CVU60" i="9"/>
  <c r="CVU12" i="9"/>
  <c r="CVU57" i="9"/>
  <c r="CVU56" i="9"/>
  <c r="CVU16" i="9"/>
  <c r="CVU54" i="9"/>
  <c r="CVU15" i="9"/>
  <c r="CVU58" i="9"/>
  <c r="CVU10" i="9"/>
  <c r="CVV7" i="9"/>
  <c r="CVU14" i="9"/>
  <c r="CVU13" i="9"/>
  <c r="CVV61" i="9" l="1"/>
  <c r="CVV11" i="9"/>
  <c r="CVV55" i="9"/>
  <c r="CVV59" i="9"/>
  <c r="CVV60" i="9"/>
  <c r="CVV12" i="9"/>
  <c r="CVV57" i="9"/>
  <c r="CVV56" i="9"/>
  <c r="CVV16" i="9"/>
  <c r="CVV54" i="9"/>
  <c r="CVV15" i="9"/>
  <c r="CVV58" i="9"/>
  <c r="CVV10" i="9"/>
  <c r="CVV13" i="9"/>
  <c r="CVW7" i="9"/>
  <c r="CVV14" i="9"/>
  <c r="CVW61" i="9" l="1"/>
  <c r="CVW55" i="9"/>
  <c r="CVW11" i="9"/>
  <c r="CVW59" i="9"/>
  <c r="CVW60" i="9"/>
  <c r="CVW12" i="9"/>
  <c r="CVW56" i="9"/>
  <c r="CVW57" i="9"/>
  <c r="CVW16" i="9"/>
  <c r="CVW54" i="9"/>
  <c r="CVW15" i="9"/>
  <c r="CVW58" i="9"/>
  <c r="CVW14" i="9"/>
  <c r="CVW10" i="9"/>
  <c r="CVW13" i="9"/>
  <c r="CVX7" i="9"/>
  <c r="CVX61" i="9" l="1"/>
  <c r="CVX55" i="9"/>
  <c r="CVX11" i="9"/>
  <c r="CVX59" i="9"/>
  <c r="CVX60" i="9"/>
  <c r="CVX12" i="9"/>
  <c r="CVX57" i="9"/>
  <c r="CVX56" i="9"/>
  <c r="CVX16" i="9"/>
  <c r="CVX54" i="9"/>
  <c r="CVX15" i="9"/>
  <c r="CVX58" i="9"/>
  <c r="CVX10" i="9"/>
  <c r="CVX14" i="9"/>
  <c r="CVY7" i="9"/>
  <c r="CVX13" i="9"/>
  <c r="CVY61" i="9" l="1"/>
  <c r="CVY55" i="9"/>
  <c r="CVY11" i="9"/>
  <c r="CVY59" i="9"/>
  <c r="CVY60" i="9"/>
  <c r="CVY12" i="9"/>
  <c r="CVY56" i="9"/>
  <c r="CVY57" i="9"/>
  <c r="CVY16" i="9"/>
  <c r="CVY54" i="9"/>
  <c r="CVY15" i="9"/>
  <c r="CVY58" i="9"/>
  <c r="CVY14" i="9"/>
  <c r="CVY10" i="9"/>
  <c r="CVZ7" i="9"/>
  <c r="CVY13" i="9"/>
  <c r="CVZ61" i="9" l="1"/>
  <c r="CVZ55" i="9"/>
  <c r="CVZ11" i="9"/>
  <c r="CVZ59" i="9"/>
  <c r="CVZ60" i="9"/>
  <c r="CVZ12" i="9"/>
  <c r="CVZ57" i="9"/>
  <c r="CVZ56" i="9"/>
  <c r="CVZ16" i="9"/>
  <c r="CVZ54" i="9"/>
  <c r="CVZ15" i="9"/>
  <c r="CVZ58" i="9"/>
  <c r="CVZ10" i="9"/>
  <c r="CVZ14" i="9"/>
  <c r="CWA7" i="9"/>
  <c r="CVZ13" i="9"/>
  <c r="CWA61" i="9" l="1"/>
  <c r="CWA55" i="9"/>
  <c r="CWA11" i="9"/>
  <c r="CWA59" i="9"/>
  <c r="CWA60" i="9"/>
  <c r="CWA12" i="9"/>
  <c r="CWA56" i="9"/>
  <c r="CWA57" i="9"/>
  <c r="CWA16" i="9"/>
  <c r="CWA54" i="9"/>
  <c r="CWA15" i="9"/>
  <c r="CWA58" i="9"/>
  <c r="CWA10" i="9"/>
  <c r="CWA13" i="9"/>
  <c r="CWB7" i="9"/>
  <c r="CWA14" i="9"/>
  <c r="CWB61" i="9" l="1"/>
  <c r="CWB11" i="9"/>
  <c r="CWB55" i="9"/>
  <c r="CWB59" i="9"/>
  <c r="CWB60" i="9"/>
  <c r="CWB12" i="9"/>
  <c r="CWB57" i="9"/>
  <c r="CWB56" i="9"/>
  <c r="CWB16" i="9"/>
  <c r="CWB54" i="9"/>
  <c r="CWB15" i="9"/>
  <c r="CWB58" i="9"/>
  <c r="CWB10" i="9"/>
  <c r="CWB14" i="9"/>
  <c r="CWC7" i="9"/>
  <c r="CWB13" i="9"/>
  <c r="CWC61" i="9" l="1"/>
  <c r="CWC55" i="9"/>
  <c r="CWC11" i="9"/>
  <c r="CWC59" i="9"/>
  <c r="CWC60" i="9"/>
  <c r="CWC12" i="9"/>
  <c r="CWC56" i="9"/>
  <c r="CWC57" i="9"/>
  <c r="CWC16" i="9"/>
  <c r="CWC54" i="9"/>
  <c r="CWC15" i="9"/>
  <c r="CWC58" i="9"/>
  <c r="CWD7" i="9"/>
  <c r="CWC13" i="9"/>
  <c r="CWC10" i="9"/>
  <c r="CWC14" i="9"/>
  <c r="CWD61" i="9" l="1"/>
  <c r="CWD55" i="9"/>
  <c r="CWD11" i="9"/>
  <c r="CWD59" i="9"/>
  <c r="CWD60" i="9"/>
  <c r="CWD12" i="9"/>
  <c r="CWD56" i="9"/>
  <c r="CWD57" i="9"/>
  <c r="CWD16" i="9"/>
  <c r="CWD54" i="9"/>
  <c r="CWD15" i="9"/>
  <c r="CWD58" i="9"/>
  <c r="CWD10" i="9"/>
  <c r="CWD13" i="9"/>
  <c r="CWD14" i="9"/>
  <c r="CWE7" i="9"/>
  <c r="CWE61" i="9" l="1"/>
  <c r="CWE55" i="9"/>
  <c r="CWE11" i="9"/>
  <c r="CWE59" i="9"/>
  <c r="CWE60" i="9"/>
  <c r="CWE12" i="9"/>
  <c r="CWE57" i="9"/>
  <c r="CWE56" i="9"/>
  <c r="CWE16" i="9"/>
  <c r="CWE54" i="9"/>
  <c r="CWE15" i="9"/>
  <c r="CWE58" i="9"/>
  <c r="CWE10" i="9"/>
  <c r="CWE14" i="9"/>
  <c r="CWF7" i="9"/>
  <c r="CWE13" i="9"/>
  <c r="CWF61" i="9" l="1"/>
  <c r="CWF11" i="9"/>
  <c r="CWF55" i="9"/>
  <c r="CWF59" i="9"/>
  <c r="CWF60" i="9"/>
  <c r="CWF12" i="9"/>
  <c r="CWF56" i="9"/>
  <c r="CWF57" i="9"/>
  <c r="CWF16" i="9"/>
  <c r="CWF54" i="9"/>
  <c r="CWF15" i="9"/>
  <c r="CWF58" i="9"/>
  <c r="CWF10" i="9"/>
  <c r="CWF13" i="9"/>
  <c r="CWG7" i="9"/>
  <c r="CWF14" i="9"/>
  <c r="CWG61" i="9" l="1"/>
  <c r="CWG11" i="9"/>
  <c r="CWG55" i="9"/>
  <c r="CWG59" i="9"/>
  <c r="CWG60" i="9"/>
  <c r="CWG12" i="9"/>
  <c r="CWG57" i="9"/>
  <c r="CWG56" i="9"/>
  <c r="CWG16" i="9"/>
  <c r="CWG54" i="9"/>
  <c r="CWG15" i="9"/>
  <c r="CWG58" i="9"/>
  <c r="CWG14" i="9"/>
  <c r="CWG13" i="9"/>
  <c r="CWG10" i="9"/>
  <c r="CWH7" i="9"/>
  <c r="CWH61" i="9" l="1"/>
  <c r="CWH55" i="9"/>
  <c r="CWH11" i="9"/>
  <c r="CWH59" i="9"/>
  <c r="CWH60" i="9"/>
  <c r="CWH12" i="9"/>
  <c r="CWH56" i="9"/>
  <c r="CWH57" i="9"/>
  <c r="CWH16" i="9"/>
  <c r="CWH54" i="9"/>
  <c r="CWH15" i="9"/>
  <c r="CWH58" i="9"/>
  <c r="CWI7" i="9"/>
  <c r="CWH14" i="9"/>
  <c r="CWH10" i="9"/>
  <c r="CWH13" i="9"/>
  <c r="CWI61" i="9" l="1"/>
  <c r="CWI55" i="9"/>
  <c r="CWI11" i="9"/>
  <c r="CWI59" i="9"/>
  <c r="CWI60" i="9"/>
  <c r="CWI12" i="9"/>
  <c r="CWI57" i="9"/>
  <c r="CWI56" i="9"/>
  <c r="CWI16" i="9"/>
  <c r="CWI54" i="9"/>
  <c r="CWI15" i="9"/>
  <c r="CWI58" i="9"/>
  <c r="CWI13" i="9"/>
  <c r="CWJ7" i="9"/>
  <c r="CWI14" i="9"/>
  <c r="CWI10" i="9"/>
  <c r="CWJ61" i="9" l="1"/>
  <c r="CWJ11" i="9"/>
  <c r="CWJ55" i="9"/>
  <c r="CWJ59" i="9"/>
  <c r="CWJ60" i="9"/>
  <c r="CWJ12" i="9"/>
  <c r="CWJ56" i="9"/>
  <c r="CWJ57" i="9"/>
  <c r="CWJ16" i="9"/>
  <c r="CWJ54" i="9"/>
  <c r="CWJ15" i="9"/>
  <c r="CWJ58" i="9"/>
  <c r="CWK7" i="9"/>
  <c r="CWJ13" i="9"/>
  <c r="CWJ10" i="9"/>
  <c r="CWJ14" i="9"/>
  <c r="CWK61" i="9" l="1"/>
  <c r="CWK11" i="9"/>
  <c r="CWK55" i="9"/>
  <c r="CWK59" i="9"/>
  <c r="CWK60" i="9"/>
  <c r="CWK12" i="9"/>
  <c r="CWK57" i="9"/>
  <c r="CWK56" i="9"/>
  <c r="CWK16" i="9"/>
  <c r="CWK54" i="9"/>
  <c r="CWK15" i="9"/>
  <c r="CWK58" i="9"/>
  <c r="CWK10" i="9"/>
  <c r="CWK13" i="9"/>
  <c r="CWL7" i="9"/>
  <c r="CWK14" i="9"/>
  <c r="CWL61" i="9" l="1"/>
  <c r="CWL55" i="9"/>
  <c r="CWL11" i="9"/>
  <c r="CWL59" i="9"/>
  <c r="CWL60" i="9"/>
  <c r="CWL12" i="9"/>
  <c r="CWL56" i="9"/>
  <c r="CWL57" i="9"/>
  <c r="CWL16" i="9"/>
  <c r="CWL54" i="9"/>
  <c r="CWL15" i="9"/>
  <c r="CWL58" i="9"/>
  <c r="CWM7" i="9"/>
  <c r="CWL13" i="9"/>
  <c r="CWL10" i="9"/>
  <c r="CWL14" i="9"/>
  <c r="CWM61" i="9" l="1"/>
  <c r="CWM55" i="9"/>
  <c r="CWM11" i="9"/>
  <c r="CWM60" i="9"/>
  <c r="CWM59" i="9"/>
  <c r="CWM12" i="9"/>
  <c r="CWM56" i="9"/>
  <c r="CWM57" i="9"/>
  <c r="CWM16" i="9"/>
  <c r="CWM54" i="9"/>
  <c r="CWM15" i="9"/>
  <c r="CWM58" i="9"/>
  <c r="CWM10" i="9"/>
  <c r="CWM14" i="9"/>
  <c r="CWN7" i="9"/>
  <c r="CWM13" i="9"/>
  <c r="CWN61" i="9" l="1"/>
  <c r="CWN55" i="9"/>
  <c r="CWN11" i="9"/>
  <c r="CWN59" i="9"/>
  <c r="CWN60" i="9"/>
  <c r="CWN12" i="9"/>
  <c r="CWN57" i="9"/>
  <c r="CWN56" i="9"/>
  <c r="CWN16" i="9"/>
  <c r="CWN54" i="9"/>
  <c r="CWN15" i="9"/>
  <c r="CWN58" i="9"/>
  <c r="CWN10" i="9"/>
  <c r="CWN13" i="9"/>
  <c r="CWO7" i="9"/>
  <c r="CWN14" i="9"/>
  <c r="CWO61" i="9" l="1"/>
  <c r="CWO11" i="9"/>
  <c r="CWO55" i="9"/>
  <c r="CWO59" i="9"/>
  <c r="CWO60" i="9"/>
  <c r="CWO12" i="9"/>
  <c r="CWO56" i="9"/>
  <c r="CWO57" i="9"/>
  <c r="CWO16" i="9"/>
  <c r="CWO54" i="9"/>
  <c r="CWO15" i="9"/>
  <c r="CWO58" i="9"/>
  <c r="CWO14" i="9"/>
  <c r="CWO10" i="9"/>
  <c r="CWP7" i="9"/>
  <c r="CWO13" i="9"/>
  <c r="CWP61" i="9" l="1"/>
  <c r="CWP55" i="9"/>
  <c r="CWP11" i="9"/>
  <c r="CWP59" i="9"/>
  <c r="CWP60" i="9"/>
  <c r="CWP12" i="9"/>
  <c r="CWP56" i="9"/>
  <c r="CWP57" i="9"/>
  <c r="CWP16" i="9"/>
  <c r="CWP54" i="9"/>
  <c r="CWP15" i="9"/>
  <c r="CWP58" i="9"/>
  <c r="CWP10" i="9"/>
  <c r="CWP14" i="9"/>
  <c r="CWQ7" i="9"/>
  <c r="CWP13" i="9"/>
  <c r="CWQ61" i="9" l="1"/>
  <c r="CWQ55" i="9"/>
  <c r="CWQ11" i="9"/>
  <c r="CWQ59" i="9"/>
  <c r="CWQ60" i="9"/>
  <c r="CWQ12" i="9"/>
  <c r="CWQ56" i="9"/>
  <c r="CWQ57" i="9"/>
  <c r="CWQ16" i="9"/>
  <c r="CWQ54" i="9"/>
  <c r="CWQ15" i="9"/>
  <c r="CWQ58" i="9"/>
  <c r="CWQ10" i="9"/>
  <c r="CWQ13" i="9"/>
  <c r="CWR7" i="9"/>
  <c r="CWQ14" i="9"/>
  <c r="CWR61" i="9" l="1"/>
  <c r="CWR55" i="9"/>
  <c r="CWR11" i="9"/>
  <c r="CWR59" i="9"/>
  <c r="CWR60" i="9"/>
  <c r="CWR12" i="9"/>
  <c r="CWR56" i="9"/>
  <c r="CWR57" i="9"/>
  <c r="CWR16" i="9"/>
  <c r="CWR54" i="9"/>
  <c r="CWR15" i="9"/>
  <c r="CWR58" i="9"/>
  <c r="CWR10" i="9"/>
  <c r="CWR14" i="9"/>
  <c r="CWS7" i="9"/>
  <c r="CWR13" i="9"/>
  <c r="CWS61" i="9" l="1"/>
  <c r="CWS55" i="9"/>
  <c r="CWS11" i="9"/>
  <c r="CWS59" i="9"/>
  <c r="CWS60" i="9"/>
  <c r="CWS12" i="9"/>
  <c r="CWS56" i="9"/>
  <c r="CWS57" i="9"/>
  <c r="CWS16" i="9"/>
  <c r="CWS54" i="9"/>
  <c r="CWS15" i="9"/>
  <c r="CWS58" i="9"/>
  <c r="CWS14" i="9"/>
  <c r="CWT7" i="9"/>
  <c r="CWS13" i="9"/>
  <c r="CWS10" i="9"/>
  <c r="CWT61" i="9" l="1"/>
  <c r="CWT55" i="9"/>
  <c r="CWT11" i="9"/>
  <c r="CWT59" i="9"/>
  <c r="CWT60" i="9"/>
  <c r="CWT12" i="9"/>
  <c r="CWT56" i="9"/>
  <c r="CWT57" i="9"/>
  <c r="CWT16" i="9"/>
  <c r="CWT54" i="9"/>
  <c r="CWT15" i="9"/>
  <c r="CWT58" i="9"/>
  <c r="CWT10" i="9"/>
  <c r="CWT13" i="9"/>
  <c r="CWU7" i="9"/>
  <c r="CWT14" i="9"/>
  <c r="CWU61" i="9" l="1"/>
  <c r="CWU55" i="9"/>
  <c r="CWU11" i="9"/>
  <c r="CWU59" i="9"/>
  <c r="CWU60" i="9"/>
  <c r="CWU12" i="9"/>
  <c r="CWU57" i="9"/>
  <c r="CWU56" i="9"/>
  <c r="CWU16" i="9"/>
  <c r="CWU54" i="9"/>
  <c r="CWU15" i="9"/>
  <c r="CWU58" i="9"/>
  <c r="CWU10" i="9"/>
  <c r="CWU13" i="9"/>
  <c r="CWV7" i="9"/>
  <c r="CWU14" i="9"/>
  <c r="CWV61" i="9" l="1"/>
  <c r="CWV55" i="9"/>
  <c r="CWV11" i="9"/>
  <c r="CWV59" i="9"/>
  <c r="CWV60" i="9"/>
  <c r="CWV12" i="9"/>
  <c r="CWV56" i="9"/>
  <c r="CWV57" i="9"/>
  <c r="CWV16" i="9"/>
  <c r="CWV54" i="9"/>
  <c r="CWV15" i="9"/>
  <c r="CWV58" i="9"/>
  <c r="CWV10" i="9"/>
  <c r="CWV14" i="9"/>
  <c r="CWW7" i="9"/>
  <c r="CWV13" i="9"/>
  <c r="CWW61" i="9" l="1"/>
  <c r="CWW55" i="9"/>
  <c r="CWW11" i="9"/>
  <c r="CWW60" i="9"/>
  <c r="CWW59" i="9"/>
  <c r="CWW12" i="9"/>
  <c r="CWW57" i="9"/>
  <c r="CWW56" i="9"/>
  <c r="CWW16" i="9"/>
  <c r="CWW54" i="9"/>
  <c r="CWW15" i="9"/>
  <c r="CWW58" i="9"/>
  <c r="CWW14" i="9"/>
  <c r="CWW13" i="9"/>
  <c r="CWW10" i="9"/>
  <c r="CWX7" i="9"/>
  <c r="CWX61" i="9" l="1"/>
  <c r="CWX55" i="9"/>
  <c r="CWX11" i="9"/>
  <c r="CWX59" i="9"/>
  <c r="CWX60" i="9"/>
  <c r="CWX12" i="9"/>
  <c r="CWX57" i="9"/>
  <c r="CWX56" i="9"/>
  <c r="CWX16" i="9"/>
  <c r="CWX54" i="9"/>
  <c r="CWX15" i="9"/>
  <c r="CWX58" i="9"/>
  <c r="CWX14" i="9"/>
  <c r="CWX13" i="9"/>
  <c r="CWY7" i="9"/>
  <c r="CWX10" i="9"/>
  <c r="CWY61" i="9" l="1"/>
  <c r="CWY55" i="9"/>
  <c r="CWY11" i="9"/>
  <c r="CWY59" i="9"/>
  <c r="CWY60" i="9"/>
  <c r="CWY12" i="9"/>
  <c r="CWY57" i="9"/>
  <c r="CWY56" i="9"/>
  <c r="CWY16" i="9"/>
  <c r="CWY54" i="9"/>
  <c r="CWY15" i="9"/>
  <c r="CWY58" i="9"/>
  <c r="CWY13" i="9"/>
  <c r="CWY10" i="9"/>
  <c r="CWY14" i="9"/>
  <c r="CWZ7" i="9"/>
  <c r="CWZ61" i="9" l="1"/>
  <c r="CWZ55" i="9"/>
  <c r="CWZ11" i="9"/>
  <c r="CWZ59" i="9"/>
  <c r="CWZ60" i="9"/>
  <c r="CWZ12" i="9"/>
  <c r="CWZ56" i="9"/>
  <c r="CWZ57" i="9"/>
  <c r="CWZ16" i="9"/>
  <c r="CWZ54" i="9"/>
  <c r="CWZ15" i="9"/>
  <c r="CWZ58" i="9"/>
  <c r="CWZ10" i="9"/>
  <c r="CWZ14" i="9"/>
  <c r="CXA7" i="9"/>
  <c r="CWZ13" i="9"/>
  <c r="CXA61" i="9" l="1"/>
  <c r="CXA55" i="9"/>
  <c r="CXA11" i="9"/>
  <c r="CXA59" i="9"/>
  <c r="CXA60" i="9"/>
  <c r="CXA12" i="9"/>
  <c r="CXA57" i="9"/>
  <c r="CXA56" i="9"/>
  <c r="CXA16" i="9"/>
  <c r="CXA54" i="9"/>
  <c r="CXA15" i="9"/>
  <c r="CXA58" i="9"/>
  <c r="CXA10" i="9"/>
  <c r="CXB7" i="9"/>
  <c r="CXA14" i="9"/>
  <c r="CXA13" i="9"/>
  <c r="CXB61" i="9" l="1"/>
  <c r="CXB55" i="9"/>
  <c r="CXB11" i="9"/>
  <c r="CXB59" i="9"/>
  <c r="CXB60" i="9"/>
  <c r="CXB12" i="9"/>
  <c r="CXB56" i="9"/>
  <c r="CXB57" i="9"/>
  <c r="CXB16" i="9"/>
  <c r="CXB54" i="9"/>
  <c r="CXB15" i="9"/>
  <c r="CXB58" i="9"/>
  <c r="CXB10" i="9"/>
  <c r="CXB13" i="9"/>
  <c r="CXC7" i="9"/>
  <c r="CXB14" i="9"/>
  <c r="CXC61" i="9" l="1"/>
  <c r="CXC11" i="9"/>
  <c r="CXC55" i="9"/>
  <c r="CXC59" i="9"/>
  <c r="CXC60" i="9"/>
  <c r="CXC12" i="9"/>
  <c r="CXC56" i="9"/>
  <c r="CXC57" i="9"/>
  <c r="CXC16" i="9"/>
  <c r="CXC54" i="9"/>
  <c r="CXC15" i="9"/>
  <c r="CXC58" i="9"/>
  <c r="CXC10" i="9"/>
  <c r="CXC14" i="9"/>
  <c r="CXD7" i="9"/>
  <c r="CXC13" i="9"/>
  <c r="CXD61" i="9" l="1"/>
  <c r="CXD55" i="9"/>
  <c r="CXD11" i="9"/>
  <c r="CXD59" i="9"/>
  <c r="CXD60" i="9"/>
  <c r="CXD12" i="9"/>
  <c r="CXD57" i="9"/>
  <c r="CXD56" i="9"/>
  <c r="CXD16" i="9"/>
  <c r="CXD54" i="9"/>
  <c r="CXD15" i="9"/>
  <c r="CXD58" i="9"/>
  <c r="CXD10" i="9"/>
  <c r="CXD13" i="9"/>
  <c r="CXE7" i="9"/>
  <c r="CXD14" i="9"/>
  <c r="CXE61" i="9" l="1"/>
  <c r="CXE11" i="9"/>
  <c r="CXE55" i="9"/>
  <c r="CXE59" i="9"/>
  <c r="CXE60" i="9"/>
  <c r="CXE12" i="9"/>
  <c r="CXE57" i="9"/>
  <c r="CXE56" i="9"/>
  <c r="CXE16" i="9"/>
  <c r="CXE54" i="9"/>
  <c r="CXE15" i="9"/>
  <c r="CXE58" i="9"/>
  <c r="CXE14" i="9"/>
  <c r="CXE10" i="9"/>
  <c r="CXF7" i="9"/>
  <c r="CXE13" i="9"/>
  <c r="CXF61" i="9" l="1"/>
  <c r="CXF55" i="9"/>
  <c r="CXF11" i="9"/>
  <c r="CXF59" i="9"/>
  <c r="CXF60" i="9"/>
  <c r="CXF12" i="9"/>
  <c r="CXF57" i="9"/>
  <c r="CXF56" i="9"/>
  <c r="CXF16" i="9"/>
  <c r="CXF54" i="9"/>
  <c r="CXF15" i="9"/>
  <c r="CXF58" i="9"/>
  <c r="CXF10" i="9"/>
  <c r="CXF13" i="9"/>
  <c r="CXG7" i="9"/>
  <c r="CXF14" i="9"/>
  <c r="CXG61" i="9" l="1"/>
  <c r="CXG55" i="9"/>
  <c r="CXG11" i="9"/>
  <c r="CXG59" i="9"/>
  <c r="CXG60" i="9"/>
  <c r="CXG12" i="9"/>
  <c r="CXG56" i="9"/>
  <c r="CXG57" i="9"/>
  <c r="CXG16" i="9"/>
  <c r="CXG54" i="9"/>
  <c r="CXG15" i="9"/>
  <c r="CXG58" i="9"/>
  <c r="CXG10" i="9"/>
  <c r="CXG14" i="9"/>
  <c r="CXH7" i="9"/>
  <c r="CXG13" i="9"/>
  <c r="CXH61" i="9" l="1"/>
  <c r="CXH55" i="9"/>
  <c r="CXH11" i="9"/>
  <c r="CXH59" i="9"/>
  <c r="CXH60" i="9"/>
  <c r="CXH12" i="9"/>
  <c r="CXH56" i="9"/>
  <c r="CXH57" i="9"/>
  <c r="CXH16" i="9"/>
  <c r="CXH54" i="9"/>
  <c r="CXH15" i="9"/>
  <c r="CXH58" i="9"/>
  <c r="CXH10" i="9"/>
  <c r="CXH14" i="9"/>
  <c r="CXH13" i="9"/>
  <c r="CXI7" i="9"/>
  <c r="CXI61" i="9" l="1"/>
  <c r="CXI55" i="9"/>
  <c r="CXI11" i="9"/>
  <c r="CXI59" i="9"/>
  <c r="CXI60" i="9"/>
  <c r="CXI12" i="9"/>
  <c r="CXI56" i="9"/>
  <c r="CXI57" i="9"/>
  <c r="CXI16" i="9"/>
  <c r="CXI54" i="9"/>
  <c r="CXI15" i="9"/>
  <c r="CXI58" i="9"/>
  <c r="CXJ7" i="9"/>
  <c r="CXI14" i="9"/>
  <c r="CXI13" i="9"/>
  <c r="CXI10" i="9"/>
  <c r="CXJ61" i="9" l="1"/>
  <c r="CXJ55" i="9"/>
  <c r="CXJ11" i="9"/>
  <c r="CXJ59" i="9"/>
  <c r="CXJ60" i="9"/>
  <c r="CXJ12" i="9"/>
  <c r="CXJ56" i="9"/>
  <c r="CXJ57" i="9"/>
  <c r="CXJ16" i="9"/>
  <c r="CXJ54" i="9"/>
  <c r="CXJ15" i="9"/>
  <c r="CXJ58" i="9"/>
  <c r="CXJ10" i="9"/>
  <c r="CXK7" i="9"/>
  <c r="CXJ13" i="9"/>
  <c r="CXJ14" i="9"/>
  <c r="CXK61" i="9" l="1"/>
  <c r="CXK55" i="9"/>
  <c r="CXK11" i="9"/>
  <c r="CXK59" i="9"/>
  <c r="CXK60" i="9"/>
  <c r="CXK12" i="9"/>
  <c r="CXK56" i="9"/>
  <c r="CXK57" i="9"/>
  <c r="CXK16" i="9"/>
  <c r="CXK54" i="9"/>
  <c r="CXK15" i="9"/>
  <c r="CXK58" i="9"/>
  <c r="CXK10" i="9"/>
  <c r="CXK13" i="9"/>
  <c r="CXL7" i="9"/>
  <c r="CXK14" i="9"/>
  <c r="CXL61" i="9" l="1"/>
  <c r="CXL55" i="9"/>
  <c r="CXL11" i="9"/>
  <c r="CXL59" i="9"/>
  <c r="CXL60" i="9"/>
  <c r="CXL12" i="9"/>
  <c r="CXL56" i="9"/>
  <c r="CXL57" i="9"/>
  <c r="CXL16" i="9"/>
  <c r="CXL54" i="9"/>
  <c r="CXL15" i="9"/>
  <c r="CXL58" i="9"/>
  <c r="CXL10" i="9"/>
  <c r="CXL13" i="9"/>
  <c r="CXL14" i="9"/>
  <c r="CXM7" i="9"/>
  <c r="CXM61" i="9" l="1"/>
  <c r="CXM55" i="9"/>
  <c r="CXM11" i="9"/>
  <c r="CXM59" i="9"/>
  <c r="CXM60" i="9"/>
  <c r="CXM12" i="9"/>
  <c r="CXM57" i="9"/>
  <c r="CXM56" i="9"/>
  <c r="CXM16" i="9"/>
  <c r="CXM54" i="9"/>
  <c r="CXM15" i="9"/>
  <c r="CXM58" i="9"/>
  <c r="CXM14" i="9"/>
  <c r="CXM13" i="9"/>
  <c r="CXM10" i="9"/>
  <c r="CXN7" i="9"/>
  <c r="CXN61" i="9" l="1"/>
  <c r="CXN11" i="9"/>
  <c r="CXN55" i="9"/>
  <c r="CXN59" i="9"/>
  <c r="CXN60" i="9"/>
  <c r="CXN12" i="9"/>
  <c r="CXN56" i="9"/>
  <c r="CXN57" i="9"/>
  <c r="CXN16" i="9"/>
  <c r="CXN54" i="9"/>
  <c r="CXN15" i="9"/>
  <c r="CXN58" i="9"/>
  <c r="CXN14" i="9"/>
  <c r="CXO7" i="9"/>
  <c r="CXN10" i="9"/>
  <c r="CXN13" i="9"/>
  <c r="CXO61" i="9" l="1"/>
  <c r="CXO11" i="9"/>
  <c r="CXO55" i="9"/>
  <c r="CXO59" i="9"/>
  <c r="CXO60" i="9"/>
  <c r="CXO12" i="9"/>
  <c r="CXO57" i="9"/>
  <c r="CXO56" i="9"/>
  <c r="CXO16" i="9"/>
  <c r="CXO54" i="9"/>
  <c r="CXO15" i="9"/>
  <c r="CXO58" i="9"/>
  <c r="CXO13" i="9"/>
  <c r="CXO14" i="9"/>
  <c r="CXO10" i="9"/>
  <c r="CXP7" i="9"/>
  <c r="CXP61" i="9" l="1"/>
  <c r="CXP55" i="9"/>
  <c r="CXP11" i="9"/>
  <c r="CXP59" i="9"/>
  <c r="CXP60" i="9"/>
  <c r="CXP12" i="9"/>
  <c r="CXP57" i="9"/>
  <c r="CXP56" i="9"/>
  <c r="CXP16" i="9"/>
  <c r="CXP54" i="9"/>
  <c r="CXP15" i="9"/>
  <c r="CXP58" i="9"/>
  <c r="CXP10" i="9"/>
  <c r="CXP14" i="9"/>
  <c r="CXQ7" i="9"/>
  <c r="CXP13" i="9"/>
  <c r="CXQ61" i="9" l="1"/>
  <c r="CXQ55" i="9"/>
  <c r="CXQ11" i="9"/>
  <c r="CXQ59" i="9"/>
  <c r="CXQ60" i="9"/>
  <c r="CXQ12" i="9"/>
  <c r="CXQ57" i="9"/>
  <c r="CXQ56" i="9"/>
  <c r="CXQ16" i="9"/>
  <c r="CXQ54" i="9"/>
  <c r="CXQ15" i="9"/>
  <c r="CXQ58" i="9"/>
  <c r="CXQ10" i="9"/>
  <c r="CXQ13" i="9"/>
  <c r="CXR7" i="9"/>
  <c r="CXQ14" i="9"/>
  <c r="CXR61" i="9" l="1"/>
  <c r="CXR55" i="9"/>
  <c r="CXR11" i="9"/>
  <c r="CXR59" i="9"/>
  <c r="CXR60" i="9"/>
  <c r="CXR12" i="9"/>
  <c r="CXR56" i="9"/>
  <c r="CXR57" i="9"/>
  <c r="CXR16" i="9"/>
  <c r="CXR54" i="9"/>
  <c r="CXR15" i="9"/>
  <c r="CXR58" i="9"/>
  <c r="CXS7" i="9"/>
  <c r="CXR14" i="9"/>
  <c r="CXR10" i="9"/>
  <c r="CXR13" i="9"/>
  <c r="CXS61" i="9" l="1"/>
  <c r="CXS55" i="9"/>
  <c r="CXS11" i="9"/>
  <c r="CXS59" i="9"/>
  <c r="CXS60" i="9"/>
  <c r="CXS12" i="9"/>
  <c r="CXS56" i="9"/>
  <c r="CXS57" i="9"/>
  <c r="CXS16" i="9"/>
  <c r="CXS54" i="9"/>
  <c r="CXS15" i="9"/>
  <c r="CXS58" i="9"/>
  <c r="CXT7" i="9"/>
  <c r="CXS14" i="9"/>
  <c r="CXS13" i="9"/>
  <c r="CXS10" i="9"/>
  <c r="CXT61" i="9" l="1"/>
  <c r="CXT55" i="9"/>
  <c r="CXT11" i="9"/>
  <c r="CXT59" i="9"/>
  <c r="CXT60" i="9"/>
  <c r="CXT12" i="9"/>
  <c r="CXT56" i="9"/>
  <c r="CXT57" i="9"/>
  <c r="CXT16" i="9"/>
  <c r="CXT54" i="9"/>
  <c r="CXT15" i="9"/>
  <c r="CXT58" i="9"/>
  <c r="CXT10" i="9"/>
  <c r="CXT14" i="9"/>
  <c r="CXU7" i="9"/>
  <c r="CXT13" i="9"/>
  <c r="CXU61" i="9" l="1"/>
  <c r="CXU55" i="9"/>
  <c r="CXU11" i="9"/>
  <c r="CXU59" i="9"/>
  <c r="CXU60" i="9"/>
  <c r="CXU12" i="9"/>
  <c r="CXU57" i="9"/>
  <c r="CXU56" i="9"/>
  <c r="CXU16" i="9"/>
  <c r="CXU54" i="9"/>
  <c r="CXU15" i="9"/>
  <c r="CXU58" i="9"/>
  <c r="CXU14" i="9"/>
  <c r="CXU10" i="9"/>
  <c r="CXV7" i="9"/>
  <c r="CXU13" i="9"/>
  <c r="CXV61" i="9" l="1"/>
  <c r="CXV11" i="9"/>
  <c r="CXV55" i="9"/>
  <c r="CXV59" i="9"/>
  <c r="CXV60" i="9"/>
  <c r="CXV12" i="9"/>
  <c r="CXV57" i="9"/>
  <c r="CXV56" i="9"/>
  <c r="CXV16" i="9"/>
  <c r="CXV54" i="9"/>
  <c r="CXV15" i="9"/>
  <c r="CXV58" i="9"/>
  <c r="CXV10" i="9"/>
  <c r="CXV14" i="9"/>
  <c r="CXV13" i="9"/>
  <c r="CXW7" i="9"/>
  <c r="CXW61" i="9" l="1"/>
  <c r="CXW55" i="9"/>
  <c r="CXW11" i="9"/>
  <c r="CXW59" i="9"/>
  <c r="CXW60" i="9"/>
  <c r="CXW12" i="9"/>
  <c r="CXW56" i="9"/>
  <c r="CXW57" i="9"/>
  <c r="CXW16" i="9"/>
  <c r="CXW54" i="9"/>
  <c r="CXW15" i="9"/>
  <c r="CXW58" i="9"/>
  <c r="CXW13" i="9"/>
  <c r="CXW14" i="9"/>
  <c r="CXX7" i="9"/>
  <c r="CXW10" i="9"/>
  <c r="CXX61" i="9" l="1"/>
  <c r="CXX55" i="9"/>
  <c r="CXX11" i="9"/>
  <c r="CXX59" i="9"/>
  <c r="CXX60" i="9"/>
  <c r="CXX12" i="9"/>
  <c r="CXX57" i="9"/>
  <c r="CXX56" i="9"/>
  <c r="CXX16" i="9"/>
  <c r="CXX54" i="9"/>
  <c r="CXX15" i="9"/>
  <c r="CXX58" i="9"/>
  <c r="CXX10" i="9"/>
  <c r="CXX14" i="9"/>
  <c r="CXY7" i="9"/>
  <c r="CXX13" i="9"/>
  <c r="CXY61" i="9" l="1"/>
  <c r="CXY55" i="9"/>
  <c r="CXY11" i="9"/>
  <c r="CXY60" i="9"/>
  <c r="CXY59" i="9"/>
  <c r="CXY12" i="9"/>
  <c r="CXY56" i="9"/>
  <c r="CXY57" i="9"/>
  <c r="CXY16" i="9"/>
  <c r="CXY54" i="9"/>
  <c r="CXY15" i="9"/>
  <c r="CXY58" i="9"/>
  <c r="CXY10" i="9"/>
  <c r="CXY14" i="9"/>
  <c r="CXY13" i="9"/>
  <c r="CXZ7" i="9"/>
  <c r="CXZ61" i="9" l="1"/>
  <c r="CXZ55" i="9"/>
  <c r="CXZ11" i="9"/>
  <c r="CXZ59" i="9"/>
  <c r="CXZ60" i="9"/>
  <c r="CXZ12" i="9"/>
  <c r="CXZ56" i="9"/>
  <c r="CXZ57" i="9"/>
  <c r="CXZ16" i="9"/>
  <c r="CXZ54" i="9"/>
  <c r="CXZ15" i="9"/>
  <c r="CXZ58" i="9"/>
  <c r="CXZ14" i="9"/>
  <c r="CYA7" i="9"/>
  <c r="CXZ10" i="9"/>
  <c r="CXZ13" i="9"/>
  <c r="CYA61" i="9" l="1"/>
  <c r="CYA11" i="9"/>
  <c r="CYA55" i="9"/>
  <c r="CYA59" i="9"/>
  <c r="CYA60" i="9"/>
  <c r="CYA12" i="9"/>
  <c r="CYA56" i="9"/>
  <c r="CYA57" i="9"/>
  <c r="CYA16" i="9"/>
  <c r="CYA54" i="9"/>
  <c r="CYA15" i="9"/>
  <c r="CYA58" i="9"/>
  <c r="CYA10" i="9"/>
  <c r="CYA13" i="9"/>
  <c r="CYB7" i="9"/>
  <c r="CYA14" i="9"/>
  <c r="CYB61" i="9" l="1"/>
  <c r="CYB55" i="9"/>
  <c r="CYB11" i="9"/>
  <c r="CYB59" i="9"/>
  <c r="CYB60" i="9"/>
  <c r="CYB12" i="9"/>
  <c r="CYB56" i="9"/>
  <c r="CYB57" i="9"/>
  <c r="CYB16" i="9"/>
  <c r="CYB54" i="9"/>
  <c r="CYB15" i="9"/>
  <c r="CYB58" i="9"/>
  <c r="CYB10" i="9"/>
  <c r="CYC7" i="9"/>
  <c r="CYB13" i="9"/>
  <c r="CYB14" i="9"/>
  <c r="CYC61" i="9" l="1"/>
  <c r="CYC11" i="9"/>
  <c r="CYC55" i="9"/>
  <c r="CYC59" i="9"/>
  <c r="CYC60" i="9"/>
  <c r="CYC12" i="9"/>
  <c r="CYC57" i="9"/>
  <c r="CYC56" i="9"/>
  <c r="CYC16" i="9"/>
  <c r="CYC54" i="9"/>
  <c r="CYC15" i="9"/>
  <c r="CYC58" i="9"/>
  <c r="CYC14" i="9"/>
  <c r="CYC10" i="9"/>
  <c r="CYD7" i="9"/>
  <c r="CYC13" i="9"/>
  <c r="CYD61" i="9" l="1"/>
  <c r="CYD55" i="9"/>
  <c r="CYD11" i="9"/>
  <c r="CYD60" i="9"/>
  <c r="CYD59" i="9"/>
  <c r="CYD12" i="9"/>
  <c r="CYD56" i="9"/>
  <c r="CYD57" i="9"/>
  <c r="CYD16" i="9"/>
  <c r="CYD54" i="9"/>
  <c r="CYD15" i="9"/>
  <c r="CYD58" i="9"/>
  <c r="CYE7" i="9"/>
  <c r="CYD14" i="9"/>
  <c r="CYD13" i="9"/>
  <c r="CYD10" i="9"/>
  <c r="CYE61" i="9" l="1"/>
  <c r="CYE55" i="9"/>
  <c r="CYE11" i="9"/>
  <c r="CYE59" i="9"/>
  <c r="CYE60" i="9"/>
  <c r="CYE12" i="9"/>
  <c r="CYE56" i="9"/>
  <c r="CYE57" i="9"/>
  <c r="CYE16" i="9"/>
  <c r="CYE54" i="9"/>
  <c r="CYE15" i="9"/>
  <c r="CYE58" i="9"/>
  <c r="CYE10" i="9"/>
  <c r="CYE14" i="9"/>
  <c r="CYF7" i="9"/>
  <c r="CYE13" i="9"/>
  <c r="CYF61" i="9" l="1"/>
  <c r="CYF55" i="9"/>
  <c r="CYF11" i="9"/>
  <c r="CYF59" i="9"/>
  <c r="CYF60" i="9"/>
  <c r="CYF12" i="9"/>
  <c r="CYF57" i="9"/>
  <c r="CYF56" i="9"/>
  <c r="CYF16" i="9"/>
  <c r="CYF54" i="9"/>
  <c r="CYF15" i="9"/>
  <c r="CYF58" i="9"/>
  <c r="CYF10" i="9"/>
  <c r="CYF14" i="9"/>
  <c r="CYG7" i="9"/>
  <c r="CYF13" i="9"/>
  <c r="CYG61" i="9" l="1"/>
  <c r="CYG11" i="9"/>
  <c r="CYG55" i="9"/>
  <c r="CYG59" i="9"/>
  <c r="CYG60" i="9"/>
  <c r="CYG12" i="9"/>
  <c r="CYG57" i="9"/>
  <c r="CYG56" i="9"/>
  <c r="CYG16" i="9"/>
  <c r="CYG54" i="9"/>
  <c r="CYG15" i="9"/>
  <c r="CYG58" i="9"/>
  <c r="CYG10" i="9"/>
  <c r="CYH7" i="9"/>
  <c r="CYG13" i="9"/>
  <c r="CYG14" i="9"/>
  <c r="CYH61" i="9" l="1"/>
  <c r="CYH55" i="9"/>
  <c r="CYH11" i="9"/>
  <c r="CYH59" i="9"/>
  <c r="CYH60" i="9"/>
  <c r="CYH12" i="9"/>
  <c r="CYH57" i="9"/>
  <c r="CYH56" i="9"/>
  <c r="CYI7" i="9"/>
  <c r="CYH16" i="9"/>
  <c r="CYH54" i="9"/>
  <c r="CYH15" i="9"/>
  <c r="CYH58" i="9"/>
  <c r="CYH10" i="9"/>
  <c r="CYH13" i="9"/>
  <c r="CYH14" i="9"/>
  <c r="CYI61" i="9" l="1"/>
  <c r="CYI55" i="9"/>
  <c r="CYI11" i="9"/>
  <c r="CYI59" i="9"/>
  <c r="CYI60" i="9"/>
  <c r="CYI12" i="9"/>
  <c r="CYI56" i="9"/>
  <c r="CYI57" i="9"/>
  <c r="CYJ7" i="9"/>
  <c r="CYI16" i="9"/>
  <c r="CYI54" i="9"/>
  <c r="CYI10" i="9"/>
  <c r="CYI15" i="9"/>
  <c r="CYI58" i="9"/>
  <c r="CYI14" i="9"/>
  <c r="CYI13" i="9"/>
  <c r="CYJ61" i="9" l="1"/>
  <c r="CYJ55" i="9"/>
  <c r="CYJ11" i="9"/>
  <c r="CYJ59" i="9"/>
  <c r="CYJ60" i="9"/>
  <c r="CYJ12" i="9"/>
  <c r="CYJ56" i="9"/>
  <c r="CYJ57" i="9"/>
  <c r="CYK7" i="9"/>
  <c r="CYJ16" i="9"/>
  <c r="CYJ54" i="9"/>
  <c r="CYJ10" i="9"/>
  <c r="CYJ15" i="9"/>
  <c r="CYJ14" i="9"/>
  <c r="CYJ58" i="9"/>
  <c r="CYJ13" i="9"/>
  <c r="CYK61" i="9" l="1"/>
  <c r="CYK55" i="9"/>
  <c r="CYK11" i="9"/>
  <c r="CYK59" i="9"/>
  <c r="CYK60" i="9"/>
  <c r="CYK12" i="9"/>
  <c r="CYK56" i="9"/>
  <c r="CYK57" i="9"/>
  <c r="CYL7" i="9"/>
  <c r="CYK16" i="9"/>
  <c r="CYK54" i="9"/>
  <c r="CYK10" i="9"/>
  <c r="CYK15" i="9"/>
  <c r="CYK58" i="9"/>
  <c r="CYK14" i="9"/>
  <c r="CYK13" i="9"/>
  <c r="CYL61" i="9" l="1"/>
  <c r="CYL55" i="9"/>
  <c r="CYL11" i="9"/>
  <c r="CYL59" i="9"/>
  <c r="CYL60" i="9"/>
  <c r="CYL12" i="9"/>
  <c r="CYL57" i="9"/>
  <c r="CYL56" i="9"/>
  <c r="CYM7" i="9"/>
  <c r="CYL16" i="9"/>
  <c r="CYL54" i="9"/>
  <c r="CYL10" i="9"/>
  <c r="CYL15" i="9"/>
  <c r="CYL58" i="9"/>
  <c r="CYL14" i="9"/>
  <c r="CYL13" i="9"/>
  <c r="CYM61" i="9" l="1"/>
  <c r="CYM55" i="9"/>
  <c r="CYM11" i="9"/>
  <c r="CYM59" i="9"/>
  <c r="CYM60" i="9"/>
  <c r="CYM12" i="9"/>
  <c r="CYM57" i="9"/>
  <c r="CYM56" i="9"/>
  <c r="CYM16" i="9"/>
  <c r="CYN7" i="9"/>
  <c r="CYM54" i="9"/>
  <c r="CYM10" i="9"/>
  <c r="CYM15" i="9"/>
  <c r="CYM14" i="9"/>
  <c r="CYM58" i="9"/>
  <c r="CYM13" i="9"/>
  <c r="CYN61" i="9" l="1"/>
  <c r="CYN55" i="9"/>
  <c r="CYN11" i="9"/>
  <c r="CYN59" i="9"/>
  <c r="CYN60" i="9"/>
  <c r="CYN12" i="9"/>
  <c r="CYN56" i="9"/>
  <c r="CYN57" i="9"/>
  <c r="CYN16" i="9"/>
  <c r="CYO7" i="9"/>
  <c r="CYN54" i="9"/>
  <c r="CYN10" i="9"/>
  <c r="CYN15" i="9"/>
  <c r="CYN58" i="9"/>
  <c r="CYN14" i="9"/>
  <c r="CYN13" i="9"/>
  <c r="CYO61" i="9" l="1"/>
  <c r="CYO55" i="9"/>
  <c r="CYO11" i="9"/>
  <c r="CYO59" i="9"/>
  <c r="CYO60" i="9"/>
  <c r="CYO12" i="9"/>
  <c r="CYO56" i="9"/>
  <c r="CYO57" i="9"/>
  <c r="CYO16" i="9"/>
  <c r="CYP7" i="9"/>
  <c r="CYO54" i="9"/>
  <c r="CYO10" i="9"/>
  <c r="CYO15" i="9"/>
  <c r="CYO58" i="9"/>
  <c r="CYO14" i="9"/>
  <c r="CYO13" i="9"/>
  <c r="CYP61" i="9" l="1"/>
  <c r="CYP55" i="9"/>
  <c r="CYP11" i="9"/>
  <c r="CYP59" i="9"/>
  <c r="CYP60" i="9"/>
  <c r="CYP12" i="9"/>
  <c r="CYP56" i="9"/>
  <c r="CYP57" i="9"/>
  <c r="CYP16" i="9"/>
  <c r="CYQ7" i="9"/>
  <c r="CYP54" i="9"/>
  <c r="CYP10" i="9"/>
  <c r="CYP15" i="9"/>
  <c r="CYP14" i="9"/>
  <c r="CYP58" i="9"/>
  <c r="CYP13" i="9"/>
  <c r="CYQ61" i="9" l="1"/>
  <c r="CYQ55" i="9"/>
  <c r="CYQ11" i="9"/>
  <c r="CYQ59" i="9"/>
  <c r="CYQ60" i="9"/>
  <c r="CYQ12" i="9"/>
  <c r="CYQ57" i="9"/>
  <c r="CYQ56" i="9"/>
  <c r="CYQ16" i="9"/>
  <c r="CYR7" i="9"/>
  <c r="CYQ54" i="9"/>
  <c r="CYQ10" i="9"/>
  <c r="CYQ15" i="9"/>
  <c r="CYQ14" i="9"/>
  <c r="CYQ58" i="9"/>
  <c r="CYQ13" i="9"/>
  <c r="CYR61" i="9" l="1"/>
  <c r="CYR55" i="9"/>
  <c r="CYR11" i="9"/>
  <c r="CYR59" i="9"/>
  <c r="CYR60" i="9"/>
  <c r="CYR12" i="9"/>
  <c r="CYR56" i="9"/>
  <c r="CYR57" i="9"/>
  <c r="CYR16" i="9"/>
  <c r="CYS7" i="9"/>
  <c r="CYR10" i="9"/>
  <c r="CYR54" i="9"/>
  <c r="CYR15" i="9"/>
  <c r="CYR58" i="9"/>
  <c r="CYR14" i="9"/>
  <c r="CYR13" i="9"/>
  <c r="CYS61" i="9" l="1"/>
  <c r="CYS55" i="9"/>
  <c r="CYS11" i="9"/>
  <c r="CYS59" i="9"/>
  <c r="CYS60" i="9"/>
  <c r="CYS12" i="9"/>
  <c r="CYS57" i="9"/>
  <c r="CYS56" i="9"/>
  <c r="CYS16" i="9"/>
  <c r="CYT7" i="9"/>
  <c r="CYS54" i="9"/>
  <c r="CYS10" i="9"/>
  <c r="CYS15" i="9"/>
  <c r="CYS14" i="9"/>
  <c r="CYS58" i="9"/>
  <c r="CYS13" i="9"/>
  <c r="CYT61" i="9" l="1"/>
  <c r="CYT55" i="9"/>
  <c r="CYT11" i="9"/>
  <c r="CYT59" i="9"/>
  <c r="CYT60" i="9"/>
  <c r="CYT12" i="9"/>
  <c r="CYT56" i="9"/>
  <c r="CYT57" i="9"/>
  <c r="CYT16" i="9"/>
  <c r="CYU7" i="9"/>
  <c r="CYT54" i="9"/>
  <c r="CYT10" i="9"/>
  <c r="CYT15" i="9"/>
  <c r="CYT14" i="9"/>
  <c r="CYT58" i="9"/>
  <c r="CYT13" i="9"/>
  <c r="CYU61" i="9" l="1"/>
  <c r="CYU11" i="9"/>
  <c r="CYU55" i="9"/>
  <c r="CYU59" i="9"/>
  <c r="CYU60" i="9"/>
  <c r="CYU12" i="9"/>
  <c r="CYU56" i="9"/>
  <c r="CYU57" i="9"/>
  <c r="CYU16" i="9"/>
  <c r="CYV7" i="9"/>
  <c r="CYU54" i="9"/>
  <c r="CYU10" i="9"/>
  <c r="CYU15" i="9"/>
  <c r="CYU14" i="9"/>
  <c r="CYU58" i="9"/>
  <c r="CYU13" i="9"/>
  <c r="CYV61" i="9" l="1"/>
  <c r="CYV55" i="9"/>
  <c r="CYV11" i="9"/>
  <c r="CYV59" i="9"/>
  <c r="CYV60" i="9"/>
  <c r="CYV12" i="9"/>
  <c r="CYV57" i="9"/>
  <c r="CYV56" i="9"/>
  <c r="CYV16" i="9"/>
  <c r="CYW7" i="9"/>
  <c r="CYV54" i="9"/>
  <c r="CYV10" i="9"/>
  <c r="CYV15" i="9"/>
  <c r="CYV58" i="9"/>
  <c r="CYV14" i="9"/>
  <c r="CYV13" i="9"/>
  <c r="CYW61" i="9" l="1"/>
  <c r="CYW55" i="9"/>
  <c r="CYW11" i="9"/>
  <c r="CYW59" i="9"/>
  <c r="CYW60" i="9"/>
  <c r="CYW12" i="9"/>
  <c r="CYW57" i="9"/>
  <c r="CYW56" i="9"/>
  <c r="CYW16" i="9"/>
  <c r="CYX7" i="9"/>
  <c r="CYW54" i="9"/>
  <c r="CYW10" i="9"/>
  <c r="CYW15" i="9"/>
  <c r="CYW58" i="9"/>
  <c r="CYW14" i="9"/>
  <c r="CYW13" i="9"/>
  <c r="CYX61" i="9" l="1"/>
  <c r="CYX55" i="9"/>
  <c r="CYX11" i="9"/>
  <c r="CYX60" i="9"/>
  <c r="CYX59" i="9"/>
  <c r="CYX12" i="9"/>
  <c r="CYX57" i="9"/>
  <c r="CYX56" i="9"/>
  <c r="CYX16" i="9"/>
  <c r="CYY7" i="9"/>
  <c r="CYX54" i="9"/>
  <c r="CYX10" i="9"/>
  <c r="CYX15" i="9"/>
  <c r="CYX14" i="9"/>
  <c r="CYX58" i="9"/>
  <c r="CYX13" i="9"/>
  <c r="CYY61" i="9" l="1"/>
  <c r="CYY55" i="9"/>
  <c r="CYY11" i="9"/>
  <c r="CYY59" i="9"/>
  <c r="CYY60" i="9"/>
  <c r="CYY12" i="9"/>
  <c r="CYY56" i="9"/>
  <c r="CYY57" i="9"/>
  <c r="CYY16" i="9"/>
  <c r="CYZ7" i="9"/>
  <c r="CYY10" i="9"/>
  <c r="CYY54" i="9"/>
  <c r="CYY15" i="9"/>
  <c r="CYY58" i="9"/>
  <c r="CYY14" i="9"/>
  <c r="CYY13" i="9"/>
  <c r="CYZ61" i="9" l="1"/>
  <c r="CYZ11" i="9"/>
  <c r="CYZ55" i="9"/>
  <c r="CYZ59" i="9"/>
  <c r="CYZ60" i="9"/>
  <c r="CYZ12" i="9"/>
  <c r="CYZ57" i="9"/>
  <c r="CYZ56" i="9"/>
  <c r="CYZ16" i="9"/>
  <c r="CYZ54" i="9"/>
  <c r="CZA7" i="9"/>
  <c r="CYZ10" i="9"/>
  <c r="CYZ15" i="9"/>
  <c r="CYZ58" i="9"/>
  <c r="CYZ14" i="9"/>
  <c r="CYZ13" i="9"/>
  <c r="CZA61" i="9" l="1"/>
  <c r="CZA11" i="9"/>
  <c r="CZA55" i="9"/>
  <c r="CZA59" i="9"/>
  <c r="CZA60" i="9"/>
  <c r="CZA12" i="9"/>
  <c r="CZA56" i="9"/>
  <c r="CZA57" i="9"/>
  <c r="CZA16" i="9"/>
  <c r="CZA54" i="9"/>
  <c r="CZA10" i="9"/>
  <c r="CZB7" i="9"/>
  <c r="CZA15" i="9"/>
  <c r="CZA14" i="9"/>
  <c r="CZA58" i="9"/>
  <c r="CZA13" i="9"/>
  <c r="CZB61" i="9" l="1"/>
  <c r="CZB11" i="9"/>
  <c r="CZB55" i="9"/>
  <c r="CZB59" i="9"/>
  <c r="CZB60" i="9"/>
  <c r="CZB12" i="9"/>
  <c r="CZB57" i="9"/>
  <c r="CZB56" i="9"/>
  <c r="CZB16" i="9"/>
  <c r="CZB54" i="9"/>
  <c r="CZB10" i="9"/>
  <c r="CZC7" i="9"/>
  <c r="CZB15" i="9"/>
  <c r="CZB58" i="9"/>
  <c r="CZB14" i="9"/>
  <c r="CZB13" i="9"/>
  <c r="CZC61" i="9" l="1"/>
  <c r="CZC55" i="9"/>
  <c r="CZC11" i="9"/>
  <c r="CZC59" i="9"/>
  <c r="CZC60" i="9"/>
  <c r="CZC12" i="9"/>
  <c r="CZC56" i="9"/>
  <c r="CZC57" i="9"/>
  <c r="CZC16" i="9"/>
  <c r="CZC54" i="9"/>
  <c r="CZC10" i="9"/>
  <c r="CZD7" i="9"/>
  <c r="CZC15" i="9"/>
  <c r="CZC14" i="9"/>
  <c r="CZC58" i="9"/>
  <c r="CZC13" i="9"/>
  <c r="CZD61" i="9" l="1"/>
  <c r="CZD55" i="9"/>
  <c r="CZD11" i="9"/>
  <c r="CZD59" i="9"/>
  <c r="CZD60" i="9"/>
  <c r="CZD12" i="9"/>
  <c r="CZD56" i="9"/>
  <c r="CZD57" i="9"/>
  <c r="CZD16" i="9"/>
  <c r="CZD54" i="9"/>
  <c r="CZD10" i="9"/>
  <c r="CZE7" i="9"/>
  <c r="CZD15" i="9"/>
  <c r="CZD58" i="9"/>
  <c r="CZD14" i="9"/>
  <c r="CZD13" i="9"/>
  <c r="CZE61" i="9" l="1"/>
  <c r="CZE55" i="9"/>
  <c r="CZE11" i="9"/>
  <c r="CZE59" i="9"/>
  <c r="CZE60" i="9"/>
  <c r="CZE12" i="9"/>
  <c r="CZE56" i="9"/>
  <c r="CZE57" i="9"/>
  <c r="CZE16" i="9"/>
  <c r="CZE54" i="9"/>
  <c r="CZF7" i="9"/>
  <c r="CZE10" i="9"/>
  <c r="CZE15" i="9"/>
  <c r="CZE14" i="9"/>
  <c r="CZE58" i="9"/>
  <c r="CZE13" i="9"/>
  <c r="CZF61" i="9" l="1"/>
  <c r="CZF55" i="9"/>
  <c r="CZF11" i="9"/>
  <c r="CZF59" i="9"/>
  <c r="CZF60" i="9"/>
  <c r="CZF12" i="9"/>
  <c r="CZF56" i="9"/>
  <c r="CZF57" i="9"/>
  <c r="CZF16" i="9"/>
  <c r="CZF54" i="9"/>
  <c r="CZF10" i="9"/>
  <c r="CZG7" i="9"/>
  <c r="CZF15" i="9"/>
  <c r="CZF14" i="9"/>
  <c r="CZF58" i="9"/>
  <c r="CZF13" i="9"/>
  <c r="CZG61" i="9" l="1"/>
  <c r="CZG11" i="9"/>
  <c r="CZG55" i="9"/>
  <c r="CZG59" i="9"/>
  <c r="CZG60" i="9"/>
  <c r="CZG12" i="9"/>
  <c r="CZG56" i="9"/>
  <c r="CZG57" i="9"/>
  <c r="CZG16" i="9"/>
  <c r="CZG54" i="9"/>
  <c r="CZG10" i="9"/>
  <c r="CZH7" i="9"/>
  <c r="CZG15" i="9"/>
  <c r="CZG14" i="9"/>
  <c r="CZG58" i="9"/>
  <c r="CZG13" i="9"/>
  <c r="CZH61" i="9" l="1"/>
  <c r="CZH55" i="9"/>
  <c r="CZH11" i="9"/>
  <c r="CZH59" i="9"/>
  <c r="CZH60" i="9"/>
  <c r="CZH12" i="9"/>
  <c r="CZH56" i="9"/>
  <c r="CZH57" i="9"/>
  <c r="CZH16" i="9"/>
  <c r="CZH54" i="9"/>
  <c r="CZI7" i="9"/>
  <c r="CZH10" i="9"/>
  <c r="CZH15" i="9"/>
  <c r="CZH14" i="9"/>
  <c r="CZH58" i="9"/>
  <c r="CZH13" i="9"/>
  <c r="CZI61" i="9" l="1"/>
  <c r="CZI55" i="9"/>
  <c r="CZI11" i="9"/>
  <c r="CZI59" i="9"/>
  <c r="CZI60" i="9"/>
  <c r="CZI12" i="9"/>
  <c r="CZI56" i="9"/>
  <c r="CZI57" i="9"/>
  <c r="CZI16" i="9"/>
  <c r="CZI54" i="9"/>
  <c r="CZI10" i="9"/>
  <c r="CZJ7" i="9"/>
  <c r="CZI15" i="9"/>
  <c r="CZI58" i="9"/>
  <c r="CZI14" i="9"/>
  <c r="CZI13" i="9"/>
  <c r="CZJ61" i="9" l="1"/>
  <c r="CZJ55" i="9"/>
  <c r="CZJ11" i="9"/>
  <c r="CZJ59" i="9"/>
  <c r="CZJ60" i="9"/>
  <c r="CZJ12" i="9"/>
  <c r="CZJ56" i="9"/>
  <c r="CZJ57" i="9"/>
  <c r="CZJ16" i="9"/>
  <c r="CZJ54" i="9"/>
  <c r="CZK7" i="9"/>
  <c r="CZJ10" i="9"/>
  <c r="CZJ15" i="9"/>
  <c r="CZJ14" i="9"/>
  <c r="CZJ58" i="9"/>
  <c r="CZJ13" i="9"/>
  <c r="CZK61" i="9" l="1"/>
  <c r="CZK55" i="9"/>
  <c r="CZK11" i="9"/>
  <c r="CZK59" i="9"/>
  <c r="CZK60" i="9"/>
  <c r="CZK12" i="9"/>
  <c r="CZK56" i="9"/>
  <c r="CZK57" i="9"/>
  <c r="CZK16" i="9"/>
  <c r="CZK54" i="9"/>
  <c r="CZK15" i="9"/>
  <c r="CZL7" i="9"/>
  <c r="CZK10" i="9"/>
  <c r="CZK58" i="9"/>
  <c r="CZK14" i="9"/>
  <c r="CZK13" i="9"/>
  <c r="CZL61" i="9" l="1"/>
  <c r="CZL11" i="9"/>
  <c r="CZL55" i="9"/>
  <c r="CZL59" i="9"/>
  <c r="CZL60" i="9"/>
  <c r="CZL12" i="9"/>
  <c r="CZL57" i="9"/>
  <c r="CZL56" i="9"/>
  <c r="CZL16" i="9"/>
  <c r="CZL54" i="9"/>
  <c r="CZL15" i="9"/>
  <c r="CZM7" i="9"/>
  <c r="CZL14" i="9"/>
  <c r="CZL58" i="9"/>
  <c r="CZL10" i="9"/>
  <c r="CZL13" i="9"/>
  <c r="CZM61" i="9" l="1"/>
  <c r="CZM55" i="9"/>
  <c r="CZM11" i="9"/>
  <c r="CZM59" i="9"/>
  <c r="CZM60" i="9"/>
  <c r="CZM12" i="9"/>
  <c r="CZM57" i="9"/>
  <c r="CZM56" i="9"/>
  <c r="CZM16" i="9"/>
  <c r="CZM54" i="9"/>
  <c r="CZM15" i="9"/>
  <c r="CZM58" i="9"/>
  <c r="CZM13" i="9"/>
  <c r="CZN7" i="9"/>
  <c r="CZM10" i="9"/>
  <c r="CZM14" i="9"/>
  <c r="CZN61" i="9" l="1"/>
  <c r="CZN55" i="9"/>
  <c r="CZN11" i="9"/>
  <c r="CZN59" i="9"/>
  <c r="CZN60" i="9"/>
  <c r="CZN12" i="9"/>
  <c r="CZN56" i="9"/>
  <c r="CZN57" i="9"/>
  <c r="CZN16" i="9"/>
  <c r="CZN54" i="9"/>
  <c r="CZN15" i="9"/>
  <c r="CZN58" i="9"/>
  <c r="CZN10" i="9"/>
  <c r="CZN14" i="9"/>
  <c r="CZO7" i="9"/>
  <c r="CZN13" i="9"/>
  <c r="CZO61" i="9" l="1"/>
  <c r="CZO55" i="9"/>
  <c r="CZO11" i="9"/>
  <c r="CZO59" i="9"/>
  <c r="CZO60" i="9"/>
  <c r="CZO12" i="9"/>
  <c r="CZO56" i="9"/>
  <c r="CZO57" i="9"/>
  <c r="CZO16" i="9"/>
  <c r="CZO54" i="9"/>
  <c r="CZO15" i="9"/>
  <c r="CZO58" i="9"/>
  <c r="CZO14" i="9"/>
  <c r="CZP7" i="9"/>
  <c r="CZO13" i="9"/>
  <c r="CZO10" i="9"/>
  <c r="CZP61" i="9" l="1"/>
  <c r="CZP55" i="9"/>
  <c r="CZP11" i="9"/>
  <c r="CZP59" i="9"/>
  <c r="CZP60" i="9"/>
  <c r="CZP12" i="9"/>
  <c r="CZP57" i="9"/>
  <c r="CZP56" i="9"/>
  <c r="CZP16" i="9"/>
  <c r="CZP54" i="9"/>
  <c r="CZP15" i="9"/>
  <c r="CZP58" i="9"/>
  <c r="CZP10" i="9"/>
  <c r="CZP13" i="9"/>
  <c r="CZQ7" i="9"/>
  <c r="CZP14" i="9"/>
  <c r="CZQ61" i="9" l="1"/>
  <c r="CZQ55" i="9"/>
  <c r="CZQ11" i="9"/>
  <c r="CZQ59" i="9"/>
  <c r="CZQ60" i="9"/>
  <c r="CZQ12" i="9"/>
  <c r="CZQ56" i="9"/>
  <c r="CZQ57" i="9"/>
  <c r="CZQ16" i="9"/>
  <c r="CZQ54" i="9"/>
  <c r="CZQ15" i="9"/>
  <c r="CZQ58" i="9"/>
  <c r="CZR7" i="9"/>
  <c r="CZQ13" i="9"/>
  <c r="CZQ10" i="9"/>
  <c r="CZQ14" i="9"/>
  <c r="CZR61" i="9" l="1"/>
  <c r="CZR11" i="9"/>
  <c r="CZR55" i="9"/>
  <c r="CZR59" i="9"/>
  <c r="CZR60" i="9"/>
  <c r="CZR12" i="9"/>
  <c r="CZR56" i="9"/>
  <c r="CZR57" i="9"/>
  <c r="CZR16" i="9"/>
  <c r="CZR54" i="9"/>
  <c r="CZR15" i="9"/>
  <c r="CZR58" i="9"/>
  <c r="CZR13" i="9"/>
  <c r="CZS7" i="9"/>
  <c r="CZR10" i="9"/>
  <c r="CZR14" i="9"/>
  <c r="CZS61" i="9" l="1"/>
  <c r="CZS55" i="9"/>
  <c r="CZS11" i="9"/>
  <c r="CZS60" i="9"/>
  <c r="CZS59" i="9"/>
  <c r="CZS12" i="9"/>
  <c r="CZS56" i="9"/>
  <c r="CZS57" i="9"/>
  <c r="CZS16" i="9"/>
  <c r="CZS54" i="9"/>
  <c r="CZS15" i="9"/>
  <c r="CZS58" i="9"/>
  <c r="CZS10" i="9"/>
  <c r="CZS14" i="9"/>
  <c r="CZT7" i="9"/>
  <c r="CZS13" i="9"/>
  <c r="CZT61" i="9" l="1"/>
  <c r="CZT55" i="9"/>
  <c r="CZT11" i="9"/>
  <c r="CZT59" i="9"/>
  <c r="CZT60" i="9"/>
  <c r="CZT12" i="9"/>
  <c r="CZT56" i="9"/>
  <c r="CZT57" i="9"/>
  <c r="CZT16" i="9"/>
  <c r="CZT54" i="9"/>
  <c r="CZT15" i="9"/>
  <c r="CZT58" i="9"/>
  <c r="CZU7" i="9"/>
  <c r="CZT13" i="9"/>
  <c r="CZT10" i="9"/>
  <c r="CZT14" i="9"/>
  <c r="CZU61" i="9" l="1"/>
  <c r="CZU55" i="9"/>
  <c r="CZU11" i="9"/>
  <c r="CZU59" i="9"/>
  <c r="CZU60" i="9"/>
  <c r="CZU12" i="9"/>
  <c r="CZU56" i="9"/>
  <c r="CZU57" i="9"/>
  <c r="CZU16" i="9"/>
  <c r="CZU54" i="9"/>
  <c r="CZU15" i="9"/>
  <c r="CZU58" i="9"/>
  <c r="CZU10" i="9"/>
  <c r="CZU14" i="9"/>
  <c r="CZU13" i="9"/>
  <c r="CZV7" i="9"/>
  <c r="CZV61" i="9" l="1"/>
  <c r="CZV55" i="9"/>
  <c r="CZV11" i="9"/>
  <c r="CZV59" i="9"/>
  <c r="CZV60" i="9"/>
  <c r="CZV12" i="9"/>
  <c r="CZV56" i="9"/>
  <c r="CZV57" i="9"/>
  <c r="CZV16" i="9"/>
  <c r="CZV54" i="9"/>
  <c r="CZV15" i="9"/>
  <c r="CZV58" i="9"/>
  <c r="CZV10" i="9"/>
  <c r="CZV14" i="9"/>
  <c r="CZV13" i="9"/>
  <c r="CZW7" i="9"/>
  <c r="CZW61" i="9" l="1"/>
  <c r="CZW55" i="9"/>
  <c r="CZW11" i="9"/>
  <c r="CZW59" i="9"/>
  <c r="CZW60" i="9"/>
  <c r="CZW12" i="9"/>
  <c r="CZW57" i="9"/>
  <c r="CZW56" i="9"/>
  <c r="CZW16" i="9"/>
  <c r="CZW54" i="9"/>
  <c r="CZW15" i="9"/>
  <c r="CZW58" i="9"/>
  <c r="CZW10" i="9"/>
  <c r="CZW14" i="9"/>
  <c r="CZX7" i="9"/>
  <c r="CZW13" i="9"/>
  <c r="CZX61" i="9" l="1"/>
  <c r="CZX55" i="9"/>
  <c r="CZX11" i="9"/>
  <c r="CZX59" i="9"/>
  <c r="CZX60" i="9"/>
  <c r="CZX12" i="9"/>
  <c r="CZX56" i="9"/>
  <c r="CZX57" i="9"/>
  <c r="CZX16" i="9"/>
  <c r="CZX54" i="9"/>
  <c r="CZX15" i="9"/>
  <c r="CZX58" i="9"/>
  <c r="CZX10" i="9"/>
  <c r="CZY7" i="9"/>
  <c r="CZX13" i="9"/>
  <c r="CZX14" i="9"/>
  <c r="CZY61" i="9" l="1"/>
  <c r="CZY55" i="9"/>
  <c r="CZY11" i="9"/>
  <c r="CZY59" i="9"/>
  <c r="CZY60" i="9"/>
  <c r="CZY12" i="9"/>
  <c r="CZY56" i="9"/>
  <c r="CZY57" i="9"/>
  <c r="CZY16" i="9"/>
  <c r="CZY54" i="9"/>
  <c r="CZY15" i="9"/>
  <c r="CZY58" i="9"/>
  <c r="CZY10" i="9"/>
  <c r="CZY13" i="9"/>
  <c r="CZZ7" i="9"/>
  <c r="CZY14" i="9"/>
  <c r="CZZ61" i="9" l="1"/>
  <c r="CZZ55" i="9"/>
  <c r="CZZ11" i="9"/>
  <c r="CZZ59" i="9"/>
  <c r="CZZ60" i="9"/>
  <c r="CZZ12" i="9"/>
  <c r="CZZ56" i="9"/>
  <c r="CZZ57" i="9"/>
  <c r="CZZ16" i="9"/>
  <c r="CZZ54" i="9"/>
  <c r="CZZ15" i="9"/>
  <c r="CZZ58" i="9"/>
  <c r="CZZ10" i="9"/>
  <c r="CZZ14" i="9"/>
  <c r="DAA7" i="9"/>
  <c r="CZZ13" i="9"/>
  <c r="DAA61" i="9" l="1"/>
  <c r="DAA55" i="9"/>
  <c r="DAA11" i="9"/>
  <c r="DAA59" i="9"/>
  <c r="DAA60" i="9"/>
  <c r="DAA12" i="9"/>
  <c r="DAA57" i="9"/>
  <c r="DAA56" i="9"/>
  <c r="DAA16" i="9"/>
  <c r="DAA54" i="9"/>
  <c r="DAA15" i="9"/>
  <c r="DAA58" i="9"/>
  <c r="DAA10" i="9"/>
  <c r="DAA14" i="9"/>
  <c r="DAA13" i="9"/>
  <c r="DAB7" i="9"/>
  <c r="DAB61" i="9" l="1"/>
  <c r="DAB55" i="9"/>
  <c r="DAB11" i="9"/>
  <c r="DAB59" i="9"/>
  <c r="DAB60" i="9"/>
  <c r="DAB12" i="9"/>
  <c r="DAB57" i="9"/>
  <c r="DAB56" i="9"/>
  <c r="DAB16" i="9"/>
  <c r="DAB54" i="9"/>
  <c r="DAB15" i="9"/>
  <c r="DAB58" i="9"/>
  <c r="DAB10" i="9"/>
  <c r="DAB14" i="9"/>
  <c r="DAC7" i="9"/>
  <c r="DAB13" i="9"/>
  <c r="DAC61" i="9" l="1"/>
  <c r="DAC11" i="9"/>
  <c r="DAC55" i="9"/>
  <c r="DAC59" i="9"/>
  <c r="DAC60" i="9"/>
  <c r="DAC12" i="9"/>
  <c r="DAC57" i="9"/>
  <c r="DAC56" i="9"/>
  <c r="DAC16" i="9"/>
  <c r="DAC54" i="9"/>
  <c r="DAC15" i="9"/>
  <c r="DAC58" i="9"/>
  <c r="DAC13" i="9"/>
  <c r="DAD7" i="9"/>
  <c r="DAC14" i="9"/>
  <c r="DAC10" i="9"/>
  <c r="DAD61" i="9" l="1"/>
  <c r="DAD55" i="9"/>
  <c r="DAD11" i="9"/>
  <c r="DAD59" i="9"/>
  <c r="DAD60" i="9"/>
  <c r="DAD12" i="9"/>
  <c r="DAD57" i="9"/>
  <c r="DAD56" i="9"/>
  <c r="DAD16" i="9"/>
  <c r="DAD54" i="9"/>
  <c r="DAD15" i="9"/>
  <c r="DAD58" i="9"/>
  <c r="DAD14" i="9"/>
  <c r="DAE7" i="9"/>
  <c r="DAD13" i="9"/>
  <c r="DAD10" i="9"/>
  <c r="DAE61" i="9" l="1"/>
  <c r="DAE55" i="9"/>
  <c r="DAE11" i="9"/>
  <c r="DAE59" i="9"/>
  <c r="DAE60" i="9"/>
  <c r="DAE12" i="9"/>
  <c r="DAE56" i="9"/>
  <c r="DAE57" i="9"/>
  <c r="DAE16" i="9"/>
  <c r="DAE54" i="9"/>
  <c r="DAE15" i="9"/>
  <c r="DAE58" i="9"/>
  <c r="DAE10" i="9"/>
  <c r="DAE14" i="9"/>
  <c r="DAF7" i="9"/>
  <c r="DAE13" i="9"/>
  <c r="DAF61" i="9" l="1"/>
  <c r="DAF55" i="9"/>
  <c r="DAF11" i="9"/>
  <c r="DAF59" i="9"/>
  <c r="DAF60" i="9"/>
  <c r="DAF12" i="9"/>
  <c r="DAF57" i="9"/>
  <c r="DAF56" i="9"/>
  <c r="DAF16" i="9"/>
  <c r="DAF54" i="9"/>
  <c r="DAF15" i="9"/>
  <c r="DAF58" i="9"/>
  <c r="DAG7" i="9"/>
  <c r="DAF13" i="9"/>
  <c r="DAF10" i="9"/>
  <c r="DAF14" i="9"/>
  <c r="DAG61" i="9" l="1"/>
  <c r="DAG11" i="9"/>
  <c r="DAG55" i="9"/>
  <c r="DAG59" i="9"/>
  <c r="DAG60" i="9"/>
  <c r="DAG12" i="9"/>
  <c r="DAG56" i="9"/>
  <c r="DAG57" i="9"/>
  <c r="DAG16" i="9"/>
  <c r="DAG54" i="9"/>
  <c r="DAG15" i="9"/>
  <c r="DAG58" i="9"/>
  <c r="DAH7" i="9"/>
  <c r="DAG13" i="9"/>
  <c r="DAG10" i="9"/>
  <c r="DAG14" i="9"/>
  <c r="DAH61" i="9" l="1"/>
  <c r="DAH55" i="9"/>
  <c r="DAH11" i="9"/>
  <c r="DAH60" i="9"/>
  <c r="DAH59" i="9"/>
  <c r="DAH12" i="9"/>
  <c r="DAH57" i="9"/>
  <c r="DAH56" i="9"/>
  <c r="DAH16" i="9"/>
  <c r="DAH54" i="9"/>
  <c r="DAH15" i="9"/>
  <c r="DAH58" i="9"/>
  <c r="DAH10" i="9"/>
  <c r="DAH14" i="9"/>
  <c r="DAH13" i="9"/>
  <c r="DAI7" i="9"/>
  <c r="DAI61" i="9" l="1"/>
  <c r="DAI11" i="9"/>
  <c r="DAI55" i="9"/>
  <c r="DAI59" i="9"/>
  <c r="DAI60" i="9"/>
  <c r="DAI12" i="9"/>
  <c r="DAI56" i="9"/>
  <c r="DAI57" i="9"/>
  <c r="DAI16" i="9"/>
  <c r="DAI54" i="9"/>
  <c r="DAI15" i="9"/>
  <c r="DAI58" i="9"/>
  <c r="DAJ7" i="9"/>
  <c r="DAI13" i="9"/>
  <c r="DAI10" i="9"/>
  <c r="DAI14" i="9"/>
  <c r="DAJ61" i="9" l="1"/>
  <c r="DAJ55" i="9"/>
  <c r="DAJ11" i="9"/>
  <c r="DAJ59" i="9"/>
  <c r="DAJ60" i="9"/>
  <c r="DAJ12" i="9"/>
  <c r="DAJ56" i="9"/>
  <c r="DAJ57" i="9"/>
  <c r="DAJ16" i="9"/>
  <c r="DAJ54" i="9"/>
  <c r="DAJ15" i="9"/>
  <c r="DAJ58" i="9"/>
  <c r="DAJ10" i="9"/>
  <c r="DAJ14" i="9"/>
  <c r="DAK7" i="9"/>
  <c r="DAJ13" i="9"/>
  <c r="DAK61" i="9" l="1"/>
  <c r="DAK55" i="9"/>
  <c r="DAK11" i="9"/>
  <c r="DAK59" i="9"/>
  <c r="DAK60" i="9"/>
  <c r="DAK12" i="9"/>
  <c r="DAK56" i="9"/>
  <c r="DAK57" i="9"/>
  <c r="DAK16" i="9"/>
  <c r="DAK54" i="9"/>
  <c r="DAK15" i="9"/>
  <c r="DAK58" i="9"/>
  <c r="DAL7" i="9"/>
  <c r="DAK14" i="9"/>
  <c r="DAK10" i="9"/>
  <c r="DAK13" i="9"/>
  <c r="DAL61" i="9" l="1"/>
  <c r="DAL55" i="9"/>
  <c r="DAL11" i="9"/>
  <c r="DAL59" i="9"/>
  <c r="DAL60" i="9"/>
  <c r="DAL12" i="9"/>
  <c r="DAL56" i="9"/>
  <c r="DAL57" i="9"/>
  <c r="DAL16" i="9"/>
  <c r="DAL54" i="9"/>
  <c r="DAL15" i="9"/>
  <c r="DAL58" i="9"/>
  <c r="DAM7" i="9"/>
  <c r="DAL13" i="9"/>
  <c r="DAL10" i="9"/>
  <c r="DAL14" i="9"/>
  <c r="DAM61" i="9" l="1"/>
  <c r="DAM11" i="9"/>
  <c r="DAM55" i="9"/>
  <c r="DAM59" i="9"/>
  <c r="DAM60" i="9"/>
  <c r="DAM12" i="9"/>
  <c r="DAM57" i="9"/>
  <c r="DAM56" i="9"/>
  <c r="DAM16" i="9"/>
  <c r="DAM54" i="9"/>
  <c r="DAM15" i="9"/>
  <c r="DAM58" i="9"/>
  <c r="DAM10" i="9"/>
  <c r="DAM14" i="9"/>
  <c r="DAN7" i="9"/>
  <c r="DAM13" i="9"/>
  <c r="DAN61" i="9" l="1"/>
  <c r="DAN55" i="9"/>
  <c r="DAN11" i="9"/>
  <c r="DAN59" i="9"/>
  <c r="DAN60" i="9"/>
  <c r="DAN12" i="9"/>
  <c r="DAN56" i="9"/>
  <c r="DAN57" i="9"/>
  <c r="DAN16" i="9"/>
  <c r="DAN54" i="9"/>
  <c r="DAN15" i="9"/>
  <c r="DAN58" i="9"/>
  <c r="DAN13" i="9"/>
  <c r="DAO7" i="9"/>
  <c r="DAN14" i="9"/>
  <c r="DAN10" i="9"/>
  <c r="DAO61" i="9" l="1"/>
  <c r="DAO55" i="9"/>
  <c r="DAO11" i="9"/>
  <c r="DAO59" i="9"/>
  <c r="DAO60" i="9"/>
  <c r="DAO12" i="9"/>
  <c r="DAO56" i="9"/>
  <c r="DAO57" i="9"/>
  <c r="DAO16" i="9"/>
  <c r="DAO54" i="9"/>
  <c r="DAO15" i="9"/>
  <c r="DAO58" i="9"/>
  <c r="DAP7" i="9"/>
  <c r="DAO13" i="9"/>
  <c r="DAO10" i="9"/>
  <c r="DAO14" i="9"/>
  <c r="DAP61" i="9" l="1"/>
  <c r="DAP55" i="9"/>
  <c r="DAP11" i="9"/>
  <c r="DAP59" i="9"/>
  <c r="DAP60" i="9"/>
  <c r="DAP12" i="9"/>
  <c r="DAP57" i="9"/>
  <c r="DAP56" i="9"/>
  <c r="DAP16" i="9"/>
  <c r="DAP54" i="9"/>
  <c r="DAP15" i="9"/>
  <c r="DAP58" i="9"/>
  <c r="DAQ7" i="9"/>
  <c r="DAP13" i="9"/>
  <c r="DAP10" i="9"/>
  <c r="DAP14" i="9"/>
  <c r="DAQ61" i="9" l="1"/>
  <c r="DAQ55" i="9"/>
  <c r="DAQ11" i="9"/>
  <c r="DAQ59" i="9"/>
  <c r="DAQ60" i="9"/>
  <c r="DAQ12" i="9"/>
  <c r="DAQ57" i="9"/>
  <c r="DAQ56" i="9"/>
  <c r="DAQ16" i="9"/>
  <c r="DAQ54" i="9"/>
  <c r="DAQ15" i="9"/>
  <c r="DAQ58" i="9"/>
  <c r="DAR7" i="9"/>
  <c r="DAQ13" i="9"/>
  <c r="DAQ10" i="9"/>
  <c r="DAQ14" i="9"/>
  <c r="DAR61" i="9" l="1"/>
  <c r="DAR55" i="9"/>
  <c r="DAR11" i="9"/>
  <c r="DAR59" i="9"/>
  <c r="DAR60" i="9"/>
  <c r="DAR12" i="9"/>
  <c r="DAR57" i="9"/>
  <c r="DAR56" i="9"/>
  <c r="DAR16" i="9"/>
  <c r="DAR54" i="9"/>
  <c r="DAR15" i="9"/>
  <c r="DAR58" i="9"/>
  <c r="DAS7" i="9"/>
  <c r="DAR13" i="9"/>
  <c r="DAR14" i="9"/>
  <c r="DAR10" i="9"/>
  <c r="DAS61" i="9" l="1"/>
  <c r="DAS55" i="9"/>
  <c r="DAS11" i="9"/>
  <c r="DAS59" i="9"/>
  <c r="DAS60" i="9"/>
  <c r="DAS12" i="9"/>
  <c r="DAS57" i="9"/>
  <c r="DAS56" i="9"/>
  <c r="DAS16" i="9"/>
  <c r="DAS54" i="9"/>
  <c r="DAS15" i="9"/>
  <c r="DAS58" i="9"/>
  <c r="DAS10" i="9"/>
  <c r="DAS14" i="9"/>
  <c r="DAS13" i="9"/>
  <c r="DAT7" i="9"/>
  <c r="DAT61" i="9" l="1"/>
  <c r="DAT55" i="9"/>
  <c r="DAT11" i="9"/>
  <c r="DAT59" i="9"/>
  <c r="DAT60" i="9"/>
  <c r="DAT12" i="9"/>
  <c r="DAT57" i="9"/>
  <c r="DAT56" i="9"/>
  <c r="DAT16" i="9"/>
  <c r="DAT54" i="9"/>
  <c r="DAT15" i="9"/>
  <c r="DAT58" i="9"/>
  <c r="DAU7" i="9"/>
  <c r="DAT13" i="9"/>
  <c r="DAT10" i="9"/>
  <c r="DAT14" i="9"/>
  <c r="DAU61" i="9" l="1"/>
  <c r="DAU55" i="9"/>
  <c r="DAU11" i="9"/>
  <c r="DAU59" i="9"/>
  <c r="DAU60" i="9"/>
  <c r="DAU12" i="9"/>
  <c r="DAU56" i="9"/>
  <c r="DAU57" i="9"/>
  <c r="DAU16" i="9"/>
  <c r="DAU54" i="9"/>
  <c r="DAU15" i="9"/>
  <c r="DAU58" i="9"/>
  <c r="DAU10" i="9"/>
  <c r="DAU14" i="9"/>
  <c r="DAV7" i="9"/>
  <c r="DAU13" i="9"/>
  <c r="DAV61" i="9" l="1"/>
  <c r="DAV55" i="9"/>
  <c r="DAV11" i="9"/>
  <c r="DAV59" i="9"/>
  <c r="DAV60" i="9"/>
  <c r="DAV12" i="9"/>
  <c r="DAV57" i="9"/>
  <c r="DAV56" i="9"/>
  <c r="DAV16" i="9"/>
  <c r="DAV54" i="9"/>
  <c r="DAV15" i="9"/>
  <c r="DAV58" i="9"/>
  <c r="DAV10" i="9"/>
  <c r="DAV13" i="9"/>
  <c r="DAW7" i="9"/>
  <c r="DAV14" i="9"/>
  <c r="DAW61" i="9" l="1"/>
  <c r="DAW55" i="9"/>
  <c r="DAW11" i="9"/>
  <c r="DAW59" i="9"/>
  <c r="DAW60" i="9"/>
  <c r="DAW12" i="9"/>
  <c r="DAW56" i="9"/>
  <c r="DAW57" i="9"/>
  <c r="DAW16" i="9"/>
  <c r="DAW54" i="9"/>
  <c r="DAW15" i="9"/>
  <c r="DAW58" i="9"/>
  <c r="DAX7" i="9"/>
  <c r="DAW13" i="9"/>
  <c r="DAW10" i="9"/>
  <c r="DAW14" i="9"/>
  <c r="DAX61" i="9" l="1"/>
  <c r="DAX11" i="9"/>
  <c r="DAX55" i="9"/>
  <c r="DAX59" i="9"/>
  <c r="DAX60" i="9"/>
  <c r="DAX12" i="9"/>
  <c r="DAX57" i="9"/>
  <c r="DAX56" i="9"/>
  <c r="DAX16" i="9"/>
  <c r="DAX54" i="9"/>
  <c r="DAX15" i="9"/>
  <c r="DAX58" i="9"/>
  <c r="DAX14" i="9"/>
  <c r="DAY7" i="9"/>
  <c r="DAX13" i="9"/>
  <c r="DAX10" i="9"/>
  <c r="DAY61" i="9" l="1"/>
  <c r="DAY55" i="9"/>
  <c r="DAY11" i="9"/>
  <c r="DAY59" i="9"/>
  <c r="DAY60" i="9"/>
  <c r="DAY12" i="9"/>
  <c r="DAY56" i="9"/>
  <c r="DAY57" i="9"/>
  <c r="DAY16" i="9"/>
  <c r="DAY54" i="9"/>
  <c r="DAY15" i="9"/>
  <c r="DAY58" i="9"/>
  <c r="DAY10" i="9"/>
  <c r="DAY14" i="9"/>
  <c r="DAY13" i="9"/>
  <c r="DAZ7" i="9"/>
  <c r="DAZ61" i="9" l="1"/>
  <c r="DAZ11" i="9"/>
  <c r="DAZ55" i="9"/>
  <c r="DAZ59" i="9"/>
  <c r="DAZ60" i="9"/>
  <c r="DAZ12" i="9"/>
  <c r="DAZ56" i="9"/>
  <c r="DAZ57" i="9"/>
  <c r="DAZ16" i="9"/>
  <c r="DAZ54" i="9"/>
  <c r="DAZ15" i="9"/>
  <c r="DAZ58" i="9"/>
  <c r="DBA7" i="9"/>
  <c r="DAZ13" i="9"/>
  <c r="DAZ10" i="9"/>
  <c r="DAZ14" i="9"/>
  <c r="DBA61" i="9" l="1"/>
  <c r="DBA55" i="9"/>
  <c r="DBA11" i="9"/>
  <c r="DBA59" i="9"/>
  <c r="DBA60" i="9"/>
  <c r="DBA12" i="9"/>
  <c r="DBA56" i="9"/>
  <c r="DBA57" i="9"/>
  <c r="DBA16" i="9"/>
  <c r="DBA54" i="9"/>
  <c r="DBA15" i="9"/>
  <c r="DBA58" i="9"/>
  <c r="DBA13" i="9"/>
  <c r="DBB7" i="9"/>
  <c r="DBA10" i="9"/>
  <c r="DBA14" i="9"/>
  <c r="DBB61" i="9" l="1"/>
  <c r="DBB55" i="9"/>
  <c r="DBB11" i="9"/>
  <c r="DBB59" i="9"/>
  <c r="DBB60" i="9"/>
  <c r="DBB12" i="9"/>
  <c r="DBB57" i="9"/>
  <c r="DBB56" i="9"/>
  <c r="DBB16" i="9"/>
  <c r="DBB54" i="9"/>
  <c r="DBB15" i="9"/>
  <c r="DBB58" i="9"/>
  <c r="DBC7" i="9"/>
  <c r="DBB13" i="9"/>
  <c r="DBB10" i="9"/>
  <c r="DBB14" i="9"/>
  <c r="DBC61" i="9" l="1"/>
  <c r="DBC55" i="9"/>
  <c r="DBC11" i="9"/>
  <c r="DBC59" i="9"/>
  <c r="DBC60" i="9"/>
  <c r="DBC12" i="9"/>
  <c r="DBC57" i="9"/>
  <c r="DBC56" i="9"/>
  <c r="DBC16" i="9"/>
  <c r="DBC54" i="9"/>
  <c r="DBC15" i="9"/>
  <c r="DBC58" i="9"/>
  <c r="DBD7" i="9"/>
  <c r="DBC13" i="9"/>
  <c r="DBC10" i="9"/>
  <c r="DBC14" i="9"/>
  <c r="DBD61" i="9" l="1"/>
  <c r="DBD55" i="9"/>
  <c r="DBD11" i="9"/>
  <c r="DBD59" i="9"/>
  <c r="DBD60" i="9"/>
  <c r="DBD12" i="9"/>
  <c r="DBD56" i="9"/>
  <c r="DBD57" i="9"/>
  <c r="DBD16" i="9"/>
  <c r="DBD54" i="9"/>
  <c r="DBD15" i="9"/>
  <c r="DBD58" i="9"/>
  <c r="DBE7" i="9"/>
  <c r="DBD13" i="9"/>
  <c r="DBD10" i="9"/>
  <c r="DBD14" i="9"/>
  <c r="DBE61" i="9" l="1"/>
  <c r="DBE55" i="9"/>
  <c r="DBE11" i="9"/>
  <c r="DBE59" i="9"/>
  <c r="DBE60" i="9"/>
  <c r="DBE12" i="9"/>
  <c r="DBE56" i="9"/>
  <c r="DBE57" i="9"/>
  <c r="DBE16" i="9"/>
  <c r="DBE54" i="9"/>
  <c r="DBE15" i="9"/>
  <c r="DBE58" i="9"/>
  <c r="DBE10" i="9"/>
  <c r="DBE13" i="9"/>
  <c r="DBF7" i="9"/>
  <c r="DBE14" i="9"/>
  <c r="DBF61" i="9" l="1"/>
  <c r="DBF11" i="9"/>
  <c r="DBF55" i="9"/>
  <c r="DBF59" i="9"/>
  <c r="DBF60" i="9"/>
  <c r="DBF12" i="9"/>
  <c r="DBF56" i="9"/>
  <c r="DBF57" i="9"/>
  <c r="DBF16" i="9"/>
  <c r="DBF54" i="9"/>
  <c r="DBF15" i="9"/>
  <c r="DBF58" i="9"/>
  <c r="DBF10" i="9"/>
  <c r="DBF14" i="9"/>
  <c r="DBG7" i="9"/>
  <c r="DBF13" i="9"/>
  <c r="DBG61" i="9" l="1"/>
  <c r="DBG55" i="9"/>
  <c r="DBG11" i="9"/>
  <c r="DBG59" i="9"/>
  <c r="DBG60" i="9"/>
  <c r="DBG12" i="9"/>
  <c r="DBG56" i="9"/>
  <c r="DBG57" i="9"/>
  <c r="DBG16" i="9"/>
  <c r="DBG54" i="9"/>
  <c r="DBG15" i="9"/>
  <c r="DBG58" i="9"/>
  <c r="DBH7" i="9"/>
  <c r="DBG13" i="9"/>
  <c r="DBG10" i="9"/>
  <c r="DBG14" i="9"/>
  <c r="DBH61" i="9" l="1"/>
  <c r="DBH55" i="9"/>
  <c r="DBH11" i="9"/>
  <c r="DBH59" i="9"/>
  <c r="DBH60" i="9"/>
  <c r="DBH12" i="9"/>
  <c r="DBH57" i="9"/>
  <c r="DBH56" i="9"/>
  <c r="DBH16" i="9"/>
  <c r="DBH54" i="9"/>
  <c r="DBH15" i="9"/>
  <c r="DBH58" i="9"/>
  <c r="DBH10" i="9"/>
  <c r="DBH14" i="9"/>
  <c r="DBI7" i="9"/>
  <c r="DBH13" i="9"/>
  <c r="DBI61" i="9" l="1"/>
  <c r="DBI55" i="9"/>
  <c r="DBI11" i="9"/>
  <c r="DBI59" i="9"/>
  <c r="DBI60" i="9"/>
  <c r="DBI12" i="9"/>
  <c r="DBI57" i="9"/>
  <c r="DBI56" i="9"/>
  <c r="DBI16" i="9"/>
  <c r="DBI54" i="9"/>
  <c r="DBI15" i="9"/>
  <c r="DBI58" i="9"/>
  <c r="DBI10" i="9"/>
  <c r="DBI14" i="9"/>
  <c r="DBI13" i="9"/>
  <c r="DBJ7" i="9"/>
  <c r="DBJ61" i="9" l="1"/>
  <c r="DBJ55" i="9"/>
  <c r="DBJ11" i="9"/>
  <c r="DBJ60" i="9"/>
  <c r="DBJ59" i="9"/>
  <c r="DBJ12" i="9"/>
  <c r="DBJ57" i="9"/>
  <c r="DBJ56" i="9"/>
  <c r="DBJ16" i="9"/>
  <c r="DBJ54" i="9"/>
  <c r="DBJ15" i="9"/>
  <c r="DBJ58" i="9"/>
  <c r="DBJ13" i="9"/>
  <c r="DBK7" i="9"/>
  <c r="DBJ10" i="9"/>
  <c r="DBJ14" i="9"/>
  <c r="DBK61" i="9" l="1"/>
  <c r="DBK55" i="9"/>
  <c r="DBK11" i="9"/>
  <c r="DBK60" i="9"/>
  <c r="DBK59" i="9"/>
  <c r="DBK12" i="9"/>
  <c r="DBK56" i="9"/>
  <c r="DBK57" i="9"/>
  <c r="DBK16" i="9"/>
  <c r="DBK54" i="9"/>
  <c r="DBK15" i="9"/>
  <c r="DBK58" i="9"/>
  <c r="DBK10" i="9"/>
  <c r="DBK14" i="9"/>
  <c r="DBL7" i="9"/>
  <c r="DBK13" i="9"/>
  <c r="DBL61" i="9" l="1"/>
  <c r="DBL55" i="9"/>
  <c r="DBL11" i="9"/>
  <c r="DBL59" i="9"/>
  <c r="DBL60" i="9"/>
  <c r="DBL12" i="9"/>
  <c r="DBL57" i="9"/>
  <c r="DBL56" i="9"/>
  <c r="DBL16" i="9"/>
  <c r="DBL54" i="9"/>
  <c r="DBL15" i="9"/>
  <c r="DBL58" i="9"/>
  <c r="DBM7" i="9"/>
  <c r="DBL13" i="9"/>
  <c r="DBL10" i="9"/>
  <c r="DBL14" i="9"/>
  <c r="DBM61" i="9" l="1"/>
  <c r="DBM55" i="9"/>
  <c r="DBM11" i="9"/>
  <c r="DBM59" i="9"/>
  <c r="DBM60" i="9"/>
  <c r="DBM12" i="9"/>
  <c r="DBM57" i="9"/>
  <c r="DBM56" i="9"/>
  <c r="DBM16" i="9"/>
  <c r="DBM54" i="9"/>
  <c r="DBM15" i="9"/>
  <c r="DBM58" i="9"/>
  <c r="DBN7" i="9"/>
  <c r="DBM13" i="9"/>
  <c r="DBM10" i="9"/>
  <c r="DBM14" i="9"/>
  <c r="DBN61" i="9" l="1"/>
  <c r="DBN55" i="9"/>
  <c r="DBN11" i="9"/>
  <c r="DBN59" i="9"/>
  <c r="DBN60" i="9"/>
  <c r="DBN12" i="9"/>
  <c r="DBN56" i="9"/>
  <c r="DBN57" i="9"/>
  <c r="DBN16" i="9"/>
  <c r="DBN54" i="9"/>
  <c r="DBN15" i="9"/>
  <c r="DBN58" i="9"/>
  <c r="DBO7" i="9"/>
  <c r="DBN13" i="9"/>
  <c r="DBN10" i="9"/>
  <c r="DBN14" i="9"/>
  <c r="DBO61" i="9" l="1"/>
  <c r="DBO55" i="9"/>
  <c r="DBO11" i="9"/>
  <c r="DBO59" i="9"/>
  <c r="DBO60" i="9"/>
  <c r="DBO12" i="9"/>
  <c r="DBO56" i="9"/>
  <c r="DBO57" i="9"/>
  <c r="DBO16" i="9"/>
  <c r="DBO54" i="9"/>
  <c r="DBO15" i="9"/>
  <c r="DBO58" i="9"/>
  <c r="DBP7" i="9"/>
  <c r="DBO13" i="9"/>
  <c r="DBO10" i="9"/>
  <c r="DBO14" i="9"/>
  <c r="DBP61" i="9" l="1"/>
  <c r="DBP11" i="9"/>
  <c r="DBP55" i="9"/>
  <c r="DBP59" i="9"/>
  <c r="DBP60" i="9"/>
  <c r="DBP12" i="9"/>
  <c r="DBP56" i="9"/>
  <c r="DBP57" i="9"/>
  <c r="DBP16" i="9"/>
  <c r="DBP54" i="9"/>
  <c r="DBP15" i="9"/>
  <c r="DBP58" i="9"/>
  <c r="DBQ7" i="9"/>
  <c r="DBP13" i="9"/>
  <c r="DBP10" i="9"/>
  <c r="DBP14" i="9"/>
  <c r="DBQ61" i="9" l="1"/>
  <c r="DBQ55" i="9"/>
  <c r="DBQ11" i="9"/>
  <c r="DBQ59" i="9"/>
  <c r="DBQ60" i="9"/>
  <c r="DBQ12" i="9"/>
  <c r="DBQ56" i="9"/>
  <c r="DBQ57" i="9"/>
  <c r="DBQ16" i="9"/>
  <c r="DBQ54" i="9"/>
  <c r="DBQ15" i="9"/>
  <c r="DBQ58" i="9"/>
  <c r="DBQ14" i="9"/>
  <c r="DBQ10" i="9"/>
  <c r="DBR7" i="9"/>
  <c r="DBQ13" i="9"/>
  <c r="DBR61" i="9" l="1"/>
  <c r="DBR55" i="9"/>
  <c r="DBR11" i="9"/>
  <c r="DBR59" i="9"/>
  <c r="DBR60" i="9"/>
  <c r="DBR12" i="9"/>
  <c r="DBR57" i="9"/>
  <c r="DBR56" i="9"/>
  <c r="DBR16" i="9"/>
  <c r="DBR54" i="9"/>
  <c r="DBR15" i="9"/>
  <c r="DBR58" i="9"/>
  <c r="DBS7" i="9"/>
  <c r="DBR14" i="9"/>
  <c r="DBR10" i="9"/>
  <c r="DBR13" i="9"/>
  <c r="DBS61" i="9" l="1"/>
  <c r="DBS11" i="9"/>
  <c r="DBS55" i="9"/>
  <c r="DBS59" i="9"/>
  <c r="DBS60" i="9"/>
  <c r="DBS12" i="9"/>
  <c r="DBS56" i="9"/>
  <c r="DBS57" i="9"/>
  <c r="DBS16" i="9"/>
  <c r="DBS54" i="9"/>
  <c r="DBS15" i="9"/>
  <c r="DBS58" i="9"/>
  <c r="DBT7" i="9"/>
  <c r="DBS13" i="9"/>
  <c r="DBS10" i="9"/>
  <c r="DBS14" i="9"/>
  <c r="DBT61" i="9" l="1"/>
  <c r="DBT55" i="9"/>
  <c r="DBT11" i="9"/>
  <c r="DBT59" i="9"/>
  <c r="DBT60" i="9"/>
  <c r="DBT12" i="9"/>
  <c r="DBT57" i="9"/>
  <c r="DBT56" i="9"/>
  <c r="DBT16" i="9"/>
  <c r="DBT54" i="9"/>
  <c r="DBT15" i="9"/>
  <c r="DBT58" i="9"/>
  <c r="DBU7" i="9"/>
  <c r="DBT14" i="9"/>
  <c r="DBT10" i="9"/>
  <c r="DBT13" i="9"/>
  <c r="DBU61" i="9" l="1"/>
  <c r="DBU11" i="9"/>
  <c r="DBU55" i="9"/>
  <c r="DBU59" i="9"/>
  <c r="DBU60" i="9"/>
  <c r="DBU12" i="9"/>
  <c r="DBU56" i="9"/>
  <c r="DBU57" i="9"/>
  <c r="DBU16" i="9"/>
  <c r="DBU54" i="9"/>
  <c r="DBU15" i="9"/>
  <c r="DBU58" i="9"/>
  <c r="DBV7" i="9"/>
  <c r="DBU13" i="9"/>
  <c r="DBU10" i="9"/>
  <c r="DBU14" i="9"/>
  <c r="DBV61" i="9" l="1"/>
  <c r="DBV55" i="9"/>
  <c r="DBV11" i="9"/>
  <c r="DBV59" i="9"/>
  <c r="DBV60" i="9"/>
  <c r="DBV12" i="9"/>
  <c r="DBV56" i="9"/>
  <c r="DBV57" i="9"/>
  <c r="DBV16" i="9"/>
  <c r="DBV54" i="9"/>
  <c r="DBV15" i="9"/>
  <c r="DBV58" i="9"/>
  <c r="DBV10" i="9"/>
  <c r="DBV14" i="9"/>
  <c r="DBV13" i="9"/>
  <c r="DBW7" i="9"/>
  <c r="DBW61" i="9" l="1"/>
  <c r="DBW55" i="9"/>
  <c r="DBW11" i="9"/>
  <c r="DBW59" i="9"/>
  <c r="DBW60" i="9"/>
  <c r="DBW12" i="9"/>
  <c r="DBW56" i="9"/>
  <c r="DBW57" i="9"/>
  <c r="DBW16" i="9"/>
  <c r="DBW54" i="9"/>
  <c r="DBW15" i="9"/>
  <c r="DBW58" i="9"/>
  <c r="DBW13" i="9"/>
  <c r="DBW10" i="9"/>
  <c r="DBW14" i="9"/>
  <c r="DBX7" i="9"/>
  <c r="DBX61" i="9" l="1"/>
  <c r="DBX55" i="9"/>
  <c r="DBX11" i="9"/>
  <c r="DBX59" i="9"/>
  <c r="DBX60" i="9"/>
  <c r="DBX12" i="9"/>
  <c r="DBX56" i="9"/>
  <c r="DBX57" i="9"/>
  <c r="DBX16" i="9"/>
  <c r="DBX54" i="9"/>
  <c r="DBX15" i="9"/>
  <c r="DBX58" i="9"/>
  <c r="DBY7" i="9"/>
  <c r="DBX14" i="9"/>
  <c r="DBX10" i="9"/>
  <c r="DBX13" i="9"/>
  <c r="DBY61" i="9" l="1"/>
  <c r="DBY55" i="9"/>
  <c r="DBY11" i="9"/>
  <c r="DBY59" i="9"/>
  <c r="DBY60" i="9"/>
  <c r="DBY12" i="9"/>
  <c r="DBY57" i="9"/>
  <c r="DBY56" i="9"/>
  <c r="DBY16" i="9"/>
  <c r="DBY54" i="9"/>
  <c r="DBY15" i="9"/>
  <c r="DBY58" i="9"/>
  <c r="DBZ7" i="9"/>
  <c r="DBY10" i="9"/>
  <c r="DBY14" i="9"/>
  <c r="DBY13" i="9"/>
  <c r="DBZ61" i="9" l="1"/>
  <c r="DBZ11" i="9"/>
  <c r="DBZ55" i="9"/>
  <c r="DBZ60" i="9"/>
  <c r="DBZ59" i="9"/>
  <c r="DBZ12" i="9"/>
  <c r="DBZ56" i="9"/>
  <c r="DBZ57" i="9"/>
  <c r="DBZ16" i="9"/>
  <c r="DBZ54" i="9"/>
  <c r="DBZ15" i="9"/>
  <c r="DBZ58" i="9"/>
  <c r="DCA7" i="9"/>
  <c r="DBZ14" i="9"/>
  <c r="DBZ10" i="9"/>
  <c r="DBZ13" i="9"/>
  <c r="DCA61" i="9" l="1"/>
  <c r="DCA55" i="9"/>
  <c r="DCA11" i="9"/>
  <c r="DCA59" i="9"/>
  <c r="DCA60" i="9"/>
  <c r="DCA12" i="9"/>
  <c r="DCA56" i="9"/>
  <c r="DCA57" i="9"/>
  <c r="DCA16" i="9"/>
  <c r="DCA54" i="9"/>
  <c r="DCA15" i="9"/>
  <c r="DCA58" i="9"/>
  <c r="DCB7" i="9"/>
  <c r="DCA13" i="9"/>
  <c r="DCA10" i="9"/>
  <c r="DCA14" i="9"/>
  <c r="DCB61" i="9" l="1"/>
  <c r="DCB55" i="9"/>
  <c r="DCB11" i="9"/>
  <c r="DCB59" i="9"/>
  <c r="DCB60" i="9"/>
  <c r="DCB12" i="9"/>
  <c r="DCB57" i="9"/>
  <c r="DCB56" i="9"/>
  <c r="DCB16" i="9"/>
  <c r="DCB54" i="9"/>
  <c r="DCB15" i="9"/>
  <c r="DCB58" i="9"/>
  <c r="DCC7" i="9"/>
  <c r="DCB13" i="9"/>
  <c r="DCB10" i="9"/>
  <c r="DCB14" i="9"/>
  <c r="DCC61" i="9" l="1"/>
  <c r="DCC11" i="9"/>
  <c r="DCC55" i="9"/>
  <c r="DCC59" i="9"/>
  <c r="DCC60" i="9"/>
  <c r="DCC12" i="9"/>
  <c r="DCC57" i="9"/>
  <c r="DCC56" i="9"/>
  <c r="DCC16" i="9"/>
  <c r="DCC54" i="9"/>
  <c r="DCC15" i="9"/>
  <c r="DCC58" i="9"/>
  <c r="DCD7" i="9"/>
  <c r="DCC13" i="9"/>
  <c r="DCC10" i="9"/>
  <c r="DCC14" i="9"/>
  <c r="DCD61" i="9" l="1"/>
  <c r="DCD11" i="9"/>
  <c r="DCD55" i="9"/>
  <c r="DCD59" i="9"/>
  <c r="DCD60" i="9"/>
  <c r="DCD12" i="9"/>
  <c r="DCD56" i="9"/>
  <c r="DCD57" i="9"/>
  <c r="DCD16" i="9"/>
  <c r="DCD54" i="9"/>
  <c r="DCD15" i="9"/>
  <c r="DCD58" i="9"/>
  <c r="DCD13" i="9"/>
  <c r="DCE7" i="9"/>
  <c r="DCD14" i="9"/>
  <c r="DCD10" i="9"/>
  <c r="DCE61" i="9" l="1"/>
  <c r="DCE55" i="9"/>
  <c r="DCE11" i="9"/>
  <c r="DCE59" i="9"/>
  <c r="DCE60" i="9"/>
  <c r="DCE12" i="9"/>
  <c r="DCE56" i="9"/>
  <c r="DCE57" i="9"/>
  <c r="DCE16" i="9"/>
  <c r="DCE54" i="9"/>
  <c r="DCE15" i="9"/>
  <c r="DCE58" i="9"/>
  <c r="DCF7" i="9"/>
  <c r="DCE13" i="9"/>
  <c r="DCE10" i="9"/>
  <c r="DCE14" i="9"/>
  <c r="DCF61" i="9" l="1"/>
  <c r="DCF55" i="9"/>
  <c r="DCF11" i="9"/>
  <c r="DCF59" i="9"/>
  <c r="DCF60" i="9"/>
  <c r="DCF12" i="9"/>
  <c r="DCF57" i="9"/>
  <c r="DCF56" i="9"/>
  <c r="DCF16" i="9"/>
  <c r="DCF54" i="9"/>
  <c r="DCF15" i="9"/>
  <c r="DCF58" i="9"/>
  <c r="DCG7" i="9"/>
  <c r="DCF13" i="9"/>
  <c r="DCF10" i="9"/>
  <c r="DCF14" i="9"/>
  <c r="DCG61" i="9" l="1"/>
  <c r="DCG55" i="9"/>
  <c r="DCG11" i="9"/>
  <c r="DCG59" i="9"/>
  <c r="DCG60" i="9"/>
  <c r="DCG12" i="9"/>
  <c r="DCG56" i="9"/>
  <c r="DCG57" i="9"/>
  <c r="DCG16" i="9"/>
  <c r="DCG54" i="9"/>
  <c r="DCG15" i="9"/>
  <c r="DCG58" i="9"/>
  <c r="DCG13" i="9"/>
  <c r="DCH7" i="9"/>
  <c r="DCG10" i="9"/>
  <c r="DCG14" i="9"/>
  <c r="DCH61" i="9" l="1"/>
  <c r="DCH55" i="9"/>
  <c r="DCH11" i="9"/>
  <c r="DCH59" i="9"/>
  <c r="DCH60" i="9"/>
  <c r="DCH12" i="9"/>
  <c r="DCH56" i="9"/>
  <c r="DCH57" i="9"/>
  <c r="DCH16" i="9"/>
  <c r="DCH54" i="9"/>
  <c r="DCH15" i="9"/>
  <c r="DCH58" i="9"/>
  <c r="DCI7" i="9"/>
  <c r="DCH14" i="9"/>
  <c r="DCH10" i="9"/>
  <c r="DCH13" i="9"/>
  <c r="DCI61" i="9" l="1"/>
  <c r="DCI11" i="9"/>
  <c r="DCI55" i="9"/>
  <c r="DCI59" i="9"/>
  <c r="DCI60" i="9"/>
  <c r="DCI12" i="9"/>
  <c r="DCI56" i="9"/>
  <c r="DCI57" i="9"/>
  <c r="DCI16" i="9"/>
  <c r="DCI54" i="9"/>
  <c r="DCI15" i="9"/>
  <c r="DCI58" i="9"/>
  <c r="DCI10" i="9"/>
  <c r="DCI14" i="9"/>
  <c r="DCJ7" i="9"/>
  <c r="DCI13" i="9"/>
  <c r="DCJ61" i="9" l="1"/>
  <c r="DCJ55" i="9"/>
  <c r="DCJ11" i="9"/>
  <c r="DCJ59" i="9"/>
  <c r="DCJ60" i="9"/>
  <c r="DCJ12" i="9"/>
  <c r="DCJ56" i="9"/>
  <c r="DCJ57" i="9"/>
  <c r="DCJ16" i="9"/>
  <c r="DCJ54" i="9"/>
  <c r="DCJ15" i="9"/>
  <c r="DCJ58" i="9"/>
  <c r="DCK7" i="9"/>
  <c r="DCJ13" i="9"/>
  <c r="DCJ10" i="9"/>
  <c r="DCJ14" i="9"/>
  <c r="DCK61" i="9" l="1"/>
  <c r="DCK11" i="9"/>
  <c r="DCK55" i="9"/>
  <c r="DCK59" i="9"/>
  <c r="DCK60" i="9"/>
  <c r="DCK12" i="9"/>
  <c r="DCK56" i="9"/>
  <c r="DCK57" i="9"/>
  <c r="DCK16" i="9"/>
  <c r="DCK54" i="9"/>
  <c r="DCK15" i="9"/>
  <c r="DCK58" i="9"/>
  <c r="DCL7" i="9"/>
  <c r="DCK14" i="9"/>
  <c r="DCK10" i="9"/>
  <c r="DCK13" i="9"/>
  <c r="DCL61" i="9" l="1"/>
  <c r="DCL55" i="9"/>
  <c r="DCL11" i="9"/>
  <c r="DCL60" i="9"/>
  <c r="DCL59" i="9"/>
  <c r="DCL12" i="9"/>
  <c r="DCL56" i="9"/>
  <c r="DCL57" i="9"/>
  <c r="DCL16" i="9"/>
  <c r="DCL54" i="9"/>
  <c r="DCL15" i="9"/>
  <c r="DCL58" i="9"/>
  <c r="DCM7" i="9"/>
  <c r="DCL13" i="9"/>
  <c r="DCL10" i="9"/>
  <c r="DCL14" i="9"/>
  <c r="DCM61" i="9" l="1"/>
  <c r="DCM55" i="9"/>
  <c r="DCM11" i="9"/>
  <c r="DCM59" i="9"/>
  <c r="DCM60" i="9"/>
  <c r="DCM12" i="9"/>
  <c r="DCM57" i="9"/>
  <c r="DCM56" i="9"/>
  <c r="DCM16" i="9"/>
  <c r="DCM54" i="9"/>
  <c r="DCM15" i="9"/>
  <c r="DCM58" i="9"/>
  <c r="DCN7" i="9"/>
  <c r="DCM13" i="9"/>
  <c r="DCM10" i="9"/>
  <c r="DCM14" i="9"/>
  <c r="DCN61" i="9" l="1"/>
  <c r="DCN55" i="9"/>
  <c r="DCN11" i="9"/>
  <c r="DCN59" i="9"/>
  <c r="DCN60" i="9"/>
  <c r="DCN12" i="9"/>
  <c r="DCN57" i="9"/>
  <c r="DCN56" i="9"/>
  <c r="DCN16" i="9"/>
  <c r="DCN54" i="9"/>
  <c r="DCN15" i="9"/>
  <c r="DCN58" i="9"/>
  <c r="DCO7" i="9"/>
  <c r="DCN13" i="9"/>
  <c r="DCN10" i="9"/>
  <c r="DCN14" i="9"/>
  <c r="DCO61" i="9" l="1"/>
  <c r="DCO55" i="9"/>
  <c r="DCO11" i="9"/>
  <c r="DCO59" i="9"/>
  <c r="DCO60" i="9"/>
  <c r="DCO12" i="9"/>
  <c r="DCO57" i="9"/>
  <c r="DCO56" i="9"/>
  <c r="DCO16" i="9"/>
  <c r="DCO54" i="9"/>
  <c r="DCO15" i="9"/>
  <c r="DCO58" i="9"/>
  <c r="DCO13" i="9"/>
  <c r="DCO10" i="9"/>
  <c r="DCP7" i="9"/>
  <c r="DCO14" i="9"/>
  <c r="DCP61" i="9" l="1"/>
  <c r="DCP55" i="9"/>
  <c r="DCP11" i="9"/>
  <c r="DCP59" i="9"/>
  <c r="DCP60" i="9"/>
  <c r="DCP12" i="9"/>
  <c r="DCP57" i="9"/>
  <c r="DCP56" i="9"/>
  <c r="DCP16" i="9"/>
  <c r="DCP54" i="9"/>
  <c r="DCP15" i="9"/>
  <c r="DCP58" i="9"/>
  <c r="DCQ7" i="9"/>
  <c r="DCP13" i="9"/>
  <c r="DCP10" i="9"/>
  <c r="DCP14" i="9"/>
  <c r="DCQ61" i="9" l="1"/>
  <c r="DCQ55" i="9"/>
  <c r="DCQ11" i="9"/>
  <c r="DCQ60" i="9"/>
  <c r="DCQ59" i="9"/>
  <c r="DCQ12" i="9"/>
  <c r="DCQ56" i="9"/>
  <c r="DCQ57" i="9"/>
  <c r="DCQ16" i="9"/>
  <c r="DCQ54" i="9"/>
  <c r="DCQ15" i="9"/>
  <c r="DCQ58" i="9"/>
  <c r="DCQ10" i="9"/>
  <c r="DCQ14" i="9"/>
  <c r="DCR7" i="9"/>
  <c r="DCQ13" i="9"/>
  <c r="DCR61" i="9" l="1"/>
  <c r="DCR55" i="9"/>
  <c r="DCR11" i="9"/>
  <c r="DCR59" i="9"/>
  <c r="DCR60" i="9"/>
  <c r="DCR12" i="9"/>
  <c r="DCR57" i="9"/>
  <c r="DCR56" i="9"/>
  <c r="DCR16" i="9"/>
  <c r="DCR54" i="9"/>
  <c r="DCR15" i="9"/>
  <c r="DCR58" i="9"/>
  <c r="DCR10" i="9"/>
  <c r="DCR14" i="9"/>
  <c r="DCS7" i="9"/>
  <c r="DCR13" i="9"/>
  <c r="DCS61" i="9" l="1"/>
  <c r="DCS55" i="9"/>
  <c r="DCS11" i="9"/>
  <c r="DCS59" i="9"/>
  <c r="DCS60" i="9"/>
  <c r="DCS12" i="9"/>
  <c r="DCS57" i="9"/>
  <c r="DCS56" i="9"/>
  <c r="DCS16" i="9"/>
  <c r="DCS54" i="9"/>
  <c r="DCS15" i="9"/>
  <c r="DCS58" i="9"/>
  <c r="DCT7" i="9"/>
  <c r="DCS13" i="9"/>
  <c r="DCS10" i="9"/>
  <c r="DCS14" i="9"/>
  <c r="DCT61" i="9" l="1"/>
  <c r="DCT11" i="9"/>
  <c r="DCT55" i="9"/>
  <c r="DCT59" i="9"/>
  <c r="DCT60" i="9"/>
  <c r="DCT12" i="9"/>
  <c r="DCT56" i="9"/>
  <c r="DCT57" i="9"/>
  <c r="DCT16" i="9"/>
  <c r="DCT54" i="9"/>
  <c r="DCT15" i="9"/>
  <c r="DCT58" i="9"/>
  <c r="DCU7" i="9"/>
  <c r="DCT14" i="9"/>
  <c r="DCT10" i="9"/>
  <c r="DCT13" i="9"/>
  <c r="DCU61" i="9" l="1"/>
  <c r="DCU55" i="9"/>
  <c r="DCU11" i="9"/>
  <c r="DCU59" i="9"/>
  <c r="DCU60" i="9"/>
  <c r="DCU12" i="9"/>
  <c r="DCU57" i="9"/>
  <c r="DCU56" i="9"/>
  <c r="DCU16" i="9"/>
  <c r="DCU54" i="9"/>
  <c r="DCU15" i="9"/>
  <c r="DCU58" i="9"/>
  <c r="DCV7" i="9"/>
  <c r="DCU13" i="9"/>
  <c r="DCU10" i="9"/>
  <c r="DCU14" i="9"/>
  <c r="DCV61" i="9" l="1"/>
  <c r="DCV11" i="9"/>
  <c r="DCV55" i="9"/>
  <c r="DCV59" i="9"/>
  <c r="DCV60" i="9"/>
  <c r="DCV12" i="9"/>
  <c r="DCV57" i="9"/>
  <c r="DCV56" i="9"/>
  <c r="DCV16" i="9"/>
  <c r="DCV54" i="9"/>
  <c r="DCV15" i="9"/>
  <c r="DCV58" i="9"/>
  <c r="DCW7" i="9"/>
  <c r="DCV13" i="9"/>
  <c r="DCV10" i="9"/>
  <c r="DCV14" i="9"/>
  <c r="DCW61" i="9" l="1"/>
  <c r="DCW55" i="9"/>
  <c r="DCW11" i="9"/>
  <c r="DCW59" i="9"/>
  <c r="DCW60" i="9"/>
  <c r="DCW12" i="9"/>
  <c r="DCW56" i="9"/>
  <c r="DCW57" i="9"/>
  <c r="DCW16" i="9"/>
  <c r="DCW54" i="9"/>
  <c r="DCW15" i="9"/>
  <c r="DCW58" i="9"/>
  <c r="DCW10" i="9"/>
  <c r="DCX7" i="9"/>
  <c r="DCW14" i="9"/>
  <c r="DCW13" i="9"/>
  <c r="DCX61" i="9" l="1"/>
  <c r="DCX55" i="9"/>
  <c r="DCX11" i="9"/>
  <c r="DCX59" i="9"/>
  <c r="DCX60" i="9"/>
  <c r="DCX12" i="9"/>
  <c r="DCX57" i="9"/>
  <c r="DCX56" i="9"/>
  <c r="DCX16" i="9"/>
  <c r="DCX54" i="9"/>
  <c r="DCX15" i="9"/>
  <c r="DCX58" i="9"/>
  <c r="DCY7" i="9"/>
  <c r="DCX13" i="9"/>
  <c r="DCX10" i="9"/>
  <c r="DCX14" i="9"/>
  <c r="DCY61" i="9" l="1"/>
  <c r="DCY55" i="9"/>
  <c r="DCY11" i="9"/>
  <c r="DCY59" i="9"/>
  <c r="DCY60" i="9"/>
  <c r="DCY12" i="9"/>
  <c r="DCY57" i="9"/>
  <c r="DCY56" i="9"/>
  <c r="DCY16" i="9"/>
  <c r="DCY54" i="9"/>
  <c r="DCY15" i="9"/>
  <c r="DCY58" i="9"/>
  <c r="DCZ7" i="9"/>
  <c r="DCY13" i="9"/>
  <c r="DCY10" i="9"/>
  <c r="DCY14" i="9"/>
  <c r="DCZ61" i="9" l="1"/>
  <c r="DCZ55" i="9"/>
  <c r="DCZ11" i="9"/>
  <c r="DCZ59" i="9"/>
  <c r="DCZ60" i="9"/>
  <c r="DCZ12" i="9"/>
  <c r="DCZ56" i="9"/>
  <c r="DCZ57" i="9"/>
  <c r="DCZ16" i="9"/>
  <c r="DCZ54" i="9"/>
  <c r="DCZ15" i="9"/>
  <c r="DCZ58" i="9"/>
  <c r="DDA7" i="9"/>
  <c r="DCZ14" i="9"/>
  <c r="DCZ10" i="9"/>
  <c r="DCZ13" i="9"/>
  <c r="DDA61" i="9" l="1"/>
  <c r="DDA55" i="9"/>
  <c r="DDA11" i="9"/>
  <c r="DDA59" i="9"/>
  <c r="DDA60" i="9"/>
  <c r="DDA12" i="9"/>
  <c r="DDA56" i="9"/>
  <c r="DDA57" i="9"/>
  <c r="DDA16" i="9"/>
  <c r="DDA54" i="9"/>
  <c r="DDA15" i="9"/>
  <c r="DDA58" i="9"/>
  <c r="DDB7" i="9"/>
  <c r="DDA13" i="9"/>
  <c r="DDA10" i="9"/>
  <c r="DDA14" i="9"/>
  <c r="DDB61" i="9" l="1"/>
  <c r="DDB55" i="9"/>
  <c r="DDB11" i="9"/>
  <c r="DDB60" i="9"/>
  <c r="DDB59" i="9"/>
  <c r="DDB12" i="9"/>
  <c r="DDB56" i="9"/>
  <c r="DDB57" i="9"/>
  <c r="DDB16" i="9"/>
  <c r="DDB54" i="9"/>
  <c r="DDB15" i="9"/>
  <c r="DDB58" i="9"/>
  <c r="DDB13" i="9"/>
  <c r="DDC7" i="9"/>
  <c r="DDB10" i="9"/>
  <c r="DDB14" i="9"/>
  <c r="DDC61" i="9" l="1"/>
  <c r="DDC55" i="9"/>
  <c r="DDC11" i="9"/>
  <c r="DDC59" i="9"/>
  <c r="DDC60" i="9"/>
  <c r="DDC12" i="9"/>
  <c r="DDC57" i="9"/>
  <c r="DDC56" i="9"/>
  <c r="DDC16" i="9"/>
  <c r="DDC54" i="9"/>
  <c r="DDC15" i="9"/>
  <c r="DDC58" i="9"/>
  <c r="DDD7" i="9"/>
  <c r="DDC13" i="9"/>
  <c r="DDC10" i="9"/>
  <c r="DDC14" i="9"/>
  <c r="DDD61" i="9" l="1"/>
  <c r="DDD55" i="9"/>
  <c r="DDD11" i="9"/>
  <c r="DDD59" i="9"/>
  <c r="DDD60" i="9"/>
  <c r="DDD12" i="9"/>
  <c r="DDD56" i="9"/>
  <c r="DDD57" i="9"/>
  <c r="DDD16" i="9"/>
  <c r="DDD54" i="9"/>
  <c r="DDD15" i="9"/>
  <c r="DDD58" i="9"/>
  <c r="DDE7" i="9"/>
  <c r="DDD13" i="9"/>
  <c r="DDD10" i="9"/>
  <c r="DDD14" i="9"/>
  <c r="DDE61" i="9" l="1"/>
  <c r="DDE55" i="9"/>
  <c r="DDE11" i="9"/>
  <c r="DDE59" i="9"/>
  <c r="DDE60" i="9"/>
  <c r="DDE12" i="9"/>
  <c r="DDE57" i="9"/>
  <c r="DDE56" i="9"/>
  <c r="DDE16" i="9"/>
  <c r="DDE54" i="9"/>
  <c r="DDE15" i="9"/>
  <c r="DDE58" i="9"/>
  <c r="DDE10" i="9"/>
  <c r="DDE14" i="9"/>
  <c r="DDE13" i="9"/>
  <c r="DDF7" i="9"/>
  <c r="DDF61" i="9" l="1"/>
  <c r="DDF11" i="9"/>
  <c r="DDF55" i="9"/>
  <c r="DDF59" i="9"/>
  <c r="DDF60" i="9"/>
  <c r="DDF12" i="9"/>
  <c r="DDF57" i="9"/>
  <c r="DDF56" i="9"/>
  <c r="DDF16" i="9"/>
  <c r="DDF54" i="9"/>
  <c r="DDF15" i="9"/>
  <c r="DDF58" i="9"/>
  <c r="DDF10" i="9"/>
  <c r="DDF14" i="9"/>
  <c r="DDG7" i="9"/>
  <c r="DDF13" i="9"/>
  <c r="DDG61" i="9" l="1"/>
  <c r="DDG55" i="9"/>
  <c r="DDG11" i="9"/>
  <c r="DDG59" i="9"/>
  <c r="DDG60" i="9"/>
  <c r="DDG12" i="9"/>
  <c r="DDG57" i="9"/>
  <c r="DDG56" i="9"/>
  <c r="DDG16" i="9"/>
  <c r="DDG54" i="9"/>
  <c r="DDG15" i="9"/>
  <c r="DDG58" i="9"/>
  <c r="DDH7" i="9"/>
  <c r="DDG13" i="9"/>
  <c r="DDG10" i="9"/>
  <c r="DDG14" i="9"/>
  <c r="DDH61" i="9" l="1"/>
  <c r="DDH11" i="9"/>
  <c r="DDH55" i="9"/>
  <c r="DDH59" i="9"/>
  <c r="DDH60" i="9"/>
  <c r="DDH12" i="9"/>
  <c r="DDH57" i="9"/>
  <c r="DDH56" i="9"/>
  <c r="DDH16" i="9"/>
  <c r="DDH54" i="9"/>
  <c r="DDH15" i="9"/>
  <c r="DDH58" i="9"/>
  <c r="DDI7" i="9"/>
  <c r="DDH14" i="9"/>
  <c r="DDH10" i="9"/>
  <c r="DDH13" i="9"/>
  <c r="DDI61" i="9" l="1"/>
  <c r="DDI55" i="9"/>
  <c r="DDI11" i="9"/>
  <c r="DDI60" i="9"/>
  <c r="DDI59" i="9"/>
  <c r="DDI12" i="9"/>
  <c r="DDI57" i="9"/>
  <c r="DDI56" i="9"/>
  <c r="DDI16" i="9"/>
  <c r="DDI54" i="9"/>
  <c r="DDI15" i="9"/>
  <c r="DDI58" i="9"/>
  <c r="DDJ7" i="9"/>
  <c r="DDI13" i="9"/>
  <c r="DDI10" i="9"/>
  <c r="DDI14" i="9"/>
  <c r="DDJ61" i="9" l="1"/>
  <c r="DDJ55" i="9"/>
  <c r="DDJ11" i="9"/>
  <c r="DDJ59" i="9"/>
  <c r="DDJ60" i="9"/>
  <c r="DDJ12" i="9"/>
  <c r="DDJ56" i="9"/>
  <c r="DDJ57" i="9"/>
  <c r="DDJ16" i="9"/>
  <c r="DDJ54" i="9"/>
  <c r="DDJ15" i="9"/>
  <c r="DDJ58" i="9"/>
  <c r="DDK7" i="9"/>
  <c r="DDJ14" i="9"/>
  <c r="DDJ10" i="9"/>
  <c r="DDJ13" i="9"/>
  <c r="DDK61" i="9" l="1"/>
  <c r="DDK55" i="9"/>
  <c r="DDK11" i="9"/>
  <c r="DDK60" i="9"/>
  <c r="DDK59" i="9"/>
  <c r="DDK12" i="9"/>
  <c r="DDK56" i="9"/>
  <c r="DDK57" i="9"/>
  <c r="DDK16" i="9"/>
  <c r="DDK54" i="9"/>
  <c r="DDK15" i="9"/>
  <c r="DDK58" i="9"/>
  <c r="DDK13" i="9"/>
  <c r="DDL7" i="9"/>
  <c r="DDK14" i="9"/>
  <c r="DDK10" i="9"/>
  <c r="DDL61" i="9" l="1"/>
  <c r="DDL55" i="9"/>
  <c r="DDL11" i="9"/>
  <c r="DDL59" i="9"/>
  <c r="DDL60" i="9"/>
  <c r="DDL12" i="9"/>
  <c r="DDL57" i="9"/>
  <c r="DDL56" i="9"/>
  <c r="DDL16" i="9"/>
  <c r="DDL54" i="9"/>
  <c r="DDL15" i="9"/>
  <c r="DDL58" i="9"/>
  <c r="DDM7" i="9"/>
  <c r="DDL13" i="9"/>
  <c r="DDL14" i="9"/>
  <c r="DDL10" i="9"/>
  <c r="DDM61" i="9" l="1"/>
  <c r="DDM55" i="9"/>
  <c r="DDM11" i="9"/>
  <c r="DDM59" i="9"/>
  <c r="DDM60" i="9"/>
  <c r="DDM12" i="9"/>
  <c r="DDM56" i="9"/>
  <c r="DDM57" i="9"/>
  <c r="DDM16" i="9"/>
  <c r="DDM54" i="9"/>
  <c r="DDM15" i="9"/>
  <c r="DDM58" i="9"/>
  <c r="DDM10" i="9"/>
  <c r="DDM14" i="9"/>
  <c r="DDM13" i="9"/>
  <c r="DDN7" i="9"/>
  <c r="DDN61" i="9" l="1"/>
  <c r="DDN55" i="9"/>
  <c r="DDN11" i="9"/>
  <c r="DDN59" i="9"/>
  <c r="DDN60" i="9"/>
  <c r="DDN12" i="9"/>
  <c r="DDN56" i="9"/>
  <c r="DDN57" i="9"/>
  <c r="DDN16" i="9"/>
  <c r="DDN54" i="9"/>
  <c r="DDN15" i="9"/>
  <c r="DDN58" i="9"/>
  <c r="DDN10" i="9"/>
  <c r="DDN14" i="9"/>
  <c r="DDO7" i="9"/>
  <c r="DDN13" i="9"/>
  <c r="DDO61" i="9" l="1"/>
  <c r="DDO11" i="9"/>
  <c r="DDO55" i="9"/>
  <c r="DDO59" i="9"/>
  <c r="DDO60" i="9"/>
  <c r="DDO12" i="9"/>
  <c r="DDO57" i="9"/>
  <c r="DDO56" i="9"/>
  <c r="DDO16" i="9"/>
  <c r="DDO54" i="9"/>
  <c r="DDO15" i="9"/>
  <c r="DDO58" i="9"/>
  <c r="DDP7" i="9"/>
  <c r="DDO13" i="9"/>
  <c r="DDO10" i="9"/>
  <c r="DDO14" i="9"/>
  <c r="DDP61" i="9" l="1"/>
  <c r="DDP55" i="9"/>
  <c r="DDP11" i="9"/>
  <c r="DDP59" i="9"/>
  <c r="DDP60" i="9"/>
  <c r="DDP12" i="9"/>
  <c r="DDP56" i="9"/>
  <c r="DDP57" i="9"/>
  <c r="DDP16" i="9"/>
  <c r="DDP54" i="9"/>
  <c r="DDP15" i="9"/>
  <c r="DDP58" i="9"/>
  <c r="DDQ7" i="9"/>
  <c r="DDP13" i="9"/>
  <c r="DDP10" i="9"/>
  <c r="DDP14" i="9"/>
  <c r="DDQ61" i="9" l="1"/>
  <c r="DDQ55" i="9"/>
  <c r="DDQ11" i="9"/>
  <c r="DDQ59" i="9"/>
  <c r="DDQ60" i="9"/>
  <c r="DDQ12" i="9"/>
  <c r="DDQ56" i="9"/>
  <c r="DDQ57" i="9"/>
  <c r="DDQ16" i="9"/>
  <c r="DDQ54" i="9"/>
  <c r="DDQ15" i="9"/>
  <c r="DDQ58" i="9"/>
  <c r="DDQ10" i="9"/>
  <c r="DDQ13" i="9"/>
  <c r="DDR7" i="9"/>
  <c r="DDQ14" i="9"/>
  <c r="DDR61" i="9" l="1"/>
  <c r="DDR55" i="9"/>
  <c r="DDR11" i="9"/>
  <c r="DDR59" i="9"/>
  <c r="DDR60" i="9"/>
  <c r="DDR12" i="9"/>
  <c r="DDR57" i="9"/>
  <c r="DDR56" i="9"/>
  <c r="DDR16" i="9"/>
  <c r="DDR54" i="9"/>
  <c r="DDR15" i="9"/>
  <c r="DDR58" i="9"/>
  <c r="DDS7" i="9"/>
  <c r="DDR13" i="9"/>
  <c r="DDR10" i="9"/>
  <c r="DDR14" i="9"/>
  <c r="DDS61" i="9" l="1"/>
  <c r="DDS55" i="9"/>
  <c r="DDS11" i="9"/>
  <c r="DDS59" i="9"/>
  <c r="DDS60" i="9"/>
  <c r="DDS12" i="9"/>
  <c r="DDS57" i="9"/>
  <c r="DDS56" i="9"/>
  <c r="DDS16" i="9"/>
  <c r="DDS54" i="9"/>
  <c r="DDS15" i="9"/>
  <c r="DDS58" i="9"/>
  <c r="DDS10" i="9"/>
  <c r="DDS14" i="9"/>
  <c r="DDT7" i="9"/>
  <c r="DDS13" i="9"/>
  <c r="DDT61" i="9" l="1"/>
  <c r="DDT55" i="9"/>
  <c r="DDT11" i="9"/>
  <c r="DDT59" i="9"/>
  <c r="DDT60" i="9"/>
  <c r="DDT12" i="9"/>
  <c r="DDT57" i="9"/>
  <c r="DDT56" i="9"/>
  <c r="DDT16" i="9"/>
  <c r="DDT54" i="9"/>
  <c r="DDT15" i="9"/>
  <c r="DDT58" i="9"/>
  <c r="DDU7" i="9"/>
  <c r="DDT13" i="9"/>
  <c r="DDT10" i="9"/>
  <c r="DDT14" i="9"/>
  <c r="DDU61" i="9" l="1"/>
  <c r="DDU55" i="9"/>
  <c r="DDU11" i="9"/>
  <c r="DDU59" i="9"/>
  <c r="DDU60" i="9"/>
  <c r="DDU12" i="9"/>
  <c r="DDU57" i="9"/>
  <c r="DDU56" i="9"/>
  <c r="DDU16" i="9"/>
  <c r="DDU54" i="9"/>
  <c r="DDU15" i="9"/>
  <c r="DDU58" i="9"/>
  <c r="DDU10" i="9"/>
  <c r="DDU13" i="9"/>
  <c r="DDU14" i="9"/>
  <c r="DDV7" i="9"/>
  <c r="DDV61" i="9" l="1"/>
  <c r="DDV55" i="9"/>
  <c r="DDV11" i="9"/>
  <c r="DDV59" i="9"/>
  <c r="DDV60" i="9"/>
  <c r="DDV12" i="9"/>
  <c r="DDV57" i="9"/>
  <c r="DDV56" i="9"/>
  <c r="DDV16" i="9"/>
  <c r="DDV54" i="9"/>
  <c r="DDV15" i="9"/>
  <c r="DDV58" i="9"/>
  <c r="DDV14" i="9"/>
  <c r="DDW7" i="9"/>
  <c r="DDV10" i="9"/>
  <c r="DDV13" i="9"/>
  <c r="DDW61" i="9" l="1"/>
  <c r="DDW55" i="9"/>
  <c r="DDW11" i="9"/>
  <c r="DDW59" i="9"/>
  <c r="DDW60" i="9"/>
  <c r="DDW12" i="9"/>
  <c r="DDW56" i="9"/>
  <c r="DDW57" i="9"/>
  <c r="DDW16" i="9"/>
  <c r="DDW54" i="9"/>
  <c r="DDW15" i="9"/>
  <c r="DDW58" i="9"/>
  <c r="DDX7" i="9"/>
  <c r="DDW13" i="9"/>
  <c r="DDW10" i="9"/>
  <c r="DDW14" i="9"/>
  <c r="DDX61" i="9" l="1"/>
  <c r="DDX55" i="9"/>
  <c r="DDX11" i="9"/>
  <c r="DDX59" i="9"/>
  <c r="DDX60" i="9"/>
  <c r="DDX12" i="9"/>
  <c r="DDX57" i="9"/>
  <c r="DDX56" i="9"/>
  <c r="DDX16" i="9"/>
  <c r="DDX54" i="9"/>
  <c r="DDX15" i="9"/>
  <c r="DDX58" i="9"/>
  <c r="DDY7" i="9"/>
  <c r="DDX13" i="9"/>
  <c r="DDX10" i="9"/>
  <c r="DDX14" i="9"/>
  <c r="DDY61" i="9" l="1"/>
  <c r="DDY11" i="9"/>
  <c r="DDY55" i="9"/>
  <c r="DDY59" i="9"/>
  <c r="DDY60" i="9"/>
  <c r="DDY12" i="9"/>
  <c r="DDY57" i="9"/>
  <c r="DDY56" i="9"/>
  <c r="DDY16" i="9"/>
  <c r="DDY54" i="9"/>
  <c r="DDY15" i="9"/>
  <c r="DDY58" i="9"/>
  <c r="DDZ7" i="9"/>
  <c r="DDY13" i="9"/>
  <c r="DDY10" i="9"/>
  <c r="DDY14" i="9"/>
  <c r="DDZ61" i="9" l="1"/>
  <c r="DDZ11" i="9"/>
  <c r="DDZ55" i="9"/>
  <c r="DDZ59" i="9"/>
  <c r="DDZ60" i="9"/>
  <c r="DDZ12" i="9"/>
  <c r="DDZ56" i="9"/>
  <c r="DDZ57" i="9"/>
  <c r="DDZ16" i="9"/>
  <c r="DDZ54" i="9"/>
  <c r="DDZ15" i="9"/>
  <c r="DDZ58" i="9"/>
  <c r="DEA7" i="9"/>
  <c r="DDZ13" i="9"/>
  <c r="DDZ10" i="9"/>
  <c r="DDZ14" i="9"/>
  <c r="DEA61" i="9" l="1"/>
  <c r="DEA55" i="9"/>
  <c r="DEA11" i="9"/>
  <c r="DEA59" i="9"/>
  <c r="DEA60" i="9"/>
  <c r="DEA12" i="9"/>
  <c r="DEA56" i="9"/>
  <c r="DEA57" i="9"/>
  <c r="DEA16" i="9"/>
  <c r="DEA54" i="9"/>
  <c r="DEA15" i="9"/>
  <c r="DEA58" i="9"/>
  <c r="DEB7" i="9"/>
  <c r="DEA13" i="9"/>
  <c r="DEA10" i="9"/>
  <c r="DEA14" i="9"/>
  <c r="DEB61" i="9" l="1"/>
  <c r="DEB55" i="9"/>
  <c r="DEB11" i="9"/>
  <c r="DEB59" i="9"/>
  <c r="DEB60" i="9"/>
  <c r="DEB12" i="9"/>
  <c r="DEB57" i="9"/>
  <c r="DEB56" i="9"/>
  <c r="DEB16" i="9"/>
  <c r="DEB54" i="9"/>
  <c r="DEB15" i="9"/>
  <c r="DEB58" i="9"/>
  <c r="DEC7" i="9"/>
  <c r="DEB13" i="9"/>
  <c r="DEB10" i="9"/>
  <c r="DEB14" i="9"/>
  <c r="DEC61" i="9" l="1"/>
  <c r="DEC55" i="9"/>
  <c r="DEC11" i="9"/>
  <c r="DEC59" i="9"/>
  <c r="DEC60" i="9"/>
  <c r="DEC12" i="9"/>
  <c r="DEC56" i="9"/>
  <c r="DEC57" i="9"/>
  <c r="DEC16" i="9"/>
  <c r="DEC54" i="9"/>
  <c r="DEC15" i="9"/>
  <c r="DEC58" i="9"/>
  <c r="DEC13" i="9"/>
  <c r="DED7" i="9"/>
  <c r="DEC10" i="9"/>
  <c r="DEC14" i="9"/>
  <c r="DED61" i="9" l="1"/>
  <c r="DED55" i="9"/>
  <c r="DED11" i="9"/>
  <c r="DED59" i="9"/>
  <c r="DED60" i="9"/>
  <c r="DED12" i="9"/>
  <c r="DED56" i="9"/>
  <c r="DED57" i="9"/>
  <c r="DED16" i="9"/>
  <c r="DED54" i="9"/>
  <c r="DED15" i="9"/>
  <c r="DED58" i="9"/>
  <c r="DEE7" i="9"/>
  <c r="DED14" i="9"/>
  <c r="DED13" i="9"/>
  <c r="DED10" i="9"/>
  <c r="DEE61" i="9" l="1"/>
  <c r="DEE55" i="9"/>
  <c r="DEE11" i="9"/>
  <c r="DEE59" i="9"/>
  <c r="DEE60" i="9"/>
  <c r="DEE12" i="9"/>
  <c r="DEE57" i="9"/>
  <c r="DEE56" i="9"/>
  <c r="DEE16" i="9"/>
  <c r="DEE54" i="9"/>
  <c r="DEE15" i="9"/>
  <c r="DEE58" i="9"/>
  <c r="DEE10" i="9"/>
  <c r="DEE14" i="9"/>
  <c r="DEF7" i="9"/>
  <c r="DEE13" i="9"/>
  <c r="DEF61" i="9" l="1"/>
  <c r="DEF55" i="9"/>
  <c r="DEF11" i="9"/>
  <c r="DEF59" i="9"/>
  <c r="DEF60" i="9"/>
  <c r="DEF12" i="9"/>
  <c r="DEF56" i="9"/>
  <c r="DEF57" i="9"/>
  <c r="DEF16" i="9"/>
  <c r="DEF54" i="9"/>
  <c r="DEF15" i="9"/>
  <c r="DEF58" i="9"/>
  <c r="DEF13" i="9"/>
  <c r="DEG7" i="9"/>
  <c r="DEF10" i="9"/>
  <c r="DEF14" i="9"/>
  <c r="DEG61" i="9" l="1"/>
  <c r="DEG55" i="9"/>
  <c r="DEG11" i="9"/>
  <c r="DEG59" i="9"/>
  <c r="DEG60" i="9"/>
  <c r="DEG12" i="9"/>
  <c r="DEG56" i="9"/>
  <c r="DEG57" i="9"/>
  <c r="DEG16" i="9"/>
  <c r="DEG54" i="9"/>
  <c r="DEG15" i="9"/>
  <c r="DEG58" i="9"/>
  <c r="DEH7" i="9"/>
  <c r="DEG13" i="9"/>
  <c r="DEG10" i="9"/>
  <c r="DEG14" i="9"/>
  <c r="DEH61" i="9" l="1"/>
  <c r="DEH55" i="9"/>
  <c r="DEH11" i="9"/>
  <c r="DEH59" i="9"/>
  <c r="DEH60" i="9"/>
  <c r="DEH12" i="9"/>
  <c r="DEH56" i="9"/>
  <c r="DEH57" i="9"/>
  <c r="DEH16" i="9"/>
  <c r="DEH54" i="9"/>
  <c r="DEH15" i="9"/>
  <c r="DEH58" i="9"/>
  <c r="DEH13" i="9"/>
  <c r="DEI7" i="9"/>
  <c r="DEH10" i="9"/>
  <c r="DEH14" i="9"/>
  <c r="DEI61" i="9" l="1"/>
  <c r="DEI55" i="9"/>
  <c r="DEI11" i="9"/>
  <c r="DEI59" i="9"/>
  <c r="DEI60" i="9"/>
  <c r="DEI12" i="9"/>
  <c r="DEI57" i="9"/>
  <c r="DEI56" i="9"/>
  <c r="DEI16" i="9"/>
  <c r="DEI54" i="9"/>
  <c r="DEI15" i="9"/>
  <c r="DEI58" i="9"/>
  <c r="DEJ7" i="9"/>
  <c r="DEI13" i="9"/>
  <c r="DEI10" i="9"/>
  <c r="DEI14" i="9"/>
  <c r="DEJ61" i="9" l="1"/>
  <c r="DEJ11" i="9"/>
  <c r="DEJ55" i="9"/>
  <c r="DEJ59" i="9"/>
  <c r="DEJ60" i="9"/>
  <c r="DEJ12" i="9"/>
  <c r="DEJ56" i="9"/>
  <c r="DEJ57" i="9"/>
  <c r="DEJ16" i="9"/>
  <c r="DEJ54" i="9"/>
  <c r="DEJ15" i="9"/>
  <c r="DEJ58" i="9"/>
  <c r="DEK7" i="9"/>
  <c r="DEJ14" i="9"/>
  <c r="DEJ10" i="9"/>
  <c r="DEJ13" i="9"/>
  <c r="DEK61" i="9" l="1"/>
  <c r="DEK55" i="9"/>
  <c r="DEK11" i="9"/>
  <c r="DEK60" i="9"/>
  <c r="DEK59" i="9"/>
  <c r="DEK12" i="9"/>
  <c r="DEK57" i="9"/>
  <c r="DEK56" i="9"/>
  <c r="DEK16" i="9"/>
  <c r="DEK54" i="9"/>
  <c r="DEK15" i="9"/>
  <c r="DEK58" i="9"/>
  <c r="DEK13" i="9"/>
  <c r="DEL7" i="9"/>
  <c r="DEK10" i="9"/>
  <c r="DEK14" i="9"/>
  <c r="DEL61" i="9" l="1"/>
  <c r="DEL55" i="9"/>
  <c r="DEL11" i="9"/>
  <c r="DEL59" i="9"/>
  <c r="DEL60" i="9"/>
  <c r="DEL12" i="9"/>
  <c r="DEL57" i="9"/>
  <c r="DEL56" i="9"/>
  <c r="DEL16" i="9"/>
  <c r="DEL54" i="9"/>
  <c r="DEL15" i="9"/>
  <c r="DEL58" i="9"/>
  <c r="DEM7" i="9"/>
  <c r="DEL14" i="9"/>
  <c r="DEL10" i="9"/>
  <c r="DEL13" i="9"/>
  <c r="DEM61" i="9" l="1"/>
  <c r="DEM55" i="9"/>
  <c r="DEM11" i="9"/>
  <c r="DEM59" i="9"/>
  <c r="DEM60" i="9"/>
  <c r="DEM12" i="9"/>
  <c r="DEM56" i="9"/>
  <c r="DEM57" i="9"/>
  <c r="DEM16" i="9"/>
  <c r="DEM54" i="9"/>
  <c r="DEM15" i="9"/>
  <c r="DEM58" i="9"/>
  <c r="DEN7" i="9"/>
  <c r="DEM13" i="9"/>
  <c r="DEM10" i="9"/>
  <c r="DEM14" i="9"/>
  <c r="DEN61" i="9" l="1"/>
  <c r="DEN55" i="9"/>
  <c r="DEN11" i="9"/>
  <c r="DEN59" i="9"/>
  <c r="DEN60" i="9"/>
  <c r="DEN12" i="9"/>
  <c r="DEN57" i="9"/>
  <c r="DEN56" i="9"/>
  <c r="DEN16" i="9"/>
  <c r="DEN54" i="9"/>
  <c r="DEN15" i="9"/>
  <c r="DEN58" i="9"/>
  <c r="DEO7" i="9"/>
  <c r="DEN13" i="9"/>
  <c r="DEN10" i="9"/>
  <c r="DEN14" i="9"/>
  <c r="DEO61" i="9" l="1"/>
  <c r="DEO55" i="9"/>
  <c r="DEO11" i="9"/>
  <c r="DEO59" i="9"/>
  <c r="DEO60" i="9"/>
  <c r="DEO12" i="9"/>
  <c r="DEO57" i="9"/>
  <c r="DEO56" i="9"/>
  <c r="DEO16" i="9"/>
  <c r="DEO54" i="9"/>
  <c r="DEO15" i="9"/>
  <c r="DEO58" i="9"/>
  <c r="DEO10" i="9"/>
  <c r="DEO14" i="9"/>
  <c r="DEP7" i="9"/>
  <c r="DEO13" i="9"/>
  <c r="DEP61" i="9" l="1"/>
  <c r="DEP55" i="9"/>
  <c r="DEP11" i="9"/>
  <c r="DEP59" i="9"/>
  <c r="DEP60" i="9"/>
  <c r="DEP12" i="9"/>
  <c r="DEP56" i="9"/>
  <c r="DEP57" i="9"/>
  <c r="DEP16" i="9"/>
  <c r="DEP54" i="9"/>
  <c r="DEP15" i="9"/>
  <c r="DEP58" i="9"/>
  <c r="DEQ7" i="9"/>
  <c r="DEP13" i="9"/>
  <c r="DEP10" i="9"/>
  <c r="DEP14" i="9"/>
  <c r="DEQ61" i="9" l="1"/>
  <c r="DEQ55" i="9"/>
  <c r="DEQ11" i="9"/>
  <c r="DEQ59" i="9"/>
  <c r="DEQ60" i="9"/>
  <c r="DEQ12" i="9"/>
  <c r="DEQ56" i="9"/>
  <c r="DEQ57" i="9"/>
  <c r="DEQ16" i="9"/>
  <c r="DEQ54" i="9"/>
  <c r="DEQ15" i="9"/>
  <c r="DEQ58" i="9"/>
  <c r="DER7" i="9"/>
  <c r="DEQ10" i="9"/>
  <c r="DEQ14" i="9"/>
  <c r="DEQ13" i="9"/>
  <c r="DER61" i="9" l="1"/>
  <c r="DER55" i="9"/>
  <c r="DER11" i="9"/>
  <c r="DER59" i="9"/>
  <c r="DER60" i="9"/>
  <c r="DER12" i="9"/>
  <c r="DER57" i="9"/>
  <c r="DER56" i="9"/>
  <c r="DER16" i="9"/>
  <c r="DER54" i="9"/>
  <c r="DER15" i="9"/>
  <c r="DER58" i="9"/>
  <c r="DES7" i="9"/>
  <c r="DER13" i="9"/>
  <c r="DER10" i="9"/>
  <c r="DER14" i="9"/>
  <c r="DES61" i="9" l="1"/>
  <c r="DES55" i="9"/>
  <c r="DES11" i="9"/>
  <c r="DES59" i="9"/>
  <c r="DES60" i="9"/>
  <c r="DES12" i="9"/>
  <c r="DES56" i="9"/>
  <c r="DES57" i="9"/>
  <c r="DES16" i="9"/>
  <c r="DES54" i="9"/>
  <c r="DES15" i="9"/>
  <c r="DES58" i="9"/>
  <c r="DES13" i="9"/>
  <c r="DET7" i="9"/>
  <c r="DES10" i="9"/>
  <c r="DES14" i="9"/>
  <c r="DET61" i="9" l="1"/>
  <c r="DET55" i="9"/>
  <c r="DET11" i="9"/>
  <c r="DET59" i="9"/>
  <c r="DET60" i="9"/>
  <c r="DET12" i="9"/>
  <c r="DET56" i="9"/>
  <c r="DET57" i="9"/>
  <c r="DET16" i="9"/>
  <c r="DET54" i="9"/>
  <c r="DET15" i="9"/>
  <c r="DET58" i="9"/>
  <c r="DEU7" i="9"/>
  <c r="DET14" i="9"/>
  <c r="DET10" i="9"/>
  <c r="DET13" i="9"/>
  <c r="DEU61" i="9" l="1"/>
  <c r="DEU55" i="9"/>
  <c r="DEU11" i="9"/>
  <c r="DEU59" i="9"/>
  <c r="DEU60" i="9"/>
  <c r="DEU12" i="9"/>
  <c r="DEU57" i="9"/>
  <c r="DEU56" i="9"/>
  <c r="DEU16" i="9"/>
  <c r="DEU54" i="9"/>
  <c r="DEU15" i="9"/>
  <c r="DEU58" i="9"/>
  <c r="DEV7" i="9"/>
  <c r="DEU13" i="9"/>
  <c r="DEU10" i="9"/>
  <c r="DEU14" i="9"/>
  <c r="DEV61" i="9" l="1"/>
  <c r="DEV11" i="9"/>
  <c r="DEV55" i="9"/>
  <c r="DEV59" i="9"/>
  <c r="DEV60" i="9"/>
  <c r="DEV12" i="9"/>
  <c r="DEV56" i="9"/>
  <c r="DEV57" i="9"/>
  <c r="DEV16" i="9"/>
  <c r="DEV54" i="9"/>
  <c r="DEV15" i="9"/>
  <c r="DEV58" i="9"/>
  <c r="DEW7" i="9"/>
  <c r="DEV13" i="9"/>
  <c r="DEV10" i="9"/>
  <c r="DEV14" i="9"/>
  <c r="DEW61" i="9" l="1"/>
  <c r="DEW55" i="9"/>
  <c r="DEW11" i="9"/>
  <c r="DEW59" i="9"/>
  <c r="DEW60" i="9"/>
  <c r="DEW12" i="9"/>
  <c r="DEW56" i="9"/>
  <c r="DEW57" i="9"/>
  <c r="DEW16" i="9"/>
  <c r="DEW54" i="9"/>
  <c r="DEW15" i="9"/>
  <c r="DEW58" i="9"/>
  <c r="DEW10" i="9"/>
  <c r="DEW13" i="9"/>
  <c r="DEX7" i="9"/>
  <c r="DEW14" i="9"/>
  <c r="DEX61" i="9" l="1"/>
  <c r="DEX55" i="9"/>
  <c r="DEX11" i="9"/>
  <c r="DEX59" i="9"/>
  <c r="DEX60" i="9"/>
  <c r="DEX12" i="9"/>
  <c r="DEX56" i="9"/>
  <c r="DEX57" i="9"/>
  <c r="DEX16" i="9"/>
  <c r="DEX54" i="9"/>
  <c r="DEX15" i="9"/>
  <c r="DEX58" i="9"/>
  <c r="DEY7" i="9"/>
  <c r="DEX13" i="9"/>
  <c r="DEX10" i="9"/>
  <c r="DEX14" i="9"/>
  <c r="DEY61" i="9" l="1"/>
  <c r="DEY55" i="9"/>
  <c r="DEY11" i="9"/>
  <c r="DEY59" i="9"/>
  <c r="DEY60" i="9"/>
  <c r="DEY12" i="9"/>
  <c r="DEY56" i="9"/>
  <c r="DEY57" i="9"/>
  <c r="DEY16" i="9"/>
  <c r="DEY54" i="9"/>
  <c r="DEY15" i="9"/>
  <c r="DEY58" i="9"/>
  <c r="DEY10" i="9"/>
  <c r="DEY13" i="9"/>
  <c r="DEZ7" i="9"/>
  <c r="DEY14" i="9"/>
  <c r="DEZ61" i="9" l="1"/>
  <c r="DEZ55" i="9"/>
  <c r="DEZ11" i="9"/>
  <c r="DEZ59" i="9"/>
  <c r="DEZ60" i="9"/>
  <c r="DEZ12" i="9"/>
  <c r="DEZ56" i="9"/>
  <c r="DEZ57" i="9"/>
  <c r="DEZ16" i="9"/>
  <c r="DEZ54" i="9"/>
  <c r="DEZ15" i="9"/>
  <c r="DEZ58" i="9"/>
  <c r="DFA7" i="9"/>
  <c r="DEZ13" i="9"/>
  <c r="DEZ10" i="9"/>
  <c r="DEZ14" i="9"/>
  <c r="DFA61" i="9" l="1"/>
  <c r="DFA55" i="9"/>
  <c r="DFA11" i="9"/>
  <c r="DFA59" i="9"/>
  <c r="DFA60" i="9"/>
  <c r="DFA12" i="9"/>
  <c r="DFA57" i="9"/>
  <c r="DFA56" i="9"/>
  <c r="DFA16" i="9"/>
  <c r="DFA54" i="9"/>
  <c r="DFA15" i="9"/>
  <c r="DFA58" i="9"/>
  <c r="DFA13" i="9"/>
  <c r="DFB7" i="9"/>
  <c r="DFA14" i="9"/>
  <c r="DFA10" i="9"/>
  <c r="DFB61" i="9" l="1"/>
  <c r="DFB55" i="9"/>
  <c r="DFB11" i="9"/>
  <c r="DFB59" i="9"/>
  <c r="DFB60" i="9"/>
  <c r="DFB12" i="9"/>
  <c r="DFB57" i="9"/>
  <c r="DFB56" i="9"/>
  <c r="DFB16" i="9"/>
  <c r="DFB54" i="9"/>
  <c r="DFB15" i="9"/>
  <c r="DFB58" i="9"/>
  <c r="DFC7" i="9"/>
  <c r="DFB14" i="9"/>
  <c r="DFB13" i="9"/>
  <c r="DFB10" i="9"/>
  <c r="DFC61" i="9" l="1"/>
  <c r="DFC11" i="9"/>
  <c r="DFC55" i="9"/>
  <c r="DFC59" i="9"/>
  <c r="DFC60" i="9"/>
  <c r="DFC12" i="9"/>
  <c r="DFC56" i="9"/>
  <c r="DFC57" i="9"/>
  <c r="DFC16" i="9"/>
  <c r="DFC54" i="9"/>
  <c r="DFC15" i="9"/>
  <c r="DFC58" i="9"/>
  <c r="DFD7" i="9"/>
  <c r="DFC13" i="9"/>
  <c r="DFC10" i="9"/>
  <c r="DFC14" i="9"/>
  <c r="DFD61" i="9" l="1"/>
  <c r="DFD55" i="9"/>
  <c r="DFD11" i="9"/>
  <c r="DFD59" i="9"/>
  <c r="DFD60" i="9"/>
  <c r="DFD12" i="9"/>
  <c r="DFD57" i="9"/>
  <c r="DFD56" i="9"/>
  <c r="DFD16" i="9"/>
  <c r="DFD54" i="9"/>
  <c r="DFD15" i="9"/>
  <c r="DFD58" i="9"/>
  <c r="DFE7" i="9"/>
  <c r="DFD13" i="9"/>
  <c r="DFD10" i="9"/>
  <c r="DFD14" i="9"/>
  <c r="DFE61" i="9" l="1"/>
  <c r="DFE55" i="9"/>
  <c r="DFE11" i="9"/>
  <c r="DFE59" i="9"/>
  <c r="DFE60" i="9"/>
  <c r="DFE12" i="9"/>
  <c r="DFE56" i="9"/>
  <c r="DFE57" i="9"/>
  <c r="DFE16" i="9"/>
  <c r="DFE54" i="9"/>
  <c r="DFE15" i="9"/>
  <c r="DFE58" i="9"/>
  <c r="DFF7" i="9"/>
  <c r="DFE13" i="9"/>
  <c r="DFE10" i="9"/>
  <c r="DFE14" i="9"/>
  <c r="DFF61" i="9" l="1"/>
  <c r="DFF55" i="9"/>
  <c r="DFF11" i="9"/>
  <c r="DFF59" i="9"/>
  <c r="DFF60" i="9"/>
  <c r="DFF12" i="9"/>
  <c r="DFF56" i="9"/>
  <c r="DFF57" i="9"/>
  <c r="DFF16" i="9"/>
  <c r="DFF54" i="9"/>
  <c r="DFF15" i="9"/>
  <c r="DFF58" i="9"/>
  <c r="DFG7" i="9"/>
  <c r="DFF14" i="9"/>
  <c r="DFF10" i="9"/>
  <c r="DFF13" i="9"/>
  <c r="DFG61" i="9" l="1"/>
  <c r="DFG55" i="9"/>
  <c r="DFG11" i="9"/>
  <c r="DFG59" i="9"/>
  <c r="DFG60" i="9"/>
  <c r="DFG12" i="9"/>
  <c r="DFG57" i="9"/>
  <c r="DFG56" i="9"/>
  <c r="DFG16" i="9"/>
  <c r="DFG54" i="9"/>
  <c r="DFG15" i="9"/>
  <c r="DFG58" i="9"/>
  <c r="DFH7" i="9"/>
  <c r="DFG13" i="9"/>
  <c r="DFG10" i="9"/>
  <c r="DFG14" i="9"/>
  <c r="DFH61" i="9" l="1"/>
  <c r="DFH55" i="9"/>
  <c r="DFH11" i="9"/>
  <c r="DFH59" i="9"/>
  <c r="DFH60" i="9"/>
  <c r="DFH12" i="9"/>
  <c r="DFH56" i="9"/>
  <c r="DFH57" i="9"/>
  <c r="DFH16" i="9"/>
  <c r="DFH54" i="9"/>
  <c r="DFH15" i="9"/>
  <c r="DFH58" i="9"/>
  <c r="DFI7" i="9"/>
  <c r="DFH13" i="9"/>
  <c r="DFH10" i="9"/>
  <c r="DFH14" i="9"/>
  <c r="DFI61" i="9" l="1"/>
  <c r="DFI55" i="9"/>
  <c r="DFI11" i="9"/>
  <c r="DFI59" i="9"/>
  <c r="DFI60" i="9"/>
  <c r="DFI12" i="9"/>
  <c r="DFI56" i="9"/>
  <c r="DFI57" i="9"/>
  <c r="DFI16" i="9"/>
  <c r="DFI54" i="9"/>
  <c r="DFI15" i="9"/>
  <c r="DFI58" i="9"/>
  <c r="DFI13" i="9"/>
  <c r="DFJ7" i="9"/>
  <c r="DFI10" i="9"/>
  <c r="DFI14" i="9"/>
  <c r="DFJ61" i="9" l="1"/>
  <c r="DFJ55" i="9"/>
  <c r="DFJ11" i="9"/>
  <c r="DFJ59" i="9"/>
  <c r="DFJ60" i="9"/>
  <c r="DFJ12" i="9"/>
  <c r="DFJ56" i="9"/>
  <c r="DFJ57" i="9"/>
  <c r="DFJ16" i="9"/>
  <c r="DFJ54" i="9"/>
  <c r="DFJ15" i="9"/>
  <c r="DFJ58" i="9"/>
  <c r="DFJ13" i="9"/>
  <c r="DFK7" i="9"/>
  <c r="DFJ14" i="9"/>
  <c r="DFJ10" i="9"/>
  <c r="DFK61" i="9" l="1"/>
  <c r="DFK55" i="9"/>
  <c r="DFK11" i="9"/>
  <c r="DFK59" i="9"/>
  <c r="DFK60" i="9"/>
  <c r="DFK12" i="9"/>
  <c r="DFK57" i="9"/>
  <c r="DFK56" i="9"/>
  <c r="DFK16" i="9"/>
  <c r="DFK54" i="9"/>
  <c r="DFK15" i="9"/>
  <c r="DFK58" i="9"/>
  <c r="DFL7" i="9"/>
  <c r="DFK13" i="9"/>
  <c r="DFK10" i="9"/>
  <c r="DFK14" i="9"/>
  <c r="DFL61" i="9" l="1"/>
  <c r="DFL55" i="9"/>
  <c r="DFL11" i="9"/>
  <c r="DFL59" i="9"/>
  <c r="DFL60" i="9"/>
  <c r="DFL12" i="9"/>
  <c r="DFL56" i="9"/>
  <c r="DFL57" i="9"/>
  <c r="DFL16" i="9"/>
  <c r="DFL54" i="9"/>
  <c r="DFL15" i="9"/>
  <c r="DFL58" i="9"/>
  <c r="DFM7" i="9"/>
  <c r="DFL14" i="9"/>
  <c r="DFL10" i="9"/>
  <c r="DFL13" i="9"/>
  <c r="DFM61" i="9" l="1"/>
  <c r="DFM11" i="9"/>
  <c r="DFM55" i="9"/>
  <c r="DFM59" i="9"/>
  <c r="DFM60" i="9"/>
  <c r="DFM12" i="9"/>
  <c r="DFM56" i="9"/>
  <c r="DFM57" i="9"/>
  <c r="DFM16" i="9"/>
  <c r="DFM54" i="9"/>
  <c r="DFM15" i="9"/>
  <c r="DFM58" i="9"/>
  <c r="DFN7" i="9"/>
  <c r="DFM13" i="9"/>
  <c r="DFM10" i="9"/>
  <c r="DFM14" i="9"/>
  <c r="DFN61" i="9" l="1"/>
  <c r="DFN55" i="9"/>
  <c r="DFN11" i="9"/>
  <c r="DFN60" i="9"/>
  <c r="DFN59" i="9"/>
  <c r="DFN12" i="9"/>
  <c r="DFN56" i="9"/>
  <c r="DFN57" i="9"/>
  <c r="DFN16" i="9"/>
  <c r="DFN54" i="9"/>
  <c r="DFN15" i="9"/>
  <c r="DFN58" i="9"/>
  <c r="DFN13" i="9"/>
  <c r="DFO7" i="9"/>
  <c r="DFN10" i="9"/>
  <c r="DFN14" i="9"/>
  <c r="DFO61" i="9" l="1"/>
  <c r="DFO55" i="9"/>
  <c r="DFO11" i="9"/>
  <c r="DFO59" i="9"/>
  <c r="DFO60" i="9"/>
  <c r="DFO12" i="9"/>
  <c r="DFO57" i="9"/>
  <c r="DFO56" i="9"/>
  <c r="DFO16" i="9"/>
  <c r="DFO54" i="9"/>
  <c r="DFO15" i="9"/>
  <c r="DFO58" i="9"/>
  <c r="DFP7" i="9"/>
  <c r="DFO13" i="9"/>
  <c r="DFO10" i="9"/>
  <c r="DFO14" i="9"/>
  <c r="DFP61" i="9" l="1"/>
  <c r="DFP55" i="9"/>
  <c r="DFP11" i="9"/>
  <c r="DFP59" i="9"/>
  <c r="DFP60" i="9"/>
  <c r="DFP12" i="9"/>
  <c r="DFP56" i="9"/>
  <c r="DFP57" i="9"/>
  <c r="DFP16" i="9"/>
  <c r="DFP54" i="9"/>
  <c r="DFP15" i="9"/>
  <c r="DFP58" i="9"/>
  <c r="DFQ7" i="9"/>
  <c r="DFP10" i="9"/>
  <c r="DFP14" i="9"/>
  <c r="DFP13" i="9"/>
  <c r="DFQ61" i="9" l="1"/>
  <c r="DFQ11" i="9"/>
  <c r="DFQ55" i="9"/>
  <c r="DFQ59" i="9"/>
  <c r="DFQ60" i="9"/>
  <c r="DFQ12" i="9"/>
  <c r="DFQ57" i="9"/>
  <c r="DFQ56" i="9"/>
  <c r="DFQ16" i="9"/>
  <c r="DFQ54" i="9"/>
  <c r="DFQ15" i="9"/>
  <c r="DFQ58" i="9"/>
  <c r="DFQ10" i="9"/>
  <c r="DFQ14" i="9"/>
  <c r="DFR7" i="9"/>
  <c r="DFQ13" i="9"/>
  <c r="DFR61" i="9" l="1"/>
  <c r="DFR55" i="9"/>
  <c r="DFR11" i="9"/>
  <c r="DFR59" i="9"/>
  <c r="DFR60" i="9"/>
  <c r="DFR12" i="9"/>
  <c r="DFR57" i="9"/>
  <c r="DFR56" i="9"/>
  <c r="DFR16" i="9"/>
  <c r="DFR54" i="9"/>
  <c r="DFR15" i="9"/>
  <c r="DFR58" i="9"/>
  <c r="DFR13" i="9"/>
  <c r="DFS7" i="9"/>
  <c r="DFR14" i="9"/>
  <c r="DFR10" i="9"/>
  <c r="DFS61" i="9" l="1"/>
  <c r="DFS55" i="9"/>
  <c r="DFS11" i="9"/>
  <c r="DFS59" i="9"/>
  <c r="DFS60" i="9"/>
  <c r="DFS12" i="9"/>
  <c r="DFS57" i="9"/>
  <c r="DFS56" i="9"/>
  <c r="DFS16" i="9"/>
  <c r="DFS54" i="9"/>
  <c r="DFS15" i="9"/>
  <c r="DFS58" i="9"/>
  <c r="DFT7" i="9"/>
  <c r="DFS13" i="9"/>
  <c r="DFS10" i="9"/>
  <c r="DFS14" i="9"/>
  <c r="DFT61" i="9" l="1"/>
  <c r="DFT55" i="9"/>
  <c r="DFT11" i="9"/>
  <c r="DFT59" i="9"/>
  <c r="DFT60" i="9"/>
  <c r="DFT12" i="9"/>
  <c r="DFT57" i="9"/>
  <c r="DFT56" i="9"/>
  <c r="DFT16" i="9"/>
  <c r="DFT54" i="9"/>
  <c r="DFT15" i="9"/>
  <c r="DFT58" i="9"/>
  <c r="DFU7" i="9"/>
  <c r="DFT14" i="9"/>
  <c r="DFT10" i="9"/>
  <c r="DFT13" i="9"/>
  <c r="DFU61" i="9" l="1"/>
  <c r="DFU55" i="9"/>
  <c r="DFU11" i="9"/>
  <c r="DFU59" i="9"/>
  <c r="DFU60" i="9"/>
  <c r="DFU12" i="9"/>
  <c r="DFU56" i="9"/>
  <c r="DFU57" i="9"/>
  <c r="DFU16" i="9"/>
  <c r="DFU54" i="9"/>
  <c r="DFU15" i="9"/>
  <c r="DFU58" i="9"/>
  <c r="DFV7" i="9"/>
  <c r="DFU13" i="9"/>
  <c r="DFU10" i="9"/>
  <c r="DFU14" i="9"/>
  <c r="DFV61" i="9" l="1"/>
  <c r="DFV55" i="9"/>
  <c r="DFV11" i="9"/>
  <c r="DFV59" i="9"/>
  <c r="DFV60" i="9"/>
  <c r="DFV12" i="9"/>
  <c r="DFV56" i="9"/>
  <c r="DFV57" i="9"/>
  <c r="DFV16" i="9"/>
  <c r="DFV54" i="9"/>
  <c r="DFV15" i="9"/>
  <c r="DFV58" i="9"/>
  <c r="DFW7" i="9"/>
  <c r="DFV14" i="9"/>
  <c r="DFV10" i="9"/>
  <c r="DFV13" i="9"/>
  <c r="DFW61" i="9" l="1"/>
  <c r="DFW55" i="9"/>
  <c r="DFW11" i="9"/>
  <c r="DFW59" i="9"/>
  <c r="DFW60" i="9"/>
  <c r="DFW12" i="9"/>
  <c r="DFW56" i="9"/>
  <c r="DFW57" i="9"/>
  <c r="DFW16" i="9"/>
  <c r="DFW54" i="9"/>
  <c r="DFW15" i="9"/>
  <c r="DFW58" i="9"/>
  <c r="DFX7" i="9"/>
  <c r="DFW13" i="9"/>
  <c r="DFW10" i="9"/>
  <c r="DFW14" i="9"/>
  <c r="DFX61" i="9" l="1"/>
  <c r="DFX55" i="9"/>
  <c r="DFX11" i="9"/>
  <c r="DFX59" i="9"/>
  <c r="DFX60" i="9"/>
  <c r="DFX12" i="9"/>
  <c r="DFX57" i="9"/>
  <c r="DFX56" i="9"/>
  <c r="DFX16" i="9"/>
  <c r="DFX54" i="9"/>
  <c r="DFX15" i="9"/>
  <c r="DFX58" i="9"/>
  <c r="DFY7" i="9"/>
  <c r="DFX13" i="9"/>
  <c r="DFX10" i="9"/>
  <c r="DFX14" i="9"/>
  <c r="DFY61" i="9" l="1"/>
  <c r="DFY11" i="9"/>
  <c r="DFY55" i="9"/>
  <c r="DFY59" i="9"/>
  <c r="DFY60" i="9"/>
  <c r="DFY12" i="9"/>
  <c r="DFY56" i="9"/>
  <c r="DFY57" i="9"/>
  <c r="DFY16" i="9"/>
  <c r="DFY54" i="9"/>
  <c r="DFY15" i="9"/>
  <c r="DFY58" i="9"/>
  <c r="DFZ7" i="9"/>
  <c r="DFY13" i="9"/>
  <c r="DFY10" i="9"/>
  <c r="DFY14" i="9"/>
  <c r="DFZ61" i="9" l="1"/>
  <c r="DFZ55" i="9"/>
  <c r="DFZ11" i="9"/>
  <c r="DFZ59" i="9"/>
  <c r="DFZ60" i="9"/>
  <c r="DFZ12" i="9"/>
  <c r="DFZ56" i="9"/>
  <c r="DFZ57" i="9"/>
  <c r="DFZ16" i="9"/>
  <c r="DFZ54" i="9"/>
  <c r="DFZ15" i="9"/>
  <c r="DFZ58" i="9"/>
  <c r="DGA7" i="9"/>
  <c r="DFZ13" i="9"/>
  <c r="DFZ10" i="9"/>
  <c r="DFZ14" i="9"/>
  <c r="DGA61" i="9" l="1"/>
  <c r="DGA55" i="9"/>
  <c r="DGA11" i="9"/>
  <c r="DGA59" i="9"/>
  <c r="DGA60" i="9"/>
  <c r="DGA12" i="9"/>
  <c r="DGA57" i="9"/>
  <c r="DGA56" i="9"/>
  <c r="DGA16" i="9"/>
  <c r="DGA54" i="9"/>
  <c r="DGA15" i="9"/>
  <c r="DGA58" i="9"/>
  <c r="DGB7" i="9"/>
  <c r="DGA13" i="9"/>
  <c r="DGA10" i="9"/>
  <c r="DGA14" i="9"/>
  <c r="DGB61" i="9" l="1"/>
  <c r="DGB55" i="9"/>
  <c r="DGB11" i="9"/>
  <c r="DGB59" i="9"/>
  <c r="DGB60" i="9"/>
  <c r="DGB12" i="9"/>
  <c r="DGB56" i="9"/>
  <c r="DGB57" i="9"/>
  <c r="DGB16" i="9"/>
  <c r="DGB54" i="9"/>
  <c r="DGB15" i="9"/>
  <c r="DGB58" i="9"/>
  <c r="DGC7" i="9"/>
  <c r="DGB13" i="9"/>
  <c r="DGB10" i="9"/>
  <c r="DGB14" i="9"/>
  <c r="DGC61" i="9" l="1"/>
  <c r="DGC55" i="9"/>
  <c r="DGC11" i="9"/>
  <c r="DGC59" i="9"/>
  <c r="DGC60" i="9"/>
  <c r="DGC12" i="9"/>
  <c r="DGC56" i="9"/>
  <c r="DGC57" i="9"/>
  <c r="DGC16" i="9"/>
  <c r="DGC54" i="9"/>
  <c r="DGC15" i="9"/>
  <c r="DGC58" i="9"/>
  <c r="DGC10" i="9"/>
  <c r="DGC13" i="9"/>
  <c r="DGD7" i="9"/>
  <c r="DGC14" i="9"/>
  <c r="DGD61" i="9" l="1"/>
  <c r="DGD55" i="9"/>
  <c r="DGD11" i="9"/>
  <c r="DGD60" i="9"/>
  <c r="DGD59" i="9"/>
  <c r="DGD12" i="9"/>
  <c r="DGD57" i="9"/>
  <c r="DGD56" i="9"/>
  <c r="DGD16" i="9"/>
  <c r="DGD54" i="9"/>
  <c r="DGD15" i="9"/>
  <c r="DGD58" i="9"/>
  <c r="DGD13" i="9"/>
  <c r="DGE7" i="9"/>
  <c r="DGD10" i="9"/>
  <c r="DGD14" i="9"/>
  <c r="DGE61" i="9" l="1"/>
  <c r="DGE55" i="9"/>
  <c r="DGE11" i="9"/>
  <c r="DGE59" i="9"/>
  <c r="DGE60" i="9"/>
  <c r="DGE12" i="9"/>
  <c r="DGE57" i="9"/>
  <c r="DGE56" i="9"/>
  <c r="DGE16" i="9"/>
  <c r="DGE54" i="9"/>
  <c r="DGE15" i="9"/>
  <c r="DGE58" i="9"/>
  <c r="DGF7" i="9"/>
  <c r="DGE13" i="9"/>
  <c r="DGE10" i="9"/>
  <c r="DGE14" i="9"/>
  <c r="DGF61" i="9" l="1"/>
  <c r="DGF55" i="9"/>
  <c r="DGF11" i="9"/>
  <c r="DGF59" i="9"/>
  <c r="DGF60" i="9"/>
  <c r="DGF12" i="9"/>
  <c r="DGF57" i="9"/>
  <c r="DGF56" i="9"/>
  <c r="DGF16" i="9"/>
  <c r="DGF54" i="9"/>
  <c r="DGF15" i="9"/>
  <c r="DGF58" i="9"/>
  <c r="DGG7" i="9"/>
  <c r="DGF13" i="9"/>
  <c r="DGF10" i="9"/>
  <c r="DGF14" i="9"/>
  <c r="DGG61" i="9" l="1"/>
  <c r="DGG55" i="9"/>
  <c r="DGG11" i="9"/>
  <c r="DGG59" i="9"/>
  <c r="DGG60" i="9"/>
  <c r="DGG12" i="9"/>
  <c r="DGG57" i="9"/>
  <c r="DGG56" i="9"/>
  <c r="DGG16" i="9"/>
  <c r="DGG54" i="9"/>
  <c r="DGG15" i="9"/>
  <c r="DGG58" i="9"/>
  <c r="DGH7" i="9"/>
  <c r="DGG13" i="9"/>
  <c r="DGG10" i="9"/>
  <c r="DGG14" i="9"/>
  <c r="DGH61" i="9" l="1"/>
  <c r="DGH55" i="9"/>
  <c r="DGH11" i="9"/>
  <c r="DGH59" i="9"/>
  <c r="DGH60" i="9"/>
  <c r="DGH12" i="9"/>
  <c r="DGH57" i="9"/>
  <c r="DGH56" i="9"/>
  <c r="DGH16" i="9"/>
  <c r="DGH54" i="9"/>
  <c r="DGH15" i="9"/>
  <c r="DGH58" i="9"/>
  <c r="DGI7" i="9"/>
  <c r="DGH14" i="9"/>
  <c r="DGH10" i="9"/>
  <c r="DGH13" i="9"/>
  <c r="DGI61" i="9" l="1"/>
  <c r="DGI11" i="9"/>
  <c r="DGI55" i="9"/>
  <c r="DGI59" i="9"/>
  <c r="DGI60" i="9"/>
  <c r="DGI12" i="9"/>
  <c r="DGI56" i="9"/>
  <c r="DGI57" i="9"/>
  <c r="DGI16" i="9"/>
  <c r="DGI54" i="9"/>
  <c r="DGI15" i="9"/>
  <c r="DGI58" i="9"/>
  <c r="DGJ7" i="9"/>
  <c r="DGI13" i="9"/>
  <c r="DGI10" i="9"/>
  <c r="DGI14" i="9"/>
  <c r="DGJ61" i="9" l="1"/>
  <c r="DGJ55" i="9"/>
  <c r="DGJ11" i="9"/>
  <c r="DGJ59" i="9"/>
  <c r="DGJ60" i="9"/>
  <c r="DGJ12" i="9"/>
  <c r="DGJ57" i="9"/>
  <c r="DGJ56" i="9"/>
  <c r="DGJ16" i="9"/>
  <c r="DGJ54" i="9"/>
  <c r="DGJ15" i="9"/>
  <c r="DGJ58" i="9"/>
  <c r="DGK7" i="9"/>
  <c r="DGJ13" i="9"/>
  <c r="DGJ10" i="9"/>
  <c r="DGJ14" i="9"/>
  <c r="DGK61" i="9" l="1"/>
  <c r="DGK55" i="9"/>
  <c r="DGK11" i="9"/>
  <c r="DGK59" i="9"/>
  <c r="DGK60" i="9"/>
  <c r="DGK12" i="9"/>
  <c r="DGK57" i="9"/>
  <c r="DGK56" i="9"/>
  <c r="DGK16" i="9"/>
  <c r="DGK54" i="9"/>
  <c r="DGK15" i="9"/>
  <c r="DGK58" i="9"/>
  <c r="DGK10" i="9"/>
  <c r="DGL7" i="9"/>
  <c r="DGK13" i="9"/>
  <c r="DGK14" i="9"/>
  <c r="DGL61" i="9" l="1"/>
  <c r="DGL55" i="9"/>
  <c r="DGL11" i="9"/>
  <c r="DGL59" i="9"/>
  <c r="DGL60" i="9"/>
  <c r="DGL12" i="9"/>
  <c r="DGL56" i="9"/>
  <c r="DGL57" i="9"/>
  <c r="DGL16" i="9"/>
  <c r="DGL54" i="9"/>
  <c r="DGL15" i="9"/>
  <c r="DGL58" i="9"/>
  <c r="DGM7" i="9"/>
  <c r="DGL13" i="9"/>
  <c r="DGL10" i="9"/>
  <c r="DGL14" i="9"/>
  <c r="DGM61" i="9" l="1"/>
  <c r="DGM55" i="9"/>
  <c r="DGM11" i="9"/>
  <c r="DGM59" i="9"/>
  <c r="DGM60" i="9"/>
  <c r="DGM12" i="9"/>
  <c r="DGM57" i="9"/>
  <c r="DGM56" i="9"/>
  <c r="DGM16" i="9"/>
  <c r="DGM54" i="9"/>
  <c r="DGM15" i="9"/>
  <c r="DGM58" i="9"/>
  <c r="DGN7" i="9"/>
  <c r="DGM13" i="9"/>
  <c r="DGM10" i="9"/>
  <c r="DGM14" i="9"/>
  <c r="DGN61" i="9" l="1"/>
  <c r="DGN55" i="9"/>
  <c r="DGN11" i="9"/>
  <c r="DGN59" i="9"/>
  <c r="DGN60" i="9"/>
  <c r="DGN12" i="9"/>
  <c r="DGN57" i="9"/>
  <c r="DGN56" i="9"/>
  <c r="DGN16" i="9"/>
  <c r="DGN54" i="9"/>
  <c r="DGN15" i="9"/>
  <c r="DGN58" i="9"/>
  <c r="DGO7" i="9"/>
  <c r="DGN14" i="9"/>
  <c r="DGN10" i="9"/>
  <c r="DGN13" i="9"/>
  <c r="DGO61" i="9" l="1"/>
  <c r="DGO55" i="9"/>
  <c r="DGO11" i="9"/>
  <c r="DGO59" i="9"/>
  <c r="DGO60" i="9"/>
  <c r="DGO12" i="9"/>
  <c r="DGO56" i="9"/>
  <c r="DGO57" i="9"/>
  <c r="DGO16" i="9"/>
  <c r="DGO54" i="9"/>
  <c r="DGO15" i="9"/>
  <c r="DGO58" i="9"/>
  <c r="DGP7" i="9"/>
  <c r="DGO10" i="9"/>
  <c r="DGO13" i="9"/>
  <c r="DGO14" i="9"/>
  <c r="DGP61" i="9" l="1"/>
  <c r="DGP55" i="9"/>
  <c r="DGP11" i="9"/>
  <c r="DGP59" i="9"/>
  <c r="DGP60" i="9"/>
  <c r="DGP12" i="9"/>
  <c r="DGP57" i="9"/>
  <c r="DGP56" i="9"/>
  <c r="DGP16" i="9"/>
  <c r="DGP54" i="9"/>
  <c r="DGP15" i="9"/>
  <c r="DGP58" i="9"/>
  <c r="DGP14" i="9"/>
  <c r="DGQ7" i="9"/>
  <c r="DGP13" i="9"/>
  <c r="DGP10" i="9"/>
  <c r="DGQ61" i="9" l="1"/>
  <c r="DGQ55" i="9"/>
  <c r="DGQ11" i="9"/>
  <c r="DGQ60" i="9"/>
  <c r="DGQ59" i="9"/>
  <c r="DGQ12" i="9"/>
  <c r="DGQ57" i="9"/>
  <c r="DGQ56" i="9"/>
  <c r="DGQ16" i="9"/>
  <c r="DGQ54" i="9"/>
  <c r="DGQ15" i="9"/>
  <c r="DGQ58" i="9"/>
  <c r="DGR7" i="9"/>
  <c r="DGQ13" i="9"/>
  <c r="DGQ10" i="9"/>
  <c r="DGQ14" i="9"/>
  <c r="DGR61" i="9" l="1"/>
  <c r="DGR55" i="9"/>
  <c r="DGR11" i="9"/>
  <c r="DGR59" i="9"/>
  <c r="DGR60" i="9"/>
  <c r="DGR12" i="9"/>
  <c r="DGR56" i="9"/>
  <c r="DGR57" i="9"/>
  <c r="DGR16" i="9"/>
  <c r="DGR54" i="9"/>
  <c r="DGR15" i="9"/>
  <c r="DGR58" i="9"/>
  <c r="DGR13" i="9"/>
  <c r="DGS7" i="9"/>
  <c r="DGR14" i="9"/>
  <c r="DGR10" i="9"/>
  <c r="DGS61" i="9" l="1"/>
  <c r="DGS55" i="9"/>
  <c r="DGS11" i="9"/>
  <c r="DGS59" i="9"/>
  <c r="DGS60" i="9"/>
  <c r="DGS12" i="9"/>
  <c r="DGS57" i="9"/>
  <c r="DGS56" i="9"/>
  <c r="DGS16" i="9"/>
  <c r="DGS54" i="9"/>
  <c r="DGS15" i="9"/>
  <c r="DGS58" i="9"/>
  <c r="DGT7" i="9"/>
  <c r="DGS13" i="9"/>
  <c r="DGS10" i="9"/>
  <c r="DGS14" i="9"/>
  <c r="DGT61" i="9" l="1"/>
  <c r="DGT55" i="9"/>
  <c r="DGT11" i="9"/>
  <c r="DGT59" i="9"/>
  <c r="DGT60" i="9"/>
  <c r="DGT12" i="9"/>
  <c r="DGT56" i="9"/>
  <c r="DGT57" i="9"/>
  <c r="DGT16" i="9"/>
  <c r="DGT54" i="9"/>
  <c r="DGT15" i="9"/>
  <c r="DGT58" i="9"/>
  <c r="DGU7" i="9"/>
  <c r="DGT14" i="9"/>
  <c r="DGT10" i="9"/>
  <c r="DGT13" i="9"/>
  <c r="DGU61" i="9" l="1"/>
  <c r="DGU11" i="9"/>
  <c r="DGU55" i="9"/>
  <c r="DGU59" i="9"/>
  <c r="DGU60" i="9"/>
  <c r="DGU12" i="9"/>
  <c r="DGU57" i="9"/>
  <c r="DGU56" i="9"/>
  <c r="DGU16" i="9"/>
  <c r="DGU54" i="9"/>
  <c r="DGU15" i="9"/>
  <c r="DGU58" i="9"/>
  <c r="DGV7" i="9"/>
  <c r="DGU13" i="9"/>
  <c r="DGU10" i="9"/>
  <c r="DGU14" i="9"/>
  <c r="DGV61" i="9" l="1"/>
  <c r="DGV55" i="9"/>
  <c r="DGV11" i="9"/>
  <c r="DGV59" i="9"/>
  <c r="DGV60" i="9"/>
  <c r="DGV12" i="9"/>
  <c r="DGV57" i="9"/>
  <c r="DGV56" i="9"/>
  <c r="DGV16" i="9"/>
  <c r="DGV54" i="9"/>
  <c r="DGV15" i="9"/>
  <c r="DGV58" i="9"/>
  <c r="DGW7" i="9"/>
  <c r="DGV13" i="9"/>
  <c r="DGV10" i="9"/>
  <c r="DGV14" i="9"/>
  <c r="DGW61" i="9" l="1"/>
  <c r="DGW55" i="9"/>
  <c r="DGW11" i="9"/>
  <c r="DGW59" i="9"/>
  <c r="DGW60" i="9"/>
  <c r="DGW12" i="9"/>
  <c r="DGW57" i="9"/>
  <c r="DGW56" i="9"/>
  <c r="DGW16" i="9"/>
  <c r="DGW54" i="9"/>
  <c r="DGW15" i="9"/>
  <c r="DGW58" i="9"/>
  <c r="DGX7" i="9"/>
  <c r="DGW13" i="9"/>
  <c r="DGW10" i="9"/>
  <c r="DGW14" i="9"/>
  <c r="DGX61" i="9" l="1"/>
  <c r="DGX55" i="9"/>
  <c r="DGX11" i="9"/>
  <c r="DGX59" i="9"/>
  <c r="DGX60" i="9"/>
  <c r="DGX12" i="9"/>
  <c r="DGX56" i="9"/>
  <c r="DGX57" i="9"/>
  <c r="DGX16" i="9"/>
  <c r="DGX54" i="9"/>
  <c r="DGX15" i="9"/>
  <c r="DGX58" i="9"/>
  <c r="DGX13" i="9"/>
  <c r="DGY7" i="9"/>
  <c r="DGX14" i="9"/>
  <c r="DGX10" i="9"/>
  <c r="DGY61" i="9" l="1"/>
  <c r="DGY11" i="9"/>
  <c r="DGY55" i="9"/>
  <c r="DGY59" i="9"/>
  <c r="DGY60" i="9"/>
  <c r="DGY12" i="9"/>
  <c r="DGY56" i="9"/>
  <c r="DGY57" i="9"/>
  <c r="DGY16" i="9"/>
  <c r="DGY54" i="9"/>
  <c r="DGY15" i="9"/>
  <c r="DGY58" i="9"/>
  <c r="DGZ7" i="9"/>
  <c r="DGY14" i="9"/>
  <c r="DGY10" i="9"/>
  <c r="DGY13" i="9"/>
  <c r="DGZ61" i="9" l="1"/>
  <c r="DGZ11" i="9"/>
  <c r="DGZ55" i="9"/>
  <c r="DGZ59" i="9"/>
  <c r="DGZ60" i="9"/>
  <c r="DGZ12" i="9"/>
  <c r="DGZ57" i="9"/>
  <c r="DGZ56" i="9"/>
  <c r="DGZ16" i="9"/>
  <c r="DGZ54" i="9"/>
  <c r="DGZ15" i="9"/>
  <c r="DGZ58" i="9"/>
  <c r="DGZ14" i="9"/>
  <c r="DHA7" i="9"/>
  <c r="DGZ13" i="9"/>
  <c r="DGZ10" i="9"/>
  <c r="DHA61" i="9" l="1"/>
  <c r="DHA11" i="9"/>
  <c r="DHA55" i="9"/>
  <c r="DHA59" i="9"/>
  <c r="DHA60" i="9"/>
  <c r="DHA12" i="9"/>
  <c r="DHA57" i="9"/>
  <c r="DHA56" i="9"/>
  <c r="DHA16" i="9"/>
  <c r="DHA54" i="9"/>
  <c r="DHA15" i="9"/>
  <c r="DHA58" i="9"/>
  <c r="DHA13" i="9"/>
  <c r="DHB7" i="9"/>
  <c r="DHA10" i="9"/>
  <c r="DHA14" i="9"/>
  <c r="DHB61" i="9" l="1"/>
  <c r="DHB55" i="9"/>
  <c r="DHB11" i="9"/>
  <c r="DHB59" i="9"/>
  <c r="DHB60" i="9"/>
  <c r="DHB12" i="9"/>
  <c r="DHB56" i="9"/>
  <c r="DHB57" i="9"/>
  <c r="DHB16" i="9"/>
  <c r="DHB54" i="9"/>
  <c r="DHB15" i="9"/>
  <c r="DHB58" i="9"/>
  <c r="DHC7" i="9"/>
  <c r="DHB13" i="9"/>
  <c r="DHB10" i="9"/>
  <c r="DHB14" i="9"/>
  <c r="DHC61" i="9" l="1"/>
  <c r="DHC55" i="9"/>
  <c r="DHC11" i="9"/>
  <c r="DHC59" i="9"/>
  <c r="DHC60" i="9"/>
  <c r="DHC12" i="9"/>
  <c r="DHC56" i="9"/>
  <c r="DHC57" i="9"/>
  <c r="DHC16" i="9"/>
  <c r="DHC54" i="9"/>
  <c r="DHC15" i="9"/>
  <c r="DHC58" i="9"/>
  <c r="DHC13" i="9"/>
  <c r="DHD7" i="9"/>
  <c r="DHC10" i="9"/>
  <c r="DHC14" i="9"/>
  <c r="DHD61" i="9" l="1"/>
  <c r="DHD11" i="9"/>
  <c r="DHD55" i="9"/>
  <c r="DHD59" i="9"/>
  <c r="DHD60" i="9"/>
  <c r="DHD12" i="9"/>
  <c r="DHD56" i="9"/>
  <c r="DHD57" i="9"/>
  <c r="DHD16" i="9"/>
  <c r="DHD54" i="9"/>
  <c r="DHD15" i="9"/>
  <c r="DHD58" i="9"/>
  <c r="DHE7" i="9"/>
  <c r="DHD14" i="9"/>
  <c r="DHD10" i="9"/>
  <c r="DHD13" i="9"/>
  <c r="DHE61" i="9" l="1"/>
  <c r="DHE55" i="9"/>
  <c r="DHE11" i="9"/>
  <c r="DHE60" i="9"/>
  <c r="DHE59" i="9"/>
  <c r="DHE12" i="9"/>
  <c r="DHE56" i="9"/>
  <c r="DHE57" i="9"/>
  <c r="DHE16" i="9"/>
  <c r="DHE54" i="9"/>
  <c r="DHE15" i="9"/>
  <c r="DHE58" i="9"/>
  <c r="DHF7" i="9"/>
  <c r="DHE13" i="9"/>
  <c r="DHE10" i="9"/>
  <c r="DHE14" i="9"/>
  <c r="DHF61" i="9" l="1"/>
  <c r="DHF55" i="9"/>
  <c r="DHF11" i="9"/>
  <c r="DHF59" i="9"/>
  <c r="DHF60" i="9"/>
  <c r="DHF12" i="9"/>
  <c r="DHF57" i="9"/>
  <c r="DHF56" i="9"/>
  <c r="DHF16" i="9"/>
  <c r="DHF54" i="9"/>
  <c r="DHF15" i="9"/>
  <c r="DHF58" i="9"/>
  <c r="DHG7" i="9"/>
  <c r="DHF14" i="9"/>
  <c r="DHF10" i="9"/>
  <c r="DHF13" i="9"/>
  <c r="DHG61" i="9" l="1"/>
  <c r="DHG55" i="9"/>
  <c r="DHG11" i="9"/>
  <c r="DHG59" i="9"/>
  <c r="DHG60" i="9"/>
  <c r="DHG12" i="9"/>
  <c r="DHG57" i="9"/>
  <c r="DHG56" i="9"/>
  <c r="DHG16" i="9"/>
  <c r="DHG54" i="9"/>
  <c r="DHG15" i="9"/>
  <c r="DHG58" i="9"/>
  <c r="DHH7" i="9"/>
  <c r="DHG13" i="9"/>
  <c r="DHG10" i="9"/>
  <c r="DHG14" i="9"/>
  <c r="DHH61" i="9" l="1"/>
  <c r="DHH55" i="9"/>
  <c r="DHH11" i="9"/>
  <c r="DHH59" i="9"/>
  <c r="DHH60" i="9"/>
  <c r="DHH12" i="9"/>
  <c r="DHH56" i="9"/>
  <c r="DHH57" i="9"/>
  <c r="DHH16" i="9"/>
  <c r="DHH54" i="9"/>
  <c r="DHH15" i="9"/>
  <c r="DHH58" i="9"/>
  <c r="DHI7" i="9"/>
  <c r="DHH13" i="9"/>
  <c r="DHH14" i="9"/>
  <c r="DHH10" i="9"/>
  <c r="DHI61" i="9" l="1"/>
  <c r="DHI55" i="9"/>
  <c r="DHI11" i="9"/>
  <c r="DHI59" i="9"/>
  <c r="DHI60" i="9"/>
  <c r="DHI12" i="9"/>
  <c r="DHI56" i="9"/>
  <c r="DHI57" i="9"/>
  <c r="DHI16" i="9"/>
  <c r="DHI54" i="9"/>
  <c r="DHI15" i="9"/>
  <c r="DHI58" i="9"/>
  <c r="DHJ7" i="9"/>
  <c r="DHI13" i="9"/>
  <c r="DHI10" i="9"/>
  <c r="DHI14" i="9"/>
  <c r="DHJ61" i="9" l="1"/>
  <c r="DHJ55" i="9"/>
  <c r="DHJ11" i="9"/>
  <c r="DHJ60" i="9"/>
  <c r="DHJ59" i="9"/>
  <c r="DHJ12" i="9"/>
  <c r="DHJ57" i="9"/>
  <c r="DHJ56" i="9"/>
  <c r="DHJ16" i="9"/>
  <c r="DHJ54" i="9"/>
  <c r="DHJ15" i="9"/>
  <c r="DHJ58" i="9"/>
  <c r="DHK7" i="9"/>
  <c r="DHJ14" i="9"/>
  <c r="DHJ10" i="9"/>
  <c r="DHJ13" i="9"/>
  <c r="DHK61" i="9" l="1"/>
  <c r="DHK11" i="9"/>
  <c r="DHK55" i="9"/>
  <c r="DHK59" i="9"/>
  <c r="DHK60" i="9"/>
  <c r="DHK12" i="9"/>
  <c r="DHK57" i="9"/>
  <c r="DHK56" i="9"/>
  <c r="DHK16" i="9"/>
  <c r="DHK54" i="9"/>
  <c r="DHK15" i="9"/>
  <c r="DHK58" i="9"/>
  <c r="DHL7" i="9"/>
  <c r="DHK13" i="9"/>
  <c r="DHK10" i="9"/>
  <c r="DHK14" i="9"/>
  <c r="DHL61" i="9" l="1"/>
  <c r="DHL55" i="9"/>
  <c r="DHL11" i="9"/>
  <c r="DHL59" i="9"/>
  <c r="DHL60" i="9"/>
  <c r="DHL12" i="9"/>
  <c r="DHL56" i="9"/>
  <c r="DHL57" i="9"/>
  <c r="DHL16" i="9"/>
  <c r="DHL54" i="9"/>
  <c r="DHL15" i="9"/>
  <c r="DHL58" i="9"/>
  <c r="DHM7" i="9"/>
  <c r="DHL13" i="9"/>
  <c r="DHL10" i="9"/>
  <c r="DHL14" i="9"/>
  <c r="DHM61" i="9" l="1"/>
  <c r="DHM11" i="9"/>
  <c r="DHM55" i="9"/>
  <c r="DHM59" i="9"/>
  <c r="DHM60" i="9"/>
  <c r="DHM12" i="9"/>
  <c r="DHM57" i="9"/>
  <c r="DHM56" i="9"/>
  <c r="DHM16" i="9"/>
  <c r="DHM54" i="9"/>
  <c r="DHM15" i="9"/>
  <c r="DHM58" i="9"/>
  <c r="DHN7" i="9"/>
  <c r="DHM13" i="9"/>
  <c r="DHM10" i="9"/>
  <c r="DHM14" i="9"/>
  <c r="DHN61" i="9" l="1"/>
  <c r="DHN11" i="9"/>
  <c r="DHN55" i="9"/>
  <c r="DHN59" i="9"/>
  <c r="DHN60" i="9"/>
  <c r="DHN12" i="9"/>
  <c r="DHN57" i="9"/>
  <c r="DHN56" i="9"/>
  <c r="DHN16" i="9"/>
  <c r="DHN54" i="9"/>
  <c r="DHN15" i="9"/>
  <c r="DHN58" i="9"/>
  <c r="DHO7" i="9"/>
  <c r="DHN13" i="9"/>
  <c r="DHN10" i="9"/>
  <c r="DHN14" i="9"/>
  <c r="DHO61" i="9" l="1"/>
  <c r="DHO55" i="9"/>
  <c r="DHO11" i="9"/>
  <c r="DHO59" i="9"/>
  <c r="DHO60" i="9"/>
  <c r="DHO12" i="9"/>
  <c r="DHO56" i="9"/>
  <c r="DHO57" i="9"/>
  <c r="DHO16" i="9"/>
  <c r="DHO54" i="9"/>
  <c r="DHO15" i="9"/>
  <c r="DHO58" i="9"/>
  <c r="DHP7" i="9"/>
  <c r="DHO14" i="9"/>
  <c r="DHO10" i="9"/>
  <c r="DHO13" i="9"/>
  <c r="DHP61" i="9" l="1"/>
  <c r="DHP55" i="9"/>
  <c r="DHP11" i="9"/>
  <c r="DHP59" i="9"/>
  <c r="DHP60" i="9"/>
  <c r="DHP12" i="9"/>
  <c r="DHP57" i="9"/>
  <c r="DHP56" i="9"/>
  <c r="DHP16" i="9"/>
  <c r="DHP54" i="9"/>
  <c r="DHP15" i="9"/>
  <c r="DHP58" i="9"/>
  <c r="DHQ7" i="9"/>
  <c r="DHP13" i="9"/>
  <c r="DHP10" i="9"/>
  <c r="DHP14" i="9"/>
  <c r="DHQ61" i="9" l="1"/>
  <c r="DHQ55" i="9"/>
  <c r="DHQ11" i="9"/>
  <c r="DHQ59" i="9"/>
  <c r="DHQ60" i="9"/>
  <c r="DHQ12" i="9"/>
  <c r="DHQ57" i="9"/>
  <c r="DHQ56" i="9"/>
  <c r="DHQ16" i="9"/>
  <c r="DHQ54" i="9"/>
  <c r="DHQ15" i="9"/>
  <c r="DHQ58" i="9"/>
  <c r="DHR7" i="9"/>
  <c r="DHQ13" i="9"/>
  <c r="DHQ10" i="9"/>
  <c r="DHQ14" i="9"/>
  <c r="DHR61" i="9" l="1"/>
  <c r="DHR55" i="9"/>
  <c r="DHR11" i="9"/>
  <c r="DHR59" i="9"/>
  <c r="DHR60" i="9"/>
  <c r="DHR12" i="9"/>
  <c r="DHR56" i="9"/>
  <c r="DHR57" i="9"/>
  <c r="DHR16" i="9"/>
  <c r="DHR54" i="9"/>
  <c r="DHR15" i="9"/>
  <c r="DHR58" i="9"/>
  <c r="DHS7" i="9"/>
  <c r="DHR13" i="9"/>
  <c r="DHR10" i="9"/>
  <c r="DHR14" i="9"/>
  <c r="DHS61" i="9" l="1"/>
  <c r="DHS55" i="9"/>
  <c r="DHS11" i="9"/>
  <c r="DHS59" i="9"/>
  <c r="DHS60" i="9"/>
  <c r="DHS12" i="9"/>
  <c r="DHS56" i="9"/>
  <c r="DHS57" i="9"/>
  <c r="DHS16" i="9"/>
  <c r="DHS54" i="9"/>
  <c r="DHS15" i="9"/>
  <c r="DHS58" i="9"/>
  <c r="DHT7" i="9"/>
  <c r="DHS13" i="9"/>
  <c r="DHS10" i="9"/>
  <c r="DHS14" i="9"/>
  <c r="DHT61" i="9" l="1"/>
  <c r="DHT55" i="9"/>
  <c r="DHT11" i="9"/>
  <c r="DHT59" i="9"/>
  <c r="DHT60" i="9"/>
  <c r="DHT12" i="9"/>
  <c r="DHT57" i="9"/>
  <c r="DHT56" i="9"/>
  <c r="DHT16" i="9"/>
  <c r="DHT54" i="9"/>
  <c r="DHT15" i="9"/>
  <c r="DHT58" i="9"/>
  <c r="DHU7" i="9"/>
  <c r="DHT14" i="9"/>
  <c r="DHT10" i="9"/>
  <c r="DHT13" i="9"/>
  <c r="DHU61" i="9" l="1"/>
  <c r="DHU55" i="9"/>
  <c r="DHU11" i="9"/>
  <c r="DHU59" i="9"/>
  <c r="DHU60" i="9"/>
  <c r="DHU12" i="9"/>
  <c r="DHU56" i="9"/>
  <c r="DHU57" i="9"/>
  <c r="DHU16" i="9"/>
  <c r="DHU54" i="9"/>
  <c r="DHU15" i="9"/>
  <c r="DHU58" i="9"/>
  <c r="DHV7" i="9"/>
  <c r="DHU13" i="9"/>
  <c r="DHU10" i="9"/>
  <c r="DHU14" i="9"/>
  <c r="DHV61" i="9" l="1"/>
  <c r="DHV55" i="9"/>
  <c r="DHV11" i="9"/>
  <c r="DHV59" i="9"/>
  <c r="DHV60" i="9"/>
  <c r="DHV12" i="9"/>
  <c r="DHV56" i="9"/>
  <c r="DHV57" i="9"/>
  <c r="DHV16" i="9"/>
  <c r="DHV54" i="9"/>
  <c r="DHV15" i="9"/>
  <c r="DHV58" i="9"/>
  <c r="DHV14" i="9"/>
  <c r="DHW7" i="9"/>
  <c r="DHV13" i="9"/>
  <c r="DHV10" i="9"/>
  <c r="DHW61" i="9" l="1"/>
  <c r="DHW55" i="9"/>
  <c r="DHW11" i="9"/>
  <c r="DHW59" i="9"/>
  <c r="DHW60" i="9"/>
  <c r="DHW12" i="9"/>
  <c r="DHW57" i="9"/>
  <c r="DHW56" i="9"/>
  <c r="DHW16" i="9"/>
  <c r="DHW54" i="9"/>
  <c r="DHW15" i="9"/>
  <c r="DHW58" i="9"/>
  <c r="DHX7" i="9"/>
  <c r="DHW13" i="9"/>
  <c r="DHW10" i="9"/>
  <c r="DHW14" i="9"/>
  <c r="DHX61" i="9" l="1"/>
  <c r="DHX55" i="9"/>
  <c r="DHX11" i="9"/>
  <c r="DHX59" i="9"/>
  <c r="DHX60" i="9"/>
  <c r="DHX12" i="9"/>
  <c r="DHX56" i="9"/>
  <c r="DHX57" i="9"/>
  <c r="DHX16" i="9"/>
  <c r="DHX54" i="9"/>
  <c r="DHX15" i="9"/>
  <c r="DHX58" i="9"/>
  <c r="DHY7" i="9"/>
  <c r="DHX13" i="9"/>
  <c r="DHX10" i="9"/>
  <c r="DHX14" i="9"/>
  <c r="DHY61" i="9" l="1"/>
  <c r="DHY55" i="9"/>
  <c r="DHY11" i="9"/>
  <c r="DHY60" i="9"/>
  <c r="DHY59" i="9"/>
  <c r="DHY12" i="9"/>
  <c r="DHY56" i="9"/>
  <c r="DHY57" i="9"/>
  <c r="DHY16" i="9"/>
  <c r="DHY54" i="9"/>
  <c r="DHY15" i="9"/>
  <c r="DHY58" i="9"/>
  <c r="DHZ7" i="9"/>
  <c r="DHY13" i="9"/>
  <c r="DHY10" i="9"/>
  <c r="DHY14" i="9"/>
  <c r="DHZ61" i="9" l="1"/>
  <c r="DHZ55" i="9"/>
  <c r="DHZ11" i="9"/>
  <c r="DHZ60" i="9"/>
  <c r="DHZ59" i="9"/>
  <c r="DHZ12" i="9"/>
  <c r="DHZ56" i="9"/>
  <c r="DHZ57" i="9"/>
  <c r="DHZ16" i="9"/>
  <c r="DHZ54" i="9"/>
  <c r="DHZ15" i="9"/>
  <c r="DHZ58" i="9"/>
  <c r="DIA7" i="9"/>
  <c r="DHZ14" i="9"/>
  <c r="DHZ10" i="9"/>
  <c r="DHZ13" i="9"/>
  <c r="DIA61" i="9" l="1"/>
  <c r="DIA55" i="9"/>
  <c r="DIA11" i="9"/>
  <c r="DIA59" i="9"/>
  <c r="DIA60" i="9"/>
  <c r="DIA12" i="9"/>
  <c r="DIA57" i="9"/>
  <c r="DIA56" i="9"/>
  <c r="DIA16" i="9"/>
  <c r="DIA54" i="9"/>
  <c r="DIA15" i="9"/>
  <c r="DIA58" i="9"/>
  <c r="DIB7" i="9"/>
  <c r="DIA13" i="9"/>
  <c r="DIA10" i="9"/>
  <c r="DIA14" i="9"/>
  <c r="DIB61" i="9" l="1"/>
  <c r="DIB55" i="9"/>
  <c r="DIB11" i="9"/>
  <c r="DIB59" i="9"/>
  <c r="DIB60" i="9"/>
  <c r="DIB12" i="9"/>
  <c r="DIB56" i="9"/>
  <c r="DIB57" i="9"/>
  <c r="DIB16" i="9"/>
  <c r="DIB54" i="9"/>
  <c r="DIB15" i="9"/>
  <c r="DIB58" i="9"/>
  <c r="DIC7" i="9"/>
  <c r="DIB13" i="9"/>
  <c r="DIB10" i="9"/>
  <c r="DIB14" i="9"/>
  <c r="DIC61" i="9" l="1"/>
  <c r="DIC55" i="9"/>
  <c r="DIC11" i="9"/>
  <c r="DIC59" i="9"/>
  <c r="DIC60" i="9"/>
  <c r="DIC12" i="9"/>
  <c r="DIC57" i="9"/>
  <c r="DIC56" i="9"/>
  <c r="DIC16" i="9"/>
  <c r="DIC54" i="9"/>
  <c r="DIC15" i="9"/>
  <c r="DIC58" i="9"/>
  <c r="DID7" i="9"/>
  <c r="DIC13" i="9"/>
  <c r="DIC10" i="9"/>
  <c r="DIC14" i="9"/>
  <c r="DID61" i="9" l="1"/>
  <c r="DID55" i="9"/>
  <c r="DID11" i="9"/>
  <c r="DID59" i="9"/>
  <c r="DID60" i="9"/>
  <c r="DID12" i="9"/>
  <c r="DID57" i="9"/>
  <c r="DID56" i="9"/>
  <c r="DID16" i="9"/>
  <c r="DID54" i="9"/>
  <c r="DID15" i="9"/>
  <c r="DID58" i="9"/>
  <c r="DID13" i="9"/>
  <c r="DIE7" i="9"/>
  <c r="DID14" i="9"/>
  <c r="DID10" i="9"/>
  <c r="DIE61" i="9" l="1"/>
  <c r="DIE11" i="9"/>
  <c r="DIE55" i="9"/>
  <c r="DIE60" i="9"/>
  <c r="DIE59" i="9"/>
  <c r="DIE12" i="9"/>
  <c r="DIE56" i="9"/>
  <c r="DIE57" i="9"/>
  <c r="DIE16" i="9"/>
  <c r="DIE54" i="9"/>
  <c r="DIE15" i="9"/>
  <c r="DIE58" i="9"/>
  <c r="DIF7" i="9"/>
  <c r="DIE13" i="9"/>
  <c r="DIE10" i="9"/>
  <c r="DIE14" i="9"/>
  <c r="DIF61" i="9" l="1"/>
  <c r="DIF55" i="9"/>
  <c r="DIF11" i="9"/>
  <c r="DIF59" i="9"/>
  <c r="DIF60" i="9"/>
  <c r="DIF12" i="9"/>
  <c r="DIF57" i="9"/>
  <c r="DIF56" i="9"/>
  <c r="DIF16" i="9"/>
  <c r="DIF54" i="9"/>
  <c r="DIF15" i="9"/>
  <c r="DIF58" i="9"/>
  <c r="DIG7" i="9"/>
  <c r="DIF13" i="9"/>
  <c r="DIF10" i="9"/>
  <c r="DIF14" i="9"/>
  <c r="DIG61" i="9" l="1"/>
  <c r="DIG55" i="9"/>
  <c r="DIG11" i="9"/>
  <c r="DIG59" i="9"/>
  <c r="DIG60" i="9"/>
  <c r="DIG12" i="9"/>
  <c r="DIG57" i="9"/>
  <c r="DIG56" i="9"/>
  <c r="DIG16" i="9"/>
  <c r="DIG54" i="9"/>
  <c r="DIG15" i="9"/>
  <c r="DIG58" i="9"/>
  <c r="DIG13" i="9"/>
  <c r="DIH7" i="9"/>
  <c r="DIG10" i="9"/>
  <c r="DIG14" i="9"/>
  <c r="DIH61" i="9" l="1"/>
  <c r="DIH55" i="9"/>
  <c r="DIH11" i="9"/>
  <c r="DIH59" i="9"/>
  <c r="DIH60" i="9"/>
  <c r="DIH12" i="9"/>
  <c r="DIH56" i="9"/>
  <c r="DIH57" i="9"/>
  <c r="DIH16" i="9"/>
  <c r="DIH54" i="9"/>
  <c r="DIH15" i="9"/>
  <c r="DIH58" i="9"/>
  <c r="DIH10" i="9"/>
  <c r="DIH13" i="9"/>
  <c r="DII7" i="9"/>
  <c r="DIH14" i="9"/>
  <c r="DII61" i="9" l="1"/>
  <c r="DII55" i="9"/>
  <c r="DII11" i="9"/>
  <c r="DII59" i="9"/>
  <c r="DII60" i="9"/>
  <c r="DII12" i="9"/>
  <c r="DII56" i="9"/>
  <c r="DII57" i="9"/>
  <c r="DII16" i="9"/>
  <c r="DII54" i="9"/>
  <c r="DII15" i="9"/>
  <c r="DII58" i="9"/>
  <c r="DII13" i="9"/>
  <c r="DIJ7" i="9"/>
  <c r="DII10" i="9"/>
  <c r="DII14" i="9"/>
  <c r="DIJ61" i="9" l="1"/>
  <c r="DIJ11" i="9"/>
  <c r="DIJ55" i="9"/>
  <c r="DIJ59" i="9"/>
  <c r="DIJ60" i="9"/>
  <c r="DIJ12" i="9"/>
  <c r="DIJ56" i="9"/>
  <c r="DIJ57" i="9"/>
  <c r="DIJ16" i="9"/>
  <c r="DIJ54" i="9"/>
  <c r="DIJ15" i="9"/>
  <c r="DIJ58" i="9"/>
  <c r="DIK7" i="9"/>
  <c r="DIJ14" i="9"/>
  <c r="DIJ10" i="9"/>
  <c r="DIJ13" i="9"/>
  <c r="DIK61" i="9" l="1"/>
  <c r="DIK55" i="9"/>
  <c r="DIK11" i="9"/>
  <c r="DIK59" i="9"/>
  <c r="DIK60" i="9"/>
  <c r="DIK12" i="9"/>
  <c r="DIK56" i="9"/>
  <c r="DIK57" i="9"/>
  <c r="DIK16" i="9"/>
  <c r="DIK54" i="9"/>
  <c r="DIK15" i="9"/>
  <c r="DIK58" i="9"/>
  <c r="DIL7" i="9"/>
  <c r="DIK13" i="9"/>
  <c r="DIK10" i="9"/>
  <c r="DIK14" i="9"/>
  <c r="DIL61" i="9" l="1"/>
  <c r="DIL55" i="9"/>
  <c r="DIL11" i="9"/>
  <c r="DIL59" i="9"/>
  <c r="DIL60" i="9"/>
  <c r="DIL12" i="9"/>
  <c r="DIL56" i="9"/>
  <c r="DIL57" i="9"/>
  <c r="DIL16" i="9"/>
  <c r="DIL54" i="9"/>
  <c r="DIL15" i="9"/>
  <c r="DIL58" i="9"/>
  <c r="DIM7" i="9"/>
  <c r="DIL14" i="9"/>
  <c r="DIL10" i="9"/>
  <c r="DIL13" i="9"/>
  <c r="DIM61" i="9" l="1"/>
  <c r="DIM11" i="9"/>
  <c r="DIM55" i="9"/>
  <c r="DIM59" i="9"/>
  <c r="DIM60" i="9"/>
  <c r="DIM12" i="9"/>
  <c r="DIM57" i="9"/>
  <c r="DIM56" i="9"/>
  <c r="DIM16" i="9"/>
  <c r="DIM54" i="9"/>
  <c r="DIM15" i="9"/>
  <c r="DIM58" i="9"/>
  <c r="DIN7" i="9"/>
  <c r="DIM13" i="9"/>
  <c r="DIM10" i="9"/>
  <c r="DIM14" i="9"/>
  <c r="DIN61" i="9" l="1"/>
  <c r="DIN55" i="9"/>
  <c r="DIN11" i="9"/>
  <c r="DIN59" i="9"/>
  <c r="DIN60" i="9"/>
  <c r="DIN12" i="9"/>
  <c r="DIN56" i="9"/>
  <c r="DIN57" i="9"/>
  <c r="DIN16" i="9"/>
  <c r="DIN54" i="9"/>
  <c r="DIN15" i="9"/>
  <c r="DIN58" i="9"/>
  <c r="DIN10" i="9"/>
  <c r="DIN14" i="9"/>
  <c r="DIO7" i="9"/>
  <c r="DIN13" i="9"/>
  <c r="DIO61" i="9" l="1"/>
  <c r="DIO55" i="9"/>
  <c r="DIO11" i="9"/>
  <c r="DIO59" i="9"/>
  <c r="DIO60" i="9"/>
  <c r="DIO12" i="9"/>
  <c r="DIO56" i="9"/>
  <c r="DIO57" i="9"/>
  <c r="DIO16" i="9"/>
  <c r="DIO54" i="9"/>
  <c r="DIO15" i="9"/>
  <c r="DIO58" i="9"/>
  <c r="DIP7" i="9"/>
  <c r="DIO13" i="9"/>
  <c r="DIO10" i="9"/>
  <c r="DIO14" i="9"/>
  <c r="DIP61" i="9" l="1"/>
  <c r="DIP55" i="9"/>
  <c r="DIP11" i="9"/>
  <c r="DIP59" i="9"/>
  <c r="DIP60" i="9"/>
  <c r="DIP12" i="9"/>
  <c r="DIP57" i="9"/>
  <c r="DIP56" i="9"/>
  <c r="DIP16" i="9"/>
  <c r="DIP54" i="9"/>
  <c r="DIP15" i="9"/>
  <c r="DIP58" i="9"/>
  <c r="DIP10" i="9"/>
  <c r="DIP14" i="9"/>
  <c r="DIQ7" i="9"/>
  <c r="DIP13" i="9"/>
  <c r="DIQ61" i="9" l="1"/>
  <c r="DIQ55" i="9"/>
  <c r="DIQ11" i="9"/>
  <c r="DIQ59" i="9"/>
  <c r="DIQ60" i="9"/>
  <c r="DIQ12" i="9"/>
  <c r="DIQ57" i="9"/>
  <c r="DIQ56" i="9"/>
  <c r="DIQ16" i="9"/>
  <c r="DIQ54" i="9"/>
  <c r="DIQ15" i="9"/>
  <c r="DIQ58" i="9"/>
  <c r="DIR7" i="9"/>
  <c r="DIQ13" i="9"/>
  <c r="DIQ10" i="9"/>
  <c r="DIQ14" i="9"/>
  <c r="DIR61" i="9" l="1"/>
  <c r="DIR11" i="9"/>
  <c r="DIR55" i="9"/>
  <c r="DIR59" i="9"/>
  <c r="DIR60" i="9"/>
  <c r="DIR12" i="9"/>
  <c r="DIR57" i="9"/>
  <c r="DIR56" i="9"/>
  <c r="DIR16" i="9"/>
  <c r="DIR54" i="9"/>
  <c r="DIR15" i="9"/>
  <c r="DIR58" i="9"/>
  <c r="DIS7" i="9"/>
  <c r="DIR13" i="9"/>
  <c r="DIR10" i="9"/>
  <c r="DIR14" i="9"/>
  <c r="DIS61" i="9" l="1"/>
  <c r="DIS11" i="9"/>
  <c r="DIS55" i="9"/>
  <c r="DIS59" i="9"/>
  <c r="DIS60" i="9"/>
  <c r="DIS12" i="9"/>
  <c r="DIS57" i="9"/>
  <c r="DIS56" i="9"/>
  <c r="DIS16" i="9"/>
  <c r="DIS54" i="9"/>
  <c r="DIS15" i="9"/>
  <c r="DIS58" i="9"/>
  <c r="DIT7" i="9"/>
  <c r="DIS13" i="9"/>
  <c r="DIS10" i="9"/>
  <c r="DIS14" i="9"/>
  <c r="DIT61" i="9" l="1"/>
  <c r="DIT55" i="9"/>
  <c r="DIT11" i="9"/>
  <c r="DIT59" i="9"/>
  <c r="DIT60" i="9"/>
  <c r="DIT12" i="9"/>
  <c r="DIT57" i="9"/>
  <c r="DIT56" i="9"/>
  <c r="DIT16" i="9"/>
  <c r="DIT54" i="9"/>
  <c r="DIT15" i="9"/>
  <c r="DIT58" i="9"/>
  <c r="DIT13" i="9"/>
  <c r="DIU7" i="9"/>
  <c r="DIT14" i="9"/>
  <c r="DIT10" i="9"/>
  <c r="DIU61" i="9" l="1"/>
  <c r="DIU55" i="9"/>
  <c r="DIU11" i="9"/>
  <c r="DIU60" i="9"/>
  <c r="DIU59" i="9"/>
  <c r="DIU12" i="9"/>
  <c r="DIU56" i="9"/>
  <c r="DIU57" i="9"/>
  <c r="DIU16" i="9"/>
  <c r="DIU54" i="9"/>
  <c r="DIU15" i="9"/>
  <c r="DIU58" i="9"/>
  <c r="DIV7" i="9"/>
  <c r="DIU14" i="9"/>
  <c r="DIU10" i="9"/>
  <c r="DIU13" i="9"/>
  <c r="DIV61" i="9" l="1"/>
  <c r="DIV55" i="9"/>
  <c r="DIV11" i="9"/>
  <c r="DIV59" i="9"/>
  <c r="DIV60" i="9"/>
  <c r="DIV12" i="9"/>
  <c r="DIV57" i="9"/>
  <c r="DIV56" i="9"/>
  <c r="DIV16" i="9"/>
  <c r="DIV54" i="9"/>
  <c r="DIV15" i="9"/>
  <c r="DIV58" i="9"/>
  <c r="DIW7" i="9"/>
  <c r="DIV13" i="9"/>
  <c r="DIV10" i="9"/>
  <c r="DIV14" i="9"/>
  <c r="DIW61" i="9" l="1"/>
  <c r="DIW55" i="9"/>
  <c r="DIW11" i="9"/>
  <c r="DIW59" i="9"/>
  <c r="DIW60" i="9"/>
  <c r="DIW12" i="9"/>
  <c r="DIW57" i="9"/>
  <c r="DIW56" i="9"/>
  <c r="DIW16" i="9"/>
  <c r="DIW54" i="9"/>
  <c r="DIW15" i="9"/>
  <c r="DIW58" i="9"/>
  <c r="DIW10" i="9"/>
  <c r="DIX7" i="9"/>
  <c r="DIW13" i="9"/>
  <c r="DIW14" i="9"/>
  <c r="DIX61" i="9" l="1"/>
  <c r="DIX55" i="9"/>
  <c r="DIX11" i="9"/>
  <c r="DIX59" i="9"/>
  <c r="DIX60" i="9"/>
  <c r="DIX12" i="9"/>
  <c r="DIX56" i="9"/>
  <c r="DIX57" i="9"/>
  <c r="DIX16" i="9"/>
  <c r="DIX54" i="9"/>
  <c r="DIX15" i="9"/>
  <c r="DIX58" i="9"/>
  <c r="DIY7" i="9"/>
  <c r="DIX13" i="9"/>
  <c r="DIX10" i="9"/>
  <c r="DIX14" i="9"/>
  <c r="DIY61" i="9" l="1"/>
  <c r="DIY55" i="9"/>
  <c r="DIY11" i="9"/>
  <c r="DIY59" i="9"/>
  <c r="DIY60" i="9"/>
  <c r="DIY12" i="9"/>
  <c r="DIY56" i="9"/>
  <c r="DIY57" i="9"/>
  <c r="DIY16" i="9"/>
  <c r="DIY54" i="9"/>
  <c r="DIY15" i="9"/>
  <c r="DIY58" i="9"/>
  <c r="DIZ7" i="9"/>
  <c r="DIY13" i="9"/>
  <c r="DIY10" i="9"/>
  <c r="DIY14" i="9"/>
  <c r="DIZ61" i="9" l="1"/>
  <c r="DIZ55" i="9"/>
  <c r="DIZ11" i="9"/>
  <c r="DIZ59" i="9"/>
  <c r="DIZ60" i="9"/>
  <c r="DIZ12" i="9"/>
  <c r="DIZ56" i="9"/>
  <c r="DIZ57" i="9"/>
  <c r="DIZ16" i="9"/>
  <c r="DIZ54" i="9"/>
  <c r="DIZ15" i="9"/>
  <c r="DIZ58" i="9"/>
  <c r="DIZ14" i="9"/>
  <c r="DIZ10" i="9"/>
  <c r="DIZ13" i="9"/>
  <c r="DJA7" i="9"/>
  <c r="DJA61" i="9" l="1"/>
  <c r="DJA55" i="9"/>
  <c r="DJA11" i="9"/>
  <c r="DJA59" i="9"/>
  <c r="DJA60" i="9"/>
  <c r="DJA12" i="9"/>
  <c r="DJA56" i="9"/>
  <c r="DJA57" i="9"/>
  <c r="DJA16" i="9"/>
  <c r="DJA54" i="9"/>
  <c r="DJA15" i="9"/>
  <c r="DJA58" i="9"/>
  <c r="DJB7" i="9"/>
  <c r="DJA13" i="9"/>
  <c r="DJA10" i="9"/>
  <c r="DJA14" i="9"/>
  <c r="DJB61" i="9" l="1"/>
  <c r="DJB55" i="9"/>
  <c r="DJB11" i="9"/>
  <c r="DJB59" i="9"/>
  <c r="DJB60" i="9"/>
  <c r="DJB12" i="9"/>
  <c r="DJB56" i="9"/>
  <c r="DJB57" i="9"/>
  <c r="DJB16" i="9"/>
  <c r="DJB54" i="9"/>
  <c r="DJB15" i="9"/>
  <c r="DJB58" i="9"/>
  <c r="DJB14" i="9"/>
  <c r="DJC7" i="9"/>
  <c r="DJB13" i="9"/>
  <c r="DJB10" i="9"/>
  <c r="DJC61" i="9" l="1"/>
  <c r="DJC55" i="9"/>
  <c r="DJC11" i="9"/>
  <c r="DJC59" i="9"/>
  <c r="DJC60" i="9"/>
  <c r="DJC12" i="9"/>
  <c r="DJC57" i="9"/>
  <c r="DJC56" i="9"/>
  <c r="DJC16" i="9"/>
  <c r="DJC54" i="9"/>
  <c r="DJC15" i="9"/>
  <c r="DJC58" i="9"/>
  <c r="DJD7" i="9"/>
  <c r="DJC13" i="9"/>
  <c r="DJC10" i="9"/>
  <c r="DJC14" i="9"/>
  <c r="DJD61" i="9" l="1"/>
  <c r="DJD55" i="9"/>
  <c r="DJD11" i="9"/>
  <c r="DJD59" i="9"/>
  <c r="DJD60" i="9"/>
  <c r="DJD12" i="9"/>
  <c r="DJD57" i="9"/>
  <c r="DJD56" i="9"/>
  <c r="DJD16" i="9"/>
  <c r="DJD54" i="9"/>
  <c r="DJD15" i="9"/>
  <c r="DJD58" i="9"/>
  <c r="DJE7" i="9"/>
  <c r="DJD13" i="9"/>
  <c r="DJD10" i="9"/>
  <c r="DJD14" i="9"/>
  <c r="DJE61" i="9" l="1"/>
  <c r="DJE55" i="9"/>
  <c r="DJE11" i="9"/>
  <c r="DJE59" i="9"/>
  <c r="DJE60" i="9"/>
  <c r="DJE12" i="9"/>
  <c r="DJE57" i="9"/>
  <c r="DJE56" i="9"/>
  <c r="DJE16" i="9"/>
  <c r="DJE54" i="9"/>
  <c r="DJE15" i="9"/>
  <c r="DJE58" i="9"/>
  <c r="DJE13" i="9"/>
  <c r="DJF7" i="9"/>
  <c r="DJE10" i="9"/>
  <c r="DJE14" i="9"/>
  <c r="DJF61" i="9" l="1"/>
  <c r="DJF55" i="9"/>
  <c r="DJF11" i="9"/>
  <c r="DJF59" i="9"/>
  <c r="DJF60" i="9"/>
  <c r="DJF12" i="9"/>
  <c r="DJF57" i="9"/>
  <c r="DJF56" i="9"/>
  <c r="DJF16" i="9"/>
  <c r="DJF54" i="9"/>
  <c r="DJF15" i="9"/>
  <c r="DJF58" i="9"/>
  <c r="DJF10" i="9"/>
  <c r="DJF14" i="9"/>
  <c r="DJG7" i="9"/>
  <c r="DJF13" i="9"/>
  <c r="DJG61" i="9" l="1"/>
  <c r="DJG55" i="9"/>
  <c r="DJG11" i="9"/>
  <c r="DJG59" i="9"/>
  <c r="DJG60" i="9"/>
  <c r="DJG12" i="9"/>
  <c r="DJG57" i="9"/>
  <c r="DJG56" i="9"/>
  <c r="DJG16" i="9"/>
  <c r="DJG54" i="9"/>
  <c r="DJG15" i="9"/>
  <c r="DJG58" i="9"/>
  <c r="DJG10" i="9"/>
  <c r="DJG14" i="9"/>
  <c r="DJH7" i="9"/>
  <c r="DJG13" i="9"/>
  <c r="DJH61" i="9" l="1"/>
  <c r="DJH55" i="9"/>
  <c r="DJH11" i="9"/>
  <c r="DJH59" i="9"/>
  <c r="DJH60" i="9"/>
  <c r="DJH12" i="9"/>
  <c r="DJH56" i="9"/>
  <c r="DJH57" i="9"/>
  <c r="DJH16" i="9"/>
  <c r="DJH54" i="9"/>
  <c r="DJH15" i="9"/>
  <c r="DJH58" i="9"/>
  <c r="DJI7" i="9"/>
  <c r="DJH13" i="9"/>
  <c r="DJH10" i="9"/>
  <c r="DJH14" i="9"/>
  <c r="DJI61" i="9" l="1"/>
  <c r="DJI55" i="9"/>
  <c r="DJI11" i="9"/>
  <c r="DJI60" i="9"/>
  <c r="DJI59" i="9"/>
  <c r="DJI12" i="9"/>
  <c r="DJI57" i="9"/>
  <c r="DJI56" i="9"/>
  <c r="DJI16" i="9"/>
  <c r="DJI54" i="9"/>
  <c r="DJI15" i="9"/>
  <c r="DJI58" i="9"/>
  <c r="DJJ7" i="9"/>
  <c r="DJI13" i="9"/>
  <c r="DJI10" i="9"/>
  <c r="DJI14" i="9"/>
  <c r="DJJ61" i="9" l="1"/>
  <c r="DJJ11" i="9"/>
  <c r="DJJ55" i="9"/>
  <c r="DJJ59" i="9"/>
  <c r="DJJ60" i="9"/>
  <c r="DJJ12" i="9"/>
  <c r="DJJ56" i="9"/>
  <c r="DJJ57" i="9"/>
  <c r="DJJ16" i="9"/>
  <c r="DJJ54" i="9"/>
  <c r="DJJ15" i="9"/>
  <c r="DJJ58" i="9"/>
  <c r="DJJ13" i="9"/>
  <c r="DJK7" i="9"/>
  <c r="DJJ14" i="9"/>
  <c r="DJJ10" i="9"/>
  <c r="DJK61" i="9" l="1"/>
  <c r="DJK55" i="9"/>
  <c r="DJK11" i="9"/>
  <c r="DJK59" i="9"/>
  <c r="DJK60" i="9"/>
  <c r="DJK12" i="9"/>
  <c r="DJK56" i="9"/>
  <c r="DJK57" i="9"/>
  <c r="DJK16" i="9"/>
  <c r="DJK54" i="9"/>
  <c r="DJK15" i="9"/>
  <c r="DJK58" i="9"/>
  <c r="DJL7" i="9"/>
  <c r="DJK14" i="9"/>
  <c r="DJK10" i="9"/>
  <c r="DJK13" i="9"/>
  <c r="DJL61" i="9" l="1"/>
  <c r="DJL55" i="9"/>
  <c r="DJL11" i="9"/>
  <c r="DJL59" i="9"/>
  <c r="DJL60" i="9"/>
  <c r="DJL12" i="9"/>
  <c r="DJL57" i="9"/>
  <c r="DJL56" i="9"/>
  <c r="DJL16" i="9"/>
  <c r="DJL54" i="9"/>
  <c r="DJL15" i="9"/>
  <c r="DJL58" i="9"/>
  <c r="DJM7" i="9"/>
  <c r="DJL13" i="9"/>
  <c r="DJL10" i="9"/>
  <c r="DJL14" i="9"/>
  <c r="DJM61" i="9" l="1"/>
  <c r="DJM55" i="9"/>
  <c r="DJM11" i="9"/>
  <c r="DJM59" i="9"/>
  <c r="DJM60" i="9"/>
  <c r="DJM12" i="9"/>
  <c r="DJM57" i="9"/>
  <c r="DJM56" i="9"/>
  <c r="DJM16" i="9"/>
  <c r="DJM54" i="9"/>
  <c r="DJM15" i="9"/>
  <c r="DJM58" i="9"/>
  <c r="DJM10" i="9"/>
  <c r="DJN7" i="9"/>
  <c r="DJM13" i="9"/>
  <c r="DJM14" i="9"/>
  <c r="DJN61" i="9" l="1"/>
  <c r="DJN55" i="9"/>
  <c r="DJN11" i="9"/>
  <c r="DJN59" i="9"/>
  <c r="DJN60" i="9"/>
  <c r="DJN12" i="9"/>
  <c r="DJN56" i="9"/>
  <c r="DJN57" i="9"/>
  <c r="DJN16" i="9"/>
  <c r="DJN54" i="9"/>
  <c r="DJN15" i="9"/>
  <c r="DJN58" i="9"/>
  <c r="DJO7" i="9"/>
  <c r="DJN13" i="9"/>
  <c r="DJN10" i="9"/>
  <c r="DJN14" i="9"/>
  <c r="DJO61" i="9" l="1"/>
  <c r="DJO11" i="9"/>
  <c r="DJO55" i="9"/>
  <c r="DJO59" i="9"/>
  <c r="DJO60" i="9"/>
  <c r="DJO12" i="9"/>
  <c r="DJO56" i="9"/>
  <c r="DJO57" i="9"/>
  <c r="DJO16" i="9"/>
  <c r="DJO54" i="9"/>
  <c r="DJO15" i="9"/>
  <c r="DJO58" i="9"/>
  <c r="DJP7" i="9"/>
  <c r="DJO13" i="9"/>
  <c r="DJO10" i="9"/>
  <c r="DJO14" i="9"/>
  <c r="DJP61" i="9" l="1"/>
  <c r="DJP55" i="9"/>
  <c r="DJP11" i="9"/>
  <c r="DJP59" i="9"/>
  <c r="DJP60" i="9"/>
  <c r="DJP12" i="9"/>
  <c r="DJP57" i="9"/>
  <c r="DJP56" i="9"/>
  <c r="DJP16" i="9"/>
  <c r="DJP54" i="9"/>
  <c r="DJP15" i="9"/>
  <c r="DJP58" i="9"/>
  <c r="DJQ7" i="9"/>
  <c r="DJP14" i="9"/>
  <c r="DJP10" i="9"/>
  <c r="DJP13" i="9"/>
  <c r="DJQ61" i="9" l="1"/>
  <c r="DJQ55" i="9"/>
  <c r="DJQ11" i="9"/>
  <c r="DJQ59" i="9"/>
  <c r="DJQ60" i="9"/>
  <c r="DJQ12" i="9"/>
  <c r="DJQ56" i="9"/>
  <c r="DJQ57" i="9"/>
  <c r="DJQ16" i="9"/>
  <c r="DJQ54" i="9"/>
  <c r="DJQ15" i="9"/>
  <c r="DJQ58" i="9"/>
  <c r="DJR7" i="9"/>
  <c r="DJQ13" i="9"/>
  <c r="DJQ10" i="9"/>
  <c r="DJQ14" i="9"/>
  <c r="DJR61" i="9" l="1"/>
  <c r="DJR55" i="9"/>
  <c r="DJR11" i="9"/>
  <c r="DJR59" i="9"/>
  <c r="DJR60" i="9"/>
  <c r="DJR12" i="9"/>
  <c r="DJR56" i="9"/>
  <c r="DJR57" i="9"/>
  <c r="DJR16" i="9"/>
  <c r="DJR54" i="9"/>
  <c r="DJR15" i="9"/>
  <c r="DJR58" i="9"/>
  <c r="DJS7" i="9"/>
  <c r="DJR14" i="9"/>
  <c r="DJR10" i="9"/>
  <c r="DJR13" i="9"/>
  <c r="DJS61" i="9" l="1"/>
  <c r="DJS55" i="9"/>
  <c r="DJS11" i="9"/>
  <c r="DJS59" i="9"/>
  <c r="DJS60" i="9"/>
  <c r="DJS12" i="9"/>
  <c r="DJS57" i="9"/>
  <c r="DJS56" i="9"/>
  <c r="DJS16" i="9"/>
  <c r="DJS54" i="9"/>
  <c r="DJS15" i="9"/>
  <c r="DJS58" i="9"/>
  <c r="DJT7" i="9"/>
  <c r="DJS13" i="9"/>
  <c r="DJS10" i="9"/>
  <c r="DJS14" i="9"/>
  <c r="DJT61" i="9" l="1"/>
  <c r="DJT55" i="9"/>
  <c r="DJT11" i="9"/>
  <c r="DJT59" i="9"/>
  <c r="DJT60" i="9"/>
  <c r="DJT12" i="9"/>
  <c r="DJT56" i="9"/>
  <c r="DJT57" i="9"/>
  <c r="DJT16" i="9"/>
  <c r="DJT54" i="9"/>
  <c r="DJT15" i="9"/>
  <c r="DJT58" i="9"/>
  <c r="DJU7" i="9"/>
  <c r="DJT13" i="9"/>
  <c r="DJT10" i="9"/>
  <c r="DJT14" i="9"/>
  <c r="DJU61" i="9" l="1"/>
  <c r="DJU55" i="9"/>
  <c r="DJU11" i="9"/>
  <c r="DJU59" i="9"/>
  <c r="DJU60" i="9"/>
  <c r="DJU12" i="9"/>
  <c r="DJU56" i="9"/>
  <c r="DJU57" i="9"/>
  <c r="DJU16" i="9"/>
  <c r="DJU54" i="9"/>
  <c r="DJU15" i="9"/>
  <c r="DJU58" i="9"/>
  <c r="DJU13" i="9"/>
  <c r="DJV7" i="9"/>
  <c r="DJU10" i="9"/>
  <c r="DJU14" i="9"/>
  <c r="DJV61" i="9" l="1"/>
  <c r="DJV55" i="9"/>
  <c r="DJV11" i="9"/>
  <c r="DJV60" i="9"/>
  <c r="DJV59" i="9"/>
  <c r="DJV12" i="9"/>
  <c r="DJV57" i="9"/>
  <c r="DJV56" i="9"/>
  <c r="DJV16" i="9"/>
  <c r="DJV54" i="9"/>
  <c r="DJV15" i="9"/>
  <c r="DJV58" i="9"/>
  <c r="DJV10" i="9"/>
  <c r="DJV14" i="9"/>
  <c r="DJV13" i="9"/>
  <c r="DJW7" i="9"/>
  <c r="DJW61" i="9" l="1"/>
  <c r="DJW11" i="9"/>
  <c r="DJW55" i="9"/>
  <c r="DJW59" i="9"/>
  <c r="DJW60" i="9"/>
  <c r="DJW12" i="9"/>
  <c r="DJW57" i="9"/>
  <c r="DJW56" i="9"/>
  <c r="DJW16" i="9"/>
  <c r="DJW54" i="9"/>
  <c r="DJW15" i="9"/>
  <c r="DJW58" i="9"/>
  <c r="DJX7" i="9"/>
  <c r="DJW13" i="9"/>
  <c r="DJW10" i="9"/>
  <c r="DJW14" i="9"/>
  <c r="DJX61" i="9" l="1"/>
  <c r="DJX11" i="9"/>
  <c r="DJX55" i="9"/>
  <c r="DJX59" i="9"/>
  <c r="DJX60" i="9"/>
  <c r="DJX12" i="9"/>
  <c r="DJX57" i="9"/>
  <c r="DJX56" i="9"/>
  <c r="DJX16" i="9"/>
  <c r="DJX54" i="9"/>
  <c r="DJX15" i="9"/>
  <c r="DJX58" i="9"/>
  <c r="DJY7" i="9"/>
  <c r="DJX13" i="9"/>
  <c r="DJX10" i="9"/>
  <c r="DJX14" i="9"/>
  <c r="DJY61" i="9" l="1"/>
  <c r="DJY55" i="9"/>
  <c r="DJY11" i="9"/>
  <c r="DJY59" i="9"/>
  <c r="DJY60" i="9"/>
  <c r="DJY12" i="9"/>
  <c r="DJY57" i="9"/>
  <c r="DJY56" i="9"/>
  <c r="DJY16" i="9"/>
  <c r="DJY54" i="9"/>
  <c r="DJY15" i="9"/>
  <c r="DJY58" i="9"/>
  <c r="DJZ7" i="9"/>
  <c r="DJY13" i="9"/>
  <c r="DJY10" i="9"/>
  <c r="DJY14" i="9"/>
  <c r="DJZ61" i="9" l="1"/>
  <c r="DJZ55" i="9"/>
  <c r="DJZ11" i="9"/>
  <c r="DJZ59" i="9"/>
  <c r="DJZ60" i="9"/>
  <c r="DJZ12" i="9"/>
  <c r="DJZ57" i="9"/>
  <c r="DJZ56" i="9"/>
  <c r="DJZ16" i="9"/>
  <c r="DJZ54" i="9"/>
  <c r="DJZ15" i="9"/>
  <c r="DJZ58" i="9"/>
  <c r="DJZ13" i="9"/>
  <c r="DKA7" i="9"/>
  <c r="DJZ14" i="9"/>
  <c r="DJZ10" i="9"/>
  <c r="DKA61" i="9" l="1"/>
  <c r="DKA55" i="9"/>
  <c r="DKA11" i="9"/>
  <c r="DKA59" i="9"/>
  <c r="DKA60" i="9"/>
  <c r="DKA12" i="9"/>
  <c r="DKA56" i="9"/>
  <c r="DKA57" i="9"/>
  <c r="DKA16" i="9"/>
  <c r="DKA54" i="9"/>
  <c r="DKA15" i="9"/>
  <c r="DKA58" i="9"/>
  <c r="DKA14" i="9"/>
  <c r="DKA10" i="9"/>
  <c r="DKA13" i="9"/>
  <c r="DKB7" i="9"/>
  <c r="DKB61" i="9" l="1"/>
  <c r="DKB55" i="9"/>
  <c r="DKB11" i="9"/>
  <c r="DKB59" i="9"/>
  <c r="DKB60" i="9"/>
  <c r="DKB12" i="9"/>
  <c r="DKB57" i="9"/>
  <c r="DKB56" i="9"/>
  <c r="DKB16" i="9"/>
  <c r="DKB54" i="9"/>
  <c r="DKB15" i="9"/>
  <c r="DKB58" i="9"/>
  <c r="DKB10" i="9"/>
  <c r="DKB14" i="9"/>
  <c r="DKC7" i="9"/>
  <c r="DKB13" i="9"/>
  <c r="DKC61" i="9" l="1"/>
  <c r="DKC55" i="9"/>
  <c r="DKC11" i="9"/>
  <c r="DKC59" i="9"/>
  <c r="DKC60" i="9"/>
  <c r="DKC12" i="9"/>
  <c r="DKC57" i="9"/>
  <c r="DKC56" i="9"/>
  <c r="DKC16" i="9"/>
  <c r="DKC54" i="9"/>
  <c r="DKC15" i="9"/>
  <c r="DKC58" i="9"/>
  <c r="DKC10" i="9"/>
  <c r="DKC14" i="9"/>
  <c r="DKC13" i="9"/>
  <c r="DKD7" i="9"/>
  <c r="DKD61" i="9" l="1"/>
  <c r="DKD11" i="9"/>
  <c r="DKD55" i="9"/>
  <c r="DKD59" i="9"/>
  <c r="DKD60" i="9"/>
  <c r="DKD12" i="9"/>
  <c r="DKD56" i="9"/>
  <c r="DKD57" i="9"/>
  <c r="DKD16" i="9"/>
  <c r="DKD54" i="9"/>
  <c r="DKD15" i="9"/>
  <c r="DKD58" i="9"/>
  <c r="DKD10" i="9"/>
  <c r="DKD14" i="9"/>
  <c r="DKE7" i="9"/>
  <c r="DKD13" i="9"/>
  <c r="DKE61" i="9" l="1"/>
  <c r="DKE55" i="9"/>
  <c r="DKE11" i="9"/>
  <c r="DKE59" i="9"/>
  <c r="DKE60" i="9"/>
  <c r="DKE12" i="9"/>
  <c r="DKE56" i="9"/>
  <c r="DKE57" i="9"/>
  <c r="DKE16" i="9"/>
  <c r="DKE54" i="9"/>
  <c r="DKE15" i="9"/>
  <c r="DKE58" i="9"/>
  <c r="DKF7" i="9"/>
  <c r="DKE10" i="9"/>
  <c r="DKE14" i="9"/>
  <c r="DKE13" i="9"/>
  <c r="DKF61" i="9" l="1"/>
  <c r="DKF55" i="9"/>
  <c r="DKF11" i="9"/>
  <c r="DKF59" i="9"/>
  <c r="DKF60" i="9"/>
  <c r="DKF12" i="9"/>
  <c r="DKF57" i="9"/>
  <c r="DKF56" i="9"/>
  <c r="DKF16" i="9"/>
  <c r="DKF54" i="9"/>
  <c r="DKF15" i="9"/>
  <c r="DKF58" i="9"/>
  <c r="DKG7" i="9"/>
  <c r="DKF14" i="9"/>
  <c r="DKF10" i="9"/>
  <c r="DKF13" i="9"/>
  <c r="DKG61" i="9" l="1"/>
  <c r="DKG55" i="9"/>
  <c r="DKG11" i="9"/>
  <c r="DKG59" i="9"/>
  <c r="DKG60" i="9"/>
  <c r="DKG12" i="9"/>
  <c r="DKG56" i="9"/>
  <c r="DKG57" i="9"/>
  <c r="DKG16" i="9"/>
  <c r="DKG54" i="9"/>
  <c r="DKG15" i="9"/>
  <c r="DKG58" i="9"/>
  <c r="DKG13" i="9"/>
  <c r="DKH7" i="9"/>
  <c r="DKG10" i="9"/>
  <c r="DKG14" i="9"/>
  <c r="DKH61" i="9" l="1"/>
  <c r="DKH55" i="9"/>
  <c r="DKH11" i="9"/>
  <c r="DKH59" i="9"/>
  <c r="DKH60" i="9"/>
  <c r="DKH12" i="9"/>
  <c r="DKH56" i="9"/>
  <c r="DKH57" i="9"/>
  <c r="DKH16" i="9"/>
  <c r="DKH54" i="9"/>
  <c r="DKH15" i="9"/>
  <c r="DKH58" i="9"/>
  <c r="DKH14" i="9"/>
  <c r="DKI7" i="9"/>
  <c r="DKH13" i="9"/>
  <c r="DKH10" i="9"/>
  <c r="DKI61" i="9" l="1"/>
  <c r="DKI55" i="9"/>
  <c r="DKI11" i="9"/>
  <c r="DKI59" i="9"/>
  <c r="DKI60" i="9"/>
  <c r="DKI12" i="9"/>
  <c r="DKI57" i="9"/>
  <c r="DKI56" i="9"/>
  <c r="DKI16" i="9"/>
  <c r="DKI54" i="9"/>
  <c r="DKI15" i="9"/>
  <c r="DKI58" i="9"/>
  <c r="DKJ7" i="9"/>
  <c r="DKI13" i="9"/>
  <c r="DKI10" i="9"/>
  <c r="DKI14" i="9"/>
  <c r="DKJ61" i="9" l="1"/>
  <c r="DKJ55" i="9"/>
  <c r="DKJ11" i="9"/>
  <c r="DKJ59" i="9"/>
  <c r="DKJ60" i="9"/>
  <c r="DKJ12" i="9"/>
  <c r="DKJ56" i="9"/>
  <c r="DKJ57" i="9"/>
  <c r="DKJ16" i="9"/>
  <c r="DKJ54" i="9"/>
  <c r="DKJ15" i="9"/>
  <c r="DKJ58" i="9"/>
  <c r="DKJ13" i="9"/>
  <c r="DKK7" i="9"/>
  <c r="DKJ10" i="9"/>
  <c r="DKJ14" i="9"/>
  <c r="DKK61" i="9" l="1"/>
  <c r="DKK55" i="9"/>
  <c r="DKK11" i="9"/>
  <c r="DKK59" i="9"/>
  <c r="DKK60" i="9"/>
  <c r="DKK12" i="9"/>
  <c r="DKK57" i="9"/>
  <c r="DKK56" i="9"/>
  <c r="DKK16" i="9"/>
  <c r="DKK54" i="9"/>
  <c r="DKK15" i="9"/>
  <c r="DKK58" i="9"/>
  <c r="DKL7" i="9"/>
  <c r="DKK13" i="9"/>
  <c r="DKK10" i="9"/>
  <c r="DKK14" i="9"/>
  <c r="DKL61" i="9" l="1"/>
  <c r="DKL55" i="9"/>
  <c r="DKL11" i="9"/>
  <c r="DKL59" i="9"/>
  <c r="DKL60" i="9"/>
  <c r="DKL12" i="9"/>
  <c r="DKL57" i="9"/>
  <c r="DKL56" i="9"/>
  <c r="DKL16" i="9"/>
  <c r="DKL54" i="9"/>
  <c r="DKL15" i="9"/>
  <c r="DKL58" i="9"/>
  <c r="DKM7" i="9"/>
  <c r="DKL14" i="9"/>
  <c r="DKL10" i="9"/>
  <c r="DKL13" i="9"/>
  <c r="DKM61" i="9" l="1"/>
  <c r="DKM55" i="9"/>
  <c r="DKM11" i="9"/>
  <c r="DKM59" i="9"/>
  <c r="DKM60" i="9"/>
  <c r="DKM12" i="9"/>
  <c r="DKM56" i="9"/>
  <c r="DKM57" i="9"/>
  <c r="DKM16" i="9"/>
  <c r="DKM54" i="9"/>
  <c r="DKM15" i="9"/>
  <c r="DKM58" i="9"/>
  <c r="DKN7" i="9"/>
  <c r="DKM13" i="9"/>
  <c r="DKM10" i="9"/>
  <c r="DKM14" i="9"/>
  <c r="DKN61" i="9" l="1"/>
  <c r="DKN55" i="9"/>
  <c r="DKN11" i="9"/>
  <c r="DKN59" i="9"/>
  <c r="DKN60" i="9"/>
  <c r="DKN12" i="9"/>
  <c r="DKN56" i="9"/>
  <c r="DKN57" i="9"/>
  <c r="DKN16" i="9"/>
  <c r="DKN54" i="9"/>
  <c r="DKN15" i="9"/>
  <c r="DKN58" i="9"/>
  <c r="DKO7" i="9"/>
  <c r="DKN13" i="9"/>
  <c r="DKN14" i="9"/>
  <c r="DKN10" i="9"/>
  <c r="DKO61" i="9" l="1"/>
  <c r="DKO55" i="9"/>
  <c r="DKO11" i="9"/>
  <c r="DKO59" i="9"/>
  <c r="DKO60" i="9"/>
  <c r="DKO12" i="9"/>
  <c r="DKO57" i="9"/>
  <c r="DKO56" i="9"/>
  <c r="DKO16" i="9"/>
  <c r="DKO54" i="9"/>
  <c r="DKO15" i="9"/>
  <c r="DKO58" i="9"/>
  <c r="DKP7" i="9"/>
  <c r="DKO13" i="9"/>
  <c r="DKO10" i="9"/>
  <c r="DKO14" i="9"/>
  <c r="DKP61" i="9" l="1"/>
  <c r="DKP55" i="9"/>
  <c r="DKP11" i="9"/>
  <c r="DKP59" i="9"/>
  <c r="DKP60" i="9"/>
  <c r="DKP12" i="9"/>
  <c r="DKP57" i="9"/>
  <c r="DKP56" i="9"/>
  <c r="DKP16" i="9"/>
  <c r="DKP54" i="9"/>
  <c r="DKP15" i="9"/>
  <c r="DKP58" i="9"/>
  <c r="DKP13" i="9"/>
  <c r="DKQ7" i="9"/>
  <c r="DKP14" i="9"/>
  <c r="DKP10" i="9"/>
  <c r="DKQ61" i="9" l="1"/>
  <c r="DKQ55" i="9"/>
  <c r="DKQ11" i="9"/>
  <c r="DKQ59" i="9"/>
  <c r="DKQ60" i="9"/>
  <c r="DKQ12" i="9"/>
  <c r="DKQ56" i="9"/>
  <c r="DKQ57" i="9"/>
  <c r="DKQ16" i="9"/>
  <c r="DKQ54" i="9"/>
  <c r="DKQ15" i="9"/>
  <c r="DKQ58" i="9"/>
  <c r="DKQ10" i="9"/>
  <c r="DKR7" i="9"/>
  <c r="DKQ13" i="9"/>
  <c r="DKQ14" i="9"/>
  <c r="DKR61" i="9" l="1"/>
  <c r="DKR55" i="9"/>
  <c r="DKR11" i="9"/>
  <c r="DKR59" i="9"/>
  <c r="DKR60" i="9"/>
  <c r="DKR12" i="9"/>
  <c r="DKR57" i="9"/>
  <c r="DKR56" i="9"/>
  <c r="DKR16" i="9"/>
  <c r="DKR54" i="9"/>
  <c r="DKR15" i="9"/>
  <c r="DKR58" i="9"/>
  <c r="DKR13" i="9"/>
  <c r="DKR14" i="9"/>
  <c r="DKS7" i="9"/>
  <c r="DKR10" i="9"/>
  <c r="DKS61" i="9" l="1"/>
  <c r="DKS55" i="9"/>
  <c r="DKS11" i="9"/>
  <c r="DKS59" i="9"/>
  <c r="DKS60" i="9"/>
  <c r="DKS12" i="9"/>
  <c r="DKS57" i="9"/>
  <c r="DKS56" i="9"/>
  <c r="DKS16" i="9"/>
  <c r="DKS54" i="9"/>
  <c r="DKS15" i="9"/>
  <c r="DKS58" i="9"/>
  <c r="DKT7" i="9"/>
  <c r="DKS13" i="9"/>
  <c r="DKS10" i="9"/>
  <c r="DKS14" i="9"/>
  <c r="DKT61" i="9" l="1"/>
  <c r="DKT55" i="9"/>
  <c r="DKT11" i="9"/>
  <c r="DKT59" i="9"/>
  <c r="DKT60" i="9"/>
  <c r="DKT12" i="9"/>
  <c r="DKT57" i="9"/>
  <c r="DKT56" i="9"/>
  <c r="DKT16" i="9"/>
  <c r="DKT54" i="9"/>
  <c r="DKT15" i="9"/>
  <c r="DKT58" i="9"/>
  <c r="DKU7" i="9"/>
  <c r="DKT13" i="9"/>
  <c r="DKT10" i="9"/>
  <c r="DKT14" i="9"/>
  <c r="DKU61" i="9" l="1"/>
  <c r="DKU11" i="9"/>
  <c r="DKU55" i="9"/>
  <c r="DKU59" i="9"/>
  <c r="DKU60" i="9"/>
  <c r="DKU12" i="9"/>
  <c r="DKU56" i="9"/>
  <c r="DKU57" i="9"/>
  <c r="DKU16" i="9"/>
  <c r="DKU54" i="9"/>
  <c r="DKU15" i="9"/>
  <c r="DKU58" i="9"/>
  <c r="DKV7" i="9"/>
  <c r="DKU13" i="9"/>
  <c r="DKU10" i="9"/>
  <c r="DKU14" i="9"/>
  <c r="DKV61" i="9" l="1"/>
  <c r="DKV55" i="9"/>
  <c r="DKV11" i="9"/>
  <c r="DKV59" i="9"/>
  <c r="DKV60" i="9"/>
  <c r="DKV12" i="9"/>
  <c r="DKV57" i="9"/>
  <c r="DKV56" i="9"/>
  <c r="DKV16" i="9"/>
  <c r="DKV54" i="9"/>
  <c r="DKV15" i="9"/>
  <c r="DKV58" i="9"/>
  <c r="DKW7" i="9"/>
  <c r="DKV14" i="9"/>
  <c r="DKV10" i="9"/>
  <c r="DKV13" i="9"/>
  <c r="DKW61" i="9" l="1"/>
  <c r="DKW55" i="9"/>
  <c r="DKW11" i="9"/>
  <c r="DKW59" i="9"/>
  <c r="DKW60" i="9"/>
  <c r="DKW12" i="9"/>
  <c r="DKW56" i="9"/>
  <c r="DKW57" i="9"/>
  <c r="DKW16" i="9"/>
  <c r="DKW54" i="9"/>
  <c r="DKW15" i="9"/>
  <c r="DKW58" i="9"/>
  <c r="DKW10" i="9"/>
  <c r="DKX7" i="9"/>
  <c r="DKW13" i="9"/>
  <c r="DKW14" i="9"/>
  <c r="DKX61" i="9" l="1"/>
  <c r="DKX55" i="9"/>
  <c r="DKX11" i="9"/>
  <c r="DKX59" i="9"/>
  <c r="DKX60" i="9"/>
  <c r="DKX12" i="9"/>
  <c r="DKX56" i="9"/>
  <c r="DKX57" i="9"/>
  <c r="DKX16" i="9"/>
  <c r="DKX54" i="9"/>
  <c r="DKX15" i="9"/>
  <c r="DKX58" i="9"/>
  <c r="DKY7" i="9"/>
  <c r="DKX14" i="9"/>
  <c r="DKX10" i="9"/>
  <c r="DKX13" i="9"/>
  <c r="DKY61" i="9" l="1"/>
  <c r="DKY11" i="9"/>
  <c r="DKY55" i="9"/>
  <c r="DKY60" i="9"/>
  <c r="DKY59" i="9"/>
  <c r="DKY12" i="9"/>
  <c r="DKY57" i="9"/>
  <c r="DKY56" i="9"/>
  <c r="DKY16" i="9"/>
  <c r="DKY54" i="9"/>
  <c r="DKY15" i="9"/>
  <c r="DKY58" i="9"/>
  <c r="DKZ7" i="9"/>
  <c r="DKY13" i="9"/>
  <c r="DKY10" i="9"/>
  <c r="DKY14" i="9"/>
  <c r="DKZ61" i="9" l="1"/>
  <c r="DKZ11" i="9"/>
  <c r="DKZ55" i="9"/>
  <c r="DKZ59" i="9"/>
  <c r="DKZ60" i="9"/>
  <c r="DKZ12" i="9"/>
  <c r="DKZ56" i="9"/>
  <c r="DKZ57" i="9"/>
  <c r="DKZ16" i="9"/>
  <c r="DKZ54" i="9"/>
  <c r="DKZ15" i="9"/>
  <c r="DKZ58" i="9"/>
  <c r="DLA7" i="9"/>
  <c r="DKZ13" i="9"/>
  <c r="DKZ10" i="9"/>
  <c r="DKZ14" i="9"/>
  <c r="DLA61" i="9" l="1"/>
  <c r="DLA11" i="9"/>
  <c r="DLA55" i="9"/>
  <c r="DLA59" i="9"/>
  <c r="DLA60" i="9"/>
  <c r="DLA12" i="9"/>
  <c r="DLA57" i="9"/>
  <c r="DLA56" i="9"/>
  <c r="DLA16" i="9"/>
  <c r="DLA54" i="9"/>
  <c r="DLA15" i="9"/>
  <c r="DLA58" i="9"/>
  <c r="DLB7" i="9"/>
  <c r="DLA13" i="9"/>
  <c r="DLA10" i="9"/>
  <c r="DLA14" i="9"/>
  <c r="DLB61" i="9" l="1"/>
  <c r="DLB11" i="9"/>
  <c r="DLB55" i="9"/>
  <c r="DLB59" i="9"/>
  <c r="DLB60" i="9"/>
  <c r="DLB12" i="9"/>
  <c r="DLB57" i="9"/>
  <c r="DLB56" i="9"/>
  <c r="DLB16" i="9"/>
  <c r="DLB54" i="9"/>
  <c r="DLB15" i="9"/>
  <c r="DLB58" i="9"/>
  <c r="DLC7" i="9"/>
  <c r="DLB14" i="9"/>
  <c r="DLB10" i="9"/>
  <c r="DLB13" i="9"/>
  <c r="DLC61" i="9" l="1"/>
  <c r="DLC55" i="9"/>
  <c r="DLC11" i="9"/>
  <c r="DLC59" i="9"/>
  <c r="DLC60" i="9"/>
  <c r="DLC12" i="9"/>
  <c r="DLC56" i="9"/>
  <c r="DLC57" i="9"/>
  <c r="DLC16" i="9"/>
  <c r="DLC54" i="9"/>
  <c r="DLC15" i="9"/>
  <c r="DLC58" i="9"/>
  <c r="DLD7" i="9"/>
  <c r="DLC13" i="9"/>
  <c r="DLC10" i="9"/>
  <c r="DLC14" i="9"/>
  <c r="DLD61" i="9" l="1"/>
  <c r="DLD55" i="9"/>
  <c r="DLD11" i="9"/>
  <c r="DLD59" i="9"/>
  <c r="DLD60" i="9"/>
  <c r="DLD12" i="9"/>
  <c r="DLD56" i="9"/>
  <c r="DLD57" i="9"/>
  <c r="DLD16" i="9"/>
  <c r="DLD54" i="9"/>
  <c r="DLD15" i="9"/>
  <c r="DLD58" i="9"/>
  <c r="DLE7" i="9"/>
  <c r="DLD13" i="9"/>
  <c r="DLD10" i="9"/>
  <c r="DLD14" i="9"/>
  <c r="DLE61" i="9" l="1"/>
  <c r="DLE55" i="9"/>
  <c r="DLE11" i="9"/>
  <c r="DLE59" i="9"/>
  <c r="DLE60" i="9"/>
  <c r="DLE12" i="9"/>
  <c r="DLE57" i="9"/>
  <c r="DLE56" i="9"/>
  <c r="DLE16" i="9"/>
  <c r="DLE54" i="9"/>
  <c r="DLE15" i="9"/>
  <c r="DLE58" i="9"/>
  <c r="DLF7" i="9"/>
  <c r="DLE13" i="9"/>
  <c r="DLE10" i="9"/>
  <c r="DLE14" i="9"/>
  <c r="DLF61" i="9" l="1"/>
  <c r="DLF55" i="9"/>
  <c r="DLF11" i="9"/>
  <c r="DLF59" i="9"/>
  <c r="DLF60" i="9"/>
  <c r="DLF12" i="9"/>
  <c r="DLF57" i="9"/>
  <c r="DLF56" i="9"/>
  <c r="DLF16" i="9"/>
  <c r="DLF54" i="9"/>
  <c r="DLF15" i="9"/>
  <c r="DLF58" i="9"/>
  <c r="DLG7" i="9"/>
  <c r="DLF13" i="9"/>
  <c r="DLF10" i="9"/>
  <c r="DLF14" i="9"/>
  <c r="DLG61" i="9" l="1"/>
  <c r="DLG55" i="9"/>
  <c r="DLG11" i="9"/>
  <c r="DLG59" i="9"/>
  <c r="DLG60" i="9"/>
  <c r="DLG12" i="9"/>
  <c r="DLG56" i="9"/>
  <c r="DLG57" i="9"/>
  <c r="DLG16" i="9"/>
  <c r="DLG54" i="9"/>
  <c r="DLG15" i="9"/>
  <c r="DLG58" i="9"/>
  <c r="DLH7" i="9"/>
  <c r="DLG14" i="9"/>
  <c r="DLG10" i="9"/>
  <c r="DLG13" i="9"/>
  <c r="DLH61" i="9" l="1"/>
  <c r="DLH55" i="9"/>
  <c r="DLH11" i="9"/>
  <c r="DLH59" i="9"/>
  <c r="DLH60" i="9"/>
  <c r="DLH12" i="9"/>
  <c r="DLH57" i="9"/>
  <c r="DLH56" i="9"/>
  <c r="DLH16" i="9"/>
  <c r="DLH54" i="9"/>
  <c r="DLH15" i="9"/>
  <c r="DLH58" i="9"/>
  <c r="DLI7" i="9"/>
  <c r="DLH13" i="9"/>
  <c r="DLH10" i="9"/>
  <c r="DLH14" i="9"/>
  <c r="DLI61" i="9" l="1"/>
  <c r="DLI55" i="9"/>
  <c r="DLI11" i="9"/>
  <c r="DLI59" i="9"/>
  <c r="DLI60" i="9"/>
  <c r="DLI12" i="9"/>
  <c r="DLI57" i="9"/>
  <c r="DLI56" i="9"/>
  <c r="DLI16" i="9"/>
  <c r="DLI54" i="9"/>
  <c r="DLI15" i="9"/>
  <c r="DLI58" i="9"/>
  <c r="DLJ7" i="9"/>
  <c r="DLI13" i="9"/>
  <c r="DLI10" i="9"/>
  <c r="DLI14" i="9"/>
  <c r="DLJ61" i="9" l="1"/>
  <c r="DLJ55" i="9"/>
  <c r="DLJ11" i="9"/>
  <c r="DLJ59" i="9"/>
  <c r="DLJ60" i="9"/>
  <c r="DLJ12" i="9"/>
  <c r="DLJ56" i="9"/>
  <c r="DLJ57" i="9"/>
  <c r="DLJ16" i="9"/>
  <c r="DLJ54" i="9"/>
  <c r="DLJ15" i="9"/>
  <c r="DLJ58" i="9"/>
  <c r="DLK7" i="9"/>
  <c r="DLJ13" i="9"/>
  <c r="DLJ10" i="9"/>
  <c r="DLJ14" i="9"/>
  <c r="DLK61" i="9" l="1"/>
  <c r="DLK55" i="9"/>
  <c r="DLK11" i="9"/>
  <c r="DLK59" i="9"/>
  <c r="DLK60" i="9"/>
  <c r="DLK12" i="9"/>
  <c r="DLK57" i="9"/>
  <c r="DLK56" i="9"/>
  <c r="DLK16" i="9"/>
  <c r="DLK54" i="9"/>
  <c r="DLK15" i="9"/>
  <c r="DLK58" i="9"/>
  <c r="DLL7" i="9"/>
  <c r="DLK13" i="9"/>
  <c r="DLK10" i="9"/>
  <c r="DLK14" i="9"/>
  <c r="DLL61" i="9" l="1"/>
  <c r="DLL55" i="9"/>
  <c r="DLL11" i="9"/>
  <c r="DLL59" i="9"/>
  <c r="DLL60" i="9"/>
  <c r="DLL12" i="9"/>
  <c r="DLL57" i="9"/>
  <c r="DLL56" i="9"/>
  <c r="DLL16" i="9"/>
  <c r="DLL54" i="9"/>
  <c r="DLL15" i="9"/>
  <c r="DLL58" i="9"/>
  <c r="DLM7" i="9"/>
  <c r="DLL14" i="9"/>
  <c r="DLL10" i="9"/>
  <c r="DLL13" i="9"/>
  <c r="DLM61" i="9" l="1"/>
  <c r="DLM55" i="9"/>
  <c r="DLM11" i="9"/>
  <c r="DLM59" i="9"/>
  <c r="DLM60" i="9"/>
  <c r="DLM12" i="9"/>
  <c r="DLM56" i="9"/>
  <c r="DLM57" i="9"/>
  <c r="DLM16" i="9"/>
  <c r="DLM54" i="9"/>
  <c r="DLM15" i="9"/>
  <c r="DLM58" i="9"/>
  <c r="DLM13" i="9"/>
  <c r="DLN7" i="9"/>
  <c r="DLM10" i="9"/>
  <c r="DLM14" i="9"/>
  <c r="DLN61" i="9" l="1"/>
  <c r="DLN55" i="9"/>
  <c r="DLN11" i="9"/>
  <c r="DLN59" i="9"/>
  <c r="DLN60" i="9"/>
  <c r="DLN12" i="9"/>
  <c r="DLN57" i="9"/>
  <c r="DLN56" i="9"/>
  <c r="DLN16" i="9"/>
  <c r="DLN54" i="9"/>
  <c r="DLN15" i="9"/>
  <c r="DLN58" i="9"/>
  <c r="DLN14" i="9"/>
  <c r="DLN10" i="9"/>
  <c r="DLN13" i="9"/>
  <c r="DLO7" i="9"/>
  <c r="DLO61" i="9" l="1"/>
  <c r="DLO55" i="9"/>
  <c r="DLO11" i="9"/>
  <c r="DLO59" i="9"/>
  <c r="DLO60" i="9"/>
  <c r="DLO12" i="9"/>
  <c r="DLO57" i="9"/>
  <c r="DLO56" i="9"/>
  <c r="DLO16" i="9"/>
  <c r="DLO54" i="9"/>
  <c r="DLO15" i="9"/>
  <c r="DLO58" i="9"/>
  <c r="DLP7" i="9"/>
  <c r="DLO13" i="9"/>
  <c r="DLO10" i="9"/>
  <c r="DLO14" i="9"/>
  <c r="DLP61" i="9" l="1"/>
  <c r="DLP55" i="9"/>
  <c r="DLP11" i="9"/>
  <c r="DLP59" i="9"/>
  <c r="DLP60" i="9"/>
  <c r="DLP12" i="9"/>
  <c r="DLP56" i="9"/>
  <c r="DLP57" i="9"/>
  <c r="DLP16" i="9"/>
  <c r="DLP54" i="9"/>
  <c r="DLP15" i="9"/>
  <c r="DLP58" i="9"/>
  <c r="DLP13" i="9"/>
  <c r="DLQ7" i="9"/>
  <c r="DLP14" i="9"/>
  <c r="DLP10" i="9"/>
  <c r="DLQ61" i="9" l="1"/>
  <c r="DLQ11" i="9"/>
  <c r="DLQ55" i="9"/>
  <c r="DLQ59" i="9"/>
  <c r="DLQ60" i="9"/>
  <c r="DLQ12" i="9"/>
  <c r="DLQ56" i="9"/>
  <c r="DLQ57" i="9"/>
  <c r="DLQ16" i="9"/>
  <c r="DLQ54" i="9"/>
  <c r="DLQ15" i="9"/>
  <c r="DLQ58" i="9"/>
  <c r="DLR7" i="9"/>
  <c r="DLQ13" i="9"/>
  <c r="DLQ10" i="9"/>
  <c r="DLQ14" i="9"/>
  <c r="DLR61" i="9" l="1"/>
  <c r="DLR55" i="9"/>
  <c r="DLR11" i="9"/>
  <c r="DLR59" i="9"/>
  <c r="DLR60" i="9"/>
  <c r="DLR12" i="9"/>
  <c r="DLR57" i="9"/>
  <c r="DLR56" i="9"/>
  <c r="DLR16" i="9"/>
  <c r="DLR54" i="9"/>
  <c r="DLR15" i="9"/>
  <c r="DLR58" i="9"/>
  <c r="DLS7" i="9"/>
  <c r="DLR14" i="9"/>
  <c r="DLR10" i="9"/>
  <c r="DLR13" i="9"/>
  <c r="DLS61" i="9" l="1"/>
  <c r="DLS55" i="9"/>
  <c r="DLS11" i="9"/>
  <c r="DLS59" i="9"/>
  <c r="DLS60" i="9"/>
  <c r="DLS12" i="9"/>
  <c r="DLS56" i="9"/>
  <c r="DLS57" i="9"/>
  <c r="DLS16" i="9"/>
  <c r="DLS54" i="9"/>
  <c r="DLS15" i="9"/>
  <c r="DLS58" i="9"/>
  <c r="DLT7" i="9"/>
  <c r="DLS13" i="9"/>
  <c r="DLS10" i="9"/>
  <c r="DLS14" i="9"/>
  <c r="DLT61" i="9" l="1"/>
  <c r="DLT11" i="9"/>
  <c r="DLT55" i="9"/>
  <c r="DLT59" i="9"/>
  <c r="DLT60" i="9"/>
  <c r="DLT12" i="9"/>
  <c r="DLT56" i="9"/>
  <c r="DLT57" i="9"/>
  <c r="DLT16" i="9"/>
  <c r="DLT54" i="9"/>
  <c r="DLT15" i="9"/>
  <c r="DLT58" i="9"/>
  <c r="DLU7" i="9"/>
  <c r="DLT13" i="9"/>
  <c r="DLT10" i="9"/>
  <c r="DLT14" i="9"/>
  <c r="DLU61" i="9" l="1"/>
  <c r="DLU55" i="9"/>
  <c r="DLU11" i="9"/>
  <c r="DLU59" i="9"/>
  <c r="DLU60" i="9"/>
  <c r="DLU12" i="9"/>
  <c r="DLU57" i="9"/>
  <c r="DLU56" i="9"/>
  <c r="DLU16" i="9"/>
  <c r="DLU54" i="9"/>
  <c r="DLU15" i="9"/>
  <c r="DLU58" i="9"/>
  <c r="DLV7" i="9"/>
  <c r="DLU13" i="9"/>
  <c r="DLU10" i="9"/>
  <c r="DLU14" i="9"/>
  <c r="DLV61" i="9" l="1"/>
  <c r="DLV55" i="9"/>
  <c r="DLV11" i="9"/>
  <c r="DLV59" i="9"/>
  <c r="DLV60" i="9"/>
  <c r="DLV12" i="9"/>
  <c r="DLV57" i="9"/>
  <c r="DLV56" i="9"/>
  <c r="DLV16" i="9"/>
  <c r="DLV54" i="9"/>
  <c r="DLV15" i="9"/>
  <c r="DLV58" i="9"/>
  <c r="DLV13" i="9"/>
  <c r="DLV10" i="9"/>
  <c r="DLV14" i="9"/>
  <c r="DLW7" i="9"/>
  <c r="DLW61" i="9" l="1"/>
  <c r="DLW11" i="9"/>
  <c r="DLW55" i="9"/>
  <c r="DLW59" i="9"/>
  <c r="DLW60" i="9"/>
  <c r="DLW12" i="9"/>
  <c r="DLW57" i="9"/>
  <c r="DLW56" i="9"/>
  <c r="DLW16" i="9"/>
  <c r="DLW54" i="9"/>
  <c r="DLW15" i="9"/>
  <c r="DLW58" i="9"/>
  <c r="DLW10" i="9"/>
  <c r="DLX7" i="9"/>
  <c r="DLW14" i="9"/>
  <c r="DLW13" i="9"/>
  <c r="DLX61" i="9" l="1"/>
  <c r="DLX55" i="9"/>
  <c r="DLX11" i="9"/>
  <c r="DLX59" i="9"/>
  <c r="DLX60" i="9"/>
  <c r="DLX12" i="9"/>
  <c r="DLX57" i="9"/>
  <c r="DLX56" i="9"/>
  <c r="DLX16" i="9"/>
  <c r="DLX54" i="9"/>
  <c r="DLX15" i="9"/>
  <c r="DLX58" i="9"/>
  <c r="DLY7" i="9"/>
  <c r="DLX13" i="9"/>
  <c r="DLX10" i="9"/>
  <c r="DLX14" i="9"/>
  <c r="DLY61" i="9" l="1"/>
  <c r="DLY11" i="9"/>
  <c r="DLY55" i="9"/>
  <c r="DLY59" i="9"/>
  <c r="DLY60" i="9"/>
  <c r="DLY12" i="9"/>
  <c r="DLY56" i="9"/>
  <c r="DLY57" i="9"/>
  <c r="DLY16" i="9"/>
  <c r="DLY54" i="9"/>
  <c r="DLY15" i="9"/>
  <c r="DLY58" i="9"/>
  <c r="DLZ7" i="9"/>
  <c r="DLY13" i="9"/>
  <c r="DLY10" i="9"/>
  <c r="DLY14" i="9"/>
  <c r="DLZ61" i="9" l="1"/>
  <c r="DLZ55" i="9"/>
  <c r="DLZ11" i="9"/>
  <c r="DLZ59" i="9"/>
  <c r="DLZ60" i="9"/>
  <c r="DLZ12" i="9"/>
  <c r="DLZ56" i="9"/>
  <c r="DLZ57" i="9"/>
  <c r="DLZ16" i="9"/>
  <c r="DLZ54" i="9"/>
  <c r="DLZ15" i="9"/>
  <c r="DLZ58" i="9"/>
  <c r="DMA7" i="9"/>
  <c r="DLZ13" i="9"/>
  <c r="DLZ10" i="9"/>
  <c r="DLZ14" i="9"/>
  <c r="DMA61" i="9" l="1"/>
  <c r="DMA55" i="9"/>
  <c r="DMA11" i="9"/>
  <c r="DMA59" i="9"/>
  <c r="DMA60" i="9"/>
  <c r="DMA12" i="9"/>
  <c r="DMA56" i="9"/>
  <c r="DMA57" i="9"/>
  <c r="DMA16" i="9"/>
  <c r="DMA54" i="9"/>
  <c r="DMA15" i="9"/>
  <c r="DMA58" i="9"/>
  <c r="DMA13" i="9"/>
  <c r="DMB7" i="9"/>
  <c r="DMA10" i="9"/>
  <c r="DMA14" i="9"/>
  <c r="DMB61" i="9" l="1"/>
  <c r="DMB11" i="9"/>
  <c r="DMB55" i="9"/>
  <c r="DMB59" i="9"/>
  <c r="DMB60" i="9"/>
  <c r="DMB12" i="9"/>
  <c r="DMB57" i="9"/>
  <c r="DMB56" i="9"/>
  <c r="DMB16" i="9"/>
  <c r="DMB54" i="9"/>
  <c r="DMB15" i="9"/>
  <c r="DMB58" i="9"/>
  <c r="DMC7" i="9"/>
  <c r="DMB14" i="9"/>
  <c r="DMB10" i="9"/>
  <c r="DMB13" i="9"/>
  <c r="DMC61" i="9" l="1"/>
  <c r="DMC55" i="9"/>
  <c r="DMC11" i="9"/>
  <c r="DMC59" i="9"/>
  <c r="DMC60" i="9"/>
  <c r="DMC12" i="9"/>
  <c r="DMC56" i="9"/>
  <c r="DMC57" i="9"/>
  <c r="DMC16" i="9"/>
  <c r="DMC54" i="9"/>
  <c r="DMC15" i="9"/>
  <c r="DMC58" i="9"/>
  <c r="DMC10" i="9"/>
  <c r="DMD7" i="9"/>
  <c r="DMC13" i="9"/>
  <c r="DMC14" i="9"/>
  <c r="DMD61" i="9" l="1"/>
  <c r="DMD55" i="9"/>
  <c r="DMD11" i="9"/>
  <c r="DMD59" i="9"/>
  <c r="DMD60" i="9"/>
  <c r="DMD12" i="9"/>
  <c r="DMD56" i="9"/>
  <c r="DMD57" i="9"/>
  <c r="DMD16" i="9"/>
  <c r="DMD54" i="9"/>
  <c r="DMD15" i="9"/>
  <c r="DMD58" i="9"/>
  <c r="DME7" i="9"/>
  <c r="DMD14" i="9"/>
  <c r="DMD10" i="9"/>
  <c r="DMD13" i="9"/>
  <c r="DME61" i="9" l="1"/>
  <c r="DME55" i="9"/>
  <c r="DME11" i="9"/>
  <c r="DME59" i="9"/>
  <c r="DME60" i="9"/>
  <c r="DME12" i="9"/>
  <c r="DME57" i="9"/>
  <c r="DME56" i="9"/>
  <c r="DME16" i="9"/>
  <c r="DME54" i="9"/>
  <c r="DME15" i="9"/>
  <c r="DME58" i="9"/>
  <c r="DMF7" i="9"/>
  <c r="DME13" i="9"/>
  <c r="DME10" i="9"/>
  <c r="DME14" i="9"/>
  <c r="DMF61" i="9" l="1"/>
  <c r="DMF55" i="9"/>
  <c r="DMF11" i="9"/>
  <c r="DMF59" i="9"/>
  <c r="DMF60" i="9"/>
  <c r="DMF12" i="9"/>
  <c r="DMF56" i="9"/>
  <c r="DMF57" i="9"/>
  <c r="DMF16" i="9"/>
  <c r="DMF54" i="9"/>
  <c r="DMF15" i="9"/>
  <c r="DMF58" i="9"/>
  <c r="DMG7" i="9"/>
  <c r="DMF13" i="9"/>
  <c r="DMF10" i="9"/>
  <c r="DMF14" i="9"/>
  <c r="DMG61" i="9" l="1"/>
  <c r="DMG55" i="9"/>
  <c r="DMG11" i="9"/>
  <c r="DMG59" i="9"/>
  <c r="DMG60" i="9"/>
  <c r="DMG12" i="9"/>
  <c r="DMG56" i="9"/>
  <c r="DMG57" i="9"/>
  <c r="DMG16" i="9"/>
  <c r="DMG54" i="9"/>
  <c r="DMG15" i="9"/>
  <c r="DMG58" i="9"/>
  <c r="DMH7" i="9"/>
  <c r="DMG13" i="9"/>
  <c r="DMG10" i="9"/>
  <c r="DMG14" i="9"/>
  <c r="DMH61" i="9" l="1"/>
  <c r="DMH55" i="9"/>
  <c r="DMH11" i="9"/>
  <c r="DMH59" i="9"/>
  <c r="DMH60" i="9"/>
  <c r="DMH12" i="9"/>
  <c r="DMH56" i="9"/>
  <c r="DMH57" i="9"/>
  <c r="DMH16" i="9"/>
  <c r="DMH54" i="9"/>
  <c r="DMH15" i="9"/>
  <c r="DMH58" i="9"/>
  <c r="DMI7" i="9"/>
  <c r="DMH14" i="9"/>
  <c r="DMH10" i="9"/>
  <c r="DMH13" i="9"/>
  <c r="DMI61" i="9" l="1"/>
  <c r="DMI55" i="9"/>
  <c r="DMI11" i="9"/>
  <c r="DMI59" i="9"/>
  <c r="DMI60" i="9"/>
  <c r="DMI12" i="9"/>
  <c r="DMI57" i="9"/>
  <c r="DMI56" i="9"/>
  <c r="DMI16" i="9"/>
  <c r="DMI54" i="9"/>
  <c r="DMI15" i="9"/>
  <c r="DMI58" i="9"/>
  <c r="DMJ7" i="9"/>
  <c r="DMI13" i="9"/>
  <c r="DMI10" i="9"/>
  <c r="DMI14" i="9"/>
  <c r="DMJ61" i="9" l="1"/>
  <c r="DMJ55" i="9"/>
  <c r="DMJ11" i="9"/>
  <c r="DMJ59" i="9"/>
  <c r="DMJ60" i="9"/>
  <c r="DMJ12" i="9"/>
  <c r="DMJ56" i="9"/>
  <c r="DMJ57" i="9"/>
  <c r="DMJ16" i="9"/>
  <c r="DMJ54" i="9"/>
  <c r="DMJ15" i="9"/>
  <c r="DMJ58" i="9"/>
  <c r="DMK7" i="9"/>
  <c r="DMJ13" i="9"/>
  <c r="DMJ10" i="9"/>
  <c r="DMJ14" i="9"/>
  <c r="DMK61" i="9" l="1"/>
  <c r="DMK55" i="9"/>
  <c r="DMK11" i="9"/>
  <c r="DMK59" i="9"/>
  <c r="DMK60" i="9"/>
  <c r="DMK12" i="9"/>
  <c r="DMK57" i="9"/>
  <c r="DMK56" i="9"/>
  <c r="DMK16" i="9"/>
  <c r="DMK54" i="9"/>
  <c r="DMK15" i="9"/>
  <c r="DMK58" i="9"/>
  <c r="DML7" i="9"/>
  <c r="DMK13" i="9"/>
  <c r="DMK14" i="9"/>
  <c r="DMK10" i="9"/>
  <c r="DML61" i="9" l="1"/>
  <c r="DML55" i="9"/>
  <c r="DML11" i="9"/>
  <c r="DML59" i="9"/>
  <c r="DML60" i="9"/>
  <c r="DML12" i="9"/>
  <c r="DML57" i="9"/>
  <c r="DML56" i="9"/>
  <c r="DML16" i="9"/>
  <c r="DML54" i="9"/>
  <c r="DML15" i="9"/>
  <c r="DML58" i="9"/>
  <c r="DMM7" i="9"/>
  <c r="DML13" i="9"/>
  <c r="DML10" i="9"/>
  <c r="DML14" i="9"/>
  <c r="DMM61" i="9" l="1"/>
  <c r="DMM55" i="9"/>
  <c r="DMM11" i="9"/>
  <c r="DMM59" i="9"/>
  <c r="DMM60" i="9"/>
  <c r="DMM12" i="9"/>
  <c r="DMM56" i="9"/>
  <c r="DMM57" i="9"/>
  <c r="DMM16" i="9"/>
  <c r="DMM54" i="9"/>
  <c r="DMM15" i="9"/>
  <c r="DMM58" i="9"/>
  <c r="DMN7" i="9"/>
  <c r="DMM14" i="9"/>
  <c r="DMM10" i="9"/>
  <c r="DMM13" i="9"/>
  <c r="DMN61" i="9" l="1"/>
  <c r="DMN55" i="9"/>
  <c r="DMN11" i="9"/>
  <c r="DMN59" i="9"/>
  <c r="DMN60" i="9"/>
  <c r="DMN12" i="9"/>
  <c r="DMN57" i="9"/>
  <c r="DMN56" i="9"/>
  <c r="DMN16" i="9"/>
  <c r="DMN54" i="9"/>
  <c r="DMN15" i="9"/>
  <c r="DMN58" i="9"/>
  <c r="DMO7" i="9"/>
  <c r="DMN13" i="9"/>
  <c r="DMN10" i="9"/>
  <c r="DMN14" i="9"/>
  <c r="DMO61" i="9" l="1"/>
  <c r="DMO55" i="9"/>
  <c r="DMO11" i="9"/>
  <c r="DMO59" i="9"/>
  <c r="DMO60" i="9"/>
  <c r="DMO12" i="9"/>
  <c r="DMO57" i="9"/>
  <c r="DMO56" i="9"/>
  <c r="DMO16" i="9"/>
  <c r="DMO54" i="9"/>
  <c r="DMO15" i="9"/>
  <c r="DMO58" i="9"/>
  <c r="DMP7" i="9"/>
  <c r="DMO13" i="9"/>
  <c r="DMO10" i="9"/>
  <c r="DMO14" i="9"/>
  <c r="DMP61" i="9" l="1"/>
  <c r="DMP11" i="9"/>
  <c r="DMP55" i="9"/>
  <c r="DMP59" i="9"/>
  <c r="DMP60" i="9"/>
  <c r="DMP12" i="9"/>
  <c r="DMP56" i="9"/>
  <c r="DMP57" i="9"/>
  <c r="DMP16" i="9"/>
  <c r="DMP54" i="9"/>
  <c r="DMP15" i="9"/>
  <c r="DMP58" i="9"/>
  <c r="DMQ7" i="9"/>
  <c r="DMP13" i="9"/>
  <c r="DMP10" i="9"/>
  <c r="DMP14" i="9"/>
  <c r="DMQ61" i="9" l="1"/>
  <c r="DMQ55" i="9"/>
  <c r="DMQ11" i="9"/>
  <c r="DMQ59" i="9"/>
  <c r="DMQ60" i="9"/>
  <c r="DMQ12" i="9"/>
  <c r="DMQ57" i="9"/>
  <c r="DMQ56" i="9"/>
  <c r="DMQ16" i="9"/>
  <c r="DMQ54" i="9"/>
  <c r="DMQ15" i="9"/>
  <c r="DMQ58" i="9"/>
  <c r="DMR7" i="9"/>
  <c r="DMQ13" i="9"/>
  <c r="DMQ10" i="9"/>
  <c r="DMQ14" i="9"/>
  <c r="DMR61" i="9" l="1"/>
  <c r="DMR11" i="9"/>
  <c r="DMR55" i="9"/>
  <c r="DMR59" i="9"/>
  <c r="DMR60" i="9"/>
  <c r="DMR12" i="9"/>
  <c r="DMR57" i="9"/>
  <c r="DMR56" i="9"/>
  <c r="DMS7" i="9"/>
  <c r="DMR16" i="9"/>
  <c r="DMR54" i="9"/>
  <c r="DMR15" i="9"/>
  <c r="DMR58" i="9"/>
  <c r="DMR14" i="9"/>
  <c r="DMR13" i="9"/>
  <c r="DMR10" i="9"/>
  <c r="DMS61" i="9" l="1"/>
  <c r="DMS55" i="9"/>
  <c r="DMS11" i="9"/>
  <c r="DMS59" i="9"/>
  <c r="DMS60" i="9"/>
  <c r="DMS12" i="9"/>
  <c r="DMS56" i="9"/>
  <c r="DMS57" i="9"/>
  <c r="DMT7" i="9"/>
  <c r="DMS16" i="9"/>
  <c r="DMS54" i="9"/>
  <c r="DMS10" i="9"/>
  <c r="DMS15" i="9"/>
  <c r="DMS58" i="9"/>
  <c r="DMS14" i="9"/>
  <c r="DMS13" i="9"/>
  <c r="DMT61" i="9" l="1"/>
  <c r="DMT55" i="9"/>
  <c r="DMT11" i="9"/>
  <c r="DMT59" i="9"/>
  <c r="DMT60" i="9"/>
  <c r="DMT12" i="9"/>
  <c r="DMT57" i="9"/>
  <c r="DMT56" i="9"/>
  <c r="DMT16" i="9"/>
  <c r="DMU7" i="9"/>
  <c r="DMT10" i="9"/>
  <c r="DMT54" i="9"/>
  <c r="DMT15" i="9"/>
  <c r="DMT14" i="9"/>
  <c r="DMT58" i="9"/>
  <c r="DMT13" i="9"/>
  <c r="DMU61" i="9" l="1"/>
  <c r="DMU55" i="9"/>
  <c r="DMU11" i="9"/>
  <c r="DMU59" i="9"/>
  <c r="DMU60" i="9"/>
  <c r="DMU12" i="9"/>
  <c r="DMU57" i="9"/>
  <c r="DMU56" i="9"/>
  <c r="DMU16" i="9"/>
  <c r="DMV7" i="9"/>
  <c r="DMU10" i="9"/>
  <c r="DMU54" i="9"/>
  <c r="DMU15" i="9"/>
  <c r="DMU14" i="9"/>
  <c r="DMU58" i="9"/>
  <c r="DMU13" i="9"/>
  <c r="DMV61" i="9" l="1"/>
  <c r="DMV55" i="9"/>
  <c r="DMV11" i="9"/>
  <c r="DMV59" i="9"/>
  <c r="DMV60" i="9"/>
  <c r="DMV12" i="9"/>
  <c r="DMV56" i="9"/>
  <c r="DMV57" i="9"/>
  <c r="DMV16" i="9"/>
  <c r="DMW7" i="9"/>
  <c r="DMV54" i="9"/>
  <c r="DMV10" i="9"/>
  <c r="DMV15" i="9"/>
  <c r="DMV58" i="9"/>
  <c r="DMV14" i="9"/>
  <c r="DMV13" i="9"/>
  <c r="DMW61" i="9" l="1"/>
  <c r="DMW55" i="9"/>
  <c r="DMW11" i="9"/>
  <c r="DMW60" i="9"/>
  <c r="DMW59" i="9"/>
  <c r="DMW12" i="9"/>
  <c r="DMW56" i="9"/>
  <c r="DMW57" i="9"/>
  <c r="DMW16" i="9"/>
  <c r="DMX7" i="9"/>
  <c r="DMW54" i="9"/>
  <c r="DMW10" i="9"/>
  <c r="DMW15" i="9"/>
  <c r="DMW58" i="9"/>
  <c r="DMW14" i="9"/>
  <c r="DMW13" i="9"/>
  <c r="DMX61" i="9" l="1"/>
  <c r="DMX55" i="9"/>
  <c r="DMX11" i="9"/>
  <c r="DMX59" i="9"/>
  <c r="DMX60" i="9"/>
  <c r="DMX12" i="9"/>
  <c r="DMX57" i="9"/>
  <c r="DMX56" i="9"/>
  <c r="DMX16" i="9"/>
  <c r="DMY7" i="9"/>
  <c r="DMX54" i="9"/>
  <c r="DMX10" i="9"/>
  <c r="DMX15" i="9"/>
  <c r="DMX14" i="9"/>
  <c r="DMX58" i="9"/>
  <c r="DMX13" i="9"/>
  <c r="DMY61" i="9" l="1"/>
  <c r="DMY55" i="9"/>
  <c r="DMY11" i="9"/>
  <c r="DMY59" i="9"/>
  <c r="DMY60" i="9"/>
  <c r="DMY12" i="9"/>
  <c r="DMY57" i="9"/>
  <c r="DMY56" i="9"/>
  <c r="DMY16" i="9"/>
  <c r="DMZ7" i="9"/>
  <c r="DMY54" i="9"/>
  <c r="DMY10" i="9"/>
  <c r="DMY15" i="9"/>
  <c r="DMY14" i="9"/>
  <c r="DMY58" i="9"/>
  <c r="DMY13" i="9"/>
  <c r="DMZ61" i="9" l="1"/>
  <c r="DMZ11" i="9"/>
  <c r="DMZ55" i="9"/>
  <c r="DMZ59" i="9"/>
  <c r="DMZ60" i="9"/>
  <c r="DMZ12" i="9"/>
  <c r="DMZ56" i="9"/>
  <c r="DMZ57" i="9"/>
  <c r="DMZ16" i="9"/>
  <c r="DNA7" i="9"/>
  <c r="DMZ54" i="9"/>
  <c r="DMZ10" i="9"/>
  <c r="DMZ15" i="9"/>
  <c r="DMZ58" i="9"/>
  <c r="DMZ14" i="9"/>
  <c r="DMZ13" i="9"/>
  <c r="DNA61" i="9" l="1"/>
  <c r="DNA55" i="9"/>
  <c r="DNA11" i="9"/>
  <c r="DNA59" i="9"/>
  <c r="DNA60" i="9"/>
  <c r="DNA12" i="9"/>
  <c r="DNA57" i="9"/>
  <c r="DNA56" i="9"/>
  <c r="DNA16" i="9"/>
  <c r="DNB7" i="9"/>
  <c r="DNA54" i="9"/>
  <c r="DNA10" i="9"/>
  <c r="DNA15" i="9"/>
  <c r="DNA58" i="9"/>
  <c r="DNA14" i="9"/>
  <c r="DNA13" i="9"/>
  <c r="DNB61" i="9" l="1"/>
  <c r="DNB11" i="9"/>
  <c r="DNB55" i="9"/>
  <c r="DNB59" i="9"/>
  <c r="DNB60" i="9"/>
  <c r="DNB12" i="9"/>
  <c r="DNB57" i="9"/>
  <c r="DNB56" i="9"/>
  <c r="DNB16" i="9"/>
  <c r="DNC7" i="9"/>
  <c r="DNB54" i="9"/>
  <c r="DNB10" i="9"/>
  <c r="DNB15" i="9"/>
  <c r="DNB14" i="9"/>
  <c r="DNB58" i="9"/>
  <c r="DNB13" i="9"/>
  <c r="DNC61" i="9" l="1"/>
  <c r="DNC55" i="9"/>
  <c r="DNC11" i="9"/>
  <c r="DNC60" i="9"/>
  <c r="DNC59" i="9"/>
  <c r="DNC12" i="9"/>
  <c r="DNC56" i="9"/>
  <c r="DNC57" i="9"/>
  <c r="DNC16" i="9"/>
  <c r="DND7" i="9"/>
  <c r="DNC54" i="9"/>
  <c r="DNC10" i="9"/>
  <c r="DNC15" i="9"/>
  <c r="DNC14" i="9"/>
  <c r="DNC58" i="9"/>
  <c r="DNC13" i="9"/>
  <c r="DND61" i="9" l="1"/>
  <c r="DND55" i="9"/>
  <c r="DND11" i="9"/>
  <c r="DND59" i="9"/>
  <c r="DND60" i="9"/>
  <c r="DND12" i="9"/>
  <c r="DND57" i="9"/>
  <c r="DND56" i="9"/>
  <c r="DND16" i="9"/>
  <c r="DNE7" i="9"/>
  <c r="DND54" i="9"/>
  <c r="DND10" i="9"/>
  <c r="DND15" i="9"/>
  <c r="DND58" i="9"/>
  <c r="DND14" i="9"/>
  <c r="DND13" i="9"/>
  <c r="DNE61" i="9" l="1"/>
  <c r="DNE55" i="9"/>
  <c r="DNE11" i="9"/>
  <c r="DNE59" i="9"/>
  <c r="DNE60" i="9"/>
  <c r="DNE12" i="9"/>
  <c r="DNE57" i="9"/>
  <c r="DNE56" i="9"/>
  <c r="DNE16" i="9"/>
  <c r="DNF7" i="9"/>
  <c r="DNE54" i="9"/>
  <c r="DNE10" i="9"/>
  <c r="DNE15" i="9"/>
  <c r="DNE14" i="9"/>
  <c r="DNE58" i="9"/>
  <c r="DNE13" i="9"/>
  <c r="DNF61" i="9" l="1"/>
  <c r="DNF55" i="9"/>
  <c r="DNF11" i="9"/>
  <c r="DNF60" i="9"/>
  <c r="DNF59" i="9"/>
  <c r="DNF12" i="9"/>
  <c r="DNF56" i="9"/>
  <c r="DNF57" i="9"/>
  <c r="DNF16" i="9"/>
  <c r="DNG7" i="9"/>
  <c r="DNF54" i="9"/>
  <c r="DNF10" i="9"/>
  <c r="DNF15" i="9"/>
  <c r="DNF14" i="9"/>
  <c r="DNF58" i="9"/>
  <c r="DNF13" i="9"/>
  <c r="DNG61" i="9" l="1"/>
  <c r="DNG55" i="9"/>
  <c r="DNG11" i="9"/>
  <c r="DNG59" i="9"/>
  <c r="DNG60" i="9"/>
  <c r="DNG12" i="9"/>
  <c r="DNG56" i="9"/>
  <c r="DNG57" i="9"/>
  <c r="DNG16" i="9"/>
  <c r="DNG54" i="9"/>
  <c r="DNH7" i="9"/>
  <c r="DNG10" i="9"/>
  <c r="DNG15" i="9"/>
  <c r="DNG14" i="9"/>
  <c r="DNG58" i="9"/>
  <c r="DNG13" i="9"/>
  <c r="DNH61" i="9" l="1"/>
  <c r="DNH55" i="9"/>
  <c r="DNH11" i="9"/>
  <c r="DNH59" i="9"/>
  <c r="DNH60" i="9"/>
  <c r="DNH12" i="9"/>
  <c r="DNH57" i="9"/>
  <c r="DNH56" i="9"/>
  <c r="DNH16" i="9"/>
  <c r="DNH54" i="9"/>
  <c r="DNH10" i="9"/>
  <c r="DNI7" i="9"/>
  <c r="DNH15" i="9"/>
  <c r="DNH14" i="9"/>
  <c r="DNH58" i="9"/>
  <c r="DNH13" i="9"/>
  <c r="DNI61" i="9" l="1"/>
  <c r="DNI11" i="9"/>
  <c r="DNI55" i="9"/>
  <c r="DNI59" i="9"/>
  <c r="DNI60" i="9"/>
  <c r="DNI12" i="9"/>
  <c r="DNI56" i="9"/>
  <c r="DNI57" i="9"/>
  <c r="DNI16" i="9"/>
  <c r="DNI54" i="9"/>
  <c r="DNJ7" i="9"/>
  <c r="DNI10" i="9"/>
  <c r="DNI15" i="9"/>
  <c r="DNI58" i="9"/>
  <c r="DNI14" i="9"/>
  <c r="DNI13" i="9"/>
  <c r="DNJ61" i="9" l="1"/>
  <c r="DNJ55" i="9"/>
  <c r="DNJ11" i="9"/>
  <c r="DNJ59" i="9"/>
  <c r="DNJ60" i="9"/>
  <c r="DNJ12" i="9"/>
  <c r="DNJ56" i="9"/>
  <c r="DNJ57" i="9"/>
  <c r="DNJ16" i="9"/>
  <c r="DNJ54" i="9"/>
  <c r="DNK7" i="9"/>
  <c r="DNJ10" i="9"/>
  <c r="DNJ15" i="9"/>
  <c r="DNJ14" i="9"/>
  <c r="DNJ58" i="9"/>
  <c r="DNJ13" i="9"/>
  <c r="DNK61" i="9" l="1"/>
  <c r="DNK55" i="9"/>
  <c r="DNK11" i="9"/>
  <c r="DNK60" i="9"/>
  <c r="DNK59" i="9"/>
  <c r="DNK12" i="9"/>
  <c r="DNK57" i="9"/>
  <c r="DNK56" i="9"/>
  <c r="DNK16" i="9"/>
  <c r="DNK54" i="9"/>
  <c r="DNK10" i="9"/>
  <c r="DNL7" i="9"/>
  <c r="DNK15" i="9"/>
  <c r="DNK58" i="9"/>
  <c r="DNK14" i="9"/>
  <c r="DNK13" i="9"/>
  <c r="DNL61" i="9" l="1"/>
  <c r="DNL55" i="9"/>
  <c r="DNL11" i="9"/>
  <c r="DNL59" i="9"/>
  <c r="DNL60" i="9"/>
  <c r="DNL12" i="9"/>
  <c r="DNL56" i="9"/>
  <c r="DNL57" i="9"/>
  <c r="DNL16" i="9"/>
  <c r="DNL54" i="9"/>
  <c r="DNM7" i="9"/>
  <c r="DNL10" i="9"/>
  <c r="DNL15" i="9"/>
  <c r="DNL58" i="9"/>
  <c r="DNL14" i="9"/>
  <c r="DNL13" i="9"/>
  <c r="DNM61" i="9" l="1"/>
  <c r="DNM11" i="9"/>
  <c r="DNM55" i="9"/>
  <c r="DNM59" i="9"/>
  <c r="DNM60" i="9"/>
  <c r="DNM12" i="9"/>
  <c r="DNM56" i="9"/>
  <c r="DNM57" i="9"/>
  <c r="DNM16" i="9"/>
  <c r="DNM54" i="9"/>
  <c r="DNM10" i="9"/>
  <c r="DNN7" i="9"/>
  <c r="DNM15" i="9"/>
  <c r="DNM14" i="9"/>
  <c r="DNM58" i="9"/>
  <c r="DNM13" i="9"/>
  <c r="DNN61" i="9" l="1"/>
  <c r="DNN55" i="9"/>
  <c r="DNN11" i="9"/>
  <c r="DNN59" i="9"/>
  <c r="DNN60" i="9"/>
  <c r="DNN12" i="9"/>
  <c r="DNN57" i="9"/>
  <c r="DNN56" i="9"/>
  <c r="DNN16" i="9"/>
  <c r="DNN54" i="9"/>
  <c r="DNO7" i="9"/>
  <c r="DNN10" i="9"/>
  <c r="DNN15" i="9"/>
  <c r="DNN14" i="9"/>
  <c r="DNN58" i="9"/>
  <c r="DNN13" i="9"/>
  <c r="DNO61" i="9" l="1"/>
  <c r="DNO55" i="9"/>
  <c r="DNO11" i="9"/>
  <c r="DNO59" i="9"/>
  <c r="DNO60" i="9"/>
  <c r="DNO12" i="9"/>
  <c r="DNO57" i="9"/>
  <c r="DNO56" i="9"/>
  <c r="DNO16" i="9"/>
  <c r="DNO54" i="9"/>
  <c r="DNP7" i="9"/>
  <c r="DNO10" i="9"/>
  <c r="DNO15" i="9"/>
  <c r="DNO58" i="9"/>
  <c r="DNO14" i="9"/>
  <c r="DNO13" i="9"/>
  <c r="DNP61" i="9" l="1"/>
  <c r="DNP55" i="9"/>
  <c r="DNP11" i="9"/>
  <c r="DNP59" i="9"/>
  <c r="DNP60" i="9"/>
  <c r="DNP12" i="9"/>
  <c r="DNP56" i="9"/>
  <c r="DNP57" i="9"/>
  <c r="DNP16" i="9"/>
  <c r="DNP54" i="9"/>
  <c r="DNQ7" i="9"/>
  <c r="DNP10" i="9"/>
  <c r="DNP15" i="9"/>
  <c r="DNP58" i="9"/>
  <c r="DNP14" i="9"/>
  <c r="DNP13" i="9"/>
  <c r="DNQ61" i="9" l="1"/>
  <c r="DNQ55" i="9"/>
  <c r="DNQ11" i="9"/>
  <c r="DNQ60" i="9"/>
  <c r="DNQ59" i="9"/>
  <c r="DNQ12" i="9"/>
  <c r="DNQ57" i="9"/>
  <c r="DNQ56" i="9"/>
  <c r="DNQ16" i="9"/>
  <c r="DNQ54" i="9"/>
  <c r="DNQ10" i="9"/>
  <c r="DNR7" i="9"/>
  <c r="DNQ15" i="9"/>
  <c r="DNQ58" i="9"/>
  <c r="DNQ14" i="9"/>
  <c r="DNQ13" i="9"/>
  <c r="DNR61" i="9" l="1"/>
  <c r="DNR55" i="9"/>
  <c r="DNR11" i="9"/>
  <c r="DNR59" i="9"/>
  <c r="DNR60" i="9"/>
  <c r="DNR12" i="9"/>
  <c r="DNR57" i="9"/>
  <c r="DNR56" i="9"/>
  <c r="DNR16" i="9"/>
  <c r="DNR54" i="9"/>
  <c r="DNR10" i="9"/>
  <c r="DNS7" i="9"/>
  <c r="DNR15" i="9"/>
  <c r="DNR58" i="9"/>
  <c r="DNR14" i="9"/>
  <c r="DNR13" i="9"/>
  <c r="DNS61" i="9" l="1"/>
  <c r="DNS11" i="9"/>
  <c r="DNS55" i="9"/>
  <c r="DNS59" i="9"/>
  <c r="DNS60" i="9"/>
  <c r="DNS12" i="9"/>
  <c r="DNS56" i="9"/>
  <c r="DNS57" i="9"/>
  <c r="DNS16" i="9"/>
  <c r="DNS54" i="9"/>
  <c r="DNS15" i="9"/>
  <c r="DNS14" i="9"/>
  <c r="DNT7" i="9"/>
  <c r="DNS10" i="9"/>
  <c r="DNS58" i="9"/>
  <c r="DNS13" i="9"/>
  <c r="DNT61" i="9" l="1"/>
  <c r="DNT55" i="9"/>
  <c r="DNT11" i="9"/>
  <c r="DNT59" i="9"/>
  <c r="DNT60" i="9"/>
  <c r="DNT12" i="9"/>
  <c r="DNT57" i="9"/>
  <c r="DNT56" i="9"/>
  <c r="DNT16" i="9"/>
  <c r="DNT54" i="9"/>
  <c r="DNT15" i="9"/>
  <c r="DNT58" i="9"/>
  <c r="DNT10" i="9"/>
  <c r="DNU7" i="9"/>
  <c r="DNT13" i="9"/>
  <c r="DNT14" i="9"/>
  <c r="DNU61" i="9" l="1"/>
  <c r="DNU55" i="9"/>
  <c r="DNU11" i="9"/>
  <c r="DNU59" i="9"/>
  <c r="DNU60" i="9"/>
  <c r="DNU12" i="9"/>
  <c r="DNU56" i="9"/>
  <c r="DNU57" i="9"/>
  <c r="DNU16" i="9"/>
  <c r="DNU54" i="9"/>
  <c r="DNU15" i="9"/>
  <c r="DNU58" i="9"/>
  <c r="DNU14" i="9"/>
  <c r="DNV7" i="9"/>
  <c r="DNU10" i="9"/>
  <c r="DNU13" i="9"/>
  <c r="DNV61" i="9" l="1"/>
  <c r="DNV55" i="9"/>
  <c r="DNV11" i="9"/>
  <c r="DNV59" i="9"/>
  <c r="DNV60" i="9"/>
  <c r="DNV12" i="9"/>
  <c r="DNV56" i="9"/>
  <c r="DNV57" i="9"/>
  <c r="DNV16" i="9"/>
  <c r="DNV54" i="9"/>
  <c r="DNV15" i="9"/>
  <c r="DNV58" i="9"/>
  <c r="DNV13" i="9"/>
  <c r="DNV10" i="9"/>
  <c r="DNV14" i="9"/>
  <c r="DNW7" i="9"/>
  <c r="DNW61" i="9" l="1"/>
  <c r="DNW55" i="9"/>
  <c r="DNW11" i="9"/>
  <c r="DNW59" i="9"/>
  <c r="DNW60" i="9"/>
  <c r="DNW12" i="9"/>
  <c r="DNW57" i="9"/>
  <c r="DNW56" i="9"/>
  <c r="DNW16" i="9"/>
  <c r="DNW54" i="9"/>
  <c r="DNW15" i="9"/>
  <c r="DNW58" i="9"/>
  <c r="DNW14" i="9"/>
  <c r="DNW10" i="9"/>
  <c r="DNW13" i="9"/>
  <c r="DNX7" i="9"/>
  <c r="DNX61" i="9" l="1"/>
  <c r="DNX55" i="9"/>
  <c r="DNX11" i="9"/>
  <c r="DNX59" i="9"/>
  <c r="DNX60" i="9"/>
  <c r="DNX12" i="9"/>
  <c r="DNX57" i="9"/>
  <c r="DNX56" i="9"/>
  <c r="DNX16" i="9"/>
  <c r="DNX54" i="9"/>
  <c r="DNX15" i="9"/>
  <c r="DNX58" i="9"/>
  <c r="DNX13" i="9"/>
  <c r="DNY7" i="9"/>
  <c r="DNX10" i="9"/>
  <c r="DNX14" i="9"/>
  <c r="DNY61" i="9" l="1"/>
  <c r="DNY55" i="9"/>
  <c r="DNY11" i="9"/>
  <c r="DNY59" i="9"/>
  <c r="DNY60" i="9"/>
  <c r="DNY12" i="9"/>
  <c r="DNY56" i="9"/>
  <c r="DNY57" i="9"/>
  <c r="DNY16" i="9"/>
  <c r="DNY54" i="9"/>
  <c r="DNY15" i="9"/>
  <c r="DNY58" i="9"/>
  <c r="DNY13" i="9"/>
  <c r="DNY10" i="9"/>
  <c r="DNZ7" i="9"/>
  <c r="DNY14" i="9"/>
  <c r="DNZ61" i="9" l="1"/>
  <c r="DNZ55" i="9"/>
  <c r="DNZ11" i="9"/>
  <c r="DNZ59" i="9"/>
  <c r="DNZ60" i="9"/>
  <c r="DNZ12" i="9"/>
  <c r="DNZ56" i="9"/>
  <c r="DNZ57" i="9"/>
  <c r="DNZ16" i="9"/>
  <c r="DNZ54" i="9"/>
  <c r="DNZ15" i="9"/>
  <c r="DNZ58" i="9"/>
  <c r="DNZ13" i="9"/>
  <c r="DNZ10" i="9"/>
  <c r="DOA7" i="9"/>
  <c r="DNZ14" i="9"/>
  <c r="DOA61" i="9" l="1"/>
  <c r="DOA55" i="9"/>
  <c r="DOA11" i="9"/>
  <c r="DOA59" i="9"/>
  <c r="DOA60" i="9"/>
  <c r="DOA12" i="9"/>
  <c r="DOA57" i="9"/>
  <c r="DOA56" i="9"/>
  <c r="DOA16" i="9"/>
  <c r="DOA54" i="9"/>
  <c r="DOA15" i="9"/>
  <c r="DOA58" i="9"/>
  <c r="DOA14" i="9"/>
  <c r="DOB7" i="9"/>
  <c r="DOA10" i="9"/>
  <c r="DOA13" i="9"/>
  <c r="DOB61" i="9" l="1"/>
  <c r="DOB55" i="9"/>
  <c r="DOB11" i="9"/>
  <c r="DOB59" i="9"/>
  <c r="DOB60" i="9"/>
  <c r="DOB12" i="9"/>
  <c r="DOB56" i="9"/>
  <c r="DOB57" i="9"/>
  <c r="DOB16" i="9"/>
  <c r="DOB54" i="9"/>
  <c r="DOB15" i="9"/>
  <c r="DOB58" i="9"/>
  <c r="DOC7" i="9"/>
  <c r="DOB13" i="9"/>
  <c r="DOB10" i="9"/>
  <c r="DOB14" i="9"/>
  <c r="DOC61" i="9" l="1"/>
  <c r="DOC55" i="9"/>
  <c r="DOC11" i="9"/>
  <c r="DOC59" i="9"/>
  <c r="DOC60" i="9"/>
  <c r="DOC12" i="9"/>
  <c r="DOC56" i="9"/>
  <c r="DOC57" i="9"/>
  <c r="DOC16" i="9"/>
  <c r="DOC54" i="9"/>
  <c r="DOC15" i="9"/>
  <c r="DOC58" i="9"/>
  <c r="DOC10" i="9"/>
  <c r="DOD7" i="9"/>
  <c r="DOC14" i="9"/>
  <c r="DOC13" i="9"/>
  <c r="DOD61" i="9" l="1"/>
  <c r="DOD11" i="9"/>
  <c r="DOD55" i="9"/>
  <c r="DOD59" i="9"/>
  <c r="DOD60" i="9"/>
  <c r="DOD12" i="9"/>
  <c r="DOD56" i="9"/>
  <c r="DOD57" i="9"/>
  <c r="DOD16" i="9"/>
  <c r="DOD54" i="9"/>
  <c r="DOD15" i="9"/>
  <c r="DOD58" i="9"/>
  <c r="DOD13" i="9"/>
  <c r="DOE7" i="9"/>
  <c r="DOD14" i="9"/>
  <c r="DOD10" i="9"/>
  <c r="DOE61" i="9" l="1"/>
  <c r="DOE55" i="9"/>
  <c r="DOE11" i="9"/>
  <c r="DOE59" i="9"/>
  <c r="DOE60" i="9"/>
  <c r="DOE12" i="9"/>
  <c r="DOE57" i="9"/>
  <c r="DOE56" i="9"/>
  <c r="DOE16" i="9"/>
  <c r="DOE54" i="9"/>
  <c r="DOE15" i="9"/>
  <c r="DOE58" i="9"/>
  <c r="DOE10" i="9"/>
  <c r="DOF7" i="9"/>
  <c r="DOE13" i="9"/>
  <c r="DOE14" i="9"/>
  <c r="DOF61" i="9" l="1"/>
  <c r="DOF55" i="9"/>
  <c r="DOF11" i="9"/>
  <c r="DOF60" i="9"/>
  <c r="DOF59" i="9"/>
  <c r="DOF12" i="9"/>
  <c r="DOF56" i="9"/>
  <c r="DOF57" i="9"/>
  <c r="DOF16" i="9"/>
  <c r="DOF54" i="9"/>
  <c r="DOF15" i="9"/>
  <c r="DOF58" i="9"/>
  <c r="DOG7" i="9"/>
  <c r="DOF10" i="9"/>
  <c r="DOF14" i="9"/>
  <c r="DOF13" i="9"/>
  <c r="DOG61" i="9" l="1"/>
  <c r="DOG55" i="9"/>
  <c r="DOG11" i="9"/>
  <c r="DOG60" i="9"/>
  <c r="DOG59" i="9"/>
  <c r="DOG12" i="9"/>
  <c r="DOG57" i="9"/>
  <c r="DOG56" i="9"/>
  <c r="DOG16" i="9"/>
  <c r="DOG54" i="9"/>
  <c r="DOG15" i="9"/>
  <c r="DOG58" i="9"/>
  <c r="DOG14" i="9"/>
  <c r="DOG10" i="9"/>
  <c r="DOH7" i="9"/>
  <c r="DOG13" i="9"/>
  <c r="DOH61" i="9" l="1"/>
  <c r="DOH55" i="9"/>
  <c r="DOH11" i="9"/>
  <c r="DOH60" i="9"/>
  <c r="DOH59" i="9"/>
  <c r="DOH12" i="9"/>
  <c r="DOH57" i="9"/>
  <c r="DOH56" i="9"/>
  <c r="DOH16" i="9"/>
  <c r="DOH54" i="9"/>
  <c r="DOH15" i="9"/>
  <c r="DOH58" i="9"/>
  <c r="DOH10" i="9"/>
  <c r="DOI7" i="9"/>
  <c r="DOH14" i="9"/>
  <c r="DOH13" i="9"/>
  <c r="DOI61" i="9" l="1"/>
  <c r="DOI55" i="9"/>
  <c r="DOI11" i="9"/>
  <c r="DOI59" i="9"/>
  <c r="DOI60" i="9"/>
  <c r="DOI12" i="9"/>
  <c r="DOI56" i="9"/>
  <c r="DOI57" i="9"/>
  <c r="DOI16" i="9"/>
  <c r="DOI54" i="9"/>
  <c r="DOI15" i="9"/>
  <c r="DOI58" i="9"/>
  <c r="DOI13" i="9"/>
  <c r="DOI10" i="9"/>
  <c r="DOJ7" i="9"/>
  <c r="DOI14" i="9"/>
  <c r="DOJ61" i="9" l="1"/>
  <c r="DOJ55" i="9"/>
  <c r="DOJ11" i="9"/>
  <c r="DOJ60" i="9"/>
  <c r="DOJ59" i="9"/>
  <c r="DOJ12" i="9"/>
  <c r="DOJ57" i="9"/>
  <c r="DOJ56" i="9"/>
  <c r="DOJ16" i="9"/>
  <c r="DOJ54" i="9"/>
  <c r="DOJ15" i="9"/>
  <c r="DOJ58" i="9"/>
  <c r="DOJ14" i="9"/>
  <c r="DOJ13" i="9"/>
  <c r="DOJ10" i="9"/>
  <c r="DOK7" i="9"/>
  <c r="DOK61" i="9" l="1"/>
  <c r="DOK55" i="9"/>
  <c r="DOK11" i="9"/>
  <c r="DOK59" i="9"/>
  <c r="DOK60" i="9"/>
  <c r="DOK56" i="9"/>
  <c r="DOK12" i="9"/>
  <c r="DOK57" i="9"/>
  <c r="DOK16" i="9"/>
  <c r="DOK54" i="9"/>
  <c r="DOK15" i="9"/>
  <c r="DOK58" i="9"/>
  <c r="DOK14" i="9"/>
  <c r="DOK13" i="9"/>
  <c r="DOK1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a0272163</author>
  </authors>
  <commentList>
    <comment ref="K4" authorId="0" shapeId="0" xr:uid="{00000000-0006-0000-0300-000001000000}">
      <text>
        <r>
          <rPr>
            <b/>
            <sz val="9"/>
            <color indexed="81"/>
            <rFont val="Tahoma"/>
            <family val="2"/>
          </rPr>
          <t xml:space="preserve">TI:
Write 0s for future compatibility. Read returns 0s.
</t>
        </r>
      </text>
    </comment>
    <comment ref="L4" authorId="0" shapeId="0" xr:uid="{00000000-0006-0000-0300-000002000000}">
      <text>
        <r>
          <rPr>
            <b/>
            <sz val="9"/>
            <color indexed="81"/>
            <rFont val="Tahoma"/>
            <family val="2"/>
          </rPr>
          <t>TI:
IP revision.
Major revision is [7:4].
Minor revision is [3:0].
Examples: 10h for revision 1.0, 21h for revision 2.1.</t>
        </r>
      </text>
    </comment>
    <comment ref="K10" authorId="0" shapeId="0" xr:uid="{00000000-0006-0000-0300-000003000000}">
      <text>
        <r>
          <rPr>
            <b/>
            <sz val="9"/>
            <color indexed="81"/>
            <rFont val="Tahoma"/>
            <family val="2"/>
          </rPr>
          <t xml:space="preserve">TI:
Write 0s for future compatibility. Read returns 0s.
</t>
        </r>
      </text>
    </comment>
    <comment ref="L10" authorId="0" shapeId="0" xr:uid="{00000000-0006-0000-0300-000004000000}">
      <text>
        <r>
          <rPr>
            <b/>
            <sz val="9"/>
            <color indexed="81"/>
            <rFont val="Tahoma"/>
            <family val="2"/>
          </rPr>
          <t>TI:
Idle mode
0h (R/W) = Force-idle. An idle request is acknowledged unconditionally
1h (R/W) = No-idle. An idle request is never acknowledged
2h (R/W) = Smart-idle. Acknowledgment to an idle request is given based on the internal activity of the module
3h (R/W) = Reserved</t>
        </r>
      </text>
    </comment>
    <comment ref="M10" authorId="0" shapeId="0" xr:uid="{00000000-0006-0000-0300-000005000000}">
      <text>
        <r>
          <rPr>
            <b/>
            <sz val="9"/>
            <color indexed="81"/>
            <rFont val="Tahoma"/>
            <family val="2"/>
          </rPr>
          <t xml:space="preserve">TI:
Write 0s for future compatibility. Read returns 0s.
</t>
        </r>
      </text>
    </comment>
    <comment ref="N10" authorId="0" shapeId="0" xr:uid="{00000000-0006-0000-0300-000006000000}">
      <text>
        <r>
          <rPr>
            <b/>
            <sz val="9"/>
            <color indexed="81"/>
            <rFont val="Tahoma"/>
            <family val="2"/>
          </rPr>
          <t>TI:
Software reset (Set 1 to this bit triggers a module reset. This bit is automatically reset by hardware. During reads, it always returns 0).
0h (R/W) = Normal mode
1h (R/W) = The module is reset</t>
        </r>
      </text>
    </comment>
    <comment ref="O10" authorId="0" shapeId="0" xr:uid="{00000000-0006-0000-0300-000007000000}">
      <text>
        <r>
          <rPr>
            <b/>
            <sz val="9"/>
            <color indexed="81"/>
            <rFont val="Tahoma"/>
            <family val="2"/>
          </rPr>
          <t>TI:
Internal OCP clock gating strategy.
0h (R/W) = Interface clock is free-running
1h (R/W) = Automatic interface clock gating strategy is applied based on the Interconnect activity.</t>
        </r>
      </text>
    </comment>
    <comment ref="K16" authorId="0" shapeId="0" xr:uid="{00000000-0006-0000-0300-000008000000}">
      <text>
        <r>
          <rPr>
            <b/>
            <sz val="9"/>
            <color indexed="81"/>
            <rFont val="Tahoma"/>
            <family val="2"/>
          </rPr>
          <t xml:space="preserve">TI:
Write 0s for future compatibility. Read returns 0s.
</t>
        </r>
      </text>
    </comment>
    <comment ref="L16" authorId="0" shapeId="0" xr:uid="{00000000-0006-0000-0300-000009000000}">
      <text>
        <r>
          <rPr>
            <b/>
            <sz val="9"/>
            <color indexed="81"/>
            <rFont val="Tahoma"/>
            <family val="2"/>
          </rPr>
          <t>TI:
Internal reset monitoring
0h (R) = Internal module reset in on-going
1h (R) = Reset completed</t>
        </r>
      </text>
    </comment>
    <comment ref="K22" authorId="0" shapeId="0" xr:uid="{00000000-0006-0000-0300-00000A000000}">
      <text>
        <r>
          <rPr>
            <b/>
            <sz val="9"/>
            <color indexed="81"/>
            <rFont val="Tahoma"/>
            <family val="2"/>
          </rPr>
          <t xml:space="preserve">TI:
Write 0s for future compatibility. Read returns 0s.
</t>
        </r>
      </text>
    </comment>
    <comment ref="L22" authorId="0" shapeId="0" xr:uid="{00000000-0006-0000-0300-00000B000000}">
      <text>
        <r>
          <rPr>
            <b/>
            <sz val="9"/>
            <color indexed="81"/>
            <rFont val="Tahoma"/>
            <family val="2"/>
          </rPr>
          <t>TI:
Status of the Wait1 Edge Detection interrupt
0h (W) = WAIT1EDGEDETECTIONSTATUS bit unchanged
0h (R) = A transition on WAIT1 input pin has not been detected
1h (R) = A transition on WAIT1 input pin has been detected
1h (W) = WAIT1EDGEDETECTIONSTATUS bit is reset</t>
        </r>
      </text>
    </comment>
    <comment ref="M22" authorId="0" shapeId="0" xr:uid="{00000000-0006-0000-0300-00000C000000}">
      <text>
        <r>
          <rPr>
            <b/>
            <sz val="9"/>
            <color indexed="81"/>
            <rFont val="Tahoma"/>
            <family val="2"/>
          </rPr>
          <t>TI:
Status of the Wait0 Edge Detection interrupt
0h (W) = WAIT0EDGEDETECTIONSTATUS bit unchanged
0h (R) = A transition on WAIT0 input pin has not been detected
1h (R) = A transition on WAIT0 input pin has been detected
1h (W) = WAIT0EDGEDETECTIONSTATUS bit is reset</t>
        </r>
      </text>
    </comment>
    <comment ref="N22" authorId="0" shapeId="0" xr:uid="{00000000-0006-0000-0300-00000D000000}">
      <text>
        <r>
          <rPr>
            <b/>
            <sz val="9"/>
            <color indexed="81"/>
            <rFont val="Tahoma"/>
            <family val="2"/>
          </rPr>
          <t xml:space="preserve">TI:
Write 0s for future compatibility. Read returns 0s.
</t>
        </r>
      </text>
    </comment>
    <comment ref="O22" authorId="0" shapeId="0" xr:uid="{00000000-0006-0000-0300-00000E000000}">
      <text>
        <r>
          <rPr>
            <b/>
            <sz val="9"/>
            <color indexed="81"/>
            <rFont val="Tahoma"/>
            <family val="2"/>
          </rPr>
          <t>TI:
Status of the TerminalCountEvent interrupt
0h (R/W) = TERMINALCOUNTSTATUS bit unchanged
1h (R/W) = Indicates that CountValue is equal to 0</t>
        </r>
      </text>
    </comment>
    <comment ref="P22" authorId="0" shapeId="0" xr:uid="{00000000-0006-0000-0300-00000F000000}">
      <text>
        <r>
          <rPr>
            <b/>
            <sz val="9"/>
            <color indexed="81"/>
            <rFont val="Tahoma"/>
            <family val="2"/>
          </rPr>
          <t>TI:
Status of the FIFOEvent interrupt
0h (W) = FIFOEVENTSTATUS bit unchanged
0h (R) = Indicates than less than GPMC_PREFETCH_STATUS[16]
FIFOTHRESHOLDSTATUS bytes are available in prefetch mode and less than FIFOTHRESHOLD bytes free places are available in write-posting mode.
1h (W) = FIFOEVENTSTATUS bit is reset
1h (R) = Indicates than at least GPMC_PREFETCH_STATUS[16]
FIFOTHRESHOLDSTATUS bytes are available in prefetch mode and at least FIFOTHRESHOLD bytes free places are available in write-posting mode.</t>
        </r>
      </text>
    </comment>
    <comment ref="K28" authorId="0" shapeId="0" xr:uid="{00000000-0006-0000-0300-000010000000}">
      <text>
        <r>
          <rPr>
            <b/>
            <sz val="9"/>
            <color indexed="81"/>
            <rFont val="Tahoma"/>
            <family val="2"/>
          </rPr>
          <t xml:space="preserve">TI:
Write 0s for future compatibility. Read returns 0s.
</t>
        </r>
      </text>
    </comment>
    <comment ref="L28" authorId="0" shapeId="0" xr:uid="{00000000-0006-0000-0300-000011000000}">
      <text>
        <r>
          <rPr>
            <b/>
            <sz val="9"/>
            <color indexed="81"/>
            <rFont val="Tahoma"/>
            <family val="2"/>
          </rPr>
          <t>TI:
Enables the Wait1 Edge Detection interrupt
0h (R/W) = Wait1EdgeDetection interrupt is masked
1h (R/W) = Wait1EdgeDetection event generates an interrupt if occurs</t>
        </r>
      </text>
    </comment>
    <comment ref="M28" authorId="0" shapeId="0" xr:uid="{00000000-0006-0000-0300-000012000000}">
      <text>
        <r>
          <rPr>
            <b/>
            <sz val="9"/>
            <color indexed="81"/>
            <rFont val="Tahoma"/>
            <family val="2"/>
          </rPr>
          <t>TI:
Enables the Wait0 Edge Detection interrupt
0h (R/W) = Wait0EdgeDetection interrupt is masked
1h (R/W) = Wait0EdgeDetection event generates an interrupt if occurs</t>
        </r>
      </text>
    </comment>
    <comment ref="N28" authorId="0" shapeId="0" xr:uid="{00000000-0006-0000-0300-000013000000}">
      <text>
        <r>
          <rPr>
            <b/>
            <sz val="9"/>
            <color indexed="81"/>
            <rFont val="Tahoma"/>
            <family val="2"/>
          </rPr>
          <t xml:space="preserve">TI:
Write 0s for future compatibility. Read returns 0s.
</t>
        </r>
      </text>
    </comment>
    <comment ref="O28" authorId="0" shapeId="0" xr:uid="{00000000-0006-0000-0300-000014000000}">
      <text>
        <r>
          <rPr>
            <b/>
            <sz val="9"/>
            <color indexed="81"/>
            <rFont val="Tahoma"/>
            <family val="2"/>
          </rPr>
          <t>TI:
Enables TerminalCountEvent interrupt issuing in pre-fetch or write posting mode
0h (R/W) = TerminalCountEvent interrupt is masked
1h (R/W) = TerminalCountEvent interrupt is not masked</t>
        </r>
      </text>
    </comment>
    <comment ref="P28" authorId="0" shapeId="0" xr:uid="{00000000-0006-0000-0300-000015000000}">
      <text>
        <r>
          <rPr>
            <b/>
            <sz val="9"/>
            <color indexed="81"/>
            <rFont val="Tahoma"/>
            <family val="2"/>
          </rPr>
          <t>TI:
Enables the FIFOEvent interrupt
0h (R/W) = FIFOEvent interrupt is masked
1h (R/W) = FIFOEvent interrupt is not masked</t>
        </r>
      </text>
    </comment>
    <comment ref="K34" authorId="0" shapeId="0" xr:uid="{00000000-0006-0000-0300-000016000000}">
      <text>
        <r>
          <rPr>
            <b/>
            <sz val="9"/>
            <color indexed="81"/>
            <rFont val="Tahoma"/>
            <family val="2"/>
          </rPr>
          <t xml:space="preserve">TI:
Write 0s for future compatibility. Read returns 0s.
</t>
        </r>
      </text>
    </comment>
    <comment ref="L34" authorId="0" shapeId="0" xr:uid="{00000000-0006-0000-0300-000017000000}">
      <text>
        <r>
          <rPr>
            <b/>
            <sz val="9"/>
            <color indexed="81"/>
            <rFont val="Tahoma"/>
            <family val="2"/>
          </rPr>
          <t>TI:
Start value of the time-out counter (000 corresponds to 0 GPMC.FCLK cycle, 1h corresponds to 1 GPMC.FCLK cycle, and 1FFh corresponds to 511 GPMC.FCLK cycles)</t>
        </r>
      </text>
    </comment>
    <comment ref="M34" authorId="0" shapeId="0" xr:uid="{00000000-0006-0000-0300-000018000000}">
      <text>
        <r>
          <rPr>
            <b/>
            <sz val="9"/>
            <color indexed="81"/>
            <rFont val="Tahoma"/>
            <family val="2"/>
          </rPr>
          <t xml:space="preserve">TI:
Write 0s for future compatibility. Read returns 0s.
</t>
        </r>
      </text>
    </comment>
    <comment ref="N34" authorId="0" shapeId="0" xr:uid="{00000000-0006-0000-0300-000019000000}">
      <text>
        <r>
          <rPr>
            <b/>
            <sz val="9"/>
            <color indexed="81"/>
            <rFont val="Tahoma"/>
            <family val="2"/>
          </rPr>
          <t>TI:
Enable bit of the TimeOut feature
0h (R/W) = TimeOut feature is disabled
1h (R/W) = TimeOut feature is enabled</t>
        </r>
      </text>
    </comment>
    <comment ref="K40" authorId="0" shapeId="0" xr:uid="{00000000-0006-0000-0300-00001A000000}">
      <text>
        <r>
          <rPr>
            <b/>
            <sz val="9"/>
            <color indexed="81"/>
            <rFont val="Tahoma"/>
            <family val="2"/>
          </rPr>
          <t xml:space="preserve">TI:
Write 0s for future compatibility. Read returns 0s.
</t>
        </r>
      </text>
    </comment>
    <comment ref="L40" authorId="0" shapeId="0" xr:uid="{00000000-0006-0000-0300-00001B000000}">
      <text>
        <r>
          <rPr>
            <b/>
            <sz val="9"/>
            <color indexed="81"/>
            <rFont val="Tahoma"/>
            <family val="2"/>
          </rPr>
          <t>TI:
Address of illegal access: A30 (0 for memory region, 1 for GPMC register region) and A29 to A0 (1GByte maximum)</t>
        </r>
      </text>
    </comment>
    <comment ref="K46" authorId="0" shapeId="0" xr:uid="{00000000-0006-0000-0300-00001C000000}">
      <text>
        <r>
          <rPr>
            <b/>
            <sz val="9"/>
            <color indexed="81"/>
            <rFont val="Tahoma"/>
            <family val="2"/>
          </rPr>
          <t xml:space="preserve">TI:
Write 0s for future compatibility. Read returns 0s.
</t>
        </r>
      </text>
    </comment>
    <comment ref="L46" authorId="0" shapeId="0" xr:uid="{00000000-0006-0000-0300-00001D000000}">
      <text>
        <r>
          <rPr>
            <b/>
            <sz val="9"/>
            <color indexed="81"/>
            <rFont val="Tahoma"/>
            <family val="2"/>
          </rPr>
          <t>TI:
System Command of the transaction that caused the error</t>
        </r>
      </text>
    </comment>
    <comment ref="M46" authorId="0" shapeId="0" xr:uid="{00000000-0006-0000-0300-00001E000000}">
      <text>
        <r>
          <rPr>
            <b/>
            <sz val="9"/>
            <color indexed="81"/>
            <rFont val="Tahoma"/>
            <family val="2"/>
          </rPr>
          <t xml:space="preserve">TI:
Write 0s for future compatibility. Read returns 0s.
</t>
        </r>
      </text>
    </comment>
    <comment ref="N46" authorId="0" shapeId="0" xr:uid="{00000000-0006-0000-0300-00001F000000}">
      <text>
        <r>
          <rPr>
            <b/>
            <sz val="9"/>
            <color indexed="81"/>
            <rFont val="Tahoma"/>
            <family val="2"/>
          </rPr>
          <t>TI:
Not supported Address error
0h (R/W) = No error occurs
1h (R/W) = The error is due to a non supported Address</t>
        </r>
      </text>
    </comment>
    <comment ref="O46" authorId="0" shapeId="0" xr:uid="{00000000-0006-0000-0300-000020000000}">
      <text>
        <r>
          <rPr>
            <b/>
            <sz val="9"/>
            <color indexed="81"/>
            <rFont val="Tahoma"/>
            <family val="2"/>
          </rPr>
          <t>TI:
Not supported Command error
0h (R/W) = No error occurs
1h (R/W) = The error is due to a non supported Command</t>
        </r>
      </text>
    </comment>
    <comment ref="P46" authorId="0" shapeId="0" xr:uid="{00000000-0006-0000-0300-000021000000}">
      <text>
        <r>
          <rPr>
            <b/>
            <sz val="9"/>
            <color indexed="81"/>
            <rFont val="Tahoma"/>
            <family val="2"/>
          </rPr>
          <t>TI:
Time-out error
0h (R/W) = No error occurs
1h (R/W) = The error is due to a time out</t>
        </r>
      </text>
    </comment>
    <comment ref="Q46" authorId="0" shapeId="0" xr:uid="{00000000-0006-0000-0300-000022000000}">
      <text>
        <r>
          <rPr>
            <b/>
            <sz val="9"/>
            <color indexed="81"/>
            <rFont val="Tahoma"/>
            <family val="2"/>
          </rPr>
          <t xml:space="preserve">TI:
Write 0s for future compatibility. Read returns 0s.
</t>
        </r>
      </text>
    </comment>
    <comment ref="R46" authorId="0" shapeId="0" xr:uid="{00000000-0006-0000-0300-000023000000}">
      <text>
        <r>
          <rPr>
            <b/>
            <sz val="9"/>
            <color indexed="81"/>
            <rFont val="Tahoma"/>
            <family val="2"/>
          </rPr>
          <t>TI:
Error validity status - Must be explicitly cleared with a write 1 transaction
0h (R/W) = All error fields no longer valid
1h (R/W) = Error detected and logged in the other error fields</t>
        </r>
      </text>
    </comment>
    <comment ref="K52" authorId="0" shapeId="0" xr:uid="{00000000-0006-0000-0300-000024000000}">
      <text>
        <r>
          <rPr>
            <b/>
            <sz val="9"/>
            <color indexed="81"/>
            <rFont val="Tahoma"/>
            <family val="2"/>
          </rPr>
          <t xml:space="preserve">TI:
Write 0s for future compatibility. Read returns 0s.
</t>
        </r>
      </text>
    </comment>
    <comment ref="L52" authorId="0" shapeId="0" xr:uid="{00000000-0006-0000-0300-000025000000}">
      <text>
        <r>
          <rPr>
            <b/>
            <sz val="9"/>
            <color indexed="81"/>
            <rFont val="Tahoma"/>
            <family val="2"/>
          </rPr>
          <t>TI:
Selects the polarity of input pin WAIT1.
0h (R/W) = WAIT1 active low
1h (R/W) = WAIT1 active high</t>
        </r>
      </text>
    </comment>
    <comment ref="M52" authorId="0" shapeId="0" xr:uid="{00000000-0006-0000-0300-000026000000}">
      <text>
        <r>
          <rPr>
            <b/>
            <sz val="9"/>
            <color indexed="81"/>
            <rFont val="Tahoma"/>
            <family val="2"/>
          </rPr>
          <t>TI:
Selects the polarity of input pin WAIT0.
0h (R/W) = WAIT0 active low
1h (R/W) = WAIT0 active high</t>
        </r>
      </text>
    </comment>
    <comment ref="N52" authorId="0" shapeId="0" xr:uid="{00000000-0006-0000-0300-000027000000}">
      <text>
        <r>
          <rPr>
            <b/>
            <sz val="9"/>
            <color indexed="81"/>
            <rFont val="Tahoma"/>
            <family val="2"/>
          </rPr>
          <t xml:space="preserve">TI:
Write 0s for future compatibility. Read returns 0s.
</t>
        </r>
      </text>
    </comment>
    <comment ref="O52" authorId="0" shapeId="0" xr:uid="{00000000-0006-0000-0300-000028000000}">
      <text>
        <r>
          <rPr>
            <b/>
            <sz val="9"/>
            <color indexed="81"/>
            <rFont val="Tahoma"/>
            <family val="2"/>
          </rPr>
          <t>TI:
Controls the WP output pin level.
0h (R/W) = WP output pin is low
1h (R/W) = WP output pin is high</t>
        </r>
      </text>
    </comment>
    <comment ref="P52" authorId="0" shapeId="0" xr:uid="{00000000-0006-0000-0300-000029000000}">
      <text>
        <r>
          <rPr>
            <b/>
            <sz val="9"/>
            <color indexed="81"/>
            <rFont val="Tahoma"/>
            <family val="2"/>
          </rPr>
          <t xml:space="preserve">TI:
Write 0s for future compatibility. Read returns 0s.
</t>
        </r>
      </text>
    </comment>
    <comment ref="Q52" authorId="0" shapeId="0" xr:uid="{00000000-0006-0000-0300-00002A000000}">
      <text>
        <r>
          <rPr>
            <b/>
            <sz val="9"/>
            <color indexed="81"/>
            <rFont val="Tahoma"/>
            <family val="2"/>
          </rPr>
          <t>TI:
Limited Address device support.
0h (R/W) = No effect. GPMC controls all addresses.
1h (R/W) = A26-A11 are not modified during an external memory access.</t>
        </r>
      </text>
    </comment>
    <comment ref="R52" authorId="0" shapeId="0" xr:uid="{00000000-0006-0000-0300-00002B000000}">
      <text>
        <r>
          <rPr>
            <b/>
            <sz val="9"/>
            <color indexed="81"/>
            <rFont val="Tahoma"/>
            <family val="2"/>
          </rPr>
          <t>TI:
0h (R/W) = Disables Force Posted Write
1h (R/W) = Enables Force Posted Write</t>
        </r>
      </text>
    </comment>
    <comment ref="K58" authorId="0" shapeId="0" xr:uid="{00000000-0006-0000-0300-00002C000000}">
      <text>
        <r>
          <rPr>
            <b/>
            <sz val="9"/>
            <color indexed="81"/>
            <rFont val="Tahoma"/>
            <family val="2"/>
          </rPr>
          <t xml:space="preserve">TI:
Write 0s for future compatibility. Read returns 0s.
</t>
        </r>
      </text>
    </comment>
    <comment ref="L58" authorId="0" shapeId="0" xr:uid="{00000000-0006-0000-0300-00002D000000}">
      <text>
        <r>
          <rPr>
            <b/>
            <sz val="9"/>
            <color indexed="81"/>
            <rFont val="Tahoma"/>
            <family val="2"/>
          </rPr>
          <t>TI:
Is a copy of input pin WAIT1. (Reset value is WAIT1 input pin sampled at IC reset)
0h (R/W) = WAIT1 asserted (inactive state)
1h (R/W) = WAIT1 de-asserted</t>
        </r>
      </text>
    </comment>
    <comment ref="M58" authorId="0" shapeId="0" xr:uid="{00000000-0006-0000-0300-00002E000000}">
      <text>
        <r>
          <rPr>
            <b/>
            <sz val="9"/>
            <color indexed="81"/>
            <rFont val="Tahoma"/>
            <family val="2"/>
          </rPr>
          <t>TI:
Is a copy of input pin WAIT0. (Reset value is WAIT0 input pin sampled at IC reset)
0h (R/W) = WAIT0 asserted (inactive state)
1h (R/W) = WAIT0 de-asserted</t>
        </r>
      </text>
    </comment>
    <comment ref="N58" authorId="0" shapeId="0" xr:uid="{00000000-0006-0000-0300-00002F000000}">
      <text>
        <r>
          <rPr>
            <b/>
            <sz val="9"/>
            <color indexed="81"/>
            <rFont val="Tahoma"/>
            <family val="2"/>
          </rPr>
          <t xml:space="preserve">TI:
Write 0s for future compatibility. Read returns 0s.
</t>
        </r>
      </text>
    </comment>
    <comment ref="O58" authorId="0" shapeId="0" xr:uid="{00000000-0006-0000-0300-000030000000}">
      <text>
        <r>
          <rPr>
            <b/>
            <sz val="9"/>
            <color indexed="81"/>
            <rFont val="Tahoma"/>
            <family val="2"/>
          </rPr>
          <t>TI:
Stores the empty status of the write buffer
0h (R/W) = Write Buffer is not empty
1h (R/W) = Write Buffer is empty</t>
        </r>
      </text>
    </comment>
    <comment ref="K66" authorId="0" shapeId="0" xr:uid="{00000000-0006-0000-0300-00003100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66" authorId="0" shapeId="0" xr:uid="{00000000-0006-0000-0300-000032000000}">
      <text>
        <r>
          <rPr>
            <b/>
            <sz val="9"/>
            <color indexed="81"/>
            <rFont val="Tahoma"/>
            <family val="2"/>
          </rPr>
          <t xml:space="preserve">TI:
Selects the read single or multiple access
0x0: Single access
0x1: Multiple access (burst if synchronous, page if asynchronous)
</t>
        </r>
      </text>
    </comment>
    <comment ref="M66" authorId="0" shapeId="0" xr:uid="{00000000-0006-0000-0300-000033000000}">
      <text>
        <r>
          <rPr>
            <b/>
            <sz val="9"/>
            <color indexed="81"/>
            <rFont val="Tahoma"/>
            <family val="2"/>
          </rPr>
          <t>TI:
Selects the read mode operation
0x0: Read asynchronous
0x1: Read synchronous</t>
        </r>
      </text>
    </comment>
    <comment ref="N66" authorId="0" shapeId="0" xr:uid="{00000000-0006-0000-0300-000034000000}">
      <text>
        <r>
          <rPr>
            <b/>
            <sz val="9"/>
            <color indexed="81"/>
            <rFont val="Tahoma"/>
            <family val="2"/>
          </rPr>
          <t>TI:
Selects the write single or multiple access
0h (R/W) = Single access
1h (R/W) = Multiple access (burst if synchronous, considered as single if asynchronous)</t>
        </r>
      </text>
    </comment>
    <comment ref="O66" authorId="0" shapeId="0" xr:uid="{00000000-0006-0000-0300-000035000000}">
      <text>
        <r>
          <rPr>
            <b/>
            <sz val="9"/>
            <color indexed="81"/>
            <rFont val="Tahoma"/>
            <family val="2"/>
          </rPr>
          <t xml:space="preserve">TI:
Selects the write mode operation
0x0: Write asynchronous
0x1: Write synchronous
</t>
        </r>
      </text>
    </comment>
    <comment ref="P66" authorId="0" shapeId="0" xr:uid="{00000000-0006-0000-0300-00003600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66" authorId="0" shapeId="0" xr:uid="{00000000-0006-0000-0300-000037000000}">
      <text>
        <r>
          <rPr>
            <b/>
            <sz val="9"/>
            <color indexed="81"/>
            <rFont val="Tahoma"/>
            <family val="2"/>
          </rPr>
          <t xml:space="preserve">TI:
Specifies the attached device page (burst) length
0x0: 4 words
0x1: 8 words
0x2: 16 words
0x3: Reserved (1 word = interface size)
</t>
        </r>
      </text>
    </comment>
    <comment ref="R66" authorId="0" shapeId="0" xr:uid="{00000000-0006-0000-0300-00003800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66" authorId="0" shapeId="0" xr:uid="{00000000-0006-0000-0300-000039000000}">
      <text>
        <r>
          <rPr>
            <b/>
            <sz val="9"/>
            <color indexed="81"/>
            <rFont val="Tahoma"/>
            <family val="2"/>
          </rPr>
          <t xml:space="preserve">TI:
Selects the Wait monitoring configuration for Write accesses
0x0: Wait pin is not monitored for write accesses.
0x1: Wait pin is monitored for write accesses.
</t>
        </r>
      </text>
    </comment>
    <comment ref="T66" authorId="0" shapeId="0" xr:uid="{00000000-0006-0000-0300-00003A000000}">
      <text>
        <r>
          <rPr>
            <b/>
            <sz val="9"/>
            <color indexed="81"/>
            <rFont val="Tahoma"/>
            <family val="2"/>
          </rPr>
          <t>TI:
Write 0s for future compatibility. Read returns 0.</t>
        </r>
      </text>
    </comment>
    <comment ref="U66" authorId="0" shapeId="0" xr:uid="{00000000-0006-0000-0300-00003B00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66" authorId="0" shapeId="0" xr:uid="{00000000-0006-0000-0300-00003C00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66" authorId="0" shapeId="0" xr:uid="{00000000-0006-0000-0300-00003D000000}">
      <text>
        <r>
          <rPr>
            <b/>
            <sz val="9"/>
            <color indexed="81"/>
            <rFont val="Tahoma"/>
            <family val="2"/>
          </rPr>
          <t xml:space="preserve">TI:
</t>
        </r>
      </text>
    </comment>
    <comment ref="X66" authorId="0" shapeId="0" xr:uid="{00000000-0006-0000-0300-00003E000000}">
      <text>
        <r>
          <rPr>
            <b/>
            <sz val="9"/>
            <color indexed="81"/>
            <rFont val="Tahoma"/>
            <family val="2"/>
          </rPr>
          <t xml:space="preserve">TI:
Selects the device size attached
0h (R/W) = 8 bit
1h (R/W) = 16 bit
2h (R/W) = Reserved
3h (R/W) = Reserved
</t>
        </r>
      </text>
    </comment>
    <comment ref="Y66" authorId="0" shapeId="0" xr:uid="{00000000-0006-0000-0300-00003F000000}">
      <text>
        <r>
          <rPr>
            <b/>
            <sz val="9"/>
            <color indexed="81"/>
            <rFont val="Tahoma"/>
            <family val="2"/>
          </rPr>
          <t xml:space="preserve">TI:
Selects the attached device type
0x0: NOR flash-like, asynchronous and synchronous devices
0x1: Reserved
0x2: NAND flash-like devices, stream mode
0x3: Reserved
</t>
        </r>
      </text>
    </comment>
    <comment ref="Z66" authorId="0" shapeId="0" xr:uid="{00000000-0006-0000-0300-00004000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66" authorId="0" shapeId="0" xr:uid="{00000000-0006-0000-0300-000041000000}">
      <text>
        <r>
          <rPr>
            <b/>
            <sz val="9"/>
            <color indexed="81"/>
            <rFont val="Tahoma"/>
            <family val="2"/>
          </rPr>
          <t xml:space="preserve">TI:
Write 0s for future compatibility. Read returns 0s.
</t>
        </r>
      </text>
    </comment>
    <comment ref="AB66" authorId="0" shapeId="0" xr:uid="{00000000-0006-0000-0300-00004200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66" authorId="0" shapeId="0" xr:uid="{00000000-0006-0000-0300-000043000000}">
      <text>
        <r>
          <rPr>
            <b/>
            <sz val="9"/>
            <color indexed="81"/>
            <rFont val="Tahoma"/>
            <family val="2"/>
          </rPr>
          <t xml:space="preserve">TI:
Write 0s for future compatibility. Read returns 0s.
</t>
        </r>
      </text>
    </comment>
    <comment ref="AD66" authorId="0" shapeId="0" xr:uid="{00000000-0006-0000-0300-00004400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72" authorId="0" shapeId="0" xr:uid="{00000000-0006-0000-0300-000045000000}">
      <text>
        <r>
          <rPr>
            <b/>
            <sz val="9"/>
            <color indexed="81"/>
            <rFont val="Tahoma"/>
            <family val="2"/>
          </rPr>
          <t xml:space="preserve">TI:
Write 0s for future compatibility. Read returns 0s.
</t>
        </r>
      </text>
    </comment>
    <comment ref="L72" authorId="0" shapeId="0" xr:uid="{00000000-0006-0000-0300-000046000000}">
      <text>
        <r>
          <rPr>
            <b/>
            <sz val="9"/>
            <color indexed="81"/>
            <rFont val="Tahoma"/>
            <family val="2"/>
          </rPr>
          <t xml:space="preserve">TI:
CS# de-assertion time from start cycle time for write accesses
0h (R/W) = 0 GPMC_FCLK cycle
1h (R/W) = 1 GPMC_FCLK cycle
1Fh (R/W) = 31 GPMC_FCLK cycles
</t>
        </r>
      </text>
    </comment>
    <comment ref="M72" authorId="0" shapeId="0" xr:uid="{00000000-0006-0000-0300-000047000000}">
      <text>
        <r>
          <rPr>
            <b/>
            <sz val="9"/>
            <color indexed="81"/>
            <rFont val="Tahoma"/>
            <family val="2"/>
          </rPr>
          <t xml:space="preserve">TI:
Write 0s for future compatibility. Read returns 0s.
</t>
        </r>
      </text>
    </comment>
    <comment ref="N72" authorId="0" shapeId="0" xr:uid="{00000000-0006-0000-0300-000048000000}">
      <text>
        <r>
          <rPr>
            <b/>
            <sz val="9"/>
            <color indexed="81"/>
            <rFont val="Tahoma"/>
            <family val="2"/>
          </rPr>
          <t xml:space="preserve">TI:
CS# de-assertion time from start cycle time for read accesses
0h (R/W) = 0 GPMC_FCLK cycle
1h (R/W) = 1 GPMC_FCLK cycle
1Fh (R/W) = 31 GPMC_FCLK cycles
</t>
        </r>
      </text>
    </comment>
    <comment ref="O72" authorId="0" shapeId="0" xr:uid="{00000000-0006-0000-0300-00004900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72" authorId="0" shapeId="0" xr:uid="{00000000-0006-0000-0300-00004A000000}">
      <text>
        <r>
          <rPr>
            <b/>
            <sz val="9"/>
            <color indexed="81"/>
            <rFont val="Tahoma"/>
            <family val="2"/>
          </rPr>
          <t xml:space="preserve">TI:
Write 0s for future compatibility. Read returns 0s.
</t>
        </r>
      </text>
    </comment>
    <comment ref="Q72" authorId="0" shapeId="0" xr:uid="{00000000-0006-0000-0300-00004B000000}">
      <text>
        <r>
          <rPr>
            <b/>
            <sz val="9"/>
            <color indexed="81"/>
            <rFont val="Tahoma"/>
            <family val="2"/>
          </rPr>
          <t xml:space="preserve">TI:
CS# assertion time from start cycle time
0h (R/W) = 0 GPMC_FCLK cycle
1h (R/W) = 1 GPMC_FCLK cycle
1Fh (R/W) = 15 GPMC_FCLK cycles
</t>
        </r>
      </text>
    </comment>
    <comment ref="K78" authorId="0" shapeId="0" xr:uid="{00000000-0006-0000-0300-00004C000000}">
      <text>
        <r>
          <rPr>
            <b/>
            <sz val="9"/>
            <color indexed="81"/>
            <rFont val="Tahoma"/>
            <family val="2"/>
          </rPr>
          <t xml:space="preserve">TI:
Write 0s for future compatibility. Read returns 0s.
</t>
        </r>
      </text>
    </comment>
    <comment ref="L78" authorId="0" shapeId="0" xr:uid="{00000000-0006-0000-0300-00004D000000}">
      <text>
        <r>
          <rPr>
            <b/>
            <sz val="9"/>
            <color indexed="81"/>
            <rFont val="Tahoma"/>
            <family val="2"/>
          </rPr>
          <t xml:space="preserve">TI:
ADV# de-assertion for first address phase when using the AAD-Mux protocol
0h (R/W) = 0 GPMC_FCLK cycle
1h (R/W) = 1 GPMC_FCLK cycle
7h (R/W) = 7 GPMC_FCLK cycles
</t>
        </r>
      </text>
    </comment>
    <comment ref="M78" authorId="0" shapeId="0" xr:uid="{00000000-0006-0000-0300-00004E000000}">
      <text>
        <r>
          <rPr>
            <b/>
            <sz val="9"/>
            <color indexed="81"/>
            <rFont val="Tahoma"/>
            <family val="2"/>
          </rPr>
          <t xml:space="preserve">TI:
Write 0s for future compatibility. Read returns 0s.
</t>
        </r>
      </text>
    </comment>
    <comment ref="N78" authorId="0" shapeId="0" xr:uid="{00000000-0006-0000-0300-00004F000000}">
      <text>
        <r>
          <rPr>
            <b/>
            <sz val="9"/>
            <color indexed="81"/>
            <rFont val="Tahoma"/>
            <family val="2"/>
          </rPr>
          <t xml:space="preserve">TI:
ADV# assertion for first address phase when using the AAD-Mux protocol
0h (R/W) = 0 GPMC_FCLK cycle
1h (R/W) = 1 GPMC_FCLK cycle
7h (R/W) = 7 GPMC_FCLK cycles
</t>
        </r>
      </text>
    </comment>
    <comment ref="O78" authorId="0" shapeId="0" xr:uid="{00000000-0006-0000-0300-000050000000}">
      <text>
        <r>
          <rPr>
            <b/>
            <sz val="9"/>
            <color indexed="81"/>
            <rFont val="Tahoma"/>
            <family val="2"/>
          </rPr>
          <t xml:space="preserve">TI:
Write 0s for future compatibility. Read returns 0s.
</t>
        </r>
      </text>
    </comment>
    <comment ref="P78" authorId="0" shapeId="0" xr:uid="{00000000-0006-0000-0300-000051000000}">
      <text>
        <r>
          <rPr>
            <b/>
            <sz val="9"/>
            <color indexed="81"/>
            <rFont val="Tahoma"/>
            <family val="2"/>
          </rPr>
          <t xml:space="preserve">TI:
ADV# de-assertion time from start cycle time for write accesses
0h (R/W) = 0 GPMC_FCLK cycle
1h (R/W) = 1 GPMC_FCLK cycle
1Fh (R/W) = 31 GPMC_FCLK cycles
</t>
        </r>
      </text>
    </comment>
    <comment ref="Q78" authorId="0" shapeId="0" xr:uid="{00000000-0006-0000-0300-000052000000}">
      <text>
        <r>
          <rPr>
            <b/>
            <sz val="9"/>
            <color indexed="81"/>
            <rFont val="Tahoma"/>
            <family val="2"/>
          </rPr>
          <t xml:space="preserve">TI:
Write 0s for future compatibility. Read returns 0s.
</t>
        </r>
      </text>
    </comment>
    <comment ref="R78" authorId="0" shapeId="0" xr:uid="{00000000-0006-0000-0300-000053000000}">
      <text>
        <r>
          <rPr>
            <b/>
            <sz val="9"/>
            <color indexed="81"/>
            <rFont val="Tahoma"/>
            <family val="2"/>
          </rPr>
          <t xml:space="preserve">TI:
ADV# de-assertion time from start cycle time for read accesses
0h (R/W) = 0 GPMC_FCLK cycle
1h (R/W) = 1 GPMC_FCLK cycle
1Fh (R/W) = 31 GPMC_FCLK cycles
</t>
        </r>
      </text>
    </comment>
    <comment ref="S78" authorId="0" shapeId="0" xr:uid="{00000000-0006-0000-0300-00005400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78" authorId="0" shapeId="0" xr:uid="{00000000-0006-0000-0300-000055000000}">
      <text>
        <r>
          <rPr>
            <b/>
            <sz val="9"/>
            <color indexed="81"/>
            <rFont val="Tahoma"/>
            <family val="2"/>
          </rPr>
          <t xml:space="preserve">TI:
ADV# assertion for first address phase when using the AADMultiplexed protocol
0h (R/W) = 0 GPMC_FCLK cycle
1h (R/W) = 1 GPMC_FCLK cycle
7h (R/W) = 7 GPMC_FCLK cycles
</t>
        </r>
      </text>
    </comment>
    <comment ref="U78" authorId="0" shapeId="0" xr:uid="{00000000-0006-0000-0300-000056000000}">
      <text>
        <r>
          <rPr>
            <b/>
            <sz val="9"/>
            <color indexed="81"/>
            <rFont val="Tahoma"/>
            <family val="2"/>
          </rPr>
          <t xml:space="preserve">TI:
ADV# assertion time from start cycle time
0h (R/W) = 0 GPMC_FCLK cycle
1h (R/W) = 1 GPMC_FCLK cycle
Fh (R/W) = 15 GPMC_FCLK cycles
</t>
        </r>
      </text>
    </comment>
    <comment ref="K84" authorId="0" shapeId="0" xr:uid="{00000000-0006-0000-0300-000057000000}">
      <text>
        <r>
          <rPr>
            <b/>
            <sz val="9"/>
            <color indexed="81"/>
            <rFont val="Tahoma"/>
            <family val="2"/>
          </rPr>
          <t xml:space="preserve">TI:
Write 0s for future compatibility. Read returns 0s.
</t>
        </r>
      </text>
    </comment>
    <comment ref="L84" authorId="0" shapeId="0" xr:uid="{00000000-0006-0000-0300-000058000000}">
      <text>
        <r>
          <rPr>
            <b/>
            <sz val="9"/>
            <color indexed="81"/>
            <rFont val="Tahoma"/>
            <family val="2"/>
          </rPr>
          <t xml:space="preserve">TI:
WE# de-assertion time from start cycle time
0h (R/W) = 0 GPMC_FCLK cycle
1h (R/W) = 1 GPMC_FCLK cycle
1Fh (R/W) = 31 GPMC_FCLK cycles
</t>
        </r>
      </text>
    </comment>
    <comment ref="M84" authorId="0" shapeId="0" xr:uid="{00000000-0006-0000-0300-00005900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84" authorId="0" shapeId="0" xr:uid="{00000000-0006-0000-0300-00005A000000}">
      <text>
        <r>
          <rPr>
            <b/>
            <sz val="9"/>
            <color indexed="81"/>
            <rFont val="Tahoma"/>
            <family val="2"/>
          </rPr>
          <t xml:space="preserve">TI:
Write 0s for future compatibility. Read returns 0s.
</t>
        </r>
      </text>
    </comment>
    <comment ref="O84" authorId="0" shapeId="0" xr:uid="{00000000-0006-0000-0300-00005B000000}">
      <text>
        <r>
          <rPr>
            <b/>
            <sz val="9"/>
            <color indexed="81"/>
            <rFont val="Tahoma"/>
            <family val="2"/>
          </rPr>
          <t xml:space="preserve">TI:
WE# assertion time from start cycle time
0h (R/W) = 0 GPMC_FCLK cycle
1h (R/W) = 1 GPMC_FCLK cycle
Fh (R/W) = 15 GPMC_FCLK cycles
</t>
        </r>
      </text>
    </comment>
    <comment ref="P84" authorId="0" shapeId="0" xr:uid="{00000000-0006-0000-0300-00005C000000}">
      <text>
        <r>
          <rPr>
            <b/>
            <sz val="9"/>
            <color indexed="81"/>
            <rFont val="Tahoma"/>
            <family val="2"/>
          </rPr>
          <t xml:space="preserve">TI:
OE# de-assertion time for the first address phase in an AADMultiplexed access
0h (R/W) = 0 GPMC_FCLK cycle
1h (R/W) = 1 GPMC_FCLK cycle
7h (R/W) = 7 GPMC_FCLK cycles
</t>
        </r>
      </text>
    </comment>
    <comment ref="Q84" authorId="0" shapeId="0" xr:uid="{00000000-0006-0000-0300-00005D000000}">
      <text>
        <r>
          <rPr>
            <b/>
            <sz val="9"/>
            <color indexed="81"/>
            <rFont val="Tahoma"/>
            <family val="2"/>
          </rPr>
          <t xml:space="preserve">TI:
OE# de-assertion time from start cycle time
0h (R/W) = 0 GPMC_FCLK cycle
1h (R/W) = 1 GPMC_FCLK cycle
1Fh (R/W) = 31 GPMC_FCLK cycles
</t>
        </r>
      </text>
    </comment>
    <comment ref="R84" authorId="0" shapeId="0" xr:uid="{00000000-0006-0000-0300-00005E00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84" authorId="0" shapeId="0" xr:uid="{00000000-0006-0000-0300-00005F000000}">
      <text>
        <r>
          <rPr>
            <b/>
            <sz val="9"/>
            <color indexed="81"/>
            <rFont val="Tahoma"/>
            <family val="2"/>
          </rPr>
          <t xml:space="preserve">TI:
OE# assertion time for the first address phase in an AAD-Multiplexed access
0h (R/W) = 0 GPMC_FCLK cycle
1h (R/W) = 1 GPMC_FCLK cycle
7h (R/W) = 7 GPMC_FCLK cycles
</t>
        </r>
      </text>
    </comment>
    <comment ref="T84" authorId="0" shapeId="0" xr:uid="{00000000-0006-0000-0300-000060000000}">
      <text>
        <r>
          <rPr>
            <b/>
            <sz val="9"/>
            <color indexed="81"/>
            <rFont val="Tahoma"/>
            <family val="2"/>
          </rPr>
          <t xml:space="preserve">TI:
OE# assertion time from start cycle time
0h (R/W) = 0 GPMC_FCLK cycle
1h (R/W) = 1 GPMC_FCLK cycle
Fh (R/W) = 15 GPMC_FCLK cycles
</t>
        </r>
      </text>
    </comment>
    <comment ref="K90" authorId="0" shapeId="0" xr:uid="{00000000-0006-0000-0300-000061000000}">
      <text>
        <r>
          <rPr>
            <b/>
            <sz val="9"/>
            <color indexed="81"/>
            <rFont val="Tahoma"/>
            <family val="2"/>
          </rPr>
          <t xml:space="preserve">TI:
Write 0s for future compatibility. Read returns 0s.
</t>
        </r>
      </text>
    </comment>
    <comment ref="L90" authorId="0" shapeId="0" xr:uid="{00000000-0006-0000-0300-000062000000}">
      <text>
        <r>
          <rPr>
            <b/>
            <sz val="9"/>
            <color indexed="81"/>
            <rFont val="Tahoma"/>
            <family val="2"/>
          </rPr>
          <t xml:space="preserve">TI:
Delay between successive words in a multiple access
0h (R/W) = 0 GPMC_FCLK cycle
1h (R/W) = 1 GPMC_FCLK cycle
Fh (R/W) = 15 GPMC_FCLK cycles
</t>
        </r>
      </text>
    </comment>
    <comment ref="M90" authorId="0" shapeId="0" xr:uid="{00000000-0006-0000-0300-000063000000}">
      <text>
        <r>
          <rPr>
            <b/>
            <sz val="9"/>
            <color indexed="81"/>
            <rFont val="Tahoma"/>
            <family val="2"/>
          </rPr>
          <t xml:space="preserve">TI:
Write 0s for future compatibility. Read returns 0s.
</t>
        </r>
      </text>
    </comment>
    <comment ref="N90" authorId="0" shapeId="0" xr:uid="{00000000-0006-0000-0300-000064000000}">
      <text>
        <r>
          <rPr>
            <b/>
            <sz val="9"/>
            <color indexed="81"/>
            <rFont val="Tahoma"/>
            <family val="2"/>
          </rPr>
          <t xml:space="preserve">TI:
Delay between start cycle time and first data valid
0h (R/W) = 0 GPMC_FCLK cycle
1h (R/W) = 1 GPMC_FCLK cycle
1Fh (R/W) = 31 GPMC_FCLK cycles
</t>
        </r>
      </text>
    </comment>
    <comment ref="O90" authorId="0" shapeId="0" xr:uid="{00000000-0006-0000-0300-000065000000}">
      <text>
        <r>
          <rPr>
            <b/>
            <sz val="9"/>
            <color indexed="81"/>
            <rFont val="Tahoma"/>
            <family val="2"/>
          </rPr>
          <t xml:space="preserve">TI:
Write 0s for future compatibility. Read returns 0s.
</t>
        </r>
      </text>
    </comment>
    <comment ref="P90" authorId="0" shapeId="0" xr:uid="{00000000-0006-0000-0300-000066000000}">
      <text>
        <r>
          <rPr>
            <b/>
            <sz val="9"/>
            <color indexed="81"/>
            <rFont val="Tahoma"/>
            <family val="2"/>
          </rPr>
          <t xml:space="preserve">TI:
Total write cycle time
0h (R/W) = 0 GPMC_FCLK cycle
1h (R/W) = 1 GPMC_FCLK cycle
1Fh (R/W) = 31 GPMC_FCLK cycles
</t>
        </r>
      </text>
    </comment>
    <comment ref="Q90" authorId="0" shapeId="0" xr:uid="{00000000-0006-0000-0300-000067000000}">
      <text>
        <r>
          <rPr>
            <b/>
            <sz val="9"/>
            <color indexed="81"/>
            <rFont val="Tahoma"/>
            <family val="2"/>
          </rPr>
          <t xml:space="preserve">TI:
Write 0s for future compatibility. Read returns 0s.
</t>
        </r>
      </text>
    </comment>
    <comment ref="R90" authorId="0" shapeId="0" xr:uid="{00000000-0006-0000-0300-000068000000}">
      <text>
        <r>
          <rPr>
            <b/>
            <sz val="9"/>
            <color indexed="81"/>
            <rFont val="Tahoma"/>
            <family val="2"/>
          </rPr>
          <t xml:space="preserve">TI:
Total read cycle time
0h (R/W) = 0 GPMC_FCLK cycle
1h (R/W) = 1 GPMC_FCLK cycle
1Fh (R/W) = 31 GPMC_FCLK cycles
</t>
        </r>
      </text>
    </comment>
    <comment ref="K96" authorId="0" shapeId="0" xr:uid="{6C62E03E-1210-4D56-8434-0C80A2DA9DB5}">
      <text>
        <r>
          <rPr>
            <b/>
            <sz val="9"/>
            <color indexed="81"/>
            <rFont val="Tahoma"/>
            <family val="2"/>
          </rPr>
          <t>TI:
TI Internal use - Do not modify from reset value of 0x1</t>
        </r>
      </text>
    </comment>
    <comment ref="L96" authorId="0" shapeId="0" xr:uid="{87D5EBEC-55C4-4AB6-A876-0BFEEEE9F268}">
      <text>
        <r>
          <rPr>
            <b/>
            <sz val="9"/>
            <color indexed="81"/>
            <rFont val="Tahoma"/>
            <family val="2"/>
          </rPr>
          <t xml:space="preserve">TI:
Write 0s for future compatibility. Read returns 0s.
</t>
        </r>
      </text>
    </comment>
    <comment ref="M96" authorId="0" shapeId="0" xr:uid="{FCCFC455-D632-498F-A698-B3F75ABD2BE0}">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96" authorId="0" shapeId="0" xr:uid="{BADE36D7-B51A-4BB6-ABFB-4D00B32A4E69}">
      <text>
        <r>
          <rPr>
            <b/>
            <sz val="9"/>
            <color indexed="81"/>
            <rFont val="Tahoma"/>
            <family val="2"/>
          </rPr>
          <t xml:space="preserve">TI:
Write 0s for future compatibility. Read returns 0s.
</t>
        </r>
      </text>
    </comment>
    <comment ref="O96" authorId="0" shapeId="0" xr:uid="{0F7EBB4B-5457-4B9A-B5A2-1FE9739F68EF}">
      <text>
        <r>
          <rPr>
            <b/>
            <sz val="9"/>
            <color indexed="81"/>
            <rFont val="Tahoma"/>
            <family val="2"/>
          </rPr>
          <t xml:space="preserve">TI:
Specifies on which GPMC.FCLK rising edge the first data of the synchronous burst write is driven in the add/data multiplexed bus. Reset value is 0x7.
</t>
        </r>
      </text>
    </comment>
    <comment ref="P96" authorId="0" shapeId="0" xr:uid="{C0DA2242-6F29-4CE6-B8F8-706680799CC6}">
      <text>
        <r>
          <rPr>
            <b/>
            <sz val="9"/>
            <color indexed="81"/>
            <rFont val="Tahoma"/>
            <family val="2"/>
          </rPr>
          <t xml:space="preserve">TI:
Write 0s for future compatibility. Read returns 0s.
</t>
        </r>
      </text>
    </comment>
    <comment ref="Q96" authorId="0" shapeId="0" xr:uid="{F499E2D2-BA76-4E22-B630-ABDA210BE42A}">
      <text>
        <r>
          <rPr>
            <b/>
            <sz val="9"/>
            <color indexed="81"/>
            <rFont val="Tahoma"/>
            <family val="2"/>
          </rPr>
          <t xml:space="preserve">TI:
Chip select high pulse delay between two successive accesses
0h (R/W) = 0 GPMC_FCLK cycle
1h (R/W) = 1 GPMC_FCLK cycle
Fh (R/W) = 15 GPMC_FCLK cycles
</t>
        </r>
      </text>
    </comment>
    <comment ref="R96" authorId="0" shapeId="0" xr:uid="{F6800C5B-3654-4154-8360-B443E7F28F30}">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96" authorId="0" shapeId="0" xr:uid="{B3ACB72F-8DA9-432B-B213-29A4F2FCC712}">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96" authorId="0" shapeId="0" xr:uid="{F68EFA8C-C42B-4573-8FD3-E0F623FAC6C8}">
      <text>
        <r>
          <rPr>
            <b/>
            <sz val="9"/>
            <color indexed="81"/>
            <rFont val="Tahoma"/>
            <family val="2"/>
          </rPr>
          <t xml:space="preserve">TI:
Write 0s for future compatibility. Read returns 0s.
</t>
        </r>
      </text>
    </comment>
    <comment ref="U96" authorId="0" shapeId="0" xr:uid="{65613952-BE87-404F-BE3F-62D303B187B6}">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102" authorId="0" shapeId="0" xr:uid="{00000000-0006-0000-0300-000073000000}">
      <text>
        <r>
          <rPr>
            <b/>
            <sz val="9"/>
            <color indexed="81"/>
            <rFont val="Tahoma"/>
            <family val="2"/>
          </rPr>
          <t xml:space="preserve">TI:
Write 0s for future compatibility. Read returns 0s.
</t>
        </r>
      </text>
    </comment>
    <comment ref="L102" authorId="0" shapeId="0" xr:uid="{00000000-0006-0000-0300-00007400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102" authorId="0" shapeId="0" xr:uid="{00000000-0006-0000-0300-000075000000}">
      <text>
        <r>
          <rPr>
            <b/>
            <sz val="9"/>
            <color indexed="81"/>
            <rFont val="Tahoma"/>
            <family val="2"/>
          </rPr>
          <t xml:space="preserve">TI:
Write 0s for future compatibility. Read returns 0s.
</t>
        </r>
      </text>
    </comment>
    <comment ref="N102" authorId="0" shapeId="0" xr:uid="{00000000-0006-0000-0300-000076000000}">
      <text>
        <r>
          <rPr>
            <b/>
            <sz val="9"/>
            <color indexed="81"/>
            <rFont val="Tahoma"/>
            <family val="2"/>
          </rPr>
          <t xml:space="preserve">TI:
Chip-select enable (reset value is 1 for CS[0] (active low) and 0 for CS[1] to CS[5] (active low)).
0h (R/W) = CS (active low) disabled
1h (R/W) = CS (active low) enabled
</t>
        </r>
      </text>
    </comment>
    <comment ref="O102" authorId="0" shapeId="0" xr:uid="{00000000-0006-0000-0300-000077000000}">
      <text>
        <r>
          <rPr>
            <b/>
            <sz val="9"/>
            <color indexed="81"/>
            <rFont val="Tahoma"/>
            <family val="2"/>
          </rPr>
          <t xml:space="preserve">TI:
Chip-select base address. CSi base address where i = 0 to 3 (16 Mbytes minimum granularity).
Bits 5 to 0 correspond to A29, A28, A27, A26, A25, and A24.
</t>
        </r>
      </text>
    </comment>
    <comment ref="K110" authorId="0" shapeId="0" xr:uid="{00000000-0006-0000-0300-00007800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110" authorId="0" shapeId="0" xr:uid="{00000000-0006-0000-0300-000079000000}">
      <text>
        <r>
          <rPr>
            <b/>
            <sz val="9"/>
            <color indexed="81"/>
            <rFont val="Tahoma"/>
            <family val="2"/>
          </rPr>
          <t xml:space="preserve">TI:
Selects the read single or multiple access
0x0: Single access
0x1: Multiple access (burst if synchronous, page if asynchronous)
</t>
        </r>
      </text>
    </comment>
    <comment ref="M110" authorId="0" shapeId="0" xr:uid="{00000000-0006-0000-0300-00007A000000}">
      <text>
        <r>
          <rPr>
            <b/>
            <sz val="9"/>
            <color indexed="81"/>
            <rFont val="Tahoma"/>
            <family val="2"/>
          </rPr>
          <t>TI:
Selects the read mode operation
0x0: Read asynchronous
0x1: Read synchronous</t>
        </r>
      </text>
    </comment>
    <comment ref="N110" authorId="0" shapeId="0" xr:uid="{00000000-0006-0000-0300-00007B000000}">
      <text>
        <r>
          <rPr>
            <b/>
            <sz val="9"/>
            <color indexed="81"/>
            <rFont val="Tahoma"/>
            <family val="2"/>
          </rPr>
          <t>TI:
Selects the write single or multiple access
0h (R/W) = Single access
1h (R/W) = Multiple access (burst if synchronous, considered as single if asynchronous)</t>
        </r>
      </text>
    </comment>
    <comment ref="O110" authorId="0" shapeId="0" xr:uid="{00000000-0006-0000-0300-00007C000000}">
      <text>
        <r>
          <rPr>
            <b/>
            <sz val="9"/>
            <color indexed="81"/>
            <rFont val="Tahoma"/>
            <family val="2"/>
          </rPr>
          <t xml:space="preserve">TI:
Selects the write mode operation
0x0: Write asynchronous
0x1: Write synchronous
</t>
        </r>
      </text>
    </comment>
    <comment ref="P110" authorId="0" shapeId="0" xr:uid="{00000000-0006-0000-0300-00007D00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110" authorId="0" shapeId="0" xr:uid="{00000000-0006-0000-0300-00007E000000}">
      <text>
        <r>
          <rPr>
            <b/>
            <sz val="9"/>
            <color indexed="81"/>
            <rFont val="Tahoma"/>
            <family val="2"/>
          </rPr>
          <t xml:space="preserve">TI:
Specifies the attached device page (burst) length
0x0: 4 words
0x1: 8 words
0x2: 16 words
0x3: Reserved (1 word = interface size)
</t>
        </r>
      </text>
    </comment>
    <comment ref="R110" authorId="0" shapeId="0" xr:uid="{00000000-0006-0000-0300-00007F00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110" authorId="0" shapeId="0" xr:uid="{00000000-0006-0000-0300-000080000000}">
      <text>
        <r>
          <rPr>
            <b/>
            <sz val="9"/>
            <color indexed="81"/>
            <rFont val="Tahoma"/>
            <family val="2"/>
          </rPr>
          <t xml:space="preserve">TI:
Selects the Wait monitoring configuration for Write accesses
0x0: Wait pin is not monitored for write accesses.
0x1: Wait pin is monitored for write accesses.
</t>
        </r>
      </text>
    </comment>
    <comment ref="T110" authorId="0" shapeId="0" xr:uid="{00000000-0006-0000-0300-000081000000}">
      <text>
        <r>
          <rPr>
            <b/>
            <sz val="9"/>
            <color indexed="81"/>
            <rFont val="Tahoma"/>
            <family val="2"/>
          </rPr>
          <t>TI:
Write 0s for future compatibility. Read returns 0.</t>
        </r>
      </text>
    </comment>
    <comment ref="U110" authorId="0" shapeId="0" xr:uid="{00000000-0006-0000-0300-00008200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110" authorId="0" shapeId="0" xr:uid="{00000000-0006-0000-0300-00008300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110" authorId="0" shapeId="0" xr:uid="{00000000-0006-0000-0300-000084000000}">
      <text>
        <r>
          <rPr>
            <b/>
            <sz val="9"/>
            <color indexed="81"/>
            <rFont val="Tahoma"/>
            <family val="2"/>
          </rPr>
          <t xml:space="preserve">TI:
</t>
        </r>
      </text>
    </comment>
    <comment ref="X110" authorId="0" shapeId="0" xr:uid="{00000000-0006-0000-0300-000085000000}">
      <text>
        <r>
          <rPr>
            <b/>
            <sz val="9"/>
            <color indexed="81"/>
            <rFont val="Tahoma"/>
            <family val="2"/>
          </rPr>
          <t xml:space="preserve">TI:
Selects the device size attached
0h (R/W) = 8 bit
1h (R/W) = 16 bit
2h (R/W) = Reserved
3h (R/W) = Reserved
</t>
        </r>
      </text>
    </comment>
    <comment ref="Y110" authorId="0" shapeId="0" xr:uid="{00000000-0006-0000-0300-000086000000}">
      <text>
        <r>
          <rPr>
            <b/>
            <sz val="9"/>
            <color indexed="81"/>
            <rFont val="Tahoma"/>
            <family val="2"/>
          </rPr>
          <t xml:space="preserve">TI:
Selects the attached device type
0x0: NOR flash-like, asynchronous and synchronous devices
0x1: Reserved
0x2: NAND flash-like devices, stream mode
0x3: Reserved
</t>
        </r>
      </text>
    </comment>
    <comment ref="Z110" authorId="0" shapeId="0" xr:uid="{00000000-0006-0000-0300-00008700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110" authorId="0" shapeId="0" xr:uid="{00000000-0006-0000-0300-000088000000}">
      <text>
        <r>
          <rPr>
            <b/>
            <sz val="9"/>
            <color indexed="81"/>
            <rFont val="Tahoma"/>
            <family val="2"/>
          </rPr>
          <t xml:space="preserve">TI:
Write 0s for future compatibility. Read returns 0s.
</t>
        </r>
      </text>
    </comment>
    <comment ref="AB110" authorId="0" shapeId="0" xr:uid="{00000000-0006-0000-0300-00008900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110" authorId="0" shapeId="0" xr:uid="{00000000-0006-0000-0300-00008A000000}">
      <text>
        <r>
          <rPr>
            <b/>
            <sz val="9"/>
            <color indexed="81"/>
            <rFont val="Tahoma"/>
            <family val="2"/>
          </rPr>
          <t xml:space="preserve">TI:
Write 0s for future compatibility. Read returns 0s.
</t>
        </r>
      </text>
    </comment>
    <comment ref="AD110" authorId="0" shapeId="0" xr:uid="{00000000-0006-0000-0300-00008B00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116" authorId="0" shapeId="0" xr:uid="{00000000-0006-0000-0300-00008C000000}">
      <text>
        <r>
          <rPr>
            <b/>
            <sz val="9"/>
            <color indexed="81"/>
            <rFont val="Tahoma"/>
            <family val="2"/>
          </rPr>
          <t xml:space="preserve">TI:
Write 0s for future compatibility. Read returns 0s.
</t>
        </r>
      </text>
    </comment>
    <comment ref="L116" authorId="0" shapeId="0" xr:uid="{00000000-0006-0000-0300-00008D000000}">
      <text>
        <r>
          <rPr>
            <b/>
            <sz val="9"/>
            <color indexed="81"/>
            <rFont val="Tahoma"/>
            <family val="2"/>
          </rPr>
          <t xml:space="preserve">TI:
CS# de-assertion time from start cycle time for write accesses
0h (R/W) = 0 GPMC_FCLK cycle
1h (R/W) = 1 GPMC_FCLK cycle
1Fh (R/W) = 31 GPMC_FCLK cycles
</t>
        </r>
      </text>
    </comment>
    <comment ref="M116" authorId="0" shapeId="0" xr:uid="{00000000-0006-0000-0300-00008E000000}">
      <text>
        <r>
          <rPr>
            <b/>
            <sz val="9"/>
            <color indexed="81"/>
            <rFont val="Tahoma"/>
            <family val="2"/>
          </rPr>
          <t xml:space="preserve">TI:
Write 0s for future compatibility. Read returns 0s.
</t>
        </r>
      </text>
    </comment>
    <comment ref="N116" authorId="0" shapeId="0" xr:uid="{00000000-0006-0000-0300-00008F000000}">
      <text>
        <r>
          <rPr>
            <b/>
            <sz val="9"/>
            <color indexed="81"/>
            <rFont val="Tahoma"/>
            <family val="2"/>
          </rPr>
          <t xml:space="preserve">TI:
CS# de-assertion time from start cycle time for read accesses
0h (R/W) = 0 GPMC_FCLK cycle
1h (R/W) = 1 GPMC_FCLK cycle
1Fh (R/W) = 31 GPMC_FCLK cycles
</t>
        </r>
      </text>
    </comment>
    <comment ref="O116" authorId="0" shapeId="0" xr:uid="{00000000-0006-0000-0300-00009000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116" authorId="0" shapeId="0" xr:uid="{00000000-0006-0000-0300-000091000000}">
      <text>
        <r>
          <rPr>
            <b/>
            <sz val="9"/>
            <color indexed="81"/>
            <rFont val="Tahoma"/>
            <family val="2"/>
          </rPr>
          <t xml:space="preserve">TI:
Write 0s for future compatibility. Read returns 0s.
</t>
        </r>
      </text>
    </comment>
    <comment ref="Q116" authorId="0" shapeId="0" xr:uid="{00000000-0006-0000-0300-000092000000}">
      <text>
        <r>
          <rPr>
            <b/>
            <sz val="9"/>
            <color indexed="81"/>
            <rFont val="Tahoma"/>
            <family val="2"/>
          </rPr>
          <t xml:space="preserve">TI:
CS# assertion time from start cycle time
0h (R/W) = 0 GPMC_FCLK cycle
1h (R/W) = 1 GPMC_FCLK cycle
1Fh (R/W) = 15 GPMC_FCLK cycles
</t>
        </r>
      </text>
    </comment>
    <comment ref="K122" authorId="0" shapeId="0" xr:uid="{00000000-0006-0000-0300-000093000000}">
      <text>
        <r>
          <rPr>
            <b/>
            <sz val="9"/>
            <color indexed="81"/>
            <rFont val="Tahoma"/>
            <family val="2"/>
          </rPr>
          <t xml:space="preserve">TI:
Write 0s for future compatibility. Read returns 0s.
</t>
        </r>
      </text>
    </comment>
    <comment ref="L122" authorId="0" shapeId="0" xr:uid="{00000000-0006-0000-0300-000094000000}">
      <text>
        <r>
          <rPr>
            <b/>
            <sz val="9"/>
            <color indexed="81"/>
            <rFont val="Tahoma"/>
            <family val="2"/>
          </rPr>
          <t xml:space="preserve">TI:
ADV# de-assertion for first address phase when using the AAD-Mux protocol
0h (R/W) = 0 GPMC_FCLK cycle
1h (R/W) = 1 GPMC_FCLK cycle
7h (R/W) = 7 GPMC_FCLK cycles
</t>
        </r>
      </text>
    </comment>
    <comment ref="M122" authorId="0" shapeId="0" xr:uid="{00000000-0006-0000-0300-000095000000}">
      <text>
        <r>
          <rPr>
            <b/>
            <sz val="9"/>
            <color indexed="81"/>
            <rFont val="Tahoma"/>
            <family val="2"/>
          </rPr>
          <t xml:space="preserve">TI:
Write 0s for future compatibility. Read returns 0s.
</t>
        </r>
      </text>
    </comment>
    <comment ref="N122" authorId="0" shapeId="0" xr:uid="{00000000-0006-0000-0300-000096000000}">
      <text>
        <r>
          <rPr>
            <b/>
            <sz val="9"/>
            <color indexed="81"/>
            <rFont val="Tahoma"/>
            <family val="2"/>
          </rPr>
          <t xml:space="preserve">TI:
ADV# assertion for first address phase when using the AAD-Mux protocol
0h (R/W) = 0 GPMC_FCLK cycle
1h (R/W) = 1 GPMC_FCLK cycle
7h (R/W) = 7 GPMC_FCLK cycles
</t>
        </r>
      </text>
    </comment>
    <comment ref="O122" authorId="0" shapeId="0" xr:uid="{00000000-0006-0000-0300-000097000000}">
      <text>
        <r>
          <rPr>
            <b/>
            <sz val="9"/>
            <color indexed="81"/>
            <rFont val="Tahoma"/>
            <family val="2"/>
          </rPr>
          <t xml:space="preserve">TI:
Write 0s for future compatibility. Read returns 0s.
</t>
        </r>
      </text>
    </comment>
    <comment ref="P122" authorId="0" shapeId="0" xr:uid="{00000000-0006-0000-0300-000098000000}">
      <text>
        <r>
          <rPr>
            <b/>
            <sz val="9"/>
            <color indexed="81"/>
            <rFont val="Tahoma"/>
            <family val="2"/>
          </rPr>
          <t xml:space="preserve">TI:
ADV# de-assertion time from start cycle time for write accesses
0h (R/W) = 0 GPMC_FCLK cycle
1h (R/W) = 1 GPMC_FCLK cycle
1Fh (R/W) = 31 GPMC_FCLK cycles
</t>
        </r>
      </text>
    </comment>
    <comment ref="Q122" authorId="0" shapeId="0" xr:uid="{00000000-0006-0000-0300-000099000000}">
      <text>
        <r>
          <rPr>
            <b/>
            <sz val="9"/>
            <color indexed="81"/>
            <rFont val="Tahoma"/>
            <family val="2"/>
          </rPr>
          <t xml:space="preserve">TI:
Write 0s for future compatibility. Read returns 0s.
</t>
        </r>
      </text>
    </comment>
    <comment ref="R122" authorId="0" shapeId="0" xr:uid="{00000000-0006-0000-0300-00009A000000}">
      <text>
        <r>
          <rPr>
            <b/>
            <sz val="9"/>
            <color indexed="81"/>
            <rFont val="Tahoma"/>
            <family val="2"/>
          </rPr>
          <t xml:space="preserve">TI:
ADV# de-assertion time from start cycle time for read accesses
0h (R/W) = 0 GPMC_FCLK cycle
1h (R/W) = 1 GPMC_FCLK cycle
1Fh (R/W) = 31 GPMC_FCLK cycles
</t>
        </r>
      </text>
    </comment>
    <comment ref="S122" authorId="0" shapeId="0" xr:uid="{00000000-0006-0000-0300-00009B00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122" authorId="0" shapeId="0" xr:uid="{00000000-0006-0000-0300-00009C000000}">
      <text>
        <r>
          <rPr>
            <b/>
            <sz val="9"/>
            <color indexed="81"/>
            <rFont val="Tahoma"/>
            <family val="2"/>
          </rPr>
          <t xml:space="preserve">TI:
ADV# assertion for first address phase when using the AADMultiplexed protocol
0h (R/W) = 0 GPMC_FCLK cycle
1h (R/W) = 1 GPMC_FCLK cycle
7h (R/W) = 7 GPMC_FCLK cycles
</t>
        </r>
      </text>
    </comment>
    <comment ref="U122" authorId="0" shapeId="0" xr:uid="{00000000-0006-0000-0300-00009D000000}">
      <text>
        <r>
          <rPr>
            <b/>
            <sz val="9"/>
            <color indexed="81"/>
            <rFont val="Tahoma"/>
            <family val="2"/>
          </rPr>
          <t xml:space="preserve">TI:
ADV# assertion time from start cycle time
0h (R/W) = 0 GPMC_FCLK cycle
1h (R/W) = 1 GPMC_FCLK cycle
Fh (R/W) = 15 GPMC_FCLK cycles
</t>
        </r>
      </text>
    </comment>
    <comment ref="K128" authorId="0" shapeId="0" xr:uid="{00000000-0006-0000-0300-00009E000000}">
      <text>
        <r>
          <rPr>
            <b/>
            <sz val="9"/>
            <color indexed="81"/>
            <rFont val="Tahoma"/>
            <family val="2"/>
          </rPr>
          <t xml:space="preserve">TI:
Write 0s for future compatibility. Read returns 0s.
</t>
        </r>
      </text>
    </comment>
    <comment ref="L128" authorId="0" shapeId="0" xr:uid="{00000000-0006-0000-0300-00009F000000}">
      <text>
        <r>
          <rPr>
            <b/>
            <sz val="9"/>
            <color indexed="81"/>
            <rFont val="Tahoma"/>
            <family val="2"/>
          </rPr>
          <t xml:space="preserve">TI:
WE# de-assertion time from start cycle time
0h (R/W) = 0 GPMC_FCLK cycle
1h (R/W) = 1 GPMC_FCLK cycle
1Fh (R/W) = 31 GPMC_FCLK cycles
</t>
        </r>
      </text>
    </comment>
    <comment ref="M128" authorId="0" shapeId="0" xr:uid="{00000000-0006-0000-0300-0000A000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128" authorId="0" shapeId="0" xr:uid="{00000000-0006-0000-0300-0000A1000000}">
      <text>
        <r>
          <rPr>
            <b/>
            <sz val="9"/>
            <color indexed="81"/>
            <rFont val="Tahoma"/>
            <family val="2"/>
          </rPr>
          <t xml:space="preserve">TI:
Write 0s for future compatibility. Read returns 0s.
</t>
        </r>
      </text>
    </comment>
    <comment ref="O128" authorId="0" shapeId="0" xr:uid="{00000000-0006-0000-0300-0000A2000000}">
      <text>
        <r>
          <rPr>
            <b/>
            <sz val="9"/>
            <color indexed="81"/>
            <rFont val="Tahoma"/>
            <family val="2"/>
          </rPr>
          <t xml:space="preserve">TI:
WE# assertion time from start cycle time
0h (R/W) = 0 GPMC_FCLK cycle
1h (R/W) = 1 GPMC_FCLK cycle
Fh (R/W) = 15 GPMC_FCLK cycles
</t>
        </r>
      </text>
    </comment>
    <comment ref="P128" authorId="0" shapeId="0" xr:uid="{00000000-0006-0000-0300-0000A3000000}">
      <text>
        <r>
          <rPr>
            <b/>
            <sz val="9"/>
            <color indexed="81"/>
            <rFont val="Tahoma"/>
            <family val="2"/>
          </rPr>
          <t xml:space="preserve">TI:
OE# de-assertion time for the first address phase in an AADMultiplexed access
0h (R/W) = 0 GPMC_FCLK cycle
1h (R/W) = 1 GPMC_FCLK cycle
7h (R/W) = 7 GPMC_FCLK cycles
</t>
        </r>
      </text>
    </comment>
    <comment ref="Q128" authorId="0" shapeId="0" xr:uid="{00000000-0006-0000-0300-0000A4000000}">
      <text>
        <r>
          <rPr>
            <b/>
            <sz val="9"/>
            <color indexed="81"/>
            <rFont val="Tahoma"/>
            <family val="2"/>
          </rPr>
          <t xml:space="preserve">TI:
OE# de-assertion time from start cycle time
0h (R/W) = 0 GPMC_FCLK cycle
1h (R/W) = 1 GPMC_FCLK cycle
1Fh (R/W) = 31 GPMC_FCLK cycles
</t>
        </r>
      </text>
    </comment>
    <comment ref="R128" authorId="0" shapeId="0" xr:uid="{00000000-0006-0000-0300-0000A500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128" authorId="0" shapeId="0" xr:uid="{00000000-0006-0000-0300-0000A6000000}">
      <text>
        <r>
          <rPr>
            <b/>
            <sz val="9"/>
            <color indexed="81"/>
            <rFont val="Tahoma"/>
            <family val="2"/>
          </rPr>
          <t xml:space="preserve">TI:
OE# assertion time for the first address phase in an AAD-Multiplexed access
0h (R/W) = 0 GPMC_FCLK cycle
1h (R/W) = 1 GPMC_FCLK cycle
7h (R/W) = 7 GPMC_FCLK cycles
</t>
        </r>
      </text>
    </comment>
    <comment ref="T128" authorId="0" shapeId="0" xr:uid="{00000000-0006-0000-0300-0000A7000000}">
      <text>
        <r>
          <rPr>
            <b/>
            <sz val="9"/>
            <color indexed="81"/>
            <rFont val="Tahoma"/>
            <family val="2"/>
          </rPr>
          <t xml:space="preserve">TI:
OE# assertion time from start cycle time
0h (R/W) = 0 GPMC_FCLK cycle
1h (R/W) = 1 GPMC_FCLK cycle
Fh (R/W) = 15 GPMC_FCLK cycles
</t>
        </r>
      </text>
    </comment>
    <comment ref="K134" authorId="0" shapeId="0" xr:uid="{00000000-0006-0000-0300-0000A8000000}">
      <text>
        <r>
          <rPr>
            <b/>
            <sz val="9"/>
            <color indexed="81"/>
            <rFont val="Tahoma"/>
            <family val="2"/>
          </rPr>
          <t xml:space="preserve">TI:
Write 0s for future compatibility. Read returns 0s.
</t>
        </r>
      </text>
    </comment>
    <comment ref="L134" authorId="0" shapeId="0" xr:uid="{00000000-0006-0000-0300-0000A9000000}">
      <text>
        <r>
          <rPr>
            <b/>
            <sz val="9"/>
            <color indexed="81"/>
            <rFont val="Tahoma"/>
            <family val="2"/>
          </rPr>
          <t xml:space="preserve">TI:
Delay between successive words in a multiple access
0h (R/W) = 0 GPMC_FCLK cycle
1h (R/W) = 1 GPMC_FCLK cycle
Fh (R/W) = 15 GPMC_FCLK cycles
</t>
        </r>
      </text>
    </comment>
    <comment ref="M134" authorId="0" shapeId="0" xr:uid="{00000000-0006-0000-0300-0000AA000000}">
      <text>
        <r>
          <rPr>
            <b/>
            <sz val="9"/>
            <color indexed="81"/>
            <rFont val="Tahoma"/>
            <family val="2"/>
          </rPr>
          <t xml:space="preserve">TI:
Write 0s for future compatibility. Read returns 0s.
</t>
        </r>
      </text>
    </comment>
    <comment ref="N134" authorId="0" shapeId="0" xr:uid="{00000000-0006-0000-0300-0000AB000000}">
      <text>
        <r>
          <rPr>
            <b/>
            <sz val="9"/>
            <color indexed="81"/>
            <rFont val="Tahoma"/>
            <family val="2"/>
          </rPr>
          <t xml:space="preserve">TI:
Delay between start cycle time and first data valid
0h (R/W) = 0 GPMC_FCLK cycle
1h (R/W) = 1 GPMC_FCLK cycle
1Fh (R/W) = 31 GPMC_FCLK cycles
</t>
        </r>
      </text>
    </comment>
    <comment ref="O134" authorId="0" shapeId="0" xr:uid="{00000000-0006-0000-0300-0000AC000000}">
      <text>
        <r>
          <rPr>
            <b/>
            <sz val="9"/>
            <color indexed="81"/>
            <rFont val="Tahoma"/>
            <family val="2"/>
          </rPr>
          <t xml:space="preserve">TI:
Write 0s for future compatibility. Read returns 0s.
</t>
        </r>
      </text>
    </comment>
    <comment ref="P134" authorId="0" shapeId="0" xr:uid="{00000000-0006-0000-0300-0000AD000000}">
      <text>
        <r>
          <rPr>
            <b/>
            <sz val="9"/>
            <color indexed="81"/>
            <rFont val="Tahoma"/>
            <family val="2"/>
          </rPr>
          <t xml:space="preserve">TI:
Total write cycle time
0h (R/W) = 0 GPMC_FCLK cycle
1h (R/W) = 1 GPMC_FCLK cycle
1Fh (R/W) = 31 GPMC_FCLK cycles
</t>
        </r>
      </text>
    </comment>
    <comment ref="Q134" authorId="0" shapeId="0" xr:uid="{00000000-0006-0000-0300-0000AE000000}">
      <text>
        <r>
          <rPr>
            <b/>
            <sz val="9"/>
            <color indexed="81"/>
            <rFont val="Tahoma"/>
            <family val="2"/>
          </rPr>
          <t xml:space="preserve">TI:
Write 0s for future compatibility. Read returns 0s.
</t>
        </r>
      </text>
    </comment>
    <comment ref="R134" authorId="0" shapeId="0" xr:uid="{00000000-0006-0000-0300-0000AF000000}">
      <text>
        <r>
          <rPr>
            <b/>
            <sz val="9"/>
            <color indexed="81"/>
            <rFont val="Tahoma"/>
            <family val="2"/>
          </rPr>
          <t xml:space="preserve">TI:
Total read cycle time
0h (R/W) = 0 GPMC_FCLK cycle
1h (R/W) = 1 GPMC_FCLK cycle
1Fh (R/W) = 31 GPMC_FCLK cycles
</t>
        </r>
      </text>
    </comment>
    <comment ref="K140" authorId="0" shapeId="0" xr:uid="{186C29DF-DC74-45E2-B249-34EF43949A25}">
      <text>
        <r>
          <rPr>
            <b/>
            <sz val="9"/>
            <color indexed="81"/>
            <rFont val="Tahoma"/>
            <family val="2"/>
          </rPr>
          <t>TI:
TI Internal use - Do not modify from reset value of 0x1</t>
        </r>
      </text>
    </comment>
    <comment ref="L140" authorId="0" shapeId="0" xr:uid="{2B8A3D91-080D-4DC8-98B9-4D63079F5855}">
      <text>
        <r>
          <rPr>
            <b/>
            <sz val="9"/>
            <color indexed="81"/>
            <rFont val="Tahoma"/>
            <family val="2"/>
          </rPr>
          <t xml:space="preserve">TI:
Write 0s for future compatibility. Read returns 0s.
</t>
        </r>
      </text>
    </comment>
    <comment ref="M140" authorId="0" shapeId="0" xr:uid="{0A461BD7-3B6D-4847-A1C3-C254BC8E4775}">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140" authorId="0" shapeId="0" xr:uid="{A74C85D4-7184-449F-9D19-10C93D556941}">
      <text>
        <r>
          <rPr>
            <b/>
            <sz val="9"/>
            <color indexed="81"/>
            <rFont val="Tahoma"/>
            <family val="2"/>
          </rPr>
          <t xml:space="preserve">TI:
Write 0s for future compatibility. Read returns 0s.
</t>
        </r>
      </text>
    </comment>
    <comment ref="O140" authorId="0" shapeId="0" xr:uid="{C33BA2B0-1CE5-47A1-BF5B-09E2E166833F}">
      <text>
        <r>
          <rPr>
            <b/>
            <sz val="9"/>
            <color indexed="81"/>
            <rFont val="Tahoma"/>
            <family val="2"/>
          </rPr>
          <t xml:space="preserve">TI:
Specifies on which GPMC.FCLK rising edge the first data of the synchronous burst write is driven in the add/data multiplexed bus. Reset value is 0x7.
</t>
        </r>
      </text>
    </comment>
    <comment ref="P140" authorId="0" shapeId="0" xr:uid="{EC1D27B1-C324-4821-9F79-53A9BCE9B890}">
      <text>
        <r>
          <rPr>
            <b/>
            <sz val="9"/>
            <color indexed="81"/>
            <rFont val="Tahoma"/>
            <family val="2"/>
          </rPr>
          <t xml:space="preserve">TI:
Write 0s for future compatibility. Read returns 0s.
</t>
        </r>
      </text>
    </comment>
    <comment ref="Q140" authorId="0" shapeId="0" xr:uid="{A2E8CEB6-6055-41D7-A1F6-6C5D0E0C8742}">
      <text>
        <r>
          <rPr>
            <b/>
            <sz val="9"/>
            <color indexed="81"/>
            <rFont val="Tahoma"/>
            <family val="2"/>
          </rPr>
          <t xml:space="preserve">TI:
Chip select high pulse delay between two successive accesses
0h (R/W) = 0 GPMC_FCLK cycle
1h (R/W) = 1 GPMC_FCLK cycle
Fh (R/W) = 15 GPMC_FCLK cycles
</t>
        </r>
      </text>
    </comment>
    <comment ref="R140" authorId="0" shapeId="0" xr:uid="{C6816872-B1EC-47A9-A5F2-F8484BE43024}">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140" authorId="0" shapeId="0" xr:uid="{11571F69-C437-4163-9568-2860AF08040F}">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140" authorId="0" shapeId="0" xr:uid="{D7901B34-A333-400D-BF2D-4EA97D3C0F8A}">
      <text>
        <r>
          <rPr>
            <b/>
            <sz val="9"/>
            <color indexed="81"/>
            <rFont val="Tahoma"/>
            <family val="2"/>
          </rPr>
          <t xml:space="preserve">TI:
Write 0s for future compatibility. Read returns 0s.
</t>
        </r>
      </text>
    </comment>
    <comment ref="U140" authorId="0" shapeId="0" xr:uid="{91D47B92-E4D6-44A2-86AE-5AFA47E14293}">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146" authorId="0" shapeId="0" xr:uid="{00000000-0006-0000-0300-0000BA000000}">
      <text>
        <r>
          <rPr>
            <b/>
            <sz val="9"/>
            <color indexed="81"/>
            <rFont val="Tahoma"/>
            <family val="2"/>
          </rPr>
          <t xml:space="preserve">TI:
Write 0s for future compatibility. Read returns 0s.
</t>
        </r>
      </text>
    </comment>
    <comment ref="L146" authorId="0" shapeId="0" xr:uid="{00000000-0006-0000-0300-0000BB00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146" authorId="0" shapeId="0" xr:uid="{00000000-0006-0000-0300-0000BC000000}">
      <text>
        <r>
          <rPr>
            <b/>
            <sz val="9"/>
            <color indexed="81"/>
            <rFont val="Tahoma"/>
            <family val="2"/>
          </rPr>
          <t xml:space="preserve">TI:
Write 0s for future compatibility. Read returns 0s.
</t>
        </r>
      </text>
    </comment>
    <comment ref="N146" authorId="0" shapeId="0" xr:uid="{00000000-0006-0000-0300-0000BD000000}">
      <text>
        <r>
          <rPr>
            <b/>
            <sz val="9"/>
            <color indexed="81"/>
            <rFont val="Tahoma"/>
            <family val="2"/>
          </rPr>
          <t xml:space="preserve">TI:
Chip-select enable (reset value is 1 for CS[0] (active low) and 0 for CS[1] to CS[5] (active low)).
0h (R/W) = CS (active low) disabled
1h (R/W) = CS (active low) enabled
</t>
        </r>
      </text>
    </comment>
    <comment ref="O146" authorId="0" shapeId="0" xr:uid="{00000000-0006-0000-0300-0000BE000000}">
      <text>
        <r>
          <rPr>
            <b/>
            <sz val="9"/>
            <color indexed="81"/>
            <rFont val="Tahoma"/>
            <family val="2"/>
          </rPr>
          <t xml:space="preserve">TI:
Chip-select base address. CSi base address where i = 0 to 3 (16 Mbytes minimum granularity).
Bits 5 to 0 correspond to A29, A28, A27, A26, A25, and A24.
</t>
        </r>
      </text>
    </comment>
    <comment ref="K154" authorId="0" shapeId="0" xr:uid="{00000000-0006-0000-0300-0000BF00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154" authorId="0" shapeId="0" xr:uid="{00000000-0006-0000-0300-0000C0000000}">
      <text>
        <r>
          <rPr>
            <b/>
            <sz val="9"/>
            <color indexed="81"/>
            <rFont val="Tahoma"/>
            <family val="2"/>
          </rPr>
          <t xml:space="preserve">TI:
Selects the read single or multiple access
0x0: Single access
0x1: Multiple access (burst if synchronous, page if asynchronous)
</t>
        </r>
      </text>
    </comment>
    <comment ref="M154" authorId="0" shapeId="0" xr:uid="{00000000-0006-0000-0300-0000C1000000}">
      <text>
        <r>
          <rPr>
            <b/>
            <sz val="9"/>
            <color indexed="81"/>
            <rFont val="Tahoma"/>
            <family val="2"/>
          </rPr>
          <t>TI:
Selects the read mode operation
0x0: Read asynchronous
0x1: Read synchronous</t>
        </r>
      </text>
    </comment>
    <comment ref="N154" authorId="0" shapeId="0" xr:uid="{00000000-0006-0000-0300-0000C2000000}">
      <text>
        <r>
          <rPr>
            <b/>
            <sz val="9"/>
            <color indexed="81"/>
            <rFont val="Tahoma"/>
            <family val="2"/>
          </rPr>
          <t>TI:
Selects the write single or multiple access
0h (R/W) = Single access
1h (R/W) = Multiple access (burst if synchronous, considered as single if asynchronous)</t>
        </r>
      </text>
    </comment>
    <comment ref="O154" authorId="0" shapeId="0" xr:uid="{00000000-0006-0000-0300-0000C3000000}">
      <text>
        <r>
          <rPr>
            <b/>
            <sz val="9"/>
            <color indexed="81"/>
            <rFont val="Tahoma"/>
            <family val="2"/>
          </rPr>
          <t xml:space="preserve">TI:
Selects the write mode operation
0x0: Write asynchronous
0x1: Write synchronous
</t>
        </r>
      </text>
    </comment>
    <comment ref="P154" authorId="0" shapeId="0" xr:uid="{00000000-0006-0000-0300-0000C400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154" authorId="0" shapeId="0" xr:uid="{00000000-0006-0000-0300-0000C5000000}">
      <text>
        <r>
          <rPr>
            <b/>
            <sz val="9"/>
            <color indexed="81"/>
            <rFont val="Tahoma"/>
            <family val="2"/>
          </rPr>
          <t xml:space="preserve">TI:
Specifies the attached device page (burst) length
0x0: 4 words
0x1: 8 words
0x2: 16 words
0x3: Reserved (1 word = interface size)
</t>
        </r>
      </text>
    </comment>
    <comment ref="R154" authorId="0" shapeId="0" xr:uid="{00000000-0006-0000-0300-0000C600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154" authorId="0" shapeId="0" xr:uid="{00000000-0006-0000-0300-0000C7000000}">
      <text>
        <r>
          <rPr>
            <b/>
            <sz val="9"/>
            <color indexed="81"/>
            <rFont val="Tahoma"/>
            <family val="2"/>
          </rPr>
          <t xml:space="preserve">TI:
Selects the Wait monitoring configuration for Write accesses
0x0: Wait pin is not monitored for write accesses.
0x1: Wait pin is monitored for write accesses.
</t>
        </r>
      </text>
    </comment>
    <comment ref="T154" authorId="0" shapeId="0" xr:uid="{00000000-0006-0000-0300-0000C8000000}">
      <text>
        <r>
          <rPr>
            <b/>
            <sz val="9"/>
            <color indexed="81"/>
            <rFont val="Tahoma"/>
            <family val="2"/>
          </rPr>
          <t>TI:
Write 0s for future compatibility. Read returns 0.</t>
        </r>
      </text>
    </comment>
    <comment ref="U154" authorId="0" shapeId="0" xr:uid="{00000000-0006-0000-0300-0000C900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154" authorId="0" shapeId="0" xr:uid="{00000000-0006-0000-0300-0000CA00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154" authorId="0" shapeId="0" xr:uid="{00000000-0006-0000-0300-0000CB000000}">
      <text>
        <r>
          <rPr>
            <b/>
            <sz val="9"/>
            <color indexed="81"/>
            <rFont val="Tahoma"/>
            <family val="2"/>
          </rPr>
          <t xml:space="preserve">TI:
</t>
        </r>
      </text>
    </comment>
    <comment ref="X154" authorId="0" shapeId="0" xr:uid="{00000000-0006-0000-0300-0000CC000000}">
      <text>
        <r>
          <rPr>
            <b/>
            <sz val="9"/>
            <color indexed="81"/>
            <rFont val="Tahoma"/>
            <family val="2"/>
          </rPr>
          <t xml:space="preserve">TI:
Selects the device size attached
0h (R/W) = 8 bit
1h (R/W) = 16 bit
2h (R/W) = Reserved
3h (R/W) = Reserved
</t>
        </r>
      </text>
    </comment>
    <comment ref="Y154" authorId="0" shapeId="0" xr:uid="{00000000-0006-0000-0300-0000CD000000}">
      <text>
        <r>
          <rPr>
            <b/>
            <sz val="9"/>
            <color indexed="81"/>
            <rFont val="Tahoma"/>
            <family val="2"/>
          </rPr>
          <t xml:space="preserve">TI:
Selects the attached device type
0x0: NOR flash-like, asynchronous and synchronous devices
0x1: Reserved
0x2: NAND flash-like devices, stream mode
0x3: Reserved
</t>
        </r>
      </text>
    </comment>
    <comment ref="Z154" authorId="0" shapeId="0" xr:uid="{00000000-0006-0000-0300-0000CE00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154" authorId="0" shapeId="0" xr:uid="{00000000-0006-0000-0300-0000CF000000}">
      <text>
        <r>
          <rPr>
            <b/>
            <sz val="9"/>
            <color indexed="81"/>
            <rFont val="Tahoma"/>
            <family val="2"/>
          </rPr>
          <t xml:space="preserve">TI:
Write 0s for future compatibility. Read returns 0s.
</t>
        </r>
      </text>
    </comment>
    <comment ref="AB154" authorId="0" shapeId="0" xr:uid="{00000000-0006-0000-0300-0000D000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154" authorId="0" shapeId="0" xr:uid="{00000000-0006-0000-0300-0000D1000000}">
      <text>
        <r>
          <rPr>
            <b/>
            <sz val="9"/>
            <color indexed="81"/>
            <rFont val="Tahoma"/>
            <family val="2"/>
          </rPr>
          <t xml:space="preserve">TI:
Write 0s for future compatibility. Read returns 0s.
</t>
        </r>
      </text>
    </comment>
    <comment ref="AD154" authorId="0" shapeId="0" xr:uid="{00000000-0006-0000-0300-0000D200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160" authorId="0" shapeId="0" xr:uid="{00000000-0006-0000-0300-0000D3000000}">
      <text>
        <r>
          <rPr>
            <b/>
            <sz val="9"/>
            <color indexed="81"/>
            <rFont val="Tahoma"/>
            <family val="2"/>
          </rPr>
          <t xml:space="preserve">TI:
Write 0s for future compatibility. Read returns 0s.
</t>
        </r>
      </text>
    </comment>
    <comment ref="L160" authorId="0" shapeId="0" xr:uid="{00000000-0006-0000-0300-0000D4000000}">
      <text>
        <r>
          <rPr>
            <b/>
            <sz val="9"/>
            <color indexed="81"/>
            <rFont val="Tahoma"/>
            <family val="2"/>
          </rPr>
          <t xml:space="preserve">TI:
CS# de-assertion time from start cycle time for write accesses
0h (R/W) = 0 GPMC_FCLK cycle
1h (R/W) = 1 GPMC_FCLK cycle
1Fh (R/W) = 31 GPMC_FCLK cycles
</t>
        </r>
      </text>
    </comment>
    <comment ref="M160" authorId="0" shapeId="0" xr:uid="{00000000-0006-0000-0300-0000D5000000}">
      <text>
        <r>
          <rPr>
            <b/>
            <sz val="9"/>
            <color indexed="81"/>
            <rFont val="Tahoma"/>
            <family val="2"/>
          </rPr>
          <t xml:space="preserve">TI:
Write 0s for future compatibility. Read returns 0s.
</t>
        </r>
      </text>
    </comment>
    <comment ref="N160" authorId="0" shapeId="0" xr:uid="{00000000-0006-0000-0300-0000D6000000}">
      <text>
        <r>
          <rPr>
            <b/>
            <sz val="9"/>
            <color indexed="81"/>
            <rFont val="Tahoma"/>
            <family val="2"/>
          </rPr>
          <t xml:space="preserve">TI:
CS# de-assertion time from start cycle time for read accesses
0h (R/W) = 0 GPMC_FCLK cycle
1h (R/W) = 1 GPMC_FCLK cycle
1Fh (R/W) = 31 GPMC_FCLK cycles
</t>
        </r>
      </text>
    </comment>
    <comment ref="O160" authorId="0" shapeId="0" xr:uid="{00000000-0006-0000-0300-0000D700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160" authorId="0" shapeId="0" xr:uid="{00000000-0006-0000-0300-0000D8000000}">
      <text>
        <r>
          <rPr>
            <b/>
            <sz val="9"/>
            <color indexed="81"/>
            <rFont val="Tahoma"/>
            <family val="2"/>
          </rPr>
          <t xml:space="preserve">TI:
Write 0s for future compatibility. Read returns 0s.
</t>
        </r>
      </text>
    </comment>
    <comment ref="Q160" authorId="0" shapeId="0" xr:uid="{00000000-0006-0000-0300-0000D9000000}">
      <text>
        <r>
          <rPr>
            <b/>
            <sz val="9"/>
            <color indexed="81"/>
            <rFont val="Tahoma"/>
            <family val="2"/>
          </rPr>
          <t xml:space="preserve">TI:
CS# assertion time from start cycle time
0h (R/W) = 0 GPMC_FCLK cycle
1h (R/W) = 1 GPMC_FCLK cycle
1Fh (R/W) = 15 GPMC_FCLK cycles
</t>
        </r>
      </text>
    </comment>
    <comment ref="K166" authorId="0" shapeId="0" xr:uid="{00000000-0006-0000-0300-0000DA000000}">
      <text>
        <r>
          <rPr>
            <b/>
            <sz val="9"/>
            <color indexed="81"/>
            <rFont val="Tahoma"/>
            <family val="2"/>
          </rPr>
          <t xml:space="preserve">TI:
Write 0s for future compatibility. Read returns 0s.
</t>
        </r>
      </text>
    </comment>
    <comment ref="L166" authorId="0" shapeId="0" xr:uid="{00000000-0006-0000-0300-0000DB000000}">
      <text>
        <r>
          <rPr>
            <b/>
            <sz val="9"/>
            <color indexed="81"/>
            <rFont val="Tahoma"/>
            <family val="2"/>
          </rPr>
          <t xml:space="preserve">TI:
ADV# de-assertion for first address phase when using the AAD-Mux protocol
0h (R/W) = 0 GPMC_FCLK cycle
1h (R/W) = 1 GPMC_FCLK cycle
7h (R/W) = 7 GPMC_FCLK cycles
</t>
        </r>
      </text>
    </comment>
    <comment ref="M166" authorId="0" shapeId="0" xr:uid="{00000000-0006-0000-0300-0000DC000000}">
      <text>
        <r>
          <rPr>
            <b/>
            <sz val="9"/>
            <color indexed="81"/>
            <rFont val="Tahoma"/>
            <family val="2"/>
          </rPr>
          <t xml:space="preserve">TI:
Write 0s for future compatibility. Read returns 0s.
</t>
        </r>
      </text>
    </comment>
    <comment ref="N166" authorId="0" shapeId="0" xr:uid="{00000000-0006-0000-0300-0000DD000000}">
      <text>
        <r>
          <rPr>
            <b/>
            <sz val="9"/>
            <color indexed="81"/>
            <rFont val="Tahoma"/>
            <family val="2"/>
          </rPr>
          <t xml:space="preserve">TI:
ADV# assertion for first address phase when using the AAD-Mux protocol
0h (R/W) = 0 GPMC_FCLK cycle
1h (R/W) = 1 GPMC_FCLK cycle
7h (R/W) = 7 GPMC_FCLK cycles
</t>
        </r>
      </text>
    </comment>
    <comment ref="O166" authorId="0" shapeId="0" xr:uid="{00000000-0006-0000-0300-0000DE000000}">
      <text>
        <r>
          <rPr>
            <b/>
            <sz val="9"/>
            <color indexed="81"/>
            <rFont val="Tahoma"/>
            <family val="2"/>
          </rPr>
          <t xml:space="preserve">TI:
Write 0s for future compatibility. Read returns 0s.
</t>
        </r>
      </text>
    </comment>
    <comment ref="P166" authorId="0" shapeId="0" xr:uid="{00000000-0006-0000-0300-0000DF000000}">
      <text>
        <r>
          <rPr>
            <b/>
            <sz val="9"/>
            <color indexed="81"/>
            <rFont val="Tahoma"/>
            <family val="2"/>
          </rPr>
          <t xml:space="preserve">TI:
ADV# de-assertion time from start cycle time for write accesses
0h (R/W) = 0 GPMC_FCLK cycle
1h (R/W) = 1 GPMC_FCLK cycle
1Fh (R/W) = 31 GPMC_FCLK cycles
</t>
        </r>
      </text>
    </comment>
    <comment ref="Q166" authorId="0" shapeId="0" xr:uid="{00000000-0006-0000-0300-0000E0000000}">
      <text>
        <r>
          <rPr>
            <b/>
            <sz val="9"/>
            <color indexed="81"/>
            <rFont val="Tahoma"/>
            <family val="2"/>
          </rPr>
          <t xml:space="preserve">TI:
Write 0s for future compatibility. Read returns 0s.
</t>
        </r>
      </text>
    </comment>
    <comment ref="R166" authorId="0" shapeId="0" xr:uid="{00000000-0006-0000-0300-0000E1000000}">
      <text>
        <r>
          <rPr>
            <b/>
            <sz val="9"/>
            <color indexed="81"/>
            <rFont val="Tahoma"/>
            <family val="2"/>
          </rPr>
          <t xml:space="preserve">TI:
ADV# de-assertion time from start cycle time for read accesses
0h (R/W) = 0 GPMC_FCLK cycle
1h (R/W) = 1 GPMC_FCLK cycle
1Fh (R/W) = 31 GPMC_FCLK cycles
</t>
        </r>
      </text>
    </comment>
    <comment ref="S166" authorId="0" shapeId="0" xr:uid="{00000000-0006-0000-0300-0000E200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166" authorId="0" shapeId="0" xr:uid="{00000000-0006-0000-0300-0000E3000000}">
      <text>
        <r>
          <rPr>
            <b/>
            <sz val="9"/>
            <color indexed="81"/>
            <rFont val="Tahoma"/>
            <family val="2"/>
          </rPr>
          <t xml:space="preserve">TI:
ADV# assertion for first address phase when using the AADMultiplexed protocol
0h (R/W) = 0 GPMC_FCLK cycle
1h (R/W) = 1 GPMC_FCLK cycle
7h (R/W) = 7 GPMC_FCLK cycles
</t>
        </r>
      </text>
    </comment>
    <comment ref="U166" authorId="0" shapeId="0" xr:uid="{00000000-0006-0000-0300-0000E4000000}">
      <text>
        <r>
          <rPr>
            <b/>
            <sz val="9"/>
            <color indexed="81"/>
            <rFont val="Tahoma"/>
            <family val="2"/>
          </rPr>
          <t xml:space="preserve">TI:
ADV# assertion time from start cycle time
0h (R/W) = 0 GPMC_FCLK cycle
1h (R/W) = 1 GPMC_FCLK cycle
Fh (R/W) = 15 GPMC_FCLK cycles
</t>
        </r>
      </text>
    </comment>
    <comment ref="K172" authorId="0" shapeId="0" xr:uid="{00000000-0006-0000-0300-0000E5000000}">
      <text>
        <r>
          <rPr>
            <b/>
            <sz val="9"/>
            <color indexed="81"/>
            <rFont val="Tahoma"/>
            <family val="2"/>
          </rPr>
          <t xml:space="preserve">TI:
Write 0s for future compatibility. Read returns 0s.
</t>
        </r>
      </text>
    </comment>
    <comment ref="L172" authorId="0" shapeId="0" xr:uid="{00000000-0006-0000-0300-0000E6000000}">
      <text>
        <r>
          <rPr>
            <b/>
            <sz val="9"/>
            <color indexed="81"/>
            <rFont val="Tahoma"/>
            <family val="2"/>
          </rPr>
          <t xml:space="preserve">TI:
WE# de-assertion time from start cycle time
0h (R/W) = 0 GPMC_FCLK cycle
1h (R/W) = 1 GPMC_FCLK cycle
1Fh (R/W) = 31 GPMC_FCLK cycles
</t>
        </r>
      </text>
    </comment>
    <comment ref="M172" authorId="0" shapeId="0" xr:uid="{00000000-0006-0000-0300-0000E700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172" authorId="0" shapeId="0" xr:uid="{00000000-0006-0000-0300-0000E8000000}">
      <text>
        <r>
          <rPr>
            <b/>
            <sz val="9"/>
            <color indexed="81"/>
            <rFont val="Tahoma"/>
            <family val="2"/>
          </rPr>
          <t xml:space="preserve">TI:
Write 0s for future compatibility. Read returns 0s.
</t>
        </r>
      </text>
    </comment>
    <comment ref="O172" authorId="0" shapeId="0" xr:uid="{00000000-0006-0000-0300-0000E9000000}">
      <text>
        <r>
          <rPr>
            <b/>
            <sz val="9"/>
            <color indexed="81"/>
            <rFont val="Tahoma"/>
            <family val="2"/>
          </rPr>
          <t xml:space="preserve">TI:
WE# assertion time from start cycle time
0h (R/W) = 0 GPMC_FCLK cycle
1h (R/W) = 1 GPMC_FCLK cycle
Fh (R/W) = 15 GPMC_FCLK cycles
</t>
        </r>
      </text>
    </comment>
    <comment ref="P172" authorId="0" shapeId="0" xr:uid="{00000000-0006-0000-0300-0000EA000000}">
      <text>
        <r>
          <rPr>
            <b/>
            <sz val="9"/>
            <color indexed="81"/>
            <rFont val="Tahoma"/>
            <family val="2"/>
          </rPr>
          <t xml:space="preserve">TI:
OE# de-assertion time for the first address phase in an AADMultiplexed access
0h (R/W) = 0 GPMC_FCLK cycle
1h (R/W) = 1 GPMC_FCLK cycle
7h (R/W) = 7 GPMC_FCLK cycles
</t>
        </r>
      </text>
    </comment>
    <comment ref="Q172" authorId="0" shapeId="0" xr:uid="{00000000-0006-0000-0300-0000EB000000}">
      <text>
        <r>
          <rPr>
            <b/>
            <sz val="9"/>
            <color indexed="81"/>
            <rFont val="Tahoma"/>
            <family val="2"/>
          </rPr>
          <t xml:space="preserve">TI:
OE# de-assertion time from start cycle time
0h (R/W) = 0 GPMC_FCLK cycle
1h (R/W) = 1 GPMC_FCLK cycle
1Fh (R/W) = 31 GPMC_FCLK cycles
</t>
        </r>
      </text>
    </comment>
    <comment ref="R172" authorId="0" shapeId="0" xr:uid="{00000000-0006-0000-0300-0000EC00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172" authorId="0" shapeId="0" xr:uid="{00000000-0006-0000-0300-0000ED000000}">
      <text>
        <r>
          <rPr>
            <b/>
            <sz val="9"/>
            <color indexed="81"/>
            <rFont val="Tahoma"/>
            <family val="2"/>
          </rPr>
          <t xml:space="preserve">TI:
OE# assertion time for the first address phase in an AAD-Multiplexed access
0h (R/W) = 0 GPMC_FCLK cycle
1h (R/W) = 1 GPMC_FCLK cycle
7h (R/W) = 7 GPMC_FCLK cycles
</t>
        </r>
      </text>
    </comment>
    <comment ref="T172" authorId="0" shapeId="0" xr:uid="{00000000-0006-0000-0300-0000EE000000}">
      <text>
        <r>
          <rPr>
            <b/>
            <sz val="9"/>
            <color indexed="81"/>
            <rFont val="Tahoma"/>
            <family val="2"/>
          </rPr>
          <t xml:space="preserve">TI:
OE# assertion time from start cycle time
0h (R/W) = 0 GPMC_FCLK cycle
1h (R/W) = 1 GPMC_FCLK cycle
Fh (R/W) = 15 GPMC_FCLK cycles
</t>
        </r>
      </text>
    </comment>
    <comment ref="K178" authorId="0" shapeId="0" xr:uid="{00000000-0006-0000-0300-0000EF000000}">
      <text>
        <r>
          <rPr>
            <b/>
            <sz val="9"/>
            <color indexed="81"/>
            <rFont val="Tahoma"/>
            <family val="2"/>
          </rPr>
          <t xml:space="preserve">TI:
Write 0s for future compatibility. Read returns 0s.
</t>
        </r>
      </text>
    </comment>
    <comment ref="L178" authorId="0" shapeId="0" xr:uid="{00000000-0006-0000-0300-0000F0000000}">
      <text>
        <r>
          <rPr>
            <b/>
            <sz val="9"/>
            <color indexed="81"/>
            <rFont val="Tahoma"/>
            <family val="2"/>
          </rPr>
          <t xml:space="preserve">TI:
Delay between successive words in a multiple access
0h (R/W) = 0 GPMC_FCLK cycle
1h (R/W) = 1 GPMC_FCLK cycle
Fh (R/W) = 15 GPMC_FCLK cycles
</t>
        </r>
      </text>
    </comment>
    <comment ref="M178" authorId="0" shapeId="0" xr:uid="{00000000-0006-0000-0300-0000F1000000}">
      <text>
        <r>
          <rPr>
            <b/>
            <sz val="9"/>
            <color indexed="81"/>
            <rFont val="Tahoma"/>
            <family val="2"/>
          </rPr>
          <t xml:space="preserve">TI:
Write 0s for future compatibility. Read returns 0s.
</t>
        </r>
      </text>
    </comment>
    <comment ref="N178" authorId="0" shapeId="0" xr:uid="{00000000-0006-0000-0300-0000F2000000}">
      <text>
        <r>
          <rPr>
            <b/>
            <sz val="9"/>
            <color indexed="81"/>
            <rFont val="Tahoma"/>
            <family val="2"/>
          </rPr>
          <t xml:space="preserve">TI:
Delay between start cycle time and first data valid
0h (R/W) = 0 GPMC_FCLK cycle
1h (R/W) = 1 GPMC_FCLK cycle
1Fh (R/W) = 31 GPMC_FCLK cycles
</t>
        </r>
      </text>
    </comment>
    <comment ref="O178" authorId="0" shapeId="0" xr:uid="{00000000-0006-0000-0300-0000F3000000}">
      <text>
        <r>
          <rPr>
            <b/>
            <sz val="9"/>
            <color indexed="81"/>
            <rFont val="Tahoma"/>
            <family val="2"/>
          </rPr>
          <t xml:space="preserve">TI:
Write 0s for future compatibility. Read returns 0s.
</t>
        </r>
      </text>
    </comment>
    <comment ref="P178" authorId="0" shapeId="0" xr:uid="{00000000-0006-0000-0300-0000F4000000}">
      <text>
        <r>
          <rPr>
            <b/>
            <sz val="9"/>
            <color indexed="81"/>
            <rFont val="Tahoma"/>
            <family val="2"/>
          </rPr>
          <t xml:space="preserve">TI:
Total write cycle time
0h (R/W) = 0 GPMC_FCLK cycle
1h (R/W) = 1 GPMC_FCLK cycle
1Fh (R/W) = 31 GPMC_FCLK cycles
</t>
        </r>
      </text>
    </comment>
    <comment ref="Q178" authorId="0" shapeId="0" xr:uid="{00000000-0006-0000-0300-0000F5000000}">
      <text>
        <r>
          <rPr>
            <b/>
            <sz val="9"/>
            <color indexed="81"/>
            <rFont val="Tahoma"/>
            <family val="2"/>
          </rPr>
          <t xml:space="preserve">TI:
Write 0s for future compatibility. Read returns 0s.
</t>
        </r>
      </text>
    </comment>
    <comment ref="R178" authorId="0" shapeId="0" xr:uid="{00000000-0006-0000-0300-0000F6000000}">
      <text>
        <r>
          <rPr>
            <b/>
            <sz val="9"/>
            <color indexed="81"/>
            <rFont val="Tahoma"/>
            <family val="2"/>
          </rPr>
          <t xml:space="preserve">TI:
Total read cycle time
0h (R/W) = 0 GPMC_FCLK cycle
1h (R/W) = 1 GPMC_FCLK cycle
1Fh (R/W) = 31 GPMC_FCLK cycles
</t>
        </r>
      </text>
    </comment>
    <comment ref="K184" authorId="0" shapeId="0" xr:uid="{2DFBF142-40E2-46A7-AAD7-6AAAFE9D6295}">
      <text>
        <r>
          <rPr>
            <b/>
            <sz val="9"/>
            <color indexed="81"/>
            <rFont val="Tahoma"/>
            <family val="2"/>
          </rPr>
          <t>TI:
TI Internal use - Do not modify from reset value of 0x1</t>
        </r>
      </text>
    </comment>
    <comment ref="L184" authorId="0" shapeId="0" xr:uid="{2FA43D1F-12F8-4251-B29E-F8F3D78BFD89}">
      <text>
        <r>
          <rPr>
            <b/>
            <sz val="9"/>
            <color indexed="81"/>
            <rFont val="Tahoma"/>
            <family val="2"/>
          </rPr>
          <t xml:space="preserve">TI:
Write 0s for future compatibility. Read returns 0s.
</t>
        </r>
      </text>
    </comment>
    <comment ref="M184" authorId="0" shapeId="0" xr:uid="{D7EA0563-963D-42B0-979C-E717BDAA29EC}">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184" authorId="0" shapeId="0" xr:uid="{F5FADD2F-D8CA-41D2-ABA9-AF089C607B78}">
      <text>
        <r>
          <rPr>
            <b/>
            <sz val="9"/>
            <color indexed="81"/>
            <rFont val="Tahoma"/>
            <family val="2"/>
          </rPr>
          <t xml:space="preserve">TI:
Write 0s for future compatibility. Read returns 0s.
</t>
        </r>
      </text>
    </comment>
    <comment ref="O184" authorId="0" shapeId="0" xr:uid="{46D6420E-C048-472C-9B9E-9D277AD65A35}">
      <text>
        <r>
          <rPr>
            <b/>
            <sz val="9"/>
            <color indexed="81"/>
            <rFont val="Tahoma"/>
            <family val="2"/>
          </rPr>
          <t xml:space="preserve">TI:
Specifies on which GPMC.FCLK rising edge the first data of the synchronous burst write is driven in the add/data multiplexed bus. Reset value is 0x7.
</t>
        </r>
      </text>
    </comment>
    <comment ref="P184" authorId="0" shapeId="0" xr:uid="{BBF8E0AF-9079-4FFC-92DE-BA920AC4DF81}">
      <text>
        <r>
          <rPr>
            <b/>
            <sz val="9"/>
            <color indexed="81"/>
            <rFont val="Tahoma"/>
            <family val="2"/>
          </rPr>
          <t xml:space="preserve">TI:
Write 0s for future compatibility. Read returns 0s.
</t>
        </r>
      </text>
    </comment>
    <comment ref="Q184" authorId="0" shapeId="0" xr:uid="{959C7EB1-BFAE-44A1-9CE3-77B14569146D}">
      <text>
        <r>
          <rPr>
            <b/>
            <sz val="9"/>
            <color indexed="81"/>
            <rFont val="Tahoma"/>
            <family val="2"/>
          </rPr>
          <t xml:space="preserve">TI:
Chip select high pulse delay between two successive accesses
0h (R/W) = 0 GPMC_FCLK cycle
1h (R/W) = 1 GPMC_FCLK cycle
Fh (R/W) = 15 GPMC_FCLK cycles
</t>
        </r>
      </text>
    </comment>
    <comment ref="R184" authorId="0" shapeId="0" xr:uid="{BC33B5CE-50D6-4BC4-8D9D-3662D2598215}">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184" authorId="0" shapeId="0" xr:uid="{CFDEF40C-A631-4EE4-A99C-960206DD9B35}">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184" authorId="0" shapeId="0" xr:uid="{BC6EBDF6-8936-42E7-AB44-D4BBE3CD8F62}">
      <text>
        <r>
          <rPr>
            <b/>
            <sz val="9"/>
            <color indexed="81"/>
            <rFont val="Tahoma"/>
            <family val="2"/>
          </rPr>
          <t xml:space="preserve">TI:
Write 0s for future compatibility. Read returns 0s.
</t>
        </r>
      </text>
    </comment>
    <comment ref="U184" authorId="0" shapeId="0" xr:uid="{C1DC3915-DF6B-427D-B54D-70AA15227996}">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190" authorId="0" shapeId="0" xr:uid="{00000000-0006-0000-0300-000001010000}">
      <text>
        <r>
          <rPr>
            <b/>
            <sz val="9"/>
            <color indexed="81"/>
            <rFont val="Tahoma"/>
            <family val="2"/>
          </rPr>
          <t xml:space="preserve">TI:
Write 0s for future compatibility. Read returns 0s.
</t>
        </r>
      </text>
    </comment>
    <comment ref="L190" authorId="0" shapeId="0" xr:uid="{00000000-0006-0000-0300-00000201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190" authorId="0" shapeId="0" xr:uid="{00000000-0006-0000-0300-000003010000}">
      <text>
        <r>
          <rPr>
            <b/>
            <sz val="9"/>
            <color indexed="81"/>
            <rFont val="Tahoma"/>
            <family val="2"/>
          </rPr>
          <t xml:space="preserve">TI:
Write 0s for future compatibility. Read returns 0s.
</t>
        </r>
      </text>
    </comment>
    <comment ref="N190" authorId="0" shapeId="0" xr:uid="{00000000-0006-0000-0300-000004010000}">
      <text>
        <r>
          <rPr>
            <b/>
            <sz val="9"/>
            <color indexed="81"/>
            <rFont val="Tahoma"/>
            <family val="2"/>
          </rPr>
          <t xml:space="preserve">TI:
Chip-select enable (reset value is 1 for CS[0] (active low) and 0 for CS[1] to CS[5] (active low)).
0h (R/W) = CS (active low) disabled
1h (R/W) = CS (active low) enabled
</t>
        </r>
      </text>
    </comment>
    <comment ref="O190" authorId="0" shapeId="0" xr:uid="{00000000-0006-0000-0300-000005010000}">
      <text>
        <r>
          <rPr>
            <b/>
            <sz val="9"/>
            <color indexed="81"/>
            <rFont val="Tahoma"/>
            <family val="2"/>
          </rPr>
          <t xml:space="preserve">TI:
Chip-select base address. CSi base address where i = 0 to 3 (16 Mbytes minimum granularity).
Bits 5 to 0 correspond to A29, A28, A27, A26, A25, and A24.
</t>
        </r>
      </text>
    </comment>
    <comment ref="K198" authorId="0" shapeId="0" xr:uid="{00000000-0006-0000-0300-00000601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198" authorId="0" shapeId="0" xr:uid="{00000000-0006-0000-0300-000007010000}">
      <text>
        <r>
          <rPr>
            <b/>
            <sz val="9"/>
            <color indexed="81"/>
            <rFont val="Tahoma"/>
            <family val="2"/>
          </rPr>
          <t xml:space="preserve">TI:
Selects the read single or multiple access
0x0: Single access
0x1: Multiple access (burst if synchronous, page if asynchronous)
</t>
        </r>
      </text>
    </comment>
    <comment ref="M198" authorId="0" shapeId="0" xr:uid="{00000000-0006-0000-0300-000008010000}">
      <text>
        <r>
          <rPr>
            <b/>
            <sz val="9"/>
            <color indexed="81"/>
            <rFont val="Tahoma"/>
            <family val="2"/>
          </rPr>
          <t>TI:
Selects the read mode operation
0x0: Read asynchronous
0x1: Read synchronous</t>
        </r>
      </text>
    </comment>
    <comment ref="N198" authorId="0" shapeId="0" xr:uid="{00000000-0006-0000-0300-000009010000}">
      <text>
        <r>
          <rPr>
            <b/>
            <sz val="9"/>
            <color indexed="81"/>
            <rFont val="Tahoma"/>
            <family val="2"/>
          </rPr>
          <t>TI:
Selects the write single or multiple access
0h (R/W) = Single access
1h (R/W) = Multiple access (burst if synchronous, considered as single if asynchronous)</t>
        </r>
      </text>
    </comment>
    <comment ref="O198" authorId="0" shapeId="0" xr:uid="{00000000-0006-0000-0300-00000A010000}">
      <text>
        <r>
          <rPr>
            <b/>
            <sz val="9"/>
            <color indexed="81"/>
            <rFont val="Tahoma"/>
            <family val="2"/>
          </rPr>
          <t xml:space="preserve">TI:
Selects the write mode operation
0x0: Write asynchronous
0x1: Write synchronous
</t>
        </r>
      </text>
    </comment>
    <comment ref="P198" authorId="0" shapeId="0" xr:uid="{00000000-0006-0000-0300-00000B01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198" authorId="0" shapeId="0" xr:uid="{00000000-0006-0000-0300-00000C010000}">
      <text>
        <r>
          <rPr>
            <b/>
            <sz val="9"/>
            <color indexed="81"/>
            <rFont val="Tahoma"/>
            <family val="2"/>
          </rPr>
          <t xml:space="preserve">TI:
Specifies the attached device page (burst) length
0x0: 4 words
0x1: 8 words
0x2: 16 words
0x3: Reserved (1 word = interface size)
</t>
        </r>
      </text>
    </comment>
    <comment ref="R198" authorId="0" shapeId="0" xr:uid="{00000000-0006-0000-0300-00000D01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198" authorId="0" shapeId="0" xr:uid="{00000000-0006-0000-0300-00000E010000}">
      <text>
        <r>
          <rPr>
            <b/>
            <sz val="9"/>
            <color indexed="81"/>
            <rFont val="Tahoma"/>
            <family val="2"/>
          </rPr>
          <t xml:space="preserve">TI:
Selects the Wait monitoring configuration for Write accesses
0x0: Wait pin is not monitored for write accesses.
0x1: Wait pin is monitored for write accesses.
</t>
        </r>
      </text>
    </comment>
    <comment ref="T198" authorId="0" shapeId="0" xr:uid="{00000000-0006-0000-0300-00000F010000}">
      <text>
        <r>
          <rPr>
            <b/>
            <sz val="9"/>
            <color indexed="81"/>
            <rFont val="Tahoma"/>
            <family val="2"/>
          </rPr>
          <t>TI:
Write 0s for future compatibility. Read returns 0.</t>
        </r>
      </text>
    </comment>
    <comment ref="U198" authorId="0" shapeId="0" xr:uid="{00000000-0006-0000-0300-00001001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198" authorId="0" shapeId="0" xr:uid="{00000000-0006-0000-0300-00001101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198" authorId="0" shapeId="0" xr:uid="{00000000-0006-0000-0300-000012010000}">
      <text>
        <r>
          <rPr>
            <b/>
            <sz val="9"/>
            <color indexed="81"/>
            <rFont val="Tahoma"/>
            <family val="2"/>
          </rPr>
          <t xml:space="preserve">TI:
</t>
        </r>
      </text>
    </comment>
    <comment ref="X198" authorId="0" shapeId="0" xr:uid="{00000000-0006-0000-0300-000013010000}">
      <text>
        <r>
          <rPr>
            <b/>
            <sz val="9"/>
            <color indexed="81"/>
            <rFont val="Tahoma"/>
            <family val="2"/>
          </rPr>
          <t xml:space="preserve">TI:
Selects the device size attached
0h (R/W) = 8 bit
1h (R/W) = 16 bit
2h (R/W) = Reserved
3h (R/W) = Reserved
</t>
        </r>
      </text>
    </comment>
    <comment ref="Y198" authorId="0" shapeId="0" xr:uid="{00000000-0006-0000-0300-000014010000}">
      <text>
        <r>
          <rPr>
            <b/>
            <sz val="9"/>
            <color indexed="81"/>
            <rFont val="Tahoma"/>
            <family val="2"/>
          </rPr>
          <t xml:space="preserve">TI:
Selects the attached device type
0x0: NOR flash-like, asynchronous and synchronous devices
0x1: Reserved
0x2: NAND flash-like devices, stream mode
0x3: Reserved
</t>
        </r>
      </text>
    </comment>
    <comment ref="Z198" authorId="0" shapeId="0" xr:uid="{00000000-0006-0000-0300-00001501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198" authorId="0" shapeId="0" xr:uid="{00000000-0006-0000-0300-000016010000}">
      <text>
        <r>
          <rPr>
            <b/>
            <sz val="9"/>
            <color indexed="81"/>
            <rFont val="Tahoma"/>
            <family val="2"/>
          </rPr>
          <t xml:space="preserve">TI:
Write 0s for future compatibility. Read returns 0s.
</t>
        </r>
      </text>
    </comment>
    <comment ref="AB198" authorId="0" shapeId="0" xr:uid="{00000000-0006-0000-0300-00001701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198" authorId="0" shapeId="0" xr:uid="{00000000-0006-0000-0300-000018010000}">
      <text>
        <r>
          <rPr>
            <b/>
            <sz val="9"/>
            <color indexed="81"/>
            <rFont val="Tahoma"/>
            <family val="2"/>
          </rPr>
          <t xml:space="preserve">TI:
Write 0s for future compatibility. Read returns 0s.
</t>
        </r>
      </text>
    </comment>
    <comment ref="AD198" authorId="0" shapeId="0" xr:uid="{00000000-0006-0000-0300-00001901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204" authorId="0" shapeId="0" xr:uid="{00000000-0006-0000-0300-00001A010000}">
      <text>
        <r>
          <rPr>
            <b/>
            <sz val="9"/>
            <color indexed="81"/>
            <rFont val="Tahoma"/>
            <family val="2"/>
          </rPr>
          <t xml:space="preserve">TI:
Write 0s for future compatibility. Read returns 0s.
</t>
        </r>
      </text>
    </comment>
    <comment ref="L204" authorId="0" shapeId="0" xr:uid="{00000000-0006-0000-0300-00001B010000}">
      <text>
        <r>
          <rPr>
            <b/>
            <sz val="9"/>
            <color indexed="81"/>
            <rFont val="Tahoma"/>
            <family val="2"/>
          </rPr>
          <t xml:space="preserve">TI:
CS# de-assertion time from start cycle time for write accesses
0h (R/W) = 0 GPMC_FCLK cycle
1h (R/W) = 1 GPMC_FCLK cycle
1Fh (R/W) = 31 GPMC_FCLK cycles
</t>
        </r>
      </text>
    </comment>
    <comment ref="M204" authorId="0" shapeId="0" xr:uid="{00000000-0006-0000-0300-00001C010000}">
      <text>
        <r>
          <rPr>
            <b/>
            <sz val="9"/>
            <color indexed="81"/>
            <rFont val="Tahoma"/>
            <family val="2"/>
          </rPr>
          <t xml:space="preserve">TI:
Write 0s for future compatibility. Read returns 0s.
</t>
        </r>
      </text>
    </comment>
    <comment ref="N204" authorId="0" shapeId="0" xr:uid="{00000000-0006-0000-0300-00001D010000}">
      <text>
        <r>
          <rPr>
            <b/>
            <sz val="9"/>
            <color indexed="81"/>
            <rFont val="Tahoma"/>
            <family val="2"/>
          </rPr>
          <t xml:space="preserve">TI:
CS# de-assertion time from start cycle time for read accesses
0h (R/W) = 0 GPMC_FCLK cycle
1h (R/W) = 1 GPMC_FCLK cycle
1Fh (R/W) = 31 GPMC_FCLK cycles
</t>
        </r>
      </text>
    </comment>
    <comment ref="O204" authorId="0" shapeId="0" xr:uid="{00000000-0006-0000-0300-00001E01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204" authorId="0" shapeId="0" xr:uid="{00000000-0006-0000-0300-00001F010000}">
      <text>
        <r>
          <rPr>
            <b/>
            <sz val="9"/>
            <color indexed="81"/>
            <rFont val="Tahoma"/>
            <family val="2"/>
          </rPr>
          <t xml:space="preserve">TI:
Write 0s for future compatibility. Read returns 0s.
</t>
        </r>
      </text>
    </comment>
    <comment ref="Q204" authorId="0" shapeId="0" xr:uid="{00000000-0006-0000-0300-000020010000}">
      <text>
        <r>
          <rPr>
            <b/>
            <sz val="9"/>
            <color indexed="81"/>
            <rFont val="Tahoma"/>
            <family val="2"/>
          </rPr>
          <t xml:space="preserve">TI:
CS# assertion time from start cycle time
0h (R/W) = 0 GPMC_FCLK cycle
1h (R/W) = 1 GPMC_FCLK cycle
1Fh (R/W) = 15 GPMC_FCLK cycles
</t>
        </r>
      </text>
    </comment>
    <comment ref="K210" authorId="0" shapeId="0" xr:uid="{00000000-0006-0000-0300-000021010000}">
      <text>
        <r>
          <rPr>
            <b/>
            <sz val="9"/>
            <color indexed="81"/>
            <rFont val="Tahoma"/>
            <family val="2"/>
          </rPr>
          <t xml:space="preserve">TI:
Write 0s for future compatibility. Read returns 0s.
</t>
        </r>
      </text>
    </comment>
    <comment ref="L210" authorId="0" shapeId="0" xr:uid="{00000000-0006-0000-0300-000022010000}">
      <text>
        <r>
          <rPr>
            <b/>
            <sz val="9"/>
            <color indexed="81"/>
            <rFont val="Tahoma"/>
            <family val="2"/>
          </rPr>
          <t xml:space="preserve">TI:
ADV# de-assertion for first address phase when using the AAD-Mux protocol
0h (R/W) = 0 GPMC_FCLK cycle
1h (R/W) = 1 GPMC_FCLK cycle
7h (R/W) = 7 GPMC_FCLK cycles
</t>
        </r>
      </text>
    </comment>
    <comment ref="M210" authorId="0" shapeId="0" xr:uid="{00000000-0006-0000-0300-000023010000}">
      <text>
        <r>
          <rPr>
            <b/>
            <sz val="9"/>
            <color indexed="81"/>
            <rFont val="Tahoma"/>
            <family val="2"/>
          </rPr>
          <t xml:space="preserve">TI:
Write 0s for future compatibility. Read returns 0s.
</t>
        </r>
      </text>
    </comment>
    <comment ref="N210" authorId="0" shapeId="0" xr:uid="{00000000-0006-0000-0300-000024010000}">
      <text>
        <r>
          <rPr>
            <b/>
            <sz val="9"/>
            <color indexed="81"/>
            <rFont val="Tahoma"/>
            <family val="2"/>
          </rPr>
          <t xml:space="preserve">TI:
ADV# assertion for first address phase when using the AAD-Mux protocol
0h (R/W) = 0 GPMC_FCLK cycle
1h (R/W) = 1 GPMC_FCLK cycle
7h (R/W) = 7 GPMC_FCLK cycles
</t>
        </r>
      </text>
    </comment>
    <comment ref="O210" authorId="0" shapeId="0" xr:uid="{00000000-0006-0000-0300-000025010000}">
      <text>
        <r>
          <rPr>
            <b/>
            <sz val="9"/>
            <color indexed="81"/>
            <rFont val="Tahoma"/>
            <family val="2"/>
          </rPr>
          <t xml:space="preserve">TI:
Write 0s for future compatibility. Read returns 0s.
</t>
        </r>
      </text>
    </comment>
    <comment ref="P210" authorId="0" shapeId="0" xr:uid="{00000000-0006-0000-0300-000026010000}">
      <text>
        <r>
          <rPr>
            <b/>
            <sz val="9"/>
            <color indexed="81"/>
            <rFont val="Tahoma"/>
            <family val="2"/>
          </rPr>
          <t xml:space="preserve">TI:
ADV# de-assertion time from start cycle time for write accesses
0h (R/W) = 0 GPMC_FCLK cycle
1h (R/W) = 1 GPMC_FCLK cycle
1Fh (R/W) = 31 GPMC_FCLK cycles
</t>
        </r>
      </text>
    </comment>
    <comment ref="Q210" authorId="0" shapeId="0" xr:uid="{00000000-0006-0000-0300-000027010000}">
      <text>
        <r>
          <rPr>
            <b/>
            <sz val="9"/>
            <color indexed="81"/>
            <rFont val="Tahoma"/>
            <family val="2"/>
          </rPr>
          <t xml:space="preserve">TI:
Write 0s for future compatibility. Read returns 0s.
</t>
        </r>
      </text>
    </comment>
    <comment ref="R210" authorId="0" shapeId="0" xr:uid="{00000000-0006-0000-0300-000028010000}">
      <text>
        <r>
          <rPr>
            <b/>
            <sz val="9"/>
            <color indexed="81"/>
            <rFont val="Tahoma"/>
            <family val="2"/>
          </rPr>
          <t xml:space="preserve">TI:
ADV# de-assertion time from start cycle time for read accesses
0h (R/W) = 0 GPMC_FCLK cycle
1h (R/W) = 1 GPMC_FCLK cycle
1Fh (R/W) = 31 GPMC_FCLK cycles
</t>
        </r>
      </text>
    </comment>
    <comment ref="S210" authorId="0" shapeId="0" xr:uid="{00000000-0006-0000-0300-00002901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210" authorId="0" shapeId="0" xr:uid="{00000000-0006-0000-0300-00002A010000}">
      <text>
        <r>
          <rPr>
            <b/>
            <sz val="9"/>
            <color indexed="81"/>
            <rFont val="Tahoma"/>
            <family val="2"/>
          </rPr>
          <t xml:space="preserve">TI:
ADV# assertion for first address phase when using the AADMultiplexed protocol
0h (R/W) = 0 GPMC_FCLK cycle
1h (R/W) = 1 GPMC_FCLK cycle
7h (R/W) = 7 GPMC_FCLK cycles
</t>
        </r>
      </text>
    </comment>
    <comment ref="U210" authorId="0" shapeId="0" xr:uid="{00000000-0006-0000-0300-00002B010000}">
      <text>
        <r>
          <rPr>
            <b/>
            <sz val="9"/>
            <color indexed="81"/>
            <rFont val="Tahoma"/>
            <family val="2"/>
          </rPr>
          <t xml:space="preserve">TI:
ADV# assertion time from start cycle time
0h (R/W) = 0 GPMC_FCLK cycle
1h (R/W) = 1 GPMC_FCLK cycle
Fh (R/W) = 15 GPMC_FCLK cycles
</t>
        </r>
      </text>
    </comment>
    <comment ref="K216" authorId="0" shapeId="0" xr:uid="{00000000-0006-0000-0300-00002C010000}">
      <text>
        <r>
          <rPr>
            <b/>
            <sz val="9"/>
            <color indexed="81"/>
            <rFont val="Tahoma"/>
            <family val="2"/>
          </rPr>
          <t xml:space="preserve">TI:
Write 0s for future compatibility. Read returns 0s.
</t>
        </r>
      </text>
    </comment>
    <comment ref="L216" authorId="0" shapeId="0" xr:uid="{00000000-0006-0000-0300-00002D010000}">
      <text>
        <r>
          <rPr>
            <b/>
            <sz val="9"/>
            <color indexed="81"/>
            <rFont val="Tahoma"/>
            <family val="2"/>
          </rPr>
          <t xml:space="preserve">TI:
WE# de-assertion time from start cycle time
0h (R/W) = 0 GPMC_FCLK cycle
1h (R/W) = 1 GPMC_FCLK cycle
1Fh (R/W) = 31 GPMC_FCLK cycles
</t>
        </r>
      </text>
    </comment>
    <comment ref="M216" authorId="0" shapeId="0" xr:uid="{00000000-0006-0000-0300-00002E01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216" authorId="0" shapeId="0" xr:uid="{00000000-0006-0000-0300-00002F010000}">
      <text>
        <r>
          <rPr>
            <b/>
            <sz val="9"/>
            <color indexed="81"/>
            <rFont val="Tahoma"/>
            <family val="2"/>
          </rPr>
          <t xml:space="preserve">TI:
Write 0s for future compatibility. Read returns 0s.
</t>
        </r>
      </text>
    </comment>
    <comment ref="O216" authorId="0" shapeId="0" xr:uid="{00000000-0006-0000-0300-000030010000}">
      <text>
        <r>
          <rPr>
            <b/>
            <sz val="9"/>
            <color indexed="81"/>
            <rFont val="Tahoma"/>
            <family val="2"/>
          </rPr>
          <t xml:space="preserve">TI:
WE# assertion time from start cycle time
0h (R/W) = 0 GPMC_FCLK cycle
1h (R/W) = 1 GPMC_FCLK cycle
Fh (R/W) = 15 GPMC_FCLK cycles
</t>
        </r>
      </text>
    </comment>
    <comment ref="P216" authorId="0" shapeId="0" xr:uid="{00000000-0006-0000-0300-000031010000}">
      <text>
        <r>
          <rPr>
            <b/>
            <sz val="9"/>
            <color indexed="81"/>
            <rFont val="Tahoma"/>
            <family val="2"/>
          </rPr>
          <t xml:space="preserve">TI:
OE# de-assertion time for the first address phase in an AADMultiplexed access
0h (R/W) = 0 GPMC_FCLK cycle
1h (R/W) = 1 GPMC_FCLK cycle
7h (R/W) = 7 GPMC_FCLK cycles
</t>
        </r>
      </text>
    </comment>
    <comment ref="Q216" authorId="0" shapeId="0" xr:uid="{00000000-0006-0000-0300-000032010000}">
      <text>
        <r>
          <rPr>
            <b/>
            <sz val="9"/>
            <color indexed="81"/>
            <rFont val="Tahoma"/>
            <family val="2"/>
          </rPr>
          <t xml:space="preserve">TI:
OE# de-assertion time from start cycle time
0h (R/W) = 0 GPMC_FCLK cycle
1h (R/W) = 1 GPMC_FCLK cycle
1Fh (R/W) = 31 GPMC_FCLK cycles
</t>
        </r>
      </text>
    </comment>
    <comment ref="R216" authorId="0" shapeId="0" xr:uid="{00000000-0006-0000-0300-00003301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216" authorId="0" shapeId="0" xr:uid="{00000000-0006-0000-0300-000034010000}">
      <text>
        <r>
          <rPr>
            <b/>
            <sz val="9"/>
            <color indexed="81"/>
            <rFont val="Tahoma"/>
            <family val="2"/>
          </rPr>
          <t xml:space="preserve">TI:
OE# assertion time for the first address phase in an AAD-Multiplexed access
0h (R/W) = 0 GPMC_FCLK cycle
1h (R/W) = 1 GPMC_FCLK cycle
7h (R/W) = 7 GPMC_FCLK cycles
</t>
        </r>
      </text>
    </comment>
    <comment ref="T216" authorId="0" shapeId="0" xr:uid="{00000000-0006-0000-0300-000035010000}">
      <text>
        <r>
          <rPr>
            <b/>
            <sz val="9"/>
            <color indexed="81"/>
            <rFont val="Tahoma"/>
            <family val="2"/>
          </rPr>
          <t xml:space="preserve">TI:
OE# assertion time from start cycle time
0h (R/W) = 0 GPMC_FCLK cycle
1h (R/W) = 1 GPMC_FCLK cycle
Fh (R/W) = 15 GPMC_FCLK cycles
</t>
        </r>
      </text>
    </comment>
    <comment ref="K222" authorId="0" shapeId="0" xr:uid="{00000000-0006-0000-0300-000036010000}">
      <text>
        <r>
          <rPr>
            <b/>
            <sz val="9"/>
            <color indexed="81"/>
            <rFont val="Tahoma"/>
            <family val="2"/>
          </rPr>
          <t xml:space="preserve">TI:
Write 0s for future compatibility. Read returns 0s.
</t>
        </r>
      </text>
    </comment>
    <comment ref="L222" authorId="0" shapeId="0" xr:uid="{00000000-0006-0000-0300-000037010000}">
      <text>
        <r>
          <rPr>
            <b/>
            <sz val="9"/>
            <color indexed="81"/>
            <rFont val="Tahoma"/>
            <family val="2"/>
          </rPr>
          <t xml:space="preserve">TI:
Delay between successive words in a multiple access
0h (R/W) = 0 GPMC_FCLK cycle
1h (R/W) = 1 GPMC_FCLK cycle
Fh (R/W) = 15 GPMC_FCLK cycles
</t>
        </r>
      </text>
    </comment>
    <comment ref="M222" authorId="0" shapeId="0" xr:uid="{00000000-0006-0000-0300-000038010000}">
      <text>
        <r>
          <rPr>
            <b/>
            <sz val="9"/>
            <color indexed="81"/>
            <rFont val="Tahoma"/>
            <family val="2"/>
          </rPr>
          <t xml:space="preserve">TI:
Write 0s for future compatibility. Read returns 0s.
</t>
        </r>
      </text>
    </comment>
    <comment ref="N222" authorId="0" shapeId="0" xr:uid="{00000000-0006-0000-0300-000039010000}">
      <text>
        <r>
          <rPr>
            <b/>
            <sz val="9"/>
            <color indexed="81"/>
            <rFont val="Tahoma"/>
            <family val="2"/>
          </rPr>
          <t xml:space="preserve">TI:
Delay between start cycle time and first data valid
0h (R/W) = 0 GPMC_FCLK cycle
1h (R/W) = 1 GPMC_FCLK cycle
1Fh (R/W) = 31 GPMC_FCLK cycles
</t>
        </r>
      </text>
    </comment>
    <comment ref="O222" authorId="0" shapeId="0" xr:uid="{00000000-0006-0000-0300-00003A010000}">
      <text>
        <r>
          <rPr>
            <b/>
            <sz val="9"/>
            <color indexed="81"/>
            <rFont val="Tahoma"/>
            <family val="2"/>
          </rPr>
          <t xml:space="preserve">TI:
Write 0s for future compatibility. Read returns 0s.
</t>
        </r>
      </text>
    </comment>
    <comment ref="P222" authorId="0" shapeId="0" xr:uid="{00000000-0006-0000-0300-00003B010000}">
      <text>
        <r>
          <rPr>
            <b/>
            <sz val="9"/>
            <color indexed="81"/>
            <rFont val="Tahoma"/>
            <family val="2"/>
          </rPr>
          <t xml:space="preserve">TI:
Total write cycle time
0h (R/W) = 0 GPMC_FCLK cycle
1h (R/W) = 1 GPMC_FCLK cycle
1Fh (R/W) = 31 GPMC_FCLK cycles
</t>
        </r>
      </text>
    </comment>
    <comment ref="Q222" authorId="0" shapeId="0" xr:uid="{00000000-0006-0000-0300-00003C010000}">
      <text>
        <r>
          <rPr>
            <b/>
            <sz val="9"/>
            <color indexed="81"/>
            <rFont val="Tahoma"/>
            <family val="2"/>
          </rPr>
          <t xml:space="preserve">TI:
Write 0s for future compatibility. Read returns 0s.
</t>
        </r>
      </text>
    </comment>
    <comment ref="R222" authorId="0" shapeId="0" xr:uid="{00000000-0006-0000-0300-00003D010000}">
      <text>
        <r>
          <rPr>
            <b/>
            <sz val="9"/>
            <color indexed="81"/>
            <rFont val="Tahoma"/>
            <family val="2"/>
          </rPr>
          <t xml:space="preserve">TI:
Total read cycle time
0h (R/W) = 0 GPMC_FCLK cycle
1h (R/W) = 1 GPMC_FCLK cycle
1Fh (R/W) = 31 GPMC_FCLK cycles
</t>
        </r>
      </text>
    </comment>
    <comment ref="K228" authorId="0" shapeId="0" xr:uid="{56099F37-69CD-4138-8579-911F2817C78C}">
      <text>
        <r>
          <rPr>
            <b/>
            <sz val="9"/>
            <color indexed="81"/>
            <rFont val="Tahoma"/>
            <family val="2"/>
          </rPr>
          <t>TI:
TI Internal use - Do not modify from reset value of 0x1</t>
        </r>
      </text>
    </comment>
    <comment ref="L228" authorId="0" shapeId="0" xr:uid="{7F3BA943-7CAA-4A5D-B953-21D39DFA33B8}">
      <text>
        <r>
          <rPr>
            <b/>
            <sz val="9"/>
            <color indexed="81"/>
            <rFont val="Tahoma"/>
            <family val="2"/>
          </rPr>
          <t xml:space="preserve">TI:
Write 0s for future compatibility. Read returns 0s.
</t>
        </r>
      </text>
    </comment>
    <comment ref="M228" authorId="0" shapeId="0" xr:uid="{5DB7CFE7-3825-4E05-B1F1-10265E08FE1E}">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228" authorId="0" shapeId="0" xr:uid="{2C77C15E-B511-45BE-B865-1567143FDE82}">
      <text>
        <r>
          <rPr>
            <b/>
            <sz val="9"/>
            <color indexed="81"/>
            <rFont val="Tahoma"/>
            <family val="2"/>
          </rPr>
          <t xml:space="preserve">TI:
Write 0s for future compatibility. Read returns 0s.
</t>
        </r>
      </text>
    </comment>
    <comment ref="O228" authorId="0" shapeId="0" xr:uid="{1F8EC087-7696-4A6F-8C08-E37DE01EC0B6}">
      <text>
        <r>
          <rPr>
            <b/>
            <sz val="9"/>
            <color indexed="81"/>
            <rFont val="Tahoma"/>
            <family val="2"/>
          </rPr>
          <t xml:space="preserve">TI:
Specifies on which GPMC.FCLK rising edge the first data of the synchronous burst write is driven in the add/data multiplexed bus. Reset value is 0x7.
</t>
        </r>
      </text>
    </comment>
    <comment ref="P228" authorId="0" shapeId="0" xr:uid="{B9482787-B206-4E19-B8F4-A350857A89C2}">
      <text>
        <r>
          <rPr>
            <b/>
            <sz val="9"/>
            <color indexed="81"/>
            <rFont val="Tahoma"/>
            <family val="2"/>
          </rPr>
          <t xml:space="preserve">TI:
Write 0s for future compatibility. Read returns 0s.
</t>
        </r>
      </text>
    </comment>
    <comment ref="Q228" authorId="0" shapeId="0" xr:uid="{0AFBE639-3054-4BAC-81BA-542B195E49D0}">
      <text>
        <r>
          <rPr>
            <b/>
            <sz val="9"/>
            <color indexed="81"/>
            <rFont val="Tahoma"/>
            <family val="2"/>
          </rPr>
          <t xml:space="preserve">TI:
Chip select high pulse delay between two successive accesses
0h (R/W) = 0 GPMC_FCLK cycle
1h (R/W) = 1 GPMC_FCLK cycle
Fh (R/W) = 15 GPMC_FCLK cycles
</t>
        </r>
      </text>
    </comment>
    <comment ref="R228" authorId="0" shapeId="0" xr:uid="{EEAA94EE-A67A-4C03-B8C4-CF59D88877DC}">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228" authorId="0" shapeId="0" xr:uid="{6D4343ED-867D-4593-9405-7D54E329A22F}">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228" authorId="0" shapeId="0" xr:uid="{8B9E64AB-86C5-428C-A629-BFF783E0A068}">
      <text>
        <r>
          <rPr>
            <b/>
            <sz val="9"/>
            <color indexed="81"/>
            <rFont val="Tahoma"/>
            <family val="2"/>
          </rPr>
          <t xml:space="preserve">TI:
Write 0s for future compatibility. Read returns 0s.
</t>
        </r>
      </text>
    </comment>
    <comment ref="U228" authorId="0" shapeId="0" xr:uid="{C57D6243-C890-487C-89E7-8C9CA5B24057}">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234" authorId="0" shapeId="0" xr:uid="{00000000-0006-0000-0300-000048010000}">
      <text>
        <r>
          <rPr>
            <b/>
            <sz val="9"/>
            <color indexed="81"/>
            <rFont val="Tahoma"/>
            <family val="2"/>
          </rPr>
          <t xml:space="preserve">TI:
Write 0s for future compatibility. Read returns 0s.
</t>
        </r>
      </text>
    </comment>
    <comment ref="L234" authorId="0" shapeId="0" xr:uid="{00000000-0006-0000-0300-00004901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234" authorId="0" shapeId="0" xr:uid="{00000000-0006-0000-0300-00004A010000}">
      <text>
        <r>
          <rPr>
            <b/>
            <sz val="9"/>
            <color indexed="81"/>
            <rFont val="Tahoma"/>
            <family val="2"/>
          </rPr>
          <t xml:space="preserve">TI:
Write 0s for future compatibility. Read returns 0s.
</t>
        </r>
      </text>
    </comment>
    <comment ref="N234" authorId="0" shapeId="0" xr:uid="{00000000-0006-0000-0300-00004B010000}">
      <text>
        <r>
          <rPr>
            <b/>
            <sz val="9"/>
            <color indexed="81"/>
            <rFont val="Tahoma"/>
            <family val="2"/>
          </rPr>
          <t xml:space="preserve">TI:
Chip-select enable (reset value is 1 for CS[0] (active low) and 0 for CS[1] to CS[5] (active low)).
0h (R/W) = CS (active low) disabled
1h (R/W) = CS (active low) enabled
</t>
        </r>
      </text>
    </comment>
    <comment ref="O234" authorId="0" shapeId="0" xr:uid="{00000000-0006-0000-0300-00004C010000}">
      <text>
        <r>
          <rPr>
            <b/>
            <sz val="9"/>
            <color indexed="81"/>
            <rFont val="Tahoma"/>
            <family val="2"/>
          </rPr>
          <t xml:space="preserve">TI:
Chip-select base address. CSi base address where i = 0 to 3 (16 Mbytes minimum granularity).
Bits 5 to 0 correspond to A29, A28, A27, A26, A25, and A24.
</t>
        </r>
      </text>
    </comment>
    <comment ref="K242" authorId="0" shapeId="0" xr:uid="{00000000-0006-0000-0300-00004D01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242" authorId="0" shapeId="0" xr:uid="{00000000-0006-0000-0300-00004E010000}">
      <text>
        <r>
          <rPr>
            <b/>
            <sz val="9"/>
            <color indexed="81"/>
            <rFont val="Tahoma"/>
            <family val="2"/>
          </rPr>
          <t xml:space="preserve">TI:
Selects the read single or multiple access
0x0: Single access
0x1: Multiple access (burst if synchronous, page if asynchronous)
</t>
        </r>
      </text>
    </comment>
    <comment ref="M242" authorId="0" shapeId="0" xr:uid="{00000000-0006-0000-0300-00004F010000}">
      <text>
        <r>
          <rPr>
            <b/>
            <sz val="9"/>
            <color indexed="81"/>
            <rFont val="Tahoma"/>
            <family val="2"/>
          </rPr>
          <t>TI:
Selects the read mode operation
0x0: Read asynchronous
0x1: Read synchronous</t>
        </r>
      </text>
    </comment>
    <comment ref="N242" authorId="0" shapeId="0" xr:uid="{00000000-0006-0000-0300-000050010000}">
      <text>
        <r>
          <rPr>
            <b/>
            <sz val="9"/>
            <color indexed="81"/>
            <rFont val="Tahoma"/>
            <family val="2"/>
          </rPr>
          <t>TI:
Selects the write single or multiple access
0h (R/W) = Single access
1h (R/W) = Multiple access (burst if synchronous, considered as single if asynchronous)</t>
        </r>
      </text>
    </comment>
    <comment ref="O242" authorId="0" shapeId="0" xr:uid="{00000000-0006-0000-0300-000051010000}">
      <text>
        <r>
          <rPr>
            <b/>
            <sz val="9"/>
            <color indexed="81"/>
            <rFont val="Tahoma"/>
            <family val="2"/>
          </rPr>
          <t xml:space="preserve">TI:
Selects the write mode operation
0x0: Write asynchronous
0x1: Write synchronous
</t>
        </r>
      </text>
    </comment>
    <comment ref="P242" authorId="0" shapeId="0" xr:uid="{00000000-0006-0000-0300-00005201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242" authorId="0" shapeId="0" xr:uid="{00000000-0006-0000-0300-000053010000}">
      <text>
        <r>
          <rPr>
            <b/>
            <sz val="9"/>
            <color indexed="81"/>
            <rFont val="Tahoma"/>
            <family val="2"/>
          </rPr>
          <t xml:space="preserve">TI:
Specifies the attached device page (burst) length
0x0: 4 words
0x1: 8 words
0x2: 16 words
0x3: Reserved (1 word = interface size)
</t>
        </r>
      </text>
    </comment>
    <comment ref="R242" authorId="0" shapeId="0" xr:uid="{00000000-0006-0000-0300-00005401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242" authorId="0" shapeId="0" xr:uid="{00000000-0006-0000-0300-000055010000}">
      <text>
        <r>
          <rPr>
            <b/>
            <sz val="9"/>
            <color indexed="81"/>
            <rFont val="Tahoma"/>
            <family val="2"/>
          </rPr>
          <t xml:space="preserve">TI:
Selects the Wait monitoring configuration for Write accesses
0x0: Wait pin is not monitored for write accesses.
0x1: Wait pin is monitored for write accesses.
</t>
        </r>
      </text>
    </comment>
    <comment ref="T242" authorId="0" shapeId="0" xr:uid="{00000000-0006-0000-0300-000056010000}">
      <text>
        <r>
          <rPr>
            <b/>
            <sz val="9"/>
            <color indexed="81"/>
            <rFont val="Tahoma"/>
            <family val="2"/>
          </rPr>
          <t>TI:
Write 0s for future compatibility. Read returns 0.</t>
        </r>
      </text>
    </comment>
    <comment ref="U242" authorId="0" shapeId="0" xr:uid="{00000000-0006-0000-0300-00005701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242" authorId="0" shapeId="0" xr:uid="{00000000-0006-0000-0300-00005801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242" authorId="0" shapeId="0" xr:uid="{00000000-0006-0000-0300-000059010000}">
      <text>
        <r>
          <rPr>
            <b/>
            <sz val="9"/>
            <color indexed="81"/>
            <rFont val="Tahoma"/>
            <family val="2"/>
          </rPr>
          <t xml:space="preserve">TI:
</t>
        </r>
      </text>
    </comment>
    <comment ref="X242" authorId="0" shapeId="0" xr:uid="{00000000-0006-0000-0300-00005A010000}">
      <text>
        <r>
          <rPr>
            <b/>
            <sz val="9"/>
            <color indexed="81"/>
            <rFont val="Tahoma"/>
            <family val="2"/>
          </rPr>
          <t xml:space="preserve">TI:
Selects the device size attached
0h (R/W) = 8 bit
1h (R/W) = 16 bit
2h (R/W) = Reserved
3h (R/W) = Reserved
</t>
        </r>
      </text>
    </comment>
    <comment ref="Y242" authorId="0" shapeId="0" xr:uid="{00000000-0006-0000-0300-00005B010000}">
      <text>
        <r>
          <rPr>
            <b/>
            <sz val="9"/>
            <color indexed="81"/>
            <rFont val="Tahoma"/>
            <family val="2"/>
          </rPr>
          <t xml:space="preserve">TI:
Selects the attached device type
0x0: NOR flash-like, asynchronous and synchronous devices
0x1: Reserved
0x2: NAND flash-like devices, stream mode
0x3: Reserved
</t>
        </r>
      </text>
    </comment>
    <comment ref="Z242" authorId="0" shapeId="0" xr:uid="{00000000-0006-0000-0300-00005C01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242" authorId="0" shapeId="0" xr:uid="{00000000-0006-0000-0300-00005D010000}">
      <text>
        <r>
          <rPr>
            <b/>
            <sz val="9"/>
            <color indexed="81"/>
            <rFont val="Tahoma"/>
            <family val="2"/>
          </rPr>
          <t xml:space="preserve">TI:
Write 0s for future compatibility. Read returns 0s.
</t>
        </r>
      </text>
    </comment>
    <comment ref="AB242" authorId="0" shapeId="0" xr:uid="{00000000-0006-0000-0300-00005E01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242" authorId="0" shapeId="0" xr:uid="{00000000-0006-0000-0300-00005F010000}">
      <text>
        <r>
          <rPr>
            <b/>
            <sz val="9"/>
            <color indexed="81"/>
            <rFont val="Tahoma"/>
            <family val="2"/>
          </rPr>
          <t xml:space="preserve">TI:
Write 0s for future compatibility. Read returns 0s.
</t>
        </r>
      </text>
    </comment>
    <comment ref="AD242" authorId="0" shapeId="0" xr:uid="{00000000-0006-0000-0300-00006001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248" authorId="0" shapeId="0" xr:uid="{00000000-0006-0000-0300-000061010000}">
      <text>
        <r>
          <rPr>
            <b/>
            <sz val="9"/>
            <color indexed="81"/>
            <rFont val="Tahoma"/>
            <family val="2"/>
          </rPr>
          <t xml:space="preserve">TI:
Write 0s for future compatibility. Read returns 0s.
</t>
        </r>
      </text>
    </comment>
    <comment ref="L248" authorId="0" shapeId="0" xr:uid="{00000000-0006-0000-0300-000062010000}">
      <text>
        <r>
          <rPr>
            <b/>
            <sz val="9"/>
            <color indexed="81"/>
            <rFont val="Tahoma"/>
            <family val="2"/>
          </rPr>
          <t xml:space="preserve">TI:
CS# de-assertion time from start cycle time for write accesses
0h (R/W) = 0 GPMC_FCLK cycle
1h (R/W) = 1 GPMC_FCLK cycle
1Fh (R/W) = 31 GPMC_FCLK cycles
</t>
        </r>
      </text>
    </comment>
    <comment ref="M248" authorId="0" shapeId="0" xr:uid="{00000000-0006-0000-0300-000063010000}">
      <text>
        <r>
          <rPr>
            <b/>
            <sz val="9"/>
            <color indexed="81"/>
            <rFont val="Tahoma"/>
            <family val="2"/>
          </rPr>
          <t xml:space="preserve">TI:
Write 0s for future compatibility. Read returns 0s.
</t>
        </r>
      </text>
    </comment>
    <comment ref="N248" authorId="0" shapeId="0" xr:uid="{00000000-0006-0000-0300-000064010000}">
      <text>
        <r>
          <rPr>
            <b/>
            <sz val="9"/>
            <color indexed="81"/>
            <rFont val="Tahoma"/>
            <family val="2"/>
          </rPr>
          <t xml:space="preserve">TI:
CS# de-assertion time from start cycle time for read accesses
0h (R/W) = 0 GPMC_FCLK cycle
1h (R/W) = 1 GPMC_FCLK cycle
1Fh (R/W) = 31 GPMC_FCLK cycles
</t>
        </r>
      </text>
    </comment>
    <comment ref="O248" authorId="0" shapeId="0" xr:uid="{00000000-0006-0000-0300-00006501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248" authorId="0" shapeId="0" xr:uid="{00000000-0006-0000-0300-000066010000}">
      <text>
        <r>
          <rPr>
            <b/>
            <sz val="9"/>
            <color indexed="81"/>
            <rFont val="Tahoma"/>
            <family val="2"/>
          </rPr>
          <t xml:space="preserve">TI:
Write 0s for future compatibility. Read returns 0s.
</t>
        </r>
      </text>
    </comment>
    <comment ref="Q248" authorId="0" shapeId="0" xr:uid="{00000000-0006-0000-0300-000067010000}">
      <text>
        <r>
          <rPr>
            <b/>
            <sz val="9"/>
            <color indexed="81"/>
            <rFont val="Tahoma"/>
            <family val="2"/>
          </rPr>
          <t xml:space="preserve">TI:
CS# assertion time from start cycle time
0h (R/W) = 0 GPMC_FCLK cycle
1h (R/W) = 1 GPMC_FCLK cycle
1Fh (R/W) = 15 GPMC_FCLK cycles
</t>
        </r>
      </text>
    </comment>
    <comment ref="K254" authorId="0" shapeId="0" xr:uid="{00000000-0006-0000-0300-000068010000}">
      <text>
        <r>
          <rPr>
            <b/>
            <sz val="9"/>
            <color indexed="81"/>
            <rFont val="Tahoma"/>
            <family val="2"/>
          </rPr>
          <t xml:space="preserve">TI:
Write 0s for future compatibility. Read returns 0s.
</t>
        </r>
      </text>
    </comment>
    <comment ref="L254" authorId="0" shapeId="0" xr:uid="{00000000-0006-0000-0300-000069010000}">
      <text>
        <r>
          <rPr>
            <b/>
            <sz val="9"/>
            <color indexed="81"/>
            <rFont val="Tahoma"/>
            <family val="2"/>
          </rPr>
          <t xml:space="preserve">TI:
ADV# de-assertion for first address phase when using the AAD-Mux protocol
0h (R/W) = 0 GPMC_FCLK cycle
1h (R/W) = 1 GPMC_FCLK cycle
7h (R/W) = 7 GPMC_FCLK cycles
</t>
        </r>
      </text>
    </comment>
    <comment ref="M254" authorId="0" shapeId="0" xr:uid="{00000000-0006-0000-0300-00006A010000}">
      <text>
        <r>
          <rPr>
            <b/>
            <sz val="9"/>
            <color indexed="81"/>
            <rFont val="Tahoma"/>
            <family val="2"/>
          </rPr>
          <t xml:space="preserve">TI:
Write 0s for future compatibility. Read returns 0s.
</t>
        </r>
      </text>
    </comment>
    <comment ref="N254" authorId="0" shapeId="0" xr:uid="{00000000-0006-0000-0300-00006B010000}">
      <text>
        <r>
          <rPr>
            <b/>
            <sz val="9"/>
            <color indexed="81"/>
            <rFont val="Tahoma"/>
            <family val="2"/>
          </rPr>
          <t xml:space="preserve">TI:
ADV# assertion for first address phase when using the AAD-Mux protocol
0h (R/W) = 0 GPMC_FCLK cycle
1h (R/W) = 1 GPMC_FCLK cycle
7h (R/W) = 7 GPMC_FCLK cycles
</t>
        </r>
      </text>
    </comment>
    <comment ref="O254" authorId="0" shapeId="0" xr:uid="{00000000-0006-0000-0300-00006C010000}">
      <text>
        <r>
          <rPr>
            <b/>
            <sz val="9"/>
            <color indexed="81"/>
            <rFont val="Tahoma"/>
            <family val="2"/>
          </rPr>
          <t xml:space="preserve">TI:
Write 0s for future compatibility. Read returns 0s.
</t>
        </r>
      </text>
    </comment>
    <comment ref="P254" authorId="0" shapeId="0" xr:uid="{00000000-0006-0000-0300-00006D010000}">
      <text>
        <r>
          <rPr>
            <b/>
            <sz val="9"/>
            <color indexed="81"/>
            <rFont val="Tahoma"/>
            <family val="2"/>
          </rPr>
          <t xml:space="preserve">TI:
ADV# de-assertion time from start cycle time for write accesses
0h (R/W) = 0 GPMC_FCLK cycle
1h (R/W) = 1 GPMC_FCLK cycle
1Fh (R/W) = 31 GPMC_FCLK cycles
</t>
        </r>
      </text>
    </comment>
    <comment ref="Q254" authorId="0" shapeId="0" xr:uid="{00000000-0006-0000-0300-00006E010000}">
      <text>
        <r>
          <rPr>
            <b/>
            <sz val="9"/>
            <color indexed="81"/>
            <rFont val="Tahoma"/>
            <family val="2"/>
          </rPr>
          <t xml:space="preserve">TI:
Write 0s for future compatibility. Read returns 0s.
</t>
        </r>
      </text>
    </comment>
    <comment ref="R254" authorId="0" shapeId="0" xr:uid="{00000000-0006-0000-0300-00006F010000}">
      <text>
        <r>
          <rPr>
            <b/>
            <sz val="9"/>
            <color indexed="81"/>
            <rFont val="Tahoma"/>
            <family val="2"/>
          </rPr>
          <t xml:space="preserve">TI:
ADV# de-assertion time from start cycle time for read accesses
0h (R/W) = 0 GPMC_FCLK cycle
1h (R/W) = 1 GPMC_FCLK cycle
1Fh (R/W) = 31 GPMC_FCLK cycles
</t>
        </r>
      </text>
    </comment>
    <comment ref="S254" authorId="0" shapeId="0" xr:uid="{00000000-0006-0000-0300-00007001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254" authorId="0" shapeId="0" xr:uid="{00000000-0006-0000-0300-000071010000}">
      <text>
        <r>
          <rPr>
            <b/>
            <sz val="9"/>
            <color indexed="81"/>
            <rFont val="Tahoma"/>
            <family val="2"/>
          </rPr>
          <t xml:space="preserve">TI:
ADV# assertion for first address phase when using the AADMultiplexed protocol
0h (R/W) = 0 GPMC_FCLK cycle
1h (R/W) = 1 GPMC_FCLK cycle
7h (R/W) = 7 GPMC_FCLK cycles
</t>
        </r>
      </text>
    </comment>
    <comment ref="U254" authorId="0" shapeId="0" xr:uid="{00000000-0006-0000-0300-000072010000}">
      <text>
        <r>
          <rPr>
            <b/>
            <sz val="9"/>
            <color indexed="81"/>
            <rFont val="Tahoma"/>
            <family val="2"/>
          </rPr>
          <t xml:space="preserve">TI:
ADV# assertion time from start cycle time
0h (R/W) = 0 GPMC_FCLK cycle
1h (R/W) = 1 GPMC_FCLK cycle
Fh (R/W) = 15 GPMC_FCLK cycles
</t>
        </r>
      </text>
    </comment>
    <comment ref="K260" authorId="0" shapeId="0" xr:uid="{00000000-0006-0000-0300-000073010000}">
      <text>
        <r>
          <rPr>
            <b/>
            <sz val="9"/>
            <color indexed="81"/>
            <rFont val="Tahoma"/>
            <family val="2"/>
          </rPr>
          <t xml:space="preserve">TI:
Write 0s for future compatibility. Read returns 0s.
</t>
        </r>
      </text>
    </comment>
    <comment ref="L260" authorId="0" shapeId="0" xr:uid="{00000000-0006-0000-0300-000074010000}">
      <text>
        <r>
          <rPr>
            <b/>
            <sz val="9"/>
            <color indexed="81"/>
            <rFont val="Tahoma"/>
            <family val="2"/>
          </rPr>
          <t xml:space="preserve">TI:
WE# de-assertion time from start cycle time
0h (R/W) = 0 GPMC_FCLK cycle
1h (R/W) = 1 GPMC_FCLK cycle
1Fh (R/W) = 31 GPMC_FCLK cycles
</t>
        </r>
      </text>
    </comment>
    <comment ref="M260" authorId="0" shapeId="0" xr:uid="{00000000-0006-0000-0300-00007501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260" authorId="0" shapeId="0" xr:uid="{00000000-0006-0000-0300-000076010000}">
      <text>
        <r>
          <rPr>
            <b/>
            <sz val="9"/>
            <color indexed="81"/>
            <rFont val="Tahoma"/>
            <family val="2"/>
          </rPr>
          <t xml:space="preserve">TI:
Write 0s for future compatibility. Read returns 0s.
</t>
        </r>
      </text>
    </comment>
    <comment ref="O260" authorId="0" shapeId="0" xr:uid="{00000000-0006-0000-0300-000077010000}">
      <text>
        <r>
          <rPr>
            <b/>
            <sz val="9"/>
            <color indexed="81"/>
            <rFont val="Tahoma"/>
            <family val="2"/>
          </rPr>
          <t xml:space="preserve">TI:
WE# assertion time from start cycle time
0h (R/W) = 0 GPMC_FCLK cycle
1h (R/W) = 1 GPMC_FCLK cycle
Fh (R/W) = 15 GPMC_FCLK cycles
</t>
        </r>
      </text>
    </comment>
    <comment ref="P260" authorId="0" shapeId="0" xr:uid="{00000000-0006-0000-0300-000078010000}">
      <text>
        <r>
          <rPr>
            <b/>
            <sz val="9"/>
            <color indexed="81"/>
            <rFont val="Tahoma"/>
            <family val="2"/>
          </rPr>
          <t xml:space="preserve">TI:
OE# de-assertion time for the first address phase in an AADMultiplexed access
0h (R/W) = 0 GPMC_FCLK cycle
1h (R/W) = 1 GPMC_FCLK cycle
7h (R/W) = 7 GPMC_FCLK cycles
</t>
        </r>
      </text>
    </comment>
    <comment ref="Q260" authorId="0" shapeId="0" xr:uid="{00000000-0006-0000-0300-000079010000}">
      <text>
        <r>
          <rPr>
            <b/>
            <sz val="9"/>
            <color indexed="81"/>
            <rFont val="Tahoma"/>
            <family val="2"/>
          </rPr>
          <t xml:space="preserve">TI:
OE# de-assertion time from start cycle time
0h (R/W) = 0 GPMC_FCLK cycle
1h (R/W) = 1 GPMC_FCLK cycle
1Fh (R/W) = 31 GPMC_FCLK cycles
</t>
        </r>
      </text>
    </comment>
    <comment ref="R260" authorId="0" shapeId="0" xr:uid="{00000000-0006-0000-0300-00007A01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260" authorId="0" shapeId="0" xr:uid="{00000000-0006-0000-0300-00007B010000}">
      <text>
        <r>
          <rPr>
            <b/>
            <sz val="9"/>
            <color indexed="81"/>
            <rFont val="Tahoma"/>
            <family val="2"/>
          </rPr>
          <t xml:space="preserve">TI:
OE# assertion time for the first address phase in an AAD-Multiplexed access
0h (R/W) = 0 GPMC_FCLK cycle
1h (R/W) = 1 GPMC_FCLK cycle
7h (R/W) = 7 GPMC_FCLK cycles
</t>
        </r>
      </text>
    </comment>
    <comment ref="T260" authorId="0" shapeId="0" xr:uid="{00000000-0006-0000-0300-00007C010000}">
      <text>
        <r>
          <rPr>
            <b/>
            <sz val="9"/>
            <color indexed="81"/>
            <rFont val="Tahoma"/>
            <family val="2"/>
          </rPr>
          <t xml:space="preserve">TI:
OE# assertion time from start cycle time
0h (R/W) = 0 GPMC_FCLK cycle
1h (R/W) = 1 GPMC_FCLK cycle
Fh (R/W) = 15 GPMC_FCLK cycles
</t>
        </r>
      </text>
    </comment>
    <comment ref="K266" authorId="0" shapeId="0" xr:uid="{00000000-0006-0000-0300-00007D010000}">
      <text>
        <r>
          <rPr>
            <b/>
            <sz val="9"/>
            <color indexed="81"/>
            <rFont val="Tahoma"/>
            <family val="2"/>
          </rPr>
          <t xml:space="preserve">TI:
Write 0s for future compatibility. Read returns 0s.
</t>
        </r>
      </text>
    </comment>
    <comment ref="L266" authorId="0" shapeId="0" xr:uid="{00000000-0006-0000-0300-00007E010000}">
      <text>
        <r>
          <rPr>
            <b/>
            <sz val="9"/>
            <color indexed="81"/>
            <rFont val="Tahoma"/>
            <family val="2"/>
          </rPr>
          <t xml:space="preserve">TI:
Delay between successive words in a multiple access
0h (R/W) = 0 GPMC_FCLK cycle
1h (R/W) = 1 GPMC_FCLK cycle
Fh (R/W) = 15 GPMC_FCLK cycles
</t>
        </r>
      </text>
    </comment>
    <comment ref="M266" authorId="0" shapeId="0" xr:uid="{00000000-0006-0000-0300-00007F010000}">
      <text>
        <r>
          <rPr>
            <b/>
            <sz val="9"/>
            <color indexed="81"/>
            <rFont val="Tahoma"/>
            <family val="2"/>
          </rPr>
          <t xml:space="preserve">TI:
Write 0s for future compatibility. Read returns 0s.
</t>
        </r>
      </text>
    </comment>
    <comment ref="N266" authorId="0" shapeId="0" xr:uid="{00000000-0006-0000-0300-000080010000}">
      <text>
        <r>
          <rPr>
            <b/>
            <sz val="9"/>
            <color indexed="81"/>
            <rFont val="Tahoma"/>
            <family val="2"/>
          </rPr>
          <t xml:space="preserve">TI:
Delay between start cycle time and first data valid
0h (R/W) = 0 GPMC_FCLK cycle
1h (R/W) = 1 GPMC_FCLK cycle
1Fh (R/W) = 31 GPMC_FCLK cycles
</t>
        </r>
      </text>
    </comment>
    <comment ref="O266" authorId="0" shapeId="0" xr:uid="{00000000-0006-0000-0300-000081010000}">
      <text>
        <r>
          <rPr>
            <b/>
            <sz val="9"/>
            <color indexed="81"/>
            <rFont val="Tahoma"/>
            <family val="2"/>
          </rPr>
          <t xml:space="preserve">TI:
Write 0s for future compatibility. Read returns 0s.
</t>
        </r>
      </text>
    </comment>
    <comment ref="P266" authorId="0" shapeId="0" xr:uid="{00000000-0006-0000-0300-000082010000}">
      <text>
        <r>
          <rPr>
            <b/>
            <sz val="9"/>
            <color indexed="81"/>
            <rFont val="Tahoma"/>
            <family val="2"/>
          </rPr>
          <t xml:space="preserve">TI:
Total write cycle time
0h (R/W) = 0 GPMC_FCLK cycle
1h (R/W) = 1 GPMC_FCLK cycle
1Fh (R/W) = 31 GPMC_FCLK cycles
</t>
        </r>
      </text>
    </comment>
    <comment ref="Q266" authorId="0" shapeId="0" xr:uid="{00000000-0006-0000-0300-000083010000}">
      <text>
        <r>
          <rPr>
            <b/>
            <sz val="9"/>
            <color indexed="81"/>
            <rFont val="Tahoma"/>
            <family val="2"/>
          </rPr>
          <t xml:space="preserve">TI:
Write 0s for future compatibility. Read returns 0s.
</t>
        </r>
      </text>
    </comment>
    <comment ref="R266" authorId="0" shapeId="0" xr:uid="{00000000-0006-0000-0300-000084010000}">
      <text>
        <r>
          <rPr>
            <b/>
            <sz val="9"/>
            <color indexed="81"/>
            <rFont val="Tahoma"/>
            <family val="2"/>
          </rPr>
          <t xml:space="preserve">TI:
Total read cycle time
0h (R/W) = 0 GPMC_FCLK cycle
1h (R/W) = 1 GPMC_FCLK cycle
1Fh (R/W) = 31 GPMC_FCLK cycles
</t>
        </r>
      </text>
    </comment>
    <comment ref="K272" authorId="0" shapeId="0" xr:uid="{24B81847-5991-4FE5-B9D8-4E7152645AB9}">
      <text>
        <r>
          <rPr>
            <b/>
            <sz val="9"/>
            <color indexed="81"/>
            <rFont val="Tahoma"/>
            <family val="2"/>
          </rPr>
          <t>TI:
TI Internal use - Do not modify from reset value of 0x1</t>
        </r>
      </text>
    </comment>
    <comment ref="L272" authorId="0" shapeId="0" xr:uid="{38779D99-4EA1-40A6-BAA4-02A0D8D5685C}">
      <text>
        <r>
          <rPr>
            <b/>
            <sz val="9"/>
            <color indexed="81"/>
            <rFont val="Tahoma"/>
            <family val="2"/>
          </rPr>
          <t xml:space="preserve">TI:
Write 0s for future compatibility. Read returns 0s.
</t>
        </r>
      </text>
    </comment>
    <comment ref="M272" authorId="0" shapeId="0" xr:uid="{159FA75B-E53C-4C1A-AD8E-5BC1593B4121}">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272" authorId="0" shapeId="0" xr:uid="{5555B53C-876D-468B-A7CB-6BCCA13E9974}">
      <text>
        <r>
          <rPr>
            <b/>
            <sz val="9"/>
            <color indexed="81"/>
            <rFont val="Tahoma"/>
            <family val="2"/>
          </rPr>
          <t xml:space="preserve">TI:
Write 0s for future compatibility. Read returns 0s.
</t>
        </r>
      </text>
    </comment>
    <comment ref="O272" authorId="0" shapeId="0" xr:uid="{EC0A7645-126D-4BEE-AD7F-5DB7746B5A8D}">
      <text>
        <r>
          <rPr>
            <b/>
            <sz val="9"/>
            <color indexed="81"/>
            <rFont val="Tahoma"/>
            <family val="2"/>
          </rPr>
          <t xml:space="preserve">TI:
Specifies on which GPMC.FCLK rising edge the first data of the synchronous burst write is driven in the add/data multiplexed bus. Reset value is 0x7.
</t>
        </r>
      </text>
    </comment>
    <comment ref="P272" authorId="0" shapeId="0" xr:uid="{77660D1B-C85A-44AA-B28A-B6FE4D883B03}">
      <text>
        <r>
          <rPr>
            <b/>
            <sz val="9"/>
            <color indexed="81"/>
            <rFont val="Tahoma"/>
            <family val="2"/>
          </rPr>
          <t xml:space="preserve">TI:
Write 0s for future compatibility. Read returns 0s.
</t>
        </r>
      </text>
    </comment>
    <comment ref="Q272" authorId="0" shapeId="0" xr:uid="{6337CB4B-16A2-4986-9F16-8637361C3E8D}">
      <text>
        <r>
          <rPr>
            <b/>
            <sz val="9"/>
            <color indexed="81"/>
            <rFont val="Tahoma"/>
            <family val="2"/>
          </rPr>
          <t xml:space="preserve">TI:
Chip select high pulse delay between two successive accesses
0h (R/W) = 0 GPMC_FCLK cycle
1h (R/W) = 1 GPMC_FCLK cycle
Fh (R/W) = 15 GPMC_FCLK cycles
</t>
        </r>
      </text>
    </comment>
    <comment ref="R272" authorId="0" shapeId="0" xr:uid="{B3F0543F-4176-4AF2-92AC-A353DF841F35}">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272" authorId="0" shapeId="0" xr:uid="{2F6F164B-32D6-4CEB-92E7-BDF69BDFE956}">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272" authorId="0" shapeId="0" xr:uid="{64DC3A72-80C0-4C21-B896-F1DF918BEF4F}">
      <text>
        <r>
          <rPr>
            <b/>
            <sz val="9"/>
            <color indexed="81"/>
            <rFont val="Tahoma"/>
            <family val="2"/>
          </rPr>
          <t xml:space="preserve">TI:
Write 0s for future compatibility. Read returns 0s.
</t>
        </r>
      </text>
    </comment>
    <comment ref="U272" authorId="0" shapeId="0" xr:uid="{6A018AA7-32EA-4603-B8A7-0EF334D37A0D}">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278" authorId="0" shapeId="0" xr:uid="{00000000-0006-0000-0300-00008F010000}">
      <text>
        <r>
          <rPr>
            <b/>
            <sz val="9"/>
            <color indexed="81"/>
            <rFont val="Tahoma"/>
            <family val="2"/>
          </rPr>
          <t xml:space="preserve">TI:
Write 0s for future compatibility. Read returns 0s.
</t>
        </r>
      </text>
    </comment>
    <comment ref="L278" authorId="0" shapeId="0" xr:uid="{00000000-0006-0000-0300-00009001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278" authorId="0" shapeId="0" xr:uid="{00000000-0006-0000-0300-000091010000}">
      <text>
        <r>
          <rPr>
            <b/>
            <sz val="9"/>
            <color indexed="81"/>
            <rFont val="Tahoma"/>
            <family val="2"/>
          </rPr>
          <t xml:space="preserve">TI:
Write 0s for future compatibility. Read returns 0s.
</t>
        </r>
      </text>
    </comment>
    <comment ref="N278" authorId="0" shapeId="0" xr:uid="{00000000-0006-0000-0300-000092010000}">
      <text>
        <r>
          <rPr>
            <b/>
            <sz val="9"/>
            <color indexed="81"/>
            <rFont val="Tahoma"/>
            <family val="2"/>
          </rPr>
          <t xml:space="preserve">TI:
Chip-select enable (reset value is 1 for CS[0] (active low) and 0 for CS[1] to CS[5] (active low)).
0h (R/W) = CS (active low) disabled
1h (R/W) = CS (active low) enabled
</t>
        </r>
      </text>
    </comment>
    <comment ref="O278" authorId="0" shapeId="0" xr:uid="{00000000-0006-0000-0300-000093010000}">
      <text>
        <r>
          <rPr>
            <b/>
            <sz val="9"/>
            <color indexed="81"/>
            <rFont val="Tahoma"/>
            <family val="2"/>
          </rPr>
          <t xml:space="preserve">TI:
Chip-select base address. CSi base address where i = 0 to 3 (16 Mbytes minimum granularity).
Bits 5 to 0 correspond to A29, A28, A27, A26, A25, and A24.
</t>
        </r>
      </text>
    </comment>
    <comment ref="K286" authorId="0" shapeId="0" xr:uid="{00000000-0006-0000-0300-00009401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286" authorId="0" shapeId="0" xr:uid="{00000000-0006-0000-0300-000095010000}">
      <text>
        <r>
          <rPr>
            <b/>
            <sz val="9"/>
            <color indexed="81"/>
            <rFont val="Tahoma"/>
            <family val="2"/>
          </rPr>
          <t xml:space="preserve">TI:
Selects the read single or multiple access
0x0: Single access
0x1: Multiple access (burst if synchronous, page if asynchronous)
</t>
        </r>
      </text>
    </comment>
    <comment ref="M286" authorId="0" shapeId="0" xr:uid="{00000000-0006-0000-0300-000096010000}">
      <text>
        <r>
          <rPr>
            <b/>
            <sz val="9"/>
            <color indexed="81"/>
            <rFont val="Tahoma"/>
            <family val="2"/>
          </rPr>
          <t>TI:
Selects the read mode operation
0x0: Read asynchronous
0x1: Read synchronous</t>
        </r>
      </text>
    </comment>
    <comment ref="N286" authorId="0" shapeId="0" xr:uid="{00000000-0006-0000-0300-000097010000}">
      <text>
        <r>
          <rPr>
            <b/>
            <sz val="9"/>
            <color indexed="81"/>
            <rFont val="Tahoma"/>
            <family val="2"/>
          </rPr>
          <t>TI:
Selects the write single or multiple access
0h (R/W) = Single access
1h (R/W) = Multiple access (burst if synchronous, considered as single if asynchronous)</t>
        </r>
      </text>
    </comment>
    <comment ref="O286" authorId="0" shapeId="0" xr:uid="{00000000-0006-0000-0300-000098010000}">
      <text>
        <r>
          <rPr>
            <b/>
            <sz val="9"/>
            <color indexed="81"/>
            <rFont val="Tahoma"/>
            <family val="2"/>
          </rPr>
          <t xml:space="preserve">TI:
Selects the write mode operation
0x0: Write asynchronous
0x1: Write synchronous
</t>
        </r>
      </text>
    </comment>
    <comment ref="P286" authorId="0" shapeId="0" xr:uid="{00000000-0006-0000-0300-00009901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286" authorId="0" shapeId="0" xr:uid="{00000000-0006-0000-0300-00009A010000}">
      <text>
        <r>
          <rPr>
            <b/>
            <sz val="9"/>
            <color indexed="81"/>
            <rFont val="Tahoma"/>
            <family val="2"/>
          </rPr>
          <t xml:space="preserve">TI:
Specifies the attached device page (burst) length
0x0: 4 words
0x1: 8 words
0x2: 16 words
0x3: Reserved (1 word = interface size)
</t>
        </r>
      </text>
    </comment>
    <comment ref="R286" authorId="0" shapeId="0" xr:uid="{00000000-0006-0000-0300-00009B01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286" authorId="0" shapeId="0" xr:uid="{00000000-0006-0000-0300-00009C010000}">
      <text>
        <r>
          <rPr>
            <b/>
            <sz val="9"/>
            <color indexed="81"/>
            <rFont val="Tahoma"/>
            <family val="2"/>
          </rPr>
          <t xml:space="preserve">TI:
Selects the Wait monitoring configuration for Write accesses
0x0: Wait pin is not monitored for write accesses.
0x1: Wait pin is monitored for write accesses.
</t>
        </r>
      </text>
    </comment>
    <comment ref="T286" authorId="0" shapeId="0" xr:uid="{00000000-0006-0000-0300-00009D010000}">
      <text>
        <r>
          <rPr>
            <b/>
            <sz val="9"/>
            <color indexed="81"/>
            <rFont val="Tahoma"/>
            <family val="2"/>
          </rPr>
          <t>TI:
Write 0s for future compatibility. Read returns 0.</t>
        </r>
      </text>
    </comment>
    <comment ref="U286" authorId="0" shapeId="0" xr:uid="{00000000-0006-0000-0300-00009E01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286" authorId="0" shapeId="0" xr:uid="{00000000-0006-0000-0300-00009F01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286" authorId="0" shapeId="0" xr:uid="{00000000-0006-0000-0300-0000A0010000}">
      <text>
        <r>
          <rPr>
            <b/>
            <sz val="9"/>
            <color indexed="81"/>
            <rFont val="Tahoma"/>
            <family val="2"/>
          </rPr>
          <t xml:space="preserve">TI:
</t>
        </r>
      </text>
    </comment>
    <comment ref="X286" authorId="0" shapeId="0" xr:uid="{00000000-0006-0000-0300-0000A1010000}">
      <text>
        <r>
          <rPr>
            <b/>
            <sz val="9"/>
            <color indexed="81"/>
            <rFont val="Tahoma"/>
            <family val="2"/>
          </rPr>
          <t xml:space="preserve">TI:
Selects the device size attached
0h (R/W) = 8 bit
1h (R/W) = 16 bit
2h (R/W) = Reserved
3h (R/W) = Reserved
</t>
        </r>
      </text>
    </comment>
    <comment ref="Y286" authorId="0" shapeId="0" xr:uid="{00000000-0006-0000-0300-0000A2010000}">
      <text>
        <r>
          <rPr>
            <b/>
            <sz val="9"/>
            <color indexed="81"/>
            <rFont val="Tahoma"/>
            <family val="2"/>
          </rPr>
          <t xml:space="preserve">TI:
Selects the attached device type
0x0: NOR flash-like, asynchronous and synchronous devices
0x1: Reserved
0x2: NAND flash-like devices, stream mode
0x3: Reserved
</t>
        </r>
      </text>
    </comment>
    <comment ref="Z286" authorId="0" shapeId="0" xr:uid="{00000000-0006-0000-0300-0000A301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286" authorId="0" shapeId="0" xr:uid="{00000000-0006-0000-0300-0000A4010000}">
      <text>
        <r>
          <rPr>
            <b/>
            <sz val="9"/>
            <color indexed="81"/>
            <rFont val="Tahoma"/>
            <family val="2"/>
          </rPr>
          <t xml:space="preserve">TI:
Write 0s for future compatibility. Read returns 0s.
</t>
        </r>
      </text>
    </comment>
    <comment ref="AB286" authorId="0" shapeId="0" xr:uid="{00000000-0006-0000-0300-0000A501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286" authorId="0" shapeId="0" xr:uid="{00000000-0006-0000-0300-0000A6010000}">
      <text>
        <r>
          <rPr>
            <b/>
            <sz val="9"/>
            <color indexed="81"/>
            <rFont val="Tahoma"/>
            <family val="2"/>
          </rPr>
          <t xml:space="preserve">TI:
Write 0s for future compatibility. Read returns 0s.
</t>
        </r>
      </text>
    </comment>
    <comment ref="AD286" authorId="0" shapeId="0" xr:uid="{00000000-0006-0000-0300-0000A701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292" authorId="0" shapeId="0" xr:uid="{00000000-0006-0000-0300-0000A8010000}">
      <text>
        <r>
          <rPr>
            <b/>
            <sz val="9"/>
            <color indexed="81"/>
            <rFont val="Tahoma"/>
            <family val="2"/>
          </rPr>
          <t xml:space="preserve">TI:
Write 0s for future compatibility. Read returns 0s.
</t>
        </r>
      </text>
    </comment>
    <comment ref="L292" authorId="0" shapeId="0" xr:uid="{00000000-0006-0000-0300-0000A9010000}">
      <text>
        <r>
          <rPr>
            <b/>
            <sz val="9"/>
            <color indexed="81"/>
            <rFont val="Tahoma"/>
            <family val="2"/>
          </rPr>
          <t xml:space="preserve">TI:
CS# de-assertion time from start cycle time for write accesses
0h (R/W) = 0 GPMC_FCLK cycle
1h (R/W) = 1 GPMC_FCLK cycle
1Fh (R/W) = 31 GPMC_FCLK cycles
</t>
        </r>
      </text>
    </comment>
    <comment ref="M292" authorId="0" shapeId="0" xr:uid="{00000000-0006-0000-0300-0000AA010000}">
      <text>
        <r>
          <rPr>
            <b/>
            <sz val="9"/>
            <color indexed="81"/>
            <rFont val="Tahoma"/>
            <family val="2"/>
          </rPr>
          <t xml:space="preserve">TI:
Write 0s for future compatibility. Read returns 0s.
</t>
        </r>
      </text>
    </comment>
    <comment ref="N292" authorId="0" shapeId="0" xr:uid="{00000000-0006-0000-0300-0000AB010000}">
      <text>
        <r>
          <rPr>
            <b/>
            <sz val="9"/>
            <color indexed="81"/>
            <rFont val="Tahoma"/>
            <family val="2"/>
          </rPr>
          <t xml:space="preserve">TI:
CS# de-assertion time from start cycle time for read accesses
0h (R/W) = 0 GPMC_FCLK cycle
1h (R/W) = 1 GPMC_FCLK cycle
1Fh (R/W) = 31 GPMC_FCLK cycles
</t>
        </r>
      </text>
    </comment>
    <comment ref="O292" authorId="0" shapeId="0" xr:uid="{00000000-0006-0000-0300-0000AC01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292" authorId="0" shapeId="0" xr:uid="{00000000-0006-0000-0300-0000AD010000}">
      <text>
        <r>
          <rPr>
            <b/>
            <sz val="9"/>
            <color indexed="81"/>
            <rFont val="Tahoma"/>
            <family val="2"/>
          </rPr>
          <t xml:space="preserve">TI:
Write 0s for future compatibility. Read returns 0s.
</t>
        </r>
      </text>
    </comment>
    <comment ref="Q292" authorId="0" shapeId="0" xr:uid="{00000000-0006-0000-0300-0000AE010000}">
      <text>
        <r>
          <rPr>
            <b/>
            <sz val="9"/>
            <color indexed="81"/>
            <rFont val="Tahoma"/>
            <family val="2"/>
          </rPr>
          <t xml:space="preserve">TI:
CS# assertion time from start cycle time
0h (R/W) = 0 GPMC_FCLK cycle
1h (R/W) = 1 GPMC_FCLK cycle
1Fh (R/W) = 15 GPMC_FCLK cycles
</t>
        </r>
      </text>
    </comment>
    <comment ref="K298" authorId="0" shapeId="0" xr:uid="{00000000-0006-0000-0300-0000AF010000}">
      <text>
        <r>
          <rPr>
            <b/>
            <sz val="9"/>
            <color indexed="81"/>
            <rFont val="Tahoma"/>
            <family val="2"/>
          </rPr>
          <t xml:space="preserve">TI:
Write 0s for future compatibility. Read returns 0s.
</t>
        </r>
      </text>
    </comment>
    <comment ref="L298" authorId="0" shapeId="0" xr:uid="{00000000-0006-0000-0300-0000B0010000}">
      <text>
        <r>
          <rPr>
            <b/>
            <sz val="9"/>
            <color indexed="81"/>
            <rFont val="Tahoma"/>
            <family val="2"/>
          </rPr>
          <t xml:space="preserve">TI:
ADV# de-assertion for first address phase when using the AAD-Mux protocol
0h (R/W) = 0 GPMC_FCLK cycle
1h (R/W) = 1 GPMC_FCLK cycle
7h (R/W) = 7 GPMC_FCLK cycles
</t>
        </r>
      </text>
    </comment>
    <comment ref="M298" authorId="0" shapeId="0" xr:uid="{00000000-0006-0000-0300-0000B1010000}">
      <text>
        <r>
          <rPr>
            <b/>
            <sz val="9"/>
            <color indexed="81"/>
            <rFont val="Tahoma"/>
            <family val="2"/>
          </rPr>
          <t xml:space="preserve">TI:
Write 0s for future compatibility. Read returns 0s.
</t>
        </r>
      </text>
    </comment>
    <comment ref="N298" authorId="0" shapeId="0" xr:uid="{00000000-0006-0000-0300-0000B2010000}">
      <text>
        <r>
          <rPr>
            <b/>
            <sz val="9"/>
            <color indexed="81"/>
            <rFont val="Tahoma"/>
            <family val="2"/>
          </rPr>
          <t xml:space="preserve">TI:
ADV# assertion for first address phase when using the AAD-Mux protocol
0h (R/W) = 0 GPMC_FCLK cycle
1h (R/W) = 1 GPMC_FCLK cycle
7h (R/W) = 7 GPMC_FCLK cycles
</t>
        </r>
      </text>
    </comment>
    <comment ref="O298" authorId="0" shapeId="0" xr:uid="{00000000-0006-0000-0300-0000B3010000}">
      <text>
        <r>
          <rPr>
            <b/>
            <sz val="9"/>
            <color indexed="81"/>
            <rFont val="Tahoma"/>
            <family val="2"/>
          </rPr>
          <t xml:space="preserve">TI:
Write 0s for future compatibility. Read returns 0s.
</t>
        </r>
      </text>
    </comment>
    <comment ref="P298" authorId="0" shapeId="0" xr:uid="{00000000-0006-0000-0300-0000B4010000}">
      <text>
        <r>
          <rPr>
            <b/>
            <sz val="9"/>
            <color indexed="81"/>
            <rFont val="Tahoma"/>
            <family val="2"/>
          </rPr>
          <t xml:space="preserve">TI:
ADV# de-assertion time from start cycle time for write accesses
0h (R/W) = 0 GPMC_FCLK cycle
1h (R/W) = 1 GPMC_FCLK cycle
1Fh (R/W) = 31 GPMC_FCLK cycles
</t>
        </r>
      </text>
    </comment>
    <comment ref="Q298" authorId="0" shapeId="0" xr:uid="{00000000-0006-0000-0300-0000B5010000}">
      <text>
        <r>
          <rPr>
            <b/>
            <sz val="9"/>
            <color indexed="81"/>
            <rFont val="Tahoma"/>
            <family val="2"/>
          </rPr>
          <t xml:space="preserve">TI:
Write 0s for future compatibility. Read returns 0s.
</t>
        </r>
      </text>
    </comment>
    <comment ref="R298" authorId="0" shapeId="0" xr:uid="{00000000-0006-0000-0300-0000B6010000}">
      <text>
        <r>
          <rPr>
            <b/>
            <sz val="9"/>
            <color indexed="81"/>
            <rFont val="Tahoma"/>
            <family val="2"/>
          </rPr>
          <t xml:space="preserve">TI:
ADV# de-assertion time from start cycle time for read accesses
0h (R/W) = 0 GPMC_FCLK cycle
1h (R/W) = 1 GPMC_FCLK cycle
1Fh (R/W) = 31 GPMC_FCLK cycles
</t>
        </r>
      </text>
    </comment>
    <comment ref="S298" authorId="0" shapeId="0" xr:uid="{00000000-0006-0000-0300-0000B701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298" authorId="0" shapeId="0" xr:uid="{00000000-0006-0000-0300-0000B8010000}">
      <text>
        <r>
          <rPr>
            <b/>
            <sz val="9"/>
            <color indexed="81"/>
            <rFont val="Tahoma"/>
            <family val="2"/>
          </rPr>
          <t xml:space="preserve">TI:
ADV# assertion for first address phase when using the AADMultiplexed protocol
0h (R/W) = 0 GPMC_FCLK cycle
1h (R/W) = 1 GPMC_FCLK cycle
7h (R/W) = 7 GPMC_FCLK cycles
</t>
        </r>
      </text>
    </comment>
    <comment ref="U298" authorId="0" shapeId="0" xr:uid="{00000000-0006-0000-0300-0000B9010000}">
      <text>
        <r>
          <rPr>
            <b/>
            <sz val="9"/>
            <color indexed="81"/>
            <rFont val="Tahoma"/>
            <family val="2"/>
          </rPr>
          <t xml:space="preserve">TI:
ADV# assertion time from start cycle time
0h (R/W) = 0 GPMC_FCLK cycle
1h (R/W) = 1 GPMC_FCLK cycle
Fh (R/W) = 15 GPMC_FCLK cycles
</t>
        </r>
      </text>
    </comment>
    <comment ref="K304" authorId="0" shapeId="0" xr:uid="{00000000-0006-0000-0300-0000BA010000}">
      <text>
        <r>
          <rPr>
            <b/>
            <sz val="9"/>
            <color indexed="81"/>
            <rFont val="Tahoma"/>
            <family val="2"/>
          </rPr>
          <t xml:space="preserve">TI:
Write 0s for future compatibility. Read returns 0s.
</t>
        </r>
      </text>
    </comment>
    <comment ref="L304" authorId="0" shapeId="0" xr:uid="{00000000-0006-0000-0300-0000BB010000}">
      <text>
        <r>
          <rPr>
            <b/>
            <sz val="9"/>
            <color indexed="81"/>
            <rFont val="Tahoma"/>
            <family val="2"/>
          </rPr>
          <t xml:space="preserve">TI:
WE# de-assertion time from start cycle time
0h (R/W) = 0 GPMC_FCLK cycle
1h (R/W) = 1 GPMC_FCLK cycle
1Fh (R/W) = 31 GPMC_FCLK cycles
</t>
        </r>
      </text>
    </comment>
    <comment ref="M304" authorId="0" shapeId="0" xr:uid="{00000000-0006-0000-0300-0000BC01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304" authorId="0" shapeId="0" xr:uid="{00000000-0006-0000-0300-0000BD010000}">
      <text>
        <r>
          <rPr>
            <b/>
            <sz val="9"/>
            <color indexed="81"/>
            <rFont val="Tahoma"/>
            <family val="2"/>
          </rPr>
          <t xml:space="preserve">TI:
Write 0s for future compatibility. Read returns 0s.
</t>
        </r>
      </text>
    </comment>
    <comment ref="O304" authorId="0" shapeId="0" xr:uid="{00000000-0006-0000-0300-0000BE010000}">
      <text>
        <r>
          <rPr>
            <b/>
            <sz val="9"/>
            <color indexed="81"/>
            <rFont val="Tahoma"/>
            <family val="2"/>
          </rPr>
          <t xml:space="preserve">TI:
WE# assertion time from start cycle time
0h (R/W) = 0 GPMC_FCLK cycle
1h (R/W) = 1 GPMC_FCLK cycle
Fh (R/W) = 15 GPMC_FCLK cycles
</t>
        </r>
      </text>
    </comment>
    <comment ref="P304" authorId="0" shapeId="0" xr:uid="{00000000-0006-0000-0300-0000BF010000}">
      <text>
        <r>
          <rPr>
            <b/>
            <sz val="9"/>
            <color indexed="81"/>
            <rFont val="Tahoma"/>
            <family val="2"/>
          </rPr>
          <t xml:space="preserve">TI:
OE# de-assertion time for the first address phase in an AADMultiplexed access
0h (R/W) = 0 GPMC_FCLK cycle
1h (R/W) = 1 GPMC_FCLK cycle
7h (R/W) = 7 GPMC_FCLK cycles
</t>
        </r>
      </text>
    </comment>
    <comment ref="Q304" authorId="0" shapeId="0" xr:uid="{00000000-0006-0000-0300-0000C0010000}">
      <text>
        <r>
          <rPr>
            <b/>
            <sz val="9"/>
            <color indexed="81"/>
            <rFont val="Tahoma"/>
            <family val="2"/>
          </rPr>
          <t xml:space="preserve">TI:
OE# de-assertion time from start cycle time
0h (R/W) = 0 GPMC_FCLK cycle
1h (R/W) = 1 GPMC_FCLK cycle
1Fh (R/W) = 31 GPMC_FCLK cycles
</t>
        </r>
      </text>
    </comment>
    <comment ref="R304" authorId="0" shapeId="0" xr:uid="{00000000-0006-0000-0300-0000C101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304" authorId="0" shapeId="0" xr:uid="{00000000-0006-0000-0300-0000C2010000}">
      <text>
        <r>
          <rPr>
            <b/>
            <sz val="9"/>
            <color indexed="81"/>
            <rFont val="Tahoma"/>
            <family val="2"/>
          </rPr>
          <t xml:space="preserve">TI:
OE# assertion time for the first address phase in an AAD-Multiplexed access
0h (R/W) = 0 GPMC_FCLK cycle
1h (R/W) = 1 GPMC_FCLK cycle
7h (R/W) = 7 GPMC_FCLK cycles
</t>
        </r>
      </text>
    </comment>
    <comment ref="T304" authorId="0" shapeId="0" xr:uid="{00000000-0006-0000-0300-0000C3010000}">
      <text>
        <r>
          <rPr>
            <b/>
            <sz val="9"/>
            <color indexed="81"/>
            <rFont val="Tahoma"/>
            <family val="2"/>
          </rPr>
          <t xml:space="preserve">TI:
OE# assertion time from start cycle time
0h (R/W) = 0 GPMC_FCLK cycle
1h (R/W) = 1 GPMC_FCLK cycle
Fh (R/W) = 15 GPMC_FCLK cycles
</t>
        </r>
      </text>
    </comment>
    <comment ref="K310" authorId="0" shapeId="0" xr:uid="{00000000-0006-0000-0300-0000C4010000}">
      <text>
        <r>
          <rPr>
            <b/>
            <sz val="9"/>
            <color indexed="81"/>
            <rFont val="Tahoma"/>
            <family val="2"/>
          </rPr>
          <t xml:space="preserve">TI:
Write 0s for future compatibility. Read returns 0s.
</t>
        </r>
      </text>
    </comment>
    <comment ref="L310" authorId="0" shapeId="0" xr:uid="{00000000-0006-0000-0300-0000C5010000}">
      <text>
        <r>
          <rPr>
            <b/>
            <sz val="9"/>
            <color indexed="81"/>
            <rFont val="Tahoma"/>
            <family val="2"/>
          </rPr>
          <t xml:space="preserve">TI:
Delay between successive words in a multiple access
0h (R/W) = 0 GPMC_FCLK cycle
1h (R/W) = 1 GPMC_FCLK cycle
Fh (R/W) = 15 GPMC_FCLK cycles
</t>
        </r>
      </text>
    </comment>
    <comment ref="M310" authorId="0" shapeId="0" xr:uid="{00000000-0006-0000-0300-0000C6010000}">
      <text>
        <r>
          <rPr>
            <b/>
            <sz val="9"/>
            <color indexed="81"/>
            <rFont val="Tahoma"/>
            <family val="2"/>
          </rPr>
          <t xml:space="preserve">TI:
Write 0s for future compatibility. Read returns 0s.
</t>
        </r>
      </text>
    </comment>
    <comment ref="N310" authorId="0" shapeId="0" xr:uid="{00000000-0006-0000-0300-0000C7010000}">
      <text>
        <r>
          <rPr>
            <b/>
            <sz val="9"/>
            <color indexed="81"/>
            <rFont val="Tahoma"/>
            <family val="2"/>
          </rPr>
          <t xml:space="preserve">TI:
Delay between start cycle time and first data valid
0h (R/W) = 0 GPMC_FCLK cycle
1h (R/W) = 1 GPMC_FCLK cycle
1Fh (R/W) = 31 GPMC_FCLK cycles
</t>
        </r>
      </text>
    </comment>
    <comment ref="O310" authorId="0" shapeId="0" xr:uid="{00000000-0006-0000-0300-0000C8010000}">
      <text>
        <r>
          <rPr>
            <b/>
            <sz val="9"/>
            <color indexed="81"/>
            <rFont val="Tahoma"/>
            <family val="2"/>
          </rPr>
          <t xml:space="preserve">TI:
Write 0s for future compatibility. Read returns 0s.
</t>
        </r>
      </text>
    </comment>
    <comment ref="P310" authorId="0" shapeId="0" xr:uid="{00000000-0006-0000-0300-0000C9010000}">
      <text>
        <r>
          <rPr>
            <b/>
            <sz val="9"/>
            <color indexed="81"/>
            <rFont val="Tahoma"/>
            <family val="2"/>
          </rPr>
          <t xml:space="preserve">TI:
Total write cycle time
0h (R/W) = 0 GPMC_FCLK cycle
1h (R/W) = 1 GPMC_FCLK cycle
1Fh (R/W) = 31 GPMC_FCLK cycles
</t>
        </r>
      </text>
    </comment>
    <comment ref="Q310" authorId="0" shapeId="0" xr:uid="{00000000-0006-0000-0300-0000CA010000}">
      <text>
        <r>
          <rPr>
            <b/>
            <sz val="9"/>
            <color indexed="81"/>
            <rFont val="Tahoma"/>
            <family val="2"/>
          </rPr>
          <t xml:space="preserve">TI:
Write 0s for future compatibility. Read returns 0s.
</t>
        </r>
      </text>
    </comment>
    <comment ref="R310" authorId="0" shapeId="0" xr:uid="{00000000-0006-0000-0300-0000CB010000}">
      <text>
        <r>
          <rPr>
            <b/>
            <sz val="9"/>
            <color indexed="81"/>
            <rFont val="Tahoma"/>
            <family val="2"/>
          </rPr>
          <t xml:space="preserve">TI:
Total read cycle time
0h (R/W) = 0 GPMC_FCLK cycle
1h (R/W) = 1 GPMC_FCLK cycle
1Fh (R/W) = 31 GPMC_FCLK cycles
</t>
        </r>
      </text>
    </comment>
    <comment ref="K316" authorId="0" shapeId="0" xr:uid="{94C81D78-7D63-4962-BDE3-6CCF61ECFD4A}">
      <text>
        <r>
          <rPr>
            <b/>
            <sz val="9"/>
            <color indexed="81"/>
            <rFont val="Tahoma"/>
            <family val="2"/>
          </rPr>
          <t>TI:
TI Internal use - Do not modify from reset value of 0x1</t>
        </r>
      </text>
    </comment>
    <comment ref="L316" authorId="0" shapeId="0" xr:uid="{4ACF53E4-CA89-4B1C-8DF5-55CD3F18C842}">
      <text>
        <r>
          <rPr>
            <b/>
            <sz val="9"/>
            <color indexed="81"/>
            <rFont val="Tahoma"/>
            <family val="2"/>
          </rPr>
          <t xml:space="preserve">TI:
Write 0s for future compatibility. Read returns 0s.
</t>
        </r>
      </text>
    </comment>
    <comment ref="M316" authorId="0" shapeId="0" xr:uid="{7D6C323E-7B4B-4C0C-A025-17220DA3AEB0}">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316" authorId="0" shapeId="0" xr:uid="{AC81BEAC-B135-4818-839C-653AFCF10866}">
      <text>
        <r>
          <rPr>
            <b/>
            <sz val="9"/>
            <color indexed="81"/>
            <rFont val="Tahoma"/>
            <family val="2"/>
          </rPr>
          <t xml:space="preserve">TI:
Write 0s for future compatibility. Read returns 0s.
</t>
        </r>
      </text>
    </comment>
    <comment ref="O316" authorId="0" shapeId="0" xr:uid="{B34AD945-5D9A-4E61-A3B0-5FE8E6A45DB6}">
      <text>
        <r>
          <rPr>
            <b/>
            <sz val="9"/>
            <color indexed="81"/>
            <rFont val="Tahoma"/>
            <family val="2"/>
          </rPr>
          <t xml:space="preserve">TI:
Specifies on which GPMC.FCLK rising edge the first data of the synchronous burst write is driven in the add/data multiplexed bus. Reset value is 0x7.
</t>
        </r>
      </text>
    </comment>
    <comment ref="P316" authorId="0" shapeId="0" xr:uid="{166AAB66-7EA6-4478-825F-C7DD6EE94ED1}">
      <text>
        <r>
          <rPr>
            <b/>
            <sz val="9"/>
            <color indexed="81"/>
            <rFont val="Tahoma"/>
            <family val="2"/>
          </rPr>
          <t xml:space="preserve">TI:
Write 0s for future compatibility. Read returns 0s.
</t>
        </r>
      </text>
    </comment>
    <comment ref="Q316" authorId="0" shapeId="0" xr:uid="{DD4D2E67-8F48-47D2-9786-163E8B55DD70}">
      <text>
        <r>
          <rPr>
            <b/>
            <sz val="9"/>
            <color indexed="81"/>
            <rFont val="Tahoma"/>
            <family val="2"/>
          </rPr>
          <t xml:space="preserve">TI:
Chip select high pulse delay between two successive accesses
0h (R/W) = 0 GPMC_FCLK cycle
1h (R/W) = 1 GPMC_FCLK cycle
Fh (R/W) = 15 GPMC_FCLK cycles
</t>
        </r>
      </text>
    </comment>
    <comment ref="R316" authorId="0" shapeId="0" xr:uid="{6CA03522-80A6-4180-AE50-399EA1BE0B1D}">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316" authorId="0" shapeId="0" xr:uid="{2FD1F61E-4E4A-423B-8307-BE098CC66D0B}">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316" authorId="0" shapeId="0" xr:uid="{631C670D-EC7F-4138-9F9C-6EBF7BA5E6AB}">
      <text>
        <r>
          <rPr>
            <b/>
            <sz val="9"/>
            <color indexed="81"/>
            <rFont val="Tahoma"/>
            <family val="2"/>
          </rPr>
          <t xml:space="preserve">TI:
Write 0s for future compatibility. Read returns 0s.
</t>
        </r>
      </text>
    </comment>
    <comment ref="U316" authorId="0" shapeId="0" xr:uid="{161195FC-FE87-494B-82DA-3399DFFD399E}">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322" authorId="0" shapeId="0" xr:uid="{00000000-0006-0000-0300-0000D6010000}">
      <text>
        <r>
          <rPr>
            <b/>
            <sz val="9"/>
            <color indexed="81"/>
            <rFont val="Tahoma"/>
            <family val="2"/>
          </rPr>
          <t xml:space="preserve">TI:
Write 0s for future compatibility. Read returns 0s.
</t>
        </r>
      </text>
    </comment>
    <comment ref="L322" authorId="0" shapeId="0" xr:uid="{00000000-0006-0000-0300-0000D701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322" authorId="0" shapeId="0" xr:uid="{00000000-0006-0000-0300-0000D8010000}">
      <text>
        <r>
          <rPr>
            <b/>
            <sz val="9"/>
            <color indexed="81"/>
            <rFont val="Tahoma"/>
            <family val="2"/>
          </rPr>
          <t xml:space="preserve">TI:
Write 0s for future compatibility. Read returns 0s.
</t>
        </r>
      </text>
    </comment>
    <comment ref="N322" authorId="0" shapeId="0" xr:uid="{00000000-0006-0000-0300-0000D9010000}">
      <text>
        <r>
          <rPr>
            <b/>
            <sz val="9"/>
            <color indexed="81"/>
            <rFont val="Tahoma"/>
            <family val="2"/>
          </rPr>
          <t xml:space="preserve">TI:
Chip-select enable (reset value is 1 for CS[0] (active low) and 0 for CS[1] to CS[5] (active low)).
0h (R/W) = CS (active low) disabled
1h (R/W) = CS (active low) enabled
</t>
        </r>
      </text>
    </comment>
    <comment ref="O322" authorId="0" shapeId="0" xr:uid="{00000000-0006-0000-0300-0000DA010000}">
      <text>
        <r>
          <rPr>
            <b/>
            <sz val="9"/>
            <color indexed="81"/>
            <rFont val="Tahoma"/>
            <family val="2"/>
          </rPr>
          <t xml:space="preserve">TI:
Chip-select base address. CSi base address where i = 0 to 3 (16 Mbytes minimum granularity).
Bits 5 to 0 correspond to A29, A28, A27, A26, A25, and A24.
</t>
        </r>
      </text>
    </comment>
    <comment ref="K330" authorId="0" shapeId="0" xr:uid="{00000000-0006-0000-0300-0000DB01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330" authorId="0" shapeId="0" xr:uid="{00000000-0006-0000-0300-0000DC010000}">
      <text>
        <r>
          <rPr>
            <b/>
            <sz val="9"/>
            <color indexed="81"/>
            <rFont val="Tahoma"/>
            <family val="2"/>
          </rPr>
          <t xml:space="preserve">TI:
Selects the read single or multiple access
0x0: Single access
0x1: Multiple access (burst if synchronous, page if asynchronous)
</t>
        </r>
      </text>
    </comment>
    <comment ref="M330" authorId="0" shapeId="0" xr:uid="{00000000-0006-0000-0300-0000DD010000}">
      <text>
        <r>
          <rPr>
            <b/>
            <sz val="9"/>
            <color indexed="81"/>
            <rFont val="Tahoma"/>
            <family val="2"/>
          </rPr>
          <t>TI:
Selects the read mode operation
0x0: Read asynchronous
0x1: Read synchronous</t>
        </r>
      </text>
    </comment>
    <comment ref="N330" authorId="0" shapeId="0" xr:uid="{00000000-0006-0000-0300-0000DE010000}">
      <text>
        <r>
          <rPr>
            <b/>
            <sz val="9"/>
            <color indexed="81"/>
            <rFont val="Tahoma"/>
            <family val="2"/>
          </rPr>
          <t>TI:
Selects the write single or multiple access
0h (R/W) = Single access
1h (R/W) = Multiple access (burst if synchronous, considered as single if asynchronous)</t>
        </r>
      </text>
    </comment>
    <comment ref="O330" authorId="0" shapeId="0" xr:uid="{00000000-0006-0000-0300-0000DF010000}">
      <text>
        <r>
          <rPr>
            <b/>
            <sz val="9"/>
            <color indexed="81"/>
            <rFont val="Tahoma"/>
            <family val="2"/>
          </rPr>
          <t xml:space="preserve">TI:
Selects the write mode operation
0x0: Write asynchronous
0x1: Write synchronous
</t>
        </r>
      </text>
    </comment>
    <comment ref="P330" authorId="0" shapeId="0" xr:uid="{00000000-0006-0000-0300-0000E001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330" authorId="0" shapeId="0" xr:uid="{00000000-0006-0000-0300-0000E1010000}">
      <text>
        <r>
          <rPr>
            <b/>
            <sz val="9"/>
            <color indexed="81"/>
            <rFont val="Tahoma"/>
            <family val="2"/>
          </rPr>
          <t xml:space="preserve">TI:
Specifies the attached device page (burst) length
0x0: 4 words
0x1: 8 words
0x2: 16 words
0x3: Reserved (1 word = interface size)
</t>
        </r>
      </text>
    </comment>
    <comment ref="R330" authorId="0" shapeId="0" xr:uid="{00000000-0006-0000-0300-0000E201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330" authorId="0" shapeId="0" xr:uid="{00000000-0006-0000-0300-0000E3010000}">
      <text>
        <r>
          <rPr>
            <b/>
            <sz val="9"/>
            <color indexed="81"/>
            <rFont val="Tahoma"/>
            <family val="2"/>
          </rPr>
          <t xml:space="preserve">TI:
Selects the Wait monitoring configuration for Write accesses
0x0: Wait pin is not monitored for write accesses.
0x1: Wait pin is monitored for write accesses.
</t>
        </r>
      </text>
    </comment>
    <comment ref="T330" authorId="0" shapeId="0" xr:uid="{00000000-0006-0000-0300-0000E4010000}">
      <text>
        <r>
          <rPr>
            <b/>
            <sz val="9"/>
            <color indexed="81"/>
            <rFont val="Tahoma"/>
            <family val="2"/>
          </rPr>
          <t>TI:
Write 0s for future compatibility. Read returns 0.</t>
        </r>
      </text>
    </comment>
    <comment ref="U330" authorId="0" shapeId="0" xr:uid="{00000000-0006-0000-0300-0000E501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330" authorId="0" shapeId="0" xr:uid="{00000000-0006-0000-0300-0000E601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330" authorId="0" shapeId="0" xr:uid="{00000000-0006-0000-0300-0000E7010000}">
      <text>
        <r>
          <rPr>
            <b/>
            <sz val="9"/>
            <color indexed="81"/>
            <rFont val="Tahoma"/>
            <family val="2"/>
          </rPr>
          <t xml:space="preserve">TI:
</t>
        </r>
      </text>
    </comment>
    <comment ref="X330" authorId="0" shapeId="0" xr:uid="{00000000-0006-0000-0300-0000E8010000}">
      <text>
        <r>
          <rPr>
            <b/>
            <sz val="9"/>
            <color indexed="81"/>
            <rFont val="Tahoma"/>
            <family val="2"/>
          </rPr>
          <t xml:space="preserve">TI:
Selects the device size attached
0h (R/W) = 8 bit
1h (R/W) = 16 bit
2h (R/W) = Reserved
3h (R/W) = Reserved
</t>
        </r>
      </text>
    </comment>
    <comment ref="Y330" authorId="0" shapeId="0" xr:uid="{00000000-0006-0000-0300-0000E9010000}">
      <text>
        <r>
          <rPr>
            <b/>
            <sz val="9"/>
            <color indexed="81"/>
            <rFont val="Tahoma"/>
            <family val="2"/>
          </rPr>
          <t xml:space="preserve">TI:
Selects the attached device type
0x0: NOR flash-like, asynchronous and synchronous devices
0x1: Reserved
0x2: NAND flash-like devices, stream mode
0x3: Reserved
</t>
        </r>
      </text>
    </comment>
    <comment ref="Z330" authorId="0" shapeId="0" xr:uid="{00000000-0006-0000-0300-0000EA01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330" authorId="0" shapeId="0" xr:uid="{00000000-0006-0000-0300-0000EB010000}">
      <text>
        <r>
          <rPr>
            <b/>
            <sz val="9"/>
            <color indexed="81"/>
            <rFont val="Tahoma"/>
            <family val="2"/>
          </rPr>
          <t xml:space="preserve">TI:
Write 0s for future compatibility. Read returns 0s.
</t>
        </r>
      </text>
    </comment>
    <comment ref="AB330" authorId="0" shapeId="0" xr:uid="{00000000-0006-0000-0300-0000EC01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330" authorId="0" shapeId="0" xr:uid="{00000000-0006-0000-0300-0000ED010000}">
      <text>
        <r>
          <rPr>
            <b/>
            <sz val="9"/>
            <color indexed="81"/>
            <rFont val="Tahoma"/>
            <family val="2"/>
          </rPr>
          <t xml:space="preserve">TI:
Write 0s for future compatibility. Read returns 0s.
</t>
        </r>
      </text>
    </comment>
    <comment ref="AD330" authorId="0" shapeId="0" xr:uid="{00000000-0006-0000-0300-0000EE01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336" authorId="0" shapeId="0" xr:uid="{00000000-0006-0000-0300-0000EF010000}">
      <text>
        <r>
          <rPr>
            <b/>
            <sz val="9"/>
            <color indexed="81"/>
            <rFont val="Tahoma"/>
            <family val="2"/>
          </rPr>
          <t xml:space="preserve">TI:
Write 0s for future compatibility. Read returns 0s.
</t>
        </r>
      </text>
    </comment>
    <comment ref="L336" authorId="0" shapeId="0" xr:uid="{00000000-0006-0000-0300-0000F0010000}">
      <text>
        <r>
          <rPr>
            <b/>
            <sz val="9"/>
            <color indexed="81"/>
            <rFont val="Tahoma"/>
            <family val="2"/>
          </rPr>
          <t xml:space="preserve">TI:
CS# de-assertion time from start cycle time for write accesses
0h (R/W) = 0 GPMC_FCLK cycle
1h (R/W) = 1 GPMC_FCLK cycle
1Fh (R/W) = 31 GPMC_FCLK cycles
</t>
        </r>
      </text>
    </comment>
    <comment ref="M336" authorId="0" shapeId="0" xr:uid="{00000000-0006-0000-0300-0000F1010000}">
      <text>
        <r>
          <rPr>
            <b/>
            <sz val="9"/>
            <color indexed="81"/>
            <rFont val="Tahoma"/>
            <family val="2"/>
          </rPr>
          <t xml:space="preserve">TI:
Write 0s for future compatibility. Read returns 0s.
</t>
        </r>
      </text>
    </comment>
    <comment ref="N336" authorId="0" shapeId="0" xr:uid="{00000000-0006-0000-0300-0000F2010000}">
      <text>
        <r>
          <rPr>
            <b/>
            <sz val="9"/>
            <color indexed="81"/>
            <rFont val="Tahoma"/>
            <family val="2"/>
          </rPr>
          <t xml:space="preserve">TI:
CS# de-assertion time from start cycle time for read accesses
0h (R/W) = 0 GPMC_FCLK cycle
1h (R/W) = 1 GPMC_FCLK cycle
1Fh (R/W) = 31 GPMC_FCLK cycles
</t>
        </r>
      </text>
    </comment>
    <comment ref="O336" authorId="0" shapeId="0" xr:uid="{00000000-0006-0000-0300-0000F301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336" authorId="0" shapeId="0" xr:uid="{00000000-0006-0000-0300-0000F4010000}">
      <text>
        <r>
          <rPr>
            <b/>
            <sz val="9"/>
            <color indexed="81"/>
            <rFont val="Tahoma"/>
            <family val="2"/>
          </rPr>
          <t xml:space="preserve">TI:
Write 0s for future compatibility. Read returns 0s.
</t>
        </r>
      </text>
    </comment>
    <comment ref="Q336" authorId="0" shapeId="0" xr:uid="{00000000-0006-0000-0300-0000F5010000}">
      <text>
        <r>
          <rPr>
            <b/>
            <sz val="9"/>
            <color indexed="81"/>
            <rFont val="Tahoma"/>
            <family val="2"/>
          </rPr>
          <t xml:space="preserve">TI:
CS# assertion time from start cycle time
0h (R/W) = 0 GPMC_FCLK cycle
1h (R/W) = 1 GPMC_FCLK cycle
1Fh (R/W) = 15 GPMC_FCLK cycles
</t>
        </r>
      </text>
    </comment>
    <comment ref="K342" authorId="0" shapeId="0" xr:uid="{00000000-0006-0000-0300-0000F6010000}">
      <text>
        <r>
          <rPr>
            <b/>
            <sz val="9"/>
            <color indexed="81"/>
            <rFont val="Tahoma"/>
            <family val="2"/>
          </rPr>
          <t xml:space="preserve">TI:
Write 0s for future compatibility. Read returns 0s.
</t>
        </r>
      </text>
    </comment>
    <comment ref="L342" authorId="0" shapeId="0" xr:uid="{00000000-0006-0000-0300-0000F7010000}">
      <text>
        <r>
          <rPr>
            <b/>
            <sz val="9"/>
            <color indexed="81"/>
            <rFont val="Tahoma"/>
            <family val="2"/>
          </rPr>
          <t xml:space="preserve">TI:
ADV# de-assertion for first address phase when using the AAD-Mux protocol
0h (R/W) = 0 GPMC_FCLK cycle
1h (R/W) = 1 GPMC_FCLK cycle
7h (R/W) = 7 GPMC_FCLK cycles
</t>
        </r>
      </text>
    </comment>
    <comment ref="M342" authorId="0" shapeId="0" xr:uid="{00000000-0006-0000-0300-0000F8010000}">
      <text>
        <r>
          <rPr>
            <b/>
            <sz val="9"/>
            <color indexed="81"/>
            <rFont val="Tahoma"/>
            <family val="2"/>
          </rPr>
          <t xml:space="preserve">TI:
Write 0s for future compatibility. Read returns 0s.
</t>
        </r>
      </text>
    </comment>
    <comment ref="N342" authorId="0" shapeId="0" xr:uid="{00000000-0006-0000-0300-0000F9010000}">
      <text>
        <r>
          <rPr>
            <b/>
            <sz val="9"/>
            <color indexed="81"/>
            <rFont val="Tahoma"/>
            <family val="2"/>
          </rPr>
          <t xml:space="preserve">TI:
ADV# assertion for first address phase when using the AAD-Mux protocol
0h (R/W) = 0 GPMC_FCLK cycle
1h (R/W) = 1 GPMC_FCLK cycle
7h (R/W) = 7 GPMC_FCLK cycles
</t>
        </r>
      </text>
    </comment>
    <comment ref="O342" authorId="0" shapeId="0" xr:uid="{00000000-0006-0000-0300-0000FA010000}">
      <text>
        <r>
          <rPr>
            <b/>
            <sz val="9"/>
            <color indexed="81"/>
            <rFont val="Tahoma"/>
            <family val="2"/>
          </rPr>
          <t xml:space="preserve">TI:
Write 0s for future compatibility. Read returns 0s.
</t>
        </r>
      </text>
    </comment>
    <comment ref="P342" authorId="0" shapeId="0" xr:uid="{00000000-0006-0000-0300-0000FB010000}">
      <text>
        <r>
          <rPr>
            <b/>
            <sz val="9"/>
            <color indexed="81"/>
            <rFont val="Tahoma"/>
            <family val="2"/>
          </rPr>
          <t xml:space="preserve">TI:
ADV# de-assertion time from start cycle time for write accesses
0h (R/W) = 0 GPMC_FCLK cycle
1h (R/W) = 1 GPMC_FCLK cycle
1Fh (R/W) = 31 GPMC_FCLK cycles
</t>
        </r>
      </text>
    </comment>
    <comment ref="Q342" authorId="0" shapeId="0" xr:uid="{00000000-0006-0000-0300-0000FC010000}">
      <text>
        <r>
          <rPr>
            <b/>
            <sz val="9"/>
            <color indexed="81"/>
            <rFont val="Tahoma"/>
            <family val="2"/>
          </rPr>
          <t xml:space="preserve">TI:
Write 0s for future compatibility. Read returns 0s.
</t>
        </r>
      </text>
    </comment>
    <comment ref="R342" authorId="0" shapeId="0" xr:uid="{00000000-0006-0000-0300-0000FD010000}">
      <text>
        <r>
          <rPr>
            <b/>
            <sz val="9"/>
            <color indexed="81"/>
            <rFont val="Tahoma"/>
            <family val="2"/>
          </rPr>
          <t xml:space="preserve">TI:
ADV# de-assertion time from start cycle time for read accesses
0h (R/W) = 0 GPMC_FCLK cycle
1h (R/W) = 1 GPMC_FCLK cycle
1Fh (R/W) = 31 GPMC_FCLK cycles
</t>
        </r>
      </text>
    </comment>
    <comment ref="S342" authorId="0" shapeId="0" xr:uid="{00000000-0006-0000-0300-0000FE01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342" authorId="0" shapeId="0" xr:uid="{00000000-0006-0000-0300-0000FF010000}">
      <text>
        <r>
          <rPr>
            <b/>
            <sz val="9"/>
            <color indexed="81"/>
            <rFont val="Tahoma"/>
            <family val="2"/>
          </rPr>
          <t xml:space="preserve">TI:
ADV# assertion for first address phase when using the AADMultiplexed protocol
0h (R/W) = 0 GPMC_FCLK cycle
1h (R/W) = 1 GPMC_FCLK cycle
7h (R/W) = 7 GPMC_FCLK cycles
</t>
        </r>
      </text>
    </comment>
    <comment ref="U342" authorId="0" shapeId="0" xr:uid="{00000000-0006-0000-0300-000000020000}">
      <text>
        <r>
          <rPr>
            <b/>
            <sz val="9"/>
            <color indexed="81"/>
            <rFont val="Tahoma"/>
            <family val="2"/>
          </rPr>
          <t xml:space="preserve">TI:
ADV# assertion time from start cycle time
0h (R/W) = 0 GPMC_FCLK cycle
1h (R/W) = 1 GPMC_FCLK cycle
Fh (R/W) = 15 GPMC_FCLK cycles
</t>
        </r>
      </text>
    </comment>
    <comment ref="K348" authorId="0" shapeId="0" xr:uid="{00000000-0006-0000-0300-000001020000}">
      <text>
        <r>
          <rPr>
            <b/>
            <sz val="9"/>
            <color indexed="81"/>
            <rFont val="Tahoma"/>
            <family val="2"/>
          </rPr>
          <t xml:space="preserve">TI:
Write 0s for future compatibility. Read returns 0s.
</t>
        </r>
      </text>
    </comment>
    <comment ref="L348" authorId="0" shapeId="0" xr:uid="{00000000-0006-0000-0300-000002020000}">
      <text>
        <r>
          <rPr>
            <b/>
            <sz val="9"/>
            <color indexed="81"/>
            <rFont val="Tahoma"/>
            <family val="2"/>
          </rPr>
          <t xml:space="preserve">TI:
WE# de-assertion time from start cycle time
0h (R/W) = 0 GPMC_FCLK cycle
1h (R/W) = 1 GPMC_FCLK cycle
1Fh (R/W) = 31 GPMC_FCLK cycles
</t>
        </r>
      </text>
    </comment>
    <comment ref="M348" authorId="0" shapeId="0" xr:uid="{00000000-0006-0000-0300-00000302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348" authorId="0" shapeId="0" xr:uid="{00000000-0006-0000-0300-000004020000}">
      <text>
        <r>
          <rPr>
            <b/>
            <sz val="9"/>
            <color indexed="81"/>
            <rFont val="Tahoma"/>
            <family val="2"/>
          </rPr>
          <t xml:space="preserve">TI:
Write 0s for future compatibility. Read returns 0s.
</t>
        </r>
      </text>
    </comment>
    <comment ref="O348" authorId="0" shapeId="0" xr:uid="{00000000-0006-0000-0300-000005020000}">
      <text>
        <r>
          <rPr>
            <b/>
            <sz val="9"/>
            <color indexed="81"/>
            <rFont val="Tahoma"/>
            <family val="2"/>
          </rPr>
          <t xml:space="preserve">TI:
WE# assertion time from start cycle time
0h (R/W) = 0 GPMC_FCLK cycle
1h (R/W) = 1 GPMC_FCLK cycle
Fh (R/W) = 15 GPMC_FCLK cycles
</t>
        </r>
      </text>
    </comment>
    <comment ref="P348" authorId="0" shapeId="0" xr:uid="{00000000-0006-0000-0300-000006020000}">
      <text>
        <r>
          <rPr>
            <b/>
            <sz val="9"/>
            <color indexed="81"/>
            <rFont val="Tahoma"/>
            <family val="2"/>
          </rPr>
          <t xml:space="preserve">TI:
OE# de-assertion time for the first address phase in an AADMultiplexed access
0h (R/W) = 0 GPMC_FCLK cycle
1h (R/W) = 1 GPMC_FCLK cycle
7h (R/W) = 7 GPMC_FCLK cycles
</t>
        </r>
      </text>
    </comment>
    <comment ref="Q348" authorId="0" shapeId="0" xr:uid="{00000000-0006-0000-0300-000007020000}">
      <text>
        <r>
          <rPr>
            <b/>
            <sz val="9"/>
            <color indexed="81"/>
            <rFont val="Tahoma"/>
            <family val="2"/>
          </rPr>
          <t xml:space="preserve">TI:
OE# de-assertion time from start cycle time
0h (R/W) = 0 GPMC_FCLK cycle
1h (R/W) = 1 GPMC_FCLK cycle
1Fh (R/W) = 31 GPMC_FCLK cycles
</t>
        </r>
      </text>
    </comment>
    <comment ref="R348" authorId="0" shapeId="0" xr:uid="{00000000-0006-0000-0300-00000802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348" authorId="0" shapeId="0" xr:uid="{00000000-0006-0000-0300-000009020000}">
      <text>
        <r>
          <rPr>
            <b/>
            <sz val="9"/>
            <color indexed="81"/>
            <rFont val="Tahoma"/>
            <family val="2"/>
          </rPr>
          <t xml:space="preserve">TI:
OE# assertion time for the first address phase in an AAD-Multiplexed access
0h (R/W) = 0 GPMC_FCLK cycle
1h (R/W) = 1 GPMC_FCLK cycle
7h (R/W) = 7 GPMC_FCLK cycles
</t>
        </r>
      </text>
    </comment>
    <comment ref="T348" authorId="0" shapeId="0" xr:uid="{00000000-0006-0000-0300-00000A020000}">
      <text>
        <r>
          <rPr>
            <b/>
            <sz val="9"/>
            <color indexed="81"/>
            <rFont val="Tahoma"/>
            <family val="2"/>
          </rPr>
          <t xml:space="preserve">TI:
OE# assertion time from start cycle time
0h (R/W) = 0 GPMC_FCLK cycle
1h (R/W) = 1 GPMC_FCLK cycle
Fh (R/W) = 15 GPMC_FCLK cycles
</t>
        </r>
      </text>
    </comment>
    <comment ref="K354" authorId="0" shapeId="0" xr:uid="{00000000-0006-0000-0300-00000B020000}">
      <text>
        <r>
          <rPr>
            <b/>
            <sz val="9"/>
            <color indexed="81"/>
            <rFont val="Tahoma"/>
            <family val="2"/>
          </rPr>
          <t xml:space="preserve">TI:
Write 0s for future compatibility. Read returns 0s.
</t>
        </r>
      </text>
    </comment>
    <comment ref="L354" authorId="0" shapeId="0" xr:uid="{00000000-0006-0000-0300-00000C020000}">
      <text>
        <r>
          <rPr>
            <b/>
            <sz val="9"/>
            <color indexed="81"/>
            <rFont val="Tahoma"/>
            <family val="2"/>
          </rPr>
          <t xml:space="preserve">TI:
Delay between successive words in a multiple access
0h (R/W) = 0 GPMC_FCLK cycle
1h (R/W) = 1 GPMC_FCLK cycle
Fh (R/W) = 15 GPMC_FCLK cycles
</t>
        </r>
      </text>
    </comment>
    <comment ref="M354" authorId="0" shapeId="0" xr:uid="{00000000-0006-0000-0300-00000D020000}">
      <text>
        <r>
          <rPr>
            <b/>
            <sz val="9"/>
            <color indexed="81"/>
            <rFont val="Tahoma"/>
            <family val="2"/>
          </rPr>
          <t xml:space="preserve">TI:
Write 0s for future compatibility. Read returns 0s.
</t>
        </r>
      </text>
    </comment>
    <comment ref="N354" authorId="0" shapeId="0" xr:uid="{00000000-0006-0000-0300-00000E020000}">
      <text>
        <r>
          <rPr>
            <b/>
            <sz val="9"/>
            <color indexed="81"/>
            <rFont val="Tahoma"/>
            <family val="2"/>
          </rPr>
          <t xml:space="preserve">TI:
Delay between start cycle time and first data valid
0h (R/W) = 0 GPMC_FCLK cycle
1h (R/W) = 1 GPMC_FCLK cycle
1Fh (R/W) = 31 GPMC_FCLK cycles
</t>
        </r>
      </text>
    </comment>
    <comment ref="O354" authorId="0" shapeId="0" xr:uid="{00000000-0006-0000-0300-00000F020000}">
      <text>
        <r>
          <rPr>
            <b/>
            <sz val="9"/>
            <color indexed="81"/>
            <rFont val="Tahoma"/>
            <family val="2"/>
          </rPr>
          <t xml:space="preserve">TI:
Write 0s for future compatibility. Read returns 0s.
</t>
        </r>
      </text>
    </comment>
    <comment ref="P354" authorId="0" shapeId="0" xr:uid="{00000000-0006-0000-0300-000010020000}">
      <text>
        <r>
          <rPr>
            <b/>
            <sz val="9"/>
            <color indexed="81"/>
            <rFont val="Tahoma"/>
            <family val="2"/>
          </rPr>
          <t xml:space="preserve">TI:
Total write cycle time
0h (R/W) = 0 GPMC_FCLK cycle
1h (R/W) = 1 GPMC_FCLK cycle
1Fh (R/W) = 31 GPMC_FCLK cycles
</t>
        </r>
      </text>
    </comment>
    <comment ref="Q354" authorId="0" shapeId="0" xr:uid="{00000000-0006-0000-0300-000011020000}">
      <text>
        <r>
          <rPr>
            <b/>
            <sz val="9"/>
            <color indexed="81"/>
            <rFont val="Tahoma"/>
            <family val="2"/>
          </rPr>
          <t xml:space="preserve">TI:
Write 0s for future compatibility. Read returns 0s.
</t>
        </r>
      </text>
    </comment>
    <comment ref="R354" authorId="0" shapeId="0" xr:uid="{00000000-0006-0000-0300-000012020000}">
      <text>
        <r>
          <rPr>
            <b/>
            <sz val="9"/>
            <color indexed="81"/>
            <rFont val="Tahoma"/>
            <family val="2"/>
          </rPr>
          <t xml:space="preserve">TI:
Total read cycle time
0h (R/W) = 0 GPMC_FCLK cycle
1h (R/W) = 1 GPMC_FCLK cycle
1Fh (R/W) = 31 GPMC_FCLK cycles
</t>
        </r>
      </text>
    </comment>
    <comment ref="K360" authorId="0" shapeId="0" xr:uid="{648100F4-7398-41E1-9CB5-C1382D5E912E}">
      <text>
        <r>
          <rPr>
            <b/>
            <sz val="9"/>
            <color indexed="81"/>
            <rFont val="Tahoma"/>
            <family val="2"/>
          </rPr>
          <t>TI:
TI Internal use - Do not modify from reset value of 0x1</t>
        </r>
      </text>
    </comment>
    <comment ref="L360" authorId="0" shapeId="0" xr:uid="{7B8DC28E-70BF-417E-9FA4-D7BA80006FEE}">
      <text>
        <r>
          <rPr>
            <b/>
            <sz val="9"/>
            <color indexed="81"/>
            <rFont val="Tahoma"/>
            <family val="2"/>
          </rPr>
          <t xml:space="preserve">TI:
Write 0s for future compatibility. Read returns 0s.
</t>
        </r>
      </text>
    </comment>
    <comment ref="M360" authorId="0" shapeId="0" xr:uid="{8DAA2293-81B3-4F5C-A2C8-1B2ED5FE9CE2}">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360" authorId="0" shapeId="0" xr:uid="{17022011-CCC2-4E49-99C6-18A8C9248597}">
      <text>
        <r>
          <rPr>
            <b/>
            <sz val="9"/>
            <color indexed="81"/>
            <rFont val="Tahoma"/>
            <family val="2"/>
          </rPr>
          <t xml:space="preserve">TI:
Write 0s for future compatibility. Read returns 0s.
</t>
        </r>
      </text>
    </comment>
    <comment ref="O360" authorId="0" shapeId="0" xr:uid="{74434F4B-6B63-4F74-9F20-B0C40FEBBF88}">
      <text>
        <r>
          <rPr>
            <b/>
            <sz val="9"/>
            <color indexed="81"/>
            <rFont val="Tahoma"/>
            <family val="2"/>
          </rPr>
          <t xml:space="preserve">TI:
Specifies on which GPMC.FCLK rising edge the first data of the synchronous burst write is driven in the add/data multiplexed bus. Reset value is 0x7.
</t>
        </r>
      </text>
    </comment>
    <comment ref="P360" authorId="0" shapeId="0" xr:uid="{0E8F5016-0AAB-44F9-9ADD-4C61DB5A46E8}">
      <text>
        <r>
          <rPr>
            <b/>
            <sz val="9"/>
            <color indexed="81"/>
            <rFont val="Tahoma"/>
            <family val="2"/>
          </rPr>
          <t xml:space="preserve">TI:
Write 0s for future compatibility. Read returns 0s.
</t>
        </r>
      </text>
    </comment>
    <comment ref="Q360" authorId="0" shapeId="0" xr:uid="{70ACFA73-DC90-4213-9964-C1A0DA44E9A1}">
      <text>
        <r>
          <rPr>
            <b/>
            <sz val="9"/>
            <color indexed="81"/>
            <rFont val="Tahoma"/>
            <family val="2"/>
          </rPr>
          <t xml:space="preserve">TI:
Chip select high pulse delay between two successive accesses
0h (R/W) = 0 GPMC_FCLK cycle
1h (R/W) = 1 GPMC_FCLK cycle
Fh (R/W) = 15 GPMC_FCLK cycles
</t>
        </r>
      </text>
    </comment>
    <comment ref="R360" authorId="0" shapeId="0" xr:uid="{F602A6E5-48A1-4C67-825E-267A23D18586}">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360" authorId="0" shapeId="0" xr:uid="{64AF9001-C705-45D8-AA08-FDC4FF73BB06}">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360" authorId="0" shapeId="0" xr:uid="{9ED5290C-BAEC-4C3F-9AAC-5362F1FACE88}">
      <text>
        <r>
          <rPr>
            <b/>
            <sz val="9"/>
            <color indexed="81"/>
            <rFont val="Tahoma"/>
            <family val="2"/>
          </rPr>
          <t xml:space="preserve">TI:
Write 0s for future compatibility. Read returns 0s.
</t>
        </r>
      </text>
    </comment>
    <comment ref="U360" authorId="0" shapeId="0" xr:uid="{97F86052-0571-44AC-8F10-5187DFB57D7A}">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366" authorId="0" shapeId="0" xr:uid="{00000000-0006-0000-0300-00001D020000}">
      <text>
        <r>
          <rPr>
            <b/>
            <sz val="9"/>
            <color indexed="81"/>
            <rFont val="Tahoma"/>
            <family val="2"/>
          </rPr>
          <t xml:space="preserve">TI:
Write 0s for future compatibility. Read returns 0s.
</t>
        </r>
      </text>
    </comment>
    <comment ref="L366" authorId="0" shapeId="0" xr:uid="{00000000-0006-0000-0300-00001E02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366" authorId="0" shapeId="0" xr:uid="{00000000-0006-0000-0300-00001F020000}">
      <text>
        <r>
          <rPr>
            <b/>
            <sz val="9"/>
            <color indexed="81"/>
            <rFont val="Tahoma"/>
            <family val="2"/>
          </rPr>
          <t xml:space="preserve">TI:
Write 0s for future compatibility. Read returns 0s.
</t>
        </r>
      </text>
    </comment>
    <comment ref="N366" authorId="0" shapeId="0" xr:uid="{00000000-0006-0000-0300-000020020000}">
      <text>
        <r>
          <rPr>
            <b/>
            <sz val="9"/>
            <color indexed="81"/>
            <rFont val="Tahoma"/>
            <family val="2"/>
          </rPr>
          <t xml:space="preserve">TI:
Chip-select enable (reset value is 1 for CS[0] (active low) and 0 for CS[1] to CS[5] (active low)).
0h (R/W) = CS (active low) disabled
1h (R/W) = CS (active low) enabled
</t>
        </r>
      </text>
    </comment>
    <comment ref="O366" authorId="0" shapeId="0" xr:uid="{00000000-0006-0000-0300-000021020000}">
      <text>
        <r>
          <rPr>
            <b/>
            <sz val="9"/>
            <color indexed="81"/>
            <rFont val="Tahoma"/>
            <family val="2"/>
          </rPr>
          <t xml:space="preserve">TI:
Chip-select base address. CSi base address where i = 0 to 3 (16 Mbytes minimum granularity).
Bits 5 to 0 correspond to A29, A28, A27, A26, A25, and A24.
</t>
        </r>
      </text>
    </comment>
    <comment ref="L374" authorId="0" shapeId="0" xr:uid="{21D8BB8C-FEC0-40CF-A03D-75EB020C0C5C}">
      <text>
        <r>
          <rPr>
            <b/>
            <sz val="9"/>
            <color indexed="81"/>
            <rFont val="Tahoma"/>
            <family val="2"/>
          </rPr>
          <t>a0272163:</t>
        </r>
        <r>
          <rPr>
            <sz val="9"/>
            <color indexed="81"/>
            <rFont val="Tahoma"/>
            <family val="2"/>
          </rPr>
          <t xml:space="preserve">
Define the number of GPMC_FCLK cycles to be subtracted from
RDCYCLETIME, WRCYCLETIME, RDACCESSTIME,
CSRDOFFTIME, CSWROFFTIME, ADVRDOFFTIME,
ADVWROFFTIME, OEOFFTIME, WEOFFTIME
0h = 0 GPMC_FCLK cycle
1h = 1 GPMC_FCLK cycle
...
7h = 7 GPMC_FCLK cycles</t>
        </r>
      </text>
    </comment>
    <comment ref="M374" authorId="0" shapeId="0" xr:uid="{88F0C8FB-1326-4CA0-B066-FD726AEDA4B7}">
      <text>
        <r>
          <rPr>
            <b/>
            <sz val="9"/>
            <color indexed="81"/>
            <rFont val="Tahoma"/>
            <family val="2"/>
          </rPr>
          <t>a0272163:</t>
        </r>
        <r>
          <rPr>
            <sz val="9"/>
            <color indexed="81"/>
            <rFont val="Tahoma"/>
            <family val="2"/>
          </rPr>
          <t xml:space="preserve">
Enables access cycle optimization
0h (R/W) = Access cycle optimization is disabled.
1h (R/W) = Access cycle optimization is enabled.</t>
        </r>
      </text>
    </comment>
    <comment ref="N374" authorId="0" shapeId="0" xr:uid="{CA890C0D-5857-40AB-896F-CECE7222E11E}">
      <text>
        <r>
          <rPr>
            <b/>
            <sz val="9"/>
            <color indexed="81"/>
            <rFont val="Tahoma"/>
            <family val="2"/>
          </rPr>
          <t>a0272163:</t>
        </r>
        <r>
          <rPr>
            <sz val="9"/>
            <color indexed="81"/>
            <rFont val="Tahoma"/>
            <family val="2"/>
          </rPr>
          <t xml:space="preserve">
Selects the chip-select where Prefetch Postwrite engine is active
0h = CS0
1h = CS1
2h = CS2
3h = CS3
4h-7h = Reserved</t>
        </r>
      </text>
    </comment>
    <comment ref="O374" authorId="0" shapeId="0" xr:uid="{BA7480C6-24FC-40FB-973D-C75698287EB4}">
      <text>
        <r>
          <rPr>
            <b/>
            <sz val="9"/>
            <color indexed="81"/>
            <rFont val="Tahoma"/>
            <family val="2"/>
          </rPr>
          <t>a0272163:</t>
        </r>
        <r>
          <rPr>
            <sz val="9"/>
            <color indexed="81"/>
            <rFont val="Tahoma"/>
            <family val="2"/>
          </rPr>
          <t xml:space="preserve">
Enables the PFPW RoundRobin arbitration
0h (R/W) = Prefetch Postwrite engine round robin arbitration is
disabled.
1h (R/W) = Prefetch Postwrite engine round robin arbitration is
enabled.</t>
        </r>
      </text>
    </comment>
    <comment ref="P374" authorId="0" shapeId="0" xr:uid="{49D8165B-4801-4B83-9829-58E3C44BEBC6}">
      <text>
        <r>
          <rPr>
            <b/>
            <sz val="9"/>
            <color indexed="81"/>
            <rFont val="Tahoma"/>
            <family val="2"/>
          </rPr>
          <t>a0272163:</t>
        </r>
        <r>
          <rPr>
            <sz val="9"/>
            <color indexed="81"/>
            <rFont val="Tahoma"/>
            <family val="2"/>
          </rPr>
          <t xml:space="preserve">
Write 0s for future compatibility. Read returns 0s.</t>
        </r>
      </text>
    </comment>
    <comment ref="Q374" authorId="0" shapeId="0" xr:uid="{84D2D4E2-7B1C-466B-BF5F-92CCEFE21816}">
      <text>
        <r>
          <rPr>
            <b/>
            <sz val="9"/>
            <color indexed="81"/>
            <rFont val="Tahoma"/>
            <family val="2"/>
          </rPr>
          <t>a0272163:</t>
        </r>
        <r>
          <rPr>
            <sz val="9"/>
            <color indexed="81"/>
            <rFont val="Tahoma"/>
            <family val="2"/>
          </rPr>
          <t xml:space="preserve">
When an arbitration occurs between a DMA and a PFPW engine
access, the DMA is always serviced. If the PFPWEnRoundRobin is
enabled,
0h = The next access is granted to the PFPW engine.
1h = The next two accesses are granted to the PFPW engine.
...
Fh = The next 16 accesses are granted to the PFPW engine.</t>
        </r>
      </text>
    </comment>
    <comment ref="R374" authorId="0" shapeId="0" xr:uid="{8D792F76-92FA-406B-B4DA-DA74479FAA3F}">
      <text>
        <r>
          <rPr>
            <b/>
            <sz val="9"/>
            <color indexed="81"/>
            <rFont val="Tahoma"/>
            <family val="2"/>
          </rPr>
          <t>a0272163:</t>
        </r>
        <r>
          <rPr>
            <sz val="9"/>
            <color indexed="81"/>
            <rFont val="Tahoma"/>
            <family val="2"/>
          </rPr>
          <t xml:space="preserve">
Write 0s for future compatibility. Read returns 0.</t>
        </r>
      </text>
    </comment>
    <comment ref="S374" authorId="0" shapeId="0" xr:uid="{523691E8-587F-4726-8C3A-FF199EDC2E4B}">
      <text>
        <r>
          <rPr>
            <b/>
            <sz val="9"/>
            <color indexed="81"/>
            <rFont val="Tahoma"/>
            <family val="2"/>
          </rPr>
          <t>a0272163:</t>
        </r>
        <r>
          <rPr>
            <sz val="9"/>
            <color indexed="81"/>
            <rFont val="Tahoma"/>
            <family val="2"/>
          </rPr>
          <t xml:space="preserve">
Selects the maximum number of bytes read from the FIFO or written
to the FIFO by the host on a DMA or interrupt request
00h = 0 byte
01h = 1 byte
...
40h = 64 bytes</t>
        </r>
      </text>
    </comment>
    <comment ref="T374" authorId="0" shapeId="0" xr:uid="{2C9B0711-800E-41AE-9EC9-18CAB504D2DC}">
      <text>
        <r>
          <rPr>
            <b/>
            <sz val="9"/>
            <color indexed="81"/>
            <rFont val="Tahoma"/>
            <family val="2"/>
          </rPr>
          <t>a0272163:</t>
        </r>
        <r>
          <rPr>
            <sz val="9"/>
            <color indexed="81"/>
            <rFont val="Tahoma"/>
            <family val="2"/>
          </rPr>
          <t xml:space="preserve">
Enables the Prefetch Postwite engine
0h (R/W) = Prefetch Postwrite engine is disabled.
1h (R/W) = Prefetch Postwrite engine is enabled.</t>
        </r>
      </text>
    </comment>
    <comment ref="U374" authorId="0" shapeId="0" xr:uid="{981AD8EF-4DC1-46D2-AE14-B7299B2D3AF2}">
      <text>
        <r>
          <rPr>
            <b/>
            <sz val="9"/>
            <color indexed="81"/>
            <rFont val="Tahoma"/>
            <family val="2"/>
          </rPr>
          <t>a0272163:</t>
        </r>
        <r>
          <rPr>
            <sz val="9"/>
            <color indexed="81"/>
            <rFont val="Tahoma"/>
            <family val="2"/>
          </rPr>
          <t xml:space="preserve">
Write 0s for future compatibility. Read returns 0.</t>
        </r>
      </text>
    </comment>
    <comment ref="V374" authorId="0" shapeId="0" xr:uid="{3D294AA1-4AA8-4551-A8E5-1EA625D561BB}">
      <text>
        <r>
          <rPr>
            <b/>
            <sz val="9"/>
            <color indexed="81"/>
            <rFont val="Tahoma"/>
            <family val="2"/>
          </rPr>
          <t>a0272163:</t>
        </r>
        <r>
          <rPr>
            <sz val="9"/>
            <color indexed="81"/>
            <rFont val="Tahoma"/>
            <family val="2"/>
          </rPr>
          <t xml:space="preserve">
Select which wait pin edge detector should start the engine in
synchronized mode
0h (R/W) = Selects Wait0 EdgeDetection
1h (R/W) = Selects Wait1 EdgeDetection
2h (R/W) = Reserved
3h (R/W) = Reserved</t>
        </r>
      </text>
    </comment>
    <comment ref="W374" authorId="0" shapeId="0" xr:uid="{62A78ACA-042F-4B57-A2BE-5558738EFB2B}">
      <text>
        <r>
          <rPr>
            <b/>
            <sz val="9"/>
            <color indexed="81"/>
            <rFont val="Tahoma"/>
            <family val="2"/>
          </rPr>
          <t>a0272163:</t>
        </r>
        <r>
          <rPr>
            <sz val="9"/>
            <color indexed="81"/>
            <rFont val="Tahoma"/>
            <family val="2"/>
          </rPr>
          <t xml:space="preserve">
Selects when the engine starts the access to chip-select
0h (R/W) = Engine starts the access to chip-select as soon as
STARTENGINE is set
1h (R/W) = Engine starts the access to chip-select as soon as
STARTENGINE is set AND wait to nonwait edge detection on the
selected WAIT pin</t>
        </r>
      </text>
    </comment>
    <comment ref="X374" authorId="0" shapeId="0" xr:uid="{E82F6B2E-D45D-499B-80CF-2D0EAEAA4202}">
      <text>
        <r>
          <rPr>
            <b/>
            <sz val="9"/>
            <color indexed="81"/>
            <rFont val="Tahoma"/>
            <family val="2"/>
          </rPr>
          <t>a0272163:</t>
        </r>
        <r>
          <rPr>
            <sz val="9"/>
            <color indexed="81"/>
            <rFont val="Tahoma"/>
            <family val="2"/>
          </rPr>
          <t xml:space="preserve">
Selects interrupt synchronization or DMA request synchronization
0h (R/W) = Interrupt synchronization is enabled. Only interrupt line is
activated on FIFO threshold crossing.
1h (R/W) = DMA request synchronization is enabled. A DMA request
protocol is used.</t>
        </r>
      </text>
    </comment>
    <comment ref="Y374" authorId="0" shapeId="0" xr:uid="{1EF4AD56-BC89-4C85-B725-932D6D9C411B}">
      <text>
        <r>
          <rPr>
            <b/>
            <sz val="9"/>
            <color indexed="81"/>
            <rFont val="Tahoma"/>
            <family val="2"/>
          </rPr>
          <t>a0272163:</t>
        </r>
        <r>
          <rPr>
            <sz val="9"/>
            <color indexed="81"/>
            <rFont val="Tahoma"/>
            <family val="2"/>
          </rPr>
          <t xml:space="preserve">
Selects endianism for prefetch data
0h = Little endian
1h = Bit endian</t>
        </r>
      </text>
    </comment>
    <comment ref="Z374" authorId="0" shapeId="0" xr:uid="{0D986190-B9B8-40B1-9F5F-F47CFDF2653D}">
      <text>
        <r>
          <rPr>
            <b/>
            <sz val="9"/>
            <color indexed="81"/>
            <rFont val="Tahoma"/>
            <family val="2"/>
          </rPr>
          <t>a0272163:</t>
        </r>
        <r>
          <rPr>
            <sz val="9"/>
            <color indexed="81"/>
            <rFont val="Tahoma"/>
            <family val="2"/>
          </rPr>
          <t xml:space="preserve">
Selects prefetch read or write-posting accesses
0h (R/W) = Prefetch read mode
1h (R/W) = Write-posting mode</t>
        </r>
      </text>
    </comment>
    <comment ref="L380" authorId="0" shapeId="0" xr:uid="{437B0640-DF26-40B4-A56C-E29B07ACB37C}">
      <text>
        <r>
          <rPr>
            <b/>
            <sz val="9"/>
            <color indexed="81"/>
            <rFont val="Tahoma"/>
            <family val="2"/>
          </rPr>
          <t>a0272163:</t>
        </r>
        <r>
          <rPr>
            <sz val="9"/>
            <color indexed="81"/>
            <rFont val="Tahoma"/>
            <family val="2"/>
          </rPr>
          <t xml:space="preserve">
Selects the number of bytes to be read or written by the engine to
the selected chip-select
0000h = 0 byte
0001h = 1 byte
...
2000h = 8K bytes</t>
        </r>
      </text>
    </comment>
    <comment ref="L386" authorId="0" shapeId="0" xr:uid="{488D1B82-838C-4BEF-B513-A60DB6FC8308}">
      <text>
        <r>
          <rPr>
            <b/>
            <sz val="9"/>
            <color indexed="81"/>
            <rFont val="Tahoma"/>
            <family val="2"/>
          </rPr>
          <t>a0272163:</t>
        </r>
        <r>
          <rPr>
            <sz val="9"/>
            <color indexed="81"/>
            <rFont val="Tahoma"/>
            <family val="2"/>
          </rPr>
          <t xml:space="preserve">
Resets the FIFO pointer and starts the engine
Write:
0h = Stops the engine.
1h = Resets the FIFO pointer to 0h in prefetch mode and 40h in
postwrite mode and starts the engine.
Read:
0h = Engine is stopped.
1h = Engine is running.</t>
        </r>
      </text>
    </comment>
    <comment ref="L392" authorId="0" shapeId="0" xr:uid="{0DDF8F97-69FC-4413-A114-4B69C9F879FC}">
      <text>
        <r>
          <rPr>
            <b/>
            <sz val="9"/>
            <color indexed="81"/>
            <rFont val="Tahoma"/>
            <family val="2"/>
          </rPr>
          <t>a0272163:</t>
        </r>
        <r>
          <rPr>
            <sz val="9"/>
            <color indexed="81"/>
            <rFont val="Tahoma"/>
            <family val="2"/>
          </rPr>
          <t xml:space="preserve">
Number of available bytes to be read or number of free empty byte
places to be written
00h = 0 byte available to be read or 0 free empty place to be written
...
40h = 64 bytes available to be read or 64 empty places to be written</t>
        </r>
      </text>
    </comment>
    <comment ref="N392" authorId="0" shapeId="0" xr:uid="{5D33C8B7-5503-44EF-AB0A-AD3668A397EF}">
      <text>
        <r>
          <rPr>
            <b/>
            <sz val="9"/>
            <color indexed="81"/>
            <rFont val="Tahoma"/>
            <family val="2"/>
          </rPr>
          <t>a0272163:</t>
        </r>
        <r>
          <rPr>
            <sz val="9"/>
            <color indexed="81"/>
            <rFont val="Tahoma"/>
            <family val="2"/>
          </rPr>
          <t xml:space="preserve">
Set when FIFOPointer exceeds FIFOThreshold value
0h (R) = FIFOPointer smaller or equal to FIFOThreshold. Writing to
this bit has no effect.
1h (R) = FIFOPointer greater than FIFOThreshold. Writing to this bit
has no effect.</t>
        </r>
      </text>
    </comment>
    <comment ref="P392" authorId="0" shapeId="0" xr:uid="{972FB913-4FB4-4349-B280-9A786BC18668}">
      <text>
        <r>
          <rPr>
            <b/>
            <sz val="9"/>
            <color indexed="81"/>
            <rFont val="Tahoma"/>
            <family val="2"/>
          </rPr>
          <t>a0272163:</t>
        </r>
        <r>
          <rPr>
            <sz val="9"/>
            <color indexed="81"/>
            <rFont val="Tahoma"/>
            <family val="2"/>
          </rPr>
          <t xml:space="preserve">
Number of remaining bytes to be read or to be written by the engine
according to the TransferCount value
0000h = 0 byte remaining to be read or to be written
0001h = 1 byte remaining to be read or to be written
...
2000h = 8KB remaining to be read or to be written</t>
        </r>
      </text>
    </comment>
    <comment ref="L400" authorId="0" shapeId="0" xr:uid="{224F8939-C7E8-4058-91D8-91E901AFFC07}">
      <text>
        <r>
          <rPr>
            <b/>
            <sz val="9"/>
            <color indexed="81"/>
            <rFont val="Tahoma"/>
            <family val="2"/>
          </rPr>
          <t>a0272163:</t>
        </r>
        <r>
          <rPr>
            <sz val="9"/>
            <color indexed="81"/>
            <rFont val="Tahoma"/>
            <family val="2"/>
          </rPr>
          <t xml:space="preserve">
ECC algorithm used
0h (R/W) = Hamming code
1h (R/W) = BCH code</t>
        </r>
      </text>
    </comment>
    <comment ref="N400" authorId="0" shapeId="0" xr:uid="{32D2C54B-98D3-45FF-9367-6508A933E2D7}">
      <text>
        <r>
          <rPr>
            <b/>
            <sz val="9"/>
            <color indexed="81"/>
            <rFont val="Tahoma"/>
            <family val="2"/>
          </rPr>
          <t>a0272163:</t>
        </r>
        <r>
          <rPr>
            <sz val="9"/>
            <color indexed="81"/>
            <rFont val="Tahoma"/>
            <family val="2"/>
          </rPr>
          <t xml:space="preserve">
Error correction capability used for BCH
0h (R/W) = Up to 4 bits error correction (t = 4)
1h (R/W) = Up to 8 bits error correction (t = 8)
2h (R/W) = Up to 16 bits error correction (t = 16)
3h (R/W) = Reserved</t>
        </r>
      </text>
    </comment>
    <comment ref="O400" authorId="0" shapeId="0" xr:uid="{0E7AE0C3-4C80-49F6-8EA9-8872D49CE254}">
      <text>
        <r>
          <rPr>
            <b/>
            <sz val="9"/>
            <color indexed="81"/>
            <rFont val="Tahoma"/>
            <family val="2"/>
          </rPr>
          <t>a0272163:</t>
        </r>
        <r>
          <rPr>
            <sz val="9"/>
            <color indexed="81"/>
            <rFont val="Tahoma"/>
            <family val="2"/>
          </rPr>
          <t xml:space="preserve">
Spare area organization definition for the BCH algorithm. See the
BCH syndrome/parity calculator module functional specification for
more details</t>
        </r>
      </text>
    </comment>
    <comment ref="P400" authorId="0" shapeId="0" xr:uid="{B418593F-EB9C-466D-8811-368BEE4F2915}">
      <text>
        <r>
          <rPr>
            <b/>
            <sz val="9"/>
            <color indexed="81"/>
            <rFont val="Tahoma"/>
            <family val="2"/>
          </rPr>
          <t>a0272163:</t>
        </r>
        <r>
          <rPr>
            <sz val="9"/>
            <color indexed="81"/>
            <rFont val="Tahoma"/>
            <family val="2"/>
          </rPr>
          <t xml:space="preserve">
Selects an ECC calculated on 16 columns
0h (R/W) = ECC calculated on 8 columns
1h (R/W) = ECC calculated on 16 columns</t>
        </r>
      </text>
    </comment>
    <comment ref="Q400" authorId="0" shapeId="0" xr:uid="{F247935D-6B0E-4C1C-8D07-1703DA726BC2}">
      <text>
        <r>
          <rPr>
            <b/>
            <sz val="9"/>
            <color indexed="81"/>
            <rFont val="Tahoma"/>
            <family val="2"/>
          </rPr>
          <t>a0272163:</t>
        </r>
        <r>
          <rPr>
            <sz val="9"/>
            <color indexed="81"/>
            <rFont val="Tahoma"/>
            <family val="2"/>
          </rPr>
          <t xml:space="preserve">
Number of sectors to process with the BCH algorithm
0h = 1 sector (512-KB page)
1h = 2 sectors
...
3h = 4 sectors (2-KB page)
...
7h = 8 sectors (4-KB page)</t>
        </r>
      </text>
    </comment>
    <comment ref="R400" authorId="0" shapeId="0" xr:uid="{6D623B13-F2EE-463F-812C-2F47179D0B4B}">
      <text>
        <r>
          <rPr>
            <b/>
            <sz val="9"/>
            <color indexed="81"/>
            <rFont val="Tahoma"/>
            <family val="2"/>
          </rPr>
          <t>a0272163:</t>
        </r>
        <r>
          <rPr>
            <sz val="9"/>
            <color indexed="81"/>
            <rFont val="Tahoma"/>
            <family val="2"/>
          </rPr>
          <t xml:space="preserve">
Selects the CS where ECC is computed
0h (R/W) = CS0
1h (R/W) = CS1
2h (R/W) = CS2
3h (R/W) = CS3
Other: Reserved</t>
        </r>
      </text>
    </comment>
    <comment ref="S400" authorId="0" shapeId="0" xr:uid="{700DE19D-5D9D-43D2-AC52-0F138B44E996}">
      <text>
        <r>
          <rPr>
            <b/>
            <sz val="9"/>
            <color indexed="81"/>
            <rFont val="Tahoma"/>
            <family val="2"/>
          </rPr>
          <t>a0272163:</t>
        </r>
        <r>
          <rPr>
            <sz val="9"/>
            <color indexed="81"/>
            <rFont val="Tahoma"/>
            <family val="2"/>
          </rPr>
          <t xml:space="preserve">
Enables the ECC feature
0h (R/W) = ECC disabled
1h (R/W) = ECC enabled</t>
        </r>
      </text>
    </comment>
    <comment ref="L406" authorId="0" shapeId="0" xr:uid="{1D632607-451B-4F75-8C46-CFB4339F8497}">
      <text>
        <r>
          <rPr>
            <b/>
            <sz val="9"/>
            <color indexed="81"/>
            <rFont val="Tahoma"/>
            <family val="2"/>
          </rPr>
          <t>a0272163:</t>
        </r>
        <r>
          <rPr>
            <sz val="9"/>
            <color indexed="81"/>
            <rFont val="Tahoma"/>
            <family val="2"/>
          </rPr>
          <t xml:space="preserve">
Clear all ECC result registers
Reads return 0.
Write 1h to this field clears all ECC result registers.
Write 0h is ignored.</t>
        </r>
      </text>
    </comment>
    <comment ref="N406" authorId="0" shapeId="0" xr:uid="{A5CAA9F5-FC43-45BC-B123-A27DF6CEE851}">
      <text>
        <r>
          <rPr>
            <b/>
            <sz val="9"/>
            <color indexed="81"/>
            <rFont val="Tahoma"/>
            <family val="2"/>
          </rPr>
          <t>a0272163:</t>
        </r>
        <r>
          <rPr>
            <sz val="9"/>
            <color indexed="81"/>
            <rFont val="Tahoma"/>
            <family val="2"/>
          </rPr>
          <t xml:space="preserve">
Selects ECC result register (Reads to this field give the dynamic
position of the ECC pointer - Writes to this field select the ECC result
register where the first ECC computation will be stored.); Writing
other values disables the ECC engine (ECCENABLE bit of
GPMC_ECC_CONFIG set to 0)
0h (R/W) = Writing 0h disables the ECC engine (ECCENABLE bit of
GPMC_ECC_CONFIG set to 0)
1h (R/W) = ECC result register 1 selected
2h (R/W) = ECC result register 2 selected
3h (R/W) = ECC result register 3 selected
4h (R/W) = ECC result register 4 selected
5h (R/W) = ECC result register 5 selected
6h (R/W) = ECC result register 6 selected
7h (R/W) = ECC result register 7 selected
8h (R/W) = ECC result register 8 selected
9h (R/W) = ECC result register 9 selected</t>
        </r>
      </text>
    </comment>
    <comment ref="K412" authorId="0" shapeId="0" xr:uid="{32201D7B-20C8-44E4-AD2C-983C66C17040}">
      <text>
        <r>
          <rPr>
            <b/>
            <sz val="9"/>
            <color indexed="81"/>
            <rFont val="Tahoma"/>
            <family val="2"/>
          </rPr>
          <t>a0272163:</t>
        </r>
        <r>
          <rPr>
            <sz val="9"/>
            <color indexed="81"/>
            <rFont val="Tahoma"/>
            <family val="2"/>
          </rPr>
          <t xml:space="preserve">
Defines ECC size 1.
For Hamming Code:
000h corresponds to 2 Bytes,
001h corresponds to 4 Bytes,
002h corresponds to 6 Bytes,
003h corresponds to 8 Bytes,
...
0FFh corresponds to 512 Bytes.
Max supported value is 0FFh.
For BCH:
000h corresponds to 0 nibbles,
001h corresponds to 1 nibble,
002h corresponds to 2 nibbles,
003h corresponds to 3 nibbles,
...
3FFh corresponds to 1023 nibbles.</t>
        </r>
      </text>
    </comment>
    <comment ref="L412" authorId="0" shapeId="0" xr:uid="{97548EB6-F80B-482D-BDD2-81701C0EF65F}">
      <text>
        <r>
          <rPr>
            <b/>
            <sz val="9"/>
            <color indexed="81"/>
            <rFont val="Tahoma"/>
            <family val="2"/>
          </rPr>
          <t>a0272163:</t>
        </r>
        <r>
          <rPr>
            <sz val="9"/>
            <color indexed="81"/>
            <rFont val="Tahoma"/>
            <family val="2"/>
          </rPr>
          <t xml:space="preserve">
Defines ECC size 0.
For Hamming Code:
000h corresponds to 2 Bytes,
001h corresponds to 4 Bytes,
002h corresponds to 6 Bytes,
003h corresponds to 8 Bytes,
...
0FFh corresponds to 512 Bytes.
Max supported value is 0FFh.
For BCH:
000h corresponds to 0 nibbles,
001h corresponds to 1 nibble,
002h corresponds to 2 nibbles,
003h corresponds to 3 nibbles,
...
3FFh corresponds to 1023 nibbles.</t>
        </r>
      </text>
    </comment>
    <comment ref="N412" authorId="0" shapeId="0" xr:uid="{25B5102C-8CEA-4CD1-ACCA-D5BB2197DB15}">
      <text>
        <r>
          <rPr>
            <b/>
            <sz val="9"/>
            <color indexed="81"/>
            <rFont val="Tahoma"/>
            <family val="2"/>
          </rPr>
          <t>a0272163:</t>
        </r>
        <r>
          <rPr>
            <sz val="9"/>
            <color indexed="81"/>
            <rFont val="Tahoma"/>
            <family val="2"/>
          </rPr>
          <t xml:space="preserve">
Selects ECC size for ECC 9 result register
0h (R/W) = ECCSIZE0 selected
1h (R/W) = ECCSIZE1 selected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a0272163</author>
  </authors>
  <commentList>
    <comment ref="K4" authorId="0" shapeId="0" xr:uid="{00000000-0006-0000-0400-000001000000}">
      <text>
        <r>
          <rPr>
            <b/>
            <sz val="9"/>
            <color indexed="81"/>
            <rFont val="Tahoma"/>
            <family val="2"/>
          </rPr>
          <t xml:space="preserve">TI:
Write 0s for future compatibility. Read returns 0s.
</t>
        </r>
      </text>
    </comment>
    <comment ref="L4" authorId="0" shapeId="0" xr:uid="{00000000-0006-0000-0400-000002000000}">
      <text>
        <r>
          <rPr>
            <b/>
            <sz val="9"/>
            <color indexed="81"/>
            <rFont val="Tahoma"/>
            <family val="2"/>
          </rPr>
          <t>TI:
IP revision.
Major revision is [7:4].
Minor revision is [3:0].
Examples: 10h for revision 1.0, 21h for revision 2.1.</t>
        </r>
      </text>
    </comment>
    <comment ref="K10" authorId="0" shapeId="0" xr:uid="{00000000-0006-0000-0400-000003000000}">
      <text>
        <r>
          <rPr>
            <b/>
            <sz val="9"/>
            <color indexed="81"/>
            <rFont val="Tahoma"/>
            <family val="2"/>
          </rPr>
          <t xml:space="preserve">TI:
Write 0s for future compatibility. Read returns 0s.
</t>
        </r>
      </text>
    </comment>
    <comment ref="L10" authorId="0" shapeId="0" xr:uid="{00000000-0006-0000-0400-000004000000}">
      <text>
        <r>
          <rPr>
            <b/>
            <sz val="9"/>
            <color indexed="81"/>
            <rFont val="Tahoma"/>
            <family val="2"/>
          </rPr>
          <t>TI:
Idle mode
0h (R/W) = Force-idle. An idle request is acknowledged unconditionally
1h (R/W) = No-idle. An idle request is never acknowledged
2h (R/W) = Smart-idle. Acknowledgment to an idle request is given based on the internal activity of the module
3h (R/W) = Reserved</t>
        </r>
      </text>
    </comment>
    <comment ref="M10" authorId="0" shapeId="0" xr:uid="{00000000-0006-0000-0400-000005000000}">
      <text>
        <r>
          <rPr>
            <b/>
            <sz val="9"/>
            <color indexed="81"/>
            <rFont val="Tahoma"/>
            <family val="2"/>
          </rPr>
          <t xml:space="preserve">TI:
Write 0s for future compatibility. Read returns 0s.
</t>
        </r>
      </text>
    </comment>
    <comment ref="N10" authorId="0" shapeId="0" xr:uid="{00000000-0006-0000-0400-000006000000}">
      <text>
        <r>
          <rPr>
            <b/>
            <sz val="9"/>
            <color indexed="81"/>
            <rFont val="Tahoma"/>
            <family val="2"/>
          </rPr>
          <t>TI:
Software reset (Set 1 to this bit triggers a module reset. This bit is automatically reset by hardware. During reads, it always returns 0).
0h (R/W) = Normal mode
1h (R/W) = The module is reset</t>
        </r>
      </text>
    </comment>
    <comment ref="O10" authorId="0" shapeId="0" xr:uid="{00000000-0006-0000-0400-000007000000}">
      <text>
        <r>
          <rPr>
            <b/>
            <sz val="9"/>
            <color indexed="81"/>
            <rFont val="Tahoma"/>
            <family val="2"/>
          </rPr>
          <t>TI:
Internal OCP clock gating strategy.
0h (R/W) = Interface clock is free-running
1h (R/W) = Automatic interface clock gating strategy is applied based on the Interconnect activity.</t>
        </r>
      </text>
    </comment>
    <comment ref="K16" authorId="0" shapeId="0" xr:uid="{00000000-0006-0000-0400-000008000000}">
      <text>
        <r>
          <rPr>
            <b/>
            <sz val="9"/>
            <color indexed="81"/>
            <rFont val="Tahoma"/>
            <family val="2"/>
          </rPr>
          <t xml:space="preserve">TI:
Write 0s for future compatibility. Read returns 0s.
</t>
        </r>
      </text>
    </comment>
    <comment ref="L16" authorId="0" shapeId="0" xr:uid="{00000000-0006-0000-0400-000009000000}">
      <text>
        <r>
          <rPr>
            <b/>
            <sz val="9"/>
            <color indexed="81"/>
            <rFont val="Tahoma"/>
            <family val="2"/>
          </rPr>
          <t>TI:
Internal reset monitoring
0h (R) = Internal module reset in on-going
1h (R) = Reset completed</t>
        </r>
      </text>
    </comment>
    <comment ref="K22" authorId="0" shapeId="0" xr:uid="{00000000-0006-0000-0400-00000A000000}">
      <text>
        <r>
          <rPr>
            <b/>
            <sz val="9"/>
            <color indexed="81"/>
            <rFont val="Tahoma"/>
            <family val="2"/>
          </rPr>
          <t xml:space="preserve">TI:
Write 0s for future compatibility. Read returns 0s.
</t>
        </r>
      </text>
    </comment>
    <comment ref="L22" authorId="0" shapeId="0" xr:uid="{00000000-0006-0000-0400-00000B000000}">
      <text>
        <r>
          <rPr>
            <b/>
            <sz val="9"/>
            <color indexed="81"/>
            <rFont val="Tahoma"/>
            <family val="2"/>
          </rPr>
          <t>TI:
Status of the Wait1 Edge Detection interrupt
0h (W) = WAIT1EDGEDETECTIONSTATUS bit unchanged
0h (R) = A transition on WAIT1 input pin has not been detected
1h (R) = A transition on WAIT1 input pin has been detected
1h (W) = WAIT1EDGEDETECTIONSTATUS bit is reset</t>
        </r>
      </text>
    </comment>
    <comment ref="M22" authorId="0" shapeId="0" xr:uid="{00000000-0006-0000-0400-00000C000000}">
      <text>
        <r>
          <rPr>
            <b/>
            <sz val="9"/>
            <color indexed="81"/>
            <rFont val="Tahoma"/>
            <family val="2"/>
          </rPr>
          <t>TI:
Status of the Wait0 Edge Detection interrupt
0h (W) = WAIT0EDGEDETECTIONSTATUS bit unchanged
0h (R) = A transition on WAIT0 input pin has not been detected
1h (R) = A transition on WAIT0 input pin has been detected
1h (W) = WAIT0EDGEDETECTIONSTATUS bit is reset</t>
        </r>
      </text>
    </comment>
    <comment ref="N22" authorId="0" shapeId="0" xr:uid="{00000000-0006-0000-0400-00000D000000}">
      <text>
        <r>
          <rPr>
            <b/>
            <sz val="9"/>
            <color indexed="81"/>
            <rFont val="Tahoma"/>
            <family val="2"/>
          </rPr>
          <t xml:space="preserve">TI:
Write 0s for future compatibility. Read returns 0s.
</t>
        </r>
      </text>
    </comment>
    <comment ref="O22" authorId="0" shapeId="0" xr:uid="{00000000-0006-0000-0400-00000E000000}">
      <text>
        <r>
          <rPr>
            <b/>
            <sz val="9"/>
            <color indexed="81"/>
            <rFont val="Tahoma"/>
            <family val="2"/>
          </rPr>
          <t>TI:
Status of the TerminalCountEvent interrupt
0h (R/W) = TERMINALCOUNTSTATUS bit unchanged
1h (R/W) = Indicates that CountValue is equal to 0</t>
        </r>
      </text>
    </comment>
    <comment ref="P22" authorId="0" shapeId="0" xr:uid="{00000000-0006-0000-0400-00000F000000}">
      <text>
        <r>
          <rPr>
            <b/>
            <sz val="9"/>
            <color indexed="81"/>
            <rFont val="Tahoma"/>
            <family val="2"/>
          </rPr>
          <t>TI:
Status of the FIFOEvent interrupt
0h (W) = FIFOEVENTSTATUS bit unchanged
0h (R) = Indicates than less than GPMC_PREFETCH_STATUS[16]
FIFOTHRESHOLDSTATUS bytes are available in prefetch mode and less than FIFOTHRESHOLD bytes free places are available in write-posting mode.
1h (W) = FIFOEVENTSTATUS bit is reset
1h (R) = Indicates than at least GPMC_PREFETCH_STATUS[16]
FIFOTHRESHOLDSTATUS bytes are available in prefetch mode and at least FIFOTHRESHOLD bytes free places are available in write-posting mode.</t>
        </r>
      </text>
    </comment>
    <comment ref="K28" authorId="0" shapeId="0" xr:uid="{00000000-0006-0000-0400-000010000000}">
      <text>
        <r>
          <rPr>
            <b/>
            <sz val="9"/>
            <color indexed="81"/>
            <rFont val="Tahoma"/>
            <family val="2"/>
          </rPr>
          <t xml:space="preserve">TI:
Write 0s for future compatibility. Read returns 0s.
</t>
        </r>
      </text>
    </comment>
    <comment ref="L28" authorId="0" shapeId="0" xr:uid="{00000000-0006-0000-0400-000011000000}">
      <text>
        <r>
          <rPr>
            <b/>
            <sz val="9"/>
            <color indexed="81"/>
            <rFont val="Tahoma"/>
            <family val="2"/>
          </rPr>
          <t>TI:
Enables the Wait1 Edge Detection interrupt
0h (R/W) = Wait1EdgeDetection interrupt is masked
1h (R/W) = Wait1EdgeDetection event generates an interrupt if occurs</t>
        </r>
      </text>
    </comment>
    <comment ref="M28" authorId="0" shapeId="0" xr:uid="{00000000-0006-0000-0400-000012000000}">
      <text>
        <r>
          <rPr>
            <b/>
            <sz val="9"/>
            <color indexed="81"/>
            <rFont val="Tahoma"/>
            <family val="2"/>
          </rPr>
          <t>TI:
Enables the Wait0 Edge Detection interrupt
0h (R/W) = Wait0EdgeDetection interrupt is masked
1h (R/W) = Wait0EdgeDetection event generates an interrupt if occurs</t>
        </r>
      </text>
    </comment>
    <comment ref="N28" authorId="0" shapeId="0" xr:uid="{00000000-0006-0000-0400-000013000000}">
      <text>
        <r>
          <rPr>
            <b/>
            <sz val="9"/>
            <color indexed="81"/>
            <rFont val="Tahoma"/>
            <family val="2"/>
          </rPr>
          <t xml:space="preserve">TI:
Write 0s for future compatibility. Read returns 0s.
</t>
        </r>
      </text>
    </comment>
    <comment ref="O28" authorId="0" shapeId="0" xr:uid="{00000000-0006-0000-0400-000014000000}">
      <text>
        <r>
          <rPr>
            <b/>
            <sz val="9"/>
            <color indexed="81"/>
            <rFont val="Tahoma"/>
            <family val="2"/>
          </rPr>
          <t>TI:
Enables TerminalCountEvent interrupt issuing in pre-fetch or write posting mode
0h (R/W) = TerminalCountEvent interrupt is masked
1h (R/W) = TerminalCountEvent interrupt is not masked</t>
        </r>
      </text>
    </comment>
    <comment ref="P28" authorId="0" shapeId="0" xr:uid="{00000000-0006-0000-0400-000015000000}">
      <text>
        <r>
          <rPr>
            <b/>
            <sz val="9"/>
            <color indexed="81"/>
            <rFont val="Tahoma"/>
            <family val="2"/>
          </rPr>
          <t>TI:
Enables the FIFOEvent interrupt
0h (R/W) = FIFOEvent interrupt is masked
1h (R/W) = FIFOEvent interrupt is not masked</t>
        </r>
      </text>
    </comment>
    <comment ref="K34" authorId="0" shapeId="0" xr:uid="{00000000-0006-0000-0400-000016000000}">
      <text>
        <r>
          <rPr>
            <b/>
            <sz val="9"/>
            <color indexed="81"/>
            <rFont val="Tahoma"/>
            <family val="2"/>
          </rPr>
          <t xml:space="preserve">TI:
Write 0s for future compatibility. Read returns 0s.
</t>
        </r>
      </text>
    </comment>
    <comment ref="L34" authorId="0" shapeId="0" xr:uid="{00000000-0006-0000-0400-000017000000}">
      <text>
        <r>
          <rPr>
            <b/>
            <sz val="9"/>
            <color indexed="81"/>
            <rFont val="Tahoma"/>
            <family val="2"/>
          </rPr>
          <t>TI:
Start value of the time-out counter (000 corresponds to 0 GPMC.FCLK cycle, 1h corresponds to 1 GPMC.FCLK cycle, and 1FFh corresponds to 511 GPMC.FCLK cycles)</t>
        </r>
      </text>
    </comment>
    <comment ref="M34" authorId="0" shapeId="0" xr:uid="{00000000-0006-0000-0400-000018000000}">
      <text>
        <r>
          <rPr>
            <b/>
            <sz val="9"/>
            <color indexed="81"/>
            <rFont val="Tahoma"/>
            <family val="2"/>
          </rPr>
          <t xml:space="preserve">TI:
Write 0s for future compatibility. Read returns 0s.
</t>
        </r>
      </text>
    </comment>
    <comment ref="N34" authorId="0" shapeId="0" xr:uid="{00000000-0006-0000-0400-000019000000}">
      <text>
        <r>
          <rPr>
            <b/>
            <sz val="9"/>
            <color indexed="81"/>
            <rFont val="Tahoma"/>
            <family val="2"/>
          </rPr>
          <t>TI:
Enable bit of the TimeOut feature
0h (R/W) = TimeOut feature is disabled
1h (R/W) = TimeOut feature is enabled</t>
        </r>
      </text>
    </comment>
    <comment ref="K40" authorId="0" shapeId="0" xr:uid="{00000000-0006-0000-0400-00001A000000}">
      <text>
        <r>
          <rPr>
            <b/>
            <sz val="9"/>
            <color indexed="81"/>
            <rFont val="Tahoma"/>
            <family val="2"/>
          </rPr>
          <t xml:space="preserve">TI:
Write 0s for future compatibility. Read returns 0s.
</t>
        </r>
      </text>
    </comment>
    <comment ref="L40" authorId="0" shapeId="0" xr:uid="{00000000-0006-0000-0400-00001B000000}">
      <text>
        <r>
          <rPr>
            <b/>
            <sz val="9"/>
            <color indexed="81"/>
            <rFont val="Tahoma"/>
            <family val="2"/>
          </rPr>
          <t>TI:
Address of illegal access: A30 (0 for memory region, 1 for GPMC register region) and A29 to A0 (1GByte maximum)</t>
        </r>
      </text>
    </comment>
    <comment ref="K46" authorId="0" shapeId="0" xr:uid="{00000000-0006-0000-0400-00001C000000}">
      <text>
        <r>
          <rPr>
            <b/>
            <sz val="9"/>
            <color indexed="81"/>
            <rFont val="Tahoma"/>
            <family val="2"/>
          </rPr>
          <t xml:space="preserve">TI:
Write 0s for future compatibility. Read returns 0s.
</t>
        </r>
      </text>
    </comment>
    <comment ref="L46" authorId="0" shapeId="0" xr:uid="{00000000-0006-0000-0400-00001D000000}">
      <text>
        <r>
          <rPr>
            <b/>
            <sz val="9"/>
            <color indexed="81"/>
            <rFont val="Tahoma"/>
            <family val="2"/>
          </rPr>
          <t>TI:
System Command of the transaction that caused the error</t>
        </r>
      </text>
    </comment>
    <comment ref="M46" authorId="0" shapeId="0" xr:uid="{00000000-0006-0000-0400-00001E000000}">
      <text>
        <r>
          <rPr>
            <b/>
            <sz val="9"/>
            <color indexed="81"/>
            <rFont val="Tahoma"/>
            <family val="2"/>
          </rPr>
          <t xml:space="preserve">TI:
Write 0s for future compatibility. Read returns 0s.
</t>
        </r>
      </text>
    </comment>
    <comment ref="N46" authorId="0" shapeId="0" xr:uid="{00000000-0006-0000-0400-00001F000000}">
      <text>
        <r>
          <rPr>
            <b/>
            <sz val="9"/>
            <color indexed="81"/>
            <rFont val="Tahoma"/>
            <family val="2"/>
          </rPr>
          <t>TI:
Not supported Address error
0h (R/W) = No error occurs
1h (R/W) = The error is due to a non supported Address</t>
        </r>
      </text>
    </comment>
    <comment ref="O46" authorId="0" shapeId="0" xr:uid="{00000000-0006-0000-0400-000020000000}">
      <text>
        <r>
          <rPr>
            <b/>
            <sz val="9"/>
            <color indexed="81"/>
            <rFont val="Tahoma"/>
            <family val="2"/>
          </rPr>
          <t>TI:
Not supported Command error
0h (R/W) = No error occurs
1h (R/W) = The error is due to a non supported Command</t>
        </r>
      </text>
    </comment>
    <comment ref="P46" authorId="0" shapeId="0" xr:uid="{00000000-0006-0000-0400-000021000000}">
      <text>
        <r>
          <rPr>
            <b/>
            <sz val="9"/>
            <color indexed="81"/>
            <rFont val="Tahoma"/>
            <family val="2"/>
          </rPr>
          <t>TI:
Time-out error
0h (R/W) = No error occurs
1h (R/W) = The error is due to a time out</t>
        </r>
      </text>
    </comment>
    <comment ref="Q46" authorId="0" shapeId="0" xr:uid="{00000000-0006-0000-0400-000022000000}">
      <text>
        <r>
          <rPr>
            <b/>
            <sz val="9"/>
            <color indexed="81"/>
            <rFont val="Tahoma"/>
            <family val="2"/>
          </rPr>
          <t xml:space="preserve">TI:
Write 0s for future compatibility. Read returns 0s.
</t>
        </r>
      </text>
    </comment>
    <comment ref="R46" authorId="0" shapeId="0" xr:uid="{00000000-0006-0000-0400-000023000000}">
      <text>
        <r>
          <rPr>
            <b/>
            <sz val="9"/>
            <color indexed="81"/>
            <rFont val="Tahoma"/>
            <family val="2"/>
          </rPr>
          <t>TI:
Error validity status - Must be explicitly cleared with a write 1 transaction
0h (R/W) = All error fields no longer valid
1h (R/W) = Error detected and logged in the other error fields</t>
        </r>
      </text>
    </comment>
    <comment ref="K52" authorId="0" shapeId="0" xr:uid="{00000000-0006-0000-0400-000024000000}">
      <text>
        <r>
          <rPr>
            <b/>
            <sz val="9"/>
            <color indexed="81"/>
            <rFont val="Tahoma"/>
            <family val="2"/>
          </rPr>
          <t xml:space="preserve">TI:
Write 0s for future compatibility. Read returns 0s.
</t>
        </r>
      </text>
    </comment>
    <comment ref="L52" authorId="0" shapeId="0" xr:uid="{00000000-0006-0000-0400-000025000000}">
      <text>
        <r>
          <rPr>
            <b/>
            <sz val="9"/>
            <color indexed="81"/>
            <rFont val="Tahoma"/>
            <family val="2"/>
          </rPr>
          <t>TI:
Selects the polarity of input pin WAIT1.
0h (R/W) = WAIT1 active low
1h (R/W) = WAIT1 active high</t>
        </r>
      </text>
    </comment>
    <comment ref="M52" authorId="0" shapeId="0" xr:uid="{00000000-0006-0000-0400-000026000000}">
      <text>
        <r>
          <rPr>
            <b/>
            <sz val="9"/>
            <color indexed="81"/>
            <rFont val="Tahoma"/>
            <family val="2"/>
          </rPr>
          <t>TI:
Selects the polarity of input pin WAIT0.
0h (R/W) = WAIT0 active low
1h (R/W) = WAIT0 active high</t>
        </r>
      </text>
    </comment>
    <comment ref="N52" authorId="0" shapeId="0" xr:uid="{00000000-0006-0000-0400-000027000000}">
      <text>
        <r>
          <rPr>
            <b/>
            <sz val="9"/>
            <color indexed="81"/>
            <rFont val="Tahoma"/>
            <family val="2"/>
          </rPr>
          <t xml:space="preserve">TI:
Write 0s for future compatibility. Read returns 0s.
</t>
        </r>
      </text>
    </comment>
    <comment ref="O52" authorId="0" shapeId="0" xr:uid="{00000000-0006-0000-0400-000028000000}">
      <text>
        <r>
          <rPr>
            <b/>
            <sz val="9"/>
            <color indexed="81"/>
            <rFont val="Tahoma"/>
            <family val="2"/>
          </rPr>
          <t>TI:
Controls the WP output pin level.
0h (R/W) = WP output pin is low
1h (R/W) = WP output pin is high</t>
        </r>
      </text>
    </comment>
    <comment ref="P52" authorId="0" shapeId="0" xr:uid="{00000000-0006-0000-0400-000029000000}">
      <text>
        <r>
          <rPr>
            <b/>
            <sz val="9"/>
            <color indexed="81"/>
            <rFont val="Tahoma"/>
            <family val="2"/>
          </rPr>
          <t xml:space="preserve">TI:
Write 0s for future compatibility. Read returns 0s.
</t>
        </r>
      </text>
    </comment>
    <comment ref="Q52" authorId="0" shapeId="0" xr:uid="{00000000-0006-0000-0400-00002A000000}">
      <text>
        <r>
          <rPr>
            <b/>
            <sz val="9"/>
            <color indexed="81"/>
            <rFont val="Tahoma"/>
            <family val="2"/>
          </rPr>
          <t>TI:
Limited Address device support.
0h (R/W) = No effect. GPMC controls all addresses.
1h (R/W) = A26-A11 are not modified during an external memory access.</t>
        </r>
      </text>
    </comment>
    <comment ref="R52" authorId="0" shapeId="0" xr:uid="{00000000-0006-0000-0400-00002B000000}">
      <text>
        <r>
          <rPr>
            <b/>
            <sz val="9"/>
            <color indexed="81"/>
            <rFont val="Tahoma"/>
            <family val="2"/>
          </rPr>
          <t>TI:
0h (R/W) = Disables Force Posted Write
1h (R/W) = Enables Force Posted Write</t>
        </r>
      </text>
    </comment>
    <comment ref="K58" authorId="0" shapeId="0" xr:uid="{00000000-0006-0000-0400-00002C000000}">
      <text>
        <r>
          <rPr>
            <b/>
            <sz val="9"/>
            <color indexed="81"/>
            <rFont val="Tahoma"/>
            <family val="2"/>
          </rPr>
          <t xml:space="preserve">TI:
Write 0s for future compatibility. Read returns 0s.
</t>
        </r>
      </text>
    </comment>
    <comment ref="L58" authorId="0" shapeId="0" xr:uid="{00000000-0006-0000-0400-00002D000000}">
      <text>
        <r>
          <rPr>
            <b/>
            <sz val="9"/>
            <color indexed="81"/>
            <rFont val="Tahoma"/>
            <family val="2"/>
          </rPr>
          <t>TI:
Is a copy of input pin WAIT1. (Reset value is WAIT1 input pin sampled at IC reset)
0h (R/W) = WAIT1 asserted (inactive state)
1h (R/W) = WAIT1 de-asserted</t>
        </r>
      </text>
    </comment>
    <comment ref="M58" authorId="0" shapeId="0" xr:uid="{00000000-0006-0000-0400-00002E000000}">
      <text>
        <r>
          <rPr>
            <b/>
            <sz val="9"/>
            <color indexed="81"/>
            <rFont val="Tahoma"/>
            <family val="2"/>
          </rPr>
          <t>TI:
Is a copy of input pin WAIT0. (Reset value is WAIT0 input pin sampled at IC reset)
0h (R/W) = WAIT0 asserted (inactive state)
1h (R/W) = WAIT0 de-asserted</t>
        </r>
      </text>
    </comment>
    <comment ref="N58" authorId="0" shapeId="0" xr:uid="{00000000-0006-0000-0400-00002F000000}">
      <text>
        <r>
          <rPr>
            <b/>
            <sz val="9"/>
            <color indexed="81"/>
            <rFont val="Tahoma"/>
            <family val="2"/>
          </rPr>
          <t xml:space="preserve">TI:
Write 0s for future compatibility. Read returns 0s.
</t>
        </r>
      </text>
    </comment>
    <comment ref="O58" authorId="0" shapeId="0" xr:uid="{00000000-0006-0000-0400-000030000000}">
      <text>
        <r>
          <rPr>
            <b/>
            <sz val="9"/>
            <color indexed="81"/>
            <rFont val="Tahoma"/>
            <family val="2"/>
          </rPr>
          <t>TI:
Stores the empty status of the write buffer
0h (R/W) = Write Buffer is not empty
1h (R/W) = Write Buffer is empty</t>
        </r>
      </text>
    </comment>
    <comment ref="K66" authorId="0" shapeId="0" xr:uid="{00000000-0006-0000-0400-00003100000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66" authorId="0" shapeId="0" xr:uid="{00000000-0006-0000-0400-000032000000}">
      <text>
        <r>
          <rPr>
            <b/>
            <sz val="9"/>
            <color indexed="81"/>
            <rFont val="Tahoma"/>
            <family val="2"/>
          </rPr>
          <t xml:space="preserve">TI:
Selects the read single or multiple access
0x0: Single access
0x1: Multiple access (burst if synchronous, page if asynchronous)
</t>
        </r>
      </text>
    </comment>
    <comment ref="M66" authorId="0" shapeId="0" xr:uid="{00000000-0006-0000-0400-000033000000}">
      <text>
        <r>
          <rPr>
            <b/>
            <sz val="9"/>
            <color indexed="81"/>
            <rFont val="Tahoma"/>
            <family val="2"/>
          </rPr>
          <t>TI:
Selects the read mode operation
0x0: Read asynchronous
0x1: Read synchronous</t>
        </r>
      </text>
    </comment>
    <comment ref="N66" authorId="0" shapeId="0" xr:uid="{00000000-0006-0000-0400-000034000000}">
      <text>
        <r>
          <rPr>
            <b/>
            <sz val="9"/>
            <color indexed="81"/>
            <rFont val="Tahoma"/>
            <family val="2"/>
          </rPr>
          <t>TI:
Selects the write single or multiple access
0h (R/W) = Single access
1h (R/W) = Multiple access (burst if synchronous, considered as single if asynchronous)</t>
        </r>
      </text>
    </comment>
    <comment ref="O66" authorId="0" shapeId="0" xr:uid="{00000000-0006-0000-0400-000035000000}">
      <text>
        <r>
          <rPr>
            <b/>
            <sz val="9"/>
            <color indexed="81"/>
            <rFont val="Tahoma"/>
            <family val="2"/>
          </rPr>
          <t xml:space="preserve">TI:
Selects the write mode operation
0x0: Write asynchronous
0x1: Write synchronous
</t>
        </r>
      </text>
    </comment>
    <comment ref="P66" authorId="0" shapeId="0" xr:uid="{00000000-0006-0000-0400-000036000000}">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66" authorId="0" shapeId="0" xr:uid="{00000000-0006-0000-0400-000037000000}">
      <text>
        <r>
          <rPr>
            <b/>
            <sz val="9"/>
            <color indexed="81"/>
            <rFont val="Tahoma"/>
            <family val="2"/>
          </rPr>
          <t xml:space="preserve">TI:
Specifies the attached device page (burst) length
0x0: 4 words
0x1: 8 words
0x2: 16 words
0x3: Reserved (1 word = interface size)
</t>
        </r>
      </text>
    </comment>
    <comment ref="R66" authorId="0" shapeId="0" xr:uid="{00000000-0006-0000-0400-000038000000}">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66" authorId="0" shapeId="0" xr:uid="{00000000-0006-0000-0400-000039000000}">
      <text>
        <r>
          <rPr>
            <b/>
            <sz val="9"/>
            <color indexed="81"/>
            <rFont val="Tahoma"/>
            <family val="2"/>
          </rPr>
          <t xml:space="preserve">TI:
Selects the Wait monitoring configuration for Write accesses
0x0: Wait pin is not monitored for write accesses.
0x1: Wait pin is monitored for write accesses.
</t>
        </r>
      </text>
    </comment>
    <comment ref="T66" authorId="0" shapeId="0" xr:uid="{00000000-0006-0000-0400-00003A000000}">
      <text>
        <r>
          <rPr>
            <b/>
            <sz val="9"/>
            <color indexed="81"/>
            <rFont val="Tahoma"/>
            <family val="2"/>
          </rPr>
          <t>TI:
Write 0s for future compatibility. Read returns 0.</t>
        </r>
      </text>
    </comment>
    <comment ref="U66" authorId="0" shapeId="0" xr:uid="{00000000-0006-0000-0400-00003B00000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66" authorId="0" shapeId="0" xr:uid="{00000000-0006-0000-0400-00003C000000}">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66" authorId="0" shapeId="0" xr:uid="{00000000-0006-0000-0400-00003D000000}">
      <text>
        <r>
          <rPr>
            <b/>
            <sz val="9"/>
            <color indexed="81"/>
            <rFont val="Tahoma"/>
            <family val="2"/>
          </rPr>
          <t xml:space="preserve">TI:
</t>
        </r>
      </text>
    </comment>
    <comment ref="X66" authorId="0" shapeId="0" xr:uid="{00000000-0006-0000-0400-00003E000000}">
      <text>
        <r>
          <rPr>
            <b/>
            <sz val="9"/>
            <color indexed="81"/>
            <rFont val="Tahoma"/>
            <family val="2"/>
          </rPr>
          <t xml:space="preserve">TI:
Selects the device size attached
0h (R/W) = 8 bit
1h (R/W) = 16 bit
2h (R/W) = Reserved
3h (R/W) = Reserved
</t>
        </r>
      </text>
    </comment>
    <comment ref="Y66" authorId="0" shapeId="0" xr:uid="{00000000-0006-0000-0400-00003F000000}">
      <text>
        <r>
          <rPr>
            <b/>
            <sz val="9"/>
            <color indexed="81"/>
            <rFont val="Tahoma"/>
            <family val="2"/>
          </rPr>
          <t xml:space="preserve">TI:
Selects the attached device type
0x0: NOR flash-like, asynchronous and synchronous devices
0x1: Reserved
0x2: NAND flash-like devices, stream mode
0x3: Reserved
</t>
        </r>
      </text>
    </comment>
    <comment ref="Z66" authorId="0" shapeId="0" xr:uid="{00000000-0006-0000-0400-00004000000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66" authorId="0" shapeId="0" xr:uid="{00000000-0006-0000-0400-000041000000}">
      <text>
        <r>
          <rPr>
            <b/>
            <sz val="9"/>
            <color indexed="81"/>
            <rFont val="Tahoma"/>
            <family val="2"/>
          </rPr>
          <t xml:space="preserve">TI:
Write 0s for future compatibility. Read returns 0s.
</t>
        </r>
      </text>
    </comment>
    <comment ref="AB66" authorId="0" shapeId="0" xr:uid="{00000000-0006-0000-0400-000042000000}">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66" authorId="0" shapeId="0" xr:uid="{00000000-0006-0000-0400-000043000000}">
      <text>
        <r>
          <rPr>
            <b/>
            <sz val="9"/>
            <color indexed="81"/>
            <rFont val="Tahoma"/>
            <family val="2"/>
          </rPr>
          <t xml:space="preserve">TI:
Write 0s for future compatibility. Read returns 0s.
</t>
        </r>
      </text>
    </comment>
    <comment ref="AD66" authorId="0" shapeId="0" xr:uid="{00000000-0006-0000-0400-000044000000}">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74" authorId="0" shapeId="0" xr:uid="{00000000-0006-0000-0400-000045000000}">
      <text>
        <r>
          <rPr>
            <b/>
            <sz val="9"/>
            <color indexed="81"/>
            <rFont val="Tahoma"/>
            <family val="2"/>
          </rPr>
          <t xml:space="preserve">TI:
Write 0s for future compatibility. Read returns 0s.
</t>
        </r>
      </text>
    </comment>
    <comment ref="L74" authorId="0" shapeId="0" xr:uid="{00000000-0006-0000-0400-000046000000}">
      <text>
        <r>
          <rPr>
            <b/>
            <sz val="9"/>
            <color indexed="81"/>
            <rFont val="Tahoma"/>
            <family val="2"/>
          </rPr>
          <t xml:space="preserve">TI:
CS# de-assertion time from start cycle time for write accesses
0h (R/W) = 0 GPMC_FCLK cycle
1h (R/W) = 1 GPMC_FCLK cycle
1Fh (R/W) = 31 GPMC_FCLK cycles
</t>
        </r>
      </text>
    </comment>
    <comment ref="M74" authorId="0" shapeId="0" xr:uid="{00000000-0006-0000-0400-000047000000}">
      <text>
        <r>
          <rPr>
            <b/>
            <sz val="9"/>
            <color indexed="81"/>
            <rFont val="Tahoma"/>
            <family val="2"/>
          </rPr>
          <t xml:space="preserve">TI:
Write 0s for future compatibility. Read returns 0s.
</t>
        </r>
      </text>
    </comment>
    <comment ref="N74" authorId="0" shapeId="0" xr:uid="{00000000-0006-0000-0400-000048000000}">
      <text>
        <r>
          <rPr>
            <b/>
            <sz val="9"/>
            <color indexed="81"/>
            <rFont val="Tahoma"/>
            <family val="2"/>
          </rPr>
          <t xml:space="preserve">TI:
CS# de-assertion time from start cycle time for read accesses
0h (R/W) = 0 GPMC_FCLK cycle
1h (R/W) = 1 GPMC_FCLK cycle
1Fh (R/W) = 31 GPMC_FCLK cycles
</t>
        </r>
      </text>
    </comment>
    <comment ref="O74" authorId="0" shapeId="0" xr:uid="{00000000-0006-0000-0400-000049000000}">
      <text>
        <r>
          <rPr>
            <b/>
            <sz val="9"/>
            <color indexed="81"/>
            <rFont val="Tahoma"/>
            <family val="2"/>
          </rPr>
          <t xml:space="preserve">TI:
CS# Add Extra Half GPMC.FCLK cycle
0h (R/W) = CS i Timing control signal is not delayed
1h (R/W) = CS i Timing control signal is delayed of half GPMC_FCLK clock cycle
</t>
        </r>
      </text>
    </comment>
    <comment ref="P74" authorId="0" shapeId="0" xr:uid="{00000000-0006-0000-0400-00004A000000}">
      <text>
        <r>
          <rPr>
            <b/>
            <sz val="9"/>
            <color indexed="81"/>
            <rFont val="Tahoma"/>
            <family val="2"/>
          </rPr>
          <t xml:space="preserve">TI:
Write 0s for future compatibility. Read returns 0s.
</t>
        </r>
      </text>
    </comment>
    <comment ref="Q74" authorId="0" shapeId="0" xr:uid="{00000000-0006-0000-0400-00004B000000}">
      <text>
        <r>
          <rPr>
            <b/>
            <sz val="9"/>
            <color indexed="81"/>
            <rFont val="Tahoma"/>
            <family val="2"/>
          </rPr>
          <t xml:space="preserve">TI:
CS# assertion time from start cycle time
0h (R/W) = 0 GPMC_FCLK cycle
1h (R/W) = 1 GPMC_FCLK cycle
1Fh (R/W) = 15 GPMC_FCLK cycles
</t>
        </r>
      </text>
    </comment>
    <comment ref="K82" authorId="0" shapeId="0" xr:uid="{00000000-0006-0000-0400-00004C000000}">
      <text>
        <r>
          <rPr>
            <b/>
            <sz val="9"/>
            <color indexed="81"/>
            <rFont val="Tahoma"/>
            <family val="2"/>
          </rPr>
          <t xml:space="preserve">TI:
Write 0s for future compatibility. Read returns 0s.
</t>
        </r>
      </text>
    </comment>
    <comment ref="L82" authorId="0" shapeId="0" xr:uid="{00000000-0006-0000-0400-00004D000000}">
      <text>
        <r>
          <rPr>
            <b/>
            <sz val="9"/>
            <color indexed="81"/>
            <rFont val="Tahoma"/>
            <family val="2"/>
          </rPr>
          <t xml:space="preserve">TI:
ADV# de-assertion for first address phase when using the AAD-Mux protocol
0h (R/W) = 0 GPMC_FCLK cycle
1h (R/W) = 1 GPMC_FCLK cycle
7h (R/W) = 7 GPMC_FCLK cycles
</t>
        </r>
      </text>
    </comment>
    <comment ref="M82" authorId="0" shapeId="0" xr:uid="{00000000-0006-0000-0400-00004E000000}">
      <text>
        <r>
          <rPr>
            <b/>
            <sz val="9"/>
            <color indexed="81"/>
            <rFont val="Tahoma"/>
            <family val="2"/>
          </rPr>
          <t xml:space="preserve">TI:
Write 0s for future compatibility. Read returns 0s.
</t>
        </r>
      </text>
    </comment>
    <comment ref="N82" authorId="0" shapeId="0" xr:uid="{00000000-0006-0000-0400-00004F000000}">
      <text>
        <r>
          <rPr>
            <b/>
            <sz val="9"/>
            <color indexed="81"/>
            <rFont val="Tahoma"/>
            <family val="2"/>
          </rPr>
          <t xml:space="preserve">TI:
ADV# assertion for first address phase when using the AAD-Mux protocol
0h (R/W) = 0 GPMC_FCLK cycle
1h (R/W) = 1 GPMC_FCLK cycle
7h (R/W) = 7 GPMC_FCLK cycles
</t>
        </r>
      </text>
    </comment>
    <comment ref="O82" authorId="0" shapeId="0" xr:uid="{00000000-0006-0000-0400-000050000000}">
      <text>
        <r>
          <rPr>
            <b/>
            <sz val="9"/>
            <color indexed="81"/>
            <rFont val="Tahoma"/>
            <family val="2"/>
          </rPr>
          <t xml:space="preserve">TI:
Write 0s for future compatibility. Read returns 0s.
</t>
        </r>
      </text>
    </comment>
    <comment ref="P82" authorId="0" shapeId="0" xr:uid="{00000000-0006-0000-0400-000051000000}">
      <text>
        <r>
          <rPr>
            <b/>
            <sz val="9"/>
            <color indexed="81"/>
            <rFont val="Tahoma"/>
            <family val="2"/>
          </rPr>
          <t xml:space="preserve">TI:
ADV# de-assertion time from start cycle time for write accesses
0h (R/W) = 0 GPMC_FCLK cycle
1h (R/W) = 1 GPMC_FCLK cycle
1Fh (R/W) = 31 GPMC_FCLK cycles
</t>
        </r>
      </text>
    </comment>
    <comment ref="Q82" authorId="0" shapeId="0" xr:uid="{00000000-0006-0000-0400-000052000000}">
      <text>
        <r>
          <rPr>
            <b/>
            <sz val="9"/>
            <color indexed="81"/>
            <rFont val="Tahoma"/>
            <family val="2"/>
          </rPr>
          <t xml:space="preserve">TI:
Write 0s for future compatibility. Read returns 0s.
</t>
        </r>
      </text>
    </comment>
    <comment ref="R82" authorId="0" shapeId="0" xr:uid="{00000000-0006-0000-0400-000053000000}">
      <text>
        <r>
          <rPr>
            <b/>
            <sz val="9"/>
            <color indexed="81"/>
            <rFont val="Tahoma"/>
            <family val="2"/>
          </rPr>
          <t xml:space="preserve">TI:
ADV# de-assertion time from start cycle time for read accesses
0h (R/W) = 0 GPMC_FCLK cycle
1h (R/W) = 1 GPMC_FCLK cycle
1Fh (R/W) = 31 GPMC_FCLK cycles
</t>
        </r>
      </text>
    </comment>
    <comment ref="S82" authorId="0" shapeId="0" xr:uid="{00000000-0006-0000-0400-000054000000}">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82" authorId="0" shapeId="0" xr:uid="{00000000-0006-0000-0400-000055000000}">
      <text>
        <r>
          <rPr>
            <b/>
            <sz val="9"/>
            <color indexed="81"/>
            <rFont val="Tahoma"/>
            <family val="2"/>
          </rPr>
          <t xml:space="preserve">TI:
ADV# assertion for first address phase when using the AADMultiplexed protocol
0h (R/W) = 0 GPMC_FCLK cycle
1h (R/W) = 1 GPMC_FCLK cycle
7h (R/W) = 7 GPMC_FCLK cycles
</t>
        </r>
      </text>
    </comment>
    <comment ref="U82" authorId="0" shapeId="0" xr:uid="{00000000-0006-0000-0400-000056000000}">
      <text>
        <r>
          <rPr>
            <b/>
            <sz val="9"/>
            <color indexed="81"/>
            <rFont val="Tahoma"/>
            <family val="2"/>
          </rPr>
          <t xml:space="preserve">TI:
ADV# assertion time from start cycle time
0h (R/W) = 0 GPMC_FCLK cycle
1h (R/W) = 1 GPMC_FCLK cycle
Fh (R/W) = 15 GPMC_FCLK cycles
</t>
        </r>
      </text>
    </comment>
    <comment ref="K90" authorId="0" shapeId="0" xr:uid="{00000000-0006-0000-0400-000057000000}">
      <text>
        <r>
          <rPr>
            <b/>
            <sz val="9"/>
            <color indexed="81"/>
            <rFont val="Tahoma"/>
            <family val="2"/>
          </rPr>
          <t xml:space="preserve">TI:
Write 0s for future compatibility. Read returns 0s.
</t>
        </r>
      </text>
    </comment>
    <comment ref="L90" authorId="0" shapeId="0" xr:uid="{00000000-0006-0000-0400-000058000000}">
      <text>
        <r>
          <rPr>
            <b/>
            <sz val="9"/>
            <color indexed="81"/>
            <rFont val="Tahoma"/>
            <family val="2"/>
          </rPr>
          <t xml:space="preserve">TI:
WE# de-assertion time from start cycle time
0h (R/W) = 0 GPMC_FCLK cycle
1h (R/W) = 1 GPMC_FCLK cycle
1Fh (R/W) = 31 GPMC_FCLK cycles
</t>
        </r>
      </text>
    </comment>
    <comment ref="M90" authorId="0" shapeId="0" xr:uid="{00000000-0006-0000-0400-000059000000}">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90" authorId="0" shapeId="0" xr:uid="{00000000-0006-0000-0400-00005A000000}">
      <text>
        <r>
          <rPr>
            <b/>
            <sz val="9"/>
            <color indexed="81"/>
            <rFont val="Tahoma"/>
            <family val="2"/>
          </rPr>
          <t xml:space="preserve">TI:
Write 0s for future compatibility. Read returns 0s.
</t>
        </r>
      </text>
    </comment>
    <comment ref="O90" authorId="0" shapeId="0" xr:uid="{00000000-0006-0000-0400-00005B000000}">
      <text>
        <r>
          <rPr>
            <b/>
            <sz val="9"/>
            <color indexed="81"/>
            <rFont val="Tahoma"/>
            <family val="2"/>
          </rPr>
          <t xml:space="preserve">TI:
WE# assertion time from start cycle time
0h (R/W) = 0 GPMC_FCLK cycle
1h (R/W) = 1 GPMC_FCLK cycle
Fh (R/W) = 15 GPMC_FCLK cycles
</t>
        </r>
      </text>
    </comment>
    <comment ref="P90" authorId="0" shapeId="0" xr:uid="{00000000-0006-0000-0400-00005C000000}">
      <text>
        <r>
          <rPr>
            <b/>
            <sz val="9"/>
            <color indexed="81"/>
            <rFont val="Tahoma"/>
            <family val="2"/>
          </rPr>
          <t xml:space="preserve">TI:
OE# de-assertion time for the first address phase in an AADMultiplexed access
0h (R/W) = 0 GPMC_FCLK cycle
1h (R/W) = 1 GPMC_FCLK cycle
7h (R/W) = 7 GPMC_FCLK cycles
</t>
        </r>
      </text>
    </comment>
    <comment ref="Q90" authorId="0" shapeId="0" xr:uid="{00000000-0006-0000-0400-00005D000000}">
      <text>
        <r>
          <rPr>
            <b/>
            <sz val="9"/>
            <color indexed="81"/>
            <rFont val="Tahoma"/>
            <family val="2"/>
          </rPr>
          <t xml:space="preserve">TI:
OE# de-assertion time from start cycle time
0h (R/W) = 0 GPMC_FCLK cycle
1h (R/W) = 1 GPMC_FCLK cycle
1Fh (R/W) = 31 GPMC_FCLK cycles
</t>
        </r>
      </text>
    </comment>
    <comment ref="R90" authorId="0" shapeId="0" xr:uid="{00000000-0006-0000-0400-00005E000000}">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90" authorId="0" shapeId="0" xr:uid="{00000000-0006-0000-0400-00005F000000}">
      <text>
        <r>
          <rPr>
            <b/>
            <sz val="9"/>
            <color indexed="81"/>
            <rFont val="Tahoma"/>
            <family val="2"/>
          </rPr>
          <t xml:space="preserve">TI:
OE# assertion time for the first address phase in an AAD-Multiplexed access
0h (R/W) = 0 GPMC_FCLK cycle
1h (R/W) = 1 GPMC_FCLK cycle
7h (R/W) = 7 GPMC_FCLK cycles
</t>
        </r>
      </text>
    </comment>
    <comment ref="T90" authorId="0" shapeId="0" xr:uid="{00000000-0006-0000-0400-000060000000}">
      <text>
        <r>
          <rPr>
            <b/>
            <sz val="9"/>
            <color indexed="81"/>
            <rFont val="Tahoma"/>
            <family val="2"/>
          </rPr>
          <t xml:space="preserve">TI:
OE# assertion time from start cycle time
0h (R/W) = 0 GPMC_FCLK cycle
1h (R/W) = 1 GPMC_FCLK cycle
Fh (R/W) = 15 GPMC_FCLK cycles
</t>
        </r>
      </text>
    </comment>
    <comment ref="K98" authorId="0" shapeId="0" xr:uid="{00000000-0006-0000-0400-000061000000}">
      <text>
        <r>
          <rPr>
            <b/>
            <sz val="9"/>
            <color indexed="81"/>
            <rFont val="Tahoma"/>
            <family val="2"/>
          </rPr>
          <t xml:space="preserve">TI:
Write 0s for future compatibility. Read returns 0s.
</t>
        </r>
      </text>
    </comment>
    <comment ref="L98" authorId="0" shapeId="0" xr:uid="{00000000-0006-0000-0400-000062000000}">
      <text>
        <r>
          <rPr>
            <b/>
            <sz val="9"/>
            <color indexed="81"/>
            <rFont val="Tahoma"/>
            <family val="2"/>
          </rPr>
          <t xml:space="preserve">TI:
Delay between successive words in a multiple access
0h (R/W) = 0 GPMC_FCLK cycle
1h (R/W) = 1 GPMC_FCLK cycle
Fh (R/W) = 15 GPMC_FCLK cycles
</t>
        </r>
      </text>
    </comment>
    <comment ref="M98" authorId="0" shapeId="0" xr:uid="{00000000-0006-0000-0400-000063000000}">
      <text>
        <r>
          <rPr>
            <b/>
            <sz val="9"/>
            <color indexed="81"/>
            <rFont val="Tahoma"/>
            <family val="2"/>
          </rPr>
          <t xml:space="preserve">TI:
Write 0s for future compatibility. Read returns 0s.
</t>
        </r>
      </text>
    </comment>
    <comment ref="N98" authorId="0" shapeId="0" xr:uid="{00000000-0006-0000-0400-000064000000}">
      <text>
        <r>
          <rPr>
            <b/>
            <sz val="9"/>
            <color indexed="81"/>
            <rFont val="Tahoma"/>
            <family val="2"/>
          </rPr>
          <t xml:space="preserve">TI:
Delay between start cycle time and first data valid
0h (R/W) = 0 GPMC_FCLK cycle
1h (R/W) = 1 GPMC_FCLK cycle
1Fh (R/W) = 31 GPMC_FCLK cycles
</t>
        </r>
      </text>
    </comment>
    <comment ref="O98" authorId="0" shapeId="0" xr:uid="{00000000-0006-0000-0400-000065000000}">
      <text>
        <r>
          <rPr>
            <b/>
            <sz val="9"/>
            <color indexed="81"/>
            <rFont val="Tahoma"/>
            <family val="2"/>
          </rPr>
          <t xml:space="preserve">TI:
Write 0s for future compatibility. Read returns 0s.
</t>
        </r>
      </text>
    </comment>
    <comment ref="P98" authorId="0" shapeId="0" xr:uid="{00000000-0006-0000-0400-000066000000}">
      <text>
        <r>
          <rPr>
            <b/>
            <sz val="9"/>
            <color indexed="81"/>
            <rFont val="Tahoma"/>
            <family val="2"/>
          </rPr>
          <t xml:space="preserve">TI:
Total write cycle time
0h (R/W) = 0 GPMC_FCLK cycle
1h (R/W) = 1 GPMC_FCLK cycle
1Fh (R/W) = 31 GPMC_FCLK cycles
</t>
        </r>
      </text>
    </comment>
    <comment ref="Q98" authorId="0" shapeId="0" xr:uid="{00000000-0006-0000-0400-000067000000}">
      <text>
        <r>
          <rPr>
            <b/>
            <sz val="9"/>
            <color indexed="81"/>
            <rFont val="Tahoma"/>
            <family val="2"/>
          </rPr>
          <t xml:space="preserve">TI:
Write 0s for future compatibility. Read returns 0s.
</t>
        </r>
      </text>
    </comment>
    <comment ref="R98" authorId="0" shapeId="0" xr:uid="{00000000-0006-0000-0400-000068000000}">
      <text>
        <r>
          <rPr>
            <b/>
            <sz val="9"/>
            <color indexed="81"/>
            <rFont val="Tahoma"/>
            <family val="2"/>
          </rPr>
          <t xml:space="preserve">TI:
Total read cycle time
0h (R/W) = 0 GPMC_FCLK cycle
1h (R/W) = 1 GPMC_FCLK cycle
1Fh (R/W) = 31 GPMC_FCLK cycles
</t>
        </r>
      </text>
    </comment>
    <comment ref="K106" authorId="0" shapeId="0" xr:uid="{F9930948-ECBA-4F56-8609-CAB2411A92D6}">
      <text>
        <r>
          <rPr>
            <b/>
            <sz val="9"/>
            <color indexed="81"/>
            <rFont val="Tahoma"/>
            <family val="2"/>
          </rPr>
          <t>TI:
TI Internal use - Do not modify from reset value of 0x1</t>
        </r>
      </text>
    </comment>
    <comment ref="L106" authorId="0" shapeId="0" xr:uid="{43440EE9-8BB6-469D-87C5-EC12F9A62827}">
      <text>
        <r>
          <rPr>
            <b/>
            <sz val="9"/>
            <color indexed="81"/>
            <rFont val="Tahoma"/>
            <family val="2"/>
          </rPr>
          <t xml:space="preserve">TI:
Write 0s for future compatibility. Read returns 0s.
</t>
        </r>
      </text>
    </comment>
    <comment ref="M106" authorId="0" shapeId="0" xr:uid="{00000000-0006-0000-0400-00006A000000}">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106" authorId="0" shapeId="0" xr:uid="{00000000-0006-0000-0400-00006B000000}">
      <text>
        <r>
          <rPr>
            <b/>
            <sz val="9"/>
            <color indexed="81"/>
            <rFont val="Tahoma"/>
            <family val="2"/>
          </rPr>
          <t xml:space="preserve">TI:
Write 0s for future compatibility. Read returns 0s.
</t>
        </r>
      </text>
    </comment>
    <comment ref="O106" authorId="0" shapeId="0" xr:uid="{00000000-0006-0000-0400-00006C000000}">
      <text>
        <r>
          <rPr>
            <b/>
            <sz val="9"/>
            <color indexed="81"/>
            <rFont val="Tahoma"/>
            <family val="2"/>
          </rPr>
          <t xml:space="preserve">TI:
Specifies on which GPMC.FCLK rising edge the first data of the synchronous burst write is driven in the add/data multiplexed bus. Reset value is 0x7.
</t>
        </r>
      </text>
    </comment>
    <comment ref="P106" authorId="0" shapeId="0" xr:uid="{00000000-0006-0000-0400-00006D000000}">
      <text>
        <r>
          <rPr>
            <b/>
            <sz val="9"/>
            <color indexed="81"/>
            <rFont val="Tahoma"/>
            <family val="2"/>
          </rPr>
          <t xml:space="preserve">TI:
Write 0s for future compatibility. Read returns 0s.
</t>
        </r>
      </text>
    </comment>
    <comment ref="Q106" authorId="0" shapeId="0" xr:uid="{00000000-0006-0000-0400-00006E000000}">
      <text>
        <r>
          <rPr>
            <b/>
            <sz val="9"/>
            <color indexed="81"/>
            <rFont val="Tahoma"/>
            <family val="2"/>
          </rPr>
          <t xml:space="preserve">TI:
Chip select high pulse delay between two successive accesses
0h (R/W) = 0 GPMC_FCLK cycle
1h (R/W) = 1 GPMC_FCLK cycle
Fh (R/W) = 15 GPMC_FCLK cycles
</t>
        </r>
      </text>
    </comment>
    <comment ref="R106" authorId="0" shapeId="0" xr:uid="{00000000-0006-0000-0400-00006F000000}">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106" authorId="0" shapeId="0" xr:uid="{00000000-0006-0000-0400-000070000000}">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106" authorId="0" shapeId="0" xr:uid="{00000000-0006-0000-0400-000071000000}">
      <text>
        <r>
          <rPr>
            <b/>
            <sz val="9"/>
            <color indexed="81"/>
            <rFont val="Tahoma"/>
            <family val="2"/>
          </rPr>
          <t xml:space="preserve">TI:
Write 0s for future compatibility. Read returns 0s.
</t>
        </r>
      </text>
    </comment>
    <comment ref="U106" authorId="0" shapeId="0" xr:uid="{00000000-0006-0000-0400-000072000000}">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114" authorId="0" shapeId="0" xr:uid="{00000000-0006-0000-0400-000073000000}">
      <text>
        <r>
          <rPr>
            <b/>
            <sz val="9"/>
            <color indexed="81"/>
            <rFont val="Tahoma"/>
            <family val="2"/>
          </rPr>
          <t xml:space="preserve">TI:
Write 0s for future compatibility. Read returns 0s.
</t>
        </r>
      </text>
    </comment>
    <comment ref="L114" authorId="0" shapeId="0" xr:uid="{00000000-0006-0000-0400-00007400000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114" authorId="0" shapeId="0" xr:uid="{00000000-0006-0000-0400-000075000000}">
      <text>
        <r>
          <rPr>
            <b/>
            <sz val="9"/>
            <color indexed="81"/>
            <rFont val="Tahoma"/>
            <family val="2"/>
          </rPr>
          <t xml:space="preserve">TI:
Write 0s for future compatibility. Read returns 0s.
</t>
        </r>
      </text>
    </comment>
    <comment ref="N114" authorId="0" shapeId="0" xr:uid="{00000000-0006-0000-0400-000076000000}">
      <text>
        <r>
          <rPr>
            <b/>
            <sz val="9"/>
            <color indexed="81"/>
            <rFont val="Tahoma"/>
            <family val="2"/>
          </rPr>
          <t xml:space="preserve">TI:
Chip-select enable (reset value is 1 for CS[0] (active low) and 0 for CS[1] to CS[5] (active low)).
0h (R/W) = CS (active low) disabled
1h (R/W) = CS (active low) enabled
</t>
        </r>
      </text>
    </comment>
    <comment ref="O114" authorId="0" shapeId="0" xr:uid="{00000000-0006-0000-0400-000077000000}">
      <text>
        <r>
          <rPr>
            <b/>
            <sz val="9"/>
            <color indexed="81"/>
            <rFont val="Tahoma"/>
            <family val="2"/>
          </rPr>
          <t xml:space="preserve">TI:
Chip-select base address. CSi base address where i = 0 to 3 (16 Mbytes minimum granularity).
Bits 5 to 0 correspond to A29, A28, A27, A26, A25, and A24.
</t>
        </r>
      </text>
    </comment>
    <comment ref="K124" authorId="0" shapeId="0" xr:uid="{EA02DEE4-9137-4BE6-8ED3-F1B3A45F8E4B}">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124" authorId="0" shapeId="0" xr:uid="{7AE76401-A3A9-4781-8686-BD83366FD7E3}">
      <text>
        <r>
          <rPr>
            <b/>
            <sz val="9"/>
            <color indexed="81"/>
            <rFont val="Tahoma"/>
            <family val="2"/>
          </rPr>
          <t xml:space="preserve">TI:
Selects the read single or multiple access
0x0: Single access
0x1: Multiple access (burst if synchronous, page if asynchronous)
</t>
        </r>
      </text>
    </comment>
    <comment ref="M124" authorId="0" shapeId="0" xr:uid="{FAA161C9-8C31-44EA-B42D-6B27ABDDC85C}">
      <text>
        <r>
          <rPr>
            <b/>
            <sz val="9"/>
            <color indexed="81"/>
            <rFont val="Tahoma"/>
            <family val="2"/>
          </rPr>
          <t>TI:
Selects the read mode operation
0x0: Read asynchronous
0x1: Read synchronous</t>
        </r>
      </text>
    </comment>
    <comment ref="N124" authorId="0" shapeId="0" xr:uid="{418184C8-91C6-4CB0-B5D6-3663108D653D}">
      <text>
        <r>
          <rPr>
            <b/>
            <sz val="9"/>
            <color indexed="81"/>
            <rFont val="Tahoma"/>
            <family val="2"/>
          </rPr>
          <t>TI:
Selects the write single or multiple access
0h (R/W) = Single access
1h (R/W) = Multiple access (burst if synchronous, considered as single if asynchronous)</t>
        </r>
      </text>
    </comment>
    <comment ref="O124" authorId="0" shapeId="0" xr:uid="{F97DFE97-26A8-4CC8-A581-0450C187B8FF}">
      <text>
        <r>
          <rPr>
            <b/>
            <sz val="9"/>
            <color indexed="81"/>
            <rFont val="Tahoma"/>
            <family val="2"/>
          </rPr>
          <t xml:space="preserve">TI:
Selects the write mode operation
0x0: Write asynchronous
0x1: Write synchronous
</t>
        </r>
      </text>
    </comment>
    <comment ref="P124" authorId="0" shapeId="0" xr:uid="{6C467E69-2BD4-4E35-B0F2-711037FB4288}">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124" authorId="0" shapeId="0" xr:uid="{E743B5E2-88A8-46E3-9C5A-807F957BFC6E}">
      <text>
        <r>
          <rPr>
            <b/>
            <sz val="9"/>
            <color indexed="81"/>
            <rFont val="Tahoma"/>
            <family val="2"/>
          </rPr>
          <t xml:space="preserve">TI:
Specifies the attached device page (burst) length
0x0: 4 words
0x1: 8 words
0x2: 16 words
0x3: Reserved (1 word = interface size)
</t>
        </r>
      </text>
    </comment>
    <comment ref="R124" authorId="0" shapeId="0" xr:uid="{7EA3FEF2-3421-485E-BA5C-023A9FF3831D}">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124" authorId="0" shapeId="0" xr:uid="{83575741-E826-4AA6-9804-6C551DBCBE45}">
      <text>
        <r>
          <rPr>
            <b/>
            <sz val="9"/>
            <color indexed="81"/>
            <rFont val="Tahoma"/>
            <family val="2"/>
          </rPr>
          <t xml:space="preserve">TI:
Selects the Wait monitoring configuration for Write accesses
0x0: Wait pin is not monitored for write accesses.
0x1: Wait pin is monitored for write accesses.
</t>
        </r>
      </text>
    </comment>
    <comment ref="T124" authorId="0" shapeId="0" xr:uid="{8F136A22-3EFA-4876-9DC4-C5D661502CFB}">
      <text>
        <r>
          <rPr>
            <b/>
            <sz val="9"/>
            <color indexed="81"/>
            <rFont val="Tahoma"/>
            <family val="2"/>
          </rPr>
          <t>TI:
Write 0s for future compatibility. Read returns 0.</t>
        </r>
      </text>
    </comment>
    <comment ref="U124" authorId="0" shapeId="0" xr:uid="{AEBE833A-DFDB-4E06-A42D-C75A5EFBBF77}">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124" authorId="0" shapeId="0" xr:uid="{8889A90C-EA35-467F-8F46-CF87C2E1A1A6}">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124" authorId="0" shapeId="0" xr:uid="{7AD02632-78F3-4F41-916B-62DBED4BB6E9}">
      <text>
        <r>
          <rPr>
            <b/>
            <sz val="9"/>
            <color indexed="81"/>
            <rFont val="Tahoma"/>
            <family val="2"/>
          </rPr>
          <t xml:space="preserve">TI:
</t>
        </r>
      </text>
    </comment>
    <comment ref="X124" authorId="0" shapeId="0" xr:uid="{4A3482DC-7F77-44F2-B913-FCA80BC8C970}">
      <text>
        <r>
          <rPr>
            <b/>
            <sz val="9"/>
            <color indexed="81"/>
            <rFont val="Tahoma"/>
            <family val="2"/>
          </rPr>
          <t xml:space="preserve">TI:
Selects the device size attached
0h (R/W) = 8 bit
1h (R/W) = 16 bit
2h (R/W) = Reserved
3h (R/W) = Reserved
</t>
        </r>
      </text>
    </comment>
    <comment ref="Y124" authorId="0" shapeId="0" xr:uid="{587668D0-9B56-4754-95DE-5C420E1D59F1}">
      <text>
        <r>
          <rPr>
            <b/>
            <sz val="9"/>
            <color indexed="81"/>
            <rFont val="Tahoma"/>
            <family val="2"/>
          </rPr>
          <t xml:space="preserve">TI:
Selects the attached device type
0x0: NOR flash-like, asynchronous and synchronous devices
0x1: Reserved
0x2: NAND flash-like devices, stream mode
0x3: Reserved
</t>
        </r>
      </text>
    </comment>
    <comment ref="Z124" authorId="0" shapeId="0" xr:uid="{451FB439-38A9-41F6-8561-1EE6B5131A4E}">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124" authorId="0" shapeId="0" xr:uid="{250333C6-A9B4-49C2-B05F-6DF9CD00ECA7}">
      <text>
        <r>
          <rPr>
            <b/>
            <sz val="9"/>
            <color indexed="81"/>
            <rFont val="Tahoma"/>
            <family val="2"/>
          </rPr>
          <t xml:space="preserve">TI:
Write 0s for future compatibility. Read returns 0s.
</t>
        </r>
      </text>
    </comment>
    <comment ref="AB124" authorId="0" shapeId="0" xr:uid="{1FD54860-DC84-4D18-821A-A8DC62698ADB}">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124" authorId="0" shapeId="0" xr:uid="{A0628DC0-CF50-4B6F-9C73-8FDAEFFFD9F5}">
      <text>
        <r>
          <rPr>
            <b/>
            <sz val="9"/>
            <color indexed="81"/>
            <rFont val="Tahoma"/>
            <family val="2"/>
          </rPr>
          <t xml:space="preserve">TI:
Write 0s for future compatibility. Read returns 0s.
</t>
        </r>
      </text>
    </comment>
    <comment ref="AD124" authorId="0" shapeId="0" xr:uid="{1EF7D596-B096-4DF8-8C0F-5E7F7D4E4282}">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132" authorId="0" shapeId="0" xr:uid="{8E4B9B10-3D71-4BC7-AE3E-D7ABD31B8AEA}">
      <text>
        <r>
          <rPr>
            <b/>
            <sz val="9"/>
            <color indexed="81"/>
            <rFont val="Tahoma"/>
            <family val="2"/>
          </rPr>
          <t xml:space="preserve">TI:
Write 0s for future compatibility. Read returns 0s.
</t>
        </r>
      </text>
    </comment>
    <comment ref="L132" authorId="0" shapeId="0" xr:uid="{F2847759-EE66-4089-A423-5B08CA085A73}">
      <text>
        <r>
          <rPr>
            <b/>
            <sz val="9"/>
            <color indexed="81"/>
            <rFont val="Tahoma"/>
            <family val="2"/>
          </rPr>
          <t xml:space="preserve">TI:
CS# de-assertion time from start cycle time for write accesses
0h (R/W) = 0 GPMC_FCLK cycle
1h (R/W) = 1 GPMC_FCLK cycle
1Fh (R/W) = 31 GPMC_FCLK cycles
</t>
        </r>
      </text>
    </comment>
    <comment ref="M132" authorId="0" shapeId="0" xr:uid="{0229D912-42E3-4931-AA5D-624B5FE91F8A}">
      <text>
        <r>
          <rPr>
            <b/>
            <sz val="9"/>
            <color indexed="81"/>
            <rFont val="Tahoma"/>
            <family val="2"/>
          </rPr>
          <t xml:space="preserve">TI:
Write 0s for future compatibility. Read returns 0s.
</t>
        </r>
      </text>
    </comment>
    <comment ref="N132" authorId="0" shapeId="0" xr:uid="{476B2D6B-5B10-4B00-BF09-BC06A264131F}">
      <text>
        <r>
          <rPr>
            <b/>
            <sz val="9"/>
            <color indexed="81"/>
            <rFont val="Tahoma"/>
            <family val="2"/>
          </rPr>
          <t xml:space="preserve">TI:
CS# de-assertion time from start cycle time for read accesses
0h (R/W) = 0 GPMC_FCLK cycle
1h (R/W) = 1 GPMC_FCLK cycle
1Fh (R/W) = 31 GPMC_FCLK cycles
</t>
        </r>
      </text>
    </comment>
    <comment ref="O132" authorId="0" shapeId="0" xr:uid="{F718C559-CECB-49FB-A9C3-0C2F9631FCD8}">
      <text>
        <r>
          <rPr>
            <b/>
            <sz val="9"/>
            <color indexed="81"/>
            <rFont val="Tahoma"/>
            <family val="2"/>
          </rPr>
          <t xml:space="preserve">TI:
CS# Add Extra Half GPMC.FCLK cycle
0h (R/W) = CS i Timing control signal is not delayed
1h (R/W) = CS i Timing control signal is delayed of half GPMC_FCLK clock cycle
</t>
        </r>
      </text>
    </comment>
    <comment ref="P132" authorId="0" shapeId="0" xr:uid="{B4D56767-81FC-4137-89FE-35BC8803B4C4}">
      <text>
        <r>
          <rPr>
            <b/>
            <sz val="9"/>
            <color indexed="81"/>
            <rFont val="Tahoma"/>
            <family val="2"/>
          </rPr>
          <t xml:space="preserve">TI:
Write 0s for future compatibility. Read returns 0s.
</t>
        </r>
      </text>
    </comment>
    <comment ref="Q132" authorId="0" shapeId="0" xr:uid="{9199AA0E-56E0-4416-B710-03D217114CF3}">
      <text>
        <r>
          <rPr>
            <b/>
            <sz val="9"/>
            <color indexed="81"/>
            <rFont val="Tahoma"/>
            <family val="2"/>
          </rPr>
          <t xml:space="preserve">TI:
CS# assertion time from start cycle time
0h (R/W) = 0 GPMC_FCLK cycle
1h (R/W) = 1 GPMC_FCLK cycle
1Fh (R/W) = 15 GPMC_FCLK cycles
</t>
        </r>
      </text>
    </comment>
    <comment ref="K140" authorId="0" shapeId="0" xr:uid="{2C47C12C-C22A-4E96-98A8-A65A75E34D59}">
      <text>
        <r>
          <rPr>
            <b/>
            <sz val="9"/>
            <color indexed="81"/>
            <rFont val="Tahoma"/>
            <family val="2"/>
          </rPr>
          <t xml:space="preserve">TI:
Write 0s for future compatibility. Read returns 0s.
</t>
        </r>
      </text>
    </comment>
    <comment ref="L140" authorId="0" shapeId="0" xr:uid="{5938BD7F-114E-42D2-A98F-46E2BA2CD708}">
      <text>
        <r>
          <rPr>
            <b/>
            <sz val="9"/>
            <color indexed="81"/>
            <rFont val="Tahoma"/>
            <family val="2"/>
          </rPr>
          <t xml:space="preserve">TI:
ADV# de-assertion for first address phase when using the AAD-Mux protocol
0h (R/W) = 0 GPMC_FCLK cycle
1h (R/W) = 1 GPMC_FCLK cycle
7h (R/W) = 7 GPMC_FCLK cycles
</t>
        </r>
      </text>
    </comment>
    <comment ref="M140" authorId="0" shapeId="0" xr:uid="{F90EA9FC-5943-4975-81C5-7E2FE825363D}">
      <text>
        <r>
          <rPr>
            <b/>
            <sz val="9"/>
            <color indexed="81"/>
            <rFont val="Tahoma"/>
            <family val="2"/>
          </rPr>
          <t xml:space="preserve">TI:
Write 0s for future compatibility. Read returns 0s.
</t>
        </r>
      </text>
    </comment>
    <comment ref="N140" authorId="0" shapeId="0" xr:uid="{B81A62D3-3857-48AE-8863-F6D714EA4384}">
      <text>
        <r>
          <rPr>
            <b/>
            <sz val="9"/>
            <color indexed="81"/>
            <rFont val="Tahoma"/>
            <family val="2"/>
          </rPr>
          <t xml:space="preserve">TI:
ADV# assertion for first address phase when using the AAD-Mux protocol
0h (R/W) = 0 GPMC_FCLK cycle
1h (R/W) = 1 GPMC_FCLK cycle
7h (R/W) = 7 GPMC_FCLK cycles
</t>
        </r>
      </text>
    </comment>
    <comment ref="O140" authorId="0" shapeId="0" xr:uid="{A9BCCC3C-6AC2-41B8-9299-B7E884B7DD26}">
      <text>
        <r>
          <rPr>
            <b/>
            <sz val="9"/>
            <color indexed="81"/>
            <rFont val="Tahoma"/>
            <family val="2"/>
          </rPr>
          <t xml:space="preserve">TI:
Write 0s for future compatibility. Read returns 0s.
</t>
        </r>
      </text>
    </comment>
    <comment ref="P140" authorId="0" shapeId="0" xr:uid="{29159BEC-BBAC-4D5A-BD2D-6D2580B079CC}">
      <text>
        <r>
          <rPr>
            <b/>
            <sz val="9"/>
            <color indexed="81"/>
            <rFont val="Tahoma"/>
            <family val="2"/>
          </rPr>
          <t xml:space="preserve">TI:
ADV# de-assertion time from start cycle time for write accesses
0h (R/W) = 0 GPMC_FCLK cycle
1h (R/W) = 1 GPMC_FCLK cycle
1Fh (R/W) = 31 GPMC_FCLK cycles
</t>
        </r>
      </text>
    </comment>
    <comment ref="Q140" authorId="0" shapeId="0" xr:uid="{00A61579-207D-4DA5-B548-1CAB784A90EA}">
      <text>
        <r>
          <rPr>
            <b/>
            <sz val="9"/>
            <color indexed="81"/>
            <rFont val="Tahoma"/>
            <family val="2"/>
          </rPr>
          <t xml:space="preserve">TI:
Write 0s for future compatibility. Read returns 0s.
</t>
        </r>
      </text>
    </comment>
    <comment ref="R140" authorId="0" shapeId="0" xr:uid="{E628A4AE-8722-4C0C-92B8-55380EBABBB0}">
      <text>
        <r>
          <rPr>
            <b/>
            <sz val="9"/>
            <color indexed="81"/>
            <rFont val="Tahoma"/>
            <family val="2"/>
          </rPr>
          <t xml:space="preserve">TI:
ADV# de-assertion time from start cycle time for read accesses
0h (R/W) = 0 GPMC_FCLK cycle
1h (R/W) = 1 GPMC_FCLK cycle
1Fh (R/W) = 31 GPMC_FCLK cycles
</t>
        </r>
      </text>
    </comment>
    <comment ref="S140" authorId="0" shapeId="0" xr:uid="{8728BD22-41B4-4DB9-B856-4B157E26B44C}">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140" authorId="0" shapeId="0" xr:uid="{F9642D30-36F4-402A-95DB-62B2188D681F}">
      <text>
        <r>
          <rPr>
            <b/>
            <sz val="9"/>
            <color indexed="81"/>
            <rFont val="Tahoma"/>
            <family val="2"/>
          </rPr>
          <t xml:space="preserve">TI:
ADV# assertion for first address phase when using the AADMultiplexed protocol
0h (R/W) = 0 GPMC_FCLK cycle
1h (R/W) = 1 GPMC_FCLK cycle
7h (R/W) = 7 GPMC_FCLK cycles
</t>
        </r>
      </text>
    </comment>
    <comment ref="U140" authorId="0" shapeId="0" xr:uid="{7E8B5A29-43DD-480C-86CF-5B5B2219169C}">
      <text>
        <r>
          <rPr>
            <b/>
            <sz val="9"/>
            <color indexed="81"/>
            <rFont val="Tahoma"/>
            <family val="2"/>
          </rPr>
          <t xml:space="preserve">TI:
ADV# assertion time from start cycle time
0h (R/W) = 0 GPMC_FCLK cycle
1h (R/W) = 1 GPMC_FCLK cycle
Fh (R/W) = 15 GPMC_FCLK cycles
</t>
        </r>
      </text>
    </comment>
    <comment ref="K148" authorId="0" shapeId="0" xr:uid="{13728D4C-8E3B-432C-BB52-34766437E13A}">
      <text>
        <r>
          <rPr>
            <b/>
            <sz val="9"/>
            <color indexed="81"/>
            <rFont val="Tahoma"/>
            <family val="2"/>
          </rPr>
          <t xml:space="preserve">TI:
Write 0s for future compatibility. Read returns 0s.
</t>
        </r>
      </text>
    </comment>
    <comment ref="L148" authorId="0" shapeId="0" xr:uid="{01F06BE8-B9FD-41E6-9099-A3C7E95CECCB}">
      <text>
        <r>
          <rPr>
            <b/>
            <sz val="9"/>
            <color indexed="81"/>
            <rFont val="Tahoma"/>
            <family val="2"/>
          </rPr>
          <t xml:space="preserve">TI:
WE# de-assertion time from start cycle time
0h (R/W) = 0 GPMC_FCLK cycle
1h (R/W) = 1 GPMC_FCLK cycle
1Fh (R/W) = 31 GPMC_FCLK cycles
</t>
        </r>
      </text>
    </comment>
    <comment ref="M148" authorId="0" shapeId="0" xr:uid="{E3F19C3B-5CA4-466D-9BAC-3B5B20F38E9C}">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148" authorId="0" shapeId="0" xr:uid="{570F8E99-3534-474A-8085-460359EDF81F}">
      <text>
        <r>
          <rPr>
            <b/>
            <sz val="9"/>
            <color indexed="81"/>
            <rFont val="Tahoma"/>
            <family val="2"/>
          </rPr>
          <t xml:space="preserve">TI:
Write 0s for future compatibility. Read returns 0s.
</t>
        </r>
      </text>
    </comment>
    <comment ref="O148" authorId="0" shapeId="0" xr:uid="{613DB096-E218-405A-88C7-4C9D4245EF87}">
      <text>
        <r>
          <rPr>
            <b/>
            <sz val="9"/>
            <color indexed="81"/>
            <rFont val="Tahoma"/>
            <family val="2"/>
          </rPr>
          <t xml:space="preserve">TI:
WE# assertion time from start cycle time
0h (R/W) = 0 GPMC_FCLK cycle
1h (R/W) = 1 GPMC_FCLK cycle
Fh (R/W) = 15 GPMC_FCLK cycles
</t>
        </r>
      </text>
    </comment>
    <comment ref="P148" authorId="0" shapeId="0" xr:uid="{CD378FCA-049B-4E8F-B836-619E93B7B51D}">
      <text>
        <r>
          <rPr>
            <b/>
            <sz val="9"/>
            <color indexed="81"/>
            <rFont val="Tahoma"/>
            <family val="2"/>
          </rPr>
          <t xml:space="preserve">TI:
OE# de-assertion time for the first address phase in an AADMultiplexed access
0h (R/W) = 0 GPMC_FCLK cycle
1h (R/W) = 1 GPMC_FCLK cycle
7h (R/W) = 7 GPMC_FCLK cycles
</t>
        </r>
      </text>
    </comment>
    <comment ref="Q148" authorId="0" shapeId="0" xr:uid="{84CB638B-6AA2-4FCE-BE79-5813B58143AD}">
      <text>
        <r>
          <rPr>
            <b/>
            <sz val="9"/>
            <color indexed="81"/>
            <rFont val="Tahoma"/>
            <family val="2"/>
          </rPr>
          <t xml:space="preserve">TI:
OE# de-assertion time from start cycle time
0h (R/W) = 0 GPMC_FCLK cycle
1h (R/W) = 1 GPMC_FCLK cycle
1Fh (R/W) = 31 GPMC_FCLK cycles
</t>
        </r>
      </text>
    </comment>
    <comment ref="R148" authorId="0" shapeId="0" xr:uid="{16428FAF-607E-4487-8894-0D7F4291CC08}">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148" authorId="0" shapeId="0" xr:uid="{E73B8AF9-D062-449B-BE78-792E38D675BD}">
      <text>
        <r>
          <rPr>
            <b/>
            <sz val="9"/>
            <color indexed="81"/>
            <rFont val="Tahoma"/>
            <family val="2"/>
          </rPr>
          <t xml:space="preserve">TI:
OE# assertion time for the first address phase in an AAD-Multiplexed access
0h (R/W) = 0 GPMC_FCLK cycle
1h (R/W) = 1 GPMC_FCLK cycle
7h (R/W) = 7 GPMC_FCLK cycles
</t>
        </r>
      </text>
    </comment>
    <comment ref="T148" authorId="0" shapeId="0" xr:uid="{C68B42EC-9023-44A0-98BD-02F1CDF2DE2B}">
      <text>
        <r>
          <rPr>
            <b/>
            <sz val="9"/>
            <color indexed="81"/>
            <rFont val="Tahoma"/>
            <family val="2"/>
          </rPr>
          <t xml:space="preserve">TI:
OE# assertion time from start cycle time
0h (R/W) = 0 GPMC_FCLK cycle
1h (R/W) = 1 GPMC_FCLK cycle
Fh (R/W) = 15 GPMC_FCLK cycles
</t>
        </r>
      </text>
    </comment>
    <comment ref="K156" authorId="0" shapeId="0" xr:uid="{8DE9E5BB-5EAB-4822-B2EC-A6A9A32AF8E2}">
      <text>
        <r>
          <rPr>
            <b/>
            <sz val="9"/>
            <color indexed="81"/>
            <rFont val="Tahoma"/>
            <family val="2"/>
          </rPr>
          <t xml:space="preserve">TI:
Write 0s for future compatibility. Read returns 0s.
</t>
        </r>
      </text>
    </comment>
    <comment ref="L156" authorId="0" shapeId="0" xr:uid="{E6FFFB50-AC9B-4235-AF00-83E932ABABFA}">
      <text>
        <r>
          <rPr>
            <b/>
            <sz val="9"/>
            <color indexed="81"/>
            <rFont val="Tahoma"/>
            <family val="2"/>
          </rPr>
          <t xml:space="preserve">TI:
Delay between successive words in a multiple access
0h (R/W) = 0 GPMC_FCLK cycle
1h (R/W) = 1 GPMC_FCLK cycle
Fh (R/W) = 15 GPMC_FCLK cycles
</t>
        </r>
      </text>
    </comment>
    <comment ref="M156" authorId="0" shapeId="0" xr:uid="{13E8F531-ECEB-45E6-BFB7-C8EA5A01EFCF}">
      <text>
        <r>
          <rPr>
            <b/>
            <sz val="9"/>
            <color indexed="81"/>
            <rFont val="Tahoma"/>
            <family val="2"/>
          </rPr>
          <t xml:space="preserve">TI:
Write 0s for future compatibility. Read returns 0s.
</t>
        </r>
      </text>
    </comment>
    <comment ref="N156" authorId="0" shapeId="0" xr:uid="{8FD2265C-02CA-4693-A74C-9BA14792A724}">
      <text>
        <r>
          <rPr>
            <b/>
            <sz val="9"/>
            <color indexed="81"/>
            <rFont val="Tahoma"/>
            <family val="2"/>
          </rPr>
          <t xml:space="preserve">TI:
Delay between start cycle time and first data valid
0h (R/W) = 0 GPMC_FCLK cycle
1h (R/W) = 1 GPMC_FCLK cycle
1Fh (R/W) = 31 GPMC_FCLK cycles
</t>
        </r>
      </text>
    </comment>
    <comment ref="O156" authorId="0" shapeId="0" xr:uid="{0022B343-175D-41B2-950F-B7254BD55E43}">
      <text>
        <r>
          <rPr>
            <b/>
            <sz val="9"/>
            <color indexed="81"/>
            <rFont val="Tahoma"/>
            <family val="2"/>
          </rPr>
          <t xml:space="preserve">TI:
Write 0s for future compatibility. Read returns 0s.
</t>
        </r>
      </text>
    </comment>
    <comment ref="P156" authorId="0" shapeId="0" xr:uid="{87279B64-3593-488B-BB06-66DE5E5957DE}">
      <text>
        <r>
          <rPr>
            <b/>
            <sz val="9"/>
            <color indexed="81"/>
            <rFont val="Tahoma"/>
            <family val="2"/>
          </rPr>
          <t xml:space="preserve">TI:
Total write cycle time
0h (R/W) = 0 GPMC_FCLK cycle
1h (R/W) = 1 GPMC_FCLK cycle
1Fh (R/W) = 31 GPMC_FCLK cycles
</t>
        </r>
      </text>
    </comment>
    <comment ref="Q156" authorId="0" shapeId="0" xr:uid="{F1D3616C-C5B0-4F3E-AEE1-DA04FBAABBB5}">
      <text>
        <r>
          <rPr>
            <b/>
            <sz val="9"/>
            <color indexed="81"/>
            <rFont val="Tahoma"/>
            <family val="2"/>
          </rPr>
          <t xml:space="preserve">TI:
Write 0s for future compatibility. Read returns 0s.
</t>
        </r>
      </text>
    </comment>
    <comment ref="R156" authorId="0" shapeId="0" xr:uid="{C374E485-59E2-4A4B-86DC-D7B254DF315D}">
      <text>
        <r>
          <rPr>
            <b/>
            <sz val="9"/>
            <color indexed="81"/>
            <rFont val="Tahoma"/>
            <family val="2"/>
          </rPr>
          <t xml:space="preserve">TI:
Total read cycle time
0h (R/W) = 0 GPMC_FCLK cycle
1h (R/W) = 1 GPMC_FCLK cycle
1Fh (R/W) = 31 GPMC_FCLK cycles
</t>
        </r>
      </text>
    </comment>
    <comment ref="K164" authorId="0" shapeId="0" xr:uid="{FF641572-BE64-4FB5-8318-F0FE4F72739D}">
      <text>
        <r>
          <rPr>
            <b/>
            <sz val="9"/>
            <color indexed="81"/>
            <rFont val="Tahoma"/>
            <family val="2"/>
          </rPr>
          <t>TI:
TI Internal use - Do not modify from reset value of 0x1</t>
        </r>
      </text>
    </comment>
    <comment ref="L164" authorId="0" shapeId="0" xr:uid="{B18CA651-B49F-4EFB-A106-8FC377AD1A08}">
      <text>
        <r>
          <rPr>
            <b/>
            <sz val="9"/>
            <color indexed="81"/>
            <rFont val="Tahoma"/>
            <family val="2"/>
          </rPr>
          <t xml:space="preserve">TI:
Write 0s for future compatibility. Read returns 0s.
</t>
        </r>
      </text>
    </comment>
    <comment ref="M164" authorId="0" shapeId="0" xr:uid="{7FF2F79F-D524-4F29-9917-76E68A6DB009}">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164" authorId="0" shapeId="0" xr:uid="{67638A98-C7AC-4C75-82AC-34CA63EEAF66}">
      <text>
        <r>
          <rPr>
            <b/>
            <sz val="9"/>
            <color indexed="81"/>
            <rFont val="Tahoma"/>
            <family val="2"/>
          </rPr>
          <t xml:space="preserve">TI:
Write 0s for future compatibility. Read returns 0s.
</t>
        </r>
      </text>
    </comment>
    <comment ref="O164" authorId="0" shapeId="0" xr:uid="{2C4DFA1F-4283-4F22-BF21-50AD02B2732A}">
      <text>
        <r>
          <rPr>
            <b/>
            <sz val="9"/>
            <color indexed="81"/>
            <rFont val="Tahoma"/>
            <family val="2"/>
          </rPr>
          <t xml:space="preserve">TI:
Specifies on which GPMC.FCLK rising edge the first data of the synchronous burst write is driven in the add/data multiplexed bus. Reset value is 0x7.
</t>
        </r>
      </text>
    </comment>
    <comment ref="P164" authorId="0" shapeId="0" xr:uid="{75625627-BEA8-4526-A9AA-6306327DAA99}">
      <text>
        <r>
          <rPr>
            <b/>
            <sz val="9"/>
            <color indexed="81"/>
            <rFont val="Tahoma"/>
            <family val="2"/>
          </rPr>
          <t xml:space="preserve">TI:
Write 0s for future compatibility. Read returns 0s.
</t>
        </r>
      </text>
    </comment>
    <comment ref="Q164" authorId="0" shapeId="0" xr:uid="{7533DB69-3FAA-4AAA-AD17-4052F335B060}">
      <text>
        <r>
          <rPr>
            <b/>
            <sz val="9"/>
            <color indexed="81"/>
            <rFont val="Tahoma"/>
            <family val="2"/>
          </rPr>
          <t xml:space="preserve">TI:
Chip select high pulse delay between two successive accesses
0h (R/W) = 0 GPMC_FCLK cycle
1h (R/W) = 1 GPMC_FCLK cycle
Fh (R/W) = 15 GPMC_FCLK cycles
</t>
        </r>
      </text>
    </comment>
    <comment ref="R164" authorId="0" shapeId="0" xr:uid="{F87F1050-7A9E-4F14-8A7F-DBA5ACA00FC9}">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164" authorId="0" shapeId="0" xr:uid="{A4568AD2-9CC0-4D30-B94D-D1C22483D279}">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164" authorId="0" shapeId="0" xr:uid="{8101F478-8C5D-44F2-958A-46DDCA735063}">
      <text>
        <r>
          <rPr>
            <b/>
            <sz val="9"/>
            <color indexed="81"/>
            <rFont val="Tahoma"/>
            <family val="2"/>
          </rPr>
          <t xml:space="preserve">TI:
Write 0s for future compatibility. Read returns 0s.
</t>
        </r>
      </text>
    </comment>
    <comment ref="U164" authorId="0" shapeId="0" xr:uid="{63006B22-20BF-46A7-A2C8-B402796A5748}">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172" authorId="0" shapeId="0" xr:uid="{283F8BB8-C4C6-4345-A487-5A574EE39C0A}">
      <text>
        <r>
          <rPr>
            <b/>
            <sz val="9"/>
            <color indexed="81"/>
            <rFont val="Tahoma"/>
            <family val="2"/>
          </rPr>
          <t xml:space="preserve">TI:
Write 0s for future compatibility. Read returns 0s.
</t>
        </r>
      </text>
    </comment>
    <comment ref="L172" authorId="0" shapeId="0" xr:uid="{6EBBE192-73B7-4E67-818B-2FD5EB089B92}">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172" authorId="0" shapeId="0" xr:uid="{AEE661E6-797A-4888-801E-A5F8E802B548}">
      <text>
        <r>
          <rPr>
            <b/>
            <sz val="9"/>
            <color indexed="81"/>
            <rFont val="Tahoma"/>
            <family val="2"/>
          </rPr>
          <t xml:space="preserve">TI:
Write 0s for future compatibility. Read returns 0s.
</t>
        </r>
      </text>
    </comment>
    <comment ref="N172" authorId="0" shapeId="0" xr:uid="{FA91DE9F-6314-42EB-92C0-FDBECE5EDB8C}">
      <text>
        <r>
          <rPr>
            <b/>
            <sz val="9"/>
            <color indexed="81"/>
            <rFont val="Tahoma"/>
            <family val="2"/>
          </rPr>
          <t xml:space="preserve">TI:
Chip-select enable (reset value is 1 for CS[0] (active low) and 0 for CS[1] to CS[5] (active low)).
0h (R/W) = CS (active low) disabled
1h (R/W) = CS (active low) enabled
</t>
        </r>
      </text>
    </comment>
    <comment ref="O172" authorId="0" shapeId="0" xr:uid="{D4C3A0D4-31B2-4675-9EC8-C9463E7866E1}">
      <text>
        <r>
          <rPr>
            <b/>
            <sz val="9"/>
            <color indexed="81"/>
            <rFont val="Tahoma"/>
            <family val="2"/>
          </rPr>
          <t xml:space="preserve">TI:
Chip-select base address. CSi base address where i = 0 to 3 (16 Mbytes minimum granularity).
Bits 5 to 0 correspond to A29, A28, A27, A26, A25, and A24.
</t>
        </r>
      </text>
    </comment>
    <comment ref="K182" authorId="0" shapeId="0" xr:uid="{17BA60D4-E9F9-4D8C-A52E-1FBCB9F2CAA8}">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182" authorId="0" shapeId="0" xr:uid="{5BCA948C-BB34-4278-9C01-23A9D877CB93}">
      <text>
        <r>
          <rPr>
            <b/>
            <sz val="9"/>
            <color indexed="81"/>
            <rFont val="Tahoma"/>
            <family val="2"/>
          </rPr>
          <t xml:space="preserve">TI:
Selects the read single or multiple access
0x0: Single access
0x1: Multiple access (burst if synchronous, page if asynchronous)
</t>
        </r>
      </text>
    </comment>
    <comment ref="M182" authorId="0" shapeId="0" xr:uid="{F02B6F88-1AA8-4518-B71F-48938316D88E}">
      <text>
        <r>
          <rPr>
            <b/>
            <sz val="9"/>
            <color indexed="81"/>
            <rFont val="Tahoma"/>
            <family val="2"/>
          </rPr>
          <t>TI:
Selects the read mode operation
0x0: Read asynchronous
0x1: Read synchronous</t>
        </r>
      </text>
    </comment>
    <comment ref="N182" authorId="0" shapeId="0" xr:uid="{6814089D-9DF8-49D7-BAA5-ABF1434CAA2F}">
      <text>
        <r>
          <rPr>
            <b/>
            <sz val="9"/>
            <color indexed="81"/>
            <rFont val="Tahoma"/>
            <family val="2"/>
          </rPr>
          <t>TI:
Selects the write single or multiple access
0h (R/W) = Single access
1h (R/W) = Multiple access (burst if synchronous, considered as single if asynchronous)</t>
        </r>
      </text>
    </comment>
    <comment ref="O182" authorId="0" shapeId="0" xr:uid="{C1BA90A4-D072-45D9-B481-7D3552FC6EE5}">
      <text>
        <r>
          <rPr>
            <b/>
            <sz val="9"/>
            <color indexed="81"/>
            <rFont val="Tahoma"/>
            <family val="2"/>
          </rPr>
          <t xml:space="preserve">TI:
Selects the write mode operation
0x0: Write asynchronous
0x1: Write synchronous
</t>
        </r>
      </text>
    </comment>
    <comment ref="P182" authorId="0" shapeId="0" xr:uid="{4DDB4AF4-C05A-4BD1-95A3-D0FFEE60A2AE}">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182" authorId="0" shapeId="0" xr:uid="{DFE733AD-280C-4DF1-9799-50B2D7302315}">
      <text>
        <r>
          <rPr>
            <b/>
            <sz val="9"/>
            <color indexed="81"/>
            <rFont val="Tahoma"/>
            <family val="2"/>
          </rPr>
          <t xml:space="preserve">TI:
Specifies the attached device page (burst) length
0x0: 4 words
0x1: 8 words
0x2: 16 words
0x3: Reserved (1 word = interface size)
</t>
        </r>
      </text>
    </comment>
    <comment ref="R182" authorId="0" shapeId="0" xr:uid="{99982DBE-E884-482D-BD52-BBABF0381A7D}">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182" authorId="0" shapeId="0" xr:uid="{64A3F812-539E-4730-912A-01C4AB8D8CF0}">
      <text>
        <r>
          <rPr>
            <b/>
            <sz val="9"/>
            <color indexed="81"/>
            <rFont val="Tahoma"/>
            <family val="2"/>
          </rPr>
          <t xml:space="preserve">TI:
Selects the Wait monitoring configuration for Write accesses
0x0: Wait pin is not monitored for write accesses.
0x1: Wait pin is monitored for write accesses.
</t>
        </r>
      </text>
    </comment>
    <comment ref="T182" authorId="0" shapeId="0" xr:uid="{331F346C-B9F0-4E8A-8D79-D60DBA305B04}">
      <text>
        <r>
          <rPr>
            <b/>
            <sz val="9"/>
            <color indexed="81"/>
            <rFont val="Tahoma"/>
            <family val="2"/>
          </rPr>
          <t>TI:
Write 0s for future compatibility. Read returns 0.</t>
        </r>
      </text>
    </comment>
    <comment ref="U182" authorId="0" shapeId="0" xr:uid="{11370151-76B3-4DA4-A02D-0D99E5235680}">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182" authorId="0" shapeId="0" xr:uid="{28BCB132-9CB6-49E0-9492-6D8CE4DFD792}">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182" authorId="0" shapeId="0" xr:uid="{5F14149A-606E-42DD-ADE9-03B4E6057674}">
      <text>
        <r>
          <rPr>
            <b/>
            <sz val="9"/>
            <color indexed="81"/>
            <rFont val="Tahoma"/>
            <family val="2"/>
          </rPr>
          <t xml:space="preserve">TI:
</t>
        </r>
      </text>
    </comment>
    <comment ref="X182" authorId="0" shapeId="0" xr:uid="{94D49BFE-255E-47E9-B3F5-DC5ED49CB90E}">
      <text>
        <r>
          <rPr>
            <b/>
            <sz val="9"/>
            <color indexed="81"/>
            <rFont val="Tahoma"/>
            <family val="2"/>
          </rPr>
          <t xml:space="preserve">TI:
Selects the device size attached
0h (R/W) = 8 bit
1h (R/W) = 16 bit
2h (R/W) = Reserved
3h (R/W) = Reserved
</t>
        </r>
      </text>
    </comment>
    <comment ref="Y182" authorId="0" shapeId="0" xr:uid="{A509F5DD-3082-4D0B-BDCF-C344F471881E}">
      <text>
        <r>
          <rPr>
            <b/>
            <sz val="9"/>
            <color indexed="81"/>
            <rFont val="Tahoma"/>
            <family val="2"/>
          </rPr>
          <t xml:space="preserve">TI:
Selects the attached device type
0x0: NOR flash-like, asynchronous and synchronous devices
0x1: Reserved
0x2: NAND flash-like devices, stream mode
0x3: Reserved
</t>
        </r>
      </text>
    </comment>
    <comment ref="Z182" authorId="0" shapeId="0" xr:uid="{C07D57A3-E03C-489C-8066-C40D4D3C3DD0}">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182" authorId="0" shapeId="0" xr:uid="{D324107A-B9BE-4510-8EAF-1AFA6A3523B7}">
      <text>
        <r>
          <rPr>
            <b/>
            <sz val="9"/>
            <color indexed="81"/>
            <rFont val="Tahoma"/>
            <family val="2"/>
          </rPr>
          <t xml:space="preserve">TI:
Write 0s for future compatibility. Read returns 0s.
</t>
        </r>
      </text>
    </comment>
    <comment ref="AB182" authorId="0" shapeId="0" xr:uid="{3843CE2B-FCFE-4841-A7B0-1C55E43B6F4C}">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182" authorId="0" shapeId="0" xr:uid="{300E7CA1-31E5-4A43-A4BD-72A242294624}">
      <text>
        <r>
          <rPr>
            <b/>
            <sz val="9"/>
            <color indexed="81"/>
            <rFont val="Tahoma"/>
            <family val="2"/>
          </rPr>
          <t xml:space="preserve">TI:
Write 0s for future compatibility. Read returns 0s.
</t>
        </r>
      </text>
    </comment>
    <comment ref="AD182" authorId="0" shapeId="0" xr:uid="{2D939C84-0848-4080-BB6C-1A8C29536255}">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190" authorId="0" shapeId="0" xr:uid="{87B61F87-76E1-4924-AF5C-997FBA3BAF4C}">
      <text>
        <r>
          <rPr>
            <b/>
            <sz val="9"/>
            <color indexed="81"/>
            <rFont val="Tahoma"/>
            <family val="2"/>
          </rPr>
          <t xml:space="preserve">TI:
Write 0s for future compatibility. Read returns 0s.
</t>
        </r>
      </text>
    </comment>
    <comment ref="L190" authorId="0" shapeId="0" xr:uid="{B6C9B4B9-D69D-4D60-9EEA-6DADDDD8240B}">
      <text>
        <r>
          <rPr>
            <b/>
            <sz val="9"/>
            <color indexed="81"/>
            <rFont val="Tahoma"/>
            <family val="2"/>
          </rPr>
          <t xml:space="preserve">TI:
CS# de-assertion time from start cycle time for write accesses
0h (R/W) = 0 GPMC_FCLK cycle
1h (R/W) = 1 GPMC_FCLK cycle
1Fh (R/W) = 31 GPMC_FCLK cycles
</t>
        </r>
      </text>
    </comment>
    <comment ref="M190" authorId="0" shapeId="0" xr:uid="{565AFC15-DA59-4B9E-B494-81D0FDC7C131}">
      <text>
        <r>
          <rPr>
            <b/>
            <sz val="9"/>
            <color indexed="81"/>
            <rFont val="Tahoma"/>
            <family val="2"/>
          </rPr>
          <t xml:space="preserve">TI:
Write 0s for future compatibility. Read returns 0s.
</t>
        </r>
      </text>
    </comment>
    <comment ref="N190" authorId="0" shapeId="0" xr:uid="{C2332819-1B8D-4168-B0D1-BBC91FEF7264}">
      <text>
        <r>
          <rPr>
            <b/>
            <sz val="9"/>
            <color indexed="81"/>
            <rFont val="Tahoma"/>
            <family val="2"/>
          </rPr>
          <t xml:space="preserve">TI:
CS# de-assertion time from start cycle time for read accesses
0h (R/W) = 0 GPMC_FCLK cycle
1h (R/W) = 1 GPMC_FCLK cycle
1Fh (R/W) = 31 GPMC_FCLK cycles
</t>
        </r>
      </text>
    </comment>
    <comment ref="O190" authorId="0" shapeId="0" xr:uid="{699A751B-8DBD-4DFC-A877-0C4FE11EEA63}">
      <text>
        <r>
          <rPr>
            <b/>
            <sz val="9"/>
            <color indexed="81"/>
            <rFont val="Tahoma"/>
            <family val="2"/>
          </rPr>
          <t xml:space="preserve">TI:
CS# Add Extra Half GPMC.FCLK cycle
0h (R/W) = CS i Timing control signal is not delayed
1h (R/W) = CS i Timing control signal is delayed of half GPMC_FCLK clock cycle
</t>
        </r>
      </text>
    </comment>
    <comment ref="P190" authorId="0" shapeId="0" xr:uid="{0D31CB9E-FCB0-43FB-B202-581941AF1A85}">
      <text>
        <r>
          <rPr>
            <b/>
            <sz val="9"/>
            <color indexed="81"/>
            <rFont val="Tahoma"/>
            <family val="2"/>
          </rPr>
          <t xml:space="preserve">TI:
Write 0s for future compatibility. Read returns 0s.
</t>
        </r>
      </text>
    </comment>
    <comment ref="Q190" authorId="0" shapeId="0" xr:uid="{6650ED60-28A7-428F-838C-D258A7846E60}">
      <text>
        <r>
          <rPr>
            <b/>
            <sz val="9"/>
            <color indexed="81"/>
            <rFont val="Tahoma"/>
            <family val="2"/>
          </rPr>
          <t xml:space="preserve">TI:
CS# assertion time from start cycle time
0h (R/W) = 0 GPMC_FCLK cycle
1h (R/W) = 1 GPMC_FCLK cycle
1Fh (R/W) = 15 GPMC_FCLK cycles
</t>
        </r>
      </text>
    </comment>
    <comment ref="K198" authorId="0" shapeId="0" xr:uid="{CC672873-6BCB-4B03-BC90-DE4343D0EBD8}">
      <text>
        <r>
          <rPr>
            <b/>
            <sz val="9"/>
            <color indexed="81"/>
            <rFont val="Tahoma"/>
            <family val="2"/>
          </rPr>
          <t xml:space="preserve">TI:
Write 0s for future compatibility. Read returns 0s.
</t>
        </r>
      </text>
    </comment>
    <comment ref="L198" authorId="0" shapeId="0" xr:uid="{0827500E-BEE7-4691-BD72-AB64FD84D66E}">
      <text>
        <r>
          <rPr>
            <b/>
            <sz val="9"/>
            <color indexed="81"/>
            <rFont val="Tahoma"/>
            <family val="2"/>
          </rPr>
          <t xml:space="preserve">TI:
ADV# de-assertion for first address phase when using the AAD-Mux protocol
0h (R/W) = 0 GPMC_FCLK cycle
1h (R/W) = 1 GPMC_FCLK cycle
7h (R/W) = 7 GPMC_FCLK cycles
</t>
        </r>
      </text>
    </comment>
    <comment ref="M198" authorId="0" shapeId="0" xr:uid="{E3BA98E2-B260-4A38-B4EE-932E3222D47D}">
      <text>
        <r>
          <rPr>
            <b/>
            <sz val="9"/>
            <color indexed="81"/>
            <rFont val="Tahoma"/>
            <family val="2"/>
          </rPr>
          <t xml:space="preserve">TI:
Write 0s for future compatibility. Read returns 0s.
</t>
        </r>
      </text>
    </comment>
    <comment ref="N198" authorId="0" shapeId="0" xr:uid="{E7F01176-3172-4792-9BA7-E63A6E0C1342}">
      <text>
        <r>
          <rPr>
            <b/>
            <sz val="9"/>
            <color indexed="81"/>
            <rFont val="Tahoma"/>
            <family val="2"/>
          </rPr>
          <t xml:space="preserve">TI:
ADV# assertion for first address phase when using the AAD-Mux protocol
0h (R/W) = 0 GPMC_FCLK cycle
1h (R/W) = 1 GPMC_FCLK cycle
7h (R/W) = 7 GPMC_FCLK cycles
</t>
        </r>
      </text>
    </comment>
    <comment ref="O198" authorId="0" shapeId="0" xr:uid="{5099C4DF-16A2-49DF-87A0-3453B9265743}">
      <text>
        <r>
          <rPr>
            <b/>
            <sz val="9"/>
            <color indexed="81"/>
            <rFont val="Tahoma"/>
            <family val="2"/>
          </rPr>
          <t xml:space="preserve">TI:
Write 0s for future compatibility. Read returns 0s.
</t>
        </r>
      </text>
    </comment>
    <comment ref="P198" authorId="0" shapeId="0" xr:uid="{2E2AEC80-4A0F-4886-89E7-58BEDBDD5131}">
      <text>
        <r>
          <rPr>
            <b/>
            <sz val="9"/>
            <color indexed="81"/>
            <rFont val="Tahoma"/>
            <family val="2"/>
          </rPr>
          <t xml:space="preserve">TI:
ADV# de-assertion time from start cycle time for write accesses
0h (R/W) = 0 GPMC_FCLK cycle
1h (R/W) = 1 GPMC_FCLK cycle
1Fh (R/W) = 31 GPMC_FCLK cycles
</t>
        </r>
      </text>
    </comment>
    <comment ref="Q198" authorId="0" shapeId="0" xr:uid="{48E7F7DE-9112-4BB0-8A6A-771542BBD809}">
      <text>
        <r>
          <rPr>
            <b/>
            <sz val="9"/>
            <color indexed="81"/>
            <rFont val="Tahoma"/>
            <family val="2"/>
          </rPr>
          <t xml:space="preserve">TI:
Write 0s for future compatibility. Read returns 0s.
</t>
        </r>
      </text>
    </comment>
    <comment ref="R198" authorId="0" shapeId="0" xr:uid="{0007F5BD-BE25-49E7-B36A-48546ADB8CDD}">
      <text>
        <r>
          <rPr>
            <b/>
            <sz val="9"/>
            <color indexed="81"/>
            <rFont val="Tahoma"/>
            <family val="2"/>
          </rPr>
          <t xml:space="preserve">TI:
ADV# de-assertion time from start cycle time for read accesses
0h (R/W) = 0 GPMC_FCLK cycle
1h (R/W) = 1 GPMC_FCLK cycle
1Fh (R/W) = 31 GPMC_FCLK cycles
</t>
        </r>
      </text>
    </comment>
    <comment ref="S198" authorId="0" shapeId="0" xr:uid="{7B94887A-B589-48AA-A1B2-7DE883637A87}">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198" authorId="0" shapeId="0" xr:uid="{CBAA8F79-C501-48BE-966B-4D4CF7EBDBF1}">
      <text>
        <r>
          <rPr>
            <b/>
            <sz val="9"/>
            <color indexed="81"/>
            <rFont val="Tahoma"/>
            <family val="2"/>
          </rPr>
          <t xml:space="preserve">TI:
ADV# assertion for first address phase when using the AADMultiplexed protocol
0h (R/W) = 0 GPMC_FCLK cycle
1h (R/W) = 1 GPMC_FCLK cycle
7h (R/W) = 7 GPMC_FCLK cycles
</t>
        </r>
      </text>
    </comment>
    <comment ref="U198" authorId="0" shapeId="0" xr:uid="{3DCC8647-32FE-4827-A5A9-63412F0650F7}">
      <text>
        <r>
          <rPr>
            <b/>
            <sz val="9"/>
            <color indexed="81"/>
            <rFont val="Tahoma"/>
            <family val="2"/>
          </rPr>
          <t xml:space="preserve">TI:
ADV# assertion time from start cycle time
0h (R/W) = 0 GPMC_FCLK cycle
1h (R/W) = 1 GPMC_FCLK cycle
Fh (R/W) = 15 GPMC_FCLK cycles
</t>
        </r>
      </text>
    </comment>
    <comment ref="K206" authorId="0" shapeId="0" xr:uid="{5DDBDE0A-7346-4C61-B12B-36ACEBE2A52A}">
      <text>
        <r>
          <rPr>
            <b/>
            <sz val="9"/>
            <color indexed="81"/>
            <rFont val="Tahoma"/>
            <family val="2"/>
          </rPr>
          <t xml:space="preserve">TI:
Write 0s for future compatibility. Read returns 0s.
</t>
        </r>
      </text>
    </comment>
    <comment ref="L206" authorId="0" shapeId="0" xr:uid="{074D839C-D614-4902-951A-7A1B9702BC38}">
      <text>
        <r>
          <rPr>
            <b/>
            <sz val="9"/>
            <color indexed="81"/>
            <rFont val="Tahoma"/>
            <family val="2"/>
          </rPr>
          <t xml:space="preserve">TI:
WE# de-assertion time from start cycle time
0h (R/W) = 0 GPMC_FCLK cycle
1h (R/W) = 1 GPMC_FCLK cycle
1Fh (R/W) = 31 GPMC_FCLK cycles
</t>
        </r>
      </text>
    </comment>
    <comment ref="M206" authorId="0" shapeId="0" xr:uid="{526CAD6A-770F-4457-8F5B-1E8C76FA2D5F}">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206" authorId="0" shapeId="0" xr:uid="{E171FF91-2C39-4A8F-A519-5BD9BBB888C1}">
      <text>
        <r>
          <rPr>
            <b/>
            <sz val="9"/>
            <color indexed="81"/>
            <rFont val="Tahoma"/>
            <family val="2"/>
          </rPr>
          <t xml:space="preserve">TI:
Write 0s for future compatibility. Read returns 0s.
</t>
        </r>
      </text>
    </comment>
    <comment ref="O206" authorId="0" shapeId="0" xr:uid="{734DC116-6975-4286-8242-4D26CE22936A}">
      <text>
        <r>
          <rPr>
            <b/>
            <sz val="9"/>
            <color indexed="81"/>
            <rFont val="Tahoma"/>
            <family val="2"/>
          </rPr>
          <t xml:space="preserve">TI:
WE# assertion time from start cycle time
0h (R/W) = 0 GPMC_FCLK cycle
1h (R/W) = 1 GPMC_FCLK cycle
Fh (R/W) = 15 GPMC_FCLK cycles
</t>
        </r>
      </text>
    </comment>
    <comment ref="P206" authorId="0" shapeId="0" xr:uid="{D0EB37C7-C70C-472B-96DA-8ADAE6C9F255}">
      <text>
        <r>
          <rPr>
            <b/>
            <sz val="9"/>
            <color indexed="81"/>
            <rFont val="Tahoma"/>
            <family val="2"/>
          </rPr>
          <t xml:space="preserve">TI:
OE# de-assertion time for the first address phase in an AADMultiplexed access
0h (R/W) = 0 GPMC_FCLK cycle
1h (R/W) = 1 GPMC_FCLK cycle
7h (R/W) = 7 GPMC_FCLK cycles
</t>
        </r>
      </text>
    </comment>
    <comment ref="Q206" authorId="0" shapeId="0" xr:uid="{D073BB90-1A38-484B-BD42-785E26746C06}">
      <text>
        <r>
          <rPr>
            <b/>
            <sz val="9"/>
            <color indexed="81"/>
            <rFont val="Tahoma"/>
            <family val="2"/>
          </rPr>
          <t xml:space="preserve">TI:
OE# de-assertion time from start cycle time
0h (R/W) = 0 GPMC_FCLK cycle
1h (R/W) = 1 GPMC_FCLK cycle
1Fh (R/W) = 31 GPMC_FCLK cycles
</t>
        </r>
      </text>
    </comment>
    <comment ref="R206" authorId="0" shapeId="0" xr:uid="{1D13E6C9-2330-47BD-8A67-37794774926F}">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206" authorId="0" shapeId="0" xr:uid="{1F33A62C-2DE5-44F4-A1E2-002C93BC53DF}">
      <text>
        <r>
          <rPr>
            <b/>
            <sz val="9"/>
            <color indexed="81"/>
            <rFont val="Tahoma"/>
            <family val="2"/>
          </rPr>
          <t xml:space="preserve">TI:
OE# assertion time for the first address phase in an AAD-Multiplexed access
0h (R/W) = 0 GPMC_FCLK cycle
1h (R/W) = 1 GPMC_FCLK cycle
7h (R/W) = 7 GPMC_FCLK cycles
</t>
        </r>
      </text>
    </comment>
    <comment ref="T206" authorId="0" shapeId="0" xr:uid="{8F69D672-CD87-47F4-80A3-34BAAEF27BF6}">
      <text>
        <r>
          <rPr>
            <b/>
            <sz val="9"/>
            <color indexed="81"/>
            <rFont val="Tahoma"/>
            <family val="2"/>
          </rPr>
          <t xml:space="preserve">TI:
OE# assertion time from start cycle time
0h (R/W) = 0 GPMC_FCLK cycle
1h (R/W) = 1 GPMC_FCLK cycle
Fh (R/W) = 15 GPMC_FCLK cycles
</t>
        </r>
      </text>
    </comment>
    <comment ref="K214" authorId="0" shapeId="0" xr:uid="{393A63FB-2A9B-448E-A201-6F88DD423386}">
      <text>
        <r>
          <rPr>
            <b/>
            <sz val="9"/>
            <color indexed="81"/>
            <rFont val="Tahoma"/>
            <family val="2"/>
          </rPr>
          <t xml:space="preserve">TI:
Write 0s for future compatibility. Read returns 0s.
</t>
        </r>
      </text>
    </comment>
    <comment ref="L214" authorId="0" shapeId="0" xr:uid="{4E7C17E9-690A-41E3-AC7E-38BE9B7718FC}">
      <text>
        <r>
          <rPr>
            <b/>
            <sz val="9"/>
            <color indexed="81"/>
            <rFont val="Tahoma"/>
            <family val="2"/>
          </rPr>
          <t xml:space="preserve">TI:
Delay between successive words in a multiple access
0h (R/W) = 0 GPMC_FCLK cycle
1h (R/W) = 1 GPMC_FCLK cycle
Fh (R/W) = 15 GPMC_FCLK cycles
</t>
        </r>
      </text>
    </comment>
    <comment ref="M214" authorId="0" shapeId="0" xr:uid="{3E51CEBE-329D-4B07-98BE-538F25DBC2BC}">
      <text>
        <r>
          <rPr>
            <b/>
            <sz val="9"/>
            <color indexed="81"/>
            <rFont val="Tahoma"/>
            <family val="2"/>
          </rPr>
          <t xml:space="preserve">TI:
Write 0s for future compatibility. Read returns 0s.
</t>
        </r>
      </text>
    </comment>
    <comment ref="N214" authorId="0" shapeId="0" xr:uid="{36A4306B-4FBE-474F-8263-E09446FA1AF3}">
      <text>
        <r>
          <rPr>
            <b/>
            <sz val="9"/>
            <color indexed="81"/>
            <rFont val="Tahoma"/>
            <family val="2"/>
          </rPr>
          <t xml:space="preserve">TI:
Delay between start cycle time and first data valid
0h (R/W) = 0 GPMC_FCLK cycle
1h (R/W) = 1 GPMC_FCLK cycle
1Fh (R/W) = 31 GPMC_FCLK cycles
</t>
        </r>
      </text>
    </comment>
    <comment ref="O214" authorId="0" shapeId="0" xr:uid="{45EEAFBB-D528-4908-A25C-0BCCDABCA5E5}">
      <text>
        <r>
          <rPr>
            <b/>
            <sz val="9"/>
            <color indexed="81"/>
            <rFont val="Tahoma"/>
            <family val="2"/>
          </rPr>
          <t xml:space="preserve">TI:
Write 0s for future compatibility. Read returns 0s.
</t>
        </r>
      </text>
    </comment>
    <comment ref="P214" authorId="0" shapeId="0" xr:uid="{FF56CE87-FA45-4BFC-9DD7-DAD8BB76B329}">
      <text>
        <r>
          <rPr>
            <b/>
            <sz val="9"/>
            <color indexed="81"/>
            <rFont val="Tahoma"/>
            <family val="2"/>
          </rPr>
          <t xml:space="preserve">TI:
Total write cycle time
0h (R/W) = 0 GPMC_FCLK cycle
1h (R/W) = 1 GPMC_FCLK cycle
1Fh (R/W) = 31 GPMC_FCLK cycles
</t>
        </r>
      </text>
    </comment>
    <comment ref="Q214" authorId="0" shapeId="0" xr:uid="{E9752438-3A76-4701-AFEC-283A2461D903}">
      <text>
        <r>
          <rPr>
            <b/>
            <sz val="9"/>
            <color indexed="81"/>
            <rFont val="Tahoma"/>
            <family val="2"/>
          </rPr>
          <t xml:space="preserve">TI:
Write 0s for future compatibility. Read returns 0s.
</t>
        </r>
      </text>
    </comment>
    <comment ref="R214" authorId="0" shapeId="0" xr:uid="{52D26F8A-59F9-4161-AA10-5DDBA01701D0}">
      <text>
        <r>
          <rPr>
            <b/>
            <sz val="9"/>
            <color indexed="81"/>
            <rFont val="Tahoma"/>
            <family val="2"/>
          </rPr>
          <t xml:space="preserve">TI:
Total read cycle time
0h (R/W) = 0 GPMC_FCLK cycle
1h (R/W) = 1 GPMC_FCLK cycle
1Fh (R/W) = 31 GPMC_FCLK cycles
</t>
        </r>
      </text>
    </comment>
    <comment ref="K222" authorId="0" shapeId="0" xr:uid="{390902A5-92BA-41DB-8932-A160F9105961}">
      <text>
        <r>
          <rPr>
            <b/>
            <sz val="9"/>
            <color indexed="81"/>
            <rFont val="Tahoma"/>
            <family val="2"/>
          </rPr>
          <t>TI:
TI Internal use - Do not modify from reset value of 0x1</t>
        </r>
      </text>
    </comment>
    <comment ref="L222" authorId="0" shapeId="0" xr:uid="{7CD5A0AE-D43C-4907-BA9D-E4D7CF3E07D9}">
      <text>
        <r>
          <rPr>
            <b/>
            <sz val="9"/>
            <color indexed="81"/>
            <rFont val="Tahoma"/>
            <family val="2"/>
          </rPr>
          <t xml:space="preserve">TI:
Write 0s for future compatibility. Read returns 0s.
</t>
        </r>
      </text>
    </comment>
    <comment ref="M222" authorId="0" shapeId="0" xr:uid="{0664394C-1CD7-4E73-B41F-300D3C7155F0}">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222" authorId="0" shapeId="0" xr:uid="{30C7983C-F6FA-4A9D-95F5-F9F4027982A5}">
      <text>
        <r>
          <rPr>
            <b/>
            <sz val="9"/>
            <color indexed="81"/>
            <rFont val="Tahoma"/>
            <family val="2"/>
          </rPr>
          <t xml:space="preserve">TI:
Write 0s for future compatibility. Read returns 0s.
</t>
        </r>
      </text>
    </comment>
    <comment ref="O222" authorId="0" shapeId="0" xr:uid="{B6E5BF60-C82A-4D3E-951D-2EEC082211A6}">
      <text>
        <r>
          <rPr>
            <b/>
            <sz val="9"/>
            <color indexed="81"/>
            <rFont val="Tahoma"/>
            <family val="2"/>
          </rPr>
          <t xml:space="preserve">TI:
Specifies on which GPMC.FCLK rising edge the first data of the synchronous burst write is driven in the add/data multiplexed bus. Reset value is 0x7.
</t>
        </r>
      </text>
    </comment>
    <comment ref="P222" authorId="0" shapeId="0" xr:uid="{933D981C-BD9C-4307-A827-4D8F8CC1A518}">
      <text>
        <r>
          <rPr>
            <b/>
            <sz val="9"/>
            <color indexed="81"/>
            <rFont val="Tahoma"/>
            <family val="2"/>
          </rPr>
          <t xml:space="preserve">TI:
Write 0s for future compatibility. Read returns 0s.
</t>
        </r>
      </text>
    </comment>
    <comment ref="Q222" authorId="0" shapeId="0" xr:uid="{AA55D1AA-0376-41F9-B464-74F1B107C203}">
      <text>
        <r>
          <rPr>
            <b/>
            <sz val="9"/>
            <color indexed="81"/>
            <rFont val="Tahoma"/>
            <family val="2"/>
          </rPr>
          <t xml:space="preserve">TI:
Chip select high pulse delay between two successive accesses
0h (R/W) = 0 GPMC_FCLK cycle
1h (R/W) = 1 GPMC_FCLK cycle
Fh (R/W) = 15 GPMC_FCLK cycles
</t>
        </r>
      </text>
    </comment>
    <comment ref="R222" authorId="0" shapeId="0" xr:uid="{2F2E7116-FA6A-41B0-9ABB-F12DBE7FC3A7}">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222" authorId="0" shapeId="0" xr:uid="{092F28B7-FF4A-4FE4-A920-24147CFF8B50}">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222" authorId="0" shapeId="0" xr:uid="{F27BB46F-E391-42B5-8E51-8BCC40DFAC6B}">
      <text>
        <r>
          <rPr>
            <b/>
            <sz val="9"/>
            <color indexed="81"/>
            <rFont val="Tahoma"/>
            <family val="2"/>
          </rPr>
          <t xml:space="preserve">TI:
Write 0s for future compatibility. Read returns 0s.
</t>
        </r>
      </text>
    </comment>
    <comment ref="U222" authorId="0" shapeId="0" xr:uid="{B2B8AAF3-4077-4D4C-9C50-C2619AB08EA8}">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230" authorId="0" shapeId="0" xr:uid="{63BD7DF6-93BA-46D3-B4AF-5DBF4E22EEE7}">
      <text>
        <r>
          <rPr>
            <b/>
            <sz val="9"/>
            <color indexed="81"/>
            <rFont val="Tahoma"/>
            <family val="2"/>
          </rPr>
          <t xml:space="preserve">TI:
Write 0s for future compatibility. Read returns 0s.
</t>
        </r>
      </text>
    </comment>
    <comment ref="L230" authorId="0" shapeId="0" xr:uid="{423C6617-5ADC-43C0-870C-89C14CFC54DD}">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230" authorId="0" shapeId="0" xr:uid="{4075FBEC-689C-467A-B7B1-BCE0540FA100}">
      <text>
        <r>
          <rPr>
            <b/>
            <sz val="9"/>
            <color indexed="81"/>
            <rFont val="Tahoma"/>
            <family val="2"/>
          </rPr>
          <t xml:space="preserve">TI:
Write 0s for future compatibility. Read returns 0s.
</t>
        </r>
      </text>
    </comment>
    <comment ref="N230" authorId="0" shapeId="0" xr:uid="{9B84DF80-A164-4F5C-8D59-14C355D0255B}">
      <text>
        <r>
          <rPr>
            <b/>
            <sz val="9"/>
            <color indexed="81"/>
            <rFont val="Tahoma"/>
            <family val="2"/>
          </rPr>
          <t xml:space="preserve">TI:
Chip-select enable (reset value is 1 for CS[0] (active low) and 0 for CS[1] to CS[5] (active low)).
0h (R/W) = CS (active low) disabled
1h (R/W) = CS (active low) enabled
</t>
        </r>
      </text>
    </comment>
    <comment ref="O230" authorId="0" shapeId="0" xr:uid="{67419868-EBB5-4BE0-AF8D-712645739A9E}">
      <text>
        <r>
          <rPr>
            <b/>
            <sz val="9"/>
            <color indexed="81"/>
            <rFont val="Tahoma"/>
            <family val="2"/>
          </rPr>
          <t xml:space="preserve">TI:
Chip-select base address. CSi base address where i = 0 to 3 (16 Mbytes minimum granularity).
Bits 5 to 0 correspond to A29, A28, A27, A26, A25, and A24.
</t>
        </r>
      </text>
    </comment>
    <comment ref="K240" authorId="0" shapeId="0" xr:uid="{5163DEEC-EAFD-4854-A992-0574159B96C3}">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240" authorId="0" shapeId="0" xr:uid="{2B07E466-1F29-4DA4-89EF-30AF5774A575}">
      <text>
        <r>
          <rPr>
            <b/>
            <sz val="9"/>
            <color indexed="81"/>
            <rFont val="Tahoma"/>
            <family val="2"/>
          </rPr>
          <t xml:space="preserve">TI:
Selects the read single or multiple access
0x0: Single access
0x1: Multiple access (burst if synchronous, page if asynchronous)
</t>
        </r>
      </text>
    </comment>
    <comment ref="M240" authorId="0" shapeId="0" xr:uid="{AEACA812-EA5D-4656-9151-1B805C695CF4}">
      <text>
        <r>
          <rPr>
            <b/>
            <sz val="9"/>
            <color indexed="81"/>
            <rFont val="Tahoma"/>
            <family val="2"/>
          </rPr>
          <t>TI:
Selects the read mode operation
0x0: Read asynchronous
0x1: Read synchronous</t>
        </r>
      </text>
    </comment>
    <comment ref="N240" authorId="0" shapeId="0" xr:uid="{B9F9C918-33E6-4E49-8C36-154132471498}">
      <text>
        <r>
          <rPr>
            <b/>
            <sz val="9"/>
            <color indexed="81"/>
            <rFont val="Tahoma"/>
            <family val="2"/>
          </rPr>
          <t>TI:
Selects the write single or multiple access
0h (R/W) = Single access
1h (R/W) = Multiple access (burst if synchronous, considered as single if asynchronous)</t>
        </r>
      </text>
    </comment>
    <comment ref="O240" authorId="0" shapeId="0" xr:uid="{13A32765-34DF-471C-B327-2084A055B83B}">
      <text>
        <r>
          <rPr>
            <b/>
            <sz val="9"/>
            <color indexed="81"/>
            <rFont val="Tahoma"/>
            <family val="2"/>
          </rPr>
          <t xml:space="preserve">TI:
Selects the write mode operation
0x0: Write asynchronous
0x1: Write synchronous
</t>
        </r>
      </text>
    </comment>
    <comment ref="P240" authorId="0" shapeId="0" xr:uid="{28053954-4919-4C2A-984B-D2E508022F74}">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240" authorId="0" shapeId="0" xr:uid="{B5B21834-CCEE-44D2-97E5-43846A3B88ED}">
      <text>
        <r>
          <rPr>
            <b/>
            <sz val="9"/>
            <color indexed="81"/>
            <rFont val="Tahoma"/>
            <family val="2"/>
          </rPr>
          <t xml:space="preserve">TI:
Specifies the attached device page (burst) length
0x0: 4 words
0x1: 8 words
0x2: 16 words
0x3: Reserved (1 word = interface size)
</t>
        </r>
      </text>
    </comment>
    <comment ref="R240" authorId="0" shapeId="0" xr:uid="{CEFB7586-055E-4CF1-ABB2-59B3CFB60504}">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240" authorId="0" shapeId="0" xr:uid="{83CA20D0-0918-45EC-AE14-99A02C780782}">
      <text>
        <r>
          <rPr>
            <b/>
            <sz val="9"/>
            <color indexed="81"/>
            <rFont val="Tahoma"/>
            <family val="2"/>
          </rPr>
          <t xml:space="preserve">TI:
Selects the Wait monitoring configuration for Write accesses
0x0: Wait pin is not monitored for write accesses.
0x1: Wait pin is monitored for write accesses.
</t>
        </r>
      </text>
    </comment>
    <comment ref="T240" authorId="0" shapeId="0" xr:uid="{FF7B0403-291E-4D3D-89A2-81FB0411AB48}">
      <text>
        <r>
          <rPr>
            <b/>
            <sz val="9"/>
            <color indexed="81"/>
            <rFont val="Tahoma"/>
            <family val="2"/>
          </rPr>
          <t>TI:
Write 0s for future compatibility. Read returns 0.</t>
        </r>
      </text>
    </comment>
    <comment ref="U240" authorId="0" shapeId="0" xr:uid="{74E9B7A1-D151-4C20-B37A-73ED6162C515}">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240" authorId="0" shapeId="0" xr:uid="{6CF16667-FC71-4E66-92E1-A638DA948351}">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240" authorId="0" shapeId="0" xr:uid="{CAAA2425-0AB6-4BBB-8680-EE37FFD20EF4}">
      <text>
        <r>
          <rPr>
            <b/>
            <sz val="9"/>
            <color indexed="81"/>
            <rFont val="Tahoma"/>
            <family val="2"/>
          </rPr>
          <t xml:space="preserve">TI:
</t>
        </r>
      </text>
    </comment>
    <comment ref="X240" authorId="0" shapeId="0" xr:uid="{259F2AF7-1447-4813-B7BD-56FB01CDF45D}">
      <text>
        <r>
          <rPr>
            <b/>
            <sz val="9"/>
            <color indexed="81"/>
            <rFont val="Tahoma"/>
            <family val="2"/>
          </rPr>
          <t xml:space="preserve">TI:
Selects the device size attached
0h (R/W) = 8 bit
1h (R/W) = 16 bit
2h (R/W) = Reserved
3h (R/W) = Reserved
</t>
        </r>
      </text>
    </comment>
    <comment ref="Y240" authorId="0" shapeId="0" xr:uid="{08817C8A-0A94-4AE7-8744-CC6FB74272D9}">
      <text>
        <r>
          <rPr>
            <b/>
            <sz val="9"/>
            <color indexed="81"/>
            <rFont val="Tahoma"/>
            <family val="2"/>
          </rPr>
          <t xml:space="preserve">TI:
Selects the attached device type
0x0: NOR flash-like, asynchronous and synchronous devices
0x1: Reserved
0x2: NAND flash-like devices, stream mode
0x3: Reserved
</t>
        </r>
      </text>
    </comment>
    <comment ref="Z240" authorId="0" shapeId="0" xr:uid="{75529F3B-6C90-4E79-BA47-C1540F145118}">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240" authorId="0" shapeId="0" xr:uid="{96027891-C0D8-40E2-B210-93FF5A6EAC6B}">
      <text>
        <r>
          <rPr>
            <b/>
            <sz val="9"/>
            <color indexed="81"/>
            <rFont val="Tahoma"/>
            <family val="2"/>
          </rPr>
          <t xml:space="preserve">TI:
Write 0s for future compatibility. Read returns 0s.
</t>
        </r>
      </text>
    </comment>
    <comment ref="AB240" authorId="0" shapeId="0" xr:uid="{BE99E0CD-DCC1-425D-AC16-2C8C04201E96}">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240" authorId="0" shapeId="0" xr:uid="{69D97EA8-57B2-4B9F-8F5D-08C3A9243431}">
      <text>
        <r>
          <rPr>
            <b/>
            <sz val="9"/>
            <color indexed="81"/>
            <rFont val="Tahoma"/>
            <family val="2"/>
          </rPr>
          <t xml:space="preserve">TI:
Write 0s for future compatibility. Read returns 0s.
</t>
        </r>
      </text>
    </comment>
    <comment ref="AD240" authorId="0" shapeId="0" xr:uid="{6EBC8E5D-7371-47CB-8BA8-B999691C577F}">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248" authorId="0" shapeId="0" xr:uid="{E493724D-7650-40AC-89C0-CB43BD4A4B8A}">
      <text>
        <r>
          <rPr>
            <b/>
            <sz val="9"/>
            <color indexed="81"/>
            <rFont val="Tahoma"/>
            <family val="2"/>
          </rPr>
          <t xml:space="preserve">TI:
Write 0s for future compatibility. Read returns 0s.
</t>
        </r>
      </text>
    </comment>
    <comment ref="L248" authorId="0" shapeId="0" xr:uid="{1545E525-A23A-443F-8D98-EC3E8038F65F}">
      <text>
        <r>
          <rPr>
            <b/>
            <sz val="9"/>
            <color indexed="81"/>
            <rFont val="Tahoma"/>
            <family val="2"/>
          </rPr>
          <t xml:space="preserve">TI:
CS# de-assertion time from start cycle time for write accesses
0h (R/W) = 0 GPMC_FCLK cycle
1h (R/W) = 1 GPMC_FCLK cycle
1Fh (R/W) = 31 GPMC_FCLK cycles
</t>
        </r>
      </text>
    </comment>
    <comment ref="M248" authorId="0" shapeId="0" xr:uid="{8F940F57-E2FC-404D-B368-3A96264FCBF9}">
      <text>
        <r>
          <rPr>
            <b/>
            <sz val="9"/>
            <color indexed="81"/>
            <rFont val="Tahoma"/>
            <family val="2"/>
          </rPr>
          <t xml:space="preserve">TI:
Write 0s for future compatibility. Read returns 0s.
</t>
        </r>
      </text>
    </comment>
    <comment ref="N248" authorId="0" shapeId="0" xr:uid="{22FD6582-1E2F-4B9F-854D-5CBE14D7B22E}">
      <text>
        <r>
          <rPr>
            <b/>
            <sz val="9"/>
            <color indexed="81"/>
            <rFont val="Tahoma"/>
            <family val="2"/>
          </rPr>
          <t xml:space="preserve">TI:
CS# de-assertion time from start cycle time for read accesses
0h (R/W) = 0 GPMC_FCLK cycle
1h (R/W) = 1 GPMC_FCLK cycle
1Fh (R/W) = 31 GPMC_FCLK cycles
</t>
        </r>
      </text>
    </comment>
    <comment ref="O248" authorId="0" shapeId="0" xr:uid="{5AA90415-CA68-4743-9BC8-46C3F313EB08}">
      <text>
        <r>
          <rPr>
            <b/>
            <sz val="9"/>
            <color indexed="81"/>
            <rFont val="Tahoma"/>
            <family val="2"/>
          </rPr>
          <t xml:space="preserve">TI:
CS# Add Extra Half GPMC.FCLK cycle
0h (R/W) = CS i Timing control signal is not delayed
1h (R/W) = CS i Timing control signal is delayed of half GPMC_FCLK clock cycle
</t>
        </r>
      </text>
    </comment>
    <comment ref="P248" authorId="0" shapeId="0" xr:uid="{AC8597E0-0962-48D4-85A4-4696E725729C}">
      <text>
        <r>
          <rPr>
            <b/>
            <sz val="9"/>
            <color indexed="81"/>
            <rFont val="Tahoma"/>
            <family val="2"/>
          </rPr>
          <t xml:space="preserve">TI:
Write 0s for future compatibility. Read returns 0s.
</t>
        </r>
      </text>
    </comment>
    <comment ref="Q248" authorId="0" shapeId="0" xr:uid="{F0ABB0A5-BF4D-43B6-B08B-AB8FF06B78D9}">
      <text>
        <r>
          <rPr>
            <b/>
            <sz val="9"/>
            <color indexed="81"/>
            <rFont val="Tahoma"/>
            <family val="2"/>
          </rPr>
          <t xml:space="preserve">TI:
CS# assertion time from start cycle time
0h (R/W) = 0 GPMC_FCLK cycle
1h (R/W) = 1 GPMC_FCLK cycle
1Fh (R/W) = 15 GPMC_FCLK cycles
</t>
        </r>
      </text>
    </comment>
    <comment ref="K256" authorId="0" shapeId="0" xr:uid="{CC188532-051F-45B6-AA71-CA5E32A5F170}">
      <text>
        <r>
          <rPr>
            <b/>
            <sz val="9"/>
            <color indexed="81"/>
            <rFont val="Tahoma"/>
            <family val="2"/>
          </rPr>
          <t xml:space="preserve">TI:
Write 0s for future compatibility. Read returns 0s.
</t>
        </r>
      </text>
    </comment>
    <comment ref="L256" authorId="0" shapeId="0" xr:uid="{1A8BA835-D64B-45CF-AC7C-7CD3D3035856}">
      <text>
        <r>
          <rPr>
            <b/>
            <sz val="9"/>
            <color indexed="81"/>
            <rFont val="Tahoma"/>
            <family val="2"/>
          </rPr>
          <t xml:space="preserve">TI:
ADV# de-assertion for first address phase when using the AAD-Mux protocol
0h (R/W) = 0 GPMC_FCLK cycle
1h (R/W) = 1 GPMC_FCLK cycle
7h (R/W) = 7 GPMC_FCLK cycles
</t>
        </r>
      </text>
    </comment>
    <comment ref="M256" authorId="0" shapeId="0" xr:uid="{A1096EA5-BCAC-4B15-9EF3-31712F9D9C67}">
      <text>
        <r>
          <rPr>
            <b/>
            <sz val="9"/>
            <color indexed="81"/>
            <rFont val="Tahoma"/>
            <family val="2"/>
          </rPr>
          <t xml:space="preserve">TI:
Write 0s for future compatibility. Read returns 0s.
</t>
        </r>
      </text>
    </comment>
    <comment ref="N256" authorId="0" shapeId="0" xr:uid="{836BFE72-CDBF-4A41-8B74-5C9F533D4065}">
      <text>
        <r>
          <rPr>
            <b/>
            <sz val="9"/>
            <color indexed="81"/>
            <rFont val="Tahoma"/>
            <family val="2"/>
          </rPr>
          <t xml:space="preserve">TI:
ADV# assertion for first address phase when using the AAD-Mux protocol
0h (R/W) = 0 GPMC_FCLK cycle
1h (R/W) = 1 GPMC_FCLK cycle
7h (R/W) = 7 GPMC_FCLK cycles
</t>
        </r>
      </text>
    </comment>
    <comment ref="O256" authorId="0" shapeId="0" xr:uid="{CCBCF802-D51F-496D-9539-AA55BDFA22BA}">
      <text>
        <r>
          <rPr>
            <b/>
            <sz val="9"/>
            <color indexed="81"/>
            <rFont val="Tahoma"/>
            <family val="2"/>
          </rPr>
          <t xml:space="preserve">TI:
Write 0s for future compatibility. Read returns 0s.
</t>
        </r>
      </text>
    </comment>
    <comment ref="P256" authorId="0" shapeId="0" xr:uid="{24BEB88B-5942-44D5-BB27-0EDC5D70F8F4}">
      <text>
        <r>
          <rPr>
            <b/>
            <sz val="9"/>
            <color indexed="81"/>
            <rFont val="Tahoma"/>
            <family val="2"/>
          </rPr>
          <t xml:space="preserve">TI:
ADV# de-assertion time from start cycle time for write accesses
0h (R/W) = 0 GPMC_FCLK cycle
1h (R/W) = 1 GPMC_FCLK cycle
1Fh (R/W) = 31 GPMC_FCLK cycles
</t>
        </r>
      </text>
    </comment>
    <comment ref="Q256" authorId="0" shapeId="0" xr:uid="{60F77CC1-8328-499F-88EF-0EB48BDA5976}">
      <text>
        <r>
          <rPr>
            <b/>
            <sz val="9"/>
            <color indexed="81"/>
            <rFont val="Tahoma"/>
            <family val="2"/>
          </rPr>
          <t xml:space="preserve">TI:
Write 0s for future compatibility. Read returns 0s.
</t>
        </r>
      </text>
    </comment>
    <comment ref="R256" authorId="0" shapeId="0" xr:uid="{880247E2-D613-4701-BC7D-1D1942B10B57}">
      <text>
        <r>
          <rPr>
            <b/>
            <sz val="9"/>
            <color indexed="81"/>
            <rFont val="Tahoma"/>
            <family val="2"/>
          </rPr>
          <t xml:space="preserve">TI:
ADV# de-assertion time from start cycle time for read accesses
0h (R/W) = 0 GPMC_FCLK cycle
1h (R/W) = 1 GPMC_FCLK cycle
1Fh (R/W) = 31 GPMC_FCLK cycles
</t>
        </r>
      </text>
    </comment>
    <comment ref="S256" authorId="0" shapeId="0" xr:uid="{49E8ACEA-6ED2-4C25-9905-0E5597963ACE}">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256" authorId="0" shapeId="0" xr:uid="{4690E3DE-2B4A-423C-A1E0-F86391931839}">
      <text>
        <r>
          <rPr>
            <b/>
            <sz val="9"/>
            <color indexed="81"/>
            <rFont val="Tahoma"/>
            <family val="2"/>
          </rPr>
          <t xml:space="preserve">TI:
ADV# assertion for first address phase when using the AADMultiplexed protocol
0h (R/W) = 0 GPMC_FCLK cycle
1h (R/W) = 1 GPMC_FCLK cycle
7h (R/W) = 7 GPMC_FCLK cycles
</t>
        </r>
      </text>
    </comment>
    <comment ref="U256" authorId="0" shapeId="0" xr:uid="{AFFF54F5-DFD2-4BE0-B786-BE7D5BE60085}">
      <text>
        <r>
          <rPr>
            <b/>
            <sz val="9"/>
            <color indexed="81"/>
            <rFont val="Tahoma"/>
            <family val="2"/>
          </rPr>
          <t xml:space="preserve">TI:
ADV# assertion time from start cycle time
0h (R/W) = 0 GPMC_FCLK cycle
1h (R/W) = 1 GPMC_FCLK cycle
Fh (R/W) = 15 GPMC_FCLK cycles
</t>
        </r>
      </text>
    </comment>
    <comment ref="K264" authorId="0" shapeId="0" xr:uid="{59B4F69E-8D5A-431A-98EE-7AA852AE033E}">
      <text>
        <r>
          <rPr>
            <b/>
            <sz val="9"/>
            <color indexed="81"/>
            <rFont val="Tahoma"/>
            <family val="2"/>
          </rPr>
          <t xml:space="preserve">TI:
Write 0s for future compatibility. Read returns 0s.
</t>
        </r>
      </text>
    </comment>
    <comment ref="L264" authorId="0" shapeId="0" xr:uid="{EB5F3308-8A0A-454E-8F0C-DE9819867A51}">
      <text>
        <r>
          <rPr>
            <b/>
            <sz val="9"/>
            <color indexed="81"/>
            <rFont val="Tahoma"/>
            <family val="2"/>
          </rPr>
          <t xml:space="preserve">TI:
WE# de-assertion time from start cycle time
0h (R/W) = 0 GPMC_FCLK cycle
1h (R/W) = 1 GPMC_FCLK cycle
1Fh (R/W) = 31 GPMC_FCLK cycles
</t>
        </r>
      </text>
    </comment>
    <comment ref="M264" authorId="0" shapeId="0" xr:uid="{311263A5-432E-4042-839B-ABF3478DF305}">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264" authorId="0" shapeId="0" xr:uid="{101F413A-3E88-4399-B26B-38C3AB322F9B}">
      <text>
        <r>
          <rPr>
            <b/>
            <sz val="9"/>
            <color indexed="81"/>
            <rFont val="Tahoma"/>
            <family val="2"/>
          </rPr>
          <t xml:space="preserve">TI:
Write 0s for future compatibility. Read returns 0s.
</t>
        </r>
      </text>
    </comment>
    <comment ref="O264" authorId="0" shapeId="0" xr:uid="{5160A8EA-7F0F-428C-9983-2E386FF0C452}">
      <text>
        <r>
          <rPr>
            <b/>
            <sz val="9"/>
            <color indexed="81"/>
            <rFont val="Tahoma"/>
            <family val="2"/>
          </rPr>
          <t xml:space="preserve">TI:
WE# assertion time from start cycle time
0h (R/W) = 0 GPMC_FCLK cycle
1h (R/W) = 1 GPMC_FCLK cycle
Fh (R/W) = 15 GPMC_FCLK cycles
</t>
        </r>
      </text>
    </comment>
    <comment ref="P264" authorId="0" shapeId="0" xr:uid="{4ECD8DD6-5E8B-495B-AD54-9829A58833C9}">
      <text>
        <r>
          <rPr>
            <b/>
            <sz val="9"/>
            <color indexed="81"/>
            <rFont val="Tahoma"/>
            <family val="2"/>
          </rPr>
          <t xml:space="preserve">TI:
OE# de-assertion time for the first address phase in an AADMultiplexed access
0h (R/W) = 0 GPMC_FCLK cycle
1h (R/W) = 1 GPMC_FCLK cycle
7h (R/W) = 7 GPMC_FCLK cycles
</t>
        </r>
      </text>
    </comment>
    <comment ref="Q264" authorId="0" shapeId="0" xr:uid="{53FDF5D8-D07C-4752-B65A-C37AB9A5364C}">
      <text>
        <r>
          <rPr>
            <b/>
            <sz val="9"/>
            <color indexed="81"/>
            <rFont val="Tahoma"/>
            <family val="2"/>
          </rPr>
          <t xml:space="preserve">TI:
OE# de-assertion time from start cycle time
0h (R/W) = 0 GPMC_FCLK cycle
1h (R/W) = 1 GPMC_FCLK cycle
1Fh (R/W) = 31 GPMC_FCLK cycles
</t>
        </r>
      </text>
    </comment>
    <comment ref="R264" authorId="0" shapeId="0" xr:uid="{2DBE3048-6DF8-40D5-895F-9B4A8A0A9A88}">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264" authorId="0" shapeId="0" xr:uid="{9EADCC96-6B69-4AC8-8294-0607D7CE0CFD}">
      <text>
        <r>
          <rPr>
            <b/>
            <sz val="9"/>
            <color indexed="81"/>
            <rFont val="Tahoma"/>
            <family val="2"/>
          </rPr>
          <t xml:space="preserve">TI:
OE# assertion time for the first address phase in an AAD-Multiplexed access
0h (R/W) = 0 GPMC_FCLK cycle
1h (R/W) = 1 GPMC_FCLK cycle
7h (R/W) = 7 GPMC_FCLK cycles
</t>
        </r>
      </text>
    </comment>
    <comment ref="T264" authorId="0" shapeId="0" xr:uid="{61790130-0F1E-4B77-AAE1-2977C3E7BEB3}">
      <text>
        <r>
          <rPr>
            <b/>
            <sz val="9"/>
            <color indexed="81"/>
            <rFont val="Tahoma"/>
            <family val="2"/>
          </rPr>
          <t xml:space="preserve">TI:
OE# assertion time from start cycle time
0h (R/W) = 0 GPMC_FCLK cycle
1h (R/W) = 1 GPMC_FCLK cycle
Fh (R/W) = 15 GPMC_FCLK cycles
</t>
        </r>
      </text>
    </comment>
    <comment ref="K272" authorId="0" shapeId="0" xr:uid="{40B671DE-B79D-4665-9045-2B4F989959A0}">
      <text>
        <r>
          <rPr>
            <b/>
            <sz val="9"/>
            <color indexed="81"/>
            <rFont val="Tahoma"/>
            <family val="2"/>
          </rPr>
          <t xml:space="preserve">TI:
Write 0s for future compatibility. Read returns 0s.
</t>
        </r>
      </text>
    </comment>
    <comment ref="L272" authorId="0" shapeId="0" xr:uid="{55E28768-981F-4363-9D84-0CD7ACD0F28F}">
      <text>
        <r>
          <rPr>
            <b/>
            <sz val="9"/>
            <color indexed="81"/>
            <rFont val="Tahoma"/>
            <family val="2"/>
          </rPr>
          <t xml:space="preserve">TI:
Delay between successive words in a multiple access
0h (R/W) = 0 GPMC_FCLK cycle
1h (R/W) = 1 GPMC_FCLK cycle
Fh (R/W) = 15 GPMC_FCLK cycles
</t>
        </r>
      </text>
    </comment>
    <comment ref="M272" authorId="0" shapeId="0" xr:uid="{66C29004-4510-4D49-A057-F4F3411F63E7}">
      <text>
        <r>
          <rPr>
            <b/>
            <sz val="9"/>
            <color indexed="81"/>
            <rFont val="Tahoma"/>
            <family val="2"/>
          </rPr>
          <t xml:space="preserve">TI:
Write 0s for future compatibility. Read returns 0s.
</t>
        </r>
      </text>
    </comment>
    <comment ref="N272" authorId="0" shapeId="0" xr:uid="{B7652672-1A91-449C-9FBD-6E06F05EF51C}">
      <text>
        <r>
          <rPr>
            <b/>
            <sz val="9"/>
            <color indexed="81"/>
            <rFont val="Tahoma"/>
            <family val="2"/>
          </rPr>
          <t xml:space="preserve">TI:
Delay between start cycle time and first data valid
0h (R/W) = 0 GPMC_FCLK cycle
1h (R/W) = 1 GPMC_FCLK cycle
1Fh (R/W) = 31 GPMC_FCLK cycles
</t>
        </r>
      </text>
    </comment>
    <comment ref="O272" authorId="0" shapeId="0" xr:uid="{DCD5FF60-CABE-47D9-B191-51557A87DB30}">
      <text>
        <r>
          <rPr>
            <b/>
            <sz val="9"/>
            <color indexed="81"/>
            <rFont val="Tahoma"/>
            <family val="2"/>
          </rPr>
          <t xml:space="preserve">TI:
Write 0s for future compatibility. Read returns 0s.
</t>
        </r>
      </text>
    </comment>
    <comment ref="P272" authorId="0" shapeId="0" xr:uid="{1A11F98E-B337-4FF0-86B6-0A31F0EC5AC0}">
      <text>
        <r>
          <rPr>
            <b/>
            <sz val="9"/>
            <color indexed="81"/>
            <rFont val="Tahoma"/>
            <family val="2"/>
          </rPr>
          <t xml:space="preserve">TI:
Total write cycle time
0h (R/W) = 0 GPMC_FCLK cycle
1h (R/W) = 1 GPMC_FCLK cycle
1Fh (R/W) = 31 GPMC_FCLK cycles
</t>
        </r>
      </text>
    </comment>
    <comment ref="Q272" authorId="0" shapeId="0" xr:uid="{0EB97205-CF30-4950-8CAD-8B33ED723243}">
      <text>
        <r>
          <rPr>
            <b/>
            <sz val="9"/>
            <color indexed="81"/>
            <rFont val="Tahoma"/>
            <family val="2"/>
          </rPr>
          <t xml:space="preserve">TI:
Write 0s for future compatibility. Read returns 0s.
</t>
        </r>
      </text>
    </comment>
    <comment ref="R272" authorId="0" shapeId="0" xr:uid="{8B7F3350-C745-4661-B607-28EAAAB869FF}">
      <text>
        <r>
          <rPr>
            <b/>
            <sz val="9"/>
            <color indexed="81"/>
            <rFont val="Tahoma"/>
            <family val="2"/>
          </rPr>
          <t xml:space="preserve">TI:
Total read cycle time
0h (R/W) = 0 GPMC_FCLK cycle
1h (R/W) = 1 GPMC_FCLK cycle
1Fh (R/W) = 31 GPMC_FCLK cycles
</t>
        </r>
      </text>
    </comment>
    <comment ref="K280" authorId="0" shapeId="0" xr:uid="{95758357-AE82-4D47-9B03-C61B87262429}">
      <text>
        <r>
          <rPr>
            <b/>
            <sz val="9"/>
            <color indexed="81"/>
            <rFont val="Tahoma"/>
            <family val="2"/>
          </rPr>
          <t>TI:
TI Internal use - Do not modify from reset value of 0x1</t>
        </r>
      </text>
    </comment>
    <comment ref="L280" authorId="0" shapeId="0" xr:uid="{75E487E9-7A0D-4597-B6A7-CA6B265034C4}">
      <text>
        <r>
          <rPr>
            <b/>
            <sz val="9"/>
            <color indexed="81"/>
            <rFont val="Tahoma"/>
            <family val="2"/>
          </rPr>
          <t xml:space="preserve">TI:
Write 0s for future compatibility. Read returns 0s.
</t>
        </r>
      </text>
    </comment>
    <comment ref="M280" authorId="0" shapeId="0" xr:uid="{5F38622A-BAB4-4B27-90E1-D926C301C0FE}">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280" authorId="0" shapeId="0" xr:uid="{FB3D725D-913E-478E-B1DF-B64460EE85F2}">
      <text>
        <r>
          <rPr>
            <b/>
            <sz val="9"/>
            <color indexed="81"/>
            <rFont val="Tahoma"/>
            <family val="2"/>
          </rPr>
          <t xml:space="preserve">TI:
Write 0s for future compatibility. Read returns 0s.
</t>
        </r>
      </text>
    </comment>
    <comment ref="O280" authorId="0" shapeId="0" xr:uid="{F1FF47E1-6112-42DE-987E-4DC516AE6E2D}">
      <text>
        <r>
          <rPr>
            <b/>
            <sz val="9"/>
            <color indexed="81"/>
            <rFont val="Tahoma"/>
            <family val="2"/>
          </rPr>
          <t xml:space="preserve">TI:
Specifies on which GPMC.FCLK rising edge the first data of the synchronous burst write is driven in the add/data multiplexed bus. Reset value is 0x7.
</t>
        </r>
      </text>
    </comment>
    <comment ref="P280" authorId="0" shapeId="0" xr:uid="{1076130A-4E48-495A-8262-C86D1772CA7A}">
      <text>
        <r>
          <rPr>
            <b/>
            <sz val="9"/>
            <color indexed="81"/>
            <rFont val="Tahoma"/>
            <family val="2"/>
          </rPr>
          <t xml:space="preserve">TI:
Write 0s for future compatibility. Read returns 0s.
</t>
        </r>
      </text>
    </comment>
    <comment ref="Q280" authorId="0" shapeId="0" xr:uid="{FBFAF6AE-8E14-42B1-A891-16480D5904F6}">
      <text>
        <r>
          <rPr>
            <b/>
            <sz val="9"/>
            <color indexed="81"/>
            <rFont val="Tahoma"/>
            <family val="2"/>
          </rPr>
          <t xml:space="preserve">TI:
Chip select high pulse delay between two successive accesses
0h (R/W) = 0 GPMC_FCLK cycle
1h (R/W) = 1 GPMC_FCLK cycle
Fh (R/W) = 15 GPMC_FCLK cycles
</t>
        </r>
      </text>
    </comment>
    <comment ref="R280" authorId="0" shapeId="0" xr:uid="{69A73E97-2E3F-4AE6-A6AA-E066599DE8F5}">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280" authorId="0" shapeId="0" xr:uid="{ECAE6F5E-EF83-4FB5-B014-10D77DAC8CBF}">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280" authorId="0" shapeId="0" xr:uid="{2CEDF274-0F8F-47E3-946D-CA1FB5C90348}">
      <text>
        <r>
          <rPr>
            <b/>
            <sz val="9"/>
            <color indexed="81"/>
            <rFont val="Tahoma"/>
            <family val="2"/>
          </rPr>
          <t xml:space="preserve">TI:
Write 0s for future compatibility. Read returns 0s.
</t>
        </r>
      </text>
    </comment>
    <comment ref="U280" authorId="0" shapeId="0" xr:uid="{CBD4DE1F-D720-46B0-8A9E-739DF7598AE2}">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288" authorId="0" shapeId="0" xr:uid="{50A9F6A3-C43C-481C-8B9E-0766A5E3BAED}">
      <text>
        <r>
          <rPr>
            <b/>
            <sz val="9"/>
            <color indexed="81"/>
            <rFont val="Tahoma"/>
            <family val="2"/>
          </rPr>
          <t xml:space="preserve">TI:
Write 0s for future compatibility. Read returns 0s.
</t>
        </r>
      </text>
    </comment>
    <comment ref="L288" authorId="0" shapeId="0" xr:uid="{E4EFCECB-4BBC-4C67-BA5F-9E4E33EF4A90}">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288" authorId="0" shapeId="0" xr:uid="{9FAC1BC3-599B-46A3-B45D-E802D1DFC023}">
      <text>
        <r>
          <rPr>
            <b/>
            <sz val="9"/>
            <color indexed="81"/>
            <rFont val="Tahoma"/>
            <family val="2"/>
          </rPr>
          <t xml:space="preserve">TI:
Write 0s for future compatibility. Read returns 0s.
</t>
        </r>
      </text>
    </comment>
    <comment ref="N288" authorId="0" shapeId="0" xr:uid="{D8984409-2C69-4AA1-A35A-F70D5222C0BB}">
      <text>
        <r>
          <rPr>
            <b/>
            <sz val="9"/>
            <color indexed="81"/>
            <rFont val="Tahoma"/>
            <family val="2"/>
          </rPr>
          <t xml:space="preserve">TI:
Chip-select enable (reset value is 1 for CS[0] (active low) and 0 for CS[1] to CS[5] (active low)).
0h (R/W) = CS (active low) disabled
1h (R/W) = CS (active low) enabled
</t>
        </r>
      </text>
    </comment>
    <comment ref="O288" authorId="0" shapeId="0" xr:uid="{DA137D88-D1DD-40E7-9E11-DB90E1140DBE}">
      <text>
        <r>
          <rPr>
            <b/>
            <sz val="9"/>
            <color indexed="81"/>
            <rFont val="Tahoma"/>
            <family val="2"/>
          </rPr>
          <t xml:space="preserve">TI:
Chip-select base address. CSi base address where i = 0 to 3 (16 Mbytes minimum granularity).
Bits 5 to 0 correspond to A29, A28, A27, A26, A25, and A24.
</t>
        </r>
      </text>
    </comment>
    <comment ref="K298" authorId="0" shapeId="0" xr:uid="{31CE2F28-A026-4EE7-BE67-D5B67469C8C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298" authorId="0" shapeId="0" xr:uid="{DD93EE72-2BE5-4F04-A7C8-F11F3ECB3520}">
      <text>
        <r>
          <rPr>
            <b/>
            <sz val="9"/>
            <color indexed="81"/>
            <rFont val="Tahoma"/>
            <family val="2"/>
          </rPr>
          <t xml:space="preserve">TI:
Selects the read single or multiple access
0x0: Single access
0x1: Multiple access (burst if synchronous, page if asynchronous)
</t>
        </r>
      </text>
    </comment>
    <comment ref="M298" authorId="0" shapeId="0" xr:uid="{B1C82F86-63E2-4778-B96D-5B7FF157F29A}">
      <text>
        <r>
          <rPr>
            <b/>
            <sz val="9"/>
            <color indexed="81"/>
            <rFont val="Tahoma"/>
            <family val="2"/>
          </rPr>
          <t>TI:
Selects the read mode operation
0x0: Read asynchronous
0x1: Read synchronous</t>
        </r>
      </text>
    </comment>
    <comment ref="N298" authorId="0" shapeId="0" xr:uid="{6CC75FA5-E557-473E-B7CD-AD6E9128A52F}">
      <text>
        <r>
          <rPr>
            <b/>
            <sz val="9"/>
            <color indexed="81"/>
            <rFont val="Tahoma"/>
            <family val="2"/>
          </rPr>
          <t>TI:
Selects the write single or multiple access
0h (R/W) = Single access
1h (R/W) = Multiple access (burst if synchronous, considered as single if asynchronous)</t>
        </r>
      </text>
    </comment>
    <comment ref="O298" authorId="0" shapeId="0" xr:uid="{E2FDADD7-395A-4CBE-97F2-03833DC307A8}">
      <text>
        <r>
          <rPr>
            <b/>
            <sz val="9"/>
            <color indexed="81"/>
            <rFont val="Tahoma"/>
            <family val="2"/>
          </rPr>
          <t xml:space="preserve">TI:
Selects the write mode operation
0x0: Write asynchronous
0x1: Write synchronous
</t>
        </r>
      </text>
    </comment>
    <comment ref="P298" authorId="0" shapeId="0" xr:uid="{FA2CEEB3-98A3-4B8C-BD6A-FAEA52D76945}">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298" authorId="0" shapeId="0" xr:uid="{9635D6F0-E0C4-4C26-B354-3CADC5F7A3D1}">
      <text>
        <r>
          <rPr>
            <b/>
            <sz val="9"/>
            <color indexed="81"/>
            <rFont val="Tahoma"/>
            <family val="2"/>
          </rPr>
          <t xml:space="preserve">TI:
Specifies the attached device page (burst) length
0x0: 4 words
0x1: 8 words
0x2: 16 words
0x3: Reserved (1 word = interface size)
</t>
        </r>
      </text>
    </comment>
    <comment ref="R298" authorId="0" shapeId="0" xr:uid="{745EE90D-0043-43B6-A816-3F859E52A9F6}">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298" authorId="0" shapeId="0" xr:uid="{E713740F-AB21-4B76-A9D5-95D75F01173A}">
      <text>
        <r>
          <rPr>
            <b/>
            <sz val="9"/>
            <color indexed="81"/>
            <rFont val="Tahoma"/>
            <family val="2"/>
          </rPr>
          <t xml:space="preserve">TI:
Selects the Wait monitoring configuration for Write accesses
0x0: Wait pin is not monitored for write accesses.
0x1: Wait pin is monitored for write accesses.
</t>
        </r>
      </text>
    </comment>
    <comment ref="T298" authorId="0" shapeId="0" xr:uid="{7C1B2175-47CC-4D41-8F87-CE5ACEECF2FF}">
      <text>
        <r>
          <rPr>
            <b/>
            <sz val="9"/>
            <color indexed="81"/>
            <rFont val="Tahoma"/>
            <family val="2"/>
          </rPr>
          <t>TI:
Write 0s for future compatibility. Read returns 0.</t>
        </r>
      </text>
    </comment>
    <comment ref="U298" authorId="0" shapeId="0" xr:uid="{54FEC052-D771-4F66-BFB9-3A0C87A61EB8}">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298" authorId="0" shapeId="0" xr:uid="{E85F4831-86AD-4FA5-A09C-8F8A0E5BE47C}">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298" authorId="0" shapeId="0" xr:uid="{C0801055-EED8-4E00-A924-66DA0C6CB12B}">
      <text>
        <r>
          <rPr>
            <b/>
            <sz val="9"/>
            <color indexed="81"/>
            <rFont val="Tahoma"/>
            <family val="2"/>
          </rPr>
          <t xml:space="preserve">TI:
</t>
        </r>
      </text>
    </comment>
    <comment ref="X298" authorId="0" shapeId="0" xr:uid="{F32BA8C1-7C9C-494D-9DAE-B86E02740C70}">
      <text>
        <r>
          <rPr>
            <b/>
            <sz val="9"/>
            <color indexed="81"/>
            <rFont val="Tahoma"/>
            <family val="2"/>
          </rPr>
          <t xml:space="preserve">TI:
Selects the device size attached
0h (R/W) = 8 bit
1h (R/W) = 16 bit
2h (R/W) = Reserved
3h (R/W) = Reserved
</t>
        </r>
      </text>
    </comment>
    <comment ref="Y298" authorId="0" shapeId="0" xr:uid="{333FC013-3A36-4D63-8A7B-721D22C6BE28}">
      <text>
        <r>
          <rPr>
            <b/>
            <sz val="9"/>
            <color indexed="81"/>
            <rFont val="Tahoma"/>
            <family val="2"/>
          </rPr>
          <t xml:space="preserve">TI:
Selects the attached device type
0x0: NOR flash-like, asynchronous and synchronous devices
0x1: Reserved
0x2: NAND flash-like devices, stream mode
0x3: Reserved
</t>
        </r>
      </text>
    </comment>
    <comment ref="Z298" authorId="0" shapeId="0" xr:uid="{8DAFA7AD-6AFD-469B-8F39-F3519987BC99}">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298" authorId="0" shapeId="0" xr:uid="{A9A85728-7CCE-497F-BED0-362C60D793E7}">
      <text>
        <r>
          <rPr>
            <b/>
            <sz val="9"/>
            <color indexed="81"/>
            <rFont val="Tahoma"/>
            <family val="2"/>
          </rPr>
          <t xml:space="preserve">TI:
Write 0s for future compatibility. Read returns 0s.
</t>
        </r>
      </text>
    </comment>
    <comment ref="AB298" authorId="0" shapeId="0" xr:uid="{718B4FD9-6082-4D88-B7F6-B89D26D54269}">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298" authorId="0" shapeId="0" xr:uid="{FC5B6964-D3BF-4848-AD19-42D7F77D8199}">
      <text>
        <r>
          <rPr>
            <b/>
            <sz val="9"/>
            <color indexed="81"/>
            <rFont val="Tahoma"/>
            <family val="2"/>
          </rPr>
          <t xml:space="preserve">TI:
Write 0s for future compatibility. Read returns 0s.
</t>
        </r>
      </text>
    </comment>
    <comment ref="AD298" authorId="0" shapeId="0" xr:uid="{A6D128E1-B2F1-4D9E-963E-C35364096419}">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306" authorId="0" shapeId="0" xr:uid="{9D89741E-FA99-4231-AF69-F0DB916E5CDC}">
      <text>
        <r>
          <rPr>
            <b/>
            <sz val="9"/>
            <color indexed="81"/>
            <rFont val="Tahoma"/>
            <family val="2"/>
          </rPr>
          <t xml:space="preserve">TI:
Write 0s for future compatibility. Read returns 0s.
</t>
        </r>
      </text>
    </comment>
    <comment ref="L306" authorId="0" shapeId="0" xr:uid="{C7777279-7F91-4D40-AB43-507ED9206213}">
      <text>
        <r>
          <rPr>
            <b/>
            <sz val="9"/>
            <color indexed="81"/>
            <rFont val="Tahoma"/>
            <family val="2"/>
          </rPr>
          <t xml:space="preserve">TI:
CS# de-assertion time from start cycle time for write accesses
0h (R/W) = 0 GPMC_FCLK cycle
1h (R/W) = 1 GPMC_FCLK cycle
1Fh (R/W) = 31 GPMC_FCLK cycles
</t>
        </r>
      </text>
    </comment>
    <comment ref="M306" authorId="0" shapeId="0" xr:uid="{59DBB68E-3F5A-484B-9549-47A2FEF6F712}">
      <text>
        <r>
          <rPr>
            <b/>
            <sz val="9"/>
            <color indexed="81"/>
            <rFont val="Tahoma"/>
            <family val="2"/>
          </rPr>
          <t xml:space="preserve">TI:
Write 0s for future compatibility. Read returns 0s.
</t>
        </r>
      </text>
    </comment>
    <comment ref="N306" authorId="0" shapeId="0" xr:uid="{C1537A12-3F33-4841-9767-BEC492EE12CC}">
      <text>
        <r>
          <rPr>
            <b/>
            <sz val="9"/>
            <color indexed="81"/>
            <rFont val="Tahoma"/>
            <family val="2"/>
          </rPr>
          <t xml:space="preserve">TI:
CS# de-assertion time from start cycle time for read accesses
0h (R/W) = 0 GPMC_FCLK cycle
1h (R/W) = 1 GPMC_FCLK cycle
1Fh (R/W) = 31 GPMC_FCLK cycles
</t>
        </r>
      </text>
    </comment>
    <comment ref="O306" authorId="0" shapeId="0" xr:uid="{315E9858-4CDE-4600-ADB7-D8FCD95B1731}">
      <text>
        <r>
          <rPr>
            <b/>
            <sz val="9"/>
            <color indexed="81"/>
            <rFont val="Tahoma"/>
            <family val="2"/>
          </rPr>
          <t xml:space="preserve">TI:
CS# Add Extra Half GPMC.FCLK cycle
0h (R/W) = CS i Timing control signal is not delayed
1h (R/W) = CS i Timing control signal is delayed of half GPMC_FCLK clock cycle
</t>
        </r>
      </text>
    </comment>
    <comment ref="P306" authorId="0" shapeId="0" xr:uid="{A940F4A1-266D-4144-BC2E-C52535AE0989}">
      <text>
        <r>
          <rPr>
            <b/>
            <sz val="9"/>
            <color indexed="81"/>
            <rFont val="Tahoma"/>
            <family val="2"/>
          </rPr>
          <t xml:space="preserve">TI:
Write 0s for future compatibility. Read returns 0s.
</t>
        </r>
      </text>
    </comment>
    <comment ref="Q306" authorId="0" shapeId="0" xr:uid="{D323B905-4D24-4E57-A3E1-B2677F0E4ACB}">
      <text>
        <r>
          <rPr>
            <b/>
            <sz val="9"/>
            <color indexed="81"/>
            <rFont val="Tahoma"/>
            <family val="2"/>
          </rPr>
          <t xml:space="preserve">TI:
CS# assertion time from start cycle time
0h (R/W) = 0 GPMC_FCLK cycle
1h (R/W) = 1 GPMC_FCLK cycle
1Fh (R/W) = 15 GPMC_FCLK cycles
</t>
        </r>
      </text>
    </comment>
    <comment ref="K314" authorId="0" shapeId="0" xr:uid="{DF326A3F-6F63-493A-9EE2-B355D48C568C}">
      <text>
        <r>
          <rPr>
            <b/>
            <sz val="9"/>
            <color indexed="81"/>
            <rFont val="Tahoma"/>
            <family val="2"/>
          </rPr>
          <t xml:space="preserve">TI:
Write 0s for future compatibility. Read returns 0s.
</t>
        </r>
      </text>
    </comment>
    <comment ref="L314" authorId="0" shapeId="0" xr:uid="{25DF0231-626E-43C7-AE6B-539C07B5AF01}">
      <text>
        <r>
          <rPr>
            <b/>
            <sz val="9"/>
            <color indexed="81"/>
            <rFont val="Tahoma"/>
            <family val="2"/>
          </rPr>
          <t xml:space="preserve">TI:
ADV# de-assertion for first address phase when using the AAD-Mux protocol
0h (R/W) = 0 GPMC_FCLK cycle
1h (R/W) = 1 GPMC_FCLK cycle
7h (R/W) = 7 GPMC_FCLK cycles
</t>
        </r>
      </text>
    </comment>
    <comment ref="M314" authorId="0" shapeId="0" xr:uid="{1C6F508C-E3A9-49CA-839C-C8B6CFD6ED10}">
      <text>
        <r>
          <rPr>
            <b/>
            <sz val="9"/>
            <color indexed="81"/>
            <rFont val="Tahoma"/>
            <family val="2"/>
          </rPr>
          <t xml:space="preserve">TI:
Write 0s for future compatibility. Read returns 0s.
</t>
        </r>
      </text>
    </comment>
    <comment ref="N314" authorId="0" shapeId="0" xr:uid="{EAA6DB6A-B267-494B-9538-74CFC3131D5A}">
      <text>
        <r>
          <rPr>
            <b/>
            <sz val="9"/>
            <color indexed="81"/>
            <rFont val="Tahoma"/>
            <family val="2"/>
          </rPr>
          <t xml:space="preserve">TI:
ADV# assertion for first address phase when using the AAD-Mux protocol
0h (R/W) = 0 GPMC_FCLK cycle
1h (R/W) = 1 GPMC_FCLK cycle
7h (R/W) = 7 GPMC_FCLK cycles
</t>
        </r>
      </text>
    </comment>
    <comment ref="O314" authorId="0" shapeId="0" xr:uid="{BA455DDB-BEC3-48E8-A440-48674D77C7C3}">
      <text>
        <r>
          <rPr>
            <b/>
            <sz val="9"/>
            <color indexed="81"/>
            <rFont val="Tahoma"/>
            <family val="2"/>
          </rPr>
          <t xml:space="preserve">TI:
Write 0s for future compatibility. Read returns 0s.
</t>
        </r>
      </text>
    </comment>
    <comment ref="P314" authorId="0" shapeId="0" xr:uid="{E59C05F3-C9E3-4A47-B343-2EBC1A3A3C05}">
      <text>
        <r>
          <rPr>
            <b/>
            <sz val="9"/>
            <color indexed="81"/>
            <rFont val="Tahoma"/>
            <family val="2"/>
          </rPr>
          <t xml:space="preserve">TI:
ADV# de-assertion time from start cycle time for write accesses
0h (R/W) = 0 GPMC_FCLK cycle
1h (R/W) = 1 GPMC_FCLK cycle
1Fh (R/W) = 31 GPMC_FCLK cycles
</t>
        </r>
      </text>
    </comment>
    <comment ref="Q314" authorId="0" shapeId="0" xr:uid="{2A72E13C-E5CD-448A-97BF-FCA76CD666EF}">
      <text>
        <r>
          <rPr>
            <b/>
            <sz val="9"/>
            <color indexed="81"/>
            <rFont val="Tahoma"/>
            <family val="2"/>
          </rPr>
          <t xml:space="preserve">TI:
Write 0s for future compatibility. Read returns 0s.
</t>
        </r>
      </text>
    </comment>
    <comment ref="R314" authorId="0" shapeId="0" xr:uid="{99C5D723-E171-4704-A987-05467BF385B8}">
      <text>
        <r>
          <rPr>
            <b/>
            <sz val="9"/>
            <color indexed="81"/>
            <rFont val="Tahoma"/>
            <family val="2"/>
          </rPr>
          <t xml:space="preserve">TI:
ADV# de-assertion time from start cycle time for read accesses
0h (R/W) = 0 GPMC_FCLK cycle
1h (R/W) = 1 GPMC_FCLK cycle
1Fh (R/W) = 31 GPMC_FCLK cycles
</t>
        </r>
      </text>
    </comment>
    <comment ref="S314" authorId="0" shapeId="0" xr:uid="{F656CC73-E51C-456E-BA6C-1922D68E2042}">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314" authorId="0" shapeId="0" xr:uid="{E1C0D8F3-3862-43FD-AA2D-A0D8597880CB}">
      <text>
        <r>
          <rPr>
            <b/>
            <sz val="9"/>
            <color indexed="81"/>
            <rFont val="Tahoma"/>
            <family val="2"/>
          </rPr>
          <t xml:space="preserve">TI:
ADV# assertion for first address phase when using the AADMultiplexed protocol
0h (R/W) = 0 GPMC_FCLK cycle
1h (R/W) = 1 GPMC_FCLK cycle
7h (R/W) = 7 GPMC_FCLK cycles
</t>
        </r>
      </text>
    </comment>
    <comment ref="U314" authorId="0" shapeId="0" xr:uid="{EA22CA6A-7FF4-4EFC-887C-CC0F8371EE90}">
      <text>
        <r>
          <rPr>
            <b/>
            <sz val="9"/>
            <color indexed="81"/>
            <rFont val="Tahoma"/>
            <family val="2"/>
          </rPr>
          <t xml:space="preserve">TI:
ADV# assertion time from start cycle time
0h (R/W) = 0 GPMC_FCLK cycle
1h (R/W) = 1 GPMC_FCLK cycle
Fh (R/W) = 15 GPMC_FCLK cycles
</t>
        </r>
      </text>
    </comment>
    <comment ref="K322" authorId="0" shapeId="0" xr:uid="{BD6A446C-373D-44C0-90A8-F9AF25D0D343}">
      <text>
        <r>
          <rPr>
            <b/>
            <sz val="9"/>
            <color indexed="81"/>
            <rFont val="Tahoma"/>
            <family val="2"/>
          </rPr>
          <t xml:space="preserve">TI:
Write 0s for future compatibility. Read returns 0s.
</t>
        </r>
      </text>
    </comment>
    <comment ref="L322" authorId="0" shapeId="0" xr:uid="{1D4F8105-9E35-4A75-B404-B109737E333E}">
      <text>
        <r>
          <rPr>
            <b/>
            <sz val="9"/>
            <color indexed="81"/>
            <rFont val="Tahoma"/>
            <family val="2"/>
          </rPr>
          <t xml:space="preserve">TI:
WE# de-assertion time from start cycle time
0h (R/W) = 0 GPMC_FCLK cycle
1h (R/W) = 1 GPMC_FCLK cycle
1Fh (R/W) = 31 GPMC_FCLK cycles
</t>
        </r>
      </text>
    </comment>
    <comment ref="M322" authorId="0" shapeId="0" xr:uid="{2B47ECC1-A108-4143-B7B4-24EBEE528B5D}">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322" authorId="0" shapeId="0" xr:uid="{B23EDB79-6661-4858-95B7-9D81465D4773}">
      <text>
        <r>
          <rPr>
            <b/>
            <sz val="9"/>
            <color indexed="81"/>
            <rFont val="Tahoma"/>
            <family val="2"/>
          </rPr>
          <t xml:space="preserve">TI:
Write 0s for future compatibility. Read returns 0s.
</t>
        </r>
      </text>
    </comment>
    <comment ref="O322" authorId="0" shapeId="0" xr:uid="{982838B1-5478-4A53-BDC5-ED834C02EC53}">
      <text>
        <r>
          <rPr>
            <b/>
            <sz val="9"/>
            <color indexed="81"/>
            <rFont val="Tahoma"/>
            <family val="2"/>
          </rPr>
          <t xml:space="preserve">TI:
WE# assertion time from start cycle time
0h (R/W) = 0 GPMC_FCLK cycle
1h (R/W) = 1 GPMC_FCLK cycle
Fh (R/W) = 15 GPMC_FCLK cycles
</t>
        </r>
      </text>
    </comment>
    <comment ref="P322" authorId="0" shapeId="0" xr:uid="{E9B34DB7-5A67-4E4D-8330-7DA134F65985}">
      <text>
        <r>
          <rPr>
            <b/>
            <sz val="9"/>
            <color indexed="81"/>
            <rFont val="Tahoma"/>
            <family val="2"/>
          </rPr>
          <t xml:space="preserve">TI:
OE# de-assertion time for the first address phase in an AADMultiplexed access
0h (R/W) = 0 GPMC_FCLK cycle
1h (R/W) = 1 GPMC_FCLK cycle
7h (R/W) = 7 GPMC_FCLK cycles
</t>
        </r>
      </text>
    </comment>
    <comment ref="Q322" authorId="0" shapeId="0" xr:uid="{A2254910-2B45-4007-9C2E-C4D9A989F3D1}">
      <text>
        <r>
          <rPr>
            <b/>
            <sz val="9"/>
            <color indexed="81"/>
            <rFont val="Tahoma"/>
            <family val="2"/>
          </rPr>
          <t xml:space="preserve">TI:
OE# de-assertion time from start cycle time
0h (R/W) = 0 GPMC_FCLK cycle
1h (R/W) = 1 GPMC_FCLK cycle
1Fh (R/W) = 31 GPMC_FCLK cycles
</t>
        </r>
      </text>
    </comment>
    <comment ref="R322" authorId="0" shapeId="0" xr:uid="{7AB16DC1-9C95-4BCB-BCA4-2E159183EC5F}">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322" authorId="0" shapeId="0" xr:uid="{762CBE4D-E3EE-4528-AD21-EC491F4B85C1}">
      <text>
        <r>
          <rPr>
            <b/>
            <sz val="9"/>
            <color indexed="81"/>
            <rFont val="Tahoma"/>
            <family val="2"/>
          </rPr>
          <t xml:space="preserve">TI:
OE# assertion time for the first address phase in an AAD-Multiplexed access
0h (R/W) = 0 GPMC_FCLK cycle
1h (R/W) = 1 GPMC_FCLK cycle
7h (R/W) = 7 GPMC_FCLK cycles
</t>
        </r>
      </text>
    </comment>
    <comment ref="T322" authorId="0" shapeId="0" xr:uid="{02DEB5CF-CF7C-4434-9471-FE9B6D96CF29}">
      <text>
        <r>
          <rPr>
            <b/>
            <sz val="9"/>
            <color indexed="81"/>
            <rFont val="Tahoma"/>
            <family val="2"/>
          </rPr>
          <t xml:space="preserve">TI:
OE# assertion time from start cycle time
0h (R/W) = 0 GPMC_FCLK cycle
1h (R/W) = 1 GPMC_FCLK cycle
Fh (R/W) = 15 GPMC_FCLK cycles
</t>
        </r>
      </text>
    </comment>
    <comment ref="K330" authorId="0" shapeId="0" xr:uid="{8AC65BC9-EE0A-40E3-9464-B99C767A5D9B}">
      <text>
        <r>
          <rPr>
            <b/>
            <sz val="9"/>
            <color indexed="81"/>
            <rFont val="Tahoma"/>
            <family val="2"/>
          </rPr>
          <t xml:space="preserve">TI:
Write 0s for future compatibility. Read returns 0s.
</t>
        </r>
      </text>
    </comment>
    <comment ref="L330" authorId="0" shapeId="0" xr:uid="{2F8418ED-3E8B-457B-87F5-AEF409E671AE}">
      <text>
        <r>
          <rPr>
            <b/>
            <sz val="9"/>
            <color indexed="81"/>
            <rFont val="Tahoma"/>
            <family val="2"/>
          </rPr>
          <t xml:space="preserve">TI:
Delay between successive words in a multiple access
0h (R/W) = 0 GPMC_FCLK cycle
1h (R/W) = 1 GPMC_FCLK cycle
Fh (R/W) = 15 GPMC_FCLK cycles
</t>
        </r>
      </text>
    </comment>
    <comment ref="M330" authorId="0" shapeId="0" xr:uid="{463A8987-A212-4380-984D-6F6CE09DD13F}">
      <text>
        <r>
          <rPr>
            <b/>
            <sz val="9"/>
            <color indexed="81"/>
            <rFont val="Tahoma"/>
            <family val="2"/>
          </rPr>
          <t xml:space="preserve">TI:
Write 0s for future compatibility. Read returns 0s.
</t>
        </r>
      </text>
    </comment>
    <comment ref="N330" authorId="0" shapeId="0" xr:uid="{2AE3CF20-48EE-4C47-9AE7-03C6EBEF4DB8}">
      <text>
        <r>
          <rPr>
            <b/>
            <sz val="9"/>
            <color indexed="81"/>
            <rFont val="Tahoma"/>
            <family val="2"/>
          </rPr>
          <t xml:space="preserve">TI:
Delay between start cycle time and first data valid
0h (R/W) = 0 GPMC_FCLK cycle
1h (R/W) = 1 GPMC_FCLK cycle
1Fh (R/W) = 31 GPMC_FCLK cycles
</t>
        </r>
      </text>
    </comment>
    <comment ref="O330" authorId="0" shapeId="0" xr:uid="{90BCBDB4-D453-4880-9576-0F6B3C35697F}">
      <text>
        <r>
          <rPr>
            <b/>
            <sz val="9"/>
            <color indexed="81"/>
            <rFont val="Tahoma"/>
            <family val="2"/>
          </rPr>
          <t xml:space="preserve">TI:
Write 0s for future compatibility. Read returns 0s.
</t>
        </r>
      </text>
    </comment>
    <comment ref="P330" authorId="0" shapeId="0" xr:uid="{E3DE9F0C-5947-4DF8-A5E0-C9ED5D0D6623}">
      <text>
        <r>
          <rPr>
            <b/>
            <sz val="9"/>
            <color indexed="81"/>
            <rFont val="Tahoma"/>
            <family val="2"/>
          </rPr>
          <t xml:space="preserve">TI:
Total write cycle time
0h (R/W) = 0 GPMC_FCLK cycle
1h (R/W) = 1 GPMC_FCLK cycle
1Fh (R/W) = 31 GPMC_FCLK cycles
</t>
        </r>
      </text>
    </comment>
    <comment ref="Q330" authorId="0" shapeId="0" xr:uid="{3D4B8D4C-619F-4D76-B997-8BBD5AF84B2C}">
      <text>
        <r>
          <rPr>
            <b/>
            <sz val="9"/>
            <color indexed="81"/>
            <rFont val="Tahoma"/>
            <family val="2"/>
          </rPr>
          <t xml:space="preserve">TI:
Write 0s for future compatibility. Read returns 0s.
</t>
        </r>
      </text>
    </comment>
    <comment ref="R330" authorId="0" shapeId="0" xr:uid="{17950EDF-C5C5-4E30-AD9A-77E73C4610DD}">
      <text>
        <r>
          <rPr>
            <b/>
            <sz val="9"/>
            <color indexed="81"/>
            <rFont val="Tahoma"/>
            <family val="2"/>
          </rPr>
          <t xml:space="preserve">TI:
Total read cycle time
0h (R/W) = 0 GPMC_FCLK cycle
1h (R/W) = 1 GPMC_FCLK cycle
1Fh (R/W) = 31 GPMC_FCLK cycles
</t>
        </r>
      </text>
    </comment>
    <comment ref="K338" authorId="0" shapeId="0" xr:uid="{53C868AB-4DAC-49C4-A623-FEEECDA24186}">
      <text>
        <r>
          <rPr>
            <b/>
            <sz val="9"/>
            <color indexed="81"/>
            <rFont val="Tahoma"/>
            <family val="2"/>
          </rPr>
          <t>TI:
TI Internal use - Do not modify from reset value of 0x1</t>
        </r>
      </text>
    </comment>
    <comment ref="L338" authorId="0" shapeId="0" xr:uid="{DD4CD7C3-E14E-477A-99F3-7B7655FEB296}">
      <text>
        <r>
          <rPr>
            <b/>
            <sz val="9"/>
            <color indexed="81"/>
            <rFont val="Tahoma"/>
            <family val="2"/>
          </rPr>
          <t xml:space="preserve">TI:
Write 0s for future compatibility. Read returns 0s.
</t>
        </r>
      </text>
    </comment>
    <comment ref="M338" authorId="0" shapeId="0" xr:uid="{5FD7DB0C-3C94-4816-8418-AE740E3D5DEE}">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338" authorId="0" shapeId="0" xr:uid="{1528CCC4-A9BD-4B67-B3D1-3E89A86A5293}">
      <text>
        <r>
          <rPr>
            <b/>
            <sz val="9"/>
            <color indexed="81"/>
            <rFont val="Tahoma"/>
            <family val="2"/>
          </rPr>
          <t xml:space="preserve">TI:
Write 0s for future compatibility. Read returns 0s.
</t>
        </r>
      </text>
    </comment>
    <comment ref="O338" authorId="0" shapeId="0" xr:uid="{837DFA60-94CE-49A8-98C4-1E0854C0EE39}">
      <text>
        <r>
          <rPr>
            <b/>
            <sz val="9"/>
            <color indexed="81"/>
            <rFont val="Tahoma"/>
            <family val="2"/>
          </rPr>
          <t xml:space="preserve">TI:
Specifies on which GPMC.FCLK rising edge the first data of the synchronous burst write is driven in the add/data multiplexed bus. Reset value is 0x7.
</t>
        </r>
      </text>
    </comment>
    <comment ref="P338" authorId="0" shapeId="0" xr:uid="{7BCEC757-A09F-4380-9A4B-B1B9BC0B6FE8}">
      <text>
        <r>
          <rPr>
            <b/>
            <sz val="9"/>
            <color indexed="81"/>
            <rFont val="Tahoma"/>
            <family val="2"/>
          </rPr>
          <t xml:space="preserve">TI:
Write 0s for future compatibility. Read returns 0s.
</t>
        </r>
      </text>
    </comment>
    <comment ref="Q338" authorId="0" shapeId="0" xr:uid="{4B6F6833-4EE6-4FC1-80B0-D647B85BD37B}">
      <text>
        <r>
          <rPr>
            <b/>
            <sz val="9"/>
            <color indexed="81"/>
            <rFont val="Tahoma"/>
            <family val="2"/>
          </rPr>
          <t xml:space="preserve">TI:
Chip select high pulse delay between two successive accesses
0h (R/W) = 0 GPMC_FCLK cycle
1h (R/W) = 1 GPMC_FCLK cycle
Fh (R/W) = 15 GPMC_FCLK cycles
</t>
        </r>
      </text>
    </comment>
    <comment ref="R338" authorId="0" shapeId="0" xr:uid="{2FE81B06-7DC9-4707-8C7E-DC878643192E}">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338" authorId="0" shapeId="0" xr:uid="{71A818C5-7384-4655-8261-C677A09DA9D7}">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338" authorId="0" shapeId="0" xr:uid="{9313A533-30AA-43E6-A7E2-0A50B13B4AE1}">
      <text>
        <r>
          <rPr>
            <b/>
            <sz val="9"/>
            <color indexed="81"/>
            <rFont val="Tahoma"/>
            <family val="2"/>
          </rPr>
          <t xml:space="preserve">TI:
Write 0s for future compatibility. Read returns 0s.
</t>
        </r>
      </text>
    </comment>
    <comment ref="U338" authorId="0" shapeId="0" xr:uid="{07362FFE-F829-4D82-98C0-2FA816EDFA06}">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346" authorId="0" shapeId="0" xr:uid="{343ED80C-9922-4F12-8141-27CD61577699}">
      <text>
        <r>
          <rPr>
            <b/>
            <sz val="9"/>
            <color indexed="81"/>
            <rFont val="Tahoma"/>
            <family val="2"/>
          </rPr>
          <t xml:space="preserve">TI:
Write 0s for future compatibility. Read returns 0s.
</t>
        </r>
      </text>
    </comment>
    <comment ref="L346" authorId="0" shapeId="0" xr:uid="{039F07F1-70A6-4A8A-9959-C7941A9A327D}">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346" authorId="0" shapeId="0" xr:uid="{F2DC670D-BD87-42C4-895E-25FE98FF36BF}">
      <text>
        <r>
          <rPr>
            <b/>
            <sz val="9"/>
            <color indexed="81"/>
            <rFont val="Tahoma"/>
            <family val="2"/>
          </rPr>
          <t xml:space="preserve">TI:
Write 0s for future compatibility. Read returns 0s.
</t>
        </r>
      </text>
    </comment>
    <comment ref="N346" authorId="0" shapeId="0" xr:uid="{B25E4F00-4482-4AB5-8272-8F51ABAAD12F}">
      <text>
        <r>
          <rPr>
            <b/>
            <sz val="9"/>
            <color indexed="81"/>
            <rFont val="Tahoma"/>
            <family val="2"/>
          </rPr>
          <t xml:space="preserve">TI:
Chip-select enable (reset value is 1 for CS[0] (active low) and 0 for CS[1] to CS[5] (active low)).
0h (R/W) = CS (active low) disabled
1h (R/W) = CS (active low) enabled
</t>
        </r>
      </text>
    </comment>
    <comment ref="O346" authorId="0" shapeId="0" xr:uid="{4B9EAAF5-E328-4AE5-B157-4276087F5B61}">
      <text>
        <r>
          <rPr>
            <b/>
            <sz val="9"/>
            <color indexed="81"/>
            <rFont val="Tahoma"/>
            <family val="2"/>
          </rPr>
          <t xml:space="preserve">TI:
Chip-select base address. CSi base address where i = 0 to 3 (16 Mbytes minimum granularity).
Bits 5 to 0 correspond to A29, A28, A27, A26, A25, and A24.
</t>
        </r>
      </text>
    </comment>
    <comment ref="K356" authorId="0" shapeId="0" xr:uid="{D4FB64D9-957D-4CBC-A948-B44E2B9ADECA}">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356" authorId="0" shapeId="0" xr:uid="{8FF345DC-694C-463B-B7CF-487D20A9EFEA}">
      <text>
        <r>
          <rPr>
            <b/>
            <sz val="9"/>
            <color indexed="81"/>
            <rFont val="Tahoma"/>
            <family val="2"/>
          </rPr>
          <t xml:space="preserve">TI:
Selects the read single or multiple access
0x0: Single access
0x1: Multiple access (burst if synchronous, page if asynchronous)
</t>
        </r>
      </text>
    </comment>
    <comment ref="M356" authorId="0" shapeId="0" xr:uid="{880C2B72-6053-482A-AE56-36EF5CA91EB2}">
      <text>
        <r>
          <rPr>
            <b/>
            <sz val="9"/>
            <color indexed="81"/>
            <rFont val="Tahoma"/>
            <family val="2"/>
          </rPr>
          <t>TI:
Selects the read mode operation
0x0: Read asynchronous
0x1: Read synchronous</t>
        </r>
      </text>
    </comment>
    <comment ref="N356" authorId="0" shapeId="0" xr:uid="{7480CE53-D2CF-4250-8837-5D01B6F7751E}">
      <text>
        <r>
          <rPr>
            <b/>
            <sz val="9"/>
            <color indexed="81"/>
            <rFont val="Tahoma"/>
            <family val="2"/>
          </rPr>
          <t>TI:
Selects the write single or multiple access
0h (R/W) = Single access
1h (R/W) = Multiple access (burst if synchronous, considered as single if asynchronous)</t>
        </r>
      </text>
    </comment>
    <comment ref="O356" authorId="0" shapeId="0" xr:uid="{B55A2BA0-BF4C-4464-8ADB-BDEF6EA958D9}">
      <text>
        <r>
          <rPr>
            <b/>
            <sz val="9"/>
            <color indexed="81"/>
            <rFont val="Tahoma"/>
            <family val="2"/>
          </rPr>
          <t xml:space="preserve">TI:
Selects the write mode operation
0x0: Write asynchronous
0x1: Write synchronous
</t>
        </r>
      </text>
    </comment>
    <comment ref="P356" authorId="0" shapeId="0" xr:uid="{12A1FF86-CE04-44B3-B657-ED16E03E02EE}">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356" authorId="0" shapeId="0" xr:uid="{74E9C06D-E9CF-49C3-B037-AED4F1E3316B}">
      <text>
        <r>
          <rPr>
            <b/>
            <sz val="9"/>
            <color indexed="81"/>
            <rFont val="Tahoma"/>
            <family val="2"/>
          </rPr>
          <t xml:space="preserve">TI:
Specifies the attached device page (burst) length
0x0: 4 words
0x1: 8 words
0x2: 16 words
0x3: Reserved (1 word = interface size)
</t>
        </r>
      </text>
    </comment>
    <comment ref="R356" authorId="0" shapeId="0" xr:uid="{B9C7029B-0400-464D-9185-C8D8EA09E25B}">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356" authorId="0" shapeId="0" xr:uid="{A2635CCA-F019-43E8-99BF-1FBEED804D06}">
      <text>
        <r>
          <rPr>
            <b/>
            <sz val="9"/>
            <color indexed="81"/>
            <rFont val="Tahoma"/>
            <family val="2"/>
          </rPr>
          <t xml:space="preserve">TI:
Selects the Wait monitoring configuration for Write accesses
0x0: Wait pin is not monitored for write accesses.
0x1: Wait pin is monitored for write accesses.
</t>
        </r>
      </text>
    </comment>
    <comment ref="T356" authorId="0" shapeId="0" xr:uid="{7E512EAF-E223-4667-BE4D-BCE95740FA7D}">
      <text>
        <r>
          <rPr>
            <b/>
            <sz val="9"/>
            <color indexed="81"/>
            <rFont val="Tahoma"/>
            <family val="2"/>
          </rPr>
          <t>TI:
Write 0s for future compatibility. Read returns 0.</t>
        </r>
      </text>
    </comment>
    <comment ref="U356" authorId="0" shapeId="0" xr:uid="{DFA19A0E-4721-4F76-BB80-AF242A3650C9}">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356" authorId="0" shapeId="0" xr:uid="{10E8BB97-06D0-449A-9C66-92BEB0EC1304}">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356" authorId="0" shapeId="0" xr:uid="{D0AC3DE6-2FE7-41A7-8D6E-806C60FA0DAC}">
      <text>
        <r>
          <rPr>
            <b/>
            <sz val="9"/>
            <color indexed="81"/>
            <rFont val="Tahoma"/>
            <family val="2"/>
          </rPr>
          <t xml:space="preserve">TI:
</t>
        </r>
      </text>
    </comment>
    <comment ref="X356" authorId="0" shapeId="0" xr:uid="{65F81DC3-2CDE-4C1A-BB82-F75618D3AA5A}">
      <text>
        <r>
          <rPr>
            <b/>
            <sz val="9"/>
            <color indexed="81"/>
            <rFont val="Tahoma"/>
            <family val="2"/>
          </rPr>
          <t xml:space="preserve">TI:
Selects the device size attached
0h (R/W) = 8 bit
1h (R/W) = 16 bit
2h (R/W) = Reserved
3h (R/W) = Reserved
</t>
        </r>
      </text>
    </comment>
    <comment ref="Y356" authorId="0" shapeId="0" xr:uid="{3C0B6069-994C-48C8-A838-B4F1A56866E4}">
      <text>
        <r>
          <rPr>
            <b/>
            <sz val="9"/>
            <color indexed="81"/>
            <rFont val="Tahoma"/>
            <family val="2"/>
          </rPr>
          <t xml:space="preserve">TI:
Selects the attached device type
0x0: NOR flash-like, asynchronous and synchronous devices
0x1: Reserved
0x2: NAND flash-like devices, stream mode
0x3: Reserved
</t>
        </r>
      </text>
    </comment>
    <comment ref="Z356" authorId="0" shapeId="0" xr:uid="{D6B6E473-CDC7-4735-8590-51BC12AFC3AD}">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356" authorId="0" shapeId="0" xr:uid="{67038D8E-54DE-485D-9A8E-4B2A72A68CC0}">
      <text>
        <r>
          <rPr>
            <b/>
            <sz val="9"/>
            <color indexed="81"/>
            <rFont val="Tahoma"/>
            <family val="2"/>
          </rPr>
          <t xml:space="preserve">TI:
Write 0s for future compatibility. Read returns 0s.
</t>
        </r>
      </text>
    </comment>
    <comment ref="AB356" authorId="0" shapeId="0" xr:uid="{AF00C75C-28E1-4EE8-9449-6BBC5E26DBA3}">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356" authorId="0" shapeId="0" xr:uid="{18F23B88-C42C-44B1-A03D-B126E1599F13}">
      <text>
        <r>
          <rPr>
            <b/>
            <sz val="9"/>
            <color indexed="81"/>
            <rFont val="Tahoma"/>
            <family val="2"/>
          </rPr>
          <t xml:space="preserve">TI:
Write 0s for future compatibility. Read returns 0s.
</t>
        </r>
      </text>
    </comment>
    <comment ref="AD356" authorId="0" shapeId="0" xr:uid="{AFD2D365-E2B8-4951-AA67-7E1EE3E2A3C8}">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364" authorId="0" shapeId="0" xr:uid="{20D1A54B-3477-47A6-8DB8-089A99B37A0E}">
      <text>
        <r>
          <rPr>
            <b/>
            <sz val="9"/>
            <color indexed="81"/>
            <rFont val="Tahoma"/>
            <family val="2"/>
          </rPr>
          <t xml:space="preserve">TI:
Write 0s for future compatibility. Read returns 0s.
</t>
        </r>
      </text>
    </comment>
    <comment ref="L364" authorId="0" shapeId="0" xr:uid="{B1FD8FCD-5D6B-479D-AFD1-A1F477D17BAA}">
      <text>
        <r>
          <rPr>
            <b/>
            <sz val="9"/>
            <color indexed="81"/>
            <rFont val="Tahoma"/>
            <family val="2"/>
          </rPr>
          <t xml:space="preserve">TI:
CS# de-assertion time from start cycle time for write accesses
0h (R/W) = 0 GPMC_FCLK cycle
1h (R/W) = 1 GPMC_FCLK cycle
1Fh (R/W) = 31 GPMC_FCLK cycles
</t>
        </r>
      </text>
    </comment>
    <comment ref="M364" authorId="0" shapeId="0" xr:uid="{C56596D7-1D14-4AD3-8402-79E4705BC249}">
      <text>
        <r>
          <rPr>
            <b/>
            <sz val="9"/>
            <color indexed="81"/>
            <rFont val="Tahoma"/>
            <family val="2"/>
          </rPr>
          <t xml:space="preserve">TI:
Write 0s for future compatibility. Read returns 0s.
</t>
        </r>
      </text>
    </comment>
    <comment ref="N364" authorId="0" shapeId="0" xr:uid="{AB5E5CE1-8A63-492F-886E-458DECA8F8CA}">
      <text>
        <r>
          <rPr>
            <b/>
            <sz val="9"/>
            <color indexed="81"/>
            <rFont val="Tahoma"/>
            <family val="2"/>
          </rPr>
          <t xml:space="preserve">TI:
CS# de-assertion time from start cycle time for read accesses
0h (R/W) = 0 GPMC_FCLK cycle
1h (R/W) = 1 GPMC_FCLK cycle
1Fh (R/W) = 31 GPMC_FCLK cycles
</t>
        </r>
      </text>
    </comment>
    <comment ref="O364" authorId="0" shapeId="0" xr:uid="{8FB8E6AE-65C9-4446-A809-C6FA0E9C68C7}">
      <text>
        <r>
          <rPr>
            <b/>
            <sz val="9"/>
            <color indexed="81"/>
            <rFont val="Tahoma"/>
            <family val="2"/>
          </rPr>
          <t xml:space="preserve">TI:
CS# Add Extra Half GPMC.FCLK cycle
0h (R/W) = CS i Timing control signal is not delayed
1h (R/W) = CS i Timing control signal is delayed of half GPMC_FCLK clock cycle
</t>
        </r>
      </text>
    </comment>
    <comment ref="P364" authorId="0" shapeId="0" xr:uid="{DA8EDE45-3857-4F68-9F27-E6DDA72A4CB9}">
      <text>
        <r>
          <rPr>
            <b/>
            <sz val="9"/>
            <color indexed="81"/>
            <rFont val="Tahoma"/>
            <family val="2"/>
          </rPr>
          <t xml:space="preserve">TI:
Write 0s for future compatibility. Read returns 0s.
</t>
        </r>
      </text>
    </comment>
    <comment ref="Q364" authorId="0" shapeId="0" xr:uid="{EC0B2850-98BA-412A-9BB1-FAF28DC2434F}">
      <text>
        <r>
          <rPr>
            <b/>
            <sz val="9"/>
            <color indexed="81"/>
            <rFont val="Tahoma"/>
            <family val="2"/>
          </rPr>
          <t xml:space="preserve">TI:
CS# assertion time from start cycle time
0h (R/W) = 0 GPMC_FCLK cycle
1h (R/W) = 1 GPMC_FCLK cycle
1Fh (R/W) = 15 GPMC_FCLK cycles
</t>
        </r>
      </text>
    </comment>
    <comment ref="K372" authorId="0" shapeId="0" xr:uid="{567B913F-CF0D-4922-8AD8-903D441BD15A}">
      <text>
        <r>
          <rPr>
            <b/>
            <sz val="9"/>
            <color indexed="81"/>
            <rFont val="Tahoma"/>
            <family val="2"/>
          </rPr>
          <t xml:space="preserve">TI:
Write 0s for future compatibility. Read returns 0s.
</t>
        </r>
      </text>
    </comment>
    <comment ref="L372" authorId="0" shapeId="0" xr:uid="{742A077E-085F-4D4A-9761-73EC3131A726}">
      <text>
        <r>
          <rPr>
            <b/>
            <sz val="9"/>
            <color indexed="81"/>
            <rFont val="Tahoma"/>
            <family val="2"/>
          </rPr>
          <t xml:space="preserve">TI:
ADV# de-assertion for first address phase when using the AAD-Mux protocol
0h (R/W) = 0 GPMC_FCLK cycle
1h (R/W) = 1 GPMC_FCLK cycle
7h (R/W) = 7 GPMC_FCLK cycles
</t>
        </r>
      </text>
    </comment>
    <comment ref="M372" authorId="0" shapeId="0" xr:uid="{7D312C67-0104-4260-9394-CE3E5E604DD5}">
      <text>
        <r>
          <rPr>
            <b/>
            <sz val="9"/>
            <color indexed="81"/>
            <rFont val="Tahoma"/>
            <family val="2"/>
          </rPr>
          <t xml:space="preserve">TI:
Write 0s for future compatibility. Read returns 0s.
</t>
        </r>
      </text>
    </comment>
    <comment ref="N372" authorId="0" shapeId="0" xr:uid="{B1150FCE-C86A-4D41-B434-16A9672372B2}">
      <text>
        <r>
          <rPr>
            <b/>
            <sz val="9"/>
            <color indexed="81"/>
            <rFont val="Tahoma"/>
            <family val="2"/>
          </rPr>
          <t xml:space="preserve">TI:
ADV# assertion for first address phase when using the AAD-Mux protocol
0h (R/W) = 0 GPMC_FCLK cycle
1h (R/W) = 1 GPMC_FCLK cycle
7h (R/W) = 7 GPMC_FCLK cycles
</t>
        </r>
      </text>
    </comment>
    <comment ref="O372" authorId="0" shapeId="0" xr:uid="{03BE6759-D39E-4984-B0A8-E99E8168B749}">
      <text>
        <r>
          <rPr>
            <b/>
            <sz val="9"/>
            <color indexed="81"/>
            <rFont val="Tahoma"/>
            <family val="2"/>
          </rPr>
          <t xml:space="preserve">TI:
Write 0s for future compatibility. Read returns 0s.
</t>
        </r>
      </text>
    </comment>
    <comment ref="P372" authorId="0" shapeId="0" xr:uid="{6EDAEE70-F010-481D-BB06-572AA85DA7A9}">
      <text>
        <r>
          <rPr>
            <b/>
            <sz val="9"/>
            <color indexed="81"/>
            <rFont val="Tahoma"/>
            <family val="2"/>
          </rPr>
          <t xml:space="preserve">TI:
ADV# de-assertion time from start cycle time for write accesses
0h (R/W) = 0 GPMC_FCLK cycle
1h (R/W) = 1 GPMC_FCLK cycle
1Fh (R/W) = 31 GPMC_FCLK cycles
</t>
        </r>
      </text>
    </comment>
    <comment ref="Q372" authorId="0" shapeId="0" xr:uid="{7ACD7D4F-0E1C-4638-886C-379860CD4AEC}">
      <text>
        <r>
          <rPr>
            <b/>
            <sz val="9"/>
            <color indexed="81"/>
            <rFont val="Tahoma"/>
            <family val="2"/>
          </rPr>
          <t xml:space="preserve">TI:
Write 0s for future compatibility. Read returns 0s.
</t>
        </r>
      </text>
    </comment>
    <comment ref="R372" authorId="0" shapeId="0" xr:uid="{9384D4FA-B095-4BB0-ACF2-DE63102D3F9A}">
      <text>
        <r>
          <rPr>
            <b/>
            <sz val="9"/>
            <color indexed="81"/>
            <rFont val="Tahoma"/>
            <family val="2"/>
          </rPr>
          <t xml:space="preserve">TI:
ADV# de-assertion time from start cycle time for read accesses
0h (R/W) = 0 GPMC_FCLK cycle
1h (R/W) = 1 GPMC_FCLK cycle
1Fh (R/W) = 31 GPMC_FCLK cycles
</t>
        </r>
      </text>
    </comment>
    <comment ref="S372" authorId="0" shapeId="0" xr:uid="{FA34FEEC-0A4D-45E7-9B77-83968F91FE3D}">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372" authorId="0" shapeId="0" xr:uid="{E8C061B0-D4C2-4F49-B843-DE22E267681E}">
      <text>
        <r>
          <rPr>
            <b/>
            <sz val="9"/>
            <color indexed="81"/>
            <rFont val="Tahoma"/>
            <family val="2"/>
          </rPr>
          <t xml:space="preserve">TI:
ADV# assertion for first address phase when using the AADMultiplexed protocol
0h (R/W) = 0 GPMC_FCLK cycle
1h (R/W) = 1 GPMC_FCLK cycle
7h (R/W) = 7 GPMC_FCLK cycles
</t>
        </r>
      </text>
    </comment>
    <comment ref="U372" authorId="0" shapeId="0" xr:uid="{B5C40CAF-4692-4925-B1D8-1A5493B016E8}">
      <text>
        <r>
          <rPr>
            <b/>
            <sz val="9"/>
            <color indexed="81"/>
            <rFont val="Tahoma"/>
            <family val="2"/>
          </rPr>
          <t xml:space="preserve">TI:
ADV# assertion time from start cycle time
0h (R/W) = 0 GPMC_FCLK cycle
1h (R/W) = 1 GPMC_FCLK cycle
Fh (R/W) = 15 GPMC_FCLK cycles
</t>
        </r>
      </text>
    </comment>
    <comment ref="K380" authorId="0" shapeId="0" xr:uid="{BC6DB61C-DDC1-49A8-85E1-2DD9375B7ED7}">
      <text>
        <r>
          <rPr>
            <b/>
            <sz val="9"/>
            <color indexed="81"/>
            <rFont val="Tahoma"/>
            <family val="2"/>
          </rPr>
          <t xml:space="preserve">TI:
Write 0s for future compatibility. Read returns 0s.
</t>
        </r>
      </text>
    </comment>
    <comment ref="L380" authorId="0" shapeId="0" xr:uid="{15D282DD-E3BA-41C5-AA9D-F74DD49E658D}">
      <text>
        <r>
          <rPr>
            <b/>
            <sz val="9"/>
            <color indexed="81"/>
            <rFont val="Tahoma"/>
            <family val="2"/>
          </rPr>
          <t xml:space="preserve">TI:
WE# de-assertion time from start cycle time
0h (R/W) = 0 GPMC_FCLK cycle
1h (R/W) = 1 GPMC_FCLK cycle
1Fh (R/W) = 31 GPMC_FCLK cycles
</t>
        </r>
      </text>
    </comment>
    <comment ref="M380" authorId="0" shapeId="0" xr:uid="{1688BE6E-EF73-48AA-94EB-0B84A92E635F}">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380" authorId="0" shapeId="0" xr:uid="{8F4A8780-B0BC-4D68-A54D-E573C41BDD66}">
      <text>
        <r>
          <rPr>
            <b/>
            <sz val="9"/>
            <color indexed="81"/>
            <rFont val="Tahoma"/>
            <family val="2"/>
          </rPr>
          <t xml:space="preserve">TI:
Write 0s for future compatibility. Read returns 0s.
</t>
        </r>
      </text>
    </comment>
    <comment ref="O380" authorId="0" shapeId="0" xr:uid="{F107FF33-34DD-46B2-8171-13028BC1A26B}">
      <text>
        <r>
          <rPr>
            <b/>
            <sz val="9"/>
            <color indexed="81"/>
            <rFont val="Tahoma"/>
            <family val="2"/>
          </rPr>
          <t xml:space="preserve">TI:
WE# assertion time from start cycle time
0h (R/W) = 0 GPMC_FCLK cycle
1h (R/W) = 1 GPMC_FCLK cycle
Fh (R/W) = 15 GPMC_FCLK cycles
</t>
        </r>
      </text>
    </comment>
    <comment ref="P380" authorId="0" shapeId="0" xr:uid="{F7A86D7F-FABE-4EE4-8791-94B25C0344BE}">
      <text>
        <r>
          <rPr>
            <b/>
            <sz val="9"/>
            <color indexed="81"/>
            <rFont val="Tahoma"/>
            <family val="2"/>
          </rPr>
          <t xml:space="preserve">TI:
OE# de-assertion time for the first address phase in an AADMultiplexed access
0h (R/W) = 0 GPMC_FCLK cycle
1h (R/W) = 1 GPMC_FCLK cycle
7h (R/W) = 7 GPMC_FCLK cycles
</t>
        </r>
      </text>
    </comment>
    <comment ref="Q380" authorId="0" shapeId="0" xr:uid="{42C3ADD6-8F85-44B2-99A9-C7A80C26E7A2}">
      <text>
        <r>
          <rPr>
            <b/>
            <sz val="9"/>
            <color indexed="81"/>
            <rFont val="Tahoma"/>
            <family val="2"/>
          </rPr>
          <t xml:space="preserve">TI:
OE# de-assertion time from start cycle time
0h (R/W) = 0 GPMC_FCLK cycle
1h (R/W) = 1 GPMC_FCLK cycle
1Fh (R/W) = 31 GPMC_FCLK cycles
</t>
        </r>
      </text>
    </comment>
    <comment ref="R380" authorId="0" shapeId="0" xr:uid="{2183B33B-6CC6-4077-A1B3-DB7F69CC4476}">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380" authorId="0" shapeId="0" xr:uid="{B0B47971-7D56-430D-9736-F79C0B9BDDA1}">
      <text>
        <r>
          <rPr>
            <b/>
            <sz val="9"/>
            <color indexed="81"/>
            <rFont val="Tahoma"/>
            <family val="2"/>
          </rPr>
          <t xml:space="preserve">TI:
OE# assertion time for the first address phase in an AAD-Multiplexed access
0h (R/W) = 0 GPMC_FCLK cycle
1h (R/W) = 1 GPMC_FCLK cycle
7h (R/W) = 7 GPMC_FCLK cycles
</t>
        </r>
      </text>
    </comment>
    <comment ref="T380" authorId="0" shapeId="0" xr:uid="{B2A9F7D1-6F21-49B5-988B-92D1C1ACA30E}">
      <text>
        <r>
          <rPr>
            <b/>
            <sz val="9"/>
            <color indexed="81"/>
            <rFont val="Tahoma"/>
            <family val="2"/>
          </rPr>
          <t xml:space="preserve">TI:
OE# assertion time from start cycle time
0h (R/W) = 0 GPMC_FCLK cycle
1h (R/W) = 1 GPMC_FCLK cycle
Fh (R/W) = 15 GPMC_FCLK cycles
</t>
        </r>
      </text>
    </comment>
    <comment ref="K388" authorId="0" shapeId="0" xr:uid="{ABCD114D-2FA1-4C9D-8794-876C3DAA889B}">
      <text>
        <r>
          <rPr>
            <b/>
            <sz val="9"/>
            <color indexed="81"/>
            <rFont val="Tahoma"/>
            <family val="2"/>
          </rPr>
          <t xml:space="preserve">TI:
Write 0s for future compatibility. Read returns 0s.
</t>
        </r>
      </text>
    </comment>
    <comment ref="L388" authorId="0" shapeId="0" xr:uid="{DE56EB80-14A5-4771-8512-136C686507E8}">
      <text>
        <r>
          <rPr>
            <b/>
            <sz val="9"/>
            <color indexed="81"/>
            <rFont val="Tahoma"/>
            <family val="2"/>
          </rPr>
          <t xml:space="preserve">TI:
Delay between successive words in a multiple access
0h (R/W) = 0 GPMC_FCLK cycle
1h (R/W) = 1 GPMC_FCLK cycle
Fh (R/W) = 15 GPMC_FCLK cycles
</t>
        </r>
      </text>
    </comment>
    <comment ref="M388" authorId="0" shapeId="0" xr:uid="{AA139860-1077-4616-8C76-BF932A49B50E}">
      <text>
        <r>
          <rPr>
            <b/>
            <sz val="9"/>
            <color indexed="81"/>
            <rFont val="Tahoma"/>
            <family val="2"/>
          </rPr>
          <t xml:space="preserve">TI:
Write 0s for future compatibility. Read returns 0s.
</t>
        </r>
      </text>
    </comment>
    <comment ref="N388" authorId="0" shapeId="0" xr:uid="{788126F8-83C0-4772-9F03-5D3F2A1370C4}">
      <text>
        <r>
          <rPr>
            <b/>
            <sz val="9"/>
            <color indexed="81"/>
            <rFont val="Tahoma"/>
            <family val="2"/>
          </rPr>
          <t xml:space="preserve">TI:
Delay between start cycle time and first data valid
0h (R/W) = 0 GPMC_FCLK cycle
1h (R/W) = 1 GPMC_FCLK cycle
1Fh (R/W) = 31 GPMC_FCLK cycles
</t>
        </r>
      </text>
    </comment>
    <comment ref="O388" authorId="0" shapeId="0" xr:uid="{9A581165-BDB6-4C05-B682-58224E7D3AB6}">
      <text>
        <r>
          <rPr>
            <b/>
            <sz val="9"/>
            <color indexed="81"/>
            <rFont val="Tahoma"/>
            <family val="2"/>
          </rPr>
          <t xml:space="preserve">TI:
Write 0s for future compatibility. Read returns 0s.
</t>
        </r>
      </text>
    </comment>
    <comment ref="P388" authorId="0" shapeId="0" xr:uid="{07150C52-CBEA-4B6D-B64B-480A56F20F02}">
      <text>
        <r>
          <rPr>
            <b/>
            <sz val="9"/>
            <color indexed="81"/>
            <rFont val="Tahoma"/>
            <family val="2"/>
          </rPr>
          <t xml:space="preserve">TI:
Total write cycle time
0h (R/W) = 0 GPMC_FCLK cycle
1h (R/W) = 1 GPMC_FCLK cycle
1Fh (R/W) = 31 GPMC_FCLK cycles
</t>
        </r>
      </text>
    </comment>
    <comment ref="Q388" authorId="0" shapeId="0" xr:uid="{3FE7DB7B-040B-4E5F-9F56-933E0096772E}">
      <text>
        <r>
          <rPr>
            <b/>
            <sz val="9"/>
            <color indexed="81"/>
            <rFont val="Tahoma"/>
            <family val="2"/>
          </rPr>
          <t xml:space="preserve">TI:
Write 0s for future compatibility. Read returns 0s.
</t>
        </r>
      </text>
    </comment>
    <comment ref="R388" authorId="0" shapeId="0" xr:uid="{3377305A-E0DF-49FA-B009-ACFC02F6CE26}">
      <text>
        <r>
          <rPr>
            <b/>
            <sz val="9"/>
            <color indexed="81"/>
            <rFont val="Tahoma"/>
            <family val="2"/>
          </rPr>
          <t xml:space="preserve">TI:
Total read cycle time
0h (R/W) = 0 GPMC_FCLK cycle
1h (R/W) = 1 GPMC_FCLK cycle
1Fh (R/W) = 31 GPMC_FCLK cycles
</t>
        </r>
      </text>
    </comment>
    <comment ref="K396" authorId="0" shapeId="0" xr:uid="{4D2BB697-6A63-4E1D-BF74-A6BFB9B4A904}">
      <text>
        <r>
          <rPr>
            <b/>
            <sz val="9"/>
            <color indexed="81"/>
            <rFont val="Tahoma"/>
            <family val="2"/>
          </rPr>
          <t>TI:
TI Internal use - Do not modify from reset value of 0x1</t>
        </r>
      </text>
    </comment>
    <comment ref="L396" authorId="0" shapeId="0" xr:uid="{85065A0E-9B79-42C0-B196-A598F3CD4842}">
      <text>
        <r>
          <rPr>
            <b/>
            <sz val="9"/>
            <color indexed="81"/>
            <rFont val="Tahoma"/>
            <family val="2"/>
          </rPr>
          <t xml:space="preserve">TI:
Write 0s for future compatibility. Read returns 0s.
</t>
        </r>
      </text>
    </comment>
    <comment ref="M396" authorId="0" shapeId="0" xr:uid="{95B357E4-CC99-449F-B800-8966BA63AB52}">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396" authorId="0" shapeId="0" xr:uid="{0ED88CEB-5139-44B5-A364-7812E426A142}">
      <text>
        <r>
          <rPr>
            <b/>
            <sz val="9"/>
            <color indexed="81"/>
            <rFont val="Tahoma"/>
            <family val="2"/>
          </rPr>
          <t xml:space="preserve">TI:
Write 0s for future compatibility. Read returns 0s.
</t>
        </r>
      </text>
    </comment>
    <comment ref="O396" authorId="0" shapeId="0" xr:uid="{977E5972-83B5-4AA7-ACB6-35CA59132D9A}">
      <text>
        <r>
          <rPr>
            <b/>
            <sz val="9"/>
            <color indexed="81"/>
            <rFont val="Tahoma"/>
            <family val="2"/>
          </rPr>
          <t xml:space="preserve">TI:
Specifies on which GPMC.FCLK rising edge the first data of the synchronous burst write is driven in the add/data multiplexed bus. Reset value is 0x7.
</t>
        </r>
      </text>
    </comment>
    <comment ref="P396" authorId="0" shapeId="0" xr:uid="{709B5277-2F43-4E87-B800-82569E60BFE0}">
      <text>
        <r>
          <rPr>
            <b/>
            <sz val="9"/>
            <color indexed="81"/>
            <rFont val="Tahoma"/>
            <family val="2"/>
          </rPr>
          <t xml:space="preserve">TI:
Write 0s for future compatibility. Read returns 0s.
</t>
        </r>
      </text>
    </comment>
    <comment ref="Q396" authorId="0" shapeId="0" xr:uid="{DD797061-2624-40DD-85F5-02686112F5B5}">
      <text>
        <r>
          <rPr>
            <b/>
            <sz val="9"/>
            <color indexed="81"/>
            <rFont val="Tahoma"/>
            <family val="2"/>
          </rPr>
          <t xml:space="preserve">TI:
Chip select high pulse delay between two successive accesses
0h (R/W) = 0 GPMC_FCLK cycle
1h (R/W) = 1 GPMC_FCLK cycle
Fh (R/W) = 15 GPMC_FCLK cycles
</t>
        </r>
      </text>
    </comment>
    <comment ref="R396" authorId="0" shapeId="0" xr:uid="{D57071C9-965C-494E-9BD7-663D2948A04C}">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396" authorId="0" shapeId="0" xr:uid="{D84661CE-DFAD-4C30-A4F1-8CD2DAD8F658}">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396" authorId="0" shapeId="0" xr:uid="{6A50AAE5-40A9-457E-BCBC-D46BC1A873DD}">
      <text>
        <r>
          <rPr>
            <b/>
            <sz val="9"/>
            <color indexed="81"/>
            <rFont val="Tahoma"/>
            <family val="2"/>
          </rPr>
          <t xml:space="preserve">TI:
Write 0s for future compatibility. Read returns 0s.
</t>
        </r>
      </text>
    </comment>
    <comment ref="U396" authorId="0" shapeId="0" xr:uid="{07F9316C-F17E-4109-8B4E-E86FA58F6B2C}">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404" authorId="0" shapeId="0" xr:uid="{E1B4872B-B03B-4F7B-8AFF-EE27235B2E58}">
      <text>
        <r>
          <rPr>
            <b/>
            <sz val="9"/>
            <color indexed="81"/>
            <rFont val="Tahoma"/>
            <family val="2"/>
          </rPr>
          <t xml:space="preserve">TI:
Write 0s for future compatibility. Read returns 0s.
</t>
        </r>
      </text>
    </comment>
    <comment ref="L404" authorId="0" shapeId="0" xr:uid="{FF9CE4CF-4DB1-45B0-B883-DF2EDA694399}">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404" authorId="0" shapeId="0" xr:uid="{2B55AA05-A9B0-4142-84D3-AA1AC39685B9}">
      <text>
        <r>
          <rPr>
            <b/>
            <sz val="9"/>
            <color indexed="81"/>
            <rFont val="Tahoma"/>
            <family val="2"/>
          </rPr>
          <t xml:space="preserve">TI:
Write 0s for future compatibility. Read returns 0s.
</t>
        </r>
      </text>
    </comment>
    <comment ref="N404" authorId="0" shapeId="0" xr:uid="{39A1E385-2A82-4A9F-AFEE-88C9775A0004}">
      <text>
        <r>
          <rPr>
            <b/>
            <sz val="9"/>
            <color indexed="81"/>
            <rFont val="Tahoma"/>
            <family val="2"/>
          </rPr>
          <t xml:space="preserve">TI:
Chip-select enable (reset value is 1 for CS[0] (active low) and 0 for CS[1] to CS[5] (active low)).
0h (R/W) = CS (active low) disabled
1h (R/W) = CS (active low) enabled
</t>
        </r>
      </text>
    </comment>
    <comment ref="O404" authorId="0" shapeId="0" xr:uid="{30C2A071-7665-4995-A871-DD6060DB5D6B}">
      <text>
        <r>
          <rPr>
            <b/>
            <sz val="9"/>
            <color indexed="81"/>
            <rFont val="Tahoma"/>
            <family val="2"/>
          </rPr>
          <t xml:space="preserve">TI:
Chip-select base address. CSi base address where i = 0 to 3 (16 Mbytes minimum granularity).
Bits 5 to 0 correspond to A29, A28, A27, A26, A25, and A24.
</t>
        </r>
      </text>
    </comment>
    <comment ref="K414" authorId="0" shapeId="0" xr:uid="{5CE91611-5808-42DD-B686-A6F0619134A0}">
      <text>
        <r>
          <rPr>
            <b/>
            <sz val="9"/>
            <color indexed="81"/>
            <rFont val="Tahoma"/>
            <family val="2"/>
          </rPr>
          <t>TI:
Enables the wrapping burst capability. Must be set if the attached device is configured in wrapping burst
0x0: Synchronous wrapping burst not supported
0x1: Synchronous wrapping burst supported</t>
        </r>
      </text>
    </comment>
    <comment ref="L414" authorId="0" shapeId="0" xr:uid="{C9E79E80-9E9D-4A73-B686-1401A8F38F24}">
      <text>
        <r>
          <rPr>
            <b/>
            <sz val="9"/>
            <color indexed="81"/>
            <rFont val="Tahoma"/>
            <family val="2"/>
          </rPr>
          <t xml:space="preserve">TI:
Selects the read single or multiple access
0x0: Single access
0x1: Multiple access (burst if synchronous, page if asynchronous)
</t>
        </r>
      </text>
    </comment>
    <comment ref="M414" authorId="0" shapeId="0" xr:uid="{43055A0E-42DD-459D-9090-CD184B702589}">
      <text>
        <r>
          <rPr>
            <b/>
            <sz val="9"/>
            <color indexed="81"/>
            <rFont val="Tahoma"/>
            <family val="2"/>
          </rPr>
          <t>TI:
Selects the read mode operation
0x0: Read asynchronous
0x1: Read synchronous</t>
        </r>
      </text>
    </comment>
    <comment ref="N414" authorId="0" shapeId="0" xr:uid="{14F6BB09-F8CD-4A80-9D56-ADB3A773717B}">
      <text>
        <r>
          <rPr>
            <b/>
            <sz val="9"/>
            <color indexed="81"/>
            <rFont val="Tahoma"/>
            <family val="2"/>
          </rPr>
          <t>TI:
Selects the write single or multiple access
0h (R/W) = Single access
1h (R/W) = Multiple access (burst if synchronous, considered as single if asynchronous)</t>
        </r>
      </text>
    </comment>
    <comment ref="O414" authorId="0" shapeId="0" xr:uid="{267669D3-99D9-4FFB-A4DE-3439E96E3512}">
      <text>
        <r>
          <rPr>
            <b/>
            <sz val="9"/>
            <color indexed="81"/>
            <rFont val="Tahoma"/>
            <family val="2"/>
          </rPr>
          <t xml:space="preserve">TI:
Selects the write mode operation
0x0: Write asynchronous
0x1: Write synchronous
</t>
        </r>
      </text>
    </comment>
    <comment ref="P414" authorId="0" shapeId="0" xr:uid="{78DAAA3D-4274-41A4-A6E8-DB1F7D52999D}">
      <text>
        <r>
          <rPr>
            <b/>
            <sz val="9"/>
            <color indexed="81"/>
            <rFont val="Tahoma"/>
            <family val="2"/>
          </rPr>
          <t xml:space="preserve">TI:
Output GPMC_CLK activation time
0x0: First rising edge of GPMC_CLK at start access time
0x1: First rising edge of GPMC_CLK one GPMC_FCLK cycle after start access time
0x2: First rising edge of GPMC_CLK two GPMC_FCLK cycles after start access time
0x3: Reserved
</t>
        </r>
      </text>
    </comment>
    <comment ref="Q414" authorId="0" shapeId="0" xr:uid="{38CE88E4-832F-403A-ACB3-C8D9F61C8764}">
      <text>
        <r>
          <rPr>
            <b/>
            <sz val="9"/>
            <color indexed="81"/>
            <rFont val="Tahoma"/>
            <family val="2"/>
          </rPr>
          <t xml:space="preserve">TI:
Specifies the attached device page (burst) length
0x0: 4 words
0x1: 8 words
0x2: 16 words
0x3: Reserved (1 word = interface size)
</t>
        </r>
      </text>
    </comment>
    <comment ref="R414" authorId="0" shapeId="0" xr:uid="{AB180EA8-ECC9-4F18-8676-85B9F72416BE}">
      <text>
        <r>
          <rPr>
            <b/>
            <sz val="9"/>
            <color indexed="81"/>
            <rFont val="Tahoma"/>
            <family val="2"/>
          </rPr>
          <t xml:space="preserve">TI:
Selects the Wait monitoring configuration for Read accesses (Reset value is bootwaiten input pin sampled at device reset)
0x0: Wait pin is not monitored for read accesses.
0x1: Wait pin is monitored for read accesses.
</t>
        </r>
      </text>
    </comment>
    <comment ref="S414" authorId="0" shapeId="0" xr:uid="{8A4F418F-117B-4CA3-AD50-91B2BA82070C}">
      <text>
        <r>
          <rPr>
            <b/>
            <sz val="9"/>
            <color indexed="81"/>
            <rFont val="Tahoma"/>
            <family val="2"/>
          </rPr>
          <t xml:space="preserve">TI:
Selects the Wait monitoring configuration for Write accesses
0x0: Wait pin is not monitored for write accesses.
0x1: Wait pin is monitored for write accesses.
</t>
        </r>
      </text>
    </comment>
    <comment ref="T414" authorId="0" shapeId="0" xr:uid="{3CC7C104-D3AF-47EB-B037-AA5239F9C015}">
      <text>
        <r>
          <rPr>
            <b/>
            <sz val="9"/>
            <color indexed="81"/>
            <rFont val="Tahoma"/>
            <family val="2"/>
          </rPr>
          <t>TI:
Write 0s for future compatibility. Read returns 0.</t>
        </r>
      </text>
    </comment>
    <comment ref="U414" authorId="0" shapeId="0" xr:uid="{BA3B4322-05F3-464C-9EFA-EA9D7475A849}">
      <text>
        <r>
          <rPr>
            <b/>
            <sz val="9"/>
            <color indexed="81"/>
            <rFont val="Tahoma"/>
            <family val="2"/>
          </rPr>
          <t xml:space="preserve">TI:
Selects input pin Wait monitoring time
0x0: Wait pin is monitored with valid data.
0x1: Wait pin is monitored one GPMC_CLK cycle before valid data.
0x2: Wait pin is monitored two GPMC_CLK cycle before valid data.
0x3: Reserved
</t>
        </r>
      </text>
    </comment>
    <comment ref="V414" authorId="0" shapeId="0" xr:uid="{C8DF6AB3-80BE-4C63-B33E-24CB5F24E3AF}">
      <text>
        <r>
          <rPr>
            <b/>
            <sz val="9"/>
            <color indexed="81"/>
            <rFont val="Tahoma"/>
            <family val="2"/>
          </rPr>
          <t xml:space="preserve">TI:
Selects the input wait pin for this chip-select (The reset value is HW fixed to 0x0 for CS0-CS7)
0x0: Wait input pin is WAIT0.
0x1: Wait input pin is WAIT1.
0x2: Reserved
0x3: Reserved
</t>
        </r>
      </text>
    </comment>
    <comment ref="W414" authorId="0" shapeId="0" xr:uid="{EF4035CA-DAA8-4819-998B-7061D125E07E}">
      <text>
        <r>
          <rPr>
            <b/>
            <sz val="9"/>
            <color indexed="81"/>
            <rFont val="Tahoma"/>
            <family val="2"/>
          </rPr>
          <t xml:space="preserve">TI:
</t>
        </r>
      </text>
    </comment>
    <comment ref="X414" authorId="0" shapeId="0" xr:uid="{BBAB019D-46B7-448E-B9F2-B5AEC98F2107}">
      <text>
        <r>
          <rPr>
            <b/>
            <sz val="9"/>
            <color indexed="81"/>
            <rFont val="Tahoma"/>
            <family val="2"/>
          </rPr>
          <t xml:space="preserve">TI:
Selects the device size attached
0h (R/W) = 8 bit
1h (R/W) = 16 bit
2h (R/W) = Reserved
3h (R/W) = Reserved
</t>
        </r>
      </text>
    </comment>
    <comment ref="Y414" authorId="0" shapeId="0" xr:uid="{32E6E729-A259-4515-AE24-4A3D46F482A8}">
      <text>
        <r>
          <rPr>
            <b/>
            <sz val="9"/>
            <color indexed="81"/>
            <rFont val="Tahoma"/>
            <family val="2"/>
          </rPr>
          <t xml:space="preserve">TI:
Selects the attached device type
0x0: NOR flash-like, asynchronous and synchronous devices
0x1: Reserved
0x2: NAND flash-like devices, stream mode
0x3: Reserved
</t>
        </r>
      </text>
    </comment>
    <comment ref="Z414" authorId="0" shapeId="0" xr:uid="{E41DB0EA-F5E6-41C8-AEA3-D3EB405BA29B}">
      <text>
        <r>
          <rPr>
            <b/>
            <sz val="9"/>
            <color indexed="81"/>
            <rFont val="Tahoma"/>
            <family val="2"/>
          </rPr>
          <t xml:space="preserve">TI:
Enables the address and data  multiplexed protocol
0x0: Nonmultiplexed attached device
0x1: AAD-multiplexed protocol device
0x2: Address and data multiplexed attached device
0x3: Reserved
</t>
        </r>
      </text>
    </comment>
    <comment ref="AA414" authorId="0" shapeId="0" xr:uid="{ACC90674-FDEA-4C24-90D7-A4475EBC0CA5}">
      <text>
        <r>
          <rPr>
            <b/>
            <sz val="9"/>
            <color indexed="81"/>
            <rFont val="Tahoma"/>
            <family val="2"/>
          </rPr>
          <t xml:space="preserve">TI:
Write 0s for future compatibility. Read returns 0s.
</t>
        </r>
      </text>
    </comment>
    <comment ref="AB414" authorId="0" shapeId="0" xr:uid="{D92D8F5B-9078-4EDD-87BC-C1AB9605011F}">
      <text>
        <r>
          <rPr>
            <b/>
            <sz val="9"/>
            <color indexed="81"/>
            <rFont val="Tahoma"/>
            <family val="2"/>
          </rPr>
          <t xml:space="preserve">TI:
Signals timing latencies scalar factor (RD/WRCYCLETIME, RD/WRACCESSTIME, PAGEBURSTACCESSTIME, CSONTIME, CSRD/WROFFTIME, ADVONTIME, ADVRD/WROFFTIME, OEONTIME, OEOFFTIME, WEONTIME, WEOFFTIME, CYCLE2CYCLEDELAY, BUSTURNAROUND, TIMEOUTSTARTVALUE, WRDATAONADMUXBUS)
0x0: x1 latencies
0x1: x2 latencies
</t>
        </r>
      </text>
    </comment>
    <comment ref="AC414" authorId="0" shapeId="0" xr:uid="{25084B92-0958-4659-934D-6F6F37D69704}">
      <text>
        <r>
          <rPr>
            <b/>
            <sz val="9"/>
            <color indexed="81"/>
            <rFont val="Tahoma"/>
            <family val="2"/>
          </rPr>
          <t xml:space="preserve">TI:
Write 0s for future compatibility. Read returns 0s.
</t>
        </r>
      </text>
    </comment>
    <comment ref="AD414" authorId="0" shapeId="0" xr:uid="{C7EF0319-DB4A-486A-B54F-DEF9D8E615AA}">
      <text>
        <r>
          <rPr>
            <b/>
            <sz val="9"/>
            <color indexed="81"/>
            <rFont val="Tahoma"/>
            <family val="2"/>
          </rPr>
          <t xml:space="preserve">TI:
Divides the GPMC_FCLK clock
0x0: GPMC_CLK frequency = GPMC_FCLK frequency
0x1: GPMC_CLK frequency = GPMC_FCLK frequency / 2
0x2: GPMC_CLK frequency = GPMC_FCLK frequency / 3
0x3: GPMC_CLK frequency = GPMC_FCLK frequency /4
</t>
        </r>
      </text>
    </comment>
    <comment ref="K422" authorId="0" shapeId="0" xr:uid="{14889D62-048A-47A2-B1D8-F0EA8495227A}">
      <text>
        <r>
          <rPr>
            <b/>
            <sz val="9"/>
            <color indexed="81"/>
            <rFont val="Tahoma"/>
            <family val="2"/>
          </rPr>
          <t xml:space="preserve">TI:
Write 0s for future compatibility. Read returns 0s.
</t>
        </r>
      </text>
    </comment>
    <comment ref="L422" authorId="0" shapeId="0" xr:uid="{C5596638-BEB2-42D5-B487-C1889D47FE41}">
      <text>
        <r>
          <rPr>
            <b/>
            <sz val="9"/>
            <color indexed="81"/>
            <rFont val="Tahoma"/>
            <family val="2"/>
          </rPr>
          <t xml:space="preserve">TI:
CS# de-assertion time from start cycle time for write accesses
0h (R/W) = 0 GPMC_FCLK cycle
1h (R/W) = 1 GPMC_FCLK cycle
1Fh (R/W) = 31 GPMC_FCLK cycles
</t>
        </r>
      </text>
    </comment>
    <comment ref="M422" authorId="0" shapeId="0" xr:uid="{87D28C1B-DD93-4F61-B898-7284803DA714}">
      <text>
        <r>
          <rPr>
            <b/>
            <sz val="9"/>
            <color indexed="81"/>
            <rFont val="Tahoma"/>
            <family val="2"/>
          </rPr>
          <t xml:space="preserve">TI:
Write 0s for future compatibility. Read returns 0s.
</t>
        </r>
      </text>
    </comment>
    <comment ref="N422" authorId="0" shapeId="0" xr:uid="{8671C4EF-BCC3-4B0E-A26A-5C18A7B408DD}">
      <text>
        <r>
          <rPr>
            <b/>
            <sz val="9"/>
            <color indexed="81"/>
            <rFont val="Tahoma"/>
            <family val="2"/>
          </rPr>
          <t xml:space="preserve">TI:
CS# de-assertion time from start cycle time for read accesses
0h (R/W) = 0 GPMC_FCLK cycle
1h (R/W) = 1 GPMC_FCLK cycle
1Fh (R/W) = 31 GPMC_FCLK cycles
</t>
        </r>
      </text>
    </comment>
    <comment ref="O422" authorId="0" shapeId="0" xr:uid="{34C9D401-DA95-48FC-9307-40686530F48A}">
      <text>
        <r>
          <rPr>
            <b/>
            <sz val="9"/>
            <color indexed="81"/>
            <rFont val="Tahoma"/>
            <family val="2"/>
          </rPr>
          <t xml:space="preserve">TI:
CS# Add Extra Half GPMC.FCLK cycle
0h (R/W) = CS i Timing control signal is not delayed
1h (R/W) = CS i Timing control signal is delayed of half GPMC_FCLK clock cycle
</t>
        </r>
      </text>
    </comment>
    <comment ref="P422" authorId="0" shapeId="0" xr:uid="{058CCCC1-BCEC-4674-92F9-6879DB9166CE}">
      <text>
        <r>
          <rPr>
            <b/>
            <sz val="9"/>
            <color indexed="81"/>
            <rFont val="Tahoma"/>
            <family val="2"/>
          </rPr>
          <t xml:space="preserve">TI:
Write 0s for future compatibility. Read returns 0s.
</t>
        </r>
      </text>
    </comment>
    <comment ref="Q422" authorId="0" shapeId="0" xr:uid="{714CD539-EF6B-44BD-B85A-FE3C39942A83}">
      <text>
        <r>
          <rPr>
            <b/>
            <sz val="9"/>
            <color indexed="81"/>
            <rFont val="Tahoma"/>
            <family val="2"/>
          </rPr>
          <t xml:space="preserve">TI:
CS# assertion time from start cycle time
0h (R/W) = 0 GPMC_FCLK cycle
1h (R/W) = 1 GPMC_FCLK cycle
1Fh (R/W) = 15 GPMC_FCLK cycles
</t>
        </r>
      </text>
    </comment>
    <comment ref="K430" authorId="0" shapeId="0" xr:uid="{C1C386B8-F70E-4663-A031-7197A97FC946}">
      <text>
        <r>
          <rPr>
            <b/>
            <sz val="9"/>
            <color indexed="81"/>
            <rFont val="Tahoma"/>
            <family val="2"/>
          </rPr>
          <t xml:space="preserve">TI:
Write 0s for future compatibility. Read returns 0s.
</t>
        </r>
      </text>
    </comment>
    <comment ref="L430" authorId="0" shapeId="0" xr:uid="{28DFC198-604F-468C-ABE6-45243F56F38A}">
      <text>
        <r>
          <rPr>
            <b/>
            <sz val="9"/>
            <color indexed="81"/>
            <rFont val="Tahoma"/>
            <family val="2"/>
          </rPr>
          <t xml:space="preserve">TI:
ADV# de-assertion for first address phase when using the AAD-Mux protocol
0h (R/W) = 0 GPMC_FCLK cycle
1h (R/W) = 1 GPMC_FCLK cycle
7h (R/W) = 7 GPMC_FCLK cycles
</t>
        </r>
      </text>
    </comment>
    <comment ref="M430" authorId="0" shapeId="0" xr:uid="{5EA05400-AD2E-44CC-B73E-C5D4ABAEF1A2}">
      <text>
        <r>
          <rPr>
            <b/>
            <sz val="9"/>
            <color indexed="81"/>
            <rFont val="Tahoma"/>
            <family val="2"/>
          </rPr>
          <t xml:space="preserve">TI:
Write 0s for future compatibility. Read returns 0s.
</t>
        </r>
      </text>
    </comment>
    <comment ref="N430" authorId="0" shapeId="0" xr:uid="{04349094-988B-404E-8B96-CCD383FB3528}">
      <text>
        <r>
          <rPr>
            <b/>
            <sz val="9"/>
            <color indexed="81"/>
            <rFont val="Tahoma"/>
            <family val="2"/>
          </rPr>
          <t xml:space="preserve">TI:
ADV# assertion for first address phase when using the AAD-Mux protocol
0h (R/W) = 0 GPMC_FCLK cycle
1h (R/W) = 1 GPMC_FCLK cycle
7h (R/W) = 7 GPMC_FCLK cycles
</t>
        </r>
      </text>
    </comment>
    <comment ref="O430" authorId="0" shapeId="0" xr:uid="{C8E2AAE5-B21D-4927-A7DE-8C87C4881634}">
      <text>
        <r>
          <rPr>
            <b/>
            <sz val="9"/>
            <color indexed="81"/>
            <rFont val="Tahoma"/>
            <family val="2"/>
          </rPr>
          <t xml:space="preserve">TI:
Write 0s for future compatibility. Read returns 0s.
</t>
        </r>
      </text>
    </comment>
    <comment ref="P430" authorId="0" shapeId="0" xr:uid="{154325F7-CA3A-4127-9C3B-CF083AB8BEA6}">
      <text>
        <r>
          <rPr>
            <b/>
            <sz val="9"/>
            <color indexed="81"/>
            <rFont val="Tahoma"/>
            <family val="2"/>
          </rPr>
          <t xml:space="preserve">TI:
ADV# de-assertion time from start cycle time for write accesses
0h (R/W) = 0 GPMC_FCLK cycle
1h (R/W) = 1 GPMC_FCLK cycle
1Fh (R/W) = 31 GPMC_FCLK cycles
</t>
        </r>
      </text>
    </comment>
    <comment ref="Q430" authorId="0" shapeId="0" xr:uid="{BE577A82-F928-412A-91EC-D5EE4F8A523A}">
      <text>
        <r>
          <rPr>
            <b/>
            <sz val="9"/>
            <color indexed="81"/>
            <rFont val="Tahoma"/>
            <family val="2"/>
          </rPr>
          <t xml:space="preserve">TI:
Write 0s for future compatibility. Read returns 0s.
</t>
        </r>
      </text>
    </comment>
    <comment ref="R430" authorId="0" shapeId="0" xr:uid="{DC182020-DAA3-4A44-954C-B2F21D93B06E}">
      <text>
        <r>
          <rPr>
            <b/>
            <sz val="9"/>
            <color indexed="81"/>
            <rFont val="Tahoma"/>
            <family val="2"/>
          </rPr>
          <t xml:space="preserve">TI:
ADV# de-assertion time from start cycle time for read accesses
0h (R/W) = 0 GPMC_FCLK cycle
1h (R/W) = 1 GPMC_FCLK cycle
1Fh (R/W) = 31 GPMC_FCLK cycles
</t>
        </r>
      </text>
    </comment>
    <comment ref="S430" authorId="0" shapeId="0" xr:uid="{E4ED8479-08D7-4E41-B55C-EA8B9A8DE738}">
      <text>
        <r>
          <rPr>
            <b/>
            <sz val="9"/>
            <color indexed="81"/>
            <rFont val="Tahoma"/>
            <family val="2"/>
          </rPr>
          <t xml:space="preserve">TI:
ADV# Add Extra Half GPMC.FCLK cycle
0h (R/W) = ADV (active low) Timing control signal is not delayed
1h (R/W) = ADV (active low) Timing control signal is delayed of half GPMC_FCLK clock cycle
</t>
        </r>
      </text>
    </comment>
    <comment ref="T430" authorId="0" shapeId="0" xr:uid="{1E95A81C-0148-41EE-8C09-2EE46C5813A8}">
      <text>
        <r>
          <rPr>
            <b/>
            <sz val="9"/>
            <color indexed="81"/>
            <rFont val="Tahoma"/>
            <family val="2"/>
          </rPr>
          <t xml:space="preserve">TI:
ADV# assertion for first address phase when using the AADMultiplexed protocol
0h (R/W) = 0 GPMC_FCLK cycle
1h (R/W) = 1 GPMC_FCLK cycle
7h (R/W) = 7 GPMC_FCLK cycles
</t>
        </r>
      </text>
    </comment>
    <comment ref="U430" authorId="0" shapeId="0" xr:uid="{34D3E467-01EC-4A51-B2C0-40B2B18F8D6C}">
      <text>
        <r>
          <rPr>
            <b/>
            <sz val="9"/>
            <color indexed="81"/>
            <rFont val="Tahoma"/>
            <family val="2"/>
          </rPr>
          <t xml:space="preserve">TI:
ADV# assertion time from start cycle time
0h (R/W) = 0 GPMC_FCLK cycle
1h (R/W) = 1 GPMC_FCLK cycle
Fh (R/W) = 15 GPMC_FCLK cycles
</t>
        </r>
      </text>
    </comment>
    <comment ref="K438" authorId="0" shapeId="0" xr:uid="{68510585-8003-4DCC-81EC-3B3890C9AA81}">
      <text>
        <r>
          <rPr>
            <b/>
            <sz val="9"/>
            <color indexed="81"/>
            <rFont val="Tahoma"/>
            <family val="2"/>
          </rPr>
          <t xml:space="preserve">TI:
Write 0s for future compatibility. Read returns 0s.
</t>
        </r>
      </text>
    </comment>
    <comment ref="L438" authorId="0" shapeId="0" xr:uid="{C0E49FC0-4A36-4D72-984F-F2BB40EDDEEA}">
      <text>
        <r>
          <rPr>
            <b/>
            <sz val="9"/>
            <color indexed="81"/>
            <rFont val="Tahoma"/>
            <family val="2"/>
          </rPr>
          <t xml:space="preserve">TI:
WE# de-assertion time from start cycle time
0h (R/W) = 0 GPMC_FCLK cycle
1h (R/W) = 1 GPMC_FCLK cycle
1Fh (R/W) = 31 GPMC_FCLK cycles
</t>
        </r>
      </text>
    </comment>
    <comment ref="M438" authorId="0" shapeId="0" xr:uid="{42AA5E10-2D9F-47B1-8A71-0F5E282B339A}">
      <text>
        <r>
          <rPr>
            <b/>
            <sz val="9"/>
            <color indexed="81"/>
            <rFont val="Tahoma"/>
            <family val="2"/>
          </rPr>
          <t xml:space="preserve">TI:
WE# Add Extra Half GPMC.FCLK cycle
0h (R/W) = WE (active low) Timing control signal is not delayed
1h (R/W) = WE (active low) Timing control signal is delayed of half GPMC_FCLK clock cycle
</t>
        </r>
      </text>
    </comment>
    <comment ref="N438" authorId="0" shapeId="0" xr:uid="{CF1DCF44-E11D-4761-B200-755921E9A34A}">
      <text>
        <r>
          <rPr>
            <b/>
            <sz val="9"/>
            <color indexed="81"/>
            <rFont val="Tahoma"/>
            <family val="2"/>
          </rPr>
          <t xml:space="preserve">TI:
Write 0s for future compatibility. Read returns 0s.
</t>
        </r>
      </text>
    </comment>
    <comment ref="O438" authorId="0" shapeId="0" xr:uid="{5FDFF076-99EF-4B27-9D4A-BD5039C7C270}">
      <text>
        <r>
          <rPr>
            <b/>
            <sz val="9"/>
            <color indexed="81"/>
            <rFont val="Tahoma"/>
            <family val="2"/>
          </rPr>
          <t xml:space="preserve">TI:
WE# assertion time from start cycle time
0h (R/W) = 0 GPMC_FCLK cycle
1h (R/W) = 1 GPMC_FCLK cycle
Fh (R/W) = 15 GPMC_FCLK cycles
</t>
        </r>
      </text>
    </comment>
    <comment ref="P438" authorId="0" shapeId="0" xr:uid="{C95A4A82-333E-412A-AD77-C8489D55B607}">
      <text>
        <r>
          <rPr>
            <b/>
            <sz val="9"/>
            <color indexed="81"/>
            <rFont val="Tahoma"/>
            <family val="2"/>
          </rPr>
          <t xml:space="preserve">TI:
OE# de-assertion time for the first address phase in an AADMultiplexed access
0h (R/W) = 0 GPMC_FCLK cycle
1h (R/W) = 1 GPMC_FCLK cycle
7h (R/W) = 7 GPMC_FCLK cycles
</t>
        </r>
      </text>
    </comment>
    <comment ref="Q438" authorId="0" shapeId="0" xr:uid="{4E7F3007-3323-41EC-A02C-228F71B9DDB7}">
      <text>
        <r>
          <rPr>
            <b/>
            <sz val="9"/>
            <color indexed="81"/>
            <rFont val="Tahoma"/>
            <family val="2"/>
          </rPr>
          <t xml:space="preserve">TI:
OE# de-assertion time from start cycle time
0h (R/W) = 0 GPMC_FCLK cycle
1h (R/W) = 1 GPMC_FCLK cycle
1Fh (R/W) = 31 GPMC_FCLK cycles
</t>
        </r>
      </text>
    </comment>
    <comment ref="R438" authorId="0" shapeId="0" xr:uid="{ECBF3141-6F15-41CD-B773-691F21F5685F}">
      <text>
        <r>
          <rPr>
            <b/>
            <sz val="9"/>
            <color indexed="81"/>
            <rFont val="Tahoma"/>
            <family val="2"/>
          </rPr>
          <t xml:space="preserve">TI:
OE# Add Extra Half GPMC.FCLK cycle
0h (R/W) = OE (active low) Timing control signal is not delayed
1h (R/W) = OE (active low) Timing control signal is delayed of half GPMC_FCLK clock cycle
</t>
        </r>
      </text>
    </comment>
    <comment ref="S438" authorId="0" shapeId="0" xr:uid="{387919BD-8400-4FE7-8F01-C9ACC4AB7289}">
      <text>
        <r>
          <rPr>
            <b/>
            <sz val="9"/>
            <color indexed="81"/>
            <rFont val="Tahoma"/>
            <family val="2"/>
          </rPr>
          <t xml:space="preserve">TI:
OE# assertion time for the first address phase in an AAD-Multiplexed access
0h (R/W) = 0 GPMC_FCLK cycle
1h (R/W) = 1 GPMC_FCLK cycle
7h (R/W) = 7 GPMC_FCLK cycles
</t>
        </r>
      </text>
    </comment>
    <comment ref="T438" authorId="0" shapeId="0" xr:uid="{B39E18E3-CAA6-411E-9B64-8505D172A1E8}">
      <text>
        <r>
          <rPr>
            <b/>
            <sz val="9"/>
            <color indexed="81"/>
            <rFont val="Tahoma"/>
            <family val="2"/>
          </rPr>
          <t xml:space="preserve">TI:
OE# assertion time from start cycle time
0h (R/W) = 0 GPMC_FCLK cycle
1h (R/W) = 1 GPMC_FCLK cycle
Fh (R/W) = 15 GPMC_FCLK cycles
</t>
        </r>
      </text>
    </comment>
    <comment ref="K446" authorId="0" shapeId="0" xr:uid="{3E8630AD-83AD-4269-907C-ADBAF0C0FFB8}">
      <text>
        <r>
          <rPr>
            <b/>
            <sz val="9"/>
            <color indexed="81"/>
            <rFont val="Tahoma"/>
            <family val="2"/>
          </rPr>
          <t xml:space="preserve">TI:
Write 0s for future compatibility. Read returns 0s.
</t>
        </r>
      </text>
    </comment>
    <comment ref="L446" authorId="0" shapeId="0" xr:uid="{986EAE95-E0FE-4942-A174-4B59E9ABEF7D}">
      <text>
        <r>
          <rPr>
            <b/>
            <sz val="9"/>
            <color indexed="81"/>
            <rFont val="Tahoma"/>
            <family val="2"/>
          </rPr>
          <t xml:space="preserve">TI:
Delay between successive words in a multiple access
0h (R/W) = 0 GPMC_FCLK cycle
1h (R/W) = 1 GPMC_FCLK cycle
Fh (R/W) = 15 GPMC_FCLK cycles
</t>
        </r>
      </text>
    </comment>
    <comment ref="M446" authorId="0" shapeId="0" xr:uid="{17A3199C-C5B9-4455-8923-55E5CFADF086}">
      <text>
        <r>
          <rPr>
            <b/>
            <sz val="9"/>
            <color indexed="81"/>
            <rFont val="Tahoma"/>
            <family val="2"/>
          </rPr>
          <t xml:space="preserve">TI:
Write 0s for future compatibility. Read returns 0s.
</t>
        </r>
      </text>
    </comment>
    <comment ref="N446" authorId="0" shapeId="0" xr:uid="{A43EA313-F6F2-4DED-BBC5-78F1AFC338C6}">
      <text>
        <r>
          <rPr>
            <b/>
            <sz val="9"/>
            <color indexed="81"/>
            <rFont val="Tahoma"/>
            <family val="2"/>
          </rPr>
          <t xml:space="preserve">TI:
Delay between start cycle time and first data valid
0h (R/W) = 0 GPMC_FCLK cycle
1h (R/W) = 1 GPMC_FCLK cycle
1Fh (R/W) = 31 GPMC_FCLK cycles
</t>
        </r>
      </text>
    </comment>
    <comment ref="O446" authorId="0" shapeId="0" xr:uid="{0DE25E8F-A196-4BF4-8B2C-FC324BE33127}">
      <text>
        <r>
          <rPr>
            <b/>
            <sz val="9"/>
            <color indexed="81"/>
            <rFont val="Tahoma"/>
            <family val="2"/>
          </rPr>
          <t xml:space="preserve">TI:
Write 0s for future compatibility. Read returns 0s.
</t>
        </r>
      </text>
    </comment>
    <comment ref="P446" authorId="0" shapeId="0" xr:uid="{4686C952-A04A-4A4A-A906-CE1B31757FD0}">
      <text>
        <r>
          <rPr>
            <b/>
            <sz val="9"/>
            <color indexed="81"/>
            <rFont val="Tahoma"/>
            <family val="2"/>
          </rPr>
          <t xml:space="preserve">TI:
Total write cycle time
0h (R/W) = 0 GPMC_FCLK cycle
1h (R/W) = 1 GPMC_FCLK cycle
1Fh (R/W) = 31 GPMC_FCLK cycles
</t>
        </r>
      </text>
    </comment>
    <comment ref="Q446" authorId="0" shapeId="0" xr:uid="{20CF59D3-EC77-4E57-B8B7-ADFD8E799F48}">
      <text>
        <r>
          <rPr>
            <b/>
            <sz val="9"/>
            <color indexed="81"/>
            <rFont val="Tahoma"/>
            <family val="2"/>
          </rPr>
          <t xml:space="preserve">TI:
Write 0s for future compatibility. Read returns 0s.
</t>
        </r>
      </text>
    </comment>
    <comment ref="R446" authorId="0" shapeId="0" xr:uid="{5EF9C4E1-7F2D-4F84-B5A3-38C31CC58580}">
      <text>
        <r>
          <rPr>
            <b/>
            <sz val="9"/>
            <color indexed="81"/>
            <rFont val="Tahoma"/>
            <family val="2"/>
          </rPr>
          <t xml:space="preserve">TI:
Total read cycle time
0h (R/W) = 0 GPMC_FCLK cycle
1h (R/W) = 1 GPMC_FCLK cycle
1Fh (R/W) = 31 GPMC_FCLK cycles
</t>
        </r>
      </text>
    </comment>
    <comment ref="K454" authorId="0" shapeId="0" xr:uid="{0E132188-C6EC-4043-946C-B1E04BCF7F5C}">
      <text>
        <r>
          <rPr>
            <b/>
            <sz val="9"/>
            <color indexed="81"/>
            <rFont val="Tahoma"/>
            <family val="2"/>
          </rPr>
          <t>TI:
TI Internal use - Do not modify from reset value of 0x1</t>
        </r>
      </text>
    </comment>
    <comment ref="L454" authorId="0" shapeId="0" xr:uid="{94EE71BD-3E7A-4700-BD75-1297EA2A1B59}">
      <text>
        <r>
          <rPr>
            <b/>
            <sz val="9"/>
            <color indexed="81"/>
            <rFont val="Tahoma"/>
            <family val="2"/>
          </rPr>
          <t xml:space="preserve">TI:
Write 0s for future compatibility. Read returns 0s.
</t>
        </r>
      </text>
    </comment>
    <comment ref="M454" authorId="0" shapeId="0" xr:uid="{200682F5-79C8-447D-89C1-60D2821C22D6}">
      <text>
        <r>
          <rPr>
            <b/>
            <sz val="9"/>
            <color indexed="81"/>
            <rFont val="Tahoma"/>
            <family val="2"/>
          </rPr>
          <t xml:space="preserve">TI:
Delay from StartAccessTime to the GPMC.FCLK rising edge corresponding the the GPMC.CLK rising edge used by the attached memory for the first data capture. Reset value is 0xF.
0h (R/W) = 0 GPMC_FCLK cycle
1h (R/W) = 1 GPMC_FCLK cycle
1Fh (R/W) = 31 GPMC_FCLK cycles
</t>
        </r>
      </text>
    </comment>
    <comment ref="N454" authorId="0" shapeId="0" xr:uid="{E071AF87-5EAA-46B4-AF71-7DCF841A8523}">
      <text>
        <r>
          <rPr>
            <b/>
            <sz val="9"/>
            <color indexed="81"/>
            <rFont val="Tahoma"/>
            <family val="2"/>
          </rPr>
          <t xml:space="preserve">TI:
Write 0s for future compatibility. Read returns 0s.
</t>
        </r>
      </text>
    </comment>
    <comment ref="O454" authorId="0" shapeId="0" xr:uid="{DA41CF6E-9435-4D23-9222-50771B213F21}">
      <text>
        <r>
          <rPr>
            <b/>
            <sz val="9"/>
            <color indexed="81"/>
            <rFont val="Tahoma"/>
            <family val="2"/>
          </rPr>
          <t xml:space="preserve">TI:
Specifies on which GPMC.FCLK rising edge the first data of the synchronous burst write is driven in the add/data multiplexed bus. Reset value is 0x7.
</t>
        </r>
      </text>
    </comment>
    <comment ref="P454" authorId="0" shapeId="0" xr:uid="{8A1B5220-8B07-47A8-A25B-C9EC7EBDA891}">
      <text>
        <r>
          <rPr>
            <b/>
            <sz val="9"/>
            <color indexed="81"/>
            <rFont val="Tahoma"/>
            <family val="2"/>
          </rPr>
          <t xml:space="preserve">TI:
Write 0s for future compatibility. Read returns 0s.
</t>
        </r>
      </text>
    </comment>
    <comment ref="Q454" authorId="0" shapeId="0" xr:uid="{FD895C8D-1A19-4918-8784-D99692E7E201}">
      <text>
        <r>
          <rPr>
            <b/>
            <sz val="9"/>
            <color indexed="81"/>
            <rFont val="Tahoma"/>
            <family val="2"/>
          </rPr>
          <t xml:space="preserve">TI:
Chip select high pulse delay between two successive accesses
0h (R/W) = 0 GPMC_FCLK cycle
1h (R/W) = 1 GPMC_FCLK cycle
Fh (R/W) = 15 GPMC_FCLK cycles
</t>
        </r>
      </text>
    </comment>
    <comment ref="R454" authorId="0" shapeId="0" xr:uid="{690A25FB-FAB2-4119-8C7B-83A6BD2E4247}">
      <text>
        <r>
          <rPr>
            <b/>
            <sz val="9"/>
            <color indexed="81"/>
            <rFont val="Tahoma"/>
            <family val="2"/>
          </rPr>
          <t xml:space="preserve">TI:
Add Cycle2CycleDelay between two successive accesses to the same chip-select (any access type)
0h (R/W) = No delay between the two accesses
1h (R/W) = Add CYCLE2CYCLEDELAY
</t>
        </r>
      </text>
    </comment>
    <comment ref="S454" authorId="0" shapeId="0" xr:uid="{78D1033D-348E-4CA0-B39C-D2C4A660031C}">
      <text>
        <r>
          <rPr>
            <b/>
            <sz val="9"/>
            <color indexed="81"/>
            <rFont val="Tahoma"/>
            <family val="2"/>
          </rPr>
          <t xml:space="preserve">TI:
Add Cycle2CycleDelay between two successive accesses to a different chip-select (any access type)
0h (R/W) = No delay between the two accesses
1h (R/W) = Add CYCLE2CYCLEDELAY
</t>
        </r>
      </text>
    </comment>
    <comment ref="T454" authorId="0" shapeId="0" xr:uid="{04D78358-4C48-4C4A-800C-2928503067B5}">
      <text>
        <r>
          <rPr>
            <b/>
            <sz val="9"/>
            <color indexed="81"/>
            <rFont val="Tahoma"/>
            <family val="2"/>
          </rPr>
          <t xml:space="preserve">TI:
Write 0s for future compatibility. Read returns 0s.
</t>
        </r>
      </text>
    </comment>
    <comment ref="U454" authorId="0" shapeId="0" xr:uid="{FD2E7F15-D19B-486C-9441-1700C6BE04AD}">
      <text>
        <r>
          <rPr>
            <b/>
            <sz val="9"/>
            <color indexed="81"/>
            <rFont val="Tahoma"/>
            <family val="2"/>
          </rPr>
          <t xml:space="preserve">TI:
Bus turn around latency between two successive accesses to the same chip-select (read to write) or to a different chip-select (read to read and read to write)
0h (R/W) = 0 GPMC_FCLK cycle
1h (R/W) = 1 GPMC_FCLK cycle
Fh (R/W) = 15 GPMC_FCLK cycles
</t>
        </r>
      </text>
    </comment>
    <comment ref="K462" authorId="0" shapeId="0" xr:uid="{22BD4A3D-CA6A-4D4A-8178-BC036FF859B6}">
      <text>
        <r>
          <rPr>
            <b/>
            <sz val="9"/>
            <color indexed="81"/>
            <rFont val="Tahoma"/>
            <family val="2"/>
          </rPr>
          <t xml:space="preserve">TI:
Write 0s for future compatibility. Read returns 0s.
</t>
        </r>
      </text>
    </comment>
    <comment ref="L462" authorId="0" shapeId="0" xr:uid="{C43F9635-31E7-4FE8-ADD2-A2E156A0766F}">
      <text>
        <r>
          <rPr>
            <b/>
            <sz val="9"/>
            <color indexed="81"/>
            <rFont val="Tahoma"/>
            <family val="2"/>
          </rPr>
          <t xml:space="preserve">TI:
Chip-select mask address. Values not listed must be avoided as they create holes in the chipselect address space.
0h (R/W) = Chip-select size of 256 Mbytes
8h (R/W) = Chip-select size of 128 Mbytes
Ch (R/W) = Chip-select size of 64 Mbytes
Eh (R/W) = Chip-select size of 32 Mbytes
Fh (R/W) = Chip-select size of 16 Mbytes
</t>
        </r>
      </text>
    </comment>
    <comment ref="M462" authorId="0" shapeId="0" xr:uid="{C7A0D7D1-9B7A-47DF-A5A3-3DD0E0A81DDD}">
      <text>
        <r>
          <rPr>
            <b/>
            <sz val="9"/>
            <color indexed="81"/>
            <rFont val="Tahoma"/>
            <family val="2"/>
          </rPr>
          <t xml:space="preserve">TI:
Write 0s for future compatibility. Read returns 0s.
</t>
        </r>
      </text>
    </comment>
    <comment ref="N462" authorId="0" shapeId="0" xr:uid="{4BA69086-2A25-4C15-AA65-9C60C3E96447}">
      <text>
        <r>
          <rPr>
            <b/>
            <sz val="9"/>
            <color indexed="81"/>
            <rFont val="Tahoma"/>
            <family val="2"/>
          </rPr>
          <t xml:space="preserve">TI:
Chip-select enable (reset value is 1 for CS[0] (active low) and 0 for CS[1] to CS[5] (active low)).
0h (R/W) = CS (active low) disabled
1h (R/W) = CS (active low) enabled
</t>
        </r>
      </text>
    </comment>
    <comment ref="O462" authorId="0" shapeId="0" xr:uid="{AEA5EA44-7865-4519-B225-83EB8D3ACEE3}">
      <text>
        <r>
          <rPr>
            <b/>
            <sz val="9"/>
            <color indexed="81"/>
            <rFont val="Tahoma"/>
            <family val="2"/>
          </rPr>
          <t xml:space="preserve">TI:
Chip-select base address. CSi base address where i = 0 to 3 (16 Mbytes minimum granularity).
Bits 5 to 0 correspond to A29, A28, A27, A26, A25, and A24.
</t>
        </r>
      </text>
    </comment>
    <comment ref="L473" authorId="0" shapeId="0" xr:uid="{D700D70B-D6E2-45A7-84F0-33F149886A7F}">
      <text>
        <r>
          <rPr>
            <b/>
            <sz val="9"/>
            <color indexed="81"/>
            <rFont val="Tahoma"/>
            <family val="2"/>
          </rPr>
          <t>a0272163:</t>
        </r>
        <r>
          <rPr>
            <sz val="9"/>
            <color indexed="81"/>
            <rFont val="Tahoma"/>
            <family val="2"/>
          </rPr>
          <t xml:space="preserve">
Define the number of GPMC_FCLK cycles to be subtracted from
RDCYCLETIME, WRCYCLETIME, RDACCESSTIME,
CSRDOFFTIME, CSWROFFTIME, ADVRDOFFTIME,
ADVWROFFTIME, OEOFFTIME, WEOFFTIME
0h = 0 GPMC_FCLK cycle
1h = 1 GPMC_FCLK cycle
...
7h = 7 GPMC_FCLK cycles</t>
        </r>
      </text>
    </comment>
    <comment ref="M473" authorId="0" shapeId="0" xr:uid="{47159066-54C7-48C4-BAD7-3AAC8B0D970F}">
      <text>
        <r>
          <rPr>
            <b/>
            <sz val="9"/>
            <color indexed="81"/>
            <rFont val="Tahoma"/>
            <family val="2"/>
          </rPr>
          <t>a0272163:</t>
        </r>
        <r>
          <rPr>
            <sz val="9"/>
            <color indexed="81"/>
            <rFont val="Tahoma"/>
            <family val="2"/>
          </rPr>
          <t xml:space="preserve">
Enables access cycle optimization
0h (R/W) = Access cycle optimization is disabled.
1h (R/W) = Access cycle optimization is enabled.</t>
        </r>
      </text>
    </comment>
    <comment ref="N473" authorId="0" shapeId="0" xr:uid="{6D778D41-ED66-41A7-8548-1872D9949D33}">
      <text>
        <r>
          <rPr>
            <b/>
            <sz val="9"/>
            <color indexed="81"/>
            <rFont val="Tahoma"/>
            <family val="2"/>
          </rPr>
          <t>a0272163:</t>
        </r>
        <r>
          <rPr>
            <sz val="9"/>
            <color indexed="81"/>
            <rFont val="Tahoma"/>
            <family val="2"/>
          </rPr>
          <t xml:space="preserve">
Selects the chip-select where Prefetch Postwrite engine is active
0h = CS0
1h = CS1
2h = CS2
3h = CS3
4h-7h = Reserved</t>
        </r>
      </text>
    </comment>
    <comment ref="O473" authorId="0" shapeId="0" xr:uid="{CEC86DA9-5043-4AEC-BF15-AC92B63198AE}">
      <text>
        <r>
          <rPr>
            <b/>
            <sz val="9"/>
            <color indexed="81"/>
            <rFont val="Tahoma"/>
            <family val="2"/>
          </rPr>
          <t>a0272163:</t>
        </r>
        <r>
          <rPr>
            <sz val="9"/>
            <color indexed="81"/>
            <rFont val="Tahoma"/>
            <family val="2"/>
          </rPr>
          <t xml:space="preserve">
Enables the PFPW RoundRobin arbitration
0h (R/W) = Prefetch Postwrite engine round robin arbitration is
disabled.
1h (R/W) = Prefetch Postwrite engine round robin arbitration is
enabled.</t>
        </r>
      </text>
    </comment>
    <comment ref="P473" authorId="0" shapeId="0" xr:uid="{EA476B79-8D37-4FCD-8199-833E357F39C3}">
      <text>
        <r>
          <rPr>
            <b/>
            <sz val="9"/>
            <color indexed="81"/>
            <rFont val="Tahoma"/>
            <family val="2"/>
          </rPr>
          <t>a0272163:</t>
        </r>
        <r>
          <rPr>
            <sz val="9"/>
            <color indexed="81"/>
            <rFont val="Tahoma"/>
            <family val="2"/>
          </rPr>
          <t xml:space="preserve">
Write 0s for future compatibility. Read returns 0s.</t>
        </r>
      </text>
    </comment>
    <comment ref="Q473" authorId="0" shapeId="0" xr:uid="{BB0825F3-99B1-4E60-86D5-15F42FB87BB4}">
      <text>
        <r>
          <rPr>
            <b/>
            <sz val="9"/>
            <color indexed="81"/>
            <rFont val="Tahoma"/>
            <family val="2"/>
          </rPr>
          <t>a0272163:</t>
        </r>
        <r>
          <rPr>
            <sz val="9"/>
            <color indexed="81"/>
            <rFont val="Tahoma"/>
            <family val="2"/>
          </rPr>
          <t xml:space="preserve">
When an arbitration occurs between a DMA and a PFPW engine
access, the DMA is always serviced. If the PFPWEnRoundRobin is
enabled,
0h = The next access is granted to the PFPW engine.
1h = The next two accesses are granted to the PFPW engine.
...
Fh = The next 16 accesses are granted to the PFPW engine.</t>
        </r>
      </text>
    </comment>
    <comment ref="R473" authorId="0" shapeId="0" xr:uid="{6448D1BC-D190-45B9-B167-46464EECF776}">
      <text>
        <r>
          <rPr>
            <b/>
            <sz val="9"/>
            <color indexed="81"/>
            <rFont val="Tahoma"/>
            <family val="2"/>
          </rPr>
          <t>a0272163:</t>
        </r>
        <r>
          <rPr>
            <sz val="9"/>
            <color indexed="81"/>
            <rFont val="Tahoma"/>
            <family val="2"/>
          </rPr>
          <t xml:space="preserve">
Write 0s for future compatibility. Read returns 0.</t>
        </r>
      </text>
    </comment>
    <comment ref="S473" authorId="0" shapeId="0" xr:uid="{26541F45-3281-44C7-98AA-81FA788FCB2A}">
      <text>
        <r>
          <rPr>
            <b/>
            <sz val="9"/>
            <color indexed="81"/>
            <rFont val="Tahoma"/>
            <family val="2"/>
          </rPr>
          <t>a0272163:</t>
        </r>
        <r>
          <rPr>
            <sz val="9"/>
            <color indexed="81"/>
            <rFont val="Tahoma"/>
            <family val="2"/>
          </rPr>
          <t xml:space="preserve">
Selects the maximum number of bytes read from the FIFO or written
to the FIFO by the host on a DMA or interrupt request
00h = 0 byte
01h = 1 byte
...
40h = 64 bytes</t>
        </r>
      </text>
    </comment>
    <comment ref="T473" authorId="0" shapeId="0" xr:uid="{752A0786-8835-42AC-BB96-69E52C153B5C}">
      <text>
        <r>
          <rPr>
            <b/>
            <sz val="9"/>
            <color indexed="81"/>
            <rFont val="Tahoma"/>
            <family val="2"/>
          </rPr>
          <t>a0272163:</t>
        </r>
        <r>
          <rPr>
            <sz val="9"/>
            <color indexed="81"/>
            <rFont val="Tahoma"/>
            <family val="2"/>
          </rPr>
          <t xml:space="preserve">
Enables the Prefetch Postwite engine
0h (R/W) = Prefetch Postwrite engine is disabled.
1h (R/W) = Prefetch Postwrite engine is enabled.</t>
        </r>
      </text>
    </comment>
    <comment ref="U473" authorId="0" shapeId="0" xr:uid="{F475CDA4-029A-4B56-A645-7628FC03292A}">
      <text>
        <r>
          <rPr>
            <b/>
            <sz val="9"/>
            <color indexed="81"/>
            <rFont val="Tahoma"/>
            <family val="2"/>
          </rPr>
          <t>a0272163:</t>
        </r>
        <r>
          <rPr>
            <sz val="9"/>
            <color indexed="81"/>
            <rFont val="Tahoma"/>
            <family val="2"/>
          </rPr>
          <t xml:space="preserve">
Write 0s for future compatibility. Read returns 0.</t>
        </r>
      </text>
    </comment>
    <comment ref="V473" authorId="0" shapeId="0" xr:uid="{DA03101E-701C-45B1-BC7E-4E0E79D4DDD0}">
      <text>
        <r>
          <rPr>
            <b/>
            <sz val="9"/>
            <color indexed="81"/>
            <rFont val="Tahoma"/>
            <family val="2"/>
          </rPr>
          <t>a0272163:</t>
        </r>
        <r>
          <rPr>
            <sz val="9"/>
            <color indexed="81"/>
            <rFont val="Tahoma"/>
            <family val="2"/>
          </rPr>
          <t xml:space="preserve">
Select which wait pin edge detector should start the engine in
synchronized mode
0h (R/W) = Selects Wait0 EdgeDetection
1h (R/W) = Selects Wait1 EdgeDetection
2h (R/W) = Reserved
3h (R/W) = Reserved</t>
        </r>
      </text>
    </comment>
    <comment ref="W473" authorId="0" shapeId="0" xr:uid="{7B49A009-C412-4647-9726-A9FD9631EF38}">
      <text>
        <r>
          <rPr>
            <b/>
            <sz val="9"/>
            <color indexed="81"/>
            <rFont val="Tahoma"/>
            <family val="2"/>
          </rPr>
          <t>a0272163:</t>
        </r>
        <r>
          <rPr>
            <sz val="9"/>
            <color indexed="81"/>
            <rFont val="Tahoma"/>
            <family val="2"/>
          </rPr>
          <t xml:space="preserve">
Selects when the engine starts the access to chip-select
0h (R/W) = Engine starts the access to chip-select as soon as
STARTENGINE is set
1h (R/W) = Engine starts the access to chip-select as soon as
STARTENGINE is set AND wait to nonwait edge detection on the
selected WAIT pin</t>
        </r>
      </text>
    </comment>
    <comment ref="X473" authorId="0" shapeId="0" xr:uid="{B6D2AE43-3664-4F05-9361-FC7E4DF4E9E4}">
      <text>
        <r>
          <rPr>
            <b/>
            <sz val="9"/>
            <color indexed="81"/>
            <rFont val="Tahoma"/>
            <family val="2"/>
          </rPr>
          <t>a0272163:</t>
        </r>
        <r>
          <rPr>
            <sz val="9"/>
            <color indexed="81"/>
            <rFont val="Tahoma"/>
            <family val="2"/>
          </rPr>
          <t xml:space="preserve">
Selects interrupt synchronization or DMA request synchronization
0h (R/W) = Interrupt synchronization is enabled. Only interrupt line is
activated on FIFO threshold crossing.
1h (R/W) = DMA request synchronization is enabled. A DMA request
protocol is used.</t>
        </r>
      </text>
    </comment>
    <comment ref="Y473" authorId="0" shapeId="0" xr:uid="{F8E1D3C1-9880-4617-BC33-3F9FAC5B3C23}">
      <text>
        <r>
          <rPr>
            <b/>
            <sz val="9"/>
            <color indexed="81"/>
            <rFont val="Tahoma"/>
            <family val="2"/>
          </rPr>
          <t>a0272163:</t>
        </r>
        <r>
          <rPr>
            <sz val="9"/>
            <color indexed="81"/>
            <rFont val="Tahoma"/>
            <family val="2"/>
          </rPr>
          <t xml:space="preserve">
Selects endianism for prefetch data
0h = Little endian
1h = Bit endian</t>
        </r>
      </text>
    </comment>
    <comment ref="Z473" authorId="0" shapeId="0" xr:uid="{54DD44F2-B29A-41D1-BA84-70172AF42342}">
      <text>
        <r>
          <rPr>
            <b/>
            <sz val="9"/>
            <color indexed="81"/>
            <rFont val="Tahoma"/>
            <family val="2"/>
          </rPr>
          <t>a0272163:</t>
        </r>
        <r>
          <rPr>
            <sz val="9"/>
            <color indexed="81"/>
            <rFont val="Tahoma"/>
            <family val="2"/>
          </rPr>
          <t xml:space="preserve">
Selects prefetch read or write-posting accesses
0h (R/W) = Prefetch read mode
1h (R/W) = Write-posting mode</t>
        </r>
      </text>
    </comment>
    <comment ref="L481" authorId="0" shapeId="0" xr:uid="{0184E8B0-5792-4CF4-92EF-D8C078711744}">
      <text>
        <r>
          <rPr>
            <b/>
            <sz val="9"/>
            <color indexed="81"/>
            <rFont val="Tahoma"/>
            <family val="2"/>
          </rPr>
          <t>a0272163:</t>
        </r>
        <r>
          <rPr>
            <sz val="9"/>
            <color indexed="81"/>
            <rFont val="Tahoma"/>
            <family val="2"/>
          </rPr>
          <t xml:space="preserve">
Selects the number of bytes to be read or written by the engine to
the selected chip-select
0000h = 0 byte
0001h = 1 byte
...
2000h = 8K bytes</t>
        </r>
      </text>
    </comment>
    <comment ref="L489" authorId="0" shapeId="0" xr:uid="{0F08B11D-EFA5-44B8-8714-1EC38F4ACCF6}">
      <text>
        <r>
          <rPr>
            <b/>
            <sz val="9"/>
            <color indexed="81"/>
            <rFont val="Tahoma"/>
            <family val="2"/>
          </rPr>
          <t>a0272163:</t>
        </r>
        <r>
          <rPr>
            <sz val="9"/>
            <color indexed="81"/>
            <rFont val="Tahoma"/>
            <family val="2"/>
          </rPr>
          <t xml:space="preserve">
Resets the FIFO pointer and starts the engine
Write:
0h = Stops the engine.
1h = Resets the FIFO pointer to 0h in prefetch mode and 40h in
postwrite mode and starts the engine.
Read:
0h = Engine is stopped.
1h = Engine is running.</t>
        </r>
      </text>
    </comment>
    <comment ref="L497" authorId="0" shapeId="0" xr:uid="{9A02D0FD-66C0-4710-A043-174949636226}">
      <text>
        <r>
          <rPr>
            <b/>
            <sz val="9"/>
            <color indexed="81"/>
            <rFont val="Tahoma"/>
            <family val="2"/>
          </rPr>
          <t>a0272163:</t>
        </r>
        <r>
          <rPr>
            <sz val="9"/>
            <color indexed="81"/>
            <rFont val="Tahoma"/>
            <family val="2"/>
          </rPr>
          <t xml:space="preserve">
Number of available bytes to be read or number of free empty byte
places to be written
00h = 0 byte available to be read or 0 free empty place to be written
...
40h = 64 bytes available to be read or 64 empty places to be written</t>
        </r>
      </text>
    </comment>
    <comment ref="N497" authorId="0" shapeId="0" xr:uid="{57FBFA55-771A-493E-9739-E3AFB6B0DBFF}">
      <text>
        <r>
          <rPr>
            <b/>
            <sz val="9"/>
            <color indexed="81"/>
            <rFont val="Tahoma"/>
            <family val="2"/>
          </rPr>
          <t>a0272163:</t>
        </r>
        <r>
          <rPr>
            <sz val="9"/>
            <color indexed="81"/>
            <rFont val="Tahoma"/>
            <family val="2"/>
          </rPr>
          <t xml:space="preserve">
Set when FIFOPointer exceeds FIFOThreshold value
0h (R) = FIFOPointer smaller or equal to FIFOThreshold. Writing to
this bit has no effect.
1h (R) = FIFOPointer greater than FIFOThreshold. Writing to this bit
has no effect.</t>
        </r>
      </text>
    </comment>
    <comment ref="P497" authorId="0" shapeId="0" xr:uid="{086349DD-1522-4FE2-9B91-9DFD64EE1B74}">
      <text>
        <r>
          <rPr>
            <b/>
            <sz val="9"/>
            <color indexed="81"/>
            <rFont val="Tahoma"/>
            <family val="2"/>
          </rPr>
          <t>a0272163:</t>
        </r>
        <r>
          <rPr>
            <sz val="9"/>
            <color indexed="81"/>
            <rFont val="Tahoma"/>
            <family val="2"/>
          </rPr>
          <t xml:space="preserve">
Number of remaining bytes to be read or to be written by the engine
according to the TransferCount value
0000h = 0 byte remaining to be read or to be written
0001h = 1 byte remaining to be read or to be written
...
2000h = 8KB remaining to be read or to be written</t>
        </r>
      </text>
    </comment>
    <comment ref="L506" authorId="0" shapeId="0" xr:uid="{5777E001-2EDA-44EA-AFB0-A724EDB0B018}">
      <text>
        <r>
          <rPr>
            <b/>
            <sz val="9"/>
            <color indexed="81"/>
            <rFont val="Tahoma"/>
            <family val="2"/>
          </rPr>
          <t>a0272163:</t>
        </r>
        <r>
          <rPr>
            <sz val="9"/>
            <color indexed="81"/>
            <rFont val="Tahoma"/>
            <family val="2"/>
          </rPr>
          <t xml:space="preserve">
ECC algorithm used
0h (R/W) = Hamming code
1h (R/W) = BCH code</t>
        </r>
      </text>
    </comment>
    <comment ref="N506" authorId="0" shapeId="0" xr:uid="{3C80E4DF-E668-485F-ADF2-3100BF0D0A34}">
      <text>
        <r>
          <rPr>
            <b/>
            <sz val="9"/>
            <color indexed="81"/>
            <rFont val="Tahoma"/>
            <family val="2"/>
          </rPr>
          <t>a0272163:</t>
        </r>
        <r>
          <rPr>
            <sz val="9"/>
            <color indexed="81"/>
            <rFont val="Tahoma"/>
            <family val="2"/>
          </rPr>
          <t xml:space="preserve">
Error correction capability used for BCH
0h (R/W) = Up to 4 bits error correction (t = 4)
1h (R/W) = Up to 8 bits error correction (t = 8)
2h (R/W) = Up to 16 bits error correction (t = 16)
3h (R/W) = Reserved</t>
        </r>
      </text>
    </comment>
    <comment ref="O506" authorId="0" shapeId="0" xr:uid="{B38B4314-9900-4EAB-BCAB-1EA835E2F62F}">
      <text>
        <r>
          <rPr>
            <b/>
            <sz val="9"/>
            <color indexed="81"/>
            <rFont val="Tahoma"/>
            <family val="2"/>
          </rPr>
          <t>a0272163:</t>
        </r>
        <r>
          <rPr>
            <sz val="9"/>
            <color indexed="81"/>
            <rFont val="Tahoma"/>
            <family val="2"/>
          </rPr>
          <t xml:space="preserve">
Spare area organization definition for the BCH algorithm. See the
BCH syndrome/parity calculator module functional specification for
more details</t>
        </r>
      </text>
    </comment>
    <comment ref="P506" authorId="0" shapeId="0" xr:uid="{1D4AB0DB-1261-4EC2-ABE9-17E140B2E451}">
      <text>
        <r>
          <rPr>
            <b/>
            <sz val="9"/>
            <color indexed="81"/>
            <rFont val="Tahoma"/>
            <family val="2"/>
          </rPr>
          <t>a0272163:</t>
        </r>
        <r>
          <rPr>
            <sz val="9"/>
            <color indexed="81"/>
            <rFont val="Tahoma"/>
            <family val="2"/>
          </rPr>
          <t xml:space="preserve">
Selects an ECC calculated on 16 columns
0h (R/W) = ECC calculated on 8 columns
1h (R/W) = ECC calculated on 16 columns</t>
        </r>
      </text>
    </comment>
    <comment ref="Q506" authorId="0" shapeId="0" xr:uid="{BD587BBC-BFC8-4CAB-A920-37D66B8FB298}">
      <text>
        <r>
          <rPr>
            <b/>
            <sz val="9"/>
            <color indexed="81"/>
            <rFont val="Tahoma"/>
            <family val="2"/>
          </rPr>
          <t>a0272163:</t>
        </r>
        <r>
          <rPr>
            <sz val="9"/>
            <color indexed="81"/>
            <rFont val="Tahoma"/>
            <family val="2"/>
          </rPr>
          <t xml:space="preserve">
Number of sectors to process with the BCH algorithm
0h = 1 sector (512-KB page)
1h = 2 sectors
...
3h = 4 sectors (2-KB page)
...
7h = 8 sectors (4-KB page)</t>
        </r>
      </text>
    </comment>
    <comment ref="R506" authorId="0" shapeId="0" xr:uid="{9CCEBA2D-7BC1-428B-88A1-61AE07B3E5C7}">
      <text>
        <r>
          <rPr>
            <b/>
            <sz val="9"/>
            <color indexed="81"/>
            <rFont val="Tahoma"/>
            <family val="2"/>
          </rPr>
          <t>a0272163:</t>
        </r>
        <r>
          <rPr>
            <sz val="9"/>
            <color indexed="81"/>
            <rFont val="Tahoma"/>
            <family val="2"/>
          </rPr>
          <t xml:space="preserve">
Selects the CS where ECC is computed
0h (R/W) = CS0
1h (R/W) = CS1
2h (R/W) = CS2
3h (R/W) = CS3
Other: Reserved</t>
        </r>
      </text>
    </comment>
    <comment ref="S506" authorId="0" shapeId="0" xr:uid="{BDBB7921-35D7-4FD0-94B4-6E6EBEECDC94}">
      <text>
        <r>
          <rPr>
            <b/>
            <sz val="9"/>
            <color indexed="81"/>
            <rFont val="Tahoma"/>
            <family val="2"/>
          </rPr>
          <t>a0272163:</t>
        </r>
        <r>
          <rPr>
            <sz val="9"/>
            <color indexed="81"/>
            <rFont val="Tahoma"/>
            <family val="2"/>
          </rPr>
          <t xml:space="preserve">
Enables the ECC feature
0h (R/W) = ECC disabled
1h (R/W) = ECC enabled</t>
        </r>
      </text>
    </comment>
    <comment ref="L514" authorId="0" shapeId="0" xr:uid="{E2AB9D7F-56F6-4E27-B5F1-4610DDD209A5}">
      <text>
        <r>
          <rPr>
            <b/>
            <sz val="9"/>
            <color indexed="81"/>
            <rFont val="Tahoma"/>
            <family val="2"/>
          </rPr>
          <t>a0272163:</t>
        </r>
        <r>
          <rPr>
            <sz val="9"/>
            <color indexed="81"/>
            <rFont val="Tahoma"/>
            <family val="2"/>
          </rPr>
          <t xml:space="preserve">
Clear all ECC result registers
Reads return 0.
Write 1h to this field clears all ECC result registers.
Write 0h is ignored.</t>
        </r>
      </text>
    </comment>
    <comment ref="N514" authorId="0" shapeId="0" xr:uid="{18513B7C-F66C-476D-8BEB-3CEEA87C4C54}">
      <text>
        <r>
          <rPr>
            <b/>
            <sz val="9"/>
            <color indexed="81"/>
            <rFont val="Tahoma"/>
            <family val="2"/>
          </rPr>
          <t>a0272163:</t>
        </r>
        <r>
          <rPr>
            <sz val="9"/>
            <color indexed="81"/>
            <rFont val="Tahoma"/>
            <family val="2"/>
          </rPr>
          <t xml:space="preserve">
Selects ECC result register (Reads to this field give the dynamic
position of the ECC pointer - Writes to this field select the ECC result
register where the first ECC computation will be stored.); Writing
other values disables the ECC engine (ECCENABLE bit of
GPMC_ECC_CONFIG set to 0)
0h (R/W) = Writing 0h disables the ECC engine (ECCENABLE bit of
GPMC_ECC_CONFIG set to 0)
1h (R/W) = ECC result register 1 selected
2h (R/W) = ECC result register 2 selected
3h (R/W) = ECC result register 3 selected
4h (R/W) = ECC result register 4 selected
5h (R/W) = ECC result register 5 selected
6h (R/W) = ECC result register 6 selected
7h (R/W) = ECC result register 7 selected
8h (R/W) = ECC result register 8 selected
9h (R/W) = ECC result register 9 selected</t>
        </r>
      </text>
    </comment>
    <comment ref="K522" authorId="0" shapeId="0" xr:uid="{7BE272F3-D84F-4517-ADE3-FA10A2B4A10D}">
      <text>
        <r>
          <rPr>
            <b/>
            <sz val="9"/>
            <color indexed="81"/>
            <rFont val="Tahoma"/>
            <family val="2"/>
          </rPr>
          <t>a0272163:</t>
        </r>
        <r>
          <rPr>
            <sz val="9"/>
            <color indexed="81"/>
            <rFont val="Tahoma"/>
            <family val="2"/>
          </rPr>
          <t xml:space="preserve">
Defines ECC size 1.
For Hamming Code:
000h corresponds to 2 Bytes,
001h corresponds to 4 Bytes,
002h corresponds to 6 Bytes,
003h corresponds to 8 Bytes,
...
0FFh corresponds to 512 Bytes.
Max supported value is 0FFh.
For BCH:
000h corresponds to 0 nibbles,
001h corresponds to 1 nibble,
002h corresponds to 2 nibbles,
003h corresponds to 3 nibbles,
...
3FFh corresponds to 1023 nibbles.</t>
        </r>
      </text>
    </comment>
    <comment ref="L522" authorId="0" shapeId="0" xr:uid="{F33610FA-28B4-4691-9442-CC46CAFE3F59}">
      <text>
        <r>
          <rPr>
            <b/>
            <sz val="9"/>
            <color indexed="81"/>
            <rFont val="Tahoma"/>
            <family val="2"/>
          </rPr>
          <t>a0272163:</t>
        </r>
        <r>
          <rPr>
            <sz val="9"/>
            <color indexed="81"/>
            <rFont val="Tahoma"/>
            <family val="2"/>
          </rPr>
          <t xml:space="preserve">
Defines ECC size 0.
For Hamming Code:
000h corresponds to 2 Bytes,
001h corresponds to 4 Bytes,
002h corresponds to 6 Bytes,
003h corresponds to 8 Bytes,
...
0FFh corresponds to 512 Bytes.
Max supported value is 0FFh.
For BCH:
000h corresponds to 0 nibbles,
001h corresponds to 1 nibble,
002h corresponds to 2 nibbles,
003h corresponds to 3 nibbles,
...
3FFh corresponds to 1023 nibbles.</t>
        </r>
      </text>
    </comment>
    <comment ref="N522" authorId="0" shapeId="0" xr:uid="{425B0BFA-0C2C-4B99-9C3D-E5EFB51D12E6}">
      <text>
        <r>
          <rPr>
            <b/>
            <sz val="9"/>
            <color indexed="81"/>
            <rFont val="Tahoma"/>
            <family val="2"/>
          </rPr>
          <t>a0272163:</t>
        </r>
        <r>
          <rPr>
            <sz val="9"/>
            <color indexed="81"/>
            <rFont val="Tahoma"/>
            <family val="2"/>
          </rPr>
          <t xml:space="preserve">
Selects ECC size for ECC 9 result register
0h (R/W) = ECCSIZE0 selected
1h (R/W) = ECCSIZE1 selected</t>
        </r>
      </text>
    </comment>
  </commentList>
</comments>
</file>

<file path=xl/sharedStrings.xml><?xml version="1.0" encoding="utf-8"?>
<sst xmlns="http://schemas.openxmlformats.org/spreadsheetml/2006/main" count="3171" uniqueCount="722">
  <si>
    <t>GPMC_REVISION</t>
  </si>
  <si>
    <t>The GPMC_REVISION register contains the IP revision code. [Memory Mapped]</t>
  </si>
  <si>
    <t>GPMC_SYSCONFIG</t>
  </si>
  <si>
    <t>0x00000000</t>
  </si>
  <si>
    <t>The GPMC_SYSCONFIG register controls the various parameters of the OCP interface. [Memory Mapped]</t>
  </si>
  <si>
    <t>GPMC_SYSSTATUS</t>
  </si>
  <si>
    <t>GPMC_IRQSTATUS</t>
  </si>
  <si>
    <t>GPMC_IRQENABLE</t>
  </si>
  <si>
    <t>GPMC_TIMEOUT_CONTROL</t>
  </si>
  <si>
    <t>GPMC_ERR_ADDRESS</t>
  </si>
  <si>
    <t>GPMC_ERR_TYPE</t>
  </si>
  <si>
    <t>GPMC_CONFIG</t>
  </si>
  <si>
    <t>The configuration register allows global configuration of the GPMC. [Memory Mapped]</t>
  </si>
  <si>
    <t>GPMC_STATUS</t>
  </si>
  <si>
    <t>The status register provides global status bits of the GPMC. [Memory Mapped]</t>
  </si>
  <si>
    <t>GPMC_CONFIG1_0</t>
  </si>
  <si>
    <t>Memory Mapped</t>
  </si>
  <si>
    <t>GPMC_CONFIG2_0</t>
  </si>
  <si>
    <t>GPMC_CONFIG3_0</t>
  </si>
  <si>
    <t>GPMC_CONFIG4_0</t>
  </si>
  <si>
    <t>GPMC_CONFIG5_0</t>
  </si>
  <si>
    <t>GPMC_CONFIG6_0</t>
  </si>
  <si>
    <t>GPMC_CONFIG7_0</t>
  </si>
  <si>
    <t>GPMC_CONFIG1_1</t>
  </si>
  <si>
    <t>GPMC_CONFIG2_1</t>
  </si>
  <si>
    <t>GPMC_CONFIG3_1</t>
  </si>
  <si>
    <t>GPMC_CONFIG4_1</t>
  </si>
  <si>
    <t>GPMC_CONFIG5_1</t>
  </si>
  <si>
    <t>GPMC_CONFIG6_1</t>
  </si>
  <si>
    <t>0x8F070000</t>
  </si>
  <si>
    <t>GPMC_CONFIG7_1</t>
  </si>
  <si>
    <t>GPMC_CONFIG1_2</t>
  </si>
  <si>
    <t>GPMC_CONFIG2_2</t>
  </si>
  <si>
    <t>GPMC_CONFIG3_2</t>
  </si>
  <si>
    <t>GPMC_CONFIG4_2</t>
  </si>
  <si>
    <t>GPMC_CONFIG5_2</t>
  </si>
  <si>
    <t>GPMC_CONFIG6_2</t>
  </si>
  <si>
    <t>GPMC_CONFIG7_2</t>
  </si>
  <si>
    <t>GPMC_CONFIG1_3</t>
  </si>
  <si>
    <t>GPMC_CONFIG2_3</t>
  </si>
  <si>
    <t>GPMC_CONFIG3_3</t>
  </si>
  <si>
    <t>GPMC_CONFIG4_3</t>
  </si>
  <si>
    <t>GPMC_CONFIG5_3</t>
  </si>
  <si>
    <t>GPMC_CONFIG6_3</t>
  </si>
  <si>
    <t>GPMC_CONFIG7_3</t>
  </si>
  <si>
    <t>GPMC_CONFIG1_4</t>
  </si>
  <si>
    <t>GPMC_CONFIG2_4</t>
  </si>
  <si>
    <t>GPMC_CONFIG3_4</t>
  </si>
  <si>
    <t>GPMC_CONFIG4_4</t>
  </si>
  <si>
    <t>GPMC_CONFIG5_4</t>
  </si>
  <si>
    <t>GPMC_CONFIG6_4</t>
  </si>
  <si>
    <t>GPMC_CONFIG7_4</t>
  </si>
  <si>
    <t>GPMC_CONFIG1_5</t>
  </si>
  <si>
    <t>GPMC_CONFIG2_5</t>
  </si>
  <si>
    <t>GPMC_CONFIG3_5</t>
  </si>
  <si>
    <t>GPMC_CONFIG4_5</t>
  </si>
  <si>
    <t>GPMC_CONFIG5_5</t>
  </si>
  <si>
    <t>GPMC_CONFIG6_5</t>
  </si>
  <si>
    <t>GPMC_CONFIG7_5</t>
  </si>
  <si>
    <t>GPMC_CONFIG1_6</t>
  </si>
  <si>
    <t>GPMC_CONFIG2_6</t>
  </si>
  <si>
    <t>GPMC_CONFIG3_6</t>
  </si>
  <si>
    <t>GPMC_CONFIG4_6</t>
  </si>
  <si>
    <t>GPMC_CONFIG5_6</t>
  </si>
  <si>
    <t>GPMC_CONFIG6_6</t>
  </si>
  <si>
    <t>GPMC_CONFIG7_6</t>
  </si>
  <si>
    <t>Paste GPMC registers from CCS register view below (from GPMC_REVISION to GPMC_ECC_SIZE_CONFIG)</t>
  </si>
  <si>
    <t>31:28</t>
  </si>
  <si>
    <t>27:24</t>
  </si>
  <si>
    <t>23:20</t>
  </si>
  <si>
    <t>19:16</t>
  </si>
  <si>
    <t>15:12</t>
  </si>
  <si>
    <t>11:8</t>
  </si>
  <si>
    <t>7:4</t>
  </si>
  <si>
    <t>3:0</t>
  </si>
  <si>
    <t>Reg Name</t>
  </si>
  <si>
    <t>Reg Value</t>
  </si>
  <si>
    <t>WRAPBURST</t>
  </si>
  <si>
    <t>READMULTIPLE</t>
  </si>
  <si>
    <t>READTYPE</t>
  </si>
  <si>
    <t>WRITEMULTIPLE</t>
  </si>
  <si>
    <t>WRITETYPE</t>
  </si>
  <si>
    <t>CLKACTIVATIONTIME</t>
  </si>
  <si>
    <t>ATTACHEDDEVICEPAGELENGTH</t>
  </si>
  <si>
    <t>WAITREADMONITORING</t>
  </si>
  <si>
    <t>WAITWRITEMONITORING</t>
  </si>
  <si>
    <t>RESERVED</t>
  </si>
  <si>
    <t>WAITMONITORINGTIME</t>
  </si>
  <si>
    <t>WAITPINSELECT</t>
  </si>
  <si>
    <t>DEVICESIZE</t>
  </si>
  <si>
    <t>DEVICETYPE</t>
  </si>
  <si>
    <t>MUXADDDATA</t>
  </si>
  <si>
    <t>TIMEPARAGRANULARITY</t>
  </si>
  <si>
    <t>GPMCFCLKDIVIDER</t>
  </si>
  <si>
    <t>CSWROFFTIME</t>
  </si>
  <si>
    <t>CSRDOFFTIME</t>
  </si>
  <si>
    <t>CSEXTRADELAY</t>
  </si>
  <si>
    <t>CSONTIME</t>
  </si>
  <si>
    <t>ADVAADMUXWROFFTIME</t>
  </si>
  <si>
    <t>ADVAADMUXRDOFFTIME</t>
  </si>
  <si>
    <t>ADVWROFFTIME</t>
  </si>
  <si>
    <t>ADVRDOFFTIME</t>
  </si>
  <si>
    <t>ADVEXTRADELAY</t>
  </si>
  <si>
    <t>ADVAADMUXONTIME</t>
  </si>
  <si>
    <t>ADVONTIME</t>
  </si>
  <si>
    <t>WEOFFTIME</t>
  </si>
  <si>
    <t>WEEXTRADELAY</t>
  </si>
  <si>
    <t>WEONTIME</t>
  </si>
  <si>
    <t>OEAADMUXOFFTIME</t>
  </si>
  <si>
    <t>OEOFFTIME</t>
  </si>
  <si>
    <t>OEEXTRADELAY</t>
  </si>
  <si>
    <t>OEAADMUXONTIME</t>
  </si>
  <si>
    <t>OEONTIME</t>
  </si>
  <si>
    <t>RDACCESSTIME</t>
  </si>
  <si>
    <t>WRCYCLETIME</t>
  </si>
  <si>
    <t>RDCYCLETIME</t>
  </si>
  <si>
    <t>PAGEBURSTACCESSTIME</t>
  </si>
  <si>
    <t>WRACCESSTIME</t>
  </si>
  <si>
    <t>WRDATAONADMUXBUS</t>
  </si>
  <si>
    <t>CYCLE2CYCLEDELAY</t>
  </si>
  <si>
    <t>BUSTURNAROUND</t>
  </si>
  <si>
    <t>CYCLE2CYCLEDIFFCSEN</t>
  </si>
  <si>
    <t>CYCLE2CYCLESAMECSEN</t>
  </si>
  <si>
    <t>MASKADDRESS</t>
  </si>
  <si>
    <t>CSVALID</t>
  </si>
  <si>
    <t>BASEADDRESS</t>
  </si>
  <si>
    <t>REV</t>
  </si>
  <si>
    <t>SIDLEMODE</t>
  </si>
  <si>
    <t>SOFTRESET</t>
  </si>
  <si>
    <t>AUTOIDLE</t>
  </si>
  <si>
    <t>RESETDONE</t>
  </si>
  <si>
    <t>FIFOEVENTSTATUS</t>
  </si>
  <si>
    <t>TERMINALCOUNTSTATUS</t>
  </si>
  <si>
    <t>WAIT0EDGEDETECTIONSTATUS</t>
  </si>
  <si>
    <t>WAIT1EDGEDETECTIONSTATUS</t>
  </si>
  <si>
    <t>FIFOEVENTENABLE</t>
  </si>
  <si>
    <t>WAIT1EDGEDETECTIONENABLE</t>
  </si>
  <si>
    <t>WAIT0EDGEDETECTIONENABLE</t>
  </si>
  <si>
    <t>TERMINALCOUNTEVENTENABLE</t>
  </si>
  <si>
    <t>TIMEOUTSTARTVALUE</t>
  </si>
  <si>
    <t>TIMEOUTENABLE</t>
  </si>
  <si>
    <t>ILLEGALADD</t>
  </si>
  <si>
    <t>ILLEGALMCMD</t>
  </si>
  <si>
    <t>ERRORNOTSUPPADD</t>
  </si>
  <si>
    <t>ERRORNOTSUPPMCMD</t>
  </si>
  <si>
    <t>ERRORTIMEOUT</t>
  </si>
  <si>
    <t>ERRORVALID</t>
  </si>
  <si>
    <t>WAIT1PINPOLARITY</t>
  </si>
  <si>
    <t>WAIT0PINPOLARITY</t>
  </si>
  <si>
    <t>WRITEPROTECT</t>
  </si>
  <si>
    <t>LIMITEDADDRESS</t>
  </si>
  <si>
    <t>NANDFORCEPOSTEDWRITE</t>
  </si>
  <si>
    <t>WAIT1STATUS</t>
  </si>
  <si>
    <t>WAIT0STATUS</t>
  </si>
  <si>
    <t>EMPTYWRITEBUFFERSTATUS</t>
  </si>
  <si>
    <t>GPMC_CONFIGn_0</t>
  </si>
  <si>
    <t>GPMC_CONFIGn_1</t>
  </si>
  <si>
    <t>GPMC_CONFIGn_2</t>
  </si>
  <si>
    <t>GPMC_CONFIGn_3</t>
  </si>
  <si>
    <t>GPMC_CONFIGn_4</t>
  </si>
  <si>
    <t>GPMC_CONFIGn_5</t>
  </si>
  <si>
    <t>GPMC_CONFIGn_6</t>
  </si>
  <si>
    <t>Reg Bit Fields</t>
  </si>
  <si>
    <t>Check</t>
  </si>
  <si>
    <t>Result</t>
  </si>
  <si>
    <t>WEONTIME &lt; WEOFFTIME</t>
  </si>
  <si>
    <t>ADVONTIME &lt; ADVWROFFTIME</t>
  </si>
  <si>
    <t>ADVONTIME &lt; ADVRDOFFTIME</t>
  </si>
  <si>
    <t>CSONTIME &lt; CSRDOFFTIME</t>
  </si>
  <si>
    <t>WEOFFTIME &lt; CSWROFFTIME</t>
  </si>
  <si>
    <t>OEONTIME &lt; OEOFFTIME</t>
  </si>
  <si>
    <t>RDACCESSTIME &lt; RDCYCLETIME</t>
  </si>
  <si>
    <t>WRACCESSTIME &lt; WRCYCLETIME</t>
  </si>
  <si>
    <t>1st Register</t>
  </si>
  <si>
    <t>1st Bit Field</t>
  </si>
  <si>
    <t>1st Value</t>
  </si>
  <si>
    <t>2nd Register</t>
  </si>
  <si>
    <t>2nd Bit Field</t>
  </si>
  <si>
    <t>2nd Value</t>
  </si>
  <si>
    <t>3rd Register</t>
  </si>
  <si>
    <t>3rd Bit Field</t>
  </si>
  <si>
    <t>3rd Value</t>
  </si>
  <si>
    <t>CSONTIME &lt; CSWROFFTIME</t>
  </si>
  <si>
    <t>CLKACTIVATIONTIME &lt; CSONTIME?</t>
  </si>
  <si>
    <t>WRDATAONADMUXBUS &lt; WRACCESSTIME</t>
  </si>
  <si>
    <t>ADVAADMUXRDOFFTIME &lt;= ADVRDOFFTIME (if mux mode = AAD)</t>
  </si>
  <si>
    <t>ADVAADMUXWROFFTIME &lt;= ADVWROFFTIME (if mux mode = AAD)</t>
  </si>
  <si>
    <t>ADVAADMUXONTIME &lt; ADVAADMUXRDOFFTIME (if mux mode = AAD)</t>
  </si>
  <si>
    <t>ADVAADMUXONTIME &lt; ADVAADMUXWROFFTIME (if mux mode = AAD)</t>
  </si>
  <si>
    <t>ADVAADMUXRDOFFTIME &lt;= ADVONTIME (if mux mode = AAD)</t>
  </si>
  <si>
    <t>ADVAADMUXWROFFTIME &lt;= ADVONTIME (if mux mode = AAD)</t>
  </si>
  <si>
    <t>OEAADMUXONTIME &lt; OEAADMUXOFFTIME (if mux mode = AAD)</t>
  </si>
  <si>
    <t>OEAADMUXOFFTIME &lt; OEONTIME (if mux mode = AAD)</t>
  </si>
  <si>
    <t>Revision History</t>
  </si>
  <si>
    <t>Date</t>
  </si>
  <si>
    <t>Revision</t>
  </si>
  <si>
    <t xml:space="preserve">Change list </t>
  </si>
  <si>
    <t>Notes</t>
  </si>
  <si>
    <t>AM438 EPOS registers are not accurate</t>
  </si>
  <si>
    <t>MT29F2G16AAD NAND Flash</t>
  </si>
  <si>
    <t>S29GL512S10TFI010 NOR Flash</t>
  </si>
  <si>
    <t xml:space="preserve">M29W160EB NOR Flash </t>
  </si>
  <si>
    <t>MT29F2G08AB NAND Flash</t>
  </si>
  <si>
    <t>MT29F4G08AB NAND Flash</t>
  </si>
  <si>
    <t>Asynch</t>
  </si>
  <si>
    <t>Synch</t>
  </si>
  <si>
    <t>NOR Flash</t>
  </si>
  <si>
    <t>NAND Flash</t>
  </si>
  <si>
    <t>2.3V - 3.6V</t>
  </si>
  <si>
    <t>Timing Symbol</t>
  </si>
  <si>
    <t>tAVAV</t>
  </si>
  <si>
    <t>READ cycle time (ns)</t>
  </si>
  <si>
    <t>tGLQV</t>
  </si>
  <si>
    <t>tPHQV</t>
  </si>
  <si>
    <t>tEHQZ</t>
  </si>
  <si>
    <t>tGHQZ</t>
  </si>
  <si>
    <t>tEHEL</t>
  </si>
  <si>
    <t>tELTV</t>
  </si>
  <si>
    <t>OE# LOW to WAIT valid</t>
  </si>
  <si>
    <t>tGLTV</t>
  </si>
  <si>
    <t>CE# LOW to WAIT valid max (ns)</t>
  </si>
  <si>
    <t>CE# pulse width HIGH min (ns)</t>
  </si>
  <si>
    <t>OE# HIGH to output in High-Z max (ns)</t>
  </si>
  <si>
    <t>CE# HIGH to output in High-Z max (ns)</t>
  </si>
  <si>
    <t>RST# HIGH to output valid max (ns)</t>
  </si>
  <si>
    <t>OE# LOW to output valid max (ns)</t>
  </si>
  <si>
    <t>Device:</t>
  </si>
  <si>
    <t>Synch/ Asynch:</t>
  </si>
  <si>
    <t>Memory Type:</t>
  </si>
  <si>
    <t>IO Voltage:</t>
  </si>
  <si>
    <t>Address setup to ADV# HIGH min (ns)</t>
  </si>
  <si>
    <t>tAVVH</t>
  </si>
  <si>
    <t>GPMC_FCLK (MHz):</t>
  </si>
  <si>
    <t>tELVH</t>
  </si>
  <si>
    <t>tVLQV</t>
  </si>
  <si>
    <t>PC28F256P33BFE
BGA</t>
  </si>
  <si>
    <t>CE# LOW to ADV# HIGH min (ns)</t>
  </si>
  <si>
    <t>ADV# LOW to output valid min (ns)</t>
  </si>
  <si>
    <t>ADV# pulse width LOW min (ns)</t>
  </si>
  <si>
    <t>tVLVH</t>
  </si>
  <si>
    <t>tVHVL</t>
  </si>
  <si>
    <t>ADV# pulse width HIGH min (ns)</t>
  </si>
  <si>
    <t>CLK frequency max (MHz)</t>
  </si>
  <si>
    <t>tCLK</t>
  </si>
  <si>
    <t>CLK period min (ns)</t>
  </si>
  <si>
    <t>CLK HIGH/LOW time min (ns)</t>
  </si>
  <si>
    <t>tCH/CL</t>
  </si>
  <si>
    <t>tFCLK/RCLK</t>
  </si>
  <si>
    <t>CLK fall/rise time min (ns)</t>
  </si>
  <si>
    <t>CLK fall/rise time max (ns)</t>
  </si>
  <si>
    <t>tAVCH/L</t>
  </si>
  <si>
    <t>tVLCH/L</t>
  </si>
  <si>
    <t>tELCH/L</t>
  </si>
  <si>
    <t>tCHQX</t>
  </si>
  <si>
    <t>tCHAX</t>
  </si>
  <si>
    <t>tCHTV</t>
  </si>
  <si>
    <t>tCHVL</t>
  </si>
  <si>
    <t>tCHTX</t>
  </si>
  <si>
    <t>tCHQV /tCLQV</t>
  </si>
  <si>
    <t>Address setup to CLK min (ns)</t>
  </si>
  <si>
    <t>ADV# LOW setup to CLK min (ns)</t>
  </si>
  <si>
    <t>CE# LOW setup to CLK min (ns)</t>
  </si>
  <si>
    <t>CLK to output valid max (ns)</t>
  </si>
  <si>
    <t>Output hold from CLK min (ns)</t>
  </si>
  <si>
    <t>Address hold from CLK min (ns)</t>
  </si>
  <si>
    <t>CLK to WAIT valid max (ns)</t>
  </si>
  <si>
    <t>CLK valid to ADV# setup min (ns)</t>
  </si>
  <si>
    <t>WAIT hold from CLK min (ns)</t>
  </si>
  <si>
    <t>AC Read Specifications</t>
  </si>
  <si>
    <t>AC Write Specifications</t>
  </si>
  <si>
    <t>tPHWL</t>
  </si>
  <si>
    <t>tELWL</t>
  </si>
  <si>
    <t>tWLWH</t>
  </si>
  <si>
    <t>tDVWH</t>
  </si>
  <si>
    <t>tAVWH</t>
  </si>
  <si>
    <t>tWHEH</t>
  </si>
  <si>
    <t>tWHDX</t>
  </si>
  <si>
    <t>tWHAX</t>
  </si>
  <si>
    <t>tWHWL</t>
  </si>
  <si>
    <t>tVPWH</t>
  </si>
  <si>
    <t>tQVVL</t>
  </si>
  <si>
    <t>tQVBL</t>
  </si>
  <si>
    <t>tBHWH</t>
  </si>
  <si>
    <t>tWHGL</t>
  </si>
  <si>
    <t>tWHQV</t>
  </si>
  <si>
    <t>RST# HIGH recovery to WE# LOW min (ns)</t>
  </si>
  <si>
    <t>CE# setup to WE# LOW min (ns)</t>
  </si>
  <si>
    <t>WE# write pulse width LOW min (ns)</t>
  </si>
  <si>
    <t>Data setup to WE# HIGH min (ns)</t>
  </si>
  <si>
    <t>Address setup to WE# HIGH min (ns)</t>
  </si>
  <si>
    <t>CE# hold from WE# HIGH min (ns)</t>
  </si>
  <si>
    <t>Data hold from WE# HIGH min (ns)</t>
  </si>
  <si>
    <t>Address hold from WE# HIGH min (ns)</t>
  </si>
  <si>
    <t>WE# pulse width HIGH min (ns)</t>
  </si>
  <si>
    <t>VPP setup to WE# HIGH min (ns)</t>
  </si>
  <si>
    <t>VPP hold from status read min (ns)</t>
  </si>
  <si>
    <t>WP# hold from status read min (ns)</t>
  </si>
  <si>
    <t>WP# setup to WE# HIGH min (ns)</t>
  </si>
  <si>
    <t>WE# HIGH to OE# LOW min (ns)</t>
  </si>
  <si>
    <t>WE# HIGH to read valid min (ns)</t>
  </si>
  <si>
    <t>Address to output valid</t>
  </si>
  <si>
    <t>tAVQV</t>
  </si>
  <si>
    <t>tWHAV</t>
  </si>
  <si>
    <t>tWHCH/L</t>
  </si>
  <si>
    <t>tWHVH</t>
  </si>
  <si>
    <t>tWHVL</t>
  </si>
  <si>
    <t>tVHWL</t>
  </si>
  <si>
    <t>tCHWL</t>
  </si>
  <si>
    <t>ADV# HIGH to WE# LOW max (ns)</t>
  </si>
  <si>
    <t>Clock HIGH to WE# LOW max (ns)</t>
  </si>
  <si>
    <t>WE# HIGH to address valid min (ns)</t>
  </si>
  <si>
    <t>WE# HIGH to clock valid min (ns)</t>
  </si>
  <si>
    <t>WE# HIGH to ADV# HIGH min (ns)</t>
  </si>
  <si>
    <t>WE# HIGH to ADV# LOW min (ns)</t>
  </si>
  <si>
    <t>GPMC_FCLK period (ns)</t>
  </si>
  <si>
    <t>GPMC_CLK period (ns)</t>
  </si>
  <si>
    <t>GPMC_CLK (MHz):</t>
  </si>
  <si>
    <t>Add time para granularity to equations</t>
  </si>
  <si>
    <t>FCLK cycles</t>
  </si>
  <si>
    <t>ADVn pulse width LOW (ns)</t>
  </si>
  <si>
    <t>ADVn pulse width HIGH min (ns)</t>
  </si>
  <si>
    <t>ClkActivationTime</t>
  </si>
  <si>
    <t>ClkActivationTime (FCLKs)</t>
  </si>
  <si>
    <t>CE# LOW to ADV# HIGH (ns)</t>
  </si>
  <si>
    <t>CSn high before low (FCLKs)</t>
  </si>
  <si>
    <t>ADVn off before on (FCLKs)</t>
  </si>
  <si>
    <t>ADV# LOW setup to CLK  (ns)</t>
  </si>
  <si>
    <t>ADDR setup to CLK (ns)</t>
  </si>
  <si>
    <t>OEn high before low (FCLKs)</t>
  </si>
  <si>
    <t>OEn low time (FCLKs)</t>
  </si>
  <si>
    <t>OEn low time (CLKs)</t>
  </si>
  <si>
    <t>OEn low time (ns)</t>
  </si>
  <si>
    <t>OEn LOW setup to CLK min (ns)</t>
  </si>
  <si>
    <t>OEn high before low (ns)</t>
  </si>
  <si>
    <t>CSn high before low (ns)</t>
  </si>
  <si>
    <t>OEn Hold time after CLK</t>
  </si>
  <si>
    <t>GPMC timing</t>
  </si>
  <si>
    <t>Timing met?</t>
  </si>
  <si>
    <t>WEn high before low (FCLKs)</t>
  </si>
  <si>
    <t>WEn high before low (ns)</t>
  </si>
  <si>
    <t>WEn low time (FCLKs)</t>
  </si>
  <si>
    <t>WEn low time (CLKs)</t>
  </si>
  <si>
    <t>WEn low time (ns)</t>
  </si>
  <si>
    <t>WEn LOW setup to CLK min (ns)</t>
  </si>
  <si>
    <t>WEn Hold time after CLK</t>
  </si>
  <si>
    <t>WEn on after CSn low</t>
  </si>
  <si>
    <t>WEn Offtime (ns)</t>
  </si>
  <si>
    <t>CSn high after WEn off</t>
  </si>
  <si>
    <t>WRCYCLETIME (ns)</t>
  </si>
  <si>
    <t>Data hold from WE# HIGH(ns)</t>
  </si>
  <si>
    <t>Write Turnaround time</t>
  </si>
  <si>
    <t>WEn HIGH to OEn LOW_ns</t>
  </si>
  <si>
    <t>Add mux option into equations</t>
  </si>
  <si>
    <t>-</t>
  </si>
  <si>
    <t>Lock down assumptions - CLKACTIVATIONTIME = 0, etc. make simple and functional first</t>
  </si>
  <si>
    <t>GPMC_CONFIG1</t>
  </si>
  <si>
    <t>ns</t>
  </si>
  <si>
    <t>CSn</t>
  </si>
  <si>
    <t>OEn</t>
  </si>
  <si>
    <t>Offset</t>
  </si>
  <si>
    <t>ADVn</t>
  </si>
  <si>
    <t>ADVn off before on (ns)</t>
  </si>
  <si>
    <t>ADVn low time (FCLKs)</t>
  </si>
  <si>
    <t>ADVn low time (CLKs)</t>
  </si>
  <si>
    <t>ADVn low time (ns)</t>
  </si>
  <si>
    <t>ADVn Rd off time (FCLKs)</t>
  </si>
  <si>
    <t>ADVn Rd off time (ns)</t>
  </si>
  <si>
    <t>ADVn Wr off time (FCLKs)</t>
  </si>
  <si>
    <t>ADVn Wr off time (ns)</t>
  </si>
  <si>
    <t>OEn off time (FCLKs)</t>
  </si>
  <si>
    <t>OEn off time (ns)</t>
  </si>
  <si>
    <t>Synchronous Rd Rules check</t>
  </si>
  <si>
    <t>Rule 1. PAGEBURSTACCESSTIME must be a multiple of GPMCFCLKDIVIDER+1.</t>
  </si>
  <si>
    <t>Sync Read: Rule 1. PAGEBURSTACCESSTIME must be a multiple of GPMCFCLKDIVIDER+1</t>
  </si>
  <si>
    <t>4th Register</t>
  </si>
  <si>
    <t>4th Bit Field</t>
  </si>
  <si>
    <t>4th Value</t>
  </si>
  <si>
    <t>Sync Read: Rule 2. (RDCYCLETIME – CLKACTIVATIONTIME) must be a multiple of GPMCFCLKDIVIDER+1</t>
  </si>
  <si>
    <t>Sync Read: Rule 3. (RDACCESSTIME – CLKACTIVATIONTIME) modulus (GPMCFCLKDIVIDER + 1) must be different from GPMCFCLKDIVIDER</t>
  </si>
  <si>
    <t>Sync Read: Rule 5. If GPMCFCLKDIVIDER is greater than 0 and WAITREADMONITORING is enabled, CSRDOFFTIME must be greater or equal to RDACCESSTIME+2. If GPMCFCLKDIVIDER is 0 and WAITREADMONITORING is enabled, CSRDOFFTIME must be greater than or equal to RDACCESSTIME+1</t>
  </si>
  <si>
    <t>5th Register</t>
  </si>
  <si>
    <t>5th Bit Field</t>
  </si>
  <si>
    <t>5th Value</t>
  </si>
  <si>
    <t>WRITE ACCESS</t>
  </si>
  <si>
    <t>RDACCESSTIME &lt; CSRDOFFTIME</t>
  </si>
  <si>
    <t>Sync Read: Rule 4. If GPMCFCLKDIVIDER is greater than 0, RDCYCLETIME must be greater or equal to RDACCESSTIME+2. If GPMCFCLKDIVIDER is 0, RDCYCLETIME must be greater or equal to RDACCESSTIME+1</t>
  </si>
  <si>
    <t>Sync Read: Rule 7. Regardless of WAITREADMONITORING and GPMCFCLKDIVIDER, OEOFFTIME and CSRDOFFTIME must be greater than or equal to RDACCESSTIME+1</t>
  </si>
  <si>
    <t>Sync Read: Rule 6. If GPMCFCLKDIVIDER is greater than 0 and WAITREADMONITORING is enabled, OEOFFTIME must be greater or equal to RDACCESSTIME+2. If GPMCFCLKDIVIDER is 0 and WAITREADMONITORING is enabled, OEOFFTIME must be greater than or equal to RDACCESSTIME+1</t>
  </si>
  <si>
    <t>READ ACCESS</t>
  </si>
  <si>
    <t>0x00000060</t>
  </si>
  <si>
    <t>0x00000001</t>
  </si>
  <si>
    <t>0x00001FF0</t>
  </si>
  <si>
    <t>GPMC_CLK</t>
  </si>
  <si>
    <t>0x00000100</t>
  </si>
  <si>
    <t>(WRCYCLETIME - CLKACTIVATIONTIME) a multiple of (GPMCFCLKDIVIDER + 1)</t>
  </si>
  <si>
    <t>Sync Write: Rule 1. PAGEBURSTACCESSTIME must be a multiple of GPMCFCLKDIVIDER+1</t>
  </si>
  <si>
    <t>Sync Read: Rule 8. RdCycleTime must be strictly greater than all the Off times of the control signals (OeOffTime CsRdOffTime, CsWrOffTime, AdvRdOffTime, AdvWrOffTime, WeOffTime), plus the possible extra delays added (CSExtraDelay, AdvExtraDelay, WeExtraDelay, OeExtraDelay, CsExtraDelay).</t>
  </si>
  <si>
    <t>Sync Write: Rule 2. (WRCYCLETIME – CLKACTIVATIONTIME) must be a multiple of GPMCFCLKDIVIDER+1</t>
  </si>
  <si>
    <t>Sync Write: Rule 3. (WRACCESSTIME – CLKACTIVATIONTIME) modulus (GPMCFCLKDIVIDER + 1) must be different from GPMCFCLKDIVIDER</t>
  </si>
  <si>
    <t>Sync Write: Rule 4. If GPMCFCLKDIVIDER is greater than 0, WRCYCLETIME must be greater or equal to WRACCESSTIME+2. If GPMCFCLKDIVIDER is 0, WRCYCLETIME must be greater or equal to WRACCESSTIME+1</t>
  </si>
  <si>
    <t>Sync Write: Rule 5. If GPMCFCLKDIVIDER is greater than 0 and WAITWRITEMONITORING is enabled, CSWROFFTIME must be greater or equal to WRACCESSTIME+2. If GPMCFCLKDIVIDER is 0 and WAITWRITEMONITORING is enabled, CSWROFFTIME must be greater than or equal to WRACCESSTIME+1</t>
  </si>
  <si>
    <t>Sync Write: Rule 6. If GPMCFCLKDIVIDER is greater than 0 and WAITWRITEMONITORING is enabled, WEOFFTIME must be greater or equal to WRACCESSTIME+2. If GPMCFCLKDIVIDER is 0 and WAITWRITEMONITORING is enabled, WEOFFTIME must be greater than or equal to WRACCESSTIME+1</t>
  </si>
  <si>
    <t>Sync Write: Rule 7. Regardless of WAITWRITEMONITORING and GPMCFCLKDIVIDER, WEOFFTIME and CSWROFFTIME must be greater than or equal to WRACCESSTIME+1</t>
  </si>
  <si>
    <t>Sync Write: Rule 8. WrCycleTime must be strictly greater than all the Off times of the control signals (OeOffTime CsRdOffTime, CsWrOffTime, AdvRdOffTime, AdvWrOffTime, WeOffTime), plus the possible extra delays added (CSExtraDelay, AdvExtraDelay, WeExtraDelay, OeExtraDelay, CsExtraDelay).</t>
  </si>
  <si>
    <t>1. Start by dumping the GPMC registers into the "Reg Dump" Tab. The order of the registers does not matter.
The name of the register must be in the format: GPMC_&lt;REGNAME&gt;_&lt;CS&gt;
The hexadecimal value must start with "0x" prefix and be 32-bits long. It must not end in "h"
Examples:
GPMC_CONFIG2_0        0xCA55E77E - CONFIG2 register in chip select 0 space
GPMC_CONFIG6_4        0xBA5EBA11 - CONFIG6 register in chip select 4 space
The GPMC Registers must be pasted below row 10 "Paste GPMC registers from CCS register view below (from GPMC_REVISION to GPMC_ECC_SIZE_CONFIG)"
It is easiest to copy the entire GPMC section from the CCS register window from GPMC_REVISION to GPMC_PREFETCH_STATUS.
There must not be any more than one instance of the same register. Any other register names must be renamed to match the above format.</t>
  </si>
  <si>
    <t>This GPMC tool is intended to assist debugging GPMC issues by parsing GPMC registers into their respective bit fields, checking those bitfields against common errors, and providing a waveform of the control signals based on the timings defined by these bit fields.</t>
  </si>
  <si>
    <t>GPMC_CONFIG2</t>
  </si>
  <si>
    <t>GPMC_CONFIG5</t>
  </si>
  <si>
    <t>GPMC_CONFIG3</t>
  </si>
  <si>
    <t>GPMC_CONFIG4</t>
  </si>
  <si>
    <t>GPMC_CONFIG6</t>
  </si>
  <si>
    <t>Binary:</t>
  </si>
  <si>
    <t>Decimal:</t>
  </si>
  <si>
    <t>(view bit field descriptions in the comment by hovering over the cell)</t>
  </si>
  <si>
    <t>N/A</t>
  </si>
  <si>
    <t>GPMC_FCLK (int)</t>
  </si>
  <si>
    <t>ClkActivationTime (ns)</t>
  </si>
  <si>
    <t>RDCYCLETIME (ns)</t>
  </si>
  <si>
    <t>ReadCycleTime</t>
  </si>
  <si>
    <t>WriteCycleTime</t>
  </si>
  <si>
    <t>WEn</t>
  </si>
  <si>
    <t>Synchronous WrCycle ends with GPMC_CLK low</t>
  </si>
  <si>
    <t>Synchronous RdCycle ends with GPMC_CLK low</t>
  </si>
  <si>
    <t>WriteAccessTime</t>
  </si>
  <si>
    <t>WRACCESSTIME (ns)</t>
  </si>
  <si>
    <t>ReadAccessTime</t>
  </si>
  <si>
    <t>RDACCESSTIME (ns)</t>
  </si>
  <si>
    <t>Write Cycle</t>
  </si>
  <si>
    <t>Read Cycle</t>
  </si>
  <si>
    <t>How To</t>
  </si>
  <si>
    <t>WRDATAONADMUXBUS (ns)</t>
  </si>
  <si>
    <t>WR CSn low time (FCLKs)</t>
  </si>
  <si>
    <t>WR CSn low time (CLKs)</t>
  </si>
  <si>
    <t>WR CSn low time (ns)</t>
  </si>
  <si>
    <t>WR CSn LOW setup to CLK min (ns)</t>
  </si>
  <si>
    <t>WR CSn offtime (ns)</t>
  </si>
  <si>
    <t>RD CSn offtime (ns)</t>
  </si>
  <si>
    <t>AD Mux mode</t>
  </si>
  <si>
    <t>RdAccessTime (synch)  number of GPMC.FCLK cycles from StartAccessTime to the GPMC.FCLK rising edge corresponding to the GPMC.CLK rising edge used for the first data capture</t>
  </si>
  <si>
    <t>WRITETYPE (bool)</t>
  </si>
  <si>
    <t>READTYPE (bool)</t>
  </si>
  <si>
    <t>0x00000101</t>
  </si>
  <si>
    <t>GPMC_NAND_COMMAND_0</t>
  </si>
  <si>
    <t>GPMC_NAND_ADDRESS_0</t>
  </si>
  <si>
    <t>GPMC_NAND_DATA_0</t>
  </si>
  <si>
    <t>0xFFFFFFFF</t>
  </si>
  <si>
    <t>Select one GPMC Chip Select and the GPMC functional clock frequency from the below drop down menus:</t>
  </si>
  <si>
    <t>GPMC Chip Select:</t>
  </si>
  <si>
    <t xml:space="preserve">    &lt;--- choose chip select from dropdown menu</t>
  </si>
  <si>
    <t xml:space="preserve">    &lt;--- manually enter frequency or click on one of the devices:</t>
  </si>
  <si>
    <t>4. Check the bit fields of each register against common errors in the Reg Checks tab. Select which registers are checked by choosing the corresponding chip select from the drop-down menu in Cell A2 (each chip select has its own set of GPMC_CONFIGn registers). Only one set of registers can be checked at a time.
Register checks are described on http://processors.wiki.ti.com/index.php/Tips_for_configuring_OMAP35x,_AM35x,_and_AM-DM37x_GPMC_registers</t>
  </si>
  <si>
    <t>5. Make corrections to the registers in the Reg Dump tab until all the Reg Checks are either passing (TRUE) or N/A. A reg check might be N/A if it is specific to synchronous mode and asynchronous mode is chosen in the register bit field.</t>
  </si>
  <si>
    <t>6. Review details of the GPMC timings in the GMC Configuration tab. Select which registers are checked by choosing the corresponding chip select from the drop-down menu in Cell A2. Then enter the frequency of the internal functional clock GPMC_FCLK into cell B2 - this is usually 100MHz or 266MHz (AM57x).</t>
  </si>
  <si>
    <t xml:space="preserve">7. Observe waveforms of the output signals and events for read and write cycles in the Waveform tab. </t>
  </si>
  <si>
    <t>The GPMC_SYSSTATUS register provides status information about the module, excluding the interrupt status information. [Memory Mapped]</t>
  </si>
  <si>
    <t>The GPMC_IRQSTATUS interrupt status register regroups all the status of the module internal events that can generate an interrupt. [Memory Mapped]</t>
  </si>
  <si>
    <t>The GPMC_IRQENABLE interrupt enable register allows to mask/unmask the module internal sources of interrupt, on a event-by-event basis. [Memory Mapped]</t>
  </si>
  <si>
    <t>The GPMC_TIMEOUT_CONTROL register allows the user to set the start value of the timeout counter [Memory Mapped]</t>
  </si>
  <si>
    <t>The GPMC_ERR_ADDRESS register stores the address of the illegal access when an error occurs. [Memory Mapped]</t>
  </si>
  <si>
    <t>The GPMC_ERR_TYPE register stores the type of error when an error occurs. [Memory Mapped]</t>
  </si>
  <si>
    <t>0x00001000</t>
  </si>
  <si>
    <t>0x00101001</t>
  </si>
  <si>
    <t>0x22060514</t>
  </si>
  <si>
    <t>0x10057016</t>
  </si>
  <si>
    <t>0x010F1111</t>
  </si>
  <si>
    <t>0x00000F00</t>
  </si>
  <si>
    <t>GPMC_NAND_COMMAND_1</t>
  </si>
  <si>
    <t>GPMC_NAND_ADDRESS_1</t>
  </si>
  <si>
    <t>GPMC_NAND_DATA_1</t>
  </si>
  <si>
    <t>GPMC_NAND_COMMAND_2</t>
  </si>
  <si>
    <t>GPMC_NAND_ADDRESS_2</t>
  </si>
  <si>
    <t>GPMC_NAND_DATA_2</t>
  </si>
  <si>
    <t>GPMC_NAND_COMMAND_3</t>
  </si>
  <si>
    <t>GPMC_NAND_ADDRESS_3</t>
  </si>
  <si>
    <t>GPMC_NAND_DATA_3</t>
  </si>
  <si>
    <t>GPMC_NAND_COMMAND_4</t>
  </si>
  <si>
    <t>GPMC_NAND_ADDRESS_4</t>
  </si>
  <si>
    <t>GPMC_NAND_DATA_4</t>
  </si>
  <si>
    <t>GPMC_NAND_COMMAND_5</t>
  </si>
  <si>
    <t>GPMC_NAND_ADDRESS_5</t>
  </si>
  <si>
    <t>GPMC_NAND_DATA_5</t>
  </si>
  <si>
    <t>GPMC_NAND_COMMAND_6</t>
  </si>
  <si>
    <t>GPMC_NAND_ADDRESS_6</t>
  </si>
  <si>
    <t>GPMC_NAND_DATA_6</t>
  </si>
  <si>
    <t>GPMC_PREFETCH_CONFIG1</t>
  </si>
  <si>
    <t>GPMC_PREFETCH_CONFIG2</t>
  </si>
  <si>
    <t>GPMC_PREFETCH_CONTROL</t>
  </si>
  <si>
    <t>GPMC_PREFETCH_STATUS</t>
  </si>
  <si>
    <t>GPMC_ECC_CONFIG</t>
  </si>
  <si>
    <t>GPMC_ECC_CONTROL</t>
  </si>
  <si>
    <t>GPMC_ECC_SIZE_CONFIG</t>
  </si>
  <si>
    <t>Added 5 macro-assigned buttons to populate reg dump with GPMC configurations for NAND and NOR flash memories on TI EVMs: J5, J6 EVM, AM335X GP EVM, AM335 ICE, AM438 ePOS</t>
  </si>
  <si>
    <t>Initial release with reg dump parser and tests for obvious timing errors (CS off before CS on, etc)</t>
  </si>
  <si>
    <t>Waveforms tab works, updates to Reg Checks tab</t>
  </si>
  <si>
    <t>Paste the register dump below (from the CCS register view)</t>
  </si>
  <si>
    <t>Or click on a box below to start with a GPMC reg dump used for one of the TI EVMs</t>
  </si>
  <si>
    <t>The below timings are calculated from the Reg Parse tab.</t>
  </si>
  <si>
    <t>0x00000A00</t>
  </si>
  <si>
    <t>1) Enter the GPMC functional clock frequency in the 'Reg Dump' tab</t>
  </si>
  <si>
    <t>&lt;-- IMPORTANT: Select GPMC_FCLK frequency in "Reg Dump" Tab</t>
  </si>
  <si>
    <t>Moved CS selection dropdown and GPMC_FCLK frequency from 'GPMC Configuration' tab to 'Reg Dump' tab</t>
  </si>
  <si>
    <t>2. Select one GPMC Chip Select to be analyzed and enter the GPMC functional clock frequency at the top of the Reg Dump tab.</t>
  </si>
  <si>
    <t>3. Observe the register bit fields in the Reg Parse tab. These bit fields are extracted from the Reg Dump tab using the Register name as a lookup. Descriptions of the bitfields are provided as a convenience in comments for each cell. Hover over the cell to read the comment. These descriptions are identical to those in the Technical Reference Manual.</t>
  </si>
  <si>
    <t>WRACCESSTIME &lt; CSWROFFTIME</t>
  </si>
  <si>
    <t>CSWROFFTIME &lt; WRCYCLETIME</t>
  </si>
  <si>
    <t>CSRDOFFTIME &lt; RDCYCLETIME</t>
  </si>
  <si>
    <r>
      <rPr>
        <b/>
        <sz val="11"/>
        <color theme="1"/>
        <rFont val="Calibri"/>
        <family val="2"/>
        <scheme val="minor"/>
      </rPr>
      <t>IMPORTANT!</t>
    </r>
    <r>
      <rPr>
        <sz val="11"/>
        <color theme="1"/>
        <rFont val="Calibri"/>
        <family val="2"/>
        <scheme val="minor"/>
      </rPr>
      <t xml:space="preserve"> Before using this tool to debug GPMC register settings, ensure that the</t>
    </r>
    <r>
      <rPr>
        <b/>
        <sz val="11"/>
        <color theme="1"/>
        <rFont val="Calibri"/>
        <family val="2"/>
        <scheme val="minor"/>
      </rPr>
      <t xml:space="preserve"> pin multiplexing settings </t>
    </r>
    <r>
      <rPr>
        <sz val="11"/>
        <color theme="1"/>
        <rFont val="Calibri"/>
        <family val="2"/>
        <scheme val="minor"/>
      </rPr>
      <t xml:space="preserve">are correctly configured to route the GPMC signals to the pins of the device. </t>
    </r>
    <r>
      <rPr>
        <b/>
        <sz val="11"/>
        <color theme="1"/>
        <rFont val="Calibri"/>
        <family val="2"/>
        <scheme val="minor"/>
      </rPr>
      <t>If using synchronous mode</t>
    </r>
    <r>
      <rPr>
        <sz val="11"/>
        <color theme="1"/>
        <rFont val="Calibri"/>
        <family val="2"/>
        <scheme val="minor"/>
      </rPr>
      <t>, the GPMC_CLK pad configuration register must enable the receiver (RX Enable) - the GPMC_CLK relies on a pad loopback from the IO buffer. It is best to halt software execution during the GPMC access to confirm the pad configuration registers are set correctly, as they may have been rewritten after initialization.</t>
    </r>
  </si>
  <si>
    <t>Note: This tab is not fully functional (work in progress)</t>
  </si>
  <si>
    <t>Reg Checks (add these checks)</t>
  </si>
  <si>
    <t>ToDo</t>
  </si>
  <si>
    <t>Complete Memory Requirements Tab</t>
  </si>
  <si>
    <t>Note: Waveform ignores WAIT and TIMEPARAGRANULARITY settings, burst not supported</t>
  </si>
  <si>
    <t>AM572x (others?):  Add check for... Wait monitoring is supported for all configurations except GPMC_CONFIG1_i[19:18] WAITMONITORINGTIME = 0x0 (where i = 0 to 7) for write bursts with a clock divider of 1 or 2 (the GPMC_CONFIG1_i[1:0] GPMCFCLKDIVIDER bit field is equal to 0x0 or 0x1, respectively).</t>
  </si>
  <si>
    <t>0x00070780</t>
  </si>
  <si>
    <t>0x22030311</t>
  </si>
  <si>
    <t>0x07056715</t>
  </si>
  <si>
    <t>0x02060808</t>
  </si>
  <si>
    <t>0x86050000</t>
  </si>
  <si>
    <t>0x00000F60</t>
  </si>
  <si>
    <t>00000000000</t>
  </si>
  <si>
    <t>00000000000000000000</t>
  </si>
  <si>
    <t>0x79001101</t>
  </si>
  <si>
    <t>0x00090980</t>
  </si>
  <si>
    <t>0x33050513</t>
  </si>
  <si>
    <t>0x09076917</t>
  </si>
  <si>
    <t>0x02080A0A</t>
  </si>
  <si>
    <t>0x88070000</t>
  </si>
  <si>
    <t>0x79001201</t>
  </si>
  <si>
    <t>AD-mux example (Addr on AD-bus and Addr bus, then data)</t>
  </si>
  <si>
    <t>AAD-mux example (MSB Addr on AD-bus, then LSB Addr on AD-bus, then data)</t>
  </si>
  <si>
    <t>Needs a macro to restore the original equations after writing over them. Needs another macro to copy the modified reg to the RegDump, and a table of the Reg Values. Waveform tab needs to incorporate AAD-mux mode.</t>
  </si>
  <si>
    <t>Added Reg Edit tab to regenerate register values after modifying the bit fields</t>
  </si>
  <si>
    <t>Fixed comment for GPMC_CONFIG6_n bit 31 RESERVED to "TI Internal use - Do not modify from reset value of 0x1"
Extended Reg Edit feature to all chip selects instead of only CS0
Cleaned up Reg Dump notes</t>
  </si>
  <si>
    <t>Addr Map tab added</t>
  </si>
  <si>
    <t>GPMC_CONFIG7[5:0} (BASEADDR) = (GPMC_BASE_ADDR &amp; 0x3F000000) &gt;&gt; 24</t>
  </si>
  <si>
    <t>Device</t>
  </si>
  <si>
    <t>GPMC BaseAddr</t>
  </si>
  <si>
    <t>Bits 5 to 0 correspond to A29, A28, A27, A26, A25, and A24.</t>
  </si>
  <si>
    <t>AM64x</t>
  </si>
  <si>
    <t>0x50000000</t>
  </si>
  <si>
    <t>F50 &amp; 0x3F</t>
  </si>
  <si>
    <t>010000b</t>
  </si>
  <si>
    <t>AM65x</t>
  </si>
  <si>
    <t>0x20000000</t>
  </si>
  <si>
    <t>F60 &amp; 0x3F</t>
  </si>
  <si>
    <t>100000b</t>
  </si>
  <si>
    <t>AM62 ROM</t>
  </si>
  <si>
    <t>0x40000000</t>
  </si>
  <si>
    <t>AM62 Mem</t>
  </si>
  <si>
    <t>AM64x CS1</t>
  </si>
  <si>
    <t>0x51000000</t>
  </si>
  <si>
    <t>F51 &amp; 0x3F</t>
  </si>
  <si>
    <t>010001b</t>
  </si>
  <si>
    <t>AM64x CS2</t>
  </si>
  <si>
    <t>0x52000000</t>
  </si>
  <si>
    <t>F52 &amp; 0x3F</t>
  </si>
  <si>
    <t>010010b</t>
  </si>
  <si>
    <t>AM64x CS3</t>
  </si>
  <si>
    <t>0x53000000</t>
  </si>
  <si>
    <t>F53 &amp; 0x3F</t>
  </si>
  <si>
    <t>010011b</t>
  </si>
  <si>
    <t>AM335x</t>
  </si>
  <si>
    <t>0x1000_0008</t>
  </si>
  <si>
    <t>PREFETCH</t>
  </si>
  <si>
    <t>CYCLEOPTIMIZATION</t>
  </si>
  <si>
    <t>ENABLEOPTIMIZEDACCESS</t>
  </si>
  <si>
    <t>ENGINECSSELECTOR</t>
  </si>
  <si>
    <t>PFPWENROUNDROBIN</t>
  </si>
  <si>
    <t>PFPWWEIGHTEDPRIO</t>
  </si>
  <si>
    <t>FIFOTHRESHOLD</t>
  </si>
  <si>
    <t>ENABLEENGINE</t>
  </si>
  <si>
    <t>WAITPINSELECTOR</t>
  </si>
  <si>
    <t>SYNCHROMODE</t>
  </si>
  <si>
    <t>DMAMODE</t>
  </si>
  <si>
    <t>ENDIANISMTYPE</t>
  </si>
  <si>
    <t>ACCESSMODE</t>
  </si>
  <si>
    <t>TRANSFERCOUNT</t>
  </si>
  <si>
    <t>FIFOPOINTER</t>
  </si>
  <si>
    <t>FIFOTHRESHOLDSTATUS</t>
  </si>
  <si>
    <t>COUNTVALUE</t>
  </si>
  <si>
    <t>ECC</t>
  </si>
  <si>
    <t>ECCALGORITHM</t>
  </si>
  <si>
    <t>ECCBCHTSEL</t>
  </si>
  <si>
    <t>ECCWRAPMODE</t>
  </si>
  <si>
    <t>ECC16B</t>
  </si>
  <si>
    <t>ECCTOPSECTOR</t>
  </si>
  <si>
    <t>ECCCS</t>
  </si>
  <si>
    <t>ECCENABLE</t>
  </si>
  <si>
    <t>ECCCLEAR</t>
  </si>
  <si>
    <t>ECCPOINTER</t>
  </si>
  <si>
    <t>ECCSIZE1</t>
  </si>
  <si>
    <t>ECCSIZE0</t>
  </si>
  <si>
    <t>ECC9RESULTSIZE</t>
  </si>
  <si>
    <t>ECC8RESULTSIZE</t>
  </si>
  <si>
    <t>ECC7RESULTSIZE</t>
  </si>
  <si>
    <t>ECC6RESULTSIZE</t>
  </si>
  <si>
    <t>ECC5RESULTSIZE</t>
  </si>
  <si>
    <t>ECC4RESULTSIZE</t>
  </si>
  <si>
    <t>ECC3RESULTSIZE</t>
  </si>
  <si>
    <t>ECC2RESULTSIZE</t>
  </si>
  <si>
    <t>ECC1RESULTSIZE</t>
  </si>
  <si>
    <t>GPMC_ECCj_RESULT</t>
  </si>
  <si>
    <t>P2048O</t>
  </si>
  <si>
    <t>P1024O</t>
  </si>
  <si>
    <t>P512O</t>
  </si>
  <si>
    <t>P256O</t>
  </si>
  <si>
    <t>P128O</t>
  </si>
  <si>
    <t>P64O</t>
  </si>
  <si>
    <t>P32O</t>
  </si>
  <si>
    <t>P16O</t>
  </si>
  <si>
    <t>P8O</t>
  </si>
  <si>
    <t>P4O</t>
  </si>
  <si>
    <t>P2O</t>
  </si>
  <si>
    <t>P1O</t>
  </si>
  <si>
    <t>P2048E</t>
  </si>
  <si>
    <t>P1024E</t>
  </si>
  <si>
    <t>P512E</t>
  </si>
  <si>
    <t>P256E</t>
  </si>
  <si>
    <t>P128E</t>
  </si>
  <si>
    <t>P64E</t>
  </si>
  <si>
    <t>P32E</t>
  </si>
  <si>
    <t>P16E</t>
  </si>
  <si>
    <t>P8E</t>
  </si>
  <si>
    <t>P4E</t>
  </si>
  <si>
    <t>P2E</t>
  </si>
  <si>
    <t>P1E</t>
  </si>
  <si>
    <t>STARTENGINE</t>
  </si>
  <si>
    <t>BROKEN</t>
  </si>
  <si>
    <t>Added PREFETCH and ECC regs to Reg Parse &amp; Reg Edit tabs</t>
  </si>
  <si>
    <t>0x00000800</t>
  </si>
  <si>
    <t>0x00060400</t>
  </si>
  <si>
    <t>0x00040400</t>
  </si>
  <si>
    <t>0x03000301</t>
  </si>
  <si>
    <t>0x00040504</t>
  </si>
  <si>
    <t>0x86000000</t>
  </si>
  <si>
    <t>0x00000F50</t>
  </si>
  <si>
    <t>NAND</t>
  </si>
  <si>
    <t xml:space="preserve">NAND Command Latch Cycle </t>
  </si>
  <si>
    <t>MT29F8G08ADAFA EVM (3.3V)</t>
  </si>
  <si>
    <t>tCLS</t>
  </si>
  <si>
    <t>Min  (ns)</t>
  </si>
  <si>
    <t xml:space="preserve">tCLS min = </t>
  </si>
  <si>
    <t xml:space="preserve">tCLS max = </t>
  </si>
  <si>
    <t>tCLH</t>
  </si>
  <si>
    <t>tCLH min =</t>
  </si>
  <si>
    <t>tCLH max =</t>
  </si>
  <si>
    <t>tCS</t>
  </si>
  <si>
    <t>tCS min =</t>
  </si>
  <si>
    <t>tCS max =</t>
  </si>
  <si>
    <t>tCH</t>
  </si>
  <si>
    <t>tCH min =</t>
  </si>
  <si>
    <t>tCH max =</t>
  </si>
  <si>
    <t>tWP</t>
  </si>
  <si>
    <t xml:space="preserve">tWP min = </t>
  </si>
  <si>
    <t xml:space="preserve">tWP max = </t>
  </si>
  <si>
    <t>tALS</t>
  </si>
  <si>
    <t xml:space="preserve">tALS min = </t>
  </si>
  <si>
    <t xml:space="preserve">tALS max = </t>
  </si>
  <si>
    <t>tALH</t>
  </si>
  <si>
    <t xml:space="preserve">tALH min = </t>
  </si>
  <si>
    <t xml:space="preserve">tALH max = </t>
  </si>
  <si>
    <t>tDS</t>
  </si>
  <si>
    <t xml:space="preserve">tDS min = </t>
  </si>
  <si>
    <t xml:space="preserve">tDS max = </t>
  </si>
  <si>
    <t>tDH</t>
  </si>
  <si>
    <t xml:space="preserve">tDH min = </t>
  </si>
  <si>
    <t xml:space="preserve">tDH max = </t>
  </si>
  <si>
    <t xml:space="preserve">NAND Address Latch Cycle </t>
  </si>
  <si>
    <t xml:space="preserve">           + CYCLE2CYCLESAMECSEN * CYCLE2CYCLEDELAY ) ± 2ns †</t>
  </si>
  <si>
    <t>tWC min =</t>
  </si>
  <si>
    <t xml:space="preserve">tWC max =  </t>
  </si>
  <si>
    <t>tWH</t>
  </si>
  <si>
    <t>tWH min =</t>
  </si>
  <si>
    <t>tWH max =</t>
  </si>
  <si>
    <t>NAND Read Cycle</t>
  </si>
  <si>
    <t>Note: RdAccessTime usually aligned with OEOFFTIME (RE# rising edge)</t>
  </si>
  <si>
    <t>RdAccessTime</t>
  </si>
  <si>
    <t>Max  (ns)</t>
  </si>
  <si>
    <t>Min right side eqn</t>
  </si>
  <si>
    <t>Max right side eqn</t>
  </si>
  <si>
    <t>RdAccess Time (ns)</t>
  </si>
  <si>
    <t>tRP</t>
  </si>
  <si>
    <t xml:space="preserve">tRP min = </t>
  </si>
  <si>
    <t xml:space="preserve">tRP max = </t>
  </si>
  <si>
    <t>tREH min =</t>
  </si>
  <si>
    <t>tREH  max =</t>
  </si>
  <si>
    <t>tCOH</t>
  </si>
  <si>
    <t xml:space="preserve">BUSTURNAROUND ≥ (tCOH ± 2ns) / (FCLK Period) </t>
  </si>
  <si>
    <t>BUSTURNAROUND (ns)</t>
  </si>
  <si>
    <t>tCHZ</t>
  </si>
  <si>
    <t>BUSTURNAROUND ≥ (tCHZ ± 2ns) / (FCLK Period)</t>
  </si>
  <si>
    <t>tRHZ</t>
  </si>
  <si>
    <t>BUSTURNAROUND ≥ (tRHZ ± 2ns) / (FCLK Period)</t>
  </si>
  <si>
    <r>
      <t>•</t>
    </r>
    <r>
      <rPr>
        <sz val="12"/>
        <color rgb="FF000000"/>
        <rFont val="Arial"/>
        <family val="2"/>
      </rPr>
      <t xml:space="preserve">tCLS = (FCLK Period) * (WEOFFTIME – ADVONTIME) ± 2ns </t>
    </r>
    <r>
      <rPr>
        <sz val="12"/>
        <color rgb="FF000000"/>
        <rFont val="Calibri"/>
        <family val="2"/>
        <scheme val="minor"/>
      </rPr>
      <t>†</t>
    </r>
  </si>
  <si>
    <r>
      <t>•</t>
    </r>
    <r>
      <rPr>
        <sz val="12"/>
        <color rgb="FF000000"/>
        <rFont val="Arial"/>
        <family val="2"/>
      </rPr>
      <t xml:space="preserve">tCLH = (FCLK Period) * (ADVOFFTIME – WEOFFTIME) ± 2ns </t>
    </r>
    <r>
      <rPr>
        <sz val="12"/>
        <color rgb="FF000000"/>
        <rFont val="Calibri"/>
        <family val="2"/>
        <scheme val="minor"/>
      </rPr>
      <t>†</t>
    </r>
  </si>
  <si>
    <r>
      <t>•</t>
    </r>
    <r>
      <rPr>
        <sz val="12"/>
        <color rgb="FF000000"/>
        <rFont val="Arial"/>
        <family val="2"/>
      </rPr>
      <t xml:space="preserve">tCS = (FCLK Period) * (WEOFFTIME – CSONTIME) ± 2ns </t>
    </r>
    <r>
      <rPr>
        <sz val="12"/>
        <color rgb="FF000000"/>
        <rFont val="Calibri"/>
        <family val="2"/>
        <scheme val="minor"/>
      </rPr>
      <t>†</t>
    </r>
  </si>
  <si>
    <r>
      <t>•</t>
    </r>
    <r>
      <rPr>
        <sz val="12"/>
        <color rgb="FF000000"/>
        <rFont val="Arial"/>
        <family val="2"/>
      </rPr>
      <t xml:space="preserve">tCH = (FCLK Period) * (CSWROFFTIME – WEOFFTIME) ± 2ns </t>
    </r>
    <r>
      <rPr>
        <sz val="12"/>
        <color rgb="FF000000"/>
        <rFont val="Calibri"/>
        <family val="2"/>
        <scheme val="minor"/>
      </rPr>
      <t>†</t>
    </r>
  </si>
  <si>
    <r>
      <t>•</t>
    </r>
    <r>
      <rPr>
        <sz val="12"/>
        <color rgb="FF000000"/>
        <rFont val="Arial"/>
        <family val="2"/>
      </rPr>
      <t xml:space="preserve">tWP = (FCLK Period) * (WEOFFTIME – WEONTIME) ± 2ns </t>
    </r>
    <r>
      <rPr>
        <sz val="12"/>
        <color rgb="FF000000"/>
        <rFont val="Calibri"/>
        <family val="2"/>
        <scheme val="minor"/>
      </rPr>
      <t>†</t>
    </r>
  </si>
  <si>
    <r>
      <t>•</t>
    </r>
    <r>
      <rPr>
        <sz val="12"/>
        <color rgb="FF000000"/>
        <rFont val="Arial"/>
        <family val="2"/>
      </rPr>
      <t xml:space="preserve">tALS = (FCLK Period) * (WEOFFTIME) ± 2ns </t>
    </r>
    <r>
      <rPr>
        <sz val="12"/>
        <color rgb="FF000000"/>
        <rFont val="Calibri"/>
        <family val="2"/>
        <scheme val="minor"/>
      </rPr>
      <t>†</t>
    </r>
  </si>
  <si>
    <r>
      <t xml:space="preserve">Note: </t>
    </r>
    <r>
      <rPr>
        <sz val="12"/>
        <color rgb="FF000000"/>
        <rFont val="Arial"/>
        <family val="2"/>
      </rPr>
      <t>ALE maintained low for entire command latch cycle</t>
    </r>
  </si>
  <si>
    <r>
      <t>•</t>
    </r>
    <r>
      <rPr>
        <sz val="12"/>
        <color rgb="FF000000"/>
        <rFont val="Arial"/>
        <family val="2"/>
      </rPr>
      <t xml:space="preserve">tALH = (FCLK Period) * (WRCYCLETIME  – WEOFFTIME) ± 2ns </t>
    </r>
    <r>
      <rPr>
        <sz val="12"/>
        <color rgb="FF000000"/>
        <rFont val="Calibri"/>
        <family val="2"/>
        <scheme val="minor"/>
      </rPr>
      <t>†</t>
    </r>
  </si>
  <si>
    <r>
      <t>•</t>
    </r>
    <r>
      <rPr>
        <sz val="12"/>
        <color rgb="FF000000"/>
        <rFont val="Arial"/>
        <family val="2"/>
      </rPr>
      <t xml:space="preserve">tDS = (FCLK Period) * (WEOFFTIME) ± 2ns </t>
    </r>
    <r>
      <rPr>
        <sz val="12"/>
        <color rgb="FF000000"/>
        <rFont val="Calibri"/>
        <family val="2"/>
        <scheme val="minor"/>
      </rPr>
      <t>†</t>
    </r>
  </si>
  <si>
    <r>
      <t xml:space="preserve">Note: </t>
    </r>
    <r>
      <rPr>
        <sz val="12"/>
        <color rgb="FF000000"/>
        <rFont val="Arial"/>
        <family val="2"/>
      </rPr>
      <t>Command driven on AD bus entire command latch cycle</t>
    </r>
  </si>
  <si>
    <r>
      <t>•</t>
    </r>
    <r>
      <rPr>
        <sz val="12"/>
        <color rgb="FF000000"/>
        <rFont val="Arial"/>
        <family val="2"/>
      </rPr>
      <t xml:space="preserve">tDH = (FCLK Period) * (WRCYCLETIME  – WEOFFTIME) ± 2ns </t>
    </r>
    <r>
      <rPr>
        <sz val="12"/>
        <color rgb="FF000000"/>
        <rFont val="Calibri"/>
        <family val="2"/>
        <scheme val="minor"/>
      </rPr>
      <t>†</t>
    </r>
  </si>
  <si>
    <r>
      <t>•</t>
    </r>
    <r>
      <rPr>
        <sz val="12"/>
        <color rgb="FF000000"/>
        <rFont val="Arial"/>
        <family val="2"/>
      </rPr>
      <t>tWC = (FCLK Period) * (WRCYCLETIME</t>
    </r>
  </si>
  <si>
    <r>
      <t xml:space="preserve">           + CYCLE2CYCLESAMECSEN *</t>
    </r>
    <r>
      <rPr>
        <sz val="18"/>
        <color rgb="FF000000"/>
        <rFont val="Arial"/>
        <family val="2"/>
      </rPr>
      <t xml:space="preserve"> </t>
    </r>
    <r>
      <rPr>
        <sz val="12"/>
        <color rgb="FF000000"/>
        <rFont val="Arial"/>
        <family val="2"/>
      </rPr>
      <t>CYCLE2CYCLEDELAY ) ± 2ns †</t>
    </r>
  </si>
  <si>
    <r>
      <t>•</t>
    </r>
    <r>
      <rPr>
        <sz val="12"/>
        <color rgb="FF000000"/>
        <rFont val="Arial"/>
        <family val="2"/>
      </rPr>
      <t>tWH = (FCLK Period) * (WRCYCLETIME – WEOFFTIME + WEONTIME</t>
    </r>
  </si>
  <si>
    <r>
      <t>•</t>
    </r>
    <r>
      <rPr>
        <sz val="12"/>
        <color rgb="FF000000"/>
        <rFont val="Arial"/>
        <family val="2"/>
      </rPr>
      <t xml:space="preserve">tALS = (FCLK Period) * (WEOFFTIME – ADVONTIME) ± 2ns </t>
    </r>
    <r>
      <rPr>
        <sz val="12"/>
        <color rgb="FF000000"/>
        <rFont val="Calibri"/>
        <family val="2"/>
        <scheme val="minor"/>
      </rPr>
      <t>†</t>
    </r>
  </si>
  <si>
    <r>
      <t>•</t>
    </r>
    <r>
      <rPr>
        <sz val="12"/>
        <color rgb="FF000000"/>
        <rFont val="Arial"/>
        <family val="2"/>
      </rPr>
      <t xml:space="preserve">tALH = (FCLK Period) * (ADVWROFFTIME – WEOFFTIME) ± 2ns </t>
    </r>
    <r>
      <rPr>
        <sz val="12"/>
        <color rgb="FF000000"/>
        <rFont val="Calibri"/>
        <family val="2"/>
        <scheme val="minor"/>
      </rPr>
      <t>†</t>
    </r>
  </si>
  <si>
    <r>
      <t>•</t>
    </r>
    <r>
      <rPr>
        <sz val="10.5"/>
        <color rgb="FF000000"/>
        <rFont val="Arial"/>
        <family val="2"/>
      </rPr>
      <t>tCEA used in below formula to define RdAccessTime window beginning</t>
    </r>
  </si>
  <si>
    <r>
      <t xml:space="preserve">(RdAccessTime * FCLK Period) ≥ (((FCLK Period) * CSONTIME) ± 2ns + tCEA + 2ns ) </t>
    </r>
    <r>
      <rPr>
        <sz val="10.5"/>
        <color rgb="FF000000"/>
        <rFont val="Calibri"/>
        <family val="2"/>
        <scheme val="minor"/>
      </rPr>
      <t>†</t>
    </r>
  </si>
  <si>
    <r>
      <t>•</t>
    </r>
    <r>
      <rPr>
        <sz val="10.5"/>
        <color rgb="FF000000"/>
        <rFont val="Arial"/>
        <family val="2"/>
      </rPr>
      <t>tREA used in below formula</t>
    </r>
  </si>
  <si>
    <r>
      <t xml:space="preserve">(RdAccessTime * FCLK Period) ≥ (((FCLK Period) * OEONTIME) </t>
    </r>
    <r>
      <rPr>
        <sz val="10.5"/>
        <color rgb="FF000000"/>
        <rFont val="+mn-ea"/>
      </rPr>
      <t xml:space="preserve">± 2ns + </t>
    </r>
    <r>
      <rPr>
        <sz val="10.5"/>
        <color rgb="FF000000"/>
        <rFont val="Arial"/>
        <family val="2"/>
      </rPr>
      <t xml:space="preserve">tREA + 2ns ) </t>
    </r>
    <r>
      <rPr>
        <sz val="10.5"/>
        <color rgb="FF000000"/>
        <rFont val="Calibri"/>
        <family val="2"/>
        <scheme val="minor"/>
      </rPr>
      <t>†</t>
    </r>
  </si>
  <si>
    <r>
      <t>•</t>
    </r>
    <r>
      <rPr>
        <sz val="10.5"/>
        <color rgb="FF000000"/>
        <rFont val="Arial"/>
        <family val="2"/>
      </rPr>
      <t xml:space="preserve">tRP = (FCLK Period) * (OEOFFTIME – OEONTIME) ± 2ns </t>
    </r>
    <r>
      <rPr>
        <sz val="10.5"/>
        <color rgb="FF000000"/>
        <rFont val="Calibri"/>
        <family val="2"/>
        <scheme val="minor"/>
      </rPr>
      <t>†</t>
    </r>
  </si>
  <si>
    <r>
      <t>•</t>
    </r>
    <r>
      <rPr>
        <sz val="10.5"/>
        <color rgb="FF000000"/>
        <rFont val="Arial"/>
        <family val="2"/>
      </rPr>
      <t>tREH = (FCLK Period) * (RDCYCLETIME – OEOFFTIME + OEONTIME</t>
    </r>
  </si>
  <si>
    <r>
      <t>•</t>
    </r>
    <r>
      <rPr>
        <sz val="10.5"/>
        <color rgb="FF000000"/>
        <rFont val="Arial"/>
        <family val="2"/>
      </rPr>
      <t>tCOH states that NAND may drive AD bus after CSOFFTIME, so need to delay GPMC driving AD bus next cycle</t>
    </r>
  </si>
  <si>
    <r>
      <t>•</t>
    </r>
    <r>
      <rPr>
        <sz val="10.5"/>
        <color rgb="FF000000"/>
        <rFont val="Arial"/>
        <family val="2"/>
      </rPr>
      <t>tCHZ defines when NAND releases AD bus after CSOFFTIME, so need to delay GPMC driving AD bus next cycle if Command/Addr (write) cycle</t>
    </r>
  </si>
  <si>
    <r>
      <t>•</t>
    </r>
    <r>
      <rPr>
        <sz val="10.5"/>
        <color rgb="FF000000"/>
        <rFont val="Arial"/>
        <family val="2"/>
      </rPr>
      <t>tRHZ defines when NAND releases AD bus after OEOFFTIME, so need to delay GPMC driving AD bus next cycle if Command/Addr (write) cycle</t>
    </r>
  </si>
  <si>
    <t>Created NAND Timings tab to check GPMC parameters agasint a NAND datasheet (Command, Address, Read), Write to be added</t>
  </si>
  <si>
    <t>tCEA (Chip enable Access time)</t>
  </si>
  <si>
    <t>tREA (Read acess time)</t>
  </si>
  <si>
    <t>tREH (Read High Hold Time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</si>
</sst>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1"/>
      <color theme="1"/>
      <name val="Calibri"/>
      <family val="2"/>
      <scheme val="minor"/>
    </font>
    <font>
      <sz val="11"/>
      <color rgb="FF3F3F76"/>
      <name val="Calibri"/>
      <family val="2"/>
      <scheme val="minor"/>
    </font>
    <font>
      <b/>
      <sz val="11"/>
      <color rgb="FFFA7D00"/>
      <name val="Calibri"/>
      <family val="2"/>
      <scheme val="minor"/>
    </font>
    <font>
      <b/>
      <sz val="11"/>
      <color theme="1"/>
      <name val="Calibri"/>
      <family val="2"/>
      <scheme val="minor"/>
    </font>
    <font>
      <b/>
      <sz val="18"/>
      <color theme="1"/>
      <name val="Calibri"/>
      <family val="2"/>
      <scheme val="minor"/>
    </font>
    <font>
      <b/>
      <u/>
      <sz val="14"/>
      <color theme="1"/>
      <name val="Calibri"/>
      <family val="2"/>
      <scheme val="minor"/>
    </font>
    <font>
      <b/>
      <u/>
      <sz val="16"/>
      <color theme="1"/>
      <name val="Calibri"/>
      <family val="2"/>
      <scheme val="minor"/>
    </font>
    <font>
      <sz val="11"/>
      <color rgb="FF1F497D"/>
      <name val="Calibri"/>
      <family val="2"/>
      <scheme val="minor"/>
    </font>
    <font>
      <b/>
      <sz val="12"/>
      <color rgb="FF000000"/>
      <name val="Arial"/>
      <family val="2"/>
    </font>
    <font>
      <sz val="10"/>
      <color theme="1"/>
      <name val="Arial"/>
      <family val="2"/>
    </font>
    <font>
      <sz val="11"/>
      <color rgb="FF9C6500"/>
      <name val="Calibri"/>
      <family val="2"/>
      <scheme val="minor"/>
    </font>
    <font>
      <sz val="11"/>
      <color rgb="FF9C0006"/>
      <name val="Calibri"/>
      <family val="2"/>
      <scheme val="minor"/>
    </font>
    <font>
      <sz val="11"/>
      <color theme="1"/>
      <name val="Calibri"/>
      <family val="2"/>
      <scheme val="minor"/>
    </font>
    <font>
      <b/>
      <sz val="11"/>
      <color rgb="FF3F3F76"/>
      <name val="Calibri"/>
      <family val="2"/>
      <scheme val="minor"/>
    </font>
    <font>
      <b/>
      <sz val="9"/>
      <color indexed="81"/>
      <name val="Tahoma"/>
      <family val="2"/>
    </font>
    <font>
      <u/>
      <sz val="11"/>
      <color theme="10"/>
      <name val="Calibri"/>
      <family val="2"/>
      <scheme val="minor"/>
    </font>
    <font>
      <b/>
      <sz val="14"/>
      <color theme="1"/>
      <name val="Calibri"/>
      <family val="2"/>
      <scheme val="minor"/>
    </font>
    <font>
      <b/>
      <sz val="20"/>
      <color theme="1"/>
      <name val="Calibri"/>
      <family val="2"/>
      <scheme val="minor"/>
    </font>
    <font>
      <sz val="11"/>
      <color rgb="FFFF0000"/>
      <name val="Calibri"/>
      <family val="2"/>
      <scheme val="minor"/>
    </font>
    <font>
      <b/>
      <sz val="11"/>
      <color rgb="FFFF0000"/>
      <name val="Calibri"/>
      <family val="2"/>
      <scheme val="minor"/>
    </font>
    <font>
      <b/>
      <u/>
      <sz val="11"/>
      <color theme="1"/>
      <name val="Calibri"/>
      <family val="2"/>
      <scheme val="minor"/>
    </font>
    <font>
      <sz val="11"/>
      <color rgb="FF006100"/>
      <name val="Calibri"/>
      <family val="2"/>
      <scheme val="minor"/>
    </font>
    <font>
      <sz val="9"/>
      <color indexed="81"/>
      <name val="Tahoma"/>
      <family val="2"/>
    </font>
    <font>
      <sz val="12"/>
      <color rgb="FF000000"/>
      <name val="Arial"/>
      <family val="2"/>
    </font>
    <font>
      <b/>
      <u/>
      <sz val="20"/>
      <color theme="1"/>
      <name val="Calibri"/>
      <family val="2"/>
      <scheme val="minor"/>
    </font>
    <font>
      <sz val="12"/>
      <color theme="1"/>
      <name val="Calibri"/>
      <family val="2"/>
      <scheme val="minor"/>
    </font>
    <font>
      <sz val="12"/>
      <color rgb="FF000000"/>
      <name val="Calibri"/>
      <family val="2"/>
      <scheme val="minor"/>
    </font>
    <font>
      <u/>
      <sz val="11"/>
      <color theme="1"/>
      <name val="Calibri"/>
      <family val="2"/>
      <scheme val="minor"/>
    </font>
    <font>
      <sz val="18"/>
      <color rgb="FF000000"/>
      <name val="Arial"/>
      <family val="2"/>
    </font>
    <font>
      <sz val="10.5"/>
      <color theme="1"/>
      <name val="Calibri"/>
      <family val="2"/>
      <scheme val="minor"/>
    </font>
    <font>
      <sz val="10.5"/>
      <color rgb="FF000000"/>
      <name val="Arial"/>
      <family val="2"/>
    </font>
    <font>
      <sz val="10.5"/>
      <color rgb="FF000000"/>
      <name val="Calibri"/>
      <family val="2"/>
      <scheme val="minor"/>
    </font>
    <font>
      <sz val="10.5"/>
      <color rgb="FF000000"/>
      <name val="+mn-ea"/>
    </font>
  </fonts>
  <fills count="12">
    <fill>
      <patternFill patternType="none"/>
    </fill>
    <fill>
      <patternFill patternType="gray125"/>
    </fill>
    <fill>
      <patternFill patternType="solid">
        <fgColor rgb="FFFFCC99"/>
      </patternFill>
    </fill>
    <fill>
      <patternFill patternType="solid">
        <fgColor rgb="FFF2F2F2"/>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
      <patternFill patternType="solid">
        <fgColor rgb="FFFFEB9C"/>
      </patternFill>
    </fill>
    <fill>
      <patternFill patternType="solid">
        <fgColor rgb="FFFFC7CE"/>
      </patternFill>
    </fill>
    <fill>
      <patternFill patternType="solid">
        <fgColor rgb="FFFFFFCC"/>
      </patternFill>
    </fill>
    <fill>
      <patternFill patternType="solid">
        <fgColor rgb="FFFFC000"/>
        <bgColor indexed="64"/>
      </patternFill>
    </fill>
    <fill>
      <patternFill patternType="solid">
        <fgColor rgb="FFC6EFCE"/>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diagonal/>
    </border>
    <border>
      <left/>
      <right/>
      <top style="thin">
        <color indexed="64"/>
      </top>
      <bottom/>
      <diagonal/>
    </border>
    <border>
      <left style="thin">
        <color rgb="FF7F7F7F"/>
      </left>
      <right style="thin">
        <color rgb="FF7F7F7F"/>
      </right>
      <top style="thin">
        <color indexed="64"/>
      </top>
      <bottom style="thin">
        <color rgb="FF7F7F7F"/>
      </bottom>
      <diagonal/>
    </border>
    <border>
      <left style="thin">
        <color rgb="FFB2B2B2"/>
      </left>
      <right style="thin">
        <color rgb="FFB2B2B2"/>
      </right>
      <top style="thin">
        <color rgb="FFB2B2B2"/>
      </top>
      <bottom style="thin">
        <color rgb="FFB2B2B2"/>
      </bottom>
      <diagonal/>
    </border>
  </borders>
  <cellStyleXfs count="8">
    <xf numFmtId="0" fontId="0" fillId="0" borderId="0"/>
    <xf numFmtId="0" fontId="1" fillId="2" borderId="1" applyNumberFormat="0" applyAlignment="0" applyProtection="0"/>
    <xf numFmtId="0" fontId="2" fillId="3" borderId="1" applyNumberFormat="0" applyAlignment="0" applyProtection="0"/>
    <xf numFmtId="0" fontId="10" fillId="7" borderId="0" applyNumberFormat="0" applyBorder="0" applyAlignment="0" applyProtection="0"/>
    <xf numFmtId="0" fontId="11" fillId="8" borderId="0" applyNumberFormat="0" applyBorder="0" applyAlignment="0" applyProtection="0"/>
    <xf numFmtId="0" fontId="12" fillId="9" borderId="6" applyNumberFormat="0" applyFont="0" applyAlignment="0" applyProtection="0"/>
    <xf numFmtId="0" fontId="15" fillId="0" borderId="0" applyNumberFormat="0" applyFill="0" applyBorder="0" applyAlignment="0" applyProtection="0"/>
    <xf numFmtId="0" fontId="21" fillId="11" borderId="0" applyNumberFormat="0" applyBorder="0" applyAlignment="0" applyProtection="0"/>
  </cellStyleXfs>
  <cellXfs count="124">
    <xf numFmtId="0" fontId="0" fillId="0" borderId="0" xfId="0"/>
    <xf numFmtId="0" fontId="1" fillId="2" borderId="1" xfId="1"/>
    <xf numFmtId="0" fontId="4" fillId="0" borderId="0" xfId="0" applyFont="1"/>
    <xf numFmtId="49" fontId="0" fillId="0" borderId="0" xfId="0" applyNumberFormat="1"/>
    <xf numFmtId="0" fontId="0" fillId="0" borderId="0" xfId="0" applyNumberFormat="1"/>
    <xf numFmtId="0" fontId="2" fillId="3" borderId="1" xfId="2"/>
    <xf numFmtId="0" fontId="0" fillId="0" borderId="2" xfId="0" applyBorder="1"/>
    <xf numFmtId="0" fontId="3" fillId="0" borderId="2" xfId="0" applyFont="1" applyBorder="1"/>
    <xf numFmtId="0" fontId="0" fillId="4" borderId="0" xfId="0" applyFill="1"/>
    <xf numFmtId="49" fontId="0" fillId="4" borderId="0" xfId="0" applyNumberFormat="1" applyFill="1"/>
    <xf numFmtId="0" fontId="0" fillId="4" borderId="2" xfId="0" applyFill="1" applyBorder="1"/>
    <xf numFmtId="0" fontId="0" fillId="4" borderId="2" xfId="0" quotePrefix="1" applyNumberFormat="1" applyFill="1" applyBorder="1"/>
    <xf numFmtId="0" fontId="0" fillId="4" borderId="0" xfId="0" applyFill="1" applyBorder="1"/>
    <xf numFmtId="0" fontId="0" fillId="4" borderId="0" xfId="0" quotePrefix="1" applyNumberFormat="1" applyFill="1" applyBorder="1"/>
    <xf numFmtId="0" fontId="5" fillId="0" borderId="0" xfId="0" applyFont="1"/>
    <xf numFmtId="0" fontId="6" fillId="0" borderId="0" xfId="0" applyFont="1"/>
    <xf numFmtId="0" fontId="4" fillId="4" borderId="0" xfId="0" applyFont="1" applyFill="1"/>
    <xf numFmtId="0" fontId="0" fillId="5" borderId="0" xfId="0" applyFill="1"/>
    <xf numFmtId="0" fontId="2" fillId="3" borderId="3" xfId="2" applyBorder="1"/>
    <xf numFmtId="0" fontId="0" fillId="0" borderId="4" xfId="0" applyBorder="1"/>
    <xf numFmtId="0" fontId="1" fillId="2" borderId="5" xfId="1" applyBorder="1"/>
    <xf numFmtId="0" fontId="2" fillId="3" borderId="5" xfId="2" applyBorder="1"/>
    <xf numFmtId="49" fontId="1" fillId="2" borderId="5" xfId="1" applyNumberFormat="1" applyBorder="1"/>
    <xf numFmtId="0" fontId="0" fillId="0" borderId="4" xfId="0" applyFill="1" applyBorder="1"/>
    <xf numFmtId="0" fontId="5" fillId="0" borderId="0" xfId="0" applyFont="1" applyAlignment="1">
      <alignment horizontal="left"/>
    </xf>
    <xf numFmtId="0" fontId="0" fillId="0" borderId="0" xfId="0" applyAlignment="1">
      <alignment wrapText="1"/>
    </xf>
    <xf numFmtId="16" fontId="0" fillId="0" borderId="0" xfId="0" applyNumberFormat="1"/>
    <xf numFmtId="0" fontId="3" fillId="0" borderId="0" xfId="0" applyFont="1"/>
    <xf numFmtId="0" fontId="0" fillId="6" borderId="0" xfId="0" applyFill="1"/>
    <xf numFmtId="0" fontId="7" fillId="0" borderId="0" xfId="0" applyFont="1" applyAlignment="1">
      <alignment vertical="center"/>
    </xf>
    <xf numFmtId="0" fontId="7" fillId="0" borderId="0" xfId="0" applyFont="1" applyAlignment="1">
      <alignment horizontal="left" vertical="center" indent="5"/>
    </xf>
    <xf numFmtId="0" fontId="1" fillId="2" borderId="1" xfId="1" applyFont="1"/>
    <xf numFmtId="14" fontId="0" fillId="0" borderId="2" xfId="0" applyNumberFormat="1" applyBorder="1"/>
    <xf numFmtId="0" fontId="0" fillId="0" borderId="2" xfId="0" applyBorder="1" applyAlignment="1">
      <alignment wrapText="1"/>
    </xf>
    <xf numFmtId="0" fontId="3" fillId="0" borderId="0" xfId="0" applyFont="1" applyAlignment="1">
      <alignment horizontal="center"/>
    </xf>
    <xf numFmtId="0" fontId="0" fillId="0" borderId="0" xfId="0" applyAlignment="1">
      <alignment horizontal="center"/>
    </xf>
    <xf numFmtId="0" fontId="3" fillId="0" borderId="0" xfId="0" applyFont="1" applyAlignment="1">
      <alignment horizontal="center" wrapText="1"/>
    </xf>
    <xf numFmtId="0" fontId="1" fillId="2" borderId="1" xfId="1" applyAlignment="1">
      <alignment horizontal="center"/>
    </xf>
    <xf numFmtId="0" fontId="9" fillId="0" borderId="0" xfId="0" applyFont="1"/>
    <xf numFmtId="0" fontId="10" fillId="7" borderId="0" xfId="3"/>
    <xf numFmtId="0" fontId="11" fillId="8" borderId="0" xfId="4"/>
    <xf numFmtId="0" fontId="1" fillId="2" borderId="1" xfId="1" applyAlignment="1">
      <alignment horizontal="left"/>
    </xf>
    <xf numFmtId="0" fontId="0" fillId="0" borderId="0" xfId="0" applyAlignment="1">
      <alignment horizontal="left"/>
    </xf>
    <xf numFmtId="0" fontId="0" fillId="0" borderId="0" xfId="0" applyFill="1" applyAlignment="1">
      <alignment horizontal="left"/>
    </xf>
    <xf numFmtId="0" fontId="0" fillId="0" borderId="2" xfId="0" applyBorder="1" applyAlignment="1">
      <alignment horizontal="left"/>
    </xf>
    <xf numFmtId="49" fontId="0" fillId="0" borderId="0" xfId="0" applyNumberFormat="1" applyAlignment="1">
      <alignment horizontal="left"/>
    </xf>
    <xf numFmtId="1" fontId="0" fillId="0" borderId="2" xfId="0" applyNumberFormat="1" applyBorder="1" applyAlignment="1">
      <alignment horizontal="left"/>
    </xf>
    <xf numFmtId="0" fontId="0" fillId="0" borderId="2" xfId="0" applyFill="1" applyBorder="1" applyAlignment="1">
      <alignment horizontal="left"/>
    </xf>
    <xf numFmtId="1" fontId="3" fillId="0" borderId="2" xfId="0" applyNumberFormat="1" applyFont="1" applyBorder="1" applyAlignment="1">
      <alignment horizontal="left"/>
    </xf>
    <xf numFmtId="1" fontId="0" fillId="0" borderId="2" xfId="0" quotePrefix="1" applyNumberFormat="1" applyBorder="1" applyAlignment="1">
      <alignment horizontal="left"/>
    </xf>
    <xf numFmtId="1" fontId="3" fillId="0" borderId="2" xfId="0" quotePrefix="1" applyNumberFormat="1" applyFont="1" applyBorder="1" applyAlignment="1">
      <alignment horizontal="left"/>
    </xf>
    <xf numFmtId="0" fontId="0" fillId="0" borderId="2" xfId="0" quotePrefix="1" applyNumberFormat="1" applyBorder="1" applyAlignment="1">
      <alignment horizontal="left"/>
    </xf>
    <xf numFmtId="0" fontId="0" fillId="0" borderId="1" xfId="0" applyBorder="1"/>
    <xf numFmtId="164" fontId="0" fillId="0" borderId="0" xfId="0" applyNumberFormat="1"/>
    <xf numFmtId="0" fontId="0" fillId="0" borderId="4" xfId="0" applyBorder="1" applyAlignment="1">
      <alignment wrapText="1"/>
    </xf>
    <xf numFmtId="0" fontId="3" fillId="9" borderId="6" xfId="5" applyFont="1"/>
    <xf numFmtId="0" fontId="3" fillId="6" borderId="0" xfId="0" applyFont="1" applyFill="1"/>
    <xf numFmtId="49" fontId="0" fillId="0" borderId="2" xfId="0" applyNumberFormat="1" applyFont="1" applyBorder="1" applyAlignment="1">
      <alignment horizontal="left"/>
    </xf>
    <xf numFmtId="0" fontId="0" fillId="0" borderId="2" xfId="0" applyFont="1" applyBorder="1" applyAlignment="1">
      <alignment horizontal="left"/>
    </xf>
    <xf numFmtId="0" fontId="0" fillId="4" borderId="0" xfId="0" applyFill="1" applyAlignment="1">
      <alignment horizontal="right"/>
    </xf>
    <xf numFmtId="1" fontId="0" fillId="0" borderId="2" xfId="0" applyNumberFormat="1" applyFont="1" applyBorder="1" applyAlignment="1">
      <alignment horizontal="left"/>
    </xf>
    <xf numFmtId="0" fontId="0" fillId="0" borderId="0" xfId="0" applyFill="1" applyBorder="1" applyAlignment="1">
      <alignment horizontal="left"/>
    </xf>
    <xf numFmtId="0" fontId="0" fillId="0" borderId="0" xfId="0" applyBorder="1" applyAlignment="1">
      <alignment horizontal="left"/>
    </xf>
    <xf numFmtId="49" fontId="0" fillId="0" borderId="0" xfId="0" applyNumberFormat="1" applyAlignment="1">
      <alignment horizontal="right"/>
    </xf>
    <xf numFmtId="0" fontId="0" fillId="0" borderId="0" xfId="0" applyAlignment="1">
      <alignment horizontal="right"/>
    </xf>
    <xf numFmtId="0" fontId="0" fillId="4" borderId="0" xfId="0" applyFill="1" applyAlignment="1">
      <alignment horizontal="left"/>
    </xf>
    <xf numFmtId="49" fontId="0" fillId="4" borderId="2" xfId="0" applyNumberFormat="1" applyFont="1" applyFill="1" applyBorder="1" applyAlignment="1">
      <alignment horizontal="left"/>
    </xf>
    <xf numFmtId="0" fontId="0" fillId="4" borderId="2" xfId="0" applyFont="1" applyFill="1" applyBorder="1" applyAlignment="1">
      <alignment horizontal="left"/>
    </xf>
    <xf numFmtId="49" fontId="0" fillId="4" borderId="0" xfId="0" applyNumberFormat="1" applyFill="1" applyAlignment="1">
      <alignment horizontal="left"/>
    </xf>
    <xf numFmtId="1" fontId="0" fillId="4" borderId="2" xfId="0" applyNumberFormat="1" applyFill="1" applyBorder="1" applyAlignment="1">
      <alignment horizontal="left"/>
    </xf>
    <xf numFmtId="49" fontId="0" fillId="4" borderId="0" xfId="0" applyNumberFormat="1" applyFill="1" applyAlignment="1">
      <alignment horizontal="right"/>
    </xf>
    <xf numFmtId="0" fontId="0" fillId="4" borderId="2" xfId="0" applyFill="1" applyBorder="1" applyAlignment="1">
      <alignment horizontal="left"/>
    </xf>
    <xf numFmtId="1" fontId="0" fillId="4" borderId="2" xfId="0" applyNumberFormat="1" applyFont="1" applyFill="1" applyBorder="1" applyAlignment="1">
      <alignment horizontal="left"/>
    </xf>
    <xf numFmtId="1" fontId="0" fillId="4" borderId="2" xfId="0" quotePrefix="1" applyNumberFormat="1" applyFill="1" applyBorder="1" applyAlignment="1">
      <alignment horizontal="left"/>
    </xf>
    <xf numFmtId="1" fontId="3" fillId="4" borderId="2" xfId="0" applyNumberFormat="1" applyFont="1" applyFill="1" applyBorder="1" applyAlignment="1">
      <alignment horizontal="left"/>
    </xf>
    <xf numFmtId="1" fontId="3" fillId="4" borderId="2" xfId="0" quotePrefix="1" applyNumberFormat="1" applyFont="1" applyFill="1" applyBorder="1" applyAlignment="1">
      <alignment horizontal="left"/>
    </xf>
    <xf numFmtId="0" fontId="0" fillId="4" borderId="2" xfId="0" quotePrefix="1" applyNumberFormat="1" applyFill="1" applyBorder="1" applyAlignment="1">
      <alignment horizontal="left"/>
    </xf>
    <xf numFmtId="0" fontId="0" fillId="4" borderId="0" xfId="0" applyFill="1" applyBorder="1" applyAlignment="1">
      <alignment horizontal="left"/>
    </xf>
    <xf numFmtId="0" fontId="15" fillId="0" borderId="0" xfId="6" applyAlignment="1">
      <alignment wrapText="1"/>
    </xf>
    <xf numFmtId="0" fontId="2" fillId="3" borderId="0" xfId="2" applyBorder="1"/>
    <xf numFmtId="0" fontId="0" fillId="6" borderId="4" xfId="0" applyFill="1" applyBorder="1" applyAlignment="1">
      <alignment wrapText="1"/>
    </xf>
    <xf numFmtId="0" fontId="17" fillId="0" borderId="0" xfId="0" applyFont="1"/>
    <xf numFmtId="0" fontId="0" fillId="0" borderId="0" xfId="0" applyFont="1"/>
    <xf numFmtId="0" fontId="16" fillId="0" borderId="0" xfId="0" applyFont="1" applyAlignment="1">
      <alignment horizontal="center" wrapText="1"/>
    </xf>
    <xf numFmtId="2" fontId="2" fillId="3" borderId="1" xfId="2" applyNumberFormat="1"/>
    <xf numFmtId="2" fontId="0" fillId="0" borderId="0" xfId="0" applyNumberFormat="1"/>
    <xf numFmtId="0" fontId="0" fillId="0" borderId="0" xfId="0" applyFont="1" applyAlignment="1">
      <alignment horizontal="left"/>
    </xf>
    <xf numFmtId="1" fontId="13" fillId="2" borderId="1" xfId="1" applyNumberFormat="1" applyFont="1"/>
    <xf numFmtId="2" fontId="13" fillId="2" borderId="1" xfId="1" applyNumberFormat="1" applyFont="1"/>
    <xf numFmtId="2" fontId="0" fillId="6" borderId="0" xfId="0" applyNumberFormat="1" applyFill="1"/>
    <xf numFmtId="0" fontId="0" fillId="0" borderId="0" xfId="0" applyFill="1"/>
    <xf numFmtId="1" fontId="3" fillId="6" borderId="0" xfId="0" applyNumberFormat="1" applyFont="1" applyFill="1" applyAlignment="1">
      <alignment horizontal="left"/>
    </xf>
    <xf numFmtId="0" fontId="18" fillId="0" borderId="0" xfId="0" applyFont="1" applyAlignment="1">
      <alignment wrapText="1"/>
    </xf>
    <xf numFmtId="0" fontId="4" fillId="6" borderId="0" xfId="0" applyFont="1" applyFill="1"/>
    <xf numFmtId="0" fontId="7" fillId="6" borderId="0" xfId="0" applyFont="1" applyFill="1" applyAlignment="1">
      <alignment vertical="center"/>
    </xf>
    <xf numFmtId="1" fontId="0" fillId="0" borderId="0" xfId="0" applyNumberFormat="1"/>
    <xf numFmtId="1" fontId="0" fillId="6" borderId="0" xfId="0" applyNumberFormat="1" applyFill="1"/>
    <xf numFmtId="0" fontId="19" fillId="0" borderId="0" xfId="0" applyFont="1"/>
    <xf numFmtId="0" fontId="20" fillId="0" borderId="0" xfId="0" applyFont="1" applyAlignment="1">
      <alignment horizontal="left"/>
    </xf>
    <xf numFmtId="0" fontId="16" fillId="6" borderId="0" xfId="0" applyFont="1" applyFill="1"/>
    <xf numFmtId="49" fontId="0" fillId="6" borderId="2" xfId="0" applyNumberFormat="1" applyFont="1" applyFill="1" applyBorder="1" applyAlignment="1">
      <alignment horizontal="left"/>
    </xf>
    <xf numFmtId="49" fontId="0" fillId="10" borderId="2" xfId="0" applyNumberFormat="1" applyFont="1" applyFill="1" applyBorder="1" applyAlignment="1">
      <alignment horizontal="left"/>
    </xf>
    <xf numFmtId="0" fontId="0" fillId="0" borderId="0" xfId="0" applyAlignment="1">
      <alignment horizontal="left" vertical="top"/>
    </xf>
    <xf numFmtId="0" fontId="0" fillId="0" borderId="0" xfId="0" quotePrefix="1" applyBorder="1" applyAlignment="1">
      <alignment horizontal="left"/>
    </xf>
    <xf numFmtId="0" fontId="0" fillId="0" borderId="2" xfId="0" quotePrefix="1" applyBorder="1" applyAlignment="1">
      <alignment horizontal="left"/>
    </xf>
    <xf numFmtId="0" fontId="4" fillId="0" borderId="3" xfId="0" applyFont="1" applyBorder="1"/>
    <xf numFmtId="49" fontId="0" fillId="0" borderId="2" xfId="0" applyNumberFormat="1" applyFont="1" applyFill="1" applyBorder="1" applyAlignment="1">
      <alignment horizontal="left"/>
    </xf>
    <xf numFmtId="0" fontId="0" fillId="4" borderId="0" xfId="0" applyFill="1" applyAlignment="1">
      <alignment horizontal="left" vertical="top"/>
    </xf>
    <xf numFmtId="0" fontId="0" fillId="4" borderId="2" xfId="0" quotePrefix="1" applyFill="1" applyBorder="1" applyAlignment="1">
      <alignment horizontal="left"/>
    </xf>
    <xf numFmtId="0" fontId="0" fillId="4" borderId="0" xfId="0" quotePrefix="1" applyFill="1" applyBorder="1" applyAlignment="1">
      <alignment horizontal="left"/>
    </xf>
    <xf numFmtId="0" fontId="0" fillId="4" borderId="0" xfId="0" applyFont="1" applyFill="1" applyAlignment="1">
      <alignment horizontal="left"/>
    </xf>
    <xf numFmtId="0" fontId="0" fillId="0" borderId="0" xfId="0" quotePrefix="1"/>
    <xf numFmtId="0" fontId="21" fillId="11" borderId="0" xfId="7"/>
    <xf numFmtId="0" fontId="24" fillId="0" borderId="0" xfId="0" applyFont="1"/>
    <xf numFmtId="0" fontId="20" fillId="0" borderId="0" xfId="0" applyFont="1"/>
    <xf numFmtId="0" fontId="25" fillId="0" borderId="0" xfId="0" applyFont="1" applyAlignment="1">
      <alignment horizontal="left" vertical="center" indent="2" readingOrder="1"/>
    </xf>
    <xf numFmtId="0" fontId="3" fillId="0" borderId="0" xfId="0" applyFont="1" applyAlignment="1">
      <alignment horizontal="right"/>
    </xf>
    <xf numFmtId="0" fontId="27" fillId="0" borderId="0" xfId="0" applyFont="1" applyAlignment="1">
      <alignment horizontal="right"/>
    </xf>
    <xf numFmtId="0" fontId="26" fillId="0" borderId="0" xfId="0" applyFont="1" applyAlignment="1">
      <alignment horizontal="left" vertical="center" indent="2" readingOrder="1"/>
    </xf>
    <xf numFmtId="0" fontId="23" fillId="0" borderId="0" xfId="0" applyFont="1" applyAlignment="1">
      <alignment horizontal="left" vertical="center" indent="2" readingOrder="1"/>
    </xf>
    <xf numFmtId="0" fontId="29" fillId="0" borderId="0" xfId="0" applyFont="1" applyAlignment="1">
      <alignment horizontal="left" vertical="center" indent="2" readingOrder="1"/>
    </xf>
    <xf numFmtId="0" fontId="30" fillId="0" borderId="0" xfId="0" applyFont="1" applyAlignment="1">
      <alignment horizontal="left" vertical="center" indent="2" readingOrder="1"/>
    </xf>
    <xf numFmtId="2" fontId="10" fillId="7" borderId="0" xfId="3" applyNumberFormat="1"/>
    <xf numFmtId="0" fontId="3" fillId="0" borderId="0" xfId="0" applyFont="1" applyAlignment="1">
      <alignment horizontal="left"/>
    </xf>
  </cellXfs>
  <cellStyles count="8">
    <cellStyle name="Bad" xfId="4" builtinId="27"/>
    <cellStyle name="Calculation" xfId="2" builtinId="22"/>
    <cellStyle name="Good" xfId="7" builtinId="26"/>
    <cellStyle name="Hyperlink" xfId="6" builtinId="8"/>
    <cellStyle name="Input" xfId="1" builtinId="20"/>
    <cellStyle name="Neutral" xfId="3" builtinId="28"/>
    <cellStyle name="Normal" xfId="0" builtinId="0"/>
    <cellStyle name="Note" xfId="5" builtinId="10"/>
  </cellStyles>
  <dxfs count="343">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3"/>
          <c:order val="0"/>
          <c:tx>
            <c:strRef>
              <c:f>Waveform!$A$10</c:f>
              <c:strCache>
                <c:ptCount val="1"/>
                <c:pt idx="0">
                  <c:v>GPMC_FCLK (int)</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Waveform!$C$10:$DOJ$10</c:f>
              <c:numCache>
                <c:formatCode>General</c:formatCode>
                <c:ptCount val="3102"/>
                <c:pt idx="0">
                  <c:v>8</c:v>
                </c:pt>
                <c:pt idx="1">
                  <c:v>9</c:v>
                </c:pt>
                <c:pt idx="2">
                  <c:v>9</c:v>
                </c:pt>
                <c:pt idx="3">
                  <c:v>9</c:v>
                </c:pt>
                <c:pt idx="4">
                  <c:v>9</c:v>
                </c:pt>
                <c:pt idx="5">
                  <c:v>9</c:v>
                </c:pt>
                <c:pt idx="6">
                  <c:v>9</c:v>
                </c:pt>
                <c:pt idx="7">
                  <c:v>9</c:v>
                </c:pt>
                <c:pt idx="8">
                  <c:v>9</c:v>
                </c:pt>
                <c:pt idx="9">
                  <c:v>9</c:v>
                </c:pt>
                <c:pt idx="10">
                  <c:v>9</c:v>
                </c:pt>
                <c:pt idx="11">
                  <c:v>9</c:v>
                </c:pt>
                <c:pt idx="12">
                  <c:v>9</c:v>
                </c:pt>
                <c:pt idx="13">
                  <c:v>9</c:v>
                </c:pt>
                <c:pt idx="14">
                  <c:v>9</c:v>
                </c:pt>
                <c:pt idx="15">
                  <c:v>9</c:v>
                </c:pt>
                <c:pt idx="16">
                  <c:v>9</c:v>
                </c:pt>
                <c:pt idx="17">
                  <c:v>9</c:v>
                </c:pt>
                <c:pt idx="18">
                  <c:v>9</c:v>
                </c:pt>
                <c:pt idx="19">
                  <c:v>9</c:v>
                </c:pt>
                <c:pt idx="20">
                  <c:v>9</c:v>
                </c:pt>
                <c:pt idx="21">
                  <c:v>9</c:v>
                </c:pt>
                <c:pt idx="22">
                  <c:v>9</c:v>
                </c:pt>
                <c:pt idx="23">
                  <c:v>9</c:v>
                </c:pt>
                <c:pt idx="24">
                  <c:v>9</c:v>
                </c:pt>
                <c:pt idx="25">
                  <c:v>9</c:v>
                </c:pt>
                <c:pt idx="26">
                  <c:v>9</c:v>
                </c:pt>
                <c:pt idx="27">
                  <c:v>9</c:v>
                </c:pt>
                <c:pt idx="28">
                  <c:v>9</c:v>
                </c:pt>
                <c:pt idx="29">
                  <c:v>9</c:v>
                </c:pt>
                <c:pt idx="30">
                  <c:v>9</c:v>
                </c:pt>
                <c:pt idx="31">
                  <c:v>9</c:v>
                </c:pt>
                <c:pt idx="32">
                  <c:v>9</c:v>
                </c:pt>
                <c:pt idx="33">
                  <c:v>9</c:v>
                </c:pt>
                <c:pt idx="34">
                  <c:v>9</c:v>
                </c:pt>
                <c:pt idx="35">
                  <c:v>9</c:v>
                </c:pt>
                <c:pt idx="36">
                  <c:v>9</c:v>
                </c:pt>
                <c:pt idx="37">
                  <c:v>9</c:v>
                </c:pt>
                <c:pt idx="38">
                  <c:v>9</c:v>
                </c:pt>
                <c:pt idx="39">
                  <c:v>8</c:v>
                </c:pt>
                <c:pt idx="40">
                  <c:v>8</c:v>
                </c:pt>
                <c:pt idx="41">
                  <c:v>8</c:v>
                </c:pt>
                <c:pt idx="42">
                  <c:v>8</c:v>
                </c:pt>
                <c:pt idx="43">
                  <c:v>8</c:v>
                </c:pt>
                <c:pt idx="44">
                  <c:v>8</c:v>
                </c:pt>
                <c:pt idx="45">
                  <c:v>8</c:v>
                </c:pt>
                <c:pt idx="46">
                  <c:v>8</c:v>
                </c:pt>
                <c:pt idx="47">
                  <c:v>8</c:v>
                </c:pt>
                <c:pt idx="48">
                  <c:v>8</c:v>
                </c:pt>
                <c:pt idx="49">
                  <c:v>8</c:v>
                </c:pt>
                <c:pt idx="50">
                  <c:v>8</c:v>
                </c:pt>
                <c:pt idx="51">
                  <c:v>8</c:v>
                </c:pt>
                <c:pt idx="52">
                  <c:v>8</c:v>
                </c:pt>
                <c:pt idx="53">
                  <c:v>8</c:v>
                </c:pt>
                <c:pt idx="54">
                  <c:v>8</c:v>
                </c:pt>
                <c:pt idx="55">
                  <c:v>8</c:v>
                </c:pt>
                <c:pt idx="56">
                  <c:v>8</c:v>
                </c:pt>
                <c:pt idx="57">
                  <c:v>8</c:v>
                </c:pt>
                <c:pt idx="58">
                  <c:v>8</c:v>
                </c:pt>
                <c:pt idx="59">
                  <c:v>8</c:v>
                </c:pt>
                <c:pt idx="60">
                  <c:v>8</c:v>
                </c:pt>
                <c:pt idx="61">
                  <c:v>8</c:v>
                </c:pt>
                <c:pt idx="62">
                  <c:v>8</c:v>
                </c:pt>
                <c:pt idx="63">
                  <c:v>8</c:v>
                </c:pt>
                <c:pt idx="64">
                  <c:v>8</c:v>
                </c:pt>
                <c:pt idx="65">
                  <c:v>8</c:v>
                </c:pt>
                <c:pt idx="66">
                  <c:v>8</c:v>
                </c:pt>
                <c:pt idx="67">
                  <c:v>8</c:v>
                </c:pt>
                <c:pt idx="68">
                  <c:v>8</c:v>
                </c:pt>
                <c:pt idx="69">
                  <c:v>8</c:v>
                </c:pt>
                <c:pt idx="70">
                  <c:v>8</c:v>
                </c:pt>
                <c:pt idx="71">
                  <c:v>8</c:v>
                </c:pt>
                <c:pt idx="72">
                  <c:v>8</c:v>
                </c:pt>
                <c:pt idx="73">
                  <c:v>8</c:v>
                </c:pt>
                <c:pt idx="74">
                  <c:v>8</c:v>
                </c:pt>
                <c:pt idx="75">
                  <c:v>8</c:v>
                </c:pt>
                <c:pt idx="76">
                  <c:v>8</c:v>
                </c:pt>
                <c:pt idx="77">
                  <c:v>9</c:v>
                </c:pt>
                <c:pt idx="78">
                  <c:v>9</c:v>
                </c:pt>
                <c:pt idx="79">
                  <c:v>9</c:v>
                </c:pt>
                <c:pt idx="80">
                  <c:v>9</c:v>
                </c:pt>
                <c:pt idx="81">
                  <c:v>9</c:v>
                </c:pt>
                <c:pt idx="82">
                  <c:v>9</c:v>
                </c:pt>
                <c:pt idx="83">
                  <c:v>9</c:v>
                </c:pt>
                <c:pt idx="84">
                  <c:v>9</c:v>
                </c:pt>
                <c:pt idx="85">
                  <c:v>9</c:v>
                </c:pt>
                <c:pt idx="86">
                  <c:v>9</c:v>
                </c:pt>
                <c:pt idx="87">
                  <c:v>9</c:v>
                </c:pt>
                <c:pt idx="88">
                  <c:v>9</c:v>
                </c:pt>
                <c:pt idx="89">
                  <c:v>9</c:v>
                </c:pt>
                <c:pt idx="90">
                  <c:v>9</c:v>
                </c:pt>
                <c:pt idx="91">
                  <c:v>9</c:v>
                </c:pt>
                <c:pt idx="92">
                  <c:v>9</c:v>
                </c:pt>
                <c:pt idx="93">
                  <c:v>9</c:v>
                </c:pt>
                <c:pt idx="94">
                  <c:v>9</c:v>
                </c:pt>
                <c:pt idx="95">
                  <c:v>9</c:v>
                </c:pt>
                <c:pt idx="96">
                  <c:v>9</c:v>
                </c:pt>
                <c:pt idx="97">
                  <c:v>9</c:v>
                </c:pt>
                <c:pt idx="98">
                  <c:v>9</c:v>
                </c:pt>
                <c:pt idx="99">
                  <c:v>9</c:v>
                </c:pt>
                <c:pt idx="100">
                  <c:v>9</c:v>
                </c:pt>
                <c:pt idx="101">
                  <c:v>9</c:v>
                </c:pt>
                <c:pt idx="102">
                  <c:v>9</c:v>
                </c:pt>
                <c:pt idx="103">
                  <c:v>9</c:v>
                </c:pt>
                <c:pt idx="104">
                  <c:v>9</c:v>
                </c:pt>
                <c:pt idx="105">
                  <c:v>9</c:v>
                </c:pt>
                <c:pt idx="106">
                  <c:v>9</c:v>
                </c:pt>
                <c:pt idx="107">
                  <c:v>9</c:v>
                </c:pt>
                <c:pt idx="108">
                  <c:v>9</c:v>
                </c:pt>
                <c:pt idx="109">
                  <c:v>9</c:v>
                </c:pt>
                <c:pt idx="110">
                  <c:v>9</c:v>
                </c:pt>
                <c:pt idx="111">
                  <c:v>9</c:v>
                </c:pt>
                <c:pt idx="112">
                  <c:v>9</c:v>
                </c:pt>
                <c:pt idx="113">
                  <c:v>9</c:v>
                </c:pt>
                <c:pt idx="114">
                  <c:v>8</c:v>
                </c:pt>
                <c:pt idx="115">
                  <c:v>8</c:v>
                </c:pt>
                <c:pt idx="116">
                  <c:v>8</c:v>
                </c:pt>
                <c:pt idx="117">
                  <c:v>8</c:v>
                </c:pt>
                <c:pt idx="118">
                  <c:v>8</c:v>
                </c:pt>
                <c:pt idx="119">
                  <c:v>8</c:v>
                </c:pt>
                <c:pt idx="120">
                  <c:v>8</c:v>
                </c:pt>
                <c:pt idx="121">
                  <c:v>8</c:v>
                </c:pt>
                <c:pt idx="122">
                  <c:v>8</c:v>
                </c:pt>
                <c:pt idx="123">
                  <c:v>8</c:v>
                </c:pt>
                <c:pt idx="124">
                  <c:v>8</c:v>
                </c:pt>
                <c:pt idx="125">
                  <c:v>8</c:v>
                </c:pt>
                <c:pt idx="126">
                  <c:v>8</c:v>
                </c:pt>
                <c:pt idx="127">
                  <c:v>8</c:v>
                </c:pt>
                <c:pt idx="128">
                  <c:v>8</c:v>
                </c:pt>
                <c:pt idx="129">
                  <c:v>8</c:v>
                </c:pt>
                <c:pt idx="130">
                  <c:v>8</c:v>
                </c:pt>
                <c:pt idx="131">
                  <c:v>8</c:v>
                </c:pt>
                <c:pt idx="132">
                  <c:v>8</c:v>
                </c:pt>
                <c:pt idx="133">
                  <c:v>8</c:v>
                </c:pt>
                <c:pt idx="134">
                  <c:v>8</c:v>
                </c:pt>
                <c:pt idx="135">
                  <c:v>8</c:v>
                </c:pt>
                <c:pt idx="136">
                  <c:v>8</c:v>
                </c:pt>
                <c:pt idx="137">
                  <c:v>8</c:v>
                </c:pt>
                <c:pt idx="138">
                  <c:v>8</c:v>
                </c:pt>
                <c:pt idx="139">
                  <c:v>8</c:v>
                </c:pt>
                <c:pt idx="140">
                  <c:v>8</c:v>
                </c:pt>
                <c:pt idx="141">
                  <c:v>8</c:v>
                </c:pt>
                <c:pt idx="142">
                  <c:v>8</c:v>
                </c:pt>
                <c:pt idx="143">
                  <c:v>8</c:v>
                </c:pt>
                <c:pt idx="144">
                  <c:v>8</c:v>
                </c:pt>
                <c:pt idx="145">
                  <c:v>8</c:v>
                </c:pt>
                <c:pt idx="146">
                  <c:v>8</c:v>
                </c:pt>
                <c:pt idx="147">
                  <c:v>8</c:v>
                </c:pt>
                <c:pt idx="148">
                  <c:v>8</c:v>
                </c:pt>
                <c:pt idx="149">
                  <c:v>8</c:v>
                </c:pt>
                <c:pt idx="150">
                  <c:v>8</c:v>
                </c:pt>
                <c:pt idx="151">
                  <c:v>8</c:v>
                </c:pt>
                <c:pt idx="152">
                  <c:v>9</c:v>
                </c:pt>
                <c:pt idx="153">
                  <c:v>9</c:v>
                </c:pt>
                <c:pt idx="154">
                  <c:v>9</c:v>
                </c:pt>
                <c:pt idx="155">
                  <c:v>9</c:v>
                </c:pt>
                <c:pt idx="156">
                  <c:v>9</c:v>
                </c:pt>
                <c:pt idx="157">
                  <c:v>9</c:v>
                </c:pt>
                <c:pt idx="158">
                  <c:v>9</c:v>
                </c:pt>
                <c:pt idx="159">
                  <c:v>9</c:v>
                </c:pt>
                <c:pt idx="160">
                  <c:v>9</c:v>
                </c:pt>
                <c:pt idx="161">
                  <c:v>9</c:v>
                </c:pt>
                <c:pt idx="162">
                  <c:v>9</c:v>
                </c:pt>
                <c:pt idx="163">
                  <c:v>9</c:v>
                </c:pt>
                <c:pt idx="164">
                  <c:v>9</c:v>
                </c:pt>
                <c:pt idx="165">
                  <c:v>9</c:v>
                </c:pt>
                <c:pt idx="166">
                  <c:v>9</c:v>
                </c:pt>
                <c:pt idx="167">
                  <c:v>9</c:v>
                </c:pt>
                <c:pt idx="168">
                  <c:v>9</c:v>
                </c:pt>
                <c:pt idx="169">
                  <c:v>9</c:v>
                </c:pt>
                <c:pt idx="170">
                  <c:v>9</c:v>
                </c:pt>
                <c:pt idx="171">
                  <c:v>9</c:v>
                </c:pt>
                <c:pt idx="172">
                  <c:v>9</c:v>
                </c:pt>
                <c:pt idx="173">
                  <c:v>9</c:v>
                </c:pt>
                <c:pt idx="174">
                  <c:v>9</c:v>
                </c:pt>
                <c:pt idx="175">
                  <c:v>9</c:v>
                </c:pt>
                <c:pt idx="176">
                  <c:v>9</c:v>
                </c:pt>
                <c:pt idx="177">
                  <c:v>9</c:v>
                </c:pt>
                <c:pt idx="178">
                  <c:v>9</c:v>
                </c:pt>
                <c:pt idx="179">
                  <c:v>9</c:v>
                </c:pt>
                <c:pt idx="180">
                  <c:v>9</c:v>
                </c:pt>
                <c:pt idx="181">
                  <c:v>9</c:v>
                </c:pt>
                <c:pt idx="182">
                  <c:v>9</c:v>
                </c:pt>
                <c:pt idx="183">
                  <c:v>9</c:v>
                </c:pt>
                <c:pt idx="184">
                  <c:v>9</c:v>
                </c:pt>
                <c:pt idx="185">
                  <c:v>9</c:v>
                </c:pt>
                <c:pt idx="186">
                  <c:v>9</c:v>
                </c:pt>
                <c:pt idx="187">
                  <c:v>9</c:v>
                </c:pt>
                <c:pt idx="188">
                  <c:v>9</c:v>
                </c:pt>
                <c:pt idx="189">
                  <c:v>8</c:v>
                </c:pt>
                <c:pt idx="190">
                  <c:v>8</c:v>
                </c:pt>
                <c:pt idx="191">
                  <c:v>8</c:v>
                </c:pt>
                <c:pt idx="192">
                  <c:v>8</c:v>
                </c:pt>
                <c:pt idx="193">
                  <c:v>8</c:v>
                </c:pt>
                <c:pt idx="194">
                  <c:v>8</c:v>
                </c:pt>
                <c:pt idx="195">
                  <c:v>8</c:v>
                </c:pt>
                <c:pt idx="196">
                  <c:v>8</c:v>
                </c:pt>
                <c:pt idx="197">
                  <c:v>8</c:v>
                </c:pt>
                <c:pt idx="198">
                  <c:v>8</c:v>
                </c:pt>
                <c:pt idx="199">
                  <c:v>8</c:v>
                </c:pt>
                <c:pt idx="200">
                  <c:v>8</c:v>
                </c:pt>
                <c:pt idx="201">
                  <c:v>8</c:v>
                </c:pt>
                <c:pt idx="202">
                  <c:v>8</c:v>
                </c:pt>
                <c:pt idx="203">
                  <c:v>8</c:v>
                </c:pt>
                <c:pt idx="204">
                  <c:v>8</c:v>
                </c:pt>
                <c:pt idx="205">
                  <c:v>8</c:v>
                </c:pt>
                <c:pt idx="206">
                  <c:v>8</c:v>
                </c:pt>
                <c:pt idx="207">
                  <c:v>8</c:v>
                </c:pt>
                <c:pt idx="208">
                  <c:v>8</c:v>
                </c:pt>
                <c:pt idx="209">
                  <c:v>8</c:v>
                </c:pt>
                <c:pt idx="210">
                  <c:v>8</c:v>
                </c:pt>
                <c:pt idx="211">
                  <c:v>8</c:v>
                </c:pt>
                <c:pt idx="212">
                  <c:v>8</c:v>
                </c:pt>
                <c:pt idx="213">
                  <c:v>8</c:v>
                </c:pt>
                <c:pt idx="214">
                  <c:v>8</c:v>
                </c:pt>
                <c:pt idx="215">
                  <c:v>8</c:v>
                </c:pt>
                <c:pt idx="216">
                  <c:v>8</c:v>
                </c:pt>
                <c:pt idx="217">
                  <c:v>8</c:v>
                </c:pt>
                <c:pt idx="218">
                  <c:v>8</c:v>
                </c:pt>
                <c:pt idx="219">
                  <c:v>8</c:v>
                </c:pt>
                <c:pt idx="220">
                  <c:v>8</c:v>
                </c:pt>
                <c:pt idx="221">
                  <c:v>8</c:v>
                </c:pt>
                <c:pt idx="222">
                  <c:v>8</c:v>
                </c:pt>
                <c:pt idx="223">
                  <c:v>8</c:v>
                </c:pt>
                <c:pt idx="224">
                  <c:v>8</c:v>
                </c:pt>
                <c:pt idx="225">
                  <c:v>8</c:v>
                </c:pt>
                <c:pt idx="226">
                  <c:v>8</c:v>
                </c:pt>
                <c:pt idx="227">
                  <c:v>9</c:v>
                </c:pt>
                <c:pt idx="228">
                  <c:v>9</c:v>
                </c:pt>
                <c:pt idx="229">
                  <c:v>9</c:v>
                </c:pt>
                <c:pt idx="230">
                  <c:v>9</c:v>
                </c:pt>
                <c:pt idx="231">
                  <c:v>9</c:v>
                </c:pt>
                <c:pt idx="232">
                  <c:v>9</c:v>
                </c:pt>
                <c:pt idx="233">
                  <c:v>9</c:v>
                </c:pt>
                <c:pt idx="234">
                  <c:v>9</c:v>
                </c:pt>
                <c:pt idx="235">
                  <c:v>9</c:v>
                </c:pt>
                <c:pt idx="236">
                  <c:v>9</c:v>
                </c:pt>
                <c:pt idx="237">
                  <c:v>9</c:v>
                </c:pt>
                <c:pt idx="238">
                  <c:v>9</c:v>
                </c:pt>
                <c:pt idx="239">
                  <c:v>9</c:v>
                </c:pt>
                <c:pt idx="240">
                  <c:v>9</c:v>
                </c:pt>
                <c:pt idx="241">
                  <c:v>9</c:v>
                </c:pt>
                <c:pt idx="242">
                  <c:v>9</c:v>
                </c:pt>
                <c:pt idx="243">
                  <c:v>9</c:v>
                </c:pt>
                <c:pt idx="244">
                  <c:v>9</c:v>
                </c:pt>
                <c:pt idx="245">
                  <c:v>9</c:v>
                </c:pt>
                <c:pt idx="246">
                  <c:v>9</c:v>
                </c:pt>
                <c:pt idx="247">
                  <c:v>9</c:v>
                </c:pt>
                <c:pt idx="248">
                  <c:v>9</c:v>
                </c:pt>
                <c:pt idx="249">
                  <c:v>9</c:v>
                </c:pt>
                <c:pt idx="250">
                  <c:v>9</c:v>
                </c:pt>
                <c:pt idx="251">
                  <c:v>9</c:v>
                </c:pt>
                <c:pt idx="252">
                  <c:v>9</c:v>
                </c:pt>
                <c:pt idx="253">
                  <c:v>9</c:v>
                </c:pt>
                <c:pt idx="254">
                  <c:v>9</c:v>
                </c:pt>
                <c:pt idx="255">
                  <c:v>9</c:v>
                </c:pt>
                <c:pt idx="256">
                  <c:v>9</c:v>
                </c:pt>
                <c:pt idx="257">
                  <c:v>9</c:v>
                </c:pt>
                <c:pt idx="258">
                  <c:v>9</c:v>
                </c:pt>
                <c:pt idx="259">
                  <c:v>9</c:v>
                </c:pt>
                <c:pt idx="260">
                  <c:v>9</c:v>
                </c:pt>
                <c:pt idx="261">
                  <c:v>9</c:v>
                </c:pt>
                <c:pt idx="262">
                  <c:v>9</c:v>
                </c:pt>
                <c:pt idx="263">
                  <c:v>9</c:v>
                </c:pt>
                <c:pt idx="264">
                  <c:v>9</c:v>
                </c:pt>
                <c:pt idx="265">
                  <c:v>8</c:v>
                </c:pt>
                <c:pt idx="266">
                  <c:v>8</c:v>
                </c:pt>
                <c:pt idx="267">
                  <c:v>8</c:v>
                </c:pt>
                <c:pt idx="268">
                  <c:v>8</c:v>
                </c:pt>
                <c:pt idx="269">
                  <c:v>8</c:v>
                </c:pt>
                <c:pt idx="270">
                  <c:v>8</c:v>
                </c:pt>
                <c:pt idx="271">
                  <c:v>8</c:v>
                </c:pt>
                <c:pt idx="272">
                  <c:v>8</c:v>
                </c:pt>
                <c:pt idx="273">
                  <c:v>8</c:v>
                </c:pt>
                <c:pt idx="274">
                  <c:v>8</c:v>
                </c:pt>
                <c:pt idx="275">
                  <c:v>8</c:v>
                </c:pt>
                <c:pt idx="276">
                  <c:v>8</c:v>
                </c:pt>
                <c:pt idx="277">
                  <c:v>8</c:v>
                </c:pt>
                <c:pt idx="278">
                  <c:v>8</c:v>
                </c:pt>
                <c:pt idx="279">
                  <c:v>8</c:v>
                </c:pt>
                <c:pt idx="280">
                  <c:v>8</c:v>
                </c:pt>
                <c:pt idx="281">
                  <c:v>8</c:v>
                </c:pt>
                <c:pt idx="282">
                  <c:v>8</c:v>
                </c:pt>
                <c:pt idx="283">
                  <c:v>8</c:v>
                </c:pt>
                <c:pt idx="284">
                  <c:v>8</c:v>
                </c:pt>
                <c:pt idx="285">
                  <c:v>8</c:v>
                </c:pt>
                <c:pt idx="286">
                  <c:v>8</c:v>
                </c:pt>
                <c:pt idx="287">
                  <c:v>8</c:v>
                </c:pt>
                <c:pt idx="288">
                  <c:v>8</c:v>
                </c:pt>
                <c:pt idx="289">
                  <c:v>8</c:v>
                </c:pt>
                <c:pt idx="290">
                  <c:v>8</c:v>
                </c:pt>
                <c:pt idx="291">
                  <c:v>8</c:v>
                </c:pt>
                <c:pt idx="292">
                  <c:v>8</c:v>
                </c:pt>
                <c:pt idx="293">
                  <c:v>8</c:v>
                </c:pt>
                <c:pt idx="294">
                  <c:v>8</c:v>
                </c:pt>
                <c:pt idx="295">
                  <c:v>8</c:v>
                </c:pt>
                <c:pt idx="296">
                  <c:v>8</c:v>
                </c:pt>
                <c:pt idx="297">
                  <c:v>8</c:v>
                </c:pt>
                <c:pt idx="298">
                  <c:v>8</c:v>
                </c:pt>
                <c:pt idx="299">
                  <c:v>8</c:v>
                </c:pt>
                <c:pt idx="300">
                  <c:v>8</c:v>
                </c:pt>
                <c:pt idx="301">
                  <c:v>8</c:v>
                </c:pt>
                <c:pt idx="302">
                  <c:v>9</c:v>
                </c:pt>
                <c:pt idx="303">
                  <c:v>9</c:v>
                </c:pt>
                <c:pt idx="304">
                  <c:v>9</c:v>
                </c:pt>
                <c:pt idx="305">
                  <c:v>9</c:v>
                </c:pt>
                <c:pt idx="306">
                  <c:v>9</c:v>
                </c:pt>
                <c:pt idx="307">
                  <c:v>9</c:v>
                </c:pt>
                <c:pt idx="308">
                  <c:v>9</c:v>
                </c:pt>
                <c:pt idx="309">
                  <c:v>9</c:v>
                </c:pt>
                <c:pt idx="310">
                  <c:v>9</c:v>
                </c:pt>
                <c:pt idx="311">
                  <c:v>9</c:v>
                </c:pt>
                <c:pt idx="312">
                  <c:v>9</c:v>
                </c:pt>
                <c:pt idx="313">
                  <c:v>9</c:v>
                </c:pt>
                <c:pt idx="314">
                  <c:v>9</c:v>
                </c:pt>
                <c:pt idx="315">
                  <c:v>9</c:v>
                </c:pt>
                <c:pt idx="316">
                  <c:v>9</c:v>
                </c:pt>
                <c:pt idx="317">
                  <c:v>9</c:v>
                </c:pt>
                <c:pt idx="318">
                  <c:v>9</c:v>
                </c:pt>
                <c:pt idx="319">
                  <c:v>9</c:v>
                </c:pt>
                <c:pt idx="320">
                  <c:v>9</c:v>
                </c:pt>
                <c:pt idx="321">
                  <c:v>9</c:v>
                </c:pt>
                <c:pt idx="322">
                  <c:v>9</c:v>
                </c:pt>
                <c:pt idx="323">
                  <c:v>9</c:v>
                </c:pt>
                <c:pt idx="324">
                  <c:v>9</c:v>
                </c:pt>
                <c:pt idx="325">
                  <c:v>9</c:v>
                </c:pt>
                <c:pt idx="326">
                  <c:v>9</c:v>
                </c:pt>
                <c:pt idx="327">
                  <c:v>9</c:v>
                </c:pt>
                <c:pt idx="328">
                  <c:v>9</c:v>
                </c:pt>
                <c:pt idx="329">
                  <c:v>9</c:v>
                </c:pt>
                <c:pt idx="330">
                  <c:v>9</c:v>
                </c:pt>
                <c:pt idx="331">
                  <c:v>9</c:v>
                </c:pt>
                <c:pt idx="332">
                  <c:v>9</c:v>
                </c:pt>
                <c:pt idx="333">
                  <c:v>9</c:v>
                </c:pt>
                <c:pt idx="334">
                  <c:v>9</c:v>
                </c:pt>
                <c:pt idx="335">
                  <c:v>9</c:v>
                </c:pt>
                <c:pt idx="336">
                  <c:v>9</c:v>
                </c:pt>
                <c:pt idx="337">
                  <c:v>9</c:v>
                </c:pt>
                <c:pt idx="338">
                  <c:v>9</c:v>
                </c:pt>
                <c:pt idx="339">
                  <c:v>9</c:v>
                </c:pt>
                <c:pt idx="340">
                  <c:v>8</c:v>
                </c:pt>
                <c:pt idx="341">
                  <c:v>8</c:v>
                </c:pt>
                <c:pt idx="342">
                  <c:v>8</c:v>
                </c:pt>
                <c:pt idx="343">
                  <c:v>8</c:v>
                </c:pt>
                <c:pt idx="344">
                  <c:v>8</c:v>
                </c:pt>
                <c:pt idx="345">
                  <c:v>8</c:v>
                </c:pt>
                <c:pt idx="346">
                  <c:v>8</c:v>
                </c:pt>
                <c:pt idx="347">
                  <c:v>8</c:v>
                </c:pt>
                <c:pt idx="348">
                  <c:v>8</c:v>
                </c:pt>
                <c:pt idx="349">
                  <c:v>8</c:v>
                </c:pt>
                <c:pt idx="350">
                  <c:v>8</c:v>
                </c:pt>
                <c:pt idx="351">
                  <c:v>8</c:v>
                </c:pt>
                <c:pt idx="352">
                  <c:v>8</c:v>
                </c:pt>
                <c:pt idx="353">
                  <c:v>8</c:v>
                </c:pt>
                <c:pt idx="354">
                  <c:v>8</c:v>
                </c:pt>
                <c:pt idx="355">
                  <c:v>8</c:v>
                </c:pt>
                <c:pt idx="356">
                  <c:v>8</c:v>
                </c:pt>
                <c:pt idx="357">
                  <c:v>8</c:v>
                </c:pt>
                <c:pt idx="358">
                  <c:v>8</c:v>
                </c:pt>
                <c:pt idx="359">
                  <c:v>8</c:v>
                </c:pt>
                <c:pt idx="360">
                  <c:v>8</c:v>
                </c:pt>
                <c:pt idx="361">
                  <c:v>8</c:v>
                </c:pt>
                <c:pt idx="362">
                  <c:v>8</c:v>
                </c:pt>
                <c:pt idx="363">
                  <c:v>8</c:v>
                </c:pt>
                <c:pt idx="364">
                  <c:v>8</c:v>
                </c:pt>
                <c:pt idx="365">
                  <c:v>8</c:v>
                </c:pt>
                <c:pt idx="366">
                  <c:v>8</c:v>
                </c:pt>
                <c:pt idx="367">
                  <c:v>8</c:v>
                </c:pt>
                <c:pt idx="368">
                  <c:v>8</c:v>
                </c:pt>
                <c:pt idx="369">
                  <c:v>8</c:v>
                </c:pt>
                <c:pt idx="370">
                  <c:v>8</c:v>
                </c:pt>
                <c:pt idx="371">
                  <c:v>8</c:v>
                </c:pt>
                <c:pt idx="372">
                  <c:v>8</c:v>
                </c:pt>
                <c:pt idx="373">
                  <c:v>8</c:v>
                </c:pt>
                <c:pt idx="374">
                  <c:v>8</c:v>
                </c:pt>
                <c:pt idx="375">
                  <c:v>8</c:v>
                </c:pt>
                <c:pt idx="376">
                  <c:v>8</c:v>
                </c:pt>
                <c:pt idx="377">
                  <c:v>9</c:v>
                </c:pt>
                <c:pt idx="378">
                  <c:v>9</c:v>
                </c:pt>
                <c:pt idx="379">
                  <c:v>9</c:v>
                </c:pt>
                <c:pt idx="380">
                  <c:v>9</c:v>
                </c:pt>
                <c:pt idx="381">
                  <c:v>9</c:v>
                </c:pt>
                <c:pt idx="382">
                  <c:v>9</c:v>
                </c:pt>
                <c:pt idx="383">
                  <c:v>9</c:v>
                </c:pt>
                <c:pt idx="384">
                  <c:v>9</c:v>
                </c:pt>
                <c:pt idx="385">
                  <c:v>9</c:v>
                </c:pt>
                <c:pt idx="386">
                  <c:v>9</c:v>
                </c:pt>
                <c:pt idx="387">
                  <c:v>9</c:v>
                </c:pt>
                <c:pt idx="388">
                  <c:v>9</c:v>
                </c:pt>
                <c:pt idx="389">
                  <c:v>9</c:v>
                </c:pt>
                <c:pt idx="390">
                  <c:v>9</c:v>
                </c:pt>
                <c:pt idx="391">
                  <c:v>9</c:v>
                </c:pt>
                <c:pt idx="392">
                  <c:v>9</c:v>
                </c:pt>
                <c:pt idx="393">
                  <c:v>9</c:v>
                </c:pt>
                <c:pt idx="394">
                  <c:v>9</c:v>
                </c:pt>
                <c:pt idx="395">
                  <c:v>9</c:v>
                </c:pt>
                <c:pt idx="396">
                  <c:v>9</c:v>
                </c:pt>
                <c:pt idx="397">
                  <c:v>9</c:v>
                </c:pt>
                <c:pt idx="398">
                  <c:v>9</c:v>
                </c:pt>
                <c:pt idx="399">
                  <c:v>9</c:v>
                </c:pt>
                <c:pt idx="400">
                  <c:v>9</c:v>
                </c:pt>
                <c:pt idx="401">
                  <c:v>9</c:v>
                </c:pt>
                <c:pt idx="402">
                  <c:v>9</c:v>
                </c:pt>
                <c:pt idx="403">
                  <c:v>9</c:v>
                </c:pt>
                <c:pt idx="404">
                  <c:v>9</c:v>
                </c:pt>
                <c:pt idx="405">
                  <c:v>9</c:v>
                </c:pt>
                <c:pt idx="406">
                  <c:v>9</c:v>
                </c:pt>
                <c:pt idx="407">
                  <c:v>9</c:v>
                </c:pt>
                <c:pt idx="408">
                  <c:v>9</c:v>
                </c:pt>
                <c:pt idx="409">
                  <c:v>9</c:v>
                </c:pt>
                <c:pt idx="410">
                  <c:v>9</c:v>
                </c:pt>
                <c:pt idx="411">
                  <c:v>9</c:v>
                </c:pt>
                <c:pt idx="412">
                  <c:v>9</c:v>
                </c:pt>
                <c:pt idx="413">
                  <c:v>9</c:v>
                </c:pt>
                <c:pt idx="414">
                  <c:v>9</c:v>
                </c:pt>
                <c:pt idx="415">
                  <c:v>8</c:v>
                </c:pt>
                <c:pt idx="416">
                  <c:v>8</c:v>
                </c:pt>
                <c:pt idx="417">
                  <c:v>8</c:v>
                </c:pt>
                <c:pt idx="418">
                  <c:v>8</c:v>
                </c:pt>
                <c:pt idx="419">
                  <c:v>8</c:v>
                </c:pt>
                <c:pt idx="420">
                  <c:v>8</c:v>
                </c:pt>
                <c:pt idx="421">
                  <c:v>8</c:v>
                </c:pt>
                <c:pt idx="422">
                  <c:v>8</c:v>
                </c:pt>
                <c:pt idx="423">
                  <c:v>8</c:v>
                </c:pt>
                <c:pt idx="424">
                  <c:v>8</c:v>
                </c:pt>
                <c:pt idx="425">
                  <c:v>8</c:v>
                </c:pt>
                <c:pt idx="426">
                  <c:v>8</c:v>
                </c:pt>
                <c:pt idx="427">
                  <c:v>8</c:v>
                </c:pt>
                <c:pt idx="428">
                  <c:v>8</c:v>
                </c:pt>
                <c:pt idx="429">
                  <c:v>8</c:v>
                </c:pt>
                <c:pt idx="430">
                  <c:v>8</c:v>
                </c:pt>
                <c:pt idx="431">
                  <c:v>8</c:v>
                </c:pt>
                <c:pt idx="432">
                  <c:v>8</c:v>
                </c:pt>
                <c:pt idx="433">
                  <c:v>8</c:v>
                </c:pt>
                <c:pt idx="434">
                  <c:v>8</c:v>
                </c:pt>
                <c:pt idx="435">
                  <c:v>8</c:v>
                </c:pt>
                <c:pt idx="436">
                  <c:v>8</c:v>
                </c:pt>
                <c:pt idx="437">
                  <c:v>8</c:v>
                </c:pt>
                <c:pt idx="438">
                  <c:v>8</c:v>
                </c:pt>
                <c:pt idx="439">
                  <c:v>8</c:v>
                </c:pt>
                <c:pt idx="440">
                  <c:v>8</c:v>
                </c:pt>
                <c:pt idx="441">
                  <c:v>8</c:v>
                </c:pt>
                <c:pt idx="442">
                  <c:v>8</c:v>
                </c:pt>
                <c:pt idx="443">
                  <c:v>8</c:v>
                </c:pt>
                <c:pt idx="444">
                  <c:v>8</c:v>
                </c:pt>
                <c:pt idx="445">
                  <c:v>8</c:v>
                </c:pt>
                <c:pt idx="446">
                  <c:v>8</c:v>
                </c:pt>
                <c:pt idx="447">
                  <c:v>8</c:v>
                </c:pt>
                <c:pt idx="448">
                  <c:v>8</c:v>
                </c:pt>
                <c:pt idx="449">
                  <c:v>8</c:v>
                </c:pt>
                <c:pt idx="450">
                  <c:v>8</c:v>
                </c:pt>
                <c:pt idx="451">
                  <c:v>8</c:v>
                </c:pt>
                <c:pt idx="452">
                  <c:v>8</c:v>
                </c:pt>
                <c:pt idx="453">
                  <c:v>9</c:v>
                </c:pt>
                <c:pt idx="454">
                  <c:v>9</c:v>
                </c:pt>
                <c:pt idx="455">
                  <c:v>9</c:v>
                </c:pt>
                <c:pt idx="456">
                  <c:v>9</c:v>
                </c:pt>
                <c:pt idx="457">
                  <c:v>9</c:v>
                </c:pt>
                <c:pt idx="458">
                  <c:v>9</c:v>
                </c:pt>
                <c:pt idx="459">
                  <c:v>9</c:v>
                </c:pt>
                <c:pt idx="460">
                  <c:v>9</c:v>
                </c:pt>
                <c:pt idx="461">
                  <c:v>9</c:v>
                </c:pt>
                <c:pt idx="462">
                  <c:v>9</c:v>
                </c:pt>
                <c:pt idx="463">
                  <c:v>9</c:v>
                </c:pt>
                <c:pt idx="464">
                  <c:v>9</c:v>
                </c:pt>
                <c:pt idx="465">
                  <c:v>9</c:v>
                </c:pt>
                <c:pt idx="466">
                  <c:v>9</c:v>
                </c:pt>
                <c:pt idx="467">
                  <c:v>9</c:v>
                </c:pt>
                <c:pt idx="468">
                  <c:v>9</c:v>
                </c:pt>
                <c:pt idx="469">
                  <c:v>9</c:v>
                </c:pt>
                <c:pt idx="470">
                  <c:v>9</c:v>
                </c:pt>
                <c:pt idx="471">
                  <c:v>9</c:v>
                </c:pt>
                <c:pt idx="472">
                  <c:v>9</c:v>
                </c:pt>
                <c:pt idx="473">
                  <c:v>9</c:v>
                </c:pt>
                <c:pt idx="474">
                  <c:v>9</c:v>
                </c:pt>
                <c:pt idx="475">
                  <c:v>9</c:v>
                </c:pt>
                <c:pt idx="476">
                  <c:v>9</c:v>
                </c:pt>
                <c:pt idx="477">
                  <c:v>9</c:v>
                </c:pt>
                <c:pt idx="478">
                  <c:v>9</c:v>
                </c:pt>
                <c:pt idx="479">
                  <c:v>9</c:v>
                </c:pt>
                <c:pt idx="480">
                  <c:v>9</c:v>
                </c:pt>
                <c:pt idx="481">
                  <c:v>9</c:v>
                </c:pt>
                <c:pt idx="482">
                  <c:v>9</c:v>
                </c:pt>
                <c:pt idx="483">
                  <c:v>9</c:v>
                </c:pt>
                <c:pt idx="484">
                  <c:v>9</c:v>
                </c:pt>
                <c:pt idx="485">
                  <c:v>9</c:v>
                </c:pt>
                <c:pt idx="486">
                  <c:v>9</c:v>
                </c:pt>
                <c:pt idx="487">
                  <c:v>9</c:v>
                </c:pt>
                <c:pt idx="488">
                  <c:v>9</c:v>
                </c:pt>
                <c:pt idx="489">
                  <c:v>9</c:v>
                </c:pt>
                <c:pt idx="490">
                  <c:v>8</c:v>
                </c:pt>
                <c:pt idx="491">
                  <c:v>8</c:v>
                </c:pt>
                <c:pt idx="492">
                  <c:v>8</c:v>
                </c:pt>
                <c:pt idx="493">
                  <c:v>8</c:v>
                </c:pt>
                <c:pt idx="494">
                  <c:v>8</c:v>
                </c:pt>
                <c:pt idx="495">
                  <c:v>8</c:v>
                </c:pt>
                <c:pt idx="496">
                  <c:v>8</c:v>
                </c:pt>
                <c:pt idx="497">
                  <c:v>8</c:v>
                </c:pt>
                <c:pt idx="498">
                  <c:v>8</c:v>
                </c:pt>
                <c:pt idx="499">
                  <c:v>8</c:v>
                </c:pt>
                <c:pt idx="500">
                  <c:v>8</c:v>
                </c:pt>
                <c:pt idx="501">
                  <c:v>8</c:v>
                </c:pt>
                <c:pt idx="502">
                  <c:v>8</c:v>
                </c:pt>
                <c:pt idx="503">
                  <c:v>8</c:v>
                </c:pt>
                <c:pt idx="504">
                  <c:v>8</c:v>
                </c:pt>
                <c:pt idx="505">
                  <c:v>8</c:v>
                </c:pt>
                <c:pt idx="506">
                  <c:v>8</c:v>
                </c:pt>
                <c:pt idx="507">
                  <c:v>8</c:v>
                </c:pt>
                <c:pt idx="508">
                  <c:v>8</c:v>
                </c:pt>
                <c:pt idx="509">
                  <c:v>8</c:v>
                </c:pt>
                <c:pt idx="510">
                  <c:v>8</c:v>
                </c:pt>
                <c:pt idx="511">
                  <c:v>8</c:v>
                </c:pt>
                <c:pt idx="512">
                  <c:v>8</c:v>
                </c:pt>
                <c:pt idx="513">
                  <c:v>8</c:v>
                </c:pt>
                <c:pt idx="514">
                  <c:v>8</c:v>
                </c:pt>
                <c:pt idx="515">
                  <c:v>8</c:v>
                </c:pt>
                <c:pt idx="516">
                  <c:v>8</c:v>
                </c:pt>
                <c:pt idx="517">
                  <c:v>8</c:v>
                </c:pt>
                <c:pt idx="518">
                  <c:v>8</c:v>
                </c:pt>
                <c:pt idx="519">
                  <c:v>8</c:v>
                </c:pt>
                <c:pt idx="520">
                  <c:v>8</c:v>
                </c:pt>
                <c:pt idx="521">
                  <c:v>8</c:v>
                </c:pt>
                <c:pt idx="522">
                  <c:v>8</c:v>
                </c:pt>
                <c:pt idx="523">
                  <c:v>8</c:v>
                </c:pt>
                <c:pt idx="524">
                  <c:v>8</c:v>
                </c:pt>
                <c:pt idx="525">
                  <c:v>8</c:v>
                </c:pt>
                <c:pt idx="526">
                  <c:v>8</c:v>
                </c:pt>
                <c:pt idx="527">
                  <c:v>8</c:v>
                </c:pt>
                <c:pt idx="528">
                  <c:v>9</c:v>
                </c:pt>
                <c:pt idx="529">
                  <c:v>9</c:v>
                </c:pt>
                <c:pt idx="530">
                  <c:v>9</c:v>
                </c:pt>
                <c:pt idx="531">
                  <c:v>9</c:v>
                </c:pt>
                <c:pt idx="532">
                  <c:v>9</c:v>
                </c:pt>
                <c:pt idx="533">
                  <c:v>9</c:v>
                </c:pt>
                <c:pt idx="534">
                  <c:v>9</c:v>
                </c:pt>
                <c:pt idx="535">
                  <c:v>9</c:v>
                </c:pt>
                <c:pt idx="536">
                  <c:v>9</c:v>
                </c:pt>
                <c:pt idx="537">
                  <c:v>9</c:v>
                </c:pt>
                <c:pt idx="538">
                  <c:v>9</c:v>
                </c:pt>
                <c:pt idx="539">
                  <c:v>9</c:v>
                </c:pt>
                <c:pt idx="540">
                  <c:v>9</c:v>
                </c:pt>
                <c:pt idx="541">
                  <c:v>9</c:v>
                </c:pt>
                <c:pt idx="542">
                  <c:v>9</c:v>
                </c:pt>
                <c:pt idx="543">
                  <c:v>9</c:v>
                </c:pt>
                <c:pt idx="544">
                  <c:v>9</c:v>
                </c:pt>
                <c:pt idx="545">
                  <c:v>9</c:v>
                </c:pt>
                <c:pt idx="546">
                  <c:v>9</c:v>
                </c:pt>
                <c:pt idx="547">
                  <c:v>9</c:v>
                </c:pt>
                <c:pt idx="548">
                  <c:v>9</c:v>
                </c:pt>
                <c:pt idx="549">
                  <c:v>9</c:v>
                </c:pt>
                <c:pt idx="550">
                  <c:v>9</c:v>
                </c:pt>
                <c:pt idx="551">
                  <c:v>9</c:v>
                </c:pt>
                <c:pt idx="552">
                  <c:v>9</c:v>
                </c:pt>
                <c:pt idx="553">
                  <c:v>9</c:v>
                </c:pt>
                <c:pt idx="554">
                  <c:v>9</c:v>
                </c:pt>
                <c:pt idx="555">
                  <c:v>9</c:v>
                </c:pt>
                <c:pt idx="556">
                  <c:v>9</c:v>
                </c:pt>
                <c:pt idx="557">
                  <c:v>9</c:v>
                </c:pt>
                <c:pt idx="558">
                  <c:v>9</c:v>
                </c:pt>
                <c:pt idx="559">
                  <c:v>9</c:v>
                </c:pt>
                <c:pt idx="560">
                  <c:v>9</c:v>
                </c:pt>
                <c:pt idx="561">
                  <c:v>9</c:v>
                </c:pt>
                <c:pt idx="562">
                  <c:v>9</c:v>
                </c:pt>
                <c:pt idx="563">
                  <c:v>9</c:v>
                </c:pt>
                <c:pt idx="564">
                  <c:v>9</c:v>
                </c:pt>
                <c:pt idx="565">
                  <c:v>8</c:v>
                </c:pt>
                <c:pt idx="566">
                  <c:v>8</c:v>
                </c:pt>
                <c:pt idx="567">
                  <c:v>8</c:v>
                </c:pt>
                <c:pt idx="568">
                  <c:v>8</c:v>
                </c:pt>
                <c:pt idx="569">
                  <c:v>8</c:v>
                </c:pt>
                <c:pt idx="570">
                  <c:v>8</c:v>
                </c:pt>
                <c:pt idx="571">
                  <c:v>8</c:v>
                </c:pt>
                <c:pt idx="572">
                  <c:v>8</c:v>
                </c:pt>
                <c:pt idx="573">
                  <c:v>8</c:v>
                </c:pt>
                <c:pt idx="574">
                  <c:v>8</c:v>
                </c:pt>
                <c:pt idx="575">
                  <c:v>8</c:v>
                </c:pt>
                <c:pt idx="576">
                  <c:v>8</c:v>
                </c:pt>
                <c:pt idx="577">
                  <c:v>8</c:v>
                </c:pt>
                <c:pt idx="578">
                  <c:v>8</c:v>
                </c:pt>
                <c:pt idx="579">
                  <c:v>8</c:v>
                </c:pt>
                <c:pt idx="580">
                  <c:v>8</c:v>
                </c:pt>
                <c:pt idx="581">
                  <c:v>8</c:v>
                </c:pt>
                <c:pt idx="582">
                  <c:v>8</c:v>
                </c:pt>
                <c:pt idx="583">
                  <c:v>8</c:v>
                </c:pt>
                <c:pt idx="584">
                  <c:v>8</c:v>
                </c:pt>
                <c:pt idx="585">
                  <c:v>8</c:v>
                </c:pt>
                <c:pt idx="586">
                  <c:v>8</c:v>
                </c:pt>
                <c:pt idx="587">
                  <c:v>8</c:v>
                </c:pt>
                <c:pt idx="588">
                  <c:v>8</c:v>
                </c:pt>
                <c:pt idx="589">
                  <c:v>8</c:v>
                </c:pt>
                <c:pt idx="590">
                  <c:v>8</c:v>
                </c:pt>
                <c:pt idx="591">
                  <c:v>8</c:v>
                </c:pt>
                <c:pt idx="592">
                  <c:v>8</c:v>
                </c:pt>
                <c:pt idx="593">
                  <c:v>8</c:v>
                </c:pt>
                <c:pt idx="594">
                  <c:v>8</c:v>
                </c:pt>
                <c:pt idx="595">
                  <c:v>8</c:v>
                </c:pt>
                <c:pt idx="596">
                  <c:v>8</c:v>
                </c:pt>
                <c:pt idx="597">
                  <c:v>8</c:v>
                </c:pt>
                <c:pt idx="598">
                  <c:v>8</c:v>
                </c:pt>
                <c:pt idx="599">
                  <c:v>8</c:v>
                </c:pt>
                <c:pt idx="600">
                  <c:v>8</c:v>
                </c:pt>
                <c:pt idx="601">
                  <c:v>8</c:v>
                </c:pt>
                <c:pt idx="602">
                  <c:v>8</c:v>
                </c:pt>
                <c:pt idx="603">
                  <c:v>9</c:v>
                </c:pt>
                <c:pt idx="604">
                  <c:v>9</c:v>
                </c:pt>
                <c:pt idx="605">
                  <c:v>9</c:v>
                </c:pt>
                <c:pt idx="606">
                  <c:v>9</c:v>
                </c:pt>
                <c:pt idx="607">
                  <c:v>9</c:v>
                </c:pt>
                <c:pt idx="608">
                  <c:v>9</c:v>
                </c:pt>
                <c:pt idx="609">
                  <c:v>9</c:v>
                </c:pt>
                <c:pt idx="610">
                  <c:v>9</c:v>
                </c:pt>
                <c:pt idx="611">
                  <c:v>9</c:v>
                </c:pt>
                <c:pt idx="612">
                  <c:v>9</c:v>
                </c:pt>
                <c:pt idx="613">
                  <c:v>9</c:v>
                </c:pt>
                <c:pt idx="614">
                  <c:v>9</c:v>
                </c:pt>
                <c:pt idx="615">
                  <c:v>9</c:v>
                </c:pt>
                <c:pt idx="616">
                  <c:v>9</c:v>
                </c:pt>
                <c:pt idx="617">
                  <c:v>9</c:v>
                </c:pt>
                <c:pt idx="618">
                  <c:v>9</c:v>
                </c:pt>
                <c:pt idx="619">
                  <c:v>9</c:v>
                </c:pt>
                <c:pt idx="620">
                  <c:v>9</c:v>
                </c:pt>
                <c:pt idx="621">
                  <c:v>9</c:v>
                </c:pt>
                <c:pt idx="622">
                  <c:v>9</c:v>
                </c:pt>
                <c:pt idx="623">
                  <c:v>9</c:v>
                </c:pt>
                <c:pt idx="624">
                  <c:v>9</c:v>
                </c:pt>
                <c:pt idx="625">
                  <c:v>9</c:v>
                </c:pt>
                <c:pt idx="626">
                  <c:v>9</c:v>
                </c:pt>
                <c:pt idx="627">
                  <c:v>9</c:v>
                </c:pt>
                <c:pt idx="628">
                  <c:v>9</c:v>
                </c:pt>
                <c:pt idx="629">
                  <c:v>9</c:v>
                </c:pt>
                <c:pt idx="630">
                  <c:v>9</c:v>
                </c:pt>
                <c:pt idx="631">
                  <c:v>9</c:v>
                </c:pt>
                <c:pt idx="632">
                  <c:v>9</c:v>
                </c:pt>
                <c:pt idx="633">
                  <c:v>9</c:v>
                </c:pt>
                <c:pt idx="634">
                  <c:v>9</c:v>
                </c:pt>
                <c:pt idx="635">
                  <c:v>9</c:v>
                </c:pt>
                <c:pt idx="636">
                  <c:v>9</c:v>
                </c:pt>
                <c:pt idx="637">
                  <c:v>9</c:v>
                </c:pt>
                <c:pt idx="638">
                  <c:v>9</c:v>
                </c:pt>
                <c:pt idx="639">
                  <c:v>9</c:v>
                </c:pt>
                <c:pt idx="640">
                  <c:v>9</c:v>
                </c:pt>
                <c:pt idx="641">
                  <c:v>8</c:v>
                </c:pt>
                <c:pt idx="642">
                  <c:v>8</c:v>
                </c:pt>
                <c:pt idx="643">
                  <c:v>8</c:v>
                </c:pt>
                <c:pt idx="644">
                  <c:v>8</c:v>
                </c:pt>
                <c:pt idx="645">
                  <c:v>8</c:v>
                </c:pt>
                <c:pt idx="646">
                  <c:v>8</c:v>
                </c:pt>
                <c:pt idx="647">
                  <c:v>8</c:v>
                </c:pt>
                <c:pt idx="648">
                  <c:v>8</c:v>
                </c:pt>
                <c:pt idx="649">
                  <c:v>8</c:v>
                </c:pt>
                <c:pt idx="650">
                  <c:v>8</c:v>
                </c:pt>
                <c:pt idx="651">
                  <c:v>8</c:v>
                </c:pt>
                <c:pt idx="652">
                  <c:v>8</c:v>
                </c:pt>
                <c:pt idx="653">
                  <c:v>8</c:v>
                </c:pt>
                <c:pt idx="654">
                  <c:v>8</c:v>
                </c:pt>
                <c:pt idx="655">
                  <c:v>8</c:v>
                </c:pt>
                <c:pt idx="656">
                  <c:v>8</c:v>
                </c:pt>
                <c:pt idx="657">
                  <c:v>8</c:v>
                </c:pt>
                <c:pt idx="658">
                  <c:v>8</c:v>
                </c:pt>
                <c:pt idx="659">
                  <c:v>8</c:v>
                </c:pt>
                <c:pt idx="660">
                  <c:v>8</c:v>
                </c:pt>
                <c:pt idx="661">
                  <c:v>8</c:v>
                </c:pt>
                <c:pt idx="662">
                  <c:v>8</c:v>
                </c:pt>
                <c:pt idx="663">
                  <c:v>8</c:v>
                </c:pt>
                <c:pt idx="664">
                  <c:v>8</c:v>
                </c:pt>
                <c:pt idx="665">
                  <c:v>8</c:v>
                </c:pt>
                <c:pt idx="666">
                  <c:v>8</c:v>
                </c:pt>
                <c:pt idx="667">
                  <c:v>8</c:v>
                </c:pt>
                <c:pt idx="668">
                  <c:v>8</c:v>
                </c:pt>
                <c:pt idx="669">
                  <c:v>8</c:v>
                </c:pt>
                <c:pt idx="670">
                  <c:v>8</c:v>
                </c:pt>
                <c:pt idx="671">
                  <c:v>8</c:v>
                </c:pt>
                <c:pt idx="672">
                  <c:v>8</c:v>
                </c:pt>
                <c:pt idx="673">
                  <c:v>8</c:v>
                </c:pt>
                <c:pt idx="674">
                  <c:v>8</c:v>
                </c:pt>
                <c:pt idx="675">
                  <c:v>8</c:v>
                </c:pt>
                <c:pt idx="676">
                  <c:v>8</c:v>
                </c:pt>
                <c:pt idx="677">
                  <c:v>8</c:v>
                </c:pt>
                <c:pt idx="678">
                  <c:v>9</c:v>
                </c:pt>
                <c:pt idx="679">
                  <c:v>9</c:v>
                </c:pt>
                <c:pt idx="680">
                  <c:v>9</c:v>
                </c:pt>
                <c:pt idx="681">
                  <c:v>9</c:v>
                </c:pt>
                <c:pt idx="682">
                  <c:v>9</c:v>
                </c:pt>
                <c:pt idx="683">
                  <c:v>9</c:v>
                </c:pt>
                <c:pt idx="684">
                  <c:v>9</c:v>
                </c:pt>
                <c:pt idx="685">
                  <c:v>9</c:v>
                </c:pt>
                <c:pt idx="686">
                  <c:v>9</c:v>
                </c:pt>
                <c:pt idx="687">
                  <c:v>9</c:v>
                </c:pt>
                <c:pt idx="688">
                  <c:v>9</c:v>
                </c:pt>
                <c:pt idx="689">
                  <c:v>9</c:v>
                </c:pt>
                <c:pt idx="690">
                  <c:v>9</c:v>
                </c:pt>
                <c:pt idx="691">
                  <c:v>9</c:v>
                </c:pt>
                <c:pt idx="692">
                  <c:v>9</c:v>
                </c:pt>
                <c:pt idx="693">
                  <c:v>9</c:v>
                </c:pt>
                <c:pt idx="694">
                  <c:v>9</c:v>
                </c:pt>
                <c:pt idx="695">
                  <c:v>9</c:v>
                </c:pt>
                <c:pt idx="696">
                  <c:v>9</c:v>
                </c:pt>
                <c:pt idx="697">
                  <c:v>9</c:v>
                </c:pt>
                <c:pt idx="698">
                  <c:v>9</c:v>
                </c:pt>
                <c:pt idx="699">
                  <c:v>9</c:v>
                </c:pt>
                <c:pt idx="700">
                  <c:v>9</c:v>
                </c:pt>
                <c:pt idx="701">
                  <c:v>9</c:v>
                </c:pt>
                <c:pt idx="702">
                  <c:v>9</c:v>
                </c:pt>
                <c:pt idx="703">
                  <c:v>9</c:v>
                </c:pt>
                <c:pt idx="704">
                  <c:v>9</c:v>
                </c:pt>
                <c:pt idx="705">
                  <c:v>9</c:v>
                </c:pt>
                <c:pt idx="706">
                  <c:v>9</c:v>
                </c:pt>
                <c:pt idx="707">
                  <c:v>9</c:v>
                </c:pt>
                <c:pt idx="708">
                  <c:v>9</c:v>
                </c:pt>
                <c:pt idx="709">
                  <c:v>9</c:v>
                </c:pt>
                <c:pt idx="710">
                  <c:v>9</c:v>
                </c:pt>
                <c:pt idx="711">
                  <c:v>9</c:v>
                </c:pt>
                <c:pt idx="712">
                  <c:v>9</c:v>
                </c:pt>
                <c:pt idx="713">
                  <c:v>9</c:v>
                </c:pt>
                <c:pt idx="714">
                  <c:v>9</c:v>
                </c:pt>
                <c:pt idx="715">
                  <c:v>9</c:v>
                </c:pt>
                <c:pt idx="716">
                  <c:v>8</c:v>
                </c:pt>
                <c:pt idx="717">
                  <c:v>8</c:v>
                </c:pt>
                <c:pt idx="718">
                  <c:v>8</c:v>
                </c:pt>
                <c:pt idx="719">
                  <c:v>8</c:v>
                </c:pt>
                <c:pt idx="720">
                  <c:v>8</c:v>
                </c:pt>
                <c:pt idx="721">
                  <c:v>8</c:v>
                </c:pt>
                <c:pt idx="722">
                  <c:v>8</c:v>
                </c:pt>
                <c:pt idx="723">
                  <c:v>8</c:v>
                </c:pt>
                <c:pt idx="724">
                  <c:v>8</c:v>
                </c:pt>
                <c:pt idx="725">
                  <c:v>8</c:v>
                </c:pt>
                <c:pt idx="726">
                  <c:v>8</c:v>
                </c:pt>
                <c:pt idx="727">
                  <c:v>8</c:v>
                </c:pt>
                <c:pt idx="728">
                  <c:v>8</c:v>
                </c:pt>
                <c:pt idx="729">
                  <c:v>8</c:v>
                </c:pt>
                <c:pt idx="730">
                  <c:v>8</c:v>
                </c:pt>
                <c:pt idx="731">
                  <c:v>8</c:v>
                </c:pt>
                <c:pt idx="732">
                  <c:v>8</c:v>
                </c:pt>
                <c:pt idx="733">
                  <c:v>8</c:v>
                </c:pt>
                <c:pt idx="734">
                  <c:v>8</c:v>
                </c:pt>
                <c:pt idx="735">
                  <c:v>8</c:v>
                </c:pt>
                <c:pt idx="736">
                  <c:v>8</c:v>
                </c:pt>
                <c:pt idx="737">
                  <c:v>8</c:v>
                </c:pt>
                <c:pt idx="738">
                  <c:v>8</c:v>
                </c:pt>
                <c:pt idx="739">
                  <c:v>8</c:v>
                </c:pt>
                <c:pt idx="740">
                  <c:v>8</c:v>
                </c:pt>
                <c:pt idx="741">
                  <c:v>8</c:v>
                </c:pt>
                <c:pt idx="742">
                  <c:v>8</c:v>
                </c:pt>
                <c:pt idx="743">
                  <c:v>8</c:v>
                </c:pt>
                <c:pt idx="744">
                  <c:v>8</c:v>
                </c:pt>
                <c:pt idx="745">
                  <c:v>8</c:v>
                </c:pt>
                <c:pt idx="746">
                  <c:v>8</c:v>
                </c:pt>
                <c:pt idx="747">
                  <c:v>8</c:v>
                </c:pt>
                <c:pt idx="748">
                  <c:v>8</c:v>
                </c:pt>
                <c:pt idx="749">
                  <c:v>8</c:v>
                </c:pt>
                <c:pt idx="750">
                  <c:v>8</c:v>
                </c:pt>
                <c:pt idx="751">
                  <c:v>8</c:v>
                </c:pt>
                <c:pt idx="752">
                  <c:v>8</c:v>
                </c:pt>
                <c:pt idx="753">
                  <c:v>9</c:v>
                </c:pt>
                <c:pt idx="754">
                  <c:v>9</c:v>
                </c:pt>
                <c:pt idx="755">
                  <c:v>9</c:v>
                </c:pt>
                <c:pt idx="756">
                  <c:v>9</c:v>
                </c:pt>
                <c:pt idx="757">
                  <c:v>9</c:v>
                </c:pt>
                <c:pt idx="758">
                  <c:v>9</c:v>
                </c:pt>
                <c:pt idx="759">
                  <c:v>9</c:v>
                </c:pt>
                <c:pt idx="760">
                  <c:v>9</c:v>
                </c:pt>
                <c:pt idx="761">
                  <c:v>9</c:v>
                </c:pt>
                <c:pt idx="762">
                  <c:v>9</c:v>
                </c:pt>
                <c:pt idx="763">
                  <c:v>9</c:v>
                </c:pt>
                <c:pt idx="764">
                  <c:v>9</c:v>
                </c:pt>
                <c:pt idx="765">
                  <c:v>9</c:v>
                </c:pt>
                <c:pt idx="766">
                  <c:v>9</c:v>
                </c:pt>
                <c:pt idx="767">
                  <c:v>9</c:v>
                </c:pt>
                <c:pt idx="768">
                  <c:v>9</c:v>
                </c:pt>
                <c:pt idx="769">
                  <c:v>9</c:v>
                </c:pt>
                <c:pt idx="770">
                  <c:v>9</c:v>
                </c:pt>
                <c:pt idx="771">
                  <c:v>9</c:v>
                </c:pt>
                <c:pt idx="772">
                  <c:v>9</c:v>
                </c:pt>
                <c:pt idx="773">
                  <c:v>9</c:v>
                </c:pt>
                <c:pt idx="774">
                  <c:v>9</c:v>
                </c:pt>
                <c:pt idx="775">
                  <c:v>9</c:v>
                </c:pt>
                <c:pt idx="776">
                  <c:v>9</c:v>
                </c:pt>
                <c:pt idx="777">
                  <c:v>9</c:v>
                </c:pt>
                <c:pt idx="778">
                  <c:v>9</c:v>
                </c:pt>
                <c:pt idx="779">
                  <c:v>9</c:v>
                </c:pt>
                <c:pt idx="780">
                  <c:v>9</c:v>
                </c:pt>
                <c:pt idx="781">
                  <c:v>9</c:v>
                </c:pt>
                <c:pt idx="782">
                  <c:v>9</c:v>
                </c:pt>
                <c:pt idx="783">
                  <c:v>9</c:v>
                </c:pt>
                <c:pt idx="784">
                  <c:v>9</c:v>
                </c:pt>
                <c:pt idx="785">
                  <c:v>9</c:v>
                </c:pt>
                <c:pt idx="786">
                  <c:v>9</c:v>
                </c:pt>
                <c:pt idx="787">
                  <c:v>9</c:v>
                </c:pt>
                <c:pt idx="788">
                  <c:v>9</c:v>
                </c:pt>
                <c:pt idx="789">
                  <c:v>9</c:v>
                </c:pt>
                <c:pt idx="790">
                  <c:v>9</c:v>
                </c:pt>
                <c:pt idx="791">
                  <c:v>8</c:v>
                </c:pt>
                <c:pt idx="792">
                  <c:v>8</c:v>
                </c:pt>
                <c:pt idx="793">
                  <c:v>8</c:v>
                </c:pt>
                <c:pt idx="794">
                  <c:v>8</c:v>
                </c:pt>
                <c:pt idx="795">
                  <c:v>8</c:v>
                </c:pt>
                <c:pt idx="796">
                  <c:v>8</c:v>
                </c:pt>
                <c:pt idx="797">
                  <c:v>8</c:v>
                </c:pt>
                <c:pt idx="798">
                  <c:v>8</c:v>
                </c:pt>
                <c:pt idx="799">
                  <c:v>8</c:v>
                </c:pt>
                <c:pt idx="800">
                  <c:v>8</c:v>
                </c:pt>
                <c:pt idx="801">
                  <c:v>8</c:v>
                </c:pt>
                <c:pt idx="802">
                  <c:v>8</c:v>
                </c:pt>
                <c:pt idx="803">
                  <c:v>8</c:v>
                </c:pt>
                <c:pt idx="804">
                  <c:v>8</c:v>
                </c:pt>
                <c:pt idx="805">
                  <c:v>8</c:v>
                </c:pt>
                <c:pt idx="806">
                  <c:v>8</c:v>
                </c:pt>
                <c:pt idx="807">
                  <c:v>8</c:v>
                </c:pt>
                <c:pt idx="808">
                  <c:v>8</c:v>
                </c:pt>
                <c:pt idx="809">
                  <c:v>8</c:v>
                </c:pt>
                <c:pt idx="810">
                  <c:v>8</c:v>
                </c:pt>
                <c:pt idx="811">
                  <c:v>8</c:v>
                </c:pt>
                <c:pt idx="812">
                  <c:v>8</c:v>
                </c:pt>
                <c:pt idx="813">
                  <c:v>8</c:v>
                </c:pt>
                <c:pt idx="814">
                  <c:v>8</c:v>
                </c:pt>
                <c:pt idx="815">
                  <c:v>8</c:v>
                </c:pt>
                <c:pt idx="816">
                  <c:v>8</c:v>
                </c:pt>
                <c:pt idx="817">
                  <c:v>8</c:v>
                </c:pt>
                <c:pt idx="818">
                  <c:v>8</c:v>
                </c:pt>
                <c:pt idx="819">
                  <c:v>8</c:v>
                </c:pt>
                <c:pt idx="820">
                  <c:v>8</c:v>
                </c:pt>
                <c:pt idx="821">
                  <c:v>8</c:v>
                </c:pt>
                <c:pt idx="822">
                  <c:v>8</c:v>
                </c:pt>
                <c:pt idx="823">
                  <c:v>8</c:v>
                </c:pt>
                <c:pt idx="824">
                  <c:v>8</c:v>
                </c:pt>
                <c:pt idx="825">
                  <c:v>8</c:v>
                </c:pt>
                <c:pt idx="826">
                  <c:v>8</c:v>
                </c:pt>
                <c:pt idx="827">
                  <c:v>8</c:v>
                </c:pt>
                <c:pt idx="828">
                  <c:v>8</c:v>
                </c:pt>
                <c:pt idx="829">
                  <c:v>9</c:v>
                </c:pt>
                <c:pt idx="830">
                  <c:v>9</c:v>
                </c:pt>
                <c:pt idx="831">
                  <c:v>9</c:v>
                </c:pt>
                <c:pt idx="832">
                  <c:v>9</c:v>
                </c:pt>
                <c:pt idx="833">
                  <c:v>9</c:v>
                </c:pt>
                <c:pt idx="834">
                  <c:v>9</c:v>
                </c:pt>
                <c:pt idx="835">
                  <c:v>9</c:v>
                </c:pt>
                <c:pt idx="836">
                  <c:v>9</c:v>
                </c:pt>
                <c:pt idx="837">
                  <c:v>9</c:v>
                </c:pt>
                <c:pt idx="838">
                  <c:v>9</c:v>
                </c:pt>
                <c:pt idx="839">
                  <c:v>9</c:v>
                </c:pt>
                <c:pt idx="840">
                  <c:v>9</c:v>
                </c:pt>
                <c:pt idx="841">
                  <c:v>9</c:v>
                </c:pt>
                <c:pt idx="842">
                  <c:v>9</c:v>
                </c:pt>
                <c:pt idx="843">
                  <c:v>9</c:v>
                </c:pt>
                <c:pt idx="844">
                  <c:v>9</c:v>
                </c:pt>
                <c:pt idx="845">
                  <c:v>9</c:v>
                </c:pt>
                <c:pt idx="846">
                  <c:v>9</c:v>
                </c:pt>
                <c:pt idx="847">
                  <c:v>9</c:v>
                </c:pt>
                <c:pt idx="848">
                  <c:v>9</c:v>
                </c:pt>
                <c:pt idx="849">
                  <c:v>9</c:v>
                </c:pt>
                <c:pt idx="850">
                  <c:v>9</c:v>
                </c:pt>
                <c:pt idx="851">
                  <c:v>9</c:v>
                </c:pt>
                <c:pt idx="852">
                  <c:v>9</c:v>
                </c:pt>
                <c:pt idx="853">
                  <c:v>9</c:v>
                </c:pt>
                <c:pt idx="854">
                  <c:v>9</c:v>
                </c:pt>
                <c:pt idx="855">
                  <c:v>9</c:v>
                </c:pt>
                <c:pt idx="856">
                  <c:v>9</c:v>
                </c:pt>
                <c:pt idx="857">
                  <c:v>9</c:v>
                </c:pt>
                <c:pt idx="858">
                  <c:v>9</c:v>
                </c:pt>
                <c:pt idx="859">
                  <c:v>9</c:v>
                </c:pt>
                <c:pt idx="860">
                  <c:v>9</c:v>
                </c:pt>
                <c:pt idx="861">
                  <c:v>9</c:v>
                </c:pt>
                <c:pt idx="862">
                  <c:v>9</c:v>
                </c:pt>
                <c:pt idx="863">
                  <c:v>9</c:v>
                </c:pt>
                <c:pt idx="864">
                  <c:v>9</c:v>
                </c:pt>
                <c:pt idx="865">
                  <c:v>9</c:v>
                </c:pt>
                <c:pt idx="866">
                  <c:v>8</c:v>
                </c:pt>
                <c:pt idx="867">
                  <c:v>8</c:v>
                </c:pt>
                <c:pt idx="868">
                  <c:v>8</c:v>
                </c:pt>
                <c:pt idx="869">
                  <c:v>8</c:v>
                </c:pt>
                <c:pt idx="870">
                  <c:v>8</c:v>
                </c:pt>
                <c:pt idx="871">
                  <c:v>8</c:v>
                </c:pt>
                <c:pt idx="872">
                  <c:v>8</c:v>
                </c:pt>
                <c:pt idx="873">
                  <c:v>8</c:v>
                </c:pt>
                <c:pt idx="874">
                  <c:v>8</c:v>
                </c:pt>
                <c:pt idx="875">
                  <c:v>8</c:v>
                </c:pt>
                <c:pt idx="876">
                  <c:v>8</c:v>
                </c:pt>
                <c:pt idx="877">
                  <c:v>8</c:v>
                </c:pt>
                <c:pt idx="878">
                  <c:v>8</c:v>
                </c:pt>
                <c:pt idx="879">
                  <c:v>8</c:v>
                </c:pt>
                <c:pt idx="880">
                  <c:v>8</c:v>
                </c:pt>
                <c:pt idx="881">
                  <c:v>8</c:v>
                </c:pt>
                <c:pt idx="882">
                  <c:v>8</c:v>
                </c:pt>
                <c:pt idx="883">
                  <c:v>8</c:v>
                </c:pt>
                <c:pt idx="884">
                  <c:v>8</c:v>
                </c:pt>
                <c:pt idx="885">
                  <c:v>8</c:v>
                </c:pt>
                <c:pt idx="886">
                  <c:v>8</c:v>
                </c:pt>
                <c:pt idx="887">
                  <c:v>8</c:v>
                </c:pt>
                <c:pt idx="888">
                  <c:v>8</c:v>
                </c:pt>
                <c:pt idx="889">
                  <c:v>8</c:v>
                </c:pt>
                <c:pt idx="890">
                  <c:v>8</c:v>
                </c:pt>
                <c:pt idx="891">
                  <c:v>8</c:v>
                </c:pt>
                <c:pt idx="892">
                  <c:v>8</c:v>
                </c:pt>
                <c:pt idx="893">
                  <c:v>8</c:v>
                </c:pt>
                <c:pt idx="894">
                  <c:v>8</c:v>
                </c:pt>
                <c:pt idx="895">
                  <c:v>8</c:v>
                </c:pt>
                <c:pt idx="896">
                  <c:v>8</c:v>
                </c:pt>
                <c:pt idx="897">
                  <c:v>8</c:v>
                </c:pt>
                <c:pt idx="898">
                  <c:v>8</c:v>
                </c:pt>
                <c:pt idx="899">
                  <c:v>8</c:v>
                </c:pt>
                <c:pt idx="900">
                  <c:v>8</c:v>
                </c:pt>
                <c:pt idx="901">
                  <c:v>8</c:v>
                </c:pt>
                <c:pt idx="902">
                  <c:v>8</c:v>
                </c:pt>
                <c:pt idx="903">
                  <c:v>8</c:v>
                </c:pt>
                <c:pt idx="904">
                  <c:v>9</c:v>
                </c:pt>
                <c:pt idx="905">
                  <c:v>9</c:v>
                </c:pt>
                <c:pt idx="906">
                  <c:v>9</c:v>
                </c:pt>
                <c:pt idx="907">
                  <c:v>9</c:v>
                </c:pt>
                <c:pt idx="908">
                  <c:v>9</c:v>
                </c:pt>
                <c:pt idx="909">
                  <c:v>9</c:v>
                </c:pt>
                <c:pt idx="910">
                  <c:v>9</c:v>
                </c:pt>
                <c:pt idx="911">
                  <c:v>9</c:v>
                </c:pt>
                <c:pt idx="912">
                  <c:v>9</c:v>
                </c:pt>
                <c:pt idx="913">
                  <c:v>9</c:v>
                </c:pt>
                <c:pt idx="914">
                  <c:v>9</c:v>
                </c:pt>
                <c:pt idx="915">
                  <c:v>9</c:v>
                </c:pt>
                <c:pt idx="916">
                  <c:v>9</c:v>
                </c:pt>
                <c:pt idx="917">
                  <c:v>9</c:v>
                </c:pt>
                <c:pt idx="918">
                  <c:v>9</c:v>
                </c:pt>
                <c:pt idx="919">
                  <c:v>9</c:v>
                </c:pt>
                <c:pt idx="920">
                  <c:v>9</c:v>
                </c:pt>
                <c:pt idx="921">
                  <c:v>9</c:v>
                </c:pt>
                <c:pt idx="922">
                  <c:v>9</c:v>
                </c:pt>
                <c:pt idx="923">
                  <c:v>9</c:v>
                </c:pt>
                <c:pt idx="924">
                  <c:v>9</c:v>
                </c:pt>
                <c:pt idx="925">
                  <c:v>9</c:v>
                </c:pt>
                <c:pt idx="926">
                  <c:v>9</c:v>
                </c:pt>
                <c:pt idx="927">
                  <c:v>9</c:v>
                </c:pt>
                <c:pt idx="928">
                  <c:v>9</c:v>
                </c:pt>
                <c:pt idx="929">
                  <c:v>9</c:v>
                </c:pt>
                <c:pt idx="930">
                  <c:v>9</c:v>
                </c:pt>
                <c:pt idx="931">
                  <c:v>9</c:v>
                </c:pt>
                <c:pt idx="932">
                  <c:v>9</c:v>
                </c:pt>
                <c:pt idx="933">
                  <c:v>9</c:v>
                </c:pt>
                <c:pt idx="934">
                  <c:v>9</c:v>
                </c:pt>
                <c:pt idx="935">
                  <c:v>9</c:v>
                </c:pt>
                <c:pt idx="936">
                  <c:v>9</c:v>
                </c:pt>
                <c:pt idx="937">
                  <c:v>9</c:v>
                </c:pt>
                <c:pt idx="938">
                  <c:v>9</c:v>
                </c:pt>
                <c:pt idx="939">
                  <c:v>9</c:v>
                </c:pt>
                <c:pt idx="940">
                  <c:v>9</c:v>
                </c:pt>
                <c:pt idx="941">
                  <c:v>8</c:v>
                </c:pt>
                <c:pt idx="942">
                  <c:v>8</c:v>
                </c:pt>
                <c:pt idx="943">
                  <c:v>8</c:v>
                </c:pt>
                <c:pt idx="944">
                  <c:v>8</c:v>
                </c:pt>
                <c:pt idx="945">
                  <c:v>8</c:v>
                </c:pt>
                <c:pt idx="946">
                  <c:v>8</c:v>
                </c:pt>
                <c:pt idx="947">
                  <c:v>8</c:v>
                </c:pt>
                <c:pt idx="948">
                  <c:v>8</c:v>
                </c:pt>
                <c:pt idx="949">
                  <c:v>8</c:v>
                </c:pt>
                <c:pt idx="950">
                  <c:v>8</c:v>
                </c:pt>
                <c:pt idx="951">
                  <c:v>8</c:v>
                </c:pt>
                <c:pt idx="952">
                  <c:v>8</c:v>
                </c:pt>
                <c:pt idx="953">
                  <c:v>8</c:v>
                </c:pt>
                <c:pt idx="954">
                  <c:v>8</c:v>
                </c:pt>
                <c:pt idx="955">
                  <c:v>8</c:v>
                </c:pt>
                <c:pt idx="956">
                  <c:v>8</c:v>
                </c:pt>
                <c:pt idx="957">
                  <c:v>8</c:v>
                </c:pt>
                <c:pt idx="958">
                  <c:v>8</c:v>
                </c:pt>
                <c:pt idx="959">
                  <c:v>8</c:v>
                </c:pt>
                <c:pt idx="960">
                  <c:v>8</c:v>
                </c:pt>
                <c:pt idx="961">
                  <c:v>8</c:v>
                </c:pt>
                <c:pt idx="962">
                  <c:v>8</c:v>
                </c:pt>
                <c:pt idx="963">
                  <c:v>8</c:v>
                </c:pt>
                <c:pt idx="964">
                  <c:v>8</c:v>
                </c:pt>
                <c:pt idx="965">
                  <c:v>8</c:v>
                </c:pt>
                <c:pt idx="966">
                  <c:v>8</c:v>
                </c:pt>
                <c:pt idx="967">
                  <c:v>8</c:v>
                </c:pt>
                <c:pt idx="968">
                  <c:v>8</c:v>
                </c:pt>
                <c:pt idx="969">
                  <c:v>8</c:v>
                </c:pt>
                <c:pt idx="970">
                  <c:v>8</c:v>
                </c:pt>
                <c:pt idx="971">
                  <c:v>8</c:v>
                </c:pt>
                <c:pt idx="972">
                  <c:v>8</c:v>
                </c:pt>
                <c:pt idx="973">
                  <c:v>8</c:v>
                </c:pt>
                <c:pt idx="974">
                  <c:v>8</c:v>
                </c:pt>
                <c:pt idx="975">
                  <c:v>8</c:v>
                </c:pt>
                <c:pt idx="976">
                  <c:v>8</c:v>
                </c:pt>
                <c:pt idx="977">
                  <c:v>8</c:v>
                </c:pt>
                <c:pt idx="978">
                  <c:v>8</c:v>
                </c:pt>
                <c:pt idx="979">
                  <c:v>9</c:v>
                </c:pt>
                <c:pt idx="980">
                  <c:v>9</c:v>
                </c:pt>
                <c:pt idx="981">
                  <c:v>9</c:v>
                </c:pt>
                <c:pt idx="982">
                  <c:v>9</c:v>
                </c:pt>
                <c:pt idx="983">
                  <c:v>9</c:v>
                </c:pt>
                <c:pt idx="984">
                  <c:v>9</c:v>
                </c:pt>
                <c:pt idx="985">
                  <c:v>9</c:v>
                </c:pt>
                <c:pt idx="986">
                  <c:v>9</c:v>
                </c:pt>
                <c:pt idx="987">
                  <c:v>9</c:v>
                </c:pt>
                <c:pt idx="988">
                  <c:v>9</c:v>
                </c:pt>
                <c:pt idx="989">
                  <c:v>9</c:v>
                </c:pt>
                <c:pt idx="990">
                  <c:v>9</c:v>
                </c:pt>
                <c:pt idx="991">
                  <c:v>9</c:v>
                </c:pt>
                <c:pt idx="992">
                  <c:v>9</c:v>
                </c:pt>
                <c:pt idx="993">
                  <c:v>9</c:v>
                </c:pt>
                <c:pt idx="994">
                  <c:v>9</c:v>
                </c:pt>
                <c:pt idx="995">
                  <c:v>9</c:v>
                </c:pt>
                <c:pt idx="996">
                  <c:v>9</c:v>
                </c:pt>
                <c:pt idx="997">
                  <c:v>9</c:v>
                </c:pt>
                <c:pt idx="998">
                  <c:v>9</c:v>
                </c:pt>
                <c:pt idx="999">
                  <c:v>9</c:v>
                </c:pt>
                <c:pt idx="1000">
                  <c:v>9</c:v>
                </c:pt>
                <c:pt idx="1001">
                  <c:v>9</c:v>
                </c:pt>
                <c:pt idx="1002">
                  <c:v>9</c:v>
                </c:pt>
                <c:pt idx="1003">
                  <c:v>9</c:v>
                </c:pt>
                <c:pt idx="1004">
                  <c:v>9</c:v>
                </c:pt>
                <c:pt idx="1005">
                  <c:v>9</c:v>
                </c:pt>
                <c:pt idx="1006">
                  <c:v>9</c:v>
                </c:pt>
                <c:pt idx="1007">
                  <c:v>9</c:v>
                </c:pt>
                <c:pt idx="1008">
                  <c:v>9</c:v>
                </c:pt>
                <c:pt idx="1009">
                  <c:v>9</c:v>
                </c:pt>
                <c:pt idx="1010">
                  <c:v>9</c:v>
                </c:pt>
                <c:pt idx="1011">
                  <c:v>9</c:v>
                </c:pt>
                <c:pt idx="1012">
                  <c:v>9</c:v>
                </c:pt>
                <c:pt idx="1013">
                  <c:v>9</c:v>
                </c:pt>
                <c:pt idx="1014">
                  <c:v>9</c:v>
                </c:pt>
                <c:pt idx="1015">
                  <c:v>9</c:v>
                </c:pt>
                <c:pt idx="1016">
                  <c:v>9</c:v>
                </c:pt>
                <c:pt idx="1017">
                  <c:v>8</c:v>
                </c:pt>
                <c:pt idx="1018">
                  <c:v>8</c:v>
                </c:pt>
                <c:pt idx="1019">
                  <c:v>8</c:v>
                </c:pt>
                <c:pt idx="1020">
                  <c:v>8</c:v>
                </c:pt>
                <c:pt idx="1021">
                  <c:v>8</c:v>
                </c:pt>
                <c:pt idx="1022">
                  <c:v>8</c:v>
                </c:pt>
                <c:pt idx="1023">
                  <c:v>8</c:v>
                </c:pt>
                <c:pt idx="1024">
                  <c:v>8</c:v>
                </c:pt>
                <c:pt idx="1025">
                  <c:v>8</c:v>
                </c:pt>
                <c:pt idx="1026">
                  <c:v>8</c:v>
                </c:pt>
                <c:pt idx="1027">
                  <c:v>8</c:v>
                </c:pt>
                <c:pt idx="1028">
                  <c:v>8</c:v>
                </c:pt>
                <c:pt idx="1029">
                  <c:v>8</c:v>
                </c:pt>
                <c:pt idx="1030">
                  <c:v>8</c:v>
                </c:pt>
                <c:pt idx="1031">
                  <c:v>8</c:v>
                </c:pt>
                <c:pt idx="1032">
                  <c:v>8</c:v>
                </c:pt>
                <c:pt idx="1033">
                  <c:v>8</c:v>
                </c:pt>
                <c:pt idx="1034">
                  <c:v>8</c:v>
                </c:pt>
                <c:pt idx="1035">
                  <c:v>8</c:v>
                </c:pt>
                <c:pt idx="1036">
                  <c:v>8</c:v>
                </c:pt>
                <c:pt idx="1037">
                  <c:v>8</c:v>
                </c:pt>
                <c:pt idx="1038">
                  <c:v>8</c:v>
                </c:pt>
                <c:pt idx="1039">
                  <c:v>8</c:v>
                </c:pt>
                <c:pt idx="1040">
                  <c:v>8</c:v>
                </c:pt>
                <c:pt idx="1041">
                  <c:v>8</c:v>
                </c:pt>
                <c:pt idx="1042">
                  <c:v>8</c:v>
                </c:pt>
                <c:pt idx="1043">
                  <c:v>8</c:v>
                </c:pt>
                <c:pt idx="1044">
                  <c:v>8</c:v>
                </c:pt>
                <c:pt idx="1045">
                  <c:v>8</c:v>
                </c:pt>
                <c:pt idx="1046">
                  <c:v>8</c:v>
                </c:pt>
                <c:pt idx="1047">
                  <c:v>8</c:v>
                </c:pt>
                <c:pt idx="1048">
                  <c:v>8</c:v>
                </c:pt>
                <c:pt idx="1049">
                  <c:v>8</c:v>
                </c:pt>
                <c:pt idx="1050">
                  <c:v>8</c:v>
                </c:pt>
                <c:pt idx="1051">
                  <c:v>8</c:v>
                </c:pt>
                <c:pt idx="1052">
                  <c:v>8</c:v>
                </c:pt>
                <c:pt idx="1053">
                  <c:v>8</c:v>
                </c:pt>
                <c:pt idx="1054">
                  <c:v>9</c:v>
                </c:pt>
                <c:pt idx="1055">
                  <c:v>9</c:v>
                </c:pt>
                <c:pt idx="1056">
                  <c:v>9</c:v>
                </c:pt>
                <c:pt idx="1057">
                  <c:v>9</c:v>
                </c:pt>
                <c:pt idx="1058">
                  <c:v>9</c:v>
                </c:pt>
                <c:pt idx="1059">
                  <c:v>9</c:v>
                </c:pt>
                <c:pt idx="1060">
                  <c:v>9</c:v>
                </c:pt>
                <c:pt idx="1061">
                  <c:v>9</c:v>
                </c:pt>
                <c:pt idx="1062">
                  <c:v>9</c:v>
                </c:pt>
                <c:pt idx="1063">
                  <c:v>9</c:v>
                </c:pt>
                <c:pt idx="1064">
                  <c:v>9</c:v>
                </c:pt>
                <c:pt idx="1065">
                  <c:v>9</c:v>
                </c:pt>
                <c:pt idx="1066">
                  <c:v>9</c:v>
                </c:pt>
                <c:pt idx="1067">
                  <c:v>9</c:v>
                </c:pt>
                <c:pt idx="1068">
                  <c:v>9</c:v>
                </c:pt>
                <c:pt idx="1069">
                  <c:v>9</c:v>
                </c:pt>
                <c:pt idx="1070">
                  <c:v>9</c:v>
                </c:pt>
                <c:pt idx="1071">
                  <c:v>9</c:v>
                </c:pt>
                <c:pt idx="1072">
                  <c:v>9</c:v>
                </c:pt>
                <c:pt idx="1073">
                  <c:v>9</c:v>
                </c:pt>
                <c:pt idx="1074">
                  <c:v>9</c:v>
                </c:pt>
                <c:pt idx="1075">
                  <c:v>9</c:v>
                </c:pt>
                <c:pt idx="1076">
                  <c:v>9</c:v>
                </c:pt>
                <c:pt idx="1077">
                  <c:v>9</c:v>
                </c:pt>
                <c:pt idx="1078">
                  <c:v>9</c:v>
                </c:pt>
                <c:pt idx="1079">
                  <c:v>9</c:v>
                </c:pt>
                <c:pt idx="1080">
                  <c:v>9</c:v>
                </c:pt>
                <c:pt idx="1081">
                  <c:v>9</c:v>
                </c:pt>
                <c:pt idx="1082">
                  <c:v>9</c:v>
                </c:pt>
                <c:pt idx="1083">
                  <c:v>9</c:v>
                </c:pt>
                <c:pt idx="1084">
                  <c:v>9</c:v>
                </c:pt>
                <c:pt idx="1085">
                  <c:v>9</c:v>
                </c:pt>
                <c:pt idx="1086">
                  <c:v>9</c:v>
                </c:pt>
                <c:pt idx="1087">
                  <c:v>9</c:v>
                </c:pt>
                <c:pt idx="1088">
                  <c:v>9</c:v>
                </c:pt>
                <c:pt idx="1089">
                  <c:v>9</c:v>
                </c:pt>
                <c:pt idx="1090">
                  <c:v>9</c:v>
                </c:pt>
                <c:pt idx="1091">
                  <c:v>9</c:v>
                </c:pt>
                <c:pt idx="1092">
                  <c:v>8</c:v>
                </c:pt>
                <c:pt idx="1093">
                  <c:v>8</c:v>
                </c:pt>
                <c:pt idx="1094">
                  <c:v>8</c:v>
                </c:pt>
                <c:pt idx="1095">
                  <c:v>8</c:v>
                </c:pt>
                <c:pt idx="1096">
                  <c:v>8</c:v>
                </c:pt>
                <c:pt idx="1097">
                  <c:v>8</c:v>
                </c:pt>
                <c:pt idx="1098">
                  <c:v>8</c:v>
                </c:pt>
                <c:pt idx="1099">
                  <c:v>8</c:v>
                </c:pt>
                <c:pt idx="1100">
                  <c:v>8</c:v>
                </c:pt>
                <c:pt idx="1101">
                  <c:v>8</c:v>
                </c:pt>
                <c:pt idx="1102">
                  <c:v>8</c:v>
                </c:pt>
                <c:pt idx="1103">
                  <c:v>8</c:v>
                </c:pt>
                <c:pt idx="1104">
                  <c:v>8</c:v>
                </c:pt>
                <c:pt idx="1105">
                  <c:v>8</c:v>
                </c:pt>
                <c:pt idx="1106">
                  <c:v>8</c:v>
                </c:pt>
                <c:pt idx="1107">
                  <c:v>8</c:v>
                </c:pt>
                <c:pt idx="1108">
                  <c:v>8</c:v>
                </c:pt>
                <c:pt idx="1109">
                  <c:v>8</c:v>
                </c:pt>
                <c:pt idx="1110">
                  <c:v>8</c:v>
                </c:pt>
                <c:pt idx="1111">
                  <c:v>8</c:v>
                </c:pt>
                <c:pt idx="1112">
                  <c:v>8</c:v>
                </c:pt>
                <c:pt idx="1113">
                  <c:v>8</c:v>
                </c:pt>
                <c:pt idx="1114">
                  <c:v>8</c:v>
                </c:pt>
                <c:pt idx="1115">
                  <c:v>8</c:v>
                </c:pt>
                <c:pt idx="1116">
                  <c:v>8</c:v>
                </c:pt>
                <c:pt idx="1117">
                  <c:v>8</c:v>
                </c:pt>
                <c:pt idx="1118">
                  <c:v>8</c:v>
                </c:pt>
                <c:pt idx="1119">
                  <c:v>8</c:v>
                </c:pt>
                <c:pt idx="1120">
                  <c:v>8</c:v>
                </c:pt>
                <c:pt idx="1121">
                  <c:v>8</c:v>
                </c:pt>
                <c:pt idx="1122">
                  <c:v>8</c:v>
                </c:pt>
                <c:pt idx="1123">
                  <c:v>8</c:v>
                </c:pt>
                <c:pt idx="1124">
                  <c:v>8</c:v>
                </c:pt>
                <c:pt idx="1125">
                  <c:v>8</c:v>
                </c:pt>
                <c:pt idx="1126">
                  <c:v>8</c:v>
                </c:pt>
                <c:pt idx="1127">
                  <c:v>8</c:v>
                </c:pt>
                <c:pt idx="1128">
                  <c:v>8</c:v>
                </c:pt>
                <c:pt idx="1129">
                  <c:v>9</c:v>
                </c:pt>
                <c:pt idx="1130">
                  <c:v>9</c:v>
                </c:pt>
                <c:pt idx="1131">
                  <c:v>9</c:v>
                </c:pt>
                <c:pt idx="1132">
                  <c:v>9</c:v>
                </c:pt>
                <c:pt idx="1133">
                  <c:v>9</c:v>
                </c:pt>
                <c:pt idx="1134">
                  <c:v>9</c:v>
                </c:pt>
                <c:pt idx="1135">
                  <c:v>9</c:v>
                </c:pt>
                <c:pt idx="1136">
                  <c:v>9</c:v>
                </c:pt>
                <c:pt idx="1137">
                  <c:v>9</c:v>
                </c:pt>
                <c:pt idx="1138">
                  <c:v>9</c:v>
                </c:pt>
                <c:pt idx="1139">
                  <c:v>9</c:v>
                </c:pt>
                <c:pt idx="1140">
                  <c:v>9</c:v>
                </c:pt>
                <c:pt idx="1141">
                  <c:v>9</c:v>
                </c:pt>
                <c:pt idx="1142">
                  <c:v>9</c:v>
                </c:pt>
                <c:pt idx="1143">
                  <c:v>9</c:v>
                </c:pt>
                <c:pt idx="1144">
                  <c:v>9</c:v>
                </c:pt>
                <c:pt idx="1145">
                  <c:v>9</c:v>
                </c:pt>
                <c:pt idx="1146">
                  <c:v>9</c:v>
                </c:pt>
                <c:pt idx="1147">
                  <c:v>9</c:v>
                </c:pt>
                <c:pt idx="1148">
                  <c:v>9</c:v>
                </c:pt>
                <c:pt idx="1149">
                  <c:v>9</c:v>
                </c:pt>
                <c:pt idx="1150">
                  <c:v>9</c:v>
                </c:pt>
                <c:pt idx="1151">
                  <c:v>9</c:v>
                </c:pt>
                <c:pt idx="1152">
                  <c:v>9</c:v>
                </c:pt>
                <c:pt idx="1153">
                  <c:v>9</c:v>
                </c:pt>
                <c:pt idx="1154">
                  <c:v>9</c:v>
                </c:pt>
                <c:pt idx="1155">
                  <c:v>9</c:v>
                </c:pt>
                <c:pt idx="1156">
                  <c:v>9</c:v>
                </c:pt>
                <c:pt idx="1157">
                  <c:v>9</c:v>
                </c:pt>
                <c:pt idx="1158">
                  <c:v>9</c:v>
                </c:pt>
                <c:pt idx="1159">
                  <c:v>9</c:v>
                </c:pt>
                <c:pt idx="1160">
                  <c:v>9</c:v>
                </c:pt>
                <c:pt idx="1161">
                  <c:v>9</c:v>
                </c:pt>
                <c:pt idx="1162">
                  <c:v>9</c:v>
                </c:pt>
                <c:pt idx="1163">
                  <c:v>9</c:v>
                </c:pt>
                <c:pt idx="1164">
                  <c:v>9</c:v>
                </c:pt>
                <c:pt idx="1165">
                  <c:v>9</c:v>
                </c:pt>
                <c:pt idx="1166">
                  <c:v>9</c:v>
                </c:pt>
                <c:pt idx="1167">
                  <c:v>8</c:v>
                </c:pt>
                <c:pt idx="1168">
                  <c:v>8</c:v>
                </c:pt>
                <c:pt idx="1169">
                  <c:v>8</c:v>
                </c:pt>
                <c:pt idx="1170">
                  <c:v>8</c:v>
                </c:pt>
                <c:pt idx="1171">
                  <c:v>8</c:v>
                </c:pt>
                <c:pt idx="1172">
                  <c:v>8</c:v>
                </c:pt>
                <c:pt idx="1173">
                  <c:v>8</c:v>
                </c:pt>
                <c:pt idx="1174">
                  <c:v>8</c:v>
                </c:pt>
                <c:pt idx="1175">
                  <c:v>8</c:v>
                </c:pt>
                <c:pt idx="1176">
                  <c:v>8</c:v>
                </c:pt>
                <c:pt idx="1177">
                  <c:v>8</c:v>
                </c:pt>
                <c:pt idx="1178">
                  <c:v>8</c:v>
                </c:pt>
                <c:pt idx="1179">
                  <c:v>8</c:v>
                </c:pt>
                <c:pt idx="1180">
                  <c:v>8</c:v>
                </c:pt>
                <c:pt idx="1181">
                  <c:v>8</c:v>
                </c:pt>
                <c:pt idx="1182">
                  <c:v>8</c:v>
                </c:pt>
                <c:pt idx="1183">
                  <c:v>8</c:v>
                </c:pt>
                <c:pt idx="1184">
                  <c:v>8</c:v>
                </c:pt>
                <c:pt idx="1185">
                  <c:v>8</c:v>
                </c:pt>
                <c:pt idx="1186">
                  <c:v>8</c:v>
                </c:pt>
                <c:pt idx="1187">
                  <c:v>8</c:v>
                </c:pt>
                <c:pt idx="1188">
                  <c:v>8</c:v>
                </c:pt>
                <c:pt idx="1189">
                  <c:v>8</c:v>
                </c:pt>
                <c:pt idx="1190">
                  <c:v>8</c:v>
                </c:pt>
                <c:pt idx="1191">
                  <c:v>8</c:v>
                </c:pt>
                <c:pt idx="1192">
                  <c:v>8</c:v>
                </c:pt>
                <c:pt idx="1193">
                  <c:v>8</c:v>
                </c:pt>
                <c:pt idx="1194">
                  <c:v>8</c:v>
                </c:pt>
                <c:pt idx="1195">
                  <c:v>8</c:v>
                </c:pt>
                <c:pt idx="1196">
                  <c:v>8</c:v>
                </c:pt>
                <c:pt idx="1197">
                  <c:v>8</c:v>
                </c:pt>
                <c:pt idx="1198">
                  <c:v>8</c:v>
                </c:pt>
                <c:pt idx="1199">
                  <c:v>8</c:v>
                </c:pt>
                <c:pt idx="1200">
                  <c:v>8</c:v>
                </c:pt>
                <c:pt idx="1201">
                  <c:v>8</c:v>
                </c:pt>
                <c:pt idx="1202">
                  <c:v>8</c:v>
                </c:pt>
                <c:pt idx="1203">
                  <c:v>8</c:v>
                </c:pt>
                <c:pt idx="1204">
                  <c:v>8</c:v>
                </c:pt>
                <c:pt idx="1205">
                  <c:v>9</c:v>
                </c:pt>
                <c:pt idx="1206">
                  <c:v>9</c:v>
                </c:pt>
                <c:pt idx="1207">
                  <c:v>9</c:v>
                </c:pt>
                <c:pt idx="1208">
                  <c:v>9</c:v>
                </c:pt>
                <c:pt idx="1209">
                  <c:v>9</c:v>
                </c:pt>
                <c:pt idx="1210">
                  <c:v>9</c:v>
                </c:pt>
                <c:pt idx="1211">
                  <c:v>9</c:v>
                </c:pt>
                <c:pt idx="1212">
                  <c:v>9</c:v>
                </c:pt>
                <c:pt idx="1213">
                  <c:v>9</c:v>
                </c:pt>
                <c:pt idx="1214">
                  <c:v>9</c:v>
                </c:pt>
                <c:pt idx="1215">
                  <c:v>9</c:v>
                </c:pt>
                <c:pt idx="1216">
                  <c:v>9</c:v>
                </c:pt>
                <c:pt idx="1217">
                  <c:v>9</c:v>
                </c:pt>
                <c:pt idx="1218">
                  <c:v>9</c:v>
                </c:pt>
                <c:pt idx="1219">
                  <c:v>9</c:v>
                </c:pt>
                <c:pt idx="1220">
                  <c:v>9</c:v>
                </c:pt>
                <c:pt idx="1221">
                  <c:v>9</c:v>
                </c:pt>
                <c:pt idx="1222">
                  <c:v>9</c:v>
                </c:pt>
                <c:pt idx="1223">
                  <c:v>9</c:v>
                </c:pt>
                <c:pt idx="1224">
                  <c:v>9</c:v>
                </c:pt>
                <c:pt idx="1225">
                  <c:v>9</c:v>
                </c:pt>
                <c:pt idx="1226">
                  <c:v>9</c:v>
                </c:pt>
                <c:pt idx="1227">
                  <c:v>9</c:v>
                </c:pt>
                <c:pt idx="1228">
                  <c:v>9</c:v>
                </c:pt>
                <c:pt idx="1229">
                  <c:v>9</c:v>
                </c:pt>
                <c:pt idx="1230">
                  <c:v>9</c:v>
                </c:pt>
                <c:pt idx="1231">
                  <c:v>9</c:v>
                </c:pt>
                <c:pt idx="1232">
                  <c:v>9</c:v>
                </c:pt>
                <c:pt idx="1233">
                  <c:v>9</c:v>
                </c:pt>
                <c:pt idx="1234">
                  <c:v>9</c:v>
                </c:pt>
                <c:pt idx="1235">
                  <c:v>9</c:v>
                </c:pt>
                <c:pt idx="1236">
                  <c:v>9</c:v>
                </c:pt>
                <c:pt idx="1237">
                  <c:v>9</c:v>
                </c:pt>
                <c:pt idx="1238">
                  <c:v>9</c:v>
                </c:pt>
                <c:pt idx="1239">
                  <c:v>9</c:v>
                </c:pt>
                <c:pt idx="1240">
                  <c:v>9</c:v>
                </c:pt>
                <c:pt idx="1241">
                  <c:v>9</c:v>
                </c:pt>
                <c:pt idx="1242">
                  <c:v>8</c:v>
                </c:pt>
                <c:pt idx="1243">
                  <c:v>8</c:v>
                </c:pt>
                <c:pt idx="1244">
                  <c:v>8</c:v>
                </c:pt>
                <c:pt idx="1245">
                  <c:v>8</c:v>
                </c:pt>
                <c:pt idx="1246">
                  <c:v>8</c:v>
                </c:pt>
                <c:pt idx="1247">
                  <c:v>8</c:v>
                </c:pt>
                <c:pt idx="1248">
                  <c:v>8</c:v>
                </c:pt>
                <c:pt idx="1249">
                  <c:v>8</c:v>
                </c:pt>
                <c:pt idx="1250">
                  <c:v>8</c:v>
                </c:pt>
                <c:pt idx="1251">
                  <c:v>8</c:v>
                </c:pt>
                <c:pt idx="1252">
                  <c:v>8</c:v>
                </c:pt>
                <c:pt idx="1253">
                  <c:v>8</c:v>
                </c:pt>
                <c:pt idx="1254">
                  <c:v>8</c:v>
                </c:pt>
                <c:pt idx="1255">
                  <c:v>8</c:v>
                </c:pt>
                <c:pt idx="1256">
                  <c:v>8</c:v>
                </c:pt>
                <c:pt idx="1257">
                  <c:v>8</c:v>
                </c:pt>
                <c:pt idx="1258">
                  <c:v>8</c:v>
                </c:pt>
                <c:pt idx="1259">
                  <c:v>8</c:v>
                </c:pt>
                <c:pt idx="1260">
                  <c:v>8</c:v>
                </c:pt>
                <c:pt idx="1261">
                  <c:v>8</c:v>
                </c:pt>
                <c:pt idx="1262">
                  <c:v>8</c:v>
                </c:pt>
                <c:pt idx="1263">
                  <c:v>8</c:v>
                </c:pt>
                <c:pt idx="1264">
                  <c:v>8</c:v>
                </c:pt>
                <c:pt idx="1265">
                  <c:v>8</c:v>
                </c:pt>
                <c:pt idx="1266">
                  <c:v>8</c:v>
                </c:pt>
                <c:pt idx="1267">
                  <c:v>8</c:v>
                </c:pt>
                <c:pt idx="1268">
                  <c:v>8</c:v>
                </c:pt>
                <c:pt idx="1269">
                  <c:v>8</c:v>
                </c:pt>
                <c:pt idx="1270">
                  <c:v>8</c:v>
                </c:pt>
                <c:pt idx="1271">
                  <c:v>8</c:v>
                </c:pt>
                <c:pt idx="1272">
                  <c:v>8</c:v>
                </c:pt>
                <c:pt idx="1273">
                  <c:v>8</c:v>
                </c:pt>
                <c:pt idx="1274">
                  <c:v>8</c:v>
                </c:pt>
                <c:pt idx="1275">
                  <c:v>8</c:v>
                </c:pt>
                <c:pt idx="1276">
                  <c:v>8</c:v>
                </c:pt>
                <c:pt idx="1277">
                  <c:v>8</c:v>
                </c:pt>
                <c:pt idx="1278">
                  <c:v>8</c:v>
                </c:pt>
                <c:pt idx="1279">
                  <c:v>8</c:v>
                </c:pt>
                <c:pt idx="1280">
                  <c:v>9</c:v>
                </c:pt>
                <c:pt idx="1281">
                  <c:v>9</c:v>
                </c:pt>
                <c:pt idx="1282">
                  <c:v>9</c:v>
                </c:pt>
                <c:pt idx="1283">
                  <c:v>9</c:v>
                </c:pt>
                <c:pt idx="1284">
                  <c:v>9</c:v>
                </c:pt>
                <c:pt idx="1285">
                  <c:v>9</c:v>
                </c:pt>
                <c:pt idx="1286">
                  <c:v>9</c:v>
                </c:pt>
                <c:pt idx="1287">
                  <c:v>9</c:v>
                </c:pt>
                <c:pt idx="1288">
                  <c:v>9</c:v>
                </c:pt>
                <c:pt idx="1289">
                  <c:v>9</c:v>
                </c:pt>
                <c:pt idx="1290">
                  <c:v>9</c:v>
                </c:pt>
                <c:pt idx="1291">
                  <c:v>9</c:v>
                </c:pt>
                <c:pt idx="1292">
                  <c:v>9</c:v>
                </c:pt>
                <c:pt idx="1293">
                  <c:v>9</c:v>
                </c:pt>
                <c:pt idx="1294">
                  <c:v>9</c:v>
                </c:pt>
                <c:pt idx="1295">
                  <c:v>9</c:v>
                </c:pt>
                <c:pt idx="1296">
                  <c:v>9</c:v>
                </c:pt>
                <c:pt idx="1297">
                  <c:v>9</c:v>
                </c:pt>
                <c:pt idx="1298">
                  <c:v>9</c:v>
                </c:pt>
                <c:pt idx="1299">
                  <c:v>9</c:v>
                </c:pt>
                <c:pt idx="1300">
                  <c:v>9</c:v>
                </c:pt>
                <c:pt idx="1301">
                  <c:v>9</c:v>
                </c:pt>
                <c:pt idx="1302">
                  <c:v>9</c:v>
                </c:pt>
                <c:pt idx="1303">
                  <c:v>9</c:v>
                </c:pt>
                <c:pt idx="1304">
                  <c:v>9</c:v>
                </c:pt>
                <c:pt idx="1305">
                  <c:v>9</c:v>
                </c:pt>
                <c:pt idx="1306">
                  <c:v>9</c:v>
                </c:pt>
                <c:pt idx="1307">
                  <c:v>9</c:v>
                </c:pt>
                <c:pt idx="1308">
                  <c:v>9</c:v>
                </c:pt>
                <c:pt idx="1309">
                  <c:v>9</c:v>
                </c:pt>
                <c:pt idx="1310">
                  <c:v>9</c:v>
                </c:pt>
                <c:pt idx="1311">
                  <c:v>9</c:v>
                </c:pt>
                <c:pt idx="1312">
                  <c:v>9</c:v>
                </c:pt>
                <c:pt idx="1313">
                  <c:v>9</c:v>
                </c:pt>
                <c:pt idx="1314">
                  <c:v>9</c:v>
                </c:pt>
                <c:pt idx="1315">
                  <c:v>9</c:v>
                </c:pt>
                <c:pt idx="1316">
                  <c:v>9</c:v>
                </c:pt>
                <c:pt idx="1317">
                  <c:v>8</c:v>
                </c:pt>
                <c:pt idx="1318">
                  <c:v>8</c:v>
                </c:pt>
                <c:pt idx="1319">
                  <c:v>8</c:v>
                </c:pt>
                <c:pt idx="1320">
                  <c:v>8</c:v>
                </c:pt>
                <c:pt idx="1321">
                  <c:v>8</c:v>
                </c:pt>
                <c:pt idx="1322">
                  <c:v>8</c:v>
                </c:pt>
                <c:pt idx="1323">
                  <c:v>8</c:v>
                </c:pt>
                <c:pt idx="1324">
                  <c:v>8</c:v>
                </c:pt>
                <c:pt idx="1325">
                  <c:v>8</c:v>
                </c:pt>
                <c:pt idx="1326">
                  <c:v>8</c:v>
                </c:pt>
                <c:pt idx="1327">
                  <c:v>8</c:v>
                </c:pt>
                <c:pt idx="1328">
                  <c:v>8</c:v>
                </c:pt>
                <c:pt idx="1329">
                  <c:v>8</c:v>
                </c:pt>
                <c:pt idx="1330">
                  <c:v>8</c:v>
                </c:pt>
                <c:pt idx="1331">
                  <c:v>8</c:v>
                </c:pt>
                <c:pt idx="1332">
                  <c:v>8</c:v>
                </c:pt>
                <c:pt idx="1333">
                  <c:v>8</c:v>
                </c:pt>
                <c:pt idx="1334">
                  <c:v>8</c:v>
                </c:pt>
                <c:pt idx="1335">
                  <c:v>8</c:v>
                </c:pt>
                <c:pt idx="1336">
                  <c:v>8</c:v>
                </c:pt>
                <c:pt idx="1337">
                  <c:v>8</c:v>
                </c:pt>
                <c:pt idx="1338">
                  <c:v>8</c:v>
                </c:pt>
                <c:pt idx="1339">
                  <c:v>8</c:v>
                </c:pt>
                <c:pt idx="1340">
                  <c:v>8</c:v>
                </c:pt>
                <c:pt idx="1341">
                  <c:v>8</c:v>
                </c:pt>
                <c:pt idx="1342">
                  <c:v>8</c:v>
                </c:pt>
                <c:pt idx="1343">
                  <c:v>8</c:v>
                </c:pt>
                <c:pt idx="1344">
                  <c:v>8</c:v>
                </c:pt>
                <c:pt idx="1345">
                  <c:v>8</c:v>
                </c:pt>
                <c:pt idx="1346">
                  <c:v>8</c:v>
                </c:pt>
                <c:pt idx="1347">
                  <c:v>8</c:v>
                </c:pt>
                <c:pt idx="1348">
                  <c:v>8</c:v>
                </c:pt>
                <c:pt idx="1349">
                  <c:v>8</c:v>
                </c:pt>
                <c:pt idx="1350">
                  <c:v>8</c:v>
                </c:pt>
                <c:pt idx="1351">
                  <c:v>8</c:v>
                </c:pt>
                <c:pt idx="1352">
                  <c:v>8</c:v>
                </c:pt>
                <c:pt idx="1353">
                  <c:v>8</c:v>
                </c:pt>
                <c:pt idx="1354">
                  <c:v>8</c:v>
                </c:pt>
                <c:pt idx="1355">
                  <c:v>9</c:v>
                </c:pt>
                <c:pt idx="1356">
                  <c:v>9</c:v>
                </c:pt>
                <c:pt idx="1357">
                  <c:v>9</c:v>
                </c:pt>
                <c:pt idx="1358">
                  <c:v>9</c:v>
                </c:pt>
                <c:pt idx="1359">
                  <c:v>9</c:v>
                </c:pt>
                <c:pt idx="1360">
                  <c:v>9</c:v>
                </c:pt>
                <c:pt idx="1361">
                  <c:v>9</c:v>
                </c:pt>
                <c:pt idx="1362">
                  <c:v>9</c:v>
                </c:pt>
                <c:pt idx="1363">
                  <c:v>9</c:v>
                </c:pt>
                <c:pt idx="1364">
                  <c:v>9</c:v>
                </c:pt>
                <c:pt idx="1365">
                  <c:v>9</c:v>
                </c:pt>
                <c:pt idx="1366">
                  <c:v>9</c:v>
                </c:pt>
                <c:pt idx="1367">
                  <c:v>9</c:v>
                </c:pt>
                <c:pt idx="1368">
                  <c:v>9</c:v>
                </c:pt>
                <c:pt idx="1369">
                  <c:v>9</c:v>
                </c:pt>
                <c:pt idx="1370">
                  <c:v>9</c:v>
                </c:pt>
                <c:pt idx="1371">
                  <c:v>9</c:v>
                </c:pt>
                <c:pt idx="1372">
                  <c:v>9</c:v>
                </c:pt>
                <c:pt idx="1373">
                  <c:v>9</c:v>
                </c:pt>
                <c:pt idx="1374">
                  <c:v>9</c:v>
                </c:pt>
                <c:pt idx="1375">
                  <c:v>9</c:v>
                </c:pt>
                <c:pt idx="1376">
                  <c:v>9</c:v>
                </c:pt>
                <c:pt idx="1377">
                  <c:v>9</c:v>
                </c:pt>
                <c:pt idx="1378">
                  <c:v>9</c:v>
                </c:pt>
                <c:pt idx="1379">
                  <c:v>9</c:v>
                </c:pt>
                <c:pt idx="1380">
                  <c:v>9</c:v>
                </c:pt>
                <c:pt idx="1381">
                  <c:v>9</c:v>
                </c:pt>
                <c:pt idx="1382">
                  <c:v>9</c:v>
                </c:pt>
                <c:pt idx="1383">
                  <c:v>9</c:v>
                </c:pt>
                <c:pt idx="1384">
                  <c:v>9</c:v>
                </c:pt>
                <c:pt idx="1385">
                  <c:v>9</c:v>
                </c:pt>
                <c:pt idx="1386">
                  <c:v>9</c:v>
                </c:pt>
                <c:pt idx="1387">
                  <c:v>9</c:v>
                </c:pt>
                <c:pt idx="1388">
                  <c:v>9</c:v>
                </c:pt>
                <c:pt idx="1389">
                  <c:v>9</c:v>
                </c:pt>
                <c:pt idx="1390">
                  <c:v>9</c:v>
                </c:pt>
                <c:pt idx="1391">
                  <c:v>9</c:v>
                </c:pt>
                <c:pt idx="1392">
                  <c:v>8</c:v>
                </c:pt>
                <c:pt idx="1393">
                  <c:v>8</c:v>
                </c:pt>
                <c:pt idx="1394">
                  <c:v>8</c:v>
                </c:pt>
                <c:pt idx="1395">
                  <c:v>8</c:v>
                </c:pt>
                <c:pt idx="1396">
                  <c:v>8</c:v>
                </c:pt>
                <c:pt idx="1397">
                  <c:v>8</c:v>
                </c:pt>
                <c:pt idx="1398">
                  <c:v>8</c:v>
                </c:pt>
                <c:pt idx="1399">
                  <c:v>8</c:v>
                </c:pt>
                <c:pt idx="1400">
                  <c:v>8</c:v>
                </c:pt>
                <c:pt idx="1401">
                  <c:v>8</c:v>
                </c:pt>
                <c:pt idx="1402">
                  <c:v>8</c:v>
                </c:pt>
                <c:pt idx="1403">
                  <c:v>8</c:v>
                </c:pt>
                <c:pt idx="1404">
                  <c:v>8</c:v>
                </c:pt>
                <c:pt idx="1405">
                  <c:v>8</c:v>
                </c:pt>
                <c:pt idx="1406">
                  <c:v>8</c:v>
                </c:pt>
                <c:pt idx="1407">
                  <c:v>8</c:v>
                </c:pt>
                <c:pt idx="1408">
                  <c:v>8</c:v>
                </c:pt>
                <c:pt idx="1409">
                  <c:v>8</c:v>
                </c:pt>
                <c:pt idx="1410">
                  <c:v>8</c:v>
                </c:pt>
                <c:pt idx="1411">
                  <c:v>8</c:v>
                </c:pt>
                <c:pt idx="1412">
                  <c:v>8</c:v>
                </c:pt>
                <c:pt idx="1413">
                  <c:v>8</c:v>
                </c:pt>
                <c:pt idx="1414">
                  <c:v>8</c:v>
                </c:pt>
                <c:pt idx="1415">
                  <c:v>8</c:v>
                </c:pt>
                <c:pt idx="1416">
                  <c:v>8</c:v>
                </c:pt>
                <c:pt idx="1417">
                  <c:v>8</c:v>
                </c:pt>
                <c:pt idx="1418">
                  <c:v>8</c:v>
                </c:pt>
                <c:pt idx="1419">
                  <c:v>8</c:v>
                </c:pt>
                <c:pt idx="1420">
                  <c:v>8</c:v>
                </c:pt>
                <c:pt idx="1421">
                  <c:v>8</c:v>
                </c:pt>
                <c:pt idx="1422">
                  <c:v>8</c:v>
                </c:pt>
                <c:pt idx="1423">
                  <c:v>8</c:v>
                </c:pt>
                <c:pt idx="1424">
                  <c:v>8</c:v>
                </c:pt>
                <c:pt idx="1425">
                  <c:v>8</c:v>
                </c:pt>
                <c:pt idx="1426">
                  <c:v>8</c:v>
                </c:pt>
                <c:pt idx="1427">
                  <c:v>8</c:v>
                </c:pt>
                <c:pt idx="1428">
                  <c:v>8</c:v>
                </c:pt>
                <c:pt idx="1429">
                  <c:v>8</c:v>
                </c:pt>
                <c:pt idx="1430">
                  <c:v>9</c:v>
                </c:pt>
                <c:pt idx="1431">
                  <c:v>9</c:v>
                </c:pt>
                <c:pt idx="1432">
                  <c:v>9</c:v>
                </c:pt>
                <c:pt idx="1433">
                  <c:v>9</c:v>
                </c:pt>
                <c:pt idx="1434">
                  <c:v>9</c:v>
                </c:pt>
                <c:pt idx="1435">
                  <c:v>9</c:v>
                </c:pt>
                <c:pt idx="1436">
                  <c:v>9</c:v>
                </c:pt>
                <c:pt idx="1437">
                  <c:v>9</c:v>
                </c:pt>
                <c:pt idx="1438">
                  <c:v>9</c:v>
                </c:pt>
                <c:pt idx="1439">
                  <c:v>9</c:v>
                </c:pt>
                <c:pt idx="1440">
                  <c:v>9</c:v>
                </c:pt>
                <c:pt idx="1441">
                  <c:v>9</c:v>
                </c:pt>
                <c:pt idx="1442">
                  <c:v>9</c:v>
                </c:pt>
                <c:pt idx="1443">
                  <c:v>9</c:v>
                </c:pt>
                <c:pt idx="1444">
                  <c:v>9</c:v>
                </c:pt>
                <c:pt idx="1445">
                  <c:v>9</c:v>
                </c:pt>
                <c:pt idx="1446">
                  <c:v>9</c:v>
                </c:pt>
                <c:pt idx="1447">
                  <c:v>9</c:v>
                </c:pt>
                <c:pt idx="1448">
                  <c:v>9</c:v>
                </c:pt>
                <c:pt idx="1449">
                  <c:v>9</c:v>
                </c:pt>
                <c:pt idx="1450">
                  <c:v>9</c:v>
                </c:pt>
                <c:pt idx="1451">
                  <c:v>9</c:v>
                </c:pt>
                <c:pt idx="1452">
                  <c:v>9</c:v>
                </c:pt>
                <c:pt idx="1453">
                  <c:v>9</c:v>
                </c:pt>
                <c:pt idx="1454">
                  <c:v>9</c:v>
                </c:pt>
                <c:pt idx="1455">
                  <c:v>9</c:v>
                </c:pt>
                <c:pt idx="1456">
                  <c:v>9</c:v>
                </c:pt>
                <c:pt idx="1457">
                  <c:v>9</c:v>
                </c:pt>
                <c:pt idx="1458">
                  <c:v>9</c:v>
                </c:pt>
                <c:pt idx="1459">
                  <c:v>9</c:v>
                </c:pt>
                <c:pt idx="1460">
                  <c:v>9</c:v>
                </c:pt>
                <c:pt idx="1461">
                  <c:v>9</c:v>
                </c:pt>
                <c:pt idx="1462">
                  <c:v>9</c:v>
                </c:pt>
                <c:pt idx="1463">
                  <c:v>9</c:v>
                </c:pt>
                <c:pt idx="1464">
                  <c:v>9</c:v>
                </c:pt>
                <c:pt idx="1465">
                  <c:v>9</c:v>
                </c:pt>
                <c:pt idx="1466">
                  <c:v>9</c:v>
                </c:pt>
                <c:pt idx="1467">
                  <c:v>9</c:v>
                </c:pt>
                <c:pt idx="1468">
                  <c:v>8</c:v>
                </c:pt>
                <c:pt idx="1469">
                  <c:v>8</c:v>
                </c:pt>
                <c:pt idx="1470">
                  <c:v>8</c:v>
                </c:pt>
                <c:pt idx="1471">
                  <c:v>8</c:v>
                </c:pt>
                <c:pt idx="1472">
                  <c:v>8</c:v>
                </c:pt>
                <c:pt idx="1473">
                  <c:v>8</c:v>
                </c:pt>
                <c:pt idx="1474">
                  <c:v>8</c:v>
                </c:pt>
                <c:pt idx="1475">
                  <c:v>8</c:v>
                </c:pt>
                <c:pt idx="1476">
                  <c:v>8</c:v>
                </c:pt>
                <c:pt idx="1477">
                  <c:v>8</c:v>
                </c:pt>
                <c:pt idx="1478">
                  <c:v>8</c:v>
                </c:pt>
                <c:pt idx="1479">
                  <c:v>8</c:v>
                </c:pt>
                <c:pt idx="1480">
                  <c:v>8</c:v>
                </c:pt>
                <c:pt idx="1481">
                  <c:v>8</c:v>
                </c:pt>
                <c:pt idx="1482">
                  <c:v>8</c:v>
                </c:pt>
                <c:pt idx="1483">
                  <c:v>8</c:v>
                </c:pt>
                <c:pt idx="1484">
                  <c:v>8</c:v>
                </c:pt>
                <c:pt idx="1485">
                  <c:v>8</c:v>
                </c:pt>
                <c:pt idx="1486">
                  <c:v>8</c:v>
                </c:pt>
                <c:pt idx="1487">
                  <c:v>8</c:v>
                </c:pt>
                <c:pt idx="1488">
                  <c:v>8</c:v>
                </c:pt>
                <c:pt idx="1489">
                  <c:v>8</c:v>
                </c:pt>
                <c:pt idx="1490">
                  <c:v>8</c:v>
                </c:pt>
                <c:pt idx="1491">
                  <c:v>8</c:v>
                </c:pt>
                <c:pt idx="1492">
                  <c:v>8</c:v>
                </c:pt>
                <c:pt idx="1493">
                  <c:v>8</c:v>
                </c:pt>
                <c:pt idx="1494">
                  <c:v>8</c:v>
                </c:pt>
                <c:pt idx="1495">
                  <c:v>8</c:v>
                </c:pt>
                <c:pt idx="1496">
                  <c:v>8</c:v>
                </c:pt>
                <c:pt idx="1497">
                  <c:v>8</c:v>
                </c:pt>
                <c:pt idx="1498">
                  <c:v>8</c:v>
                </c:pt>
                <c:pt idx="1499">
                  <c:v>8</c:v>
                </c:pt>
                <c:pt idx="1500">
                  <c:v>8</c:v>
                </c:pt>
                <c:pt idx="1501">
                  <c:v>8</c:v>
                </c:pt>
                <c:pt idx="1502">
                  <c:v>8</c:v>
                </c:pt>
                <c:pt idx="1503">
                  <c:v>8</c:v>
                </c:pt>
                <c:pt idx="1504">
                  <c:v>8</c:v>
                </c:pt>
                <c:pt idx="1505">
                  <c:v>9</c:v>
                </c:pt>
                <c:pt idx="1506">
                  <c:v>9</c:v>
                </c:pt>
                <c:pt idx="1507">
                  <c:v>9</c:v>
                </c:pt>
                <c:pt idx="1508">
                  <c:v>9</c:v>
                </c:pt>
                <c:pt idx="1509">
                  <c:v>9</c:v>
                </c:pt>
                <c:pt idx="1510">
                  <c:v>9</c:v>
                </c:pt>
                <c:pt idx="1511">
                  <c:v>9</c:v>
                </c:pt>
                <c:pt idx="1512">
                  <c:v>9</c:v>
                </c:pt>
                <c:pt idx="1513">
                  <c:v>9</c:v>
                </c:pt>
                <c:pt idx="1514">
                  <c:v>9</c:v>
                </c:pt>
                <c:pt idx="1515">
                  <c:v>9</c:v>
                </c:pt>
                <c:pt idx="1516">
                  <c:v>9</c:v>
                </c:pt>
                <c:pt idx="1517">
                  <c:v>9</c:v>
                </c:pt>
                <c:pt idx="1518">
                  <c:v>9</c:v>
                </c:pt>
                <c:pt idx="1519">
                  <c:v>9</c:v>
                </c:pt>
                <c:pt idx="1520">
                  <c:v>9</c:v>
                </c:pt>
                <c:pt idx="1521">
                  <c:v>9</c:v>
                </c:pt>
                <c:pt idx="1522">
                  <c:v>9</c:v>
                </c:pt>
                <c:pt idx="1523">
                  <c:v>9</c:v>
                </c:pt>
                <c:pt idx="1524">
                  <c:v>9</c:v>
                </c:pt>
                <c:pt idx="1525">
                  <c:v>9</c:v>
                </c:pt>
                <c:pt idx="1526">
                  <c:v>9</c:v>
                </c:pt>
                <c:pt idx="1527">
                  <c:v>9</c:v>
                </c:pt>
                <c:pt idx="1528">
                  <c:v>9</c:v>
                </c:pt>
                <c:pt idx="1529">
                  <c:v>9</c:v>
                </c:pt>
                <c:pt idx="1530">
                  <c:v>9</c:v>
                </c:pt>
                <c:pt idx="1531">
                  <c:v>9</c:v>
                </c:pt>
                <c:pt idx="1532">
                  <c:v>9</c:v>
                </c:pt>
                <c:pt idx="1533">
                  <c:v>9</c:v>
                </c:pt>
                <c:pt idx="1534">
                  <c:v>9</c:v>
                </c:pt>
                <c:pt idx="1535">
                  <c:v>9</c:v>
                </c:pt>
                <c:pt idx="1536">
                  <c:v>9</c:v>
                </c:pt>
                <c:pt idx="1537">
                  <c:v>9</c:v>
                </c:pt>
                <c:pt idx="1538">
                  <c:v>9</c:v>
                </c:pt>
                <c:pt idx="1539">
                  <c:v>9</c:v>
                </c:pt>
                <c:pt idx="1540">
                  <c:v>9</c:v>
                </c:pt>
                <c:pt idx="1541">
                  <c:v>9</c:v>
                </c:pt>
                <c:pt idx="1542">
                  <c:v>9</c:v>
                </c:pt>
                <c:pt idx="1543">
                  <c:v>8</c:v>
                </c:pt>
                <c:pt idx="1544">
                  <c:v>8</c:v>
                </c:pt>
                <c:pt idx="1545">
                  <c:v>8</c:v>
                </c:pt>
                <c:pt idx="1546">
                  <c:v>8</c:v>
                </c:pt>
                <c:pt idx="1547">
                  <c:v>8</c:v>
                </c:pt>
                <c:pt idx="1548">
                  <c:v>8</c:v>
                </c:pt>
                <c:pt idx="1549">
                  <c:v>8</c:v>
                </c:pt>
                <c:pt idx="1550">
                  <c:v>8</c:v>
                </c:pt>
                <c:pt idx="1551">
                  <c:v>8</c:v>
                </c:pt>
                <c:pt idx="1552">
                  <c:v>8</c:v>
                </c:pt>
                <c:pt idx="1553">
                  <c:v>8</c:v>
                </c:pt>
                <c:pt idx="1554">
                  <c:v>8</c:v>
                </c:pt>
                <c:pt idx="1555">
                  <c:v>8</c:v>
                </c:pt>
                <c:pt idx="1556">
                  <c:v>8</c:v>
                </c:pt>
                <c:pt idx="1557">
                  <c:v>8</c:v>
                </c:pt>
                <c:pt idx="1558">
                  <c:v>8</c:v>
                </c:pt>
                <c:pt idx="1559">
                  <c:v>8</c:v>
                </c:pt>
                <c:pt idx="1560">
                  <c:v>8</c:v>
                </c:pt>
                <c:pt idx="1561">
                  <c:v>8</c:v>
                </c:pt>
                <c:pt idx="1562">
                  <c:v>8</c:v>
                </c:pt>
                <c:pt idx="1563">
                  <c:v>8</c:v>
                </c:pt>
                <c:pt idx="1564">
                  <c:v>8</c:v>
                </c:pt>
                <c:pt idx="1565">
                  <c:v>8</c:v>
                </c:pt>
                <c:pt idx="1566">
                  <c:v>8</c:v>
                </c:pt>
                <c:pt idx="1567">
                  <c:v>8</c:v>
                </c:pt>
                <c:pt idx="1568">
                  <c:v>8</c:v>
                </c:pt>
                <c:pt idx="1569">
                  <c:v>8</c:v>
                </c:pt>
                <c:pt idx="1570">
                  <c:v>8</c:v>
                </c:pt>
                <c:pt idx="1571">
                  <c:v>8</c:v>
                </c:pt>
                <c:pt idx="1572">
                  <c:v>8</c:v>
                </c:pt>
                <c:pt idx="1573">
                  <c:v>8</c:v>
                </c:pt>
                <c:pt idx="1574">
                  <c:v>8</c:v>
                </c:pt>
                <c:pt idx="1575">
                  <c:v>8</c:v>
                </c:pt>
                <c:pt idx="1576">
                  <c:v>8</c:v>
                </c:pt>
                <c:pt idx="1577">
                  <c:v>8</c:v>
                </c:pt>
                <c:pt idx="1578">
                  <c:v>8</c:v>
                </c:pt>
                <c:pt idx="1579">
                  <c:v>8</c:v>
                </c:pt>
                <c:pt idx="1580">
                  <c:v>9</c:v>
                </c:pt>
                <c:pt idx="1581">
                  <c:v>9</c:v>
                </c:pt>
                <c:pt idx="1582">
                  <c:v>9</c:v>
                </c:pt>
                <c:pt idx="1583">
                  <c:v>9</c:v>
                </c:pt>
                <c:pt idx="1584">
                  <c:v>9</c:v>
                </c:pt>
                <c:pt idx="1585">
                  <c:v>9</c:v>
                </c:pt>
                <c:pt idx="1586">
                  <c:v>9</c:v>
                </c:pt>
                <c:pt idx="1587">
                  <c:v>9</c:v>
                </c:pt>
                <c:pt idx="1588">
                  <c:v>9</c:v>
                </c:pt>
                <c:pt idx="1589">
                  <c:v>9</c:v>
                </c:pt>
                <c:pt idx="1590">
                  <c:v>9</c:v>
                </c:pt>
                <c:pt idx="1591">
                  <c:v>9</c:v>
                </c:pt>
                <c:pt idx="1592">
                  <c:v>9</c:v>
                </c:pt>
                <c:pt idx="1593">
                  <c:v>9</c:v>
                </c:pt>
                <c:pt idx="1594">
                  <c:v>9</c:v>
                </c:pt>
                <c:pt idx="1595">
                  <c:v>9</c:v>
                </c:pt>
                <c:pt idx="1596">
                  <c:v>9</c:v>
                </c:pt>
                <c:pt idx="1597">
                  <c:v>9</c:v>
                </c:pt>
                <c:pt idx="1598">
                  <c:v>9</c:v>
                </c:pt>
                <c:pt idx="1599">
                  <c:v>9</c:v>
                </c:pt>
                <c:pt idx="1600">
                  <c:v>9</c:v>
                </c:pt>
                <c:pt idx="1601">
                  <c:v>9</c:v>
                </c:pt>
                <c:pt idx="1602">
                  <c:v>9</c:v>
                </c:pt>
                <c:pt idx="1603">
                  <c:v>9</c:v>
                </c:pt>
                <c:pt idx="1604">
                  <c:v>9</c:v>
                </c:pt>
                <c:pt idx="1605">
                  <c:v>9</c:v>
                </c:pt>
                <c:pt idx="1606">
                  <c:v>9</c:v>
                </c:pt>
                <c:pt idx="1607">
                  <c:v>9</c:v>
                </c:pt>
                <c:pt idx="1608">
                  <c:v>9</c:v>
                </c:pt>
                <c:pt idx="1609">
                  <c:v>9</c:v>
                </c:pt>
                <c:pt idx="1610">
                  <c:v>9</c:v>
                </c:pt>
                <c:pt idx="1611">
                  <c:v>9</c:v>
                </c:pt>
                <c:pt idx="1612">
                  <c:v>9</c:v>
                </c:pt>
                <c:pt idx="1613">
                  <c:v>9</c:v>
                </c:pt>
                <c:pt idx="1614">
                  <c:v>9</c:v>
                </c:pt>
                <c:pt idx="1615">
                  <c:v>9</c:v>
                </c:pt>
                <c:pt idx="1616">
                  <c:v>9</c:v>
                </c:pt>
                <c:pt idx="1617">
                  <c:v>9</c:v>
                </c:pt>
                <c:pt idx="1618">
                  <c:v>8</c:v>
                </c:pt>
                <c:pt idx="1619">
                  <c:v>8</c:v>
                </c:pt>
                <c:pt idx="1620">
                  <c:v>8</c:v>
                </c:pt>
                <c:pt idx="1621">
                  <c:v>8</c:v>
                </c:pt>
                <c:pt idx="1622">
                  <c:v>8</c:v>
                </c:pt>
                <c:pt idx="1623">
                  <c:v>8</c:v>
                </c:pt>
                <c:pt idx="1624">
                  <c:v>8</c:v>
                </c:pt>
                <c:pt idx="1625">
                  <c:v>8</c:v>
                </c:pt>
                <c:pt idx="1626">
                  <c:v>8</c:v>
                </c:pt>
                <c:pt idx="1627">
                  <c:v>8</c:v>
                </c:pt>
                <c:pt idx="1628">
                  <c:v>8</c:v>
                </c:pt>
                <c:pt idx="1629">
                  <c:v>8</c:v>
                </c:pt>
                <c:pt idx="1630">
                  <c:v>8</c:v>
                </c:pt>
                <c:pt idx="1631">
                  <c:v>8</c:v>
                </c:pt>
                <c:pt idx="1632">
                  <c:v>8</c:v>
                </c:pt>
                <c:pt idx="1633">
                  <c:v>8</c:v>
                </c:pt>
                <c:pt idx="1634">
                  <c:v>8</c:v>
                </c:pt>
                <c:pt idx="1635">
                  <c:v>8</c:v>
                </c:pt>
                <c:pt idx="1636">
                  <c:v>8</c:v>
                </c:pt>
                <c:pt idx="1637">
                  <c:v>8</c:v>
                </c:pt>
                <c:pt idx="1638">
                  <c:v>8</c:v>
                </c:pt>
                <c:pt idx="1639">
                  <c:v>8</c:v>
                </c:pt>
                <c:pt idx="1640">
                  <c:v>8</c:v>
                </c:pt>
                <c:pt idx="1641">
                  <c:v>8</c:v>
                </c:pt>
                <c:pt idx="1642">
                  <c:v>8</c:v>
                </c:pt>
                <c:pt idx="1643">
                  <c:v>8</c:v>
                </c:pt>
                <c:pt idx="1644">
                  <c:v>8</c:v>
                </c:pt>
                <c:pt idx="1645">
                  <c:v>8</c:v>
                </c:pt>
                <c:pt idx="1646">
                  <c:v>8</c:v>
                </c:pt>
                <c:pt idx="1647">
                  <c:v>8</c:v>
                </c:pt>
                <c:pt idx="1648">
                  <c:v>8</c:v>
                </c:pt>
                <c:pt idx="1649">
                  <c:v>8</c:v>
                </c:pt>
                <c:pt idx="1650">
                  <c:v>8</c:v>
                </c:pt>
                <c:pt idx="1651">
                  <c:v>8</c:v>
                </c:pt>
                <c:pt idx="1652">
                  <c:v>8</c:v>
                </c:pt>
                <c:pt idx="1653">
                  <c:v>8</c:v>
                </c:pt>
                <c:pt idx="1654">
                  <c:v>8</c:v>
                </c:pt>
                <c:pt idx="1655">
                  <c:v>8</c:v>
                </c:pt>
                <c:pt idx="1656">
                  <c:v>9</c:v>
                </c:pt>
                <c:pt idx="1657">
                  <c:v>9</c:v>
                </c:pt>
                <c:pt idx="1658">
                  <c:v>9</c:v>
                </c:pt>
                <c:pt idx="1659">
                  <c:v>9</c:v>
                </c:pt>
                <c:pt idx="1660">
                  <c:v>9</c:v>
                </c:pt>
                <c:pt idx="1661">
                  <c:v>9</c:v>
                </c:pt>
                <c:pt idx="1662">
                  <c:v>9</c:v>
                </c:pt>
                <c:pt idx="1663">
                  <c:v>9</c:v>
                </c:pt>
                <c:pt idx="1664">
                  <c:v>9</c:v>
                </c:pt>
                <c:pt idx="1665">
                  <c:v>9</c:v>
                </c:pt>
                <c:pt idx="1666">
                  <c:v>9</c:v>
                </c:pt>
                <c:pt idx="1667">
                  <c:v>9</c:v>
                </c:pt>
                <c:pt idx="1668">
                  <c:v>9</c:v>
                </c:pt>
                <c:pt idx="1669">
                  <c:v>9</c:v>
                </c:pt>
                <c:pt idx="1670">
                  <c:v>9</c:v>
                </c:pt>
                <c:pt idx="1671">
                  <c:v>9</c:v>
                </c:pt>
                <c:pt idx="1672">
                  <c:v>9</c:v>
                </c:pt>
                <c:pt idx="1673">
                  <c:v>9</c:v>
                </c:pt>
                <c:pt idx="1674">
                  <c:v>9</c:v>
                </c:pt>
                <c:pt idx="1675">
                  <c:v>9</c:v>
                </c:pt>
                <c:pt idx="1676">
                  <c:v>9</c:v>
                </c:pt>
                <c:pt idx="1677">
                  <c:v>9</c:v>
                </c:pt>
                <c:pt idx="1678">
                  <c:v>9</c:v>
                </c:pt>
                <c:pt idx="1679">
                  <c:v>9</c:v>
                </c:pt>
                <c:pt idx="1680">
                  <c:v>9</c:v>
                </c:pt>
                <c:pt idx="1681">
                  <c:v>9</c:v>
                </c:pt>
                <c:pt idx="1682">
                  <c:v>9</c:v>
                </c:pt>
                <c:pt idx="1683">
                  <c:v>9</c:v>
                </c:pt>
                <c:pt idx="1684">
                  <c:v>9</c:v>
                </c:pt>
                <c:pt idx="1685">
                  <c:v>9</c:v>
                </c:pt>
                <c:pt idx="1686">
                  <c:v>9</c:v>
                </c:pt>
                <c:pt idx="1687">
                  <c:v>9</c:v>
                </c:pt>
                <c:pt idx="1688">
                  <c:v>9</c:v>
                </c:pt>
                <c:pt idx="1689">
                  <c:v>9</c:v>
                </c:pt>
                <c:pt idx="1690">
                  <c:v>9</c:v>
                </c:pt>
                <c:pt idx="1691">
                  <c:v>9</c:v>
                </c:pt>
                <c:pt idx="1692">
                  <c:v>9</c:v>
                </c:pt>
                <c:pt idx="1693">
                  <c:v>8</c:v>
                </c:pt>
                <c:pt idx="1694">
                  <c:v>8</c:v>
                </c:pt>
                <c:pt idx="1695">
                  <c:v>8</c:v>
                </c:pt>
                <c:pt idx="1696">
                  <c:v>8</c:v>
                </c:pt>
                <c:pt idx="1697">
                  <c:v>8</c:v>
                </c:pt>
                <c:pt idx="1698">
                  <c:v>8</c:v>
                </c:pt>
                <c:pt idx="1699">
                  <c:v>8</c:v>
                </c:pt>
                <c:pt idx="1700">
                  <c:v>8</c:v>
                </c:pt>
                <c:pt idx="1701">
                  <c:v>8</c:v>
                </c:pt>
                <c:pt idx="1702">
                  <c:v>8</c:v>
                </c:pt>
                <c:pt idx="1703">
                  <c:v>8</c:v>
                </c:pt>
                <c:pt idx="1704">
                  <c:v>8</c:v>
                </c:pt>
                <c:pt idx="1705">
                  <c:v>8</c:v>
                </c:pt>
                <c:pt idx="1706">
                  <c:v>8</c:v>
                </c:pt>
                <c:pt idx="1707">
                  <c:v>8</c:v>
                </c:pt>
                <c:pt idx="1708">
                  <c:v>8</c:v>
                </c:pt>
                <c:pt idx="1709">
                  <c:v>8</c:v>
                </c:pt>
                <c:pt idx="1710">
                  <c:v>8</c:v>
                </c:pt>
                <c:pt idx="1711">
                  <c:v>8</c:v>
                </c:pt>
                <c:pt idx="1712">
                  <c:v>8</c:v>
                </c:pt>
                <c:pt idx="1713">
                  <c:v>8</c:v>
                </c:pt>
                <c:pt idx="1714">
                  <c:v>8</c:v>
                </c:pt>
                <c:pt idx="1715">
                  <c:v>8</c:v>
                </c:pt>
                <c:pt idx="1716">
                  <c:v>8</c:v>
                </c:pt>
                <c:pt idx="1717">
                  <c:v>8</c:v>
                </c:pt>
                <c:pt idx="1718">
                  <c:v>8</c:v>
                </c:pt>
                <c:pt idx="1719">
                  <c:v>8</c:v>
                </c:pt>
                <c:pt idx="1720">
                  <c:v>8</c:v>
                </c:pt>
                <c:pt idx="1721">
                  <c:v>8</c:v>
                </c:pt>
                <c:pt idx="1722">
                  <c:v>8</c:v>
                </c:pt>
                <c:pt idx="1723">
                  <c:v>8</c:v>
                </c:pt>
                <c:pt idx="1724">
                  <c:v>8</c:v>
                </c:pt>
                <c:pt idx="1725">
                  <c:v>8</c:v>
                </c:pt>
                <c:pt idx="1726">
                  <c:v>8</c:v>
                </c:pt>
                <c:pt idx="1727">
                  <c:v>8</c:v>
                </c:pt>
                <c:pt idx="1728">
                  <c:v>8</c:v>
                </c:pt>
                <c:pt idx="1729">
                  <c:v>8</c:v>
                </c:pt>
                <c:pt idx="1730">
                  <c:v>8</c:v>
                </c:pt>
                <c:pt idx="1731">
                  <c:v>9</c:v>
                </c:pt>
                <c:pt idx="1732">
                  <c:v>9</c:v>
                </c:pt>
                <c:pt idx="1733">
                  <c:v>9</c:v>
                </c:pt>
                <c:pt idx="1734">
                  <c:v>9</c:v>
                </c:pt>
                <c:pt idx="1735">
                  <c:v>9</c:v>
                </c:pt>
                <c:pt idx="1736">
                  <c:v>9</c:v>
                </c:pt>
                <c:pt idx="1737">
                  <c:v>9</c:v>
                </c:pt>
                <c:pt idx="1738">
                  <c:v>9</c:v>
                </c:pt>
                <c:pt idx="1739">
                  <c:v>9</c:v>
                </c:pt>
                <c:pt idx="1740">
                  <c:v>9</c:v>
                </c:pt>
                <c:pt idx="1741">
                  <c:v>9</c:v>
                </c:pt>
                <c:pt idx="1742">
                  <c:v>9</c:v>
                </c:pt>
                <c:pt idx="1743">
                  <c:v>9</c:v>
                </c:pt>
                <c:pt idx="1744">
                  <c:v>9</c:v>
                </c:pt>
                <c:pt idx="1745">
                  <c:v>9</c:v>
                </c:pt>
                <c:pt idx="1746">
                  <c:v>9</c:v>
                </c:pt>
                <c:pt idx="1747">
                  <c:v>9</c:v>
                </c:pt>
                <c:pt idx="1748">
                  <c:v>9</c:v>
                </c:pt>
                <c:pt idx="1749">
                  <c:v>9</c:v>
                </c:pt>
                <c:pt idx="1750">
                  <c:v>9</c:v>
                </c:pt>
                <c:pt idx="1751">
                  <c:v>9</c:v>
                </c:pt>
                <c:pt idx="1752">
                  <c:v>9</c:v>
                </c:pt>
                <c:pt idx="1753">
                  <c:v>9</c:v>
                </c:pt>
                <c:pt idx="1754">
                  <c:v>9</c:v>
                </c:pt>
                <c:pt idx="1755">
                  <c:v>9</c:v>
                </c:pt>
                <c:pt idx="1756">
                  <c:v>9</c:v>
                </c:pt>
                <c:pt idx="1757">
                  <c:v>9</c:v>
                </c:pt>
                <c:pt idx="1758">
                  <c:v>9</c:v>
                </c:pt>
                <c:pt idx="1759">
                  <c:v>9</c:v>
                </c:pt>
                <c:pt idx="1760">
                  <c:v>9</c:v>
                </c:pt>
                <c:pt idx="1761">
                  <c:v>9</c:v>
                </c:pt>
                <c:pt idx="1762">
                  <c:v>9</c:v>
                </c:pt>
                <c:pt idx="1763">
                  <c:v>9</c:v>
                </c:pt>
                <c:pt idx="1764">
                  <c:v>9</c:v>
                </c:pt>
                <c:pt idx="1765">
                  <c:v>9</c:v>
                </c:pt>
                <c:pt idx="1766">
                  <c:v>9</c:v>
                </c:pt>
                <c:pt idx="1767">
                  <c:v>9</c:v>
                </c:pt>
                <c:pt idx="1768">
                  <c:v>8</c:v>
                </c:pt>
                <c:pt idx="1769">
                  <c:v>8</c:v>
                </c:pt>
                <c:pt idx="1770">
                  <c:v>8</c:v>
                </c:pt>
                <c:pt idx="1771">
                  <c:v>8</c:v>
                </c:pt>
                <c:pt idx="1772">
                  <c:v>8</c:v>
                </c:pt>
                <c:pt idx="1773">
                  <c:v>8</c:v>
                </c:pt>
                <c:pt idx="1774">
                  <c:v>8</c:v>
                </c:pt>
                <c:pt idx="1775">
                  <c:v>8</c:v>
                </c:pt>
                <c:pt idx="1776">
                  <c:v>8</c:v>
                </c:pt>
                <c:pt idx="1777">
                  <c:v>8</c:v>
                </c:pt>
                <c:pt idx="1778">
                  <c:v>8</c:v>
                </c:pt>
                <c:pt idx="1779">
                  <c:v>8</c:v>
                </c:pt>
                <c:pt idx="1780">
                  <c:v>8</c:v>
                </c:pt>
                <c:pt idx="1781">
                  <c:v>8</c:v>
                </c:pt>
                <c:pt idx="1782">
                  <c:v>8</c:v>
                </c:pt>
                <c:pt idx="1783">
                  <c:v>8</c:v>
                </c:pt>
                <c:pt idx="1784">
                  <c:v>8</c:v>
                </c:pt>
                <c:pt idx="1785">
                  <c:v>8</c:v>
                </c:pt>
                <c:pt idx="1786">
                  <c:v>8</c:v>
                </c:pt>
                <c:pt idx="1787">
                  <c:v>8</c:v>
                </c:pt>
                <c:pt idx="1788">
                  <c:v>8</c:v>
                </c:pt>
                <c:pt idx="1789">
                  <c:v>8</c:v>
                </c:pt>
                <c:pt idx="1790">
                  <c:v>8</c:v>
                </c:pt>
                <c:pt idx="1791">
                  <c:v>8</c:v>
                </c:pt>
                <c:pt idx="1792">
                  <c:v>8</c:v>
                </c:pt>
                <c:pt idx="1793">
                  <c:v>8</c:v>
                </c:pt>
                <c:pt idx="1794">
                  <c:v>8</c:v>
                </c:pt>
                <c:pt idx="1795">
                  <c:v>8</c:v>
                </c:pt>
                <c:pt idx="1796">
                  <c:v>8</c:v>
                </c:pt>
                <c:pt idx="1797">
                  <c:v>8</c:v>
                </c:pt>
                <c:pt idx="1798">
                  <c:v>8</c:v>
                </c:pt>
                <c:pt idx="1799">
                  <c:v>8</c:v>
                </c:pt>
                <c:pt idx="1800">
                  <c:v>8</c:v>
                </c:pt>
                <c:pt idx="1801">
                  <c:v>8</c:v>
                </c:pt>
                <c:pt idx="1802">
                  <c:v>8</c:v>
                </c:pt>
                <c:pt idx="1803">
                  <c:v>8</c:v>
                </c:pt>
                <c:pt idx="1804">
                  <c:v>8</c:v>
                </c:pt>
                <c:pt idx="1805">
                  <c:v>8</c:v>
                </c:pt>
                <c:pt idx="1806">
                  <c:v>9</c:v>
                </c:pt>
                <c:pt idx="1807">
                  <c:v>9</c:v>
                </c:pt>
                <c:pt idx="1808">
                  <c:v>9</c:v>
                </c:pt>
                <c:pt idx="1809">
                  <c:v>9</c:v>
                </c:pt>
                <c:pt idx="1810">
                  <c:v>9</c:v>
                </c:pt>
                <c:pt idx="1811">
                  <c:v>9</c:v>
                </c:pt>
                <c:pt idx="1812">
                  <c:v>9</c:v>
                </c:pt>
                <c:pt idx="1813">
                  <c:v>9</c:v>
                </c:pt>
                <c:pt idx="1814">
                  <c:v>9</c:v>
                </c:pt>
                <c:pt idx="1815">
                  <c:v>9</c:v>
                </c:pt>
                <c:pt idx="1816">
                  <c:v>9</c:v>
                </c:pt>
                <c:pt idx="1817">
                  <c:v>9</c:v>
                </c:pt>
                <c:pt idx="1818">
                  <c:v>9</c:v>
                </c:pt>
                <c:pt idx="1819">
                  <c:v>9</c:v>
                </c:pt>
                <c:pt idx="1820">
                  <c:v>9</c:v>
                </c:pt>
                <c:pt idx="1821">
                  <c:v>9</c:v>
                </c:pt>
                <c:pt idx="1822">
                  <c:v>9</c:v>
                </c:pt>
                <c:pt idx="1823">
                  <c:v>9</c:v>
                </c:pt>
                <c:pt idx="1824">
                  <c:v>9</c:v>
                </c:pt>
                <c:pt idx="1825">
                  <c:v>9</c:v>
                </c:pt>
                <c:pt idx="1826">
                  <c:v>9</c:v>
                </c:pt>
                <c:pt idx="1827">
                  <c:v>9</c:v>
                </c:pt>
                <c:pt idx="1828">
                  <c:v>9</c:v>
                </c:pt>
                <c:pt idx="1829">
                  <c:v>9</c:v>
                </c:pt>
                <c:pt idx="1830">
                  <c:v>9</c:v>
                </c:pt>
                <c:pt idx="1831">
                  <c:v>9</c:v>
                </c:pt>
                <c:pt idx="1832">
                  <c:v>9</c:v>
                </c:pt>
                <c:pt idx="1833">
                  <c:v>9</c:v>
                </c:pt>
                <c:pt idx="1834">
                  <c:v>9</c:v>
                </c:pt>
                <c:pt idx="1835">
                  <c:v>9</c:v>
                </c:pt>
                <c:pt idx="1836">
                  <c:v>9</c:v>
                </c:pt>
                <c:pt idx="1837">
                  <c:v>9</c:v>
                </c:pt>
                <c:pt idx="1838">
                  <c:v>9</c:v>
                </c:pt>
                <c:pt idx="1839">
                  <c:v>9</c:v>
                </c:pt>
                <c:pt idx="1840">
                  <c:v>9</c:v>
                </c:pt>
                <c:pt idx="1841">
                  <c:v>9</c:v>
                </c:pt>
                <c:pt idx="1842">
                  <c:v>9</c:v>
                </c:pt>
                <c:pt idx="1843">
                  <c:v>9</c:v>
                </c:pt>
                <c:pt idx="1844">
                  <c:v>8</c:v>
                </c:pt>
                <c:pt idx="1845">
                  <c:v>8</c:v>
                </c:pt>
                <c:pt idx="1846">
                  <c:v>8</c:v>
                </c:pt>
                <c:pt idx="1847">
                  <c:v>8</c:v>
                </c:pt>
                <c:pt idx="1848">
                  <c:v>8</c:v>
                </c:pt>
                <c:pt idx="1849">
                  <c:v>8</c:v>
                </c:pt>
                <c:pt idx="1850">
                  <c:v>8</c:v>
                </c:pt>
                <c:pt idx="1851">
                  <c:v>8</c:v>
                </c:pt>
                <c:pt idx="1852">
                  <c:v>8</c:v>
                </c:pt>
                <c:pt idx="1853">
                  <c:v>8</c:v>
                </c:pt>
                <c:pt idx="1854">
                  <c:v>8</c:v>
                </c:pt>
                <c:pt idx="1855">
                  <c:v>8</c:v>
                </c:pt>
                <c:pt idx="1856">
                  <c:v>8</c:v>
                </c:pt>
                <c:pt idx="1857">
                  <c:v>8</c:v>
                </c:pt>
                <c:pt idx="1858">
                  <c:v>8</c:v>
                </c:pt>
                <c:pt idx="1859">
                  <c:v>8</c:v>
                </c:pt>
                <c:pt idx="1860">
                  <c:v>8</c:v>
                </c:pt>
                <c:pt idx="1861">
                  <c:v>8</c:v>
                </c:pt>
                <c:pt idx="1862">
                  <c:v>8</c:v>
                </c:pt>
                <c:pt idx="1863">
                  <c:v>8</c:v>
                </c:pt>
                <c:pt idx="1864">
                  <c:v>8</c:v>
                </c:pt>
                <c:pt idx="1865">
                  <c:v>8</c:v>
                </c:pt>
                <c:pt idx="1866">
                  <c:v>8</c:v>
                </c:pt>
                <c:pt idx="1867">
                  <c:v>8</c:v>
                </c:pt>
                <c:pt idx="1868">
                  <c:v>8</c:v>
                </c:pt>
                <c:pt idx="1869">
                  <c:v>8</c:v>
                </c:pt>
                <c:pt idx="1870">
                  <c:v>8</c:v>
                </c:pt>
                <c:pt idx="1871">
                  <c:v>8</c:v>
                </c:pt>
                <c:pt idx="1872">
                  <c:v>8</c:v>
                </c:pt>
                <c:pt idx="1873">
                  <c:v>8</c:v>
                </c:pt>
                <c:pt idx="1874">
                  <c:v>8</c:v>
                </c:pt>
                <c:pt idx="1875">
                  <c:v>8</c:v>
                </c:pt>
                <c:pt idx="1876">
                  <c:v>8</c:v>
                </c:pt>
                <c:pt idx="1877">
                  <c:v>8</c:v>
                </c:pt>
                <c:pt idx="1878">
                  <c:v>8</c:v>
                </c:pt>
                <c:pt idx="1879">
                  <c:v>8</c:v>
                </c:pt>
                <c:pt idx="1880">
                  <c:v>8</c:v>
                </c:pt>
                <c:pt idx="1881">
                  <c:v>9</c:v>
                </c:pt>
                <c:pt idx="1882">
                  <c:v>9</c:v>
                </c:pt>
                <c:pt idx="1883">
                  <c:v>9</c:v>
                </c:pt>
                <c:pt idx="1884">
                  <c:v>9</c:v>
                </c:pt>
                <c:pt idx="1885">
                  <c:v>9</c:v>
                </c:pt>
                <c:pt idx="1886">
                  <c:v>9</c:v>
                </c:pt>
                <c:pt idx="1887">
                  <c:v>9</c:v>
                </c:pt>
                <c:pt idx="1888">
                  <c:v>9</c:v>
                </c:pt>
                <c:pt idx="1889">
                  <c:v>9</c:v>
                </c:pt>
                <c:pt idx="1890">
                  <c:v>9</c:v>
                </c:pt>
                <c:pt idx="1891">
                  <c:v>9</c:v>
                </c:pt>
                <c:pt idx="1892">
                  <c:v>9</c:v>
                </c:pt>
                <c:pt idx="1893">
                  <c:v>9</c:v>
                </c:pt>
                <c:pt idx="1894">
                  <c:v>9</c:v>
                </c:pt>
                <c:pt idx="1895">
                  <c:v>9</c:v>
                </c:pt>
                <c:pt idx="1896">
                  <c:v>9</c:v>
                </c:pt>
                <c:pt idx="1897">
                  <c:v>9</c:v>
                </c:pt>
                <c:pt idx="1898">
                  <c:v>9</c:v>
                </c:pt>
                <c:pt idx="1899">
                  <c:v>9</c:v>
                </c:pt>
                <c:pt idx="1900">
                  <c:v>9</c:v>
                </c:pt>
                <c:pt idx="1901">
                  <c:v>9</c:v>
                </c:pt>
                <c:pt idx="1902">
                  <c:v>9</c:v>
                </c:pt>
                <c:pt idx="1903">
                  <c:v>9</c:v>
                </c:pt>
                <c:pt idx="1904">
                  <c:v>9</c:v>
                </c:pt>
                <c:pt idx="1905">
                  <c:v>9</c:v>
                </c:pt>
                <c:pt idx="1906">
                  <c:v>9</c:v>
                </c:pt>
                <c:pt idx="1907">
                  <c:v>9</c:v>
                </c:pt>
                <c:pt idx="1908">
                  <c:v>9</c:v>
                </c:pt>
                <c:pt idx="1909">
                  <c:v>9</c:v>
                </c:pt>
                <c:pt idx="1910">
                  <c:v>9</c:v>
                </c:pt>
                <c:pt idx="1911">
                  <c:v>9</c:v>
                </c:pt>
                <c:pt idx="1912">
                  <c:v>9</c:v>
                </c:pt>
                <c:pt idx="1913">
                  <c:v>9</c:v>
                </c:pt>
                <c:pt idx="1914">
                  <c:v>9</c:v>
                </c:pt>
                <c:pt idx="1915">
                  <c:v>9</c:v>
                </c:pt>
                <c:pt idx="1916">
                  <c:v>9</c:v>
                </c:pt>
                <c:pt idx="1917">
                  <c:v>9</c:v>
                </c:pt>
                <c:pt idx="1918">
                  <c:v>9</c:v>
                </c:pt>
                <c:pt idx="1919">
                  <c:v>8</c:v>
                </c:pt>
                <c:pt idx="1920">
                  <c:v>8</c:v>
                </c:pt>
                <c:pt idx="1921">
                  <c:v>8</c:v>
                </c:pt>
                <c:pt idx="1922">
                  <c:v>8</c:v>
                </c:pt>
                <c:pt idx="1923">
                  <c:v>8</c:v>
                </c:pt>
                <c:pt idx="1924">
                  <c:v>8</c:v>
                </c:pt>
                <c:pt idx="1925">
                  <c:v>8</c:v>
                </c:pt>
                <c:pt idx="1926">
                  <c:v>8</c:v>
                </c:pt>
                <c:pt idx="1927">
                  <c:v>8</c:v>
                </c:pt>
                <c:pt idx="1928">
                  <c:v>8</c:v>
                </c:pt>
                <c:pt idx="1929">
                  <c:v>8</c:v>
                </c:pt>
                <c:pt idx="1930">
                  <c:v>8</c:v>
                </c:pt>
                <c:pt idx="1931">
                  <c:v>8</c:v>
                </c:pt>
                <c:pt idx="1932">
                  <c:v>8</c:v>
                </c:pt>
                <c:pt idx="1933">
                  <c:v>8</c:v>
                </c:pt>
                <c:pt idx="1934">
                  <c:v>8</c:v>
                </c:pt>
                <c:pt idx="1935">
                  <c:v>8</c:v>
                </c:pt>
                <c:pt idx="1936">
                  <c:v>8</c:v>
                </c:pt>
                <c:pt idx="1937">
                  <c:v>8</c:v>
                </c:pt>
                <c:pt idx="1938">
                  <c:v>8</c:v>
                </c:pt>
                <c:pt idx="1939">
                  <c:v>8</c:v>
                </c:pt>
                <c:pt idx="1940">
                  <c:v>8</c:v>
                </c:pt>
                <c:pt idx="1941">
                  <c:v>8</c:v>
                </c:pt>
                <c:pt idx="1942">
                  <c:v>8</c:v>
                </c:pt>
                <c:pt idx="1943">
                  <c:v>8</c:v>
                </c:pt>
                <c:pt idx="1944">
                  <c:v>8</c:v>
                </c:pt>
                <c:pt idx="1945">
                  <c:v>8</c:v>
                </c:pt>
                <c:pt idx="1946">
                  <c:v>8</c:v>
                </c:pt>
                <c:pt idx="1947">
                  <c:v>8</c:v>
                </c:pt>
                <c:pt idx="1948">
                  <c:v>8</c:v>
                </c:pt>
                <c:pt idx="1949">
                  <c:v>8</c:v>
                </c:pt>
                <c:pt idx="1950">
                  <c:v>8</c:v>
                </c:pt>
                <c:pt idx="1951">
                  <c:v>8</c:v>
                </c:pt>
                <c:pt idx="1952">
                  <c:v>8</c:v>
                </c:pt>
                <c:pt idx="1953">
                  <c:v>8</c:v>
                </c:pt>
                <c:pt idx="1954">
                  <c:v>8</c:v>
                </c:pt>
                <c:pt idx="1955">
                  <c:v>8</c:v>
                </c:pt>
                <c:pt idx="1956">
                  <c:v>9</c:v>
                </c:pt>
                <c:pt idx="1957">
                  <c:v>9</c:v>
                </c:pt>
                <c:pt idx="1958">
                  <c:v>9</c:v>
                </c:pt>
                <c:pt idx="1959">
                  <c:v>9</c:v>
                </c:pt>
                <c:pt idx="1960">
                  <c:v>9</c:v>
                </c:pt>
                <c:pt idx="1961">
                  <c:v>9</c:v>
                </c:pt>
                <c:pt idx="1962">
                  <c:v>9</c:v>
                </c:pt>
                <c:pt idx="1963">
                  <c:v>9</c:v>
                </c:pt>
                <c:pt idx="1964">
                  <c:v>9</c:v>
                </c:pt>
                <c:pt idx="1965">
                  <c:v>9</c:v>
                </c:pt>
                <c:pt idx="1966">
                  <c:v>9</c:v>
                </c:pt>
                <c:pt idx="1967">
                  <c:v>9</c:v>
                </c:pt>
                <c:pt idx="1968">
                  <c:v>9</c:v>
                </c:pt>
                <c:pt idx="1969">
                  <c:v>9</c:v>
                </c:pt>
                <c:pt idx="1970">
                  <c:v>9</c:v>
                </c:pt>
                <c:pt idx="1971">
                  <c:v>9</c:v>
                </c:pt>
                <c:pt idx="1972">
                  <c:v>9</c:v>
                </c:pt>
                <c:pt idx="1973">
                  <c:v>9</c:v>
                </c:pt>
                <c:pt idx="1974">
                  <c:v>9</c:v>
                </c:pt>
                <c:pt idx="1975">
                  <c:v>9</c:v>
                </c:pt>
                <c:pt idx="1976">
                  <c:v>9</c:v>
                </c:pt>
                <c:pt idx="1977">
                  <c:v>9</c:v>
                </c:pt>
                <c:pt idx="1978">
                  <c:v>9</c:v>
                </c:pt>
                <c:pt idx="1979">
                  <c:v>9</c:v>
                </c:pt>
                <c:pt idx="1980">
                  <c:v>9</c:v>
                </c:pt>
                <c:pt idx="1981">
                  <c:v>9</c:v>
                </c:pt>
                <c:pt idx="1982">
                  <c:v>9</c:v>
                </c:pt>
                <c:pt idx="1983">
                  <c:v>9</c:v>
                </c:pt>
                <c:pt idx="1984">
                  <c:v>9</c:v>
                </c:pt>
                <c:pt idx="1985">
                  <c:v>9</c:v>
                </c:pt>
                <c:pt idx="1986">
                  <c:v>9</c:v>
                </c:pt>
                <c:pt idx="1987">
                  <c:v>9</c:v>
                </c:pt>
                <c:pt idx="1988">
                  <c:v>9</c:v>
                </c:pt>
                <c:pt idx="1989">
                  <c:v>9</c:v>
                </c:pt>
                <c:pt idx="1990">
                  <c:v>9</c:v>
                </c:pt>
                <c:pt idx="1991">
                  <c:v>9</c:v>
                </c:pt>
                <c:pt idx="1992">
                  <c:v>9</c:v>
                </c:pt>
                <c:pt idx="1993">
                  <c:v>9</c:v>
                </c:pt>
                <c:pt idx="1994">
                  <c:v>8</c:v>
                </c:pt>
                <c:pt idx="1995">
                  <c:v>8</c:v>
                </c:pt>
                <c:pt idx="1996">
                  <c:v>8</c:v>
                </c:pt>
                <c:pt idx="1997">
                  <c:v>8</c:v>
                </c:pt>
                <c:pt idx="1998">
                  <c:v>8</c:v>
                </c:pt>
                <c:pt idx="1999">
                  <c:v>8</c:v>
                </c:pt>
                <c:pt idx="2000">
                  <c:v>8</c:v>
                </c:pt>
                <c:pt idx="2001">
                  <c:v>8</c:v>
                </c:pt>
                <c:pt idx="2002">
                  <c:v>8</c:v>
                </c:pt>
                <c:pt idx="2003">
                  <c:v>8</c:v>
                </c:pt>
                <c:pt idx="2004">
                  <c:v>8</c:v>
                </c:pt>
                <c:pt idx="2005">
                  <c:v>8</c:v>
                </c:pt>
                <c:pt idx="2006">
                  <c:v>8</c:v>
                </c:pt>
                <c:pt idx="2007">
                  <c:v>8</c:v>
                </c:pt>
                <c:pt idx="2008">
                  <c:v>8</c:v>
                </c:pt>
                <c:pt idx="2009">
                  <c:v>8</c:v>
                </c:pt>
                <c:pt idx="2010">
                  <c:v>8</c:v>
                </c:pt>
                <c:pt idx="2011">
                  <c:v>8</c:v>
                </c:pt>
                <c:pt idx="2012">
                  <c:v>8</c:v>
                </c:pt>
                <c:pt idx="2013">
                  <c:v>8</c:v>
                </c:pt>
                <c:pt idx="2014">
                  <c:v>8</c:v>
                </c:pt>
                <c:pt idx="2015">
                  <c:v>8</c:v>
                </c:pt>
                <c:pt idx="2016">
                  <c:v>8</c:v>
                </c:pt>
                <c:pt idx="2017">
                  <c:v>8</c:v>
                </c:pt>
                <c:pt idx="2018">
                  <c:v>8</c:v>
                </c:pt>
                <c:pt idx="2019">
                  <c:v>8</c:v>
                </c:pt>
                <c:pt idx="2020">
                  <c:v>8</c:v>
                </c:pt>
                <c:pt idx="2021">
                  <c:v>8</c:v>
                </c:pt>
                <c:pt idx="2022">
                  <c:v>8</c:v>
                </c:pt>
                <c:pt idx="2023">
                  <c:v>8</c:v>
                </c:pt>
                <c:pt idx="2024">
                  <c:v>8</c:v>
                </c:pt>
                <c:pt idx="2025">
                  <c:v>8</c:v>
                </c:pt>
                <c:pt idx="2026">
                  <c:v>8</c:v>
                </c:pt>
                <c:pt idx="2027">
                  <c:v>8</c:v>
                </c:pt>
                <c:pt idx="2028">
                  <c:v>8</c:v>
                </c:pt>
                <c:pt idx="2029">
                  <c:v>8</c:v>
                </c:pt>
                <c:pt idx="2030">
                  <c:v>8</c:v>
                </c:pt>
                <c:pt idx="2031">
                  <c:v>8</c:v>
                </c:pt>
                <c:pt idx="2032">
                  <c:v>9</c:v>
                </c:pt>
                <c:pt idx="2033">
                  <c:v>9</c:v>
                </c:pt>
                <c:pt idx="2034">
                  <c:v>9</c:v>
                </c:pt>
                <c:pt idx="2035">
                  <c:v>9</c:v>
                </c:pt>
                <c:pt idx="2036">
                  <c:v>9</c:v>
                </c:pt>
                <c:pt idx="2037">
                  <c:v>9</c:v>
                </c:pt>
                <c:pt idx="2038">
                  <c:v>9</c:v>
                </c:pt>
                <c:pt idx="2039">
                  <c:v>9</c:v>
                </c:pt>
                <c:pt idx="2040">
                  <c:v>9</c:v>
                </c:pt>
                <c:pt idx="2041">
                  <c:v>9</c:v>
                </c:pt>
                <c:pt idx="2042">
                  <c:v>9</c:v>
                </c:pt>
                <c:pt idx="2043">
                  <c:v>9</c:v>
                </c:pt>
                <c:pt idx="2044">
                  <c:v>9</c:v>
                </c:pt>
                <c:pt idx="2045">
                  <c:v>9</c:v>
                </c:pt>
                <c:pt idx="2046">
                  <c:v>9</c:v>
                </c:pt>
                <c:pt idx="2047">
                  <c:v>9</c:v>
                </c:pt>
                <c:pt idx="2048">
                  <c:v>9</c:v>
                </c:pt>
                <c:pt idx="2049">
                  <c:v>9</c:v>
                </c:pt>
                <c:pt idx="2050">
                  <c:v>9</c:v>
                </c:pt>
                <c:pt idx="2051">
                  <c:v>9</c:v>
                </c:pt>
                <c:pt idx="2052">
                  <c:v>9</c:v>
                </c:pt>
                <c:pt idx="2053">
                  <c:v>9</c:v>
                </c:pt>
                <c:pt idx="2054">
                  <c:v>9</c:v>
                </c:pt>
                <c:pt idx="2055">
                  <c:v>9</c:v>
                </c:pt>
                <c:pt idx="2056">
                  <c:v>9</c:v>
                </c:pt>
                <c:pt idx="2057">
                  <c:v>9</c:v>
                </c:pt>
                <c:pt idx="2058">
                  <c:v>9</c:v>
                </c:pt>
                <c:pt idx="2059">
                  <c:v>9</c:v>
                </c:pt>
                <c:pt idx="2060">
                  <c:v>9</c:v>
                </c:pt>
                <c:pt idx="2061">
                  <c:v>9</c:v>
                </c:pt>
                <c:pt idx="2062">
                  <c:v>9</c:v>
                </c:pt>
                <c:pt idx="2063">
                  <c:v>9</c:v>
                </c:pt>
                <c:pt idx="2064">
                  <c:v>9</c:v>
                </c:pt>
                <c:pt idx="2065">
                  <c:v>9</c:v>
                </c:pt>
                <c:pt idx="2066">
                  <c:v>9</c:v>
                </c:pt>
                <c:pt idx="2067">
                  <c:v>9</c:v>
                </c:pt>
                <c:pt idx="2068">
                  <c:v>9</c:v>
                </c:pt>
                <c:pt idx="2069">
                  <c:v>8</c:v>
                </c:pt>
                <c:pt idx="2070">
                  <c:v>8</c:v>
                </c:pt>
                <c:pt idx="2071">
                  <c:v>8</c:v>
                </c:pt>
                <c:pt idx="2072">
                  <c:v>8</c:v>
                </c:pt>
                <c:pt idx="2073">
                  <c:v>8</c:v>
                </c:pt>
                <c:pt idx="2074">
                  <c:v>8</c:v>
                </c:pt>
                <c:pt idx="2075">
                  <c:v>8</c:v>
                </c:pt>
                <c:pt idx="2076">
                  <c:v>8</c:v>
                </c:pt>
                <c:pt idx="2077">
                  <c:v>8</c:v>
                </c:pt>
                <c:pt idx="2078">
                  <c:v>8</c:v>
                </c:pt>
                <c:pt idx="2079">
                  <c:v>8</c:v>
                </c:pt>
                <c:pt idx="2080">
                  <c:v>8</c:v>
                </c:pt>
                <c:pt idx="2081">
                  <c:v>8</c:v>
                </c:pt>
                <c:pt idx="2082">
                  <c:v>8</c:v>
                </c:pt>
                <c:pt idx="2083">
                  <c:v>8</c:v>
                </c:pt>
                <c:pt idx="2084">
                  <c:v>8</c:v>
                </c:pt>
                <c:pt idx="2085">
                  <c:v>8</c:v>
                </c:pt>
                <c:pt idx="2086">
                  <c:v>8</c:v>
                </c:pt>
                <c:pt idx="2087">
                  <c:v>8</c:v>
                </c:pt>
                <c:pt idx="2088">
                  <c:v>8</c:v>
                </c:pt>
                <c:pt idx="2089">
                  <c:v>8</c:v>
                </c:pt>
                <c:pt idx="2090">
                  <c:v>8</c:v>
                </c:pt>
                <c:pt idx="2091">
                  <c:v>8</c:v>
                </c:pt>
                <c:pt idx="2092">
                  <c:v>8</c:v>
                </c:pt>
                <c:pt idx="2093">
                  <c:v>8</c:v>
                </c:pt>
                <c:pt idx="2094">
                  <c:v>8</c:v>
                </c:pt>
                <c:pt idx="2095">
                  <c:v>8</c:v>
                </c:pt>
                <c:pt idx="2096">
                  <c:v>8</c:v>
                </c:pt>
                <c:pt idx="2097">
                  <c:v>8</c:v>
                </c:pt>
                <c:pt idx="2098">
                  <c:v>8</c:v>
                </c:pt>
                <c:pt idx="2099">
                  <c:v>8</c:v>
                </c:pt>
                <c:pt idx="2100">
                  <c:v>8</c:v>
                </c:pt>
                <c:pt idx="2101">
                  <c:v>8</c:v>
                </c:pt>
                <c:pt idx="2102">
                  <c:v>8</c:v>
                </c:pt>
                <c:pt idx="2103">
                  <c:v>8</c:v>
                </c:pt>
                <c:pt idx="2104">
                  <c:v>8</c:v>
                </c:pt>
                <c:pt idx="2105">
                  <c:v>8</c:v>
                </c:pt>
                <c:pt idx="2106">
                  <c:v>8</c:v>
                </c:pt>
                <c:pt idx="2107">
                  <c:v>9</c:v>
                </c:pt>
                <c:pt idx="2108">
                  <c:v>9</c:v>
                </c:pt>
                <c:pt idx="2109">
                  <c:v>9</c:v>
                </c:pt>
                <c:pt idx="2110">
                  <c:v>9</c:v>
                </c:pt>
                <c:pt idx="2111">
                  <c:v>9</c:v>
                </c:pt>
                <c:pt idx="2112">
                  <c:v>9</c:v>
                </c:pt>
                <c:pt idx="2113">
                  <c:v>9</c:v>
                </c:pt>
                <c:pt idx="2114">
                  <c:v>9</c:v>
                </c:pt>
                <c:pt idx="2115">
                  <c:v>9</c:v>
                </c:pt>
                <c:pt idx="2116">
                  <c:v>9</c:v>
                </c:pt>
                <c:pt idx="2117">
                  <c:v>9</c:v>
                </c:pt>
                <c:pt idx="2118">
                  <c:v>9</c:v>
                </c:pt>
                <c:pt idx="2119">
                  <c:v>9</c:v>
                </c:pt>
                <c:pt idx="2120">
                  <c:v>9</c:v>
                </c:pt>
                <c:pt idx="2121">
                  <c:v>9</c:v>
                </c:pt>
                <c:pt idx="2122">
                  <c:v>9</c:v>
                </c:pt>
                <c:pt idx="2123">
                  <c:v>9</c:v>
                </c:pt>
                <c:pt idx="2124">
                  <c:v>9</c:v>
                </c:pt>
                <c:pt idx="2125">
                  <c:v>9</c:v>
                </c:pt>
                <c:pt idx="2126">
                  <c:v>9</c:v>
                </c:pt>
                <c:pt idx="2127">
                  <c:v>9</c:v>
                </c:pt>
                <c:pt idx="2128">
                  <c:v>9</c:v>
                </c:pt>
                <c:pt idx="2129">
                  <c:v>9</c:v>
                </c:pt>
                <c:pt idx="2130">
                  <c:v>9</c:v>
                </c:pt>
                <c:pt idx="2131">
                  <c:v>9</c:v>
                </c:pt>
                <c:pt idx="2132">
                  <c:v>9</c:v>
                </c:pt>
                <c:pt idx="2133">
                  <c:v>9</c:v>
                </c:pt>
                <c:pt idx="2134">
                  <c:v>9</c:v>
                </c:pt>
                <c:pt idx="2135">
                  <c:v>9</c:v>
                </c:pt>
                <c:pt idx="2136">
                  <c:v>9</c:v>
                </c:pt>
                <c:pt idx="2137">
                  <c:v>9</c:v>
                </c:pt>
                <c:pt idx="2138">
                  <c:v>9</c:v>
                </c:pt>
                <c:pt idx="2139">
                  <c:v>9</c:v>
                </c:pt>
                <c:pt idx="2140">
                  <c:v>9</c:v>
                </c:pt>
                <c:pt idx="2141">
                  <c:v>9</c:v>
                </c:pt>
                <c:pt idx="2142">
                  <c:v>9</c:v>
                </c:pt>
                <c:pt idx="2143">
                  <c:v>9</c:v>
                </c:pt>
                <c:pt idx="2144">
                  <c:v>8</c:v>
                </c:pt>
                <c:pt idx="2145">
                  <c:v>8</c:v>
                </c:pt>
                <c:pt idx="2146">
                  <c:v>8</c:v>
                </c:pt>
                <c:pt idx="2147">
                  <c:v>8</c:v>
                </c:pt>
                <c:pt idx="2148">
                  <c:v>8</c:v>
                </c:pt>
                <c:pt idx="2149">
                  <c:v>8</c:v>
                </c:pt>
                <c:pt idx="2150">
                  <c:v>8</c:v>
                </c:pt>
                <c:pt idx="2151">
                  <c:v>8</c:v>
                </c:pt>
                <c:pt idx="2152">
                  <c:v>8</c:v>
                </c:pt>
                <c:pt idx="2153">
                  <c:v>8</c:v>
                </c:pt>
                <c:pt idx="2154">
                  <c:v>8</c:v>
                </c:pt>
                <c:pt idx="2155">
                  <c:v>8</c:v>
                </c:pt>
                <c:pt idx="2156">
                  <c:v>8</c:v>
                </c:pt>
                <c:pt idx="2157">
                  <c:v>8</c:v>
                </c:pt>
                <c:pt idx="2158">
                  <c:v>8</c:v>
                </c:pt>
                <c:pt idx="2159">
                  <c:v>8</c:v>
                </c:pt>
                <c:pt idx="2160">
                  <c:v>8</c:v>
                </c:pt>
                <c:pt idx="2161">
                  <c:v>8</c:v>
                </c:pt>
                <c:pt idx="2162">
                  <c:v>8</c:v>
                </c:pt>
                <c:pt idx="2163">
                  <c:v>8</c:v>
                </c:pt>
                <c:pt idx="2164">
                  <c:v>8</c:v>
                </c:pt>
                <c:pt idx="2165">
                  <c:v>8</c:v>
                </c:pt>
                <c:pt idx="2166">
                  <c:v>8</c:v>
                </c:pt>
                <c:pt idx="2167">
                  <c:v>8</c:v>
                </c:pt>
                <c:pt idx="2168">
                  <c:v>8</c:v>
                </c:pt>
                <c:pt idx="2169">
                  <c:v>8</c:v>
                </c:pt>
                <c:pt idx="2170">
                  <c:v>8</c:v>
                </c:pt>
                <c:pt idx="2171">
                  <c:v>8</c:v>
                </c:pt>
                <c:pt idx="2172">
                  <c:v>8</c:v>
                </c:pt>
                <c:pt idx="2173">
                  <c:v>8</c:v>
                </c:pt>
                <c:pt idx="2174">
                  <c:v>8</c:v>
                </c:pt>
                <c:pt idx="2175">
                  <c:v>8</c:v>
                </c:pt>
                <c:pt idx="2176">
                  <c:v>8</c:v>
                </c:pt>
                <c:pt idx="2177">
                  <c:v>8</c:v>
                </c:pt>
                <c:pt idx="2178">
                  <c:v>8</c:v>
                </c:pt>
                <c:pt idx="2179">
                  <c:v>8</c:v>
                </c:pt>
                <c:pt idx="2180">
                  <c:v>8</c:v>
                </c:pt>
                <c:pt idx="2181">
                  <c:v>8</c:v>
                </c:pt>
                <c:pt idx="2182">
                  <c:v>9</c:v>
                </c:pt>
                <c:pt idx="2183">
                  <c:v>9</c:v>
                </c:pt>
                <c:pt idx="2184">
                  <c:v>9</c:v>
                </c:pt>
                <c:pt idx="2185">
                  <c:v>9</c:v>
                </c:pt>
                <c:pt idx="2186">
                  <c:v>9</c:v>
                </c:pt>
                <c:pt idx="2187">
                  <c:v>9</c:v>
                </c:pt>
                <c:pt idx="2188">
                  <c:v>9</c:v>
                </c:pt>
                <c:pt idx="2189">
                  <c:v>9</c:v>
                </c:pt>
                <c:pt idx="2190">
                  <c:v>9</c:v>
                </c:pt>
                <c:pt idx="2191">
                  <c:v>9</c:v>
                </c:pt>
                <c:pt idx="2192">
                  <c:v>9</c:v>
                </c:pt>
                <c:pt idx="2193">
                  <c:v>9</c:v>
                </c:pt>
                <c:pt idx="2194">
                  <c:v>9</c:v>
                </c:pt>
                <c:pt idx="2195">
                  <c:v>9</c:v>
                </c:pt>
                <c:pt idx="2196">
                  <c:v>9</c:v>
                </c:pt>
                <c:pt idx="2197">
                  <c:v>9</c:v>
                </c:pt>
                <c:pt idx="2198">
                  <c:v>9</c:v>
                </c:pt>
                <c:pt idx="2199">
                  <c:v>9</c:v>
                </c:pt>
                <c:pt idx="2200">
                  <c:v>9</c:v>
                </c:pt>
                <c:pt idx="2201">
                  <c:v>9</c:v>
                </c:pt>
                <c:pt idx="2202">
                  <c:v>9</c:v>
                </c:pt>
                <c:pt idx="2203">
                  <c:v>9</c:v>
                </c:pt>
                <c:pt idx="2204">
                  <c:v>9</c:v>
                </c:pt>
                <c:pt idx="2205">
                  <c:v>9</c:v>
                </c:pt>
                <c:pt idx="2206">
                  <c:v>9</c:v>
                </c:pt>
                <c:pt idx="2207">
                  <c:v>9</c:v>
                </c:pt>
                <c:pt idx="2208">
                  <c:v>9</c:v>
                </c:pt>
                <c:pt idx="2209">
                  <c:v>9</c:v>
                </c:pt>
                <c:pt idx="2210">
                  <c:v>9</c:v>
                </c:pt>
                <c:pt idx="2211">
                  <c:v>9</c:v>
                </c:pt>
                <c:pt idx="2212">
                  <c:v>9</c:v>
                </c:pt>
                <c:pt idx="2213">
                  <c:v>9</c:v>
                </c:pt>
                <c:pt idx="2214">
                  <c:v>9</c:v>
                </c:pt>
                <c:pt idx="2215">
                  <c:v>9</c:v>
                </c:pt>
                <c:pt idx="2216">
                  <c:v>9</c:v>
                </c:pt>
                <c:pt idx="2217">
                  <c:v>9</c:v>
                </c:pt>
                <c:pt idx="2218">
                  <c:v>9</c:v>
                </c:pt>
                <c:pt idx="2219">
                  <c:v>9</c:v>
                </c:pt>
                <c:pt idx="2220">
                  <c:v>8</c:v>
                </c:pt>
                <c:pt idx="2221">
                  <c:v>8</c:v>
                </c:pt>
                <c:pt idx="2222">
                  <c:v>8</c:v>
                </c:pt>
                <c:pt idx="2223">
                  <c:v>8</c:v>
                </c:pt>
                <c:pt idx="2224">
                  <c:v>8</c:v>
                </c:pt>
                <c:pt idx="2225">
                  <c:v>8</c:v>
                </c:pt>
                <c:pt idx="2226">
                  <c:v>8</c:v>
                </c:pt>
                <c:pt idx="2227">
                  <c:v>8</c:v>
                </c:pt>
                <c:pt idx="2228">
                  <c:v>8</c:v>
                </c:pt>
                <c:pt idx="2229">
                  <c:v>8</c:v>
                </c:pt>
                <c:pt idx="2230">
                  <c:v>8</c:v>
                </c:pt>
                <c:pt idx="2231">
                  <c:v>8</c:v>
                </c:pt>
                <c:pt idx="2232">
                  <c:v>8</c:v>
                </c:pt>
                <c:pt idx="2233">
                  <c:v>8</c:v>
                </c:pt>
                <c:pt idx="2234">
                  <c:v>8</c:v>
                </c:pt>
                <c:pt idx="2235">
                  <c:v>8</c:v>
                </c:pt>
                <c:pt idx="2236">
                  <c:v>8</c:v>
                </c:pt>
                <c:pt idx="2237">
                  <c:v>8</c:v>
                </c:pt>
                <c:pt idx="2238">
                  <c:v>8</c:v>
                </c:pt>
                <c:pt idx="2239">
                  <c:v>8</c:v>
                </c:pt>
                <c:pt idx="2240">
                  <c:v>8</c:v>
                </c:pt>
                <c:pt idx="2241">
                  <c:v>8</c:v>
                </c:pt>
                <c:pt idx="2242">
                  <c:v>8</c:v>
                </c:pt>
                <c:pt idx="2243">
                  <c:v>8</c:v>
                </c:pt>
                <c:pt idx="2244">
                  <c:v>8</c:v>
                </c:pt>
                <c:pt idx="2245">
                  <c:v>8</c:v>
                </c:pt>
                <c:pt idx="2246">
                  <c:v>8</c:v>
                </c:pt>
                <c:pt idx="2247">
                  <c:v>8</c:v>
                </c:pt>
                <c:pt idx="2248">
                  <c:v>8</c:v>
                </c:pt>
                <c:pt idx="2249">
                  <c:v>8</c:v>
                </c:pt>
                <c:pt idx="2250">
                  <c:v>8</c:v>
                </c:pt>
                <c:pt idx="2251">
                  <c:v>8</c:v>
                </c:pt>
                <c:pt idx="2252">
                  <c:v>8</c:v>
                </c:pt>
                <c:pt idx="2253">
                  <c:v>8</c:v>
                </c:pt>
                <c:pt idx="2254">
                  <c:v>8</c:v>
                </c:pt>
                <c:pt idx="2255">
                  <c:v>8</c:v>
                </c:pt>
                <c:pt idx="2256">
                  <c:v>8</c:v>
                </c:pt>
                <c:pt idx="2257">
                  <c:v>9</c:v>
                </c:pt>
                <c:pt idx="2258">
                  <c:v>9</c:v>
                </c:pt>
                <c:pt idx="2259">
                  <c:v>9</c:v>
                </c:pt>
                <c:pt idx="2260">
                  <c:v>9</c:v>
                </c:pt>
                <c:pt idx="2261">
                  <c:v>9</c:v>
                </c:pt>
                <c:pt idx="2262">
                  <c:v>9</c:v>
                </c:pt>
                <c:pt idx="2263">
                  <c:v>9</c:v>
                </c:pt>
                <c:pt idx="2264">
                  <c:v>9</c:v>
                </c:pt>
                <c:pt idx="2265">
                  <c:v>9</c:v>
                </c:pt>
                <c:pt idx="2266">
                  <c:v>9</c:v>
                </c:pt>
                <c:pt idx="2267">
                  <c:v>9</c:v>
                </c:pt>
                <c:pt idx="2268">
                  <c:v>9</c:v>
                </c:pt>
                <c:pt idx="2269">
                  <c:v>9</c:v>
                </c:pt>
                <c:pt idx="2270">
                  <c:v>9</c:v>
                </c:pt>
                <c:pt idx="2271">
                  <c:v>9</c:v>
                </c:pt>
                <c:pt idx="2272">
                  <c:v>9</c:v>
                </c:pt>
                <c:pt idx="2273">
                  <c:v>9</c:v>
                </c:pt>
                <c:pt idx="2274">
                  <c:v>9</c:v>
                </c:pt>
                <c:pt idx="2275">
                  <c:v>9</c:v>
                </c:pt>
                <c:pt idx="2276">
                  <c:v>9</c:v>
                </c:pt>
                <c:pt idx="2277">
                  <c:v>9</c:v>
                </c:pt>
                <c:pt idx="2278">
                  <c:v>9</c:v>
                </c:pt>
                <c:pt idx="2279">
                  <c:v>9</c:v>
                </c:pt>
                <c:pt idx="2280">
                  <c:v>9</c:v>
                </c:pt>
                <c:pt idx="2281">
                  <c:v>9</c:v>
                </c:pt>
                <c:pt idx="2282">
                  <c:v>9</c:v>
                </c:pt>
                <c:pt idx="2283">
                  <c:v>9</c:v>
                </c:pt>
                <c:pt idx="2284">
                  <c:v>9</c:v>
                </c:pt>
                <c:pt idx="2285">
                  <c:v>9</c:v>
                </c:pt>
                <c:pt idx="2286">
                  <c:v>9</c:v>
                </c:pt>
                <c:pt idx="2287">
                  <c:v>9</c:v>
                </c:pt>
                <c:pt idx="2288">
                  <c:v>9</c:v>
                </c:pt>
                <c:pt idx="2289">
                  <c:v>9</c:v>
                </c:pt>
                <c:pt idx="2290">
                  <c:v>9</c:v>
                </c:pt>
                <c:pt idx="2291">
                  <c:v>9</c:v>
                </c:pt>
                <c:pt idx="2292">
                  <c:v>9</c:v>
                </c:pt>
                <c:pt idx="2293">
                  <c:v>9</c:v>
                </c:pt>
                <c:pt idx="2294">
                  <c:v>9</c:v>
                </c:pt>
                <c:pt idx="2295">
                  <c:v>8</c:v>
                </c:pt>
                <c:pt idx="2296">
                  <c:v>8</c:v>
                </c:pt>
                <c:pt idx="2297">
                  <c:v>8</c:v>
                </c:pt>
                <c:pt idx="2298">
                  <c:v>8</c:v>
                </c:pt>
                <c:pt idx="2299">
                  <c:v>8</c:v>
                </c:pt>
                <c:pt idx="2300">
                  <c:v>8</c:v>
                </c:pt>
                <c:pt idx="2301">
                  <c:v>8</c:v>
                </c:pt>
                <c:pt idx="2302">
                  <c:v>8</c:v>
                </c:pt>
                <c:pt idx="2303">
                  <c:v>8</c:v>
                </c:pt>
                <c:pt idx="2304">
                  <c:v>8</c:v>
                </c:pt>
                <c:pt idx="2305">
                  <c:v>8</c:v>
                </c:pt>
                <c:pt idx="2306">
                  <c:v>8</c:v>
                </c:pt>
                <c:pt idx="2307">
                  <c:v>8</c:v>
                </c:pt>
                <c:pt idx="2308">
                  <c:v>8</c:v>
                </c:pt>
                <c:pt idx="2309">
                  <c:v>8</c:v>
                </c:pt>
                <c:pt idx="2310">
                  <c:v>8</c:v>
                </c:pt>
                <c:pt idx="2311">
                  <c:v>8</c:v>
                </c:pt>
                <c:pt idx="2312">
                  <c:v>8</c:v>
                </c:pt>
                <c:pt idx="2313">
                  <c:v>8</c:v>
                </c:pt>
                <c:pt idx="2314">
                  <c:v>8</c:v>
                </c:pt>
                <c:pt idx="2315">
                  <c:v>8</c:v>
                </c:pt>
                <c:pt idx="2316">
                  <c:v>8</c:v>
                </c:pt>
                <c:pt idx="2317">
                  <c:v>8</c:v>
                </c:pt>
                <c:pt idx="2318">
                  <c:v>8</c:v>
                </c:pt>
                <c:pt idx="2319">
                  <c:v>8</c:v>
                </c:pt>
                <c:pt idx="2320">
                  <c:v>8</c:v>
                </c:pt>
                <c:pt idx="2321">
                  <c:v>8</c:v>
                </c:pt>
                <c:pt idx="2322">
                  <c:v>8</c:v>
                </c:pt>
                <c:pt idx="2323">
                  <c:v>8</c:v>
                </c:pt>
                <c:pt idx="2324">
                  <c:v>8</c:v>
                </c:pt>
                <c:pt idx="2325">
                  <c:v>8</c:v>
                </c:pt>
                <c:pt idx="2326">
                  <c:v>8</c:v>
                </c:pt>
                <c:pt idx="2327">
                  <c:v>8</c:v>
                </c:pt>
                <c:pt idx="2328">
                  <c:v>8</c:v>
                </c:pt>
                <c:pt idx="2329">
                  <c:v>8</c:v>
                </c:pt>
                <c:pt idx="2330">
                  <c:v>8</c:v>
                </c:pt>
                <c:pt idx="2331">
                  <c:v>8</c:v>
                </c:pt>
                <c:pt idx="2332">
                  <c:v>9</c:v>
                </c:pt>
                <c:pt idx="2333">
                  <c:v>9</c:v>
                </c:pt>
                <c:pt idx="2334">
                  <c:v>9</c:v>
                </c:pt>
                <c:pt idx="2335">
                  <c:v>9</c:v>
                </c:pt>
                <c:pt idx="2336">
                  <c:v>9</c:v>
                </c:pt>
                <c:pt idx="2337">
                  <c:v>9</c:v>
                </c:pt>
                <c:pt idx="2338">
                  <c:v>9</c:v>
                </c:pt>
                <c:pt idx="2339">
                  <c:v>9</c:v>
                </c:pt>
                <c:pt idx="2340">
                  <c:v>9</c:v>
                </c:pt>
                <c:pt idx="2341">
                  <c:v>9</c:v>
                </c:pt>
                <c:pt idx="2342">
                  <c:v>9</c:v>
                </c:pt>
                <c:pt idx="2343">
                  <c:v>9</c:v>
                </c:pt>
                <c:pt idx="2344">
                  <c:v>9</c:v>
                </c:pt>
                <c:pt idx="2345">
                  <c:v>9</c:v>
                </c:pt>
                <c:pt idx="2346">
                  <c:v>9</c:v>
                </c:pt>
                <c:pt idx="2347">
                  <c:v>9</c:v>
                </c:pt>
                <c:pt idx="2348">
                  <c:v>9</c:v>
                </c:pt>
                <c:pt idx="2349">
                  <c:v>9</c:v>
                </c:pt>
                <c:pt idx="2350">
                  <c:v>9</c:v>
                </c:pt>
                <c:pt idx="2351">
                  <c:v>9</c:v>
                </c:pt>
                <c:pt idx="2352">
                  <c:v>9</c:v>
                </c:pt>
                <c:pt idx="2353">
                  <c:v>9</c:v>
                </c:pt>
                <c:pt idx="2354">
                  <c:v>9</c:v>
                </c:pt>
                <c:pt idx="2355">
                  <c:v>9</c:v>
                </c:pt>
                <c:pt idx="2356">
                  <c:v>9</c:v>
                </c:pt>
                <c:pt idx="2357">
                  <c:v>9</c:v>
                </c:pt>
                <c:pt idx="2358">
                  <c:v>9</c:v>
                </c:pt>
                <c:pt idx="2359">
                  <c:v>9</c:v>
                </c:pt>
                <c:pt idx="2360">
                  <c:v>9</c:v>
                </c:pt>
                <c:pt idx="2361">
                  <c:v>9</c:v>
                </c:pt>
                <c:pt idx="2362">
                  <c:v>9</c:v>
                </c:pt>
                <c:pt idx="2363">
                  <c:v>9</c:v>
                </c:pt>
                <c:pt idx="2364">
                  <c:v>9</c:v>
                </c:pt>
                <c:pt idx="2365">
                  <c:v>9</c:v>
                </c:pt>
                <c:pt idx="2366">
                  <c:v>9</c:v>
                </c:pt>
                <c:pt idx="2367">
                  <c:v>9</c:v>
                </c:pt>
                <c:pt idx="2368">
                  <c:v>9</c:v>
                </c:pt>
                <c:pt idx="2369">
                  <c:v>9</c:v>
                </c:pt>
                <c:pt idx="2370">
                  <c:v>8</c:v>
                </c:pt>
                <c:pt idx="2371">
                  <c:v>8</c:v>
                </c:pt>
                <c:pt idx="2372">
                  <c:v>8</c:v>
                </c:pt>
                <c:pt idx="2373">
                  <c:v>8</c:v>
                </c:pt>
                <c:pt idx="2374">
                  <c:v>8</c:v>
                </c:pt>
                <c:pt idx="2375">
                  <c:v>8</c:v>
                </c:pt>
                <c:pt idx="2376">
                  <c:v>8</c:v>
                </c:pt>
                <c:pt idx="2377">
                  <c:v>8</c:v>
                </c:pt>
                <c:pt idx="2378">
                  <c:v>8</c:v>
                </c:pt>
                <c:pt idx="2379">
                  <c:v>8</c:v>
                </c:pt>
                <c:pt idx="2380">
                  <c:v>8</c:v>
                </c:pt>
                <c:pt idx="2381">
                  <c:v>8</c:v>
                </c:pt>
                <c:pt idx="2382">
                  <c:v>8</c:v>
                </c:pt>
                <c:pt idx="2383">
                  <c:v>8</c:v>
                </c:pt>
                <c:pt idx="2384">
                  <c:v>8</c:v>
                </c:pt>
                <c:pt idx="2385">
                  <c:v>8</c:v>
                </c:pt>
                <c:pt idx="2386">
                  <c:v>8</c:v>
                </c:pt>
                <c:pt idx="2387">
                  <c:v>8</c:v>
                </c:pt>
                <c:pt idx="2388">
                  <c:v>8</c:v>
                </c:pt>
                <c:pt idx="2389">
                  <c:v>8</c:v>
                </c:pt>
                <c:pt idx="2390">
                  <c:v>8</c:v>
                </c:pt>
                <c:pt idx="2391">
                  <c:v>8</c:v>
                </c:pt>
                <c:pt idx="2392">
                  <c:v>8</c:v>
                </c:pt>
                <c:pt idx="2393">
                  <c:v>8</c:v>
                </c:pt>
                <c:pt idx="2394">
                  <c:v>8</c:v>
                </c:pt>
                <c:pt idx="2395">
                  <c:v>8</c:v>
                </c:pt>
                <c:pt idx="2396">
                  <c:v>8</c:v>
                </c:pt>
                <c:pt idx="2397">
                  <c:v>8</c:v>
                </c:pt>
                <c:pt idx="2398">
                  <c:v>8</c:v>
                </c:pt>
                <c:pt idx="2399">
                  <c:v>8</c:v>
                </c:pt>
                <c:pt idx="2400">
                  <c:v>8</c:v>
                </c:pt>
                <c:pt idx="2401">
                  <c:v>8</c:v>
                </c:pt>
                <c:pt idx="2402">
                  <c:v>8</c:v>
                </c:pt>
                <c:pt idx="2403">
                  <c:v>8</c:v>
                </c:pt>
                <c:pt idx="2404">
                  <c:v>8</c:v>
                </c:pt>
                <c:pt idx="2405">
                  <c:v>8</c:v>
                </c:pt>
                <c:pt idx="2406">
                  <c:v>8</c:v>
                </c:pt>
                <c:pt idx="2407">
                  <c:v>8</c:v>
                </c:pt>
                <c:pt idx="2408">
                  <c:v>9</c:v>
                </c:pt>
                <c:pt idx="2409">
                  <c:v>9</c:v>
                </c:pt>
                <c:pt idx="2410">
                  <c:v>9</c:v>
                </c:pt>
                <c:pt idx="2411">
                  <c:v>9</c:v>
                </c:pt>
                <c:pt idx="2412">
                  <c:v>9</c:v>
                </c:pt>
                <c:pt idx="2413">
                  <c:v>9</c:v>
                </c:pt>
                <c:pt idx="2414">
                  <c:v>9</c:v>
                </c:pt>
                <c:pt idx="2415">
                  <c:v>9</c:v>
                </c:pt>
                <c:pt idx="2416">
                  <c:v>9</c:v>
                </c:pt>
                <c:pt idx="2417">
                  <c:v>9</c:v>
                </c:pt>
                <c:pt idx="2418">
                  <c:v>9</c:v>
                </c:pt>
                <c:pt idx="2419">
                  <c:v>9</c:v>
                </c:pt>
                <c:pt idx="2420">
                  <c:v>9</c:v>
                </c:pt>
                <c:pt idx="2421">
                  <c:v>9</c:v>
                </c:pt>
                <c:pt idx="2422">
                  <c:v>9</c:v>
                </c:pt>
                <c:pt idx="2423">
                  <c:v>9</c:v>
                </c:pt>
                <c:pt idx="2424">
                  <c:v>9</c:v>
                </c:pt>
                <c:pt idx="2425">
                  <c:v>9</c:v>
                </c:pt>
                <c:pt idx="2426">
                  <c:v>9</c:v>
                </c:pt>
                <c:pt idx="2427">
                  <c:v>9</c:v>
                </c:pt>
                <c:pt idx="2428">
                  <c:v>9</c:v>
                </c:pt>
                <c:pt idx="2429">
                  <c:v>9</c:v>
                </c:pt>
                <c:pt idx="2430">
                  <c:v>9</c:v>
                </c:pt>
                <c:pt idx="2431">
                  <c:v>9</c:v>
                </c:pt>
                <c:pt idx="2432">
                  <c:v>9</c:v>
                </c:pt>
                <c:pt idx="2433">
                  <c:v>9</c:v>
                </c:pt>
                <c:pt idx="2434">
                  <c:v>9</c:v>
                </c:pt>
                <c:pt idx="2435">
                  <c:v>9</c:v>
                </c:pt>
                <c:pt idx="2436">
                  <c:v>9</c:v>
                </c:pt>
                <c:pt idx="2437">
                  <c:v>9</c:v>
                </c:pt>
                <c:pt idx="2438">
                  <c:v>9</c:v>
                </c:pt>
                <c:pt idx="2439">
                  <c:v>9</c:v>
                </c:pt>
                <c:pt idx="2440">
                  <c:v>9</c:v>
                </c:pt>
                <c:pt idx="2441">
                  <c:v>9</c:v>
                </c:pt>
                <c:pt idx="2442">
                  <c:v>9</c:v>
                </c:pt>
                <c:pt idx="2443">
                  <c:v>9</c:v>
                </c:pt>
                <c:pt idx="2444">
                  <c:v>9</c:v>
                </c:pt>
                <c:pt idx="2445">
                  <c:v>8</c:v>
                </c:pt>
                <c:pt idx="2446">
                  <c:v>8</c:v>
                </c:pt>
                <c:pt idx="2447">
                  <c:v>8</c:v>
                </c:pt>
                <c:pt idx="2448">
                  <c:v>8</c:v>
                </c:pt>
                <c:pt idx="2449">
                  <c:v>8</c:v>
                </c:pt>
                <c:pt idx="2450">
                  <c:v>8</c:v>
                </c:pt>
                <c:pt idx="2451">
                  <c:v>8</c:v>
                </c:pt>
                <c:pt idx="2452">
                  <c:v>8</c:v>
                </c:pt>
                <c:pt idx="2453">
                  <c:v>8</c:v>
                </c:pt>
                <c:pt idx="2454">
                  <c:v>8</c:v>
                </c:pt>
                <c:pt idx="2455">
                  <c:v>8</c:v>
                </c:pt>
                <c:pt idx="2456">
                  <c:v>8</c:v>
                </c:pt>
                <c:pt idx="2457">
                  <c:v>8</c:v>
                </c:pt>
                <c:pt idx="2458">
                  <c:v>8</c:v>
                </c:pt>
                <c:pt idx="2459">
                  <c:v>8</c:v>
                </c:pt>
                <c:pt idx="2460">
                  <c:v>8</c:v>
                </c:pt>
                <c:pt idx="2461">
                  <c:v>8</c:v>
                </c:pt>
                <c:pt idx="2462">
                  <c:v>8</c:v>
                </c:pt>
                <c:pt idx="2463">
                  <c:v>8</c:v>
                </c:pt>
                <c:pt idx="2464">
                  <c:v>8</c:v>
                </c:pt>
                <c:pt idx="2465">
                  <c:v>8</c:v>
                </c:pt>
                <c:pt idx="2466">
                  <c:v>8</c:v>
                </c:pt>
                <c:pt idx="2467">
                  <c:v>8</c:v>
                </c:pt>
                <c:pt idx="2468">
                  <c:v>8</c:v>
                </c:pt>
                <c:pt idx="2469">
                  <c:v>8</c:v>
                </c:pt>
                <c:pt idx="2470">
                  <c:v>8</c:v>
                </c:pt>
                <c:pt idx="2471">
                  <c:v>8</c:v>
                </c:pt>
                <c:pt idx="2472">
                  <c:v>8</c:v>
                </c:pt>
                <c:pt idx="2473">
                  <c:v>8</c:v>
                </c:pt>
                <c:pt idx="2474">
                  <c:v>8</c:v>
                </c:pt>
                <c:pt idx="2475">
                  <c:v>8</c:v>
                </c:pt>
                <c:pt idx="2476">
                  <c:v>8</c:v>
                </c:pt>
                <c:pt idx="2477">
                  <c:v>8</c:v>
                </c:pt>
                <c:pt idx="2478">
                  <c:v>8</c:v>
                </c:pt>
                <c:pt idx="2479">
                  <c:v>8</c:v>
                </c:pt>
                <c:pt idx="2480">
                  <c:v>8</c:v>
                </c:pt>
                <c:pt idx="2481">
                  <c:v>8</c:v>
                </c:pt>
                <c:pt idx="2482">
                  <c:v>8</c:v>
                </c:pt>
                <c:pt idx="2483">
                  <c:v>9</c:v>
                </c:pt>
                <c:pt idx="2484">
                  <c:v>9</c:v>
                </c:pt>
                <c:pt idx="2485">
                  <c:v>9</c:v>
                </c:pt>
                <c:pt idx="2486">
                  <c:v>9</c:v>
                </c:pt>
                <c:pt idx="2487">
                  <c:v>9</c:v>
                </c:pt>
                <c:pt idx="2488">
                  <c:v>9</c:v>
                </c:pt>
                <c:pt idx="2489">
                  <c:v>9</c:v>
                </c:pt>
                <c:pt idx="2490">
                  <c:v>9</c:v>
                </c:pt>
                <c:pt idx="2491">
                  <c:v>9</c:v>
                </c:pt>
                <c:pt idx="2492">
                  <c:v>9</c:v>
                </c:pt>
                <c:pt idx="2493">
                  <c:v>9</c:v>
                </c:pt>
                <c:pt idx="2494">
                  <c:v>9</c:v>
                </c:pt>
                <c:pt idx="2495">
                  <c:v>9</c:v>
                </c:pt>
                <c:pt idx="2496">
                  <c:v>9</c:v>
                </c:pt>
                <c:pt idx="2497">
                  <c:v>9</c:v>
                </c:pt>
                <c:pt idx="2498">
                  <c:v>9</c:v>
                </c:pt>
                <c:pt idx="2499">
                  <c:v>9</c:v>
                </c:pt>
                <c:pt idx="2500">
                  <c:v>9</c:v>
                </c:pt>
                <c:pt idx="2501">
                  <c:v>9</c:v>
                </c:pt>
                <c:pt idx="2502">
                  <c:v>9</c:v>
                </c:pt>
                <c:pt idx="2503">
                  <c:v>9</c:v>
                </c:pt>
                <c:pt idx="2504">
                  <c:v>9</c:v>
                </c:pt>
                <c:pt idx="2505">
                  <c:v>9</c:v>
                </c:pt>
                <c:pt idx="2506">
                  <c:v>9</c:v>
                </c:pt>
                <c:pt idx="2507">
                  <c:v>9</c:v>
                </c:pt>
                <c:pt idx="2508">
                  <c:v>9</c:v>
                </c:pt>
                <c:pt idx="2509">
                  <c:v>9</c:v>
                </c:pt>
                <c:pt idx="2510">
                  <c:v>9</c:v>
                </c:pt>
                <c:pt idx="2511">
                  <c:v>9</c:v>
                </c:pt>
                <c:pt idx="2512">
                  <c:v>9</c:v>
                </c:pt>
                <c:pt idx="2513">
                  <c:v>9</c:v>
                </c:pt>
                <c:pt idx="2514">
                  <c:v>9</c:v>
                </c:pt>
                <c:pt idx="2515">
                  <c:v>9</c:v>
                </c:pt>
                <c:pt idx="2516">
                  <c:v>9</c:v>
                </c:pt>
                <c:pt idx="2517">
                  <c:v>9</c:v>
                </c:pt>
                <c:pt idx="2518">
                  <c:v>9</c:v>
                </c:pt>
                <c:pt idx="2519">
                  <c:v>9</c:v>
                </c:pt>
                <c:pt idx="2520">
                  <c:v>8</c:v>
                </c:pt>
                <c:pt idx="2521">
                  <c:v>8</c:v>
                </c:pt>
                <c:pt idx="2522">
                  <c:v>8</c:v>
                </c:pt>
                <c:pt idx="2523">
                  <c:v>8</c:v>
                </c:pt>
                <c:pt idx="2524">
                  <c:v>8</c:v>
                </c:pt>
                <c:pt idx="2525">
                  <c:v>8</c:v>
                </c:pt>
                <c:pt idx="2526">
                  <c:v>8</c:v>
                </c:pt>
                <c:pt idx="2527">
                  <c:v>8</c:v>
                </c:pt>
                <c:pt idx="2528">
                  <c:v>8</c:v>
                </c:pt>
                <c:pt idx="2529">
                  <c:v>8</c:v>
                </c:pt>
                <c:pt idx="2530">
                  <c:v>8</c:v>
                </c:pt>
                <c:pt idx="2531">
                  <c:v>8</c:v>
                </c:pt>
                <c:pt idx="2532">
                  <c:v>8</c:v>
                </c:pt>
                <c:pt idx="2533">
                  <c:v>8</c:v>
                </c:pt>
                <c:pt idx="2534">
                  <c:v>8</c:v>
                </c:pt>
                <c:pt idx="2535">
                  <c:v>8</c:v>
                </c:pt>
                <c:pt idx="2536">
                  <c:v>8</c:v>
                </c:pt>
                <c:pt idx="2537">
                  <c:v>8</c:v>
                </c:pt>
                <c:pt idx="2538">
                  <c:v>8</c:v>
                </c:pt>
                <c:pt idx="2539">
                  <c:v>8</c:v>
                </c:pt>
                <c:pt idx="2540">
                  <c:v>8</c:v>
                </c:pt>
                <c:pt idx="2541">
                  <c:v>8</c:v>
                </c:pt>
                <c:pt idx="2542">
                  <c:v>8</c:v>
                </c:pt>
                <c:pt idx="2543">
                  <c:v>8</c:v>
                </c:pt>
                <c:pt idx="2544">
                  <c:v>8</c:v>
                </c:pt>
                <c:pt idx="2545">
                  <c:v>8</c:v>
                </c:pt>
                <c:pt idx="2546">
                  <c:v>8</c:v>
                </c:pt>
                <c:pt idx="2547">
                  <c:v>8</c:v>
                </c:pt>
                <c:pt idx="2548">
                  <c:v>8</c:v>
                </c:pt>
                <c:pt idx="2549">
                  <c:v>8</c:v>
                </c:pt>
                <c:pt idx="2550">
                  <c:v>8</c:v>
                </c:pt>
                <c:pt idx="2551">
                  <c:v>8</c:v>
                </c:pt>
                <c:pt idx="2552">
                  <c:v>8</c:v>
                </c:pt>
                <c:pt idx="2553">
                  <c:v>8</c:v>
                </c:pt>
                <c:pt idx="2554">
                  <c:v>8</c:v>
                </c:pt>
                <c:pt idx="2555">
                  <c:v>8</c:v>
                </c:pt>
                <c:pt idx="2556">
                  <c:v>8</c:v>
                </c:pt>
                <c:pt idx="2557">
                  <c:v>8</c:v>
                </c:pt>
                <c:pt idx="2558">
                  <c:v>9</c:v>
                </c:pt>
                <c:pt idx="2559">
                  <c:v>9</c:v>
                </c:pt>
                <c:pt idx="2560">
                  <c:v>9</c:v>
                </c:pt>
                <c:pt idx="2561">
                  <c:v>9</c:v>
                </c:pt>
                <c:pt idx="2562">
                  <c:v>9</c:v>
                </c:pt>
                <c:pt idx="2563">
                  <c:v>9</c:v>
                </c:pt>
                <c:pt idx="2564">
                  <c:v>9</c:v>
                </c:pt>
                <c:pt idx="2565">
                  <c:v>9</c:v>
                </c:pt>
                <c:pt idx="2566">
                  <c:v>9</c:v>
                </c:pt>
                <c:pt idx="2567">
                  <c:v>9</c:v>
                </c:pt>
                <c:pt idx="2568">
                  <c:v>9</c:v>
                </c:pt>
                <c:pt idx="2569">
                  <c:v>9</c:v>
                </c:pt>
                <c:pt idx="2570">
                  <c:v>9</c:v>
                </c:pt>
                <c:pt idx="2571">
                  <c:v>9</c:v>
                </c:pt>
                <c:pt idx="2572">
                  <c:v>9</c:v>
                </c:pt>
                <c:pt idx="2573">
                  <c:v>9</c:v>
                </c:pt>
                <c:pt idx="2574">
                  <c:v>9</c:v>
                </c:pt>
                <c:pt idx="2575">
                  <c:v>9</c:v>
                </c:pt>
                <c:pt idx="2576">
                  <c:v>9</c:v>
                </c:pt>
                <c:pt idx="2577">
                  <c:v>9</c:v>
                </c:pt>
                <c:pt idx="2578">
                  <c:v>9</c:v>
                </c:pt>
                <c:pt idx="2579">
                  <c:v>9</c:v>
                </c:pt>
                <c:pt idx="2580">
                  <c:v>9</c:v>
                </c:pt>
                <c:pt idx="2581">
                  <c:v>9</c:v>
                </c:pt>
                <c:pt idx="2582">
                  <c:v>9</c:v>
                </c:pt>
                <c:pt idx="2583">
                  <c:v>9</c:v>
                </c:pt>
                <c:pt idx="2584">
                  <c:v>9</c:v>
                </c:pt>
                <c:pt idx="2585">
                  <c:v>9</c:v>
                </c:pt>
                <c:pt idx="2586">
                  <c:v>9</c:v>
                </c:pt>
                <c:pt idx="2587">
                  <c:v>9</c:v>
                </c:pt>
                <c:pt idx="2588">
                  <c:v>9</c:v>
                </c:pt>
                <c:pt idx="2589">
                  <c:v>9</c:v>
                </c:pt>
                <c:pt idx="2590">
                  <c:v>9</c:v>
                </c:pt>
                <c:pt idx="2591">
                  <c:v>9</c:v>
                </c:pt>
                <c:pt idx="2592">
                  <c:v>9</c:v>
                </c:pt>
                <c:pt idx="2593">
                  <c:v>9</c:v>
                </c:pt>
                <c:pt idx="2594">
                  <c:v>9</c:v>
                </c:pt>
                <c:pt idx="2595">
                  <c:v>8</c:v>
                </c:pt>
                <c:pt idx="2596">
                  <c:v>8</c:v>
                </c:pt>
                <c:pt idx="2597">
                  <c:v>8</c:v>
                </c:pt>
                <c:pt idx="2598">
                  <c:v>8</c:v>
                </c:pt>
                <c:pt idx="2599">
                  <c:v>8</c:v>
                </c:pt>
                <c:pt idx="2600">
                  <c:v>8</c:v>
                </c:pt>
                <c:pt idx="2601">
                  <c:v>8</c:v>
                </c:pt>
                <c:pt idx="2602">
                  <c:v>8</c:v>
                </c:pt>
                <c:pt idx="2603">
                  <c:v>8</c:v>
                </c:pt>
                <c:pt idx="2604">
                  <c:v>8</c:v>
                </c:pt>
                <c:pt idx="2605">
                  <c:v>8</c:v>
                </c:pt>
                <c:pt idx="2606">
                  <c:v>8</c:v>
                </c:pt>
                <c:pt idx="2607">
                  <c:v>8</c:v>
                </c:pt>
                <c:pt idx="2608">
                  <c:v>8</c:v>
                </c:pt>
                <c:pt idx="2609">
                  <c:v>8</c:v>
                </c:pt>
                <c:pt idx="2610">
                  <c:v>8</c:v>
                </c:pt>
                <c:pt idx="2611">
                  <c:v>8</c:v>
                </c:pt>
                <c:pt idx="2612">
                  <c:v>8</c:v>
                </c:pt>
                <c:pt idx="2613">
                  <c:v>8</c:v>
                </c:pt>
                <c:pt idx="2614">
                  <c:v>8</c:v>
                </c:pt>
                <c:pt idx="2615">
                  <c:v>8</c:v>
                </c:pt>
                <c:pt idx="2616">
                  <c:v>8</c:v>
                </c:pt>
                <c:pt idx="2617">
                  <c:v>8</c:v>
                </c:pt>
                <c:pt idx="2618">
                  <c:v>8</c:v>
                </c:pt>
                <c:pt idx="2619">
                  <c:v>8</c:v>
                </c:pt>
                <c:pt idx="2620">
                  <c:v>8</c:v>
                </c:pt>
                <c:pt idx="2621">
                  <c:v>8</c:v>
                </c:pt>
                <c:pt idx="2622">
                  <c:v>8</c:v>
                </c:pt>
                <c:pt idx="2623">
                  <c:v>8</c:v>
                </c:pt>
                <c:pt idx="2624">
                  <c:v>8</c:v>
                </c:pt>
                <c:pt idx="2625">
                  <c:v>8</c:v>
                </c:pt>
                <c:pt idx="2626">
                  <c:v>8</c:v>
                </c:pt>
                <c:pt idx="2627">
                  <c:v>8</c:v>
                </c:pt>
                <c:pt idx="2628">
                  <c:v>8</c:v>
                </c:pt>
                <c:pt idx="2629">
                  <c:v>8</c:v>
                </c:pt>
                <c:pt idx="2630">
                  <c:v>8</c:v>
                </c:pt>
                <c:pt idx="2631">
                  <c:v>8</c:v>
                </c:pt>
                <c:pt idx="2632">
                  <c:v>8</c:v>
                </c:pt>
                <c:pt idx="2633">
                  <c:v>9</c:v>
                </c:pt>
                <c:pt idx="2634">
                  <c:v>9</c:v>
                </c:pt>
                <c:pt idx="2635">
                  <c:v>9</c:v>
                </c:pt>
                <c:pt idx="2636">
                  <c:v>9</c:v>
                </c:pt>
                <c:pt idx="2637">
                  <c:v>9</c:v>
                </c:pt>
                <c:pt idx="2638">
                  <c:v>9</c:v>
                </c:pt>
                <c:pt idx="2639">
                  <c:v>9</c:v>
                </c:pt>
                <c:pt idx="2640">
                  <c:v>9</c:v>
                </c:pt>
                <c:pt idx="2641">
                  <c:v>9</c:v>
                </c:pt>
                <c:pt idx="2642">
                  <c:v>9</c:v>
                </c:pt>
                <c:pt idx="2643">
                  <c:v>9</c:v>
                </c:pt>
                <c:pt idx="2644">
                  <c:v>9</c:v>
                </c:pt>
                <c:pt idx="2645">
                  <c:v>9</c:v>
                </c:pt>
                <c:pt idx="2646">
                  <c:v>9</c:v>
                </c:pt>
                <c:pt idx="2647">
                  <c:v>9</c:v>
                </c:pt>
                <c:pt idx="2648">
                  <c:v>9</c:v>
                </c:pt>
                <c:pt idx="2649">
                  <c:v>9</c:v>
                </c:pt>
                <c:pt idx="2650">
                  <c:v>9</c:v>
                </c:pt>
                <c:pt idx="2651">
                  <c:v>9</c:v>
                </c:pt>
                <c:pt idx="2652">
                  <c:v>9</c:v>
                </c:pt>
                <c:pt idx="2653">
                  <c:v>9</c:v>
                </c:pt>
                <c:pt idx="2654">
                  <c:v>9</c:v>
                </c:pt>
                <c:pt idx="2655">
                  <c:v>9</c:v>
                </c:pt>
                <c:pt idx="2656">
                  <c:v>9</c:v>
                </c:pt>
                <c:pt idx="2657">
                  <c:v>9</c:v>
                </c:pt>
                <c:pt idx="2658">
                  <c:v>9</c:v>
                </c:pt>
                <c:pt idx="2659">
                  <c:v>9</c:v>
                </c:pt>
                <c:pt idx="2660">
                  <c:v>9</c:v>
                </c:pt>
                <c:pt idx="2661">
                  <c:v>9</c:v>
                </c:pt>
                <c:pt idx="2662">
                  <c:v>9</c:v>
                </c:pt>
                <c:pt idx="2663">
                  <c:v>9</c:v>
                </c:pt>
                <c:pt idx="2664">
                  <c:v>9</c:v>
                </c:pt>
                <c:pt idx="2665">
                  <c:v>9</c:v>
                </c:pt>
                <c:pt idx="2666">
                  <c:v>9</c:v>
                </c:pt>
                <c:pt idx="2667">
                  <c:v>9</c:v>
                </c:pt>
                <c:pt idx="2668">
                  <c:v>9</c:v>
                </c:pt>
                <c:pt idx="2669">
                  <c:v>9</c:v>
                </c:pt>
                <c:pt idx="2670">
                  <c:v>9</c:v>
                </c:pt>
                <c:pt idx="2671">
                  <c:v>8</c:v>
                </c:pt>
                <c:pt idx="2672">
                  <c:v>8</c:v>
                </c:pt>
                <c:pt idx="2673">
                  <c:v>8</c:v>
                </c:pt>
                <c:pt idx="2674">
                  <c:v>8</c:v>
                </c:pt>
                <c:pt idx="2675">
                  <c:v>8</c:v>
                </c:pt>
                <c:pt idx="2676">
                  <c:v>8</c:v>
                </c:pt>
                <c:pt idx="2677">
                  <c:v>8</c:v>
                </c:pt>
                <c:pt idx="2678">
                  <c:v>8</c:v>
                </c:pt>
                <c:pt idx="2679">
                  <c:v>8</c:v>
                </c:pt>
                <c:pt idx="2680">
                  <c:v>8</c:v>
                </c:pt>
                <c:pt idx="2681">
                  <c:v>8</c:v>
                </c:pt>
                <c:pt idx="2682">
                  <c:v>8</c:v>
                </c:pt>
                <c:pt idx="2683">
                  <c:v>8</c:v>
                </c:pt>
                <c:pt idx="2684">
                  <c:v>8</c:v>
                </c:pt>
                <c:pt idx="2685">
                  <c:v>8</c:v>
                </c:pt>
                <c:pt idx="2686">
                  <c:v>8</c:v>
                </c:pt>
                <c:pt idx="2687">
                  <c:v>8</c:v>
                </c:pt>
                <c:pt idx="2688">
                  <c:v>8</c:v>
                </c:pt>
                <c:pt idx="2689">
                  <c:v>8</c:v>
                </c:pt>
                <c:pt idx="2690">
                  <c:v>8</c:v>
                </c:pt>
                <c:pt idx="2691">
                  <c:v>8</c:v>
                </c:pt>
                <c:pt idx="2692">
                  <c:v>8</c:v>
                </c:pt>
                <c:pt idx="2693">
                  <c:v>8</c:v>
                </c:pt>
                <c:pt idx="2694">
                  <c:v>8</c:v>
                </c:pt>
                <c:pt idx="2695">
                  <c:v>8</c:v>
                </c:pt>
                <c:pt idx="2696">
                  <c:v>8</c:v>
                </c:pt>
                <c:pt idx="2697">
                  <c:v>8</c:v>
                </c:pt>
                <c:pt idx="2698">
                  <c:v>8</c:v>
                </c:pt>
                <c:pt idx="2699">
                  <c:v>8</c:v>
                </c:pt>
                <c:pt idx="2700">
                  <c:v>8</c:v>
                </c:pt>
                <c:pt idx="2701">
                  <c:v>8</c:v>
                </c:pt>
                <c:pt idx="2702">
                  <c:v>8</c:v>
                </c:pt>
                <c:pt idx="2703">
                  <c:v>8</c:v>
                </c:pt>
                <c:pt idx="2704">
                  <c:v>8</c:v>
                </c:pt>
                <c:pt idx="2705">
                  <c:v>8</c:v>
                </c:pt>
                <c:pt idx="2706">
                  <c:v>8</c:v>
                </c:pt>
                <c:pt idx="2707">
                  <c:v>8</c:v>
                </c:pt>
                <c:pt idx="2708">
                  <c:v>9</c:v>
                </c:pt>
                <c:pt idx="2709">
                  <c:v>9</c:v>
                </c:pt>
                <c:pt idx="2710">
                  <c:v>9</c:v>
                </c:pt>
                <c:pt idx="2711">
                  <c:v>9</c:v>
                </c:pt>
                <c:pt idx="2712">
                  <c:v>9</c:v>
                </c:pt>
                <c:pt idx="2713">
                  <c:v>9</c:v>
                </c:pt>
                <c:pt idx="2714">
                  <c:v>9</c:v>
                </c:pt>
                <c:pt idx="2715">
                  <c:v>9</c:v>
                </c:pt>
                <c:pt idx="2716">
                  <c:v>9</c:v>
                </c:pt>
                <c:pt idx="2717">
                  <c:v>9</c:v>
                </c:pt>
                <c:pt idx="2718">
                  <c:v>9</c:v>
                </c:pt>
                <c:pt idx="2719">
                  <c:v>9</c:v>
                </c:pt>
                <c:pt idx="2720">
                  <c:v>9</c:v>
                </c:pt>
                <c:pt idx="2721">
                  <c:v>9</c:v>
                </c:pt>
                <c:pt idx="2722">
                  <c:v>9</c:v>
                </c:pt>
                <c:pt idx="2723">
                  <c:v>9</c:v>
                </c:pt>
                <c:pt idx="2724">
                  <c:v>9</c:v>
                </c:pt>
                <c:pt idx="2725">
                  <c:v>9</c:v>
                </c:pt>
                <c:pt idx="2726">
                  <c:v>9</c:v>
                </c:pt>
                <c:pt idx="2727">
                  <c:v>9</c:v>
                </c:pt>
                <c:pt idx="2728">
                  <c:v>9</c:v>
                </c:pt>
                <c:pt idx="2729">
                  <c:v>9</c:v>
                </c:pt>
                <c:pt idx="2730">
                  <c:v>9</c:v>
                </c:pt>
                <c:pt idx="2731">
                  <c:v>9</c:v>
                </c:pt>
                <c:pt idx="2732">
                  <c:v>9</c:v>
                </c:pt>
                <c:pt idx="2733">
                  <c:v>9</c:v>
                </c:pt>
                <c:pt idx="2734">
                  <c:v>9</c:v>
                </c:pt>
                <c:pt idx="2735">
                  <c:v>9</c:v>
                </c:pt>
                <c:pt idx="2736">
                  <c:v>9</c:v>
                </c:pt>
                <c:pt idx="2737">
                  <c:v>9</c:v>
                </c:pt>
                <c:pt idx="2738">
                  <c:v>9</c:v>
                </c:pt>
                <c:pt idx="2739">
                  <c:v>9</c:v>
                </c:pt>
                <c:pt idx="2740">
                  <c:v>9</c:v>
                </c:pt>
                <c:pt idx="2741">
                  <c:v>9</c:v>
                </c:pt>
                <c:pt idx="2742">
                  <c:v>9</c:v>
                </c:pt>
                <c:pt idx="2743">
                  <c:v>9</c:v>
                </c:pt>
                <c:pt idx="2744">
                  <c:v>9</c:v>
                </c:pt>
                <c:pt idx="2745">
                  <c:v>9</c:v>
                </c:pt>
                <c:pt idx="2746">
                  <c:v>8</c:v>
                </c:pt>
                <c:pt idx="2747">
                  <c:v>8</c:v>
                </c:pt>
                <c:pt idx="2748">
                  <c:v>8</c:v>
                </c:pt>
                <c:pt idx="2749">
                  <c:v>8</c:v>
                </c:pt>
                <c:pt idx="2750">
                  <c:v>8</c:v>
                </c:pt>
                <c:pt idx="2751">
                  <c:v>8</c:v>
                </c:pt>
                <c:pt idx="2752">
                  <c:v>8</c:v>
                </c:pt>
                <c:pt idx="2753">
                  <c:v>8</c:v>
                </c:pt>
                <c:pt idx="2754">
                  <c:v>8</c:v>
                </c:pt>
                <c:pt idx="2755">
                  <c:v>8</c:v>
                </c:pt>
                <c:pt idx="2756">
                  <c:v>8</c:v>
                </c:pt>
                <c:pt idx="2757">
                  <c:v>8</c:v>
                </c:pt>
                <c:pt idx="2758">
                  <c:v>8</c:v>
                </c:pt>
                <c:pt idx="2759">
                  <c:v>8</c:v>
                </c:pt>
                <c:pt idx="2760">
                  <c:v>8</c:v>
                </c:pt>
                <c:pt idx="2761">
                  <c:v>8</c:v>
                </c:pt>
                <c:pt idx="2762">
                  <c:v>8</c:v>
                </c:pt>
                <c:pt idx="2763">
                  <c:v>8</c:v>
                </c:pt>
                <c:pt idx="2764">
                  <c:v>8</c:v>
                </c:pt>
                <c:pt idx="2765">
                  <c:v>8</c:v>
                </c:pt>
                <c:pt idx="2766">
                  <c:v>8</c:v>
                </c:pt>
                <c:pt idx="2767">
                  <c:v>8</c:v>
                </c:pt>
                <c:pt idx="2768">
                  <c:v>8</c:v>
                </c:pt>
                <c:pt idx="2769">
                  <c:v>8</c:v>
                </c:pt>
                <c:pt idx="2770">
                  <c:v>8</c:v>
                </c:pt>
                <c:pt idx="2771">
                  <c:v>8</c:v>
                </c:pt>
                <c:pt idx="2772">
                  <c:v>8</c:v>
                </c:pt>
                <c:pt idx="2773">
                  <c:v>8</c:v>
                </c:pt>
                <c:pt idx="2774">
                  <c:v>8</c:v>
                </c:pt>
                <c:pt idx="2775">
                  <c:v>8</c:v>
                </c:pt>
                <c:pt idx="2776">
                  <c:v>8</c:v>
                </c:pt>
                <c:pt idx="2777">
                  <c:v>8</c:v>
                </c:pt>
                <c:pt idx="2778">
                  <c:v>8</c:v>
                </c:pt>
                <c:pt idx="2779">
                  <c:v>8</c:v>
                </c:pt>
                <c:pt idx="2780">
                  <c:v>8</c:v>
                </c:pt>
                <c:pt idx="2781">
                  <c:v>8</c:v>
                </c:pt>
                <c:pt idx="2782">
                  <c:v>8</c:v>
                </c:pt>
                <c:pt idx="2783">
                  <c:v>9</c:v>
                </c:pt>
                <c:pt idx="2784">
                  <c:v>9</c:v>
                </c:pt>
                <c:pt idx="2785">
                  <c:v>9</c:v>
                </c:pt>
                <c:pt idx="2786">
                  <c:v>9</c:v>
                </c:pt>
                <c:pt idx="2787">
                  <c:v>9</c:v>
                </c:pt>
                <c:pt idx="2788">
                  <c:v>9</c:v>
                </c:pt>
                <c:pt idx="2789">
                  <c:v>9</c:v>
                </c:pt>
                <c:pt idx="2790">
                  <c:v>9</c:v>
                </c:pt>
                <c:pt idx="2791">
                  <c:v>9</c:v>
                </c:pt>
                <c:pt idx="2792">
                  <c:v>9</c:v>
                </c:pt>
                <c:pt idx="2793">
                  <c:v>9</c:v>
                </c:pt>
                <c:pt idx="2794">
                  <c:v>9</c:v>
                </c:pt>
                <c:pt idx="2795">
                  <c:v>9</c:v>
                </c:pt>
                <c:pt idx="2796">
                  <c:v>9</c:v>
                </c:pt>
                <c:pt idx="2797">
                  <c:v>9</c:v>
                </c:pt>
                <c:pt idx="2798">
                  <c:v>9</c:v>
                </c:pt>
                <c:pt idx="2799">
                  <c:v>9</c:v>
                </c:pt>
                <c:pt idx="2800">
                  <c:v>9</c:v>
                </c:pt>
                <c:pt idx="2801">
                  <c:v>9</c:v>
                </c:pt>
                <c:pt idx="2802">
                  <c:v>9</c:v>
                </c:pt>
                <c:pt idx="2803">
                  <c:v>9</c:v>
                </c:pt>
                <c:pt idx="2804">
                  <c:v>9</c:v>
                </c:pt>
                <c:pt idx="2805">
                  <c:v>9</c:v>
                </c:pt>
                <c:pt idx="2806">
                  <c:v>9</c:v>
                </c:pt>
                <c:pt idx="2807">
                  <c:v>9</c:v>
                </c:pt>
                <c:pt idx="2808">
                  <c:v>9</c:v>
                </c:pt>
                <c:pt idx="2809">
                  <c:v>9</c:v>
                </c:pt>
                <c:pt idx="2810">
                  <c:v>9</c:v>
                </c:pt>
                <c:pt idx="2811">
                  <c:v>9</c:v>
                </c:pt>
                <c:pt idx="2812">
                  <c:v>9</c:v>
                </c:pt>
                <c:pt idx="2813">
                  <c:v>9</c:v>
                </c:pt>
                <c:pt idx="2814">
                  <c:v>9</c:v>
                </c:pt>
                <c:pt idx="2815">
                  <c:v>9</c:v>
                </c:pt>
                <c:pt idx="2816">
                  <c:v>9</c:v>
                </c:pt>
                <c:pt idx="2817">
                  <c:v>9</c:v>
                </c:pt>
                <c:pt idx="2818">
                  <c:v>9</c:v>
                </c:pt>
                <c:pt idx="2819">
                  <c:v>9</c:v>
                </c:pt>
                <c:pt idx="2820">
                  <c:v>9</c:v>
                </c:pt>
                <c:pt idx="2821">
                  <c:v>8</c:v>
                </c:pt>
                <c:pt idx="2822">
                  <c:v>8</c:v>
                </c:pt>
                <c:pt idx="2823">
                  <c:v>8</c:v>
                </c:pt>
                <c:pt idx="2824">
                  <c:v>8</c:v>
                </c:pt>
                <c:pt idx="2825">
                  <c:v>8</c:v>
                </c:pt>
                <c:pt idx="2826">
                  <c:v>8</c:v>
                </c:pt>
                <c:pt idx="2827">
                  <c:v>8</c:v>
                </c:pt>
                <c:pt idx="2828">
                  <c:v>8</c:v>
                </c:pt>
                <c:pt idx="2829">
                  <c:v>8</c:v>
                </c:pt>
                <c:pt idx="2830">
                  <c:v>8</c:v>
                </c:pt>
                <c:pt idx="2831">
                  <c:v>8</c:v>
                </c:pt>
                <c:pt idx="2832">
                  <c:v>8</c:v>
                </c:pt>
                <c:pt idx="2833">
                  <c:v>8</c:v>
                </c:pt>
                <c:pt idx="2834">
                  <c:v>8</c:v>
                </c:pt>
                <c:pt idx="2835">
                  <c:v>8</c:v>
                </c:pt>
                <c:pt idx="2836">
                  <c:v>8</c:v>
                </c:pt>
                <c:pt idx="2837">
                  <c:v>8</c:v>
                </c:pt>
                <c:pt idx="2838">
                  <c:v>8</c:v>
                </c:pt>
                <c:pt idx="2839">
                  <c:v>8</c:v>
                </c:pt>
                <c:pt idx="2840">
                  <c:v>8</c:v>
                </c:pt>
                <c:pt idx="2841">
                  <c:v>8</c:v>
                </c:pt>
                <c:pt idx="2842">
                  <c:v>8</c:v>
                </c:pt>
                <c:pt idx="2843">
                  <c:v>8</c:v>
                </c:pt>
                <c:pt idx="2844">
                  <c:v>8</c:v>
                </c:pt>
                <c:pt idx="2845">
                  <c:v>8</c:v>
                </c:pt>
                <c:pt idx="2846">
                  <c:v>8</c:v>
                </c:pt>
                <c:pt idx="2847">
                  <c:v>8</c:v>
                </c:pt>
                <c:pt idx="2848">
                  <c:v>8</c:v>
                </c:pt>
                <c:pt idx="2849">
                  <c:v>8</c:v>
                </c:pt>
                <c:pt idx="2850">
                  <c:v>8</c:v>
                </c:pt>
                <c:pt idx="2851">
                  <c:v>8</c:v>
                </c:pt>
                <c:pt idx="2852">
                  <c:v>8</c:v>
                </c:pt>
                <c:pt idx="2853">
                  <c:v>8</c:v>
                </c:pt>
                <c:pt idx="2854">
                  <c:v>8</c:v>
                </c:pt>
                <c:pt idx="2855">
                  <c:v>8</c:v>
                </c:pt>
                <c:pt idx="2856">
                  <c:v>8</c:v>
                </c:pt>
                <c:pt idx="2857">
                  <c:v>8</c:v>
                </c:pt>
                <c:pt idx="2858">
                  <c:v>8</c:v>
                </c:pt>
                <c:pt idx="2859">
                  <c:v>9</c:v>
                </c:pt>
                <c:pt idx="2860">
                  <c:v>9</c:v>
                </c:pt>
                <c:pt idx="2861">
                  <c:v>9</c:v>
                </c:pt>
                <c:pt idx="2862">
                  <c:v>9</c:v>
                </c:pt>
                <c:pt idx="2863">
                  <c:v>9</c:v>
                </c:pt>
                <c:pt idx="2864">
                  <c:v>9</c:v>
                </c:pt>
                <c:pt idx="2865">
                  <c:v>9</c:v>
                </c:pt>
                <c:pt idx="2866">
                  <c:v>9</c:v>
                </c:pt>
                <c:pt idx="2867">
                  <c:v>9</c:v>
                </c:pt>
                <c:pt idx="2868">
                  <c:v>9</c:v>
                </c:pt>
                <c:pt idx="2869">
                  <c:v>9</c:v>
                </c:pt>
                <c:pt idx="2870">
                  <c:v>9</c:v>
                </c:pt>
                <c:pt idx="2871">
                  <c:v>9</c:v>
                </c:pt>
                <c:pt idx="2872">
                  <c:v>9</c:v>
                </c:pt>
                <c:pt idx="2873">
                  <c:v>9</c:v>
                </c:pt>
                <c:pt idx="2874">
                  <c:v>9</c:v>
                </c:pt>
                <c:pt idx="2875">
                  <c:v>9</c:v>
                </c:pt>
                <c:pt idx="2876">
                  <c:v>9</c:v>
                </c:pt>
                <c:pt idx="2877">
                  <c:v>9</c:v>
                </c:pt>
                <c:pt idx="2878">
                  <c:v>9</c:v>
                </c:pt>
                <c:pt idx="2879">
                  <c:v>9</c:v>
                </c:pt>
                <c:pt idx="2880">
                  <c:v>9</c:v>
                </c:pt>
                <c:pt idx="2881">
                  <c:v>9</c:v>
                </c:pt>
                <c:pt idx="2882">
                  <c:v>9</c:v>
                </c:pt>
                <c:pt idx="2883">
                  <c:v>9</c:v>
                </c:pt>
                <c:pt idx="2884">
                  <c:v>9</c:v>
                </c:pt>
                <c:pt idx="2885">
                  <c:v>9</c:v>
                </c:pt>
                <c:pt idx="2886">
                  <c:v>9</c:v>
                </c:pt>
                <c:pt idx="2887">
                  <c:v>9</c:v>
                </c:pt>
                <c:pt idx="2888">
                  <c:v>9</c:v>
                </c:pt>
                <c:pt idx="2889">
                  <c:v>9</c:v>
                </c:pt>
                <c:pt idx="2890">
                  <c:v>9</c:v>
                </c:pt>
                <c:pt idx="2891">
                  <c:v>9</c:v>
                </c:pt>
                <c:pt idx="2892">
                  <c:v>9</c:v>
                </c:pt>
                <c:pt idx="2893">
                  <c:v>9</c:v>
                </c:pt>
                <c:pt idx="2894">
                  <c:v>9</c:v>
                </c:pt>
                <c:pt idx="2895">
                  <c:v>9</c:v>
                </c:pt>
                <c:pt idx="2896">
                  <c:v>8</c:v>
                </c:pt>
                <c:pt idx="2897">
                  <c:v>8</c:v>
                </c:pt>
                <c:pt idx="2898">
                  <c:v>8</c:v>
                </c:pt>
                <c:pt idx="2899">
                  <c:v>8</c:v>
                </c:pt>
                <c:pt idx="2900">
                  <c:v>8</c:v>
                </c:pt>
                <c:pt idx="2901">
                  <c:v>8</c:v>
                </c:pt>
                <c:pt idx="2902">
                  <c:v>8</c:v>
                </c:pt>
                <c:pt idx="2903">
                  <c:v>8</c:v>
                </c:pt>
                <c:pt idx="2904">
                  <c:v>8</c:v>
                </c:pt>
                <c:pt idx="2905">
                  <c:v>8</c:v>
                </c:pt>
                <c:pt idx="2906">
                  <c:v>8</c:v>
                </c:pt>
                <c:pt idx="2907">
                  <c:v>8</c:v>
                </c:pt>
                <c:pt idx="2908">
                  <c:v>8</c:v>
                </c:pt>
                <c:pt idx="2909">
                  <c:v>8</c:v>
                </c:pt>
                <c:pt idx="2910">
                  <c:v>8</c:v>
                </c:pt>
                <c:pt idx="2911">
                  <c:v>8</c:v>
                </c:pt>
                <c:pt idx="2912">
                  <c:v>8</c:v>
                </c:pt>
                <c:pt idx="2913">
                  <c:v>8</c:v>
                </c:pt>
                <c:pt idx="2914">
                  <c:v>8</c:v>
                </c:pt>
                <c:pt idx="2915">
                  <c:v>8</c:v>
                </c:pt>
                <c:pt idx="2916">
                  <c:v>8</c:v>
                </c:pt>
                <c:pt idx="2917">
                  <c:v>8</c:v>
                </c:pt>
                <c:pt idx="2918">
                  <c:v>8</c:v>
                </c:pt>
                <c:pt idx="2919">
                  <c:v>8</c:v>
                </c:pt>
                <c:pt idx="2920">
                  <c:v>8</c:v>
                </c:pt>
                <c:pt idx="2921">
                  <c:v>8</c:v>
                </c:pt>
                <c:pt idx="2922">
                  <c:v>8</c:v>
                </c:pt>
                <c:pt idx="2923">
                  <c:v>8</c:v>
                </c:pt>
                <c:pt idx="2924">
                  <c:v>8</c:v>
                </c:pt>
                <c:pt idx="2925">
                  <c:v>8</c:v>
                </c:pt>
                <c:pt idx="2926">
                  <c:v>8</c:v>
                </c:pt>
                <c:pt idx="2927">
                  <c:v>8</c:v>
                </c:pt>
                <c:pt idx="2928">
                  <c:v>8</c:v>
                </c:pt>
                <c:pt idx="2929">
                  <c:v>8</c:v>
                </c:pt>
                <c:pt idx="2930">
                  <c:v>8</c:v>
                </c:pt>
                <c:pt idx="2931">
                  <c:v>8</c:v>
                </c:pt>
                <c:pt idx="2932">
                  <c:v>8</c:v>
                </c:pt>
                <c:pt idx="2933">
                  <c:v>8</c:v>
                </c:pt>
                <c:pt idx="2934">
                  <c:v>9</c:v>
                </c:pt>
                <c:pt idx="2935">
                  <c:v>9</c:v>
                </c:pt>
                <c:pt idx="2936">
                  <c:v>9</c:v>
                </c:pt>
                <c:pt idx="2937">
                  <c:v>9</c:v>
                </c:pt>
                <c:pt idx="2938">
                  <c:v>9</c:v>
                </c:pt>
                <c:pt idx="2939">
                  <c:v>9</c:v>
                </c:pt>
                <c:pt idx="2940">
                  <c:v>9</c:v>
                </c:pt>
                <c:pt idx="2941">
                  <c:v>9</c:v>
                </c:pt>
                <c:pt idx="2942">
                  <c:v>9</c:v>
                </c:pt>
                <c:pt idx="2943">
                  <c:v>9</c:v>
                </c:pt>
                <c:pt idx="2944">
                  <c:v>9</c:v>
                </c:pt>
                <c:pt idx="2945">
                  <c:v>9</c:v>
                </c:pt>
                <c:pt idx="2946">
                  <c:v>9</c:v>
                </c:pt>
                <c:pt idx="2947">
                  <c:v>9</c:v>
                </c:pt>
                <c:pt idx="2948">
                  <c:v>9</c:v>
                </c:pt>
                <c:pt idx="2949">
                  <c:v>9</c:v>
                </c:pt>
                <c:pt idx="2950">
                  <c:v>9</c:v>
                </c:pt>
                <c:pt idx="2951">
                  <c:v>9</c:v>
                </c:pt>
                <c:pt idx="2952">
                  <c:v>9</c:v>
                </c:pt>
                <c:pt idx="2953">
                  <c:v>9</c:v>
                </c:pt>
                <c:pt idx="2954">
                  <c:v>9</c:v>
                </c:pt>
                <c:pt idx="2955">
                  <c:v>9</c:v>
                </c:pt>
                <c:pt idx="2956">
                  <c:v>9</c:v>
                </c:pt>
                <c:pt idx="2957">
                  <c:v>9</c:v>
                </c:pt>
                <c:pt idx="2958">
                  <c:v>9</c:v>
                </c:pt>
                <c:pt idx="2959">
                  <c:v>9</c:v>
                </c:pt>
                <c:pt idx="2960">
                  <c:v>9</c:v>
                </c:pt>
                <c:pt idx="2961">
                  <c:v>9</c:v>
                </c:pt>
                <c:pt idx="2962">
                  <c:v>9</c:v>
                </c:pt>
                <c:pt idx="2963">
                  <c:v>9</c:v>
                </c:pt>
                <c:pt idx="2964">
                  <c:v>9</c:v>
                </c:pt>
                <c:pt idx="2965">
                  <c:v>9</c:v>
                </c:pt>
                <c:pt idx="2966">
                  <c:v>9</c:v>
                </c:pt>
                <c:pt idx="2967">
                  <c:v>9</c:v>
                </c:pt>
                <c:pt idx="2968">
                  <c:v>9</c:v>
                </c:pt>
                <c:pt idx="2969">
                  <c:v>9</c:v>
                </c:pt>
                <c:pt idx="2970">
                  <c:v>9</c:v>
                </c:pt>
                <c:pt idx="2971">
                  <c:v>8</c:v>
                </c:pt>
                <c:pt idx="2972">
                  <c:v>8</c:v>
                </c:pt>
                <c:pt idx="2973">
                  <c:v>8</c:v>
                </c:pt>
                <c:pt idx="2974">
                  <c:v>8</c:v>
                </c:pt>
                <c:pt idx="2975">
                  <c:v>8</c:v>
                </c:pt>
                <c:pt idx="2976">
                  <c:v>8</c:v>
                </c:pt>
                <c:pt idx="2977">
                  <c:v>8</c:v>
                </c:pt>
                <c:pt idx="2978">
                  <c:v>8</c:v>
                </c:pt>
                <c:pt idx="2979">
                  <c:v>8</c:v>
                </c:pt>
                <c:pt idx="2980">
                  <c:v>8</c:v>
                </c:pt>
                <c:pt idx="2981">
                  <c:v>8</c:v>
                </c:pt>
                <c:pt idx="2982">
                  <c:v>8</c:v>
                </c:pt>
                <c:pt idx="2983">
                  <c:v>8</c:v>
                </c:pt>
                <c:pt idx="2984">
                  <c:v>8</c:v>
                </c:pt>
                <c:pt idx="2985">
                  <c:v>8</c:v>
                </c:pt>
                <c:pt idx="2986">
                  <c:v>8</c:v>
                </c:pt>
                <c:pt idx="2987">
                  <c:v>8</c:v>
                </c:pt>
                <c:pt idx="2988">
                  <c:v>8</c:v>
                </c:pt>
                <c:pt idx="2989">
                  <c:v>8</c:v>
                </c:pt>
                <c:pt idx="2990">
                  <c:v>8</c:v>
                </c:pt>
                <c:pt idx="2991">
                  <c:v>8</c:v>
                </c:pt>
                <c:pt idx="2992">
                  <c:v>8</c:v>
                </c:pt>
                <c:pt idx="2993">
                  <c:v>8</c:v>
                </c:pt>
                <c:pt idx="2994">
                  <c:v>8</c:v>
                </c:pt>
                <c:pt idx="2995">
                  <c:v>8</c:v>
                </c:pt>
                <c:pt idx="2996">
                  <c:v>8</c:v>
                </c:pt>
                <c:pt idx="2997">
                  <c:v>8</c:v>
                </c:pt>
                <c:pt idx="2998">
                  <c:v>8</c:v>
                </c:pt>
                <c:pt idx="2999">
                  <c:v>8</c:v>
                </c:pt>
                <c:pt idx="3000">
                  <c:v>8</c:v>
                </c:pt>
                <c:pt idx="3001">
                  <c:v>8</c:v>
                </c:pt>
                <c:pt idx="3002">
                  <c:v>8</c:v>
                </c:pt>
                <c:pt idx="3003">
                  <c:v>8</c:v>
                </c:pt>
                <c:pt idx="3004">
                  <c:v>8</c:v>
                </c:pt>
                <c:pt idx="3005">
                  <c:v>8</c:v>
                </c:pt>
                <c:pt idx="3006">
                  <c:v>8</c:v>
                </c:pt>
                <c:pt idx="3007">
                  <c:v>8</c:v>
                </c:pt>
                <c:pt idx="3008">
                  <c:v>8</c:v>
                </c:pt>
                <c:pt idx="3009">
                  <c:v>9</c:v>
                </c:pt>
                <c:pt idx="3010">
                  <c:v>9</c:v>
                </c:pt>
                <c:pt idx="3011">
                  <c:v>9</c:v>
                </c:pt>
                <c:pt idx="3012">
                  <c:v>9</c:v>
                </c:pt>
                <c:pt idx="3013">
                  <c:v>9</c:v>
                </c:pt>
                <c:pt idx="3014">
                  <c:v>9</c:v>
                </c:pt>
                <c:pt idx="3015">
                  <c:v>9</c:v>
                </c:pt>
                <c:pt idx="3016">
                  <c:v>9</c:v>
                </c:pt>
                <c:pt idx="3017">
                  <c:v>9</c:v>
                </c:pt>
                <c:pt idx="3018">
                  <c:v>9</c:v>
                </c:pt>
                <c:pt idx="3019">
                  <c:v>9</c:v>
                </c:pt>
                <c:pt idx="3020">
                  <c:v>9</c:v>
                </c:pt>
                <c:pt idx="3021">
                  <c:v>9</c:v>
                </c:pt>
                <c:pt idx="3022">
                  <c:v>9</c:v>
                </c:pt>
                <c:pt idx="3023">
                  <c:v>9</c:v>
                </c:pt>
                <c:pt idx="3024">
                  <c:v>9</c:v>
                </c:pt>
                <c:pt idx="3025">
                  <c:v>9</c:v>
                </c:pt>
                <c:pt idx="3026">
                  <c:v>9</c:v>
                </c:pt>
                <c:pt idx="3027">
                  <c:v>9</c:v>
                </c:pt>
                <c:pt idx="3028">
                  <c:v>9</c:v>
                </c:pt>
                <c:pt idx="3029">
                  <c:v>9</c:v>
                </c:pt>
                <c:pt idx="3030">
                  <c:v>9</c:v>
                </c:pt>
                <c:pt idx="3031">
                  <c:v>9</c:v>
                </c:pt>
                <c:pt idx="3032">
                  <c:v>9</c:v>
                </c:pt>
                <c:pt idx="3033">
                  <c:v>9</c:v>
                </c:pt>
                <c:pt idx="3034">
                  <c:v>9</c:v>
                </c:pt>
                <c:pt idx="3035">
                  <c:v>9</c:v>
                </c:pt>
                <c:pt idx="3036">
                  <c:v>9</c:v>
                </c:pt>
                <c:pt idx="3037">
                  <c:v>9</c:v>
                </c:pt>
                <c:pt idx="3038">
                  <c:v>9</c:v>
                </c:pt>
                <c:pt idx="3039">
                  <c:v>9</c:v>
                </c:pt>
                <c:pt idx="3040">
                  <c:v>9</c:v>
                </c:pt>
                <c:pt idx="3041">
                  <c:v>9</c:v>
                </c:pt>
                <c:pt idx="3042">
                  <c:v>9</c:v>
                </c:pt>
                <c:pt idx="3043">
                  <c:v>9</c:v>
                </c:pt>
                <c:pt idx="3044">
                  <c:v>9</c:v>
                </c:pt>
                <c:pt idx="3045">
                  <c:v>9</c:v>
                </c:pt>
                <c:pt idx="3046">
                  <c:v>9</c:v>
                </c:pt>
                <c:pt idx="3047">
                  <c:v>8</c:v>
                </c:pt>
                <c:pt idx="3048">
                  <c:v>8</c:v>
                </c:pt>
                <c:pt idx="3049">
                  <c:v>8</c:v>
                </c:pt>
                <c:pt idx="3050">
                  <c:v>8</c:v>
                </c:pt>
                <c:pt idx="3051">
                  <c:v>8</c:v>
                </c:pt>
                <c:pt idx="3052">
                  <c:v>8</c:v>
                </c:pt>
                <c:pt idx="3053">
                  <c:v>8</c:v>
                </c:pt>
                <c:pt idx="3054">
                  <c:v>8</c:v>
                </c:pt>
                <c:pt idx="3055">
                  <c:v>8</c:v>
                </c:pt>
                <c:pt idx="3056">
                  <c:v>8</c:v>
                </c:pt>
                <c:pt idx="3057">
                  <c:v>8</c:v>
                </c:pt>
                <c:pt idx="3058">
                  <c:v>8</c:v>
                </c:pt>
                <c:pt idx="3059">
                  <c:v>8</c:v>
                </c:pt>
                <c:pt idx="3060">
                  <c:v>8</c:v>
                </c:pt>
                <c:pt idx="3061">
                  <c:v>8</c:v>
                </c:pt>
                <c:pt idx="3062">
                  <c:v>8</c:v>
                </c:pt>
                <c:pt idx="3063">
                  <c:v>8</c:v>
                </c:pt>
                <c:pt idx="3064">
                  <c:v>8</c:v>
                </c:pt>
                <c:pt idx="3065">
                  <c:v>8</c:v>
                </c:pt>
                <c:pt idx="3066">
                  <c:v>8</c:v>
                </c:pt>
                <c:pt idx="3067">
                  <c:v>8</c:v>
                </c:pt>
                <c:pt idx="3068">
                  <c:v>8</c:v>
                </c:pt>
                <c:pt idx="3069">
                  <c:v>8</c:v>
                </c:pt>
                <c:pt idx="3070">
                  <c:v>8</c:v>
                </c:pt>
                <c:pt idx="3071">
                  <c:v>8</c:v>
                </c:pt>
                <c:pt idx="3072">
                  <c:v>8</c:v>
                </c:pt>
                <c:pt idx="3073">
                  <c:v>8</c:v>
                </c:pt>
                <c:pt idx="3074">
                  <c:v>8</c:v>
                </c:pt>
                <c:pt idx="3075">
                  <c:v>8</c:v>
                </c:pt>
                <c:pt idx="3076">
                  <c:v>8</c:v>
                </c:pt>
                <c:pt idx="3077">
                  <c:v>8</c:v>
                </c:pt>
                <c:pt idx="3078">
                  <c:v>8</c:v>
                </c:pt>
                <c:pt idx="3079">
                  <c:v>8</c:v>
                </c:pt>
                <c:pt idx="3080">
                  <c:v>8</c:v>
                </c:pt>
                <c:pt idx="3081">
                  <c:v>8</c:v>
                </c:pt>
                <c:pt idx="3082">
                  <c:v>8</c:v>
                </c:pt>
                <c:pt idx="3083">
                  <c:v>8</c:v>
                </c:pt>
                <c:pt idx="3084">
                  <c:v>9</c:v>
                </c:pt>
                <c:pt idx="3085">
                  <c:v>9</c:v>
                </c:pt>
                <c:pt idx="3086">
                  <c:v>9</c:v>
                </c:pt>
                <c:pt idx="3087">
                  <c:v>9</c:v>
                </c:pt>
                <c:pt idx="3088">
                  <c:v>9</c:v>
                </c:pt>
                <c:pt idx="3089">
                  <c:v>9</c:v>
                </c:pt>
                <c:pt idx="3090">
                  <c:v>9</c:v>
                </c:pt>
                <c:pt idx="3091">
                  <c:v>9</c:v>
                </c:pt>
                <c:pt idx="3092">
                  <c:v>9</c:v>
                </c:pt>
                <c:pt idx="3093">
                  <c:v>9</c:v>
                </c:pt>
                <c:pt idx="3094">
                  <c:v>9</c:v>
                </c:pt>
                <c:pt idx="3095">
                  <c:v>9</c:v>
                </c:pt>
                <c:pt idx="3096">
                  <c:v>9</c:v>
                </c:pt>
                <c:pt idx="3097">
                  <c:v>9</c:v>
                </c:pt>
                <c:pt idx="3098">
                  <c:v>9</c:v>
                </c:pt>
                <c:pt idx="3099">
                  <c:v>9</c:v>
                </c:pt>
                <c:pt idx="3100">
                  <c:v>9</c:v>
                </c:pt>
                <c:pt idx="3101">
                  <c:v>9</c:v>
                </c:pt>
              </c:numCache>
            </c:numRef>
          </c:val>
          <c:smooth val="0"/>
          <c:extLst>
            <c:ext xmlns:c16="http://schemas.microsoft.com/office/drawing/2014/chart" uri="{C3380CC4-5D6E-409C-BE32-E72D297353CC}">
              <c16:uniqueId val="{00000000-F90C-4C35-B34D-FC73606C045D}"/>
            </c:ext>
          </c:extLst>
        </c:ser>
        <c:ser>
          <c:idx val="4"/>
          <c:order val="1"/>
          <c:tx>
            <c:strRef>
              <c:f>Waveform!$A$11</c:f>
              <c:strCache>
                <c:ptCount val="1"/>
                <c:pt idx="0">
                  <c:v>GPMC_CLK</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Waveform!$C$11:$DOJ$11</c:f>
              <c:numCache>
                <c:formatCode>General</c:formatCode>
                <c:ptCount val="3102"/>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pt idx="25">
                  <c:v>6</c:v>
                </c:pt>
                <c:pt idx="26">
                  <c:v>6</c:v>
                </c:pt>
                <c:pt idx="27">
                  <c:v>6</c:v>
                </c:pt>
                <c:pt idx="28">
                  <c:v>6</c:v>
                </c:pt>
                <c:pt idx="29">
                  <c:v>6</c:v>
                </c:pt>
                <c:pt idx="30">
                  <c:v>6</c:v>
                </c:pt>
                <c:pt idx="31">
                  <c:v>6</c:v>
                </c:pt>
                <c:pt idx="32">
                  <c:v>6</c:v>
                </c:pt>
                <c:pt idx="33">
                  <c:v>6</c:v>
                </c:pt>
                <c:pt idx="34">
                  <c:v>6</c:v>
                </c:pt>
                <c:pt idx="35">
                  <c:v>6</c:v>
                </c:pt>
                <c:pt idx="36">
                  <c:v>6</c:v>
                </c:pt>
                <c:pt idx="37">
                  <c:v>6</c:v>
                </c:pt>
                <c:pt idx="38">
                  <c:v>6</c:v>
                </c:pt>
                <c:pt idx="39">
                  <c:v>6</c:v>
                </c:pt>
                <c:pt idx="40">
                  <c:v>6</c:v>
                </c:pt>
                <c:pt idx="41">
                  <c:v>6</c:v>
                </c:pt>
                <c:pt idx="42">
                  <c:v>6</c:v>
                </c:pt>
                <c:pt idx="43">
                  <c:v>6</c:v>
                </c:pt>
                <c:pt idx="44">
                  <c:v>6</c:v>
                </c:pt>
                <c:pt idx="45">
                  <c:v>6</c:v>
                </c:pt>
                <c:pt idx="46">
                  <c:v>6</c:v>
                </c:pt>
                <c:pt idx="47">
                  <c:v>6</c:v>
                </c:pt>
                <c:pt idx="48">
                  <c:v>6</c:v>
                </c:pt>
                <c:pt idx="49">
                  <c:v>6</c:v>
                </c:pt>
                <c:pt idx="50">
                  <c:v>6</c:v>
                </c:pt>
                <c:pt idx="51">
                  <c:v>6</c:v>
                </c:pt>
                <c:pt idx="52">
                  <c:v>6</c:v>
                </c:pt>
                <c:pt idx="53">
                  <c:v>6</c:v>
                </c:pt>
                <c:pt idx="54">
                  <c:v>6</c:v>
                </c:pt>
                <c:pt idx="55">
                  <c:v>6</c:v>
                </c:pt>
                <c:pt idx="56">
                  <c:v>6</c:v>
                </c:pt>
                <c:pt idx="57">
                  <c:v>6</c:v>
                </c:pt>
                <c:pt idx="58">
                  <c:v>6</c:v>
                </c:pt>
                <c:pt idx="59">
                  <c:v>6</c:v>
                </c:pt>
                <c:pt idx="60">
                  <c:v>6</c:v>
                </c:pt>
                <c:pt idx="61">
                  <c:v>6</c:v>
                </c:pt>
                <c:pt idx="62">
                  <c:v>6</c:v>
                </c:pt>
                <c:pt idx="63">
                  <c:v>6</c:v>
                </c:pt>
                <c:pt idx="64">
                  <c:v>6</c:v>
                </c:pt>
                <c:pt idx="65">
                  <c:v>6</c:v>
                </c:pt>
                <c:pt idx="66">
                  <c:v>6</c:v>
                </c:pt>
                <c:pt idx="67">
                  <c:v>6</c:v>
                </c:pt>
                <c:pt idx="68">
                  <c:v>6</c:v>
                </c:pt>
                <c:pt idx="69">
                  <c:v>6</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6</c:v>
                </c:pt>
                <c:pt idx="85">
                  <c:v>6</c:v>
                </c:pt>
                <c:pt idx="86">
                  <c:v>6</c:v>
                </c:pt>
                <c:pt idx="87">
                  <c:v>6</c:v>
                </c:pt>
                <c:pt idx="88">
                  <c:v>6</c:v>
                </c:pt>
                <c:pt idx="89">
                  <c:v>6</c:v>
                </c:pt>
                <c:pt idx="90">
                  <c:v>6</c:v>
                </c:pt>
                <c:pt idx="91">
                  <c:v>6</c:v>
                </c:pt>
                <c:pt idx="92">
                  <c:v>6</c:v>
                </c:pt>
                <c:pt idx="93">
                  <c:v>6</c:v>
                </c:pt>
                <c:pt idx="94">
                  <c:v>6</c:v>
                </c:pt>
                <c:pt idx="95">
                  <c:v>6</c:v>
                </c:pt>
                <c:pt idx="96">
                  <c:v>6</c:v>
                </c:pt>
                <c:pt idx="97">
                  <c:v>6</c:v>
                </c:pt>
                <c:pt idx="98">
                  <c:v>6</c:v>
                </c:pt>
                <c:pt idx="99">
                  <c:v>6</c:v>
                </c:pt>
                <c:pt idx="100">
                  <c:v>6</c:v>
                </c:pt>
                <c:pt idx="101">
                  <c:v>6</c:v>
                </c:pt>
                <c:pt idx="102">
                  <c:v>6</c:v>
                </c:pt>
                <c:pt idx="103">
                  <c:v>6</c:v>
                </c:pt>
                <c:pt idx="104">
                  <c:v>6</c:v>
                </c:pt>
                <c:pt idx="105">
                  <c:v>6</c:v>
                </c:pt>
                <c:pt idx="106">
                  <c:v>6</c:v>
                </c:pt>
                <c:pt idx="107">
                  <c:v>6</c:v>
                </c:pt>
                <c:pt idx="108">
                  <c:v>6</c:v>
                </c:pt>
                <c:pt idx="109">
                  <c:v>6</c:v>
                </c:pt>
                <c:pt idx="110">
                  <c:v>6</c:v>
                </c:pt>
                <c:pt idx="111">
                  <c:v>6</c:v>
                </c:pt>
                <c:pt idx="112">
                  <c:v>6</c:v>
                </c:pt>
                <c:pt idx="113">
                  <c:v>6</c:v>
                </c:pt>
                <c:pt idx="114">
                  <c:v>6</c:v>
                </c:pt>
                <c:pt idx="115">
                  <c:v>6</c:v>
                </c:pt>
                <c:pt idx="116">
                  <c:v>6</c:v>
                </c:pt>
                <c:pt idx="117">
                  <c:v>6</c:v>
                </c:pt>
                <c:pt idx="118">
                  <c:v>6</c:v>
                </c:pt>
                <c:pt idx="119">
                  <c:v>6</c:v>
                </c:pt>
                <c:pt idx="120">
                  <c:v>6</c:v>
                </c:pt>
                <c:pt idx="121">
                  <c:v>6</c:v>
                </c:pt>
                <c:pt idx="122">
                  <c:v>6</c:v>
                </c:pt>
                <c:pt idx="123">
                  <c:v>6</c:v>
                </c:pt>
                <c:pt idx="124">
                  <c:v>6</c:v>
                </c:pt>
                <c:pt idx="125">
                  <c:v>6</c:v>
                </c:pt>
                <c:pt idx="126">
                  <c:v>6</c:v>
                </c:pt>
                <c:pt idx="127">
                  <c:v>6</c:v>
                </c:pt>
                <c:pt idx="128">
                  <c:v>6</c:v>
                </c:pt>
                <c:pt idx="129">
                  <c:v>6</c:v>
                </c:pt>
                <c:pt idx="130">
                  <c:v>6</c:v>
                </c:pt>
                <c:pt idx="131">
                  <c:v>6</c:v>
                </c:pt>
                <c:pt idx="132">
                  <c:v>6</c:v>
                </c:pt>
                <c:pt idx="133">
                  <c:v>6</c:v>
                </c:pt>
                <c:pt idx="134">
                  <c:v>6</c:v>
                </c:pt>
                <c:pt idx="135">
                  <c:v>6</c:v>
                </c:pt>
                <c:pt idx="136">
                  <c:v>6</c:v>
                </c:pt>
                <c:pt idx="137">
                  <c:v>6</c:v>
                </c:pt>
                <c:pt idx="138">
                  <c:v>6</c:v>
                </c:pt>
                <c:pt idx="139">
                  <c:v>6</c:v>
                </c:pt>
                <c:pt idx="140">
                  <c:v>6</c:v>
                </c:pt>
                <c:pt idx="141">
                  <c:v>6</c:v>
                </c:pt>
                <c:pt idx="142">
                  <c:v>6</c:v>
                </c:pt>
                <c:pt idx="143">
                  <c:v>6</c:v>
                </c:pt>
                <c:pt idx="144">
                  <c:v>6</c:v>
                </c:pt>
                <c:pt idx="145">
                  <c:v>6</c:v>
                </c:pt>
                <c:pt idx="146">
                  <c:v>6</c:v>
                </c:pt>
                <c:pt idx="147">
                  <c:v>6</c:v>
                </c:pt>
                <c:pt idx="148">
                  <c:v>6</c:v>
                </c:pt>
                <c:pt idx="149">
                  <c:v>6</c:v>
                </c:pt>
                <c:pt idx="150">
                  <c:v>6</c:v>
                </c:pt>
                <c:pt idx="151">
                  <c:v>6</c:v>
                </c:pt>
                <c:pt idx="152">
                  <c:v>6</c:v>
                </c:pt>
                <c:pt idx="153">
                  <c:v>6</c:v>
                </c:pt>
                <c:pt idx="154">
                  <c:v>6</c:v>
                </c:pt>
                <c:pt idx="155">
                  <c:v>6</c:v>
                </c:pt>
                <c:pt idx="156">
                  <c:v>6</c:v>
                </c:pt>
                <c:pt idx="157">
                  <c:v>6</c:v>
                </c:pt>
                <c:pt idx="158">
                  <c:v>6</c:v>
                </c:pt>
                <c:pt idx="159">
                  <c:v>6</c:v>
                </c:pt>
                <c:pt idx="160">
                  <c:v>6</c:v>
                </c:pt>
                <c:pt idx="161">
                  <c:v>6</c:v>
                </c:pt>
                <c:pt idx="162">
                  <c:v>6</c:v>
                </c:pt>
                <c:pt idx="163">
                  <c:v>6</c:v>
                </c:pt>
                <c:pt idx="164">
                  <c:v>6</c:v>
                </c:pt>
                <c:pt idx="165">
                  <c:v>6</c:v>
                </c:pt>
                <c:pt idx="166">
                  <c:v>6</c:v>
                </c:pt>
                <c:pt idx="167">
                  <c:v>6</c:v>
                </c:pt>
                <c:pt idx="168">
                  <c:v>6</c:v>
                </c:pt>
                <c:pt idx="169">
                  <c:v>6</c:v>
                </c:pt>
                <c:pt idx="170">
                  <c:v>6</c:v>
                </c:pt>
                <c:pt idx="171">
                  <c:v>6</c:v>
                </c:pt>
                <c:pt idx="172">
                  <c:v>6</c:v>
                </c:pt>
                <c:pt idx="173">
                  <c:v>6</c:v>
                </c:pt>
                <c:pt idx="174">
                  <c:v>6</c:v>
                </c:pt>
                <c:pt idx="175">
                  <c:v>6</c:v>
                </c:pt>
                <c:pt idx="176">
                  <c:v>6</c:v>
                </c:pt>
                <c:pt idx="177">
                  <c:v>6</c:v>
                </c:pt>
                <c:pt idx="178">
                  <c:v>6</c:v>
                </c:pt>
                <c:pt idx="179">
                  <c:v>6</c:v>
                </c:pt>
                <c:pt idx="180">
                  <c:v>6</c:v>
                </c:pt>
                <c:pt idx="181">
                  <c:v>6</c:v>
                </c:pt>
                <c:pt idx="182">
                  <c:v>6</c:v>
                </c:pt>
                <c:pt idx="183">
                  <c:v>6</c:v>
                </c:pt>
                <c:pt idx="184">
                  <c:v>6</c:v>
                </c:pt>
                <c:pt idx="185">
                  <c:v>6</c:v>
                </c:pt>
                <c:pt idx="186">
                  <c:v>6</c:v>
                </c:pt>
                <c:pt idx="187">
                  <c:v>6</c:v>
                </c:pt>
                <c:pt idx="188">
                  <c:v>6</c:v>
                </c:pt>
                <c:pt idx="189">
                  <c:v>6</c:v>
                </c:pt>
                <c:pt idx="190">
                  <c:v>6</c:v>
                </c:pt>
                <c:pt idx="191">
                  <c:v>6</c:v>
                </c:pt>
                <c:pt idx="192">
                  <c:v>6</c:v>
                </c:pt>
                <c:pt idx="193">
                  <c:v>6</c:v>
                </c:pt>
                <c:pt idx="194">
                  <c:v>6</c:v>
                </c:pt>
                <c:pt idx="195">
                  <c:v>6</c:v>
                </c:pt>
                <c:pt idx="196">
                  <c:v>6</c:v>
                </c:pt>
                <c:pt idx="197">
                  <c:v>6</c:v>
                </c:pt>
                <c:pt idx="198">
                  <c:v>6</c:v>
                </c:pt>
                <c:pt idx="199">
                  <c:v>6</c:v>
                </c:pt>
                <c:pt idx="200">
                  <c:v>6</c:v>
                </c:pt>
                <c:pt idx="201">
                  <c:v>6</c:v>
                </c:pt>
                <c:pt idx="202">
                  <c:v>6</c:v>
                </c:pt>
                <c:pt idx="203">
                  <c:v>6</c:v>
                </c:pt>
                <c:pt idx="204">
                  <c:v>6</c:v>
                </c:pt>
                <c:pt idx="205">
                  <c:v>6</c:v>
                </c:pt>
                <c:pt idx="206">
                  <c:v>6</c:v>
                </c:pt>
                <c:pt idx="207">
                  <c:v>6</c:v>
                </c:pt>
                <c:pt idx="208">
                  <c:v>6</c:v>
                </c:pt>
                <c:pt idx="209">
                  <c:v>6</c:v>
                </c:pt>
                <c:pt idx="210">
                  <c:v>6</c:v>
                </c:pt>
                <c:pt idx="211">
                  <c:v>6</c:v>
                </c:pt>
                <c:pt idx="212">
                  <c:v>6</c:v>
                </c:pt>
                <c:pt idx="213">
                  <c:v>6</c:v>
                </c:pt>
                <c:pt idx="214">
                  <c:v>6</c:v>
                </c:pt>
                <c:pt idx="215">
                  <c:v>6</c:v>
                </c:pt>
                <c:pt idx="216">
                  <c:v>6</c:v>
                </c:pt>
                <c:pt idx="217">
                  <c:v>6</c:v>
                </c:pt>
                <c:pt idx="218">
                  <c:v>6</c:v>
                </c:pt>
                <c:pt idx="219">
                  <c:v>6</c:v>
                </c:pt>
                <c:pt idx="220">
                  <c:v>6</c:v>
                </c:pt>
                <c:pt idx="221">
                  <c:v>6</c:v>
                </c:pt>
                <c:pt idx="222">
                  <c:v>6</c:v>
                </c:pt>
                <c:pt idx="223">
                  <c:v>6</c:v>
                </c:pt>
                <c:pt idx="224">
                  <c:v>6</c:v>
                </c:pt>
                <c:pt idx="225">
                  <c:v>6</c:v>
                </c:pt>
                <c:pt idx="226">
                  <c:v>6</c:v>
                </c:pt>
                <c:pt idx="227">
                  <c:v>6</c:v>
                </c:pt>
                <c:pt idx="228">
                  <c:v>6</c:v>
                </c:pt>
                <c:pt idx="229">
                  <c:v>6</c:v>
                </c:pt>
                <c:pt idx="230">
                  <c:v>6</c:v>
                </c:pt>
                <c:pt idx="231">
                  <c:v>6</c:v>
                </c:pt>
                <c:pt idx="232">
                  <c:v>6</c:v>
                </c:pt>
                <c:pt idx="233">
                  <c:v>6</c:v>
                </c:pt>
                <c:pt idx="234">
                  <c:v>6</c:v>
                </c:pt>
                <c:pt idx="235">
                  <c:v>6</c:v>
                </c:pt>
                <c:pt idx="236">
                  <c:v>6</c:v>
                </c:pt>
                <c:pt idx="237">
                  <c:v>6</c:v>
                </c:pt>
                <c:pt idx="238">
                  <c:v>6</c:v>
                </c:pt>
                <c:pt idx="239">
                  <c:v>6</c:v>
                </c:pt>
                <c:pt idx="240">
                  <c:v>6</c:v>
                </c:pt>
                <c:pt idx="241">
                  <c:v>6</c:v>
                </c:pt>
                <c:pt idx="242">
                  <c:v>6</c:v>
                </c:pt>
                <c:pt idx="243">
                  <c:v>6</c:v>
                </c:pt>
                <c:pt idx="244">
                  <c:v>6</c:v>
                </c:pt>
                <c:pt idx="245">
                  <c:v>6</c:v>
                </c:pt>
                <c:pt idx="246">
                  <c:v>6</c:v>
                </c:pt>
                <c:pt idx="247">
                  <c:v>6</c:v>
                </c:pt>
                <c:pt idx="248">
                  <c:v>6</c:v>
                </c:pt>
                <c:pt idx="249">
                  <c:v>6</c:v>
                </c:pt>
                <c:pt idx="250">
                  <c:v>6</c:v>
                </c:pt>
                <c:pt idx="251">
                  <c:v>6</c:v>
                </c:pt>
                <c:pt idx="252">
                  <c:v>6</c:v>
                </c:pt>
                <c:pt idx="253">
                  <c:v>6</c:v>
                </c:pt>
                <c:pt idx="254">
                  <c:v>6</c:v>
                </c:pt>
                <c:pt idx="255">
                  <c:v>6</c:v>
                </c:pt>
                <c:pt idx="256">
                  <c:v>6</c:v>
                </c:pt>
                <c:pt idx="257">
                  <c:v>6</c:v>
                </c:pt>
                <c:pt idx="258">
                  <c:v>6</c:v>
                </c:pt>
                <c:pt idx="259">
                  <c:v>6</c:v>
                </c:pt>
                <c:pt idx="260">
                  <c:v>6</c:v>
                </c:pt>
                <c:pt idx="261">
                  <c:v>6</c:v>
                </c:pt>
                <c:pt idx="262">
                  <c:v>6</c:v>
                </c:pt>
                <c:pt idx="263">
                  <c:v>6</c:v>
                </c:pt>
                <c:pt idx="264">
                  <c:v>6</c:v>
                </c:pt>
                <c:pt idx="265">
                  <c:v>6</c:v>
                </c:pt>
                <c:pt idx="266">
                  <c:v>6</c:v>
                </c:pt>
                <c:pt idx="267">
                  <c:v>6</c:v>
                </c:pt>
                <c:pt idx="268">
                  <c:v>6</c:v>
                </c:pt>
                <c:pt idx="269">
                  <c:v>6</c:v>
                </c:pt>
                <c:pt idx="270">
                  <c:v>6</c:v>
                </c:pt>
                <c:pt idx="271">
                  <c:v>6</c:v>
                </c:pt>
                <c:pt idx="272">
                  <c:v>6</c:v>
                </c:pt>
                <c:pt idx="273">
                  <c:v>6</c:v>
                </c:pt>
                <c:pt idx="274">
                  <c:v>6</c:v>
                </c:pt>
                <c:pt idx="275">
                  <c:v>6</c:v>
                </c:pt>
                <c:pt idx="276">
                  <c:v>6</c:v>
                </c:pt>
                <c:pt idx="277">
                  <c:v>6</c:v>
                </c:pt>
                <c:pt idx="278">
                  <c:v>6</c:v>
                </c:pt>
                <c:pt idx="279">
                  <c:v>6</c:v>
                </c:pt>
                <c:pt idx="280">
                  <c:v>6</c:v>
                </c:pt>
                <c:pt idx="281">
                  <c:v>6</c:v>
                </c:pt>
                <c:pt idx="282">
                  <c:v>6</c:v>
                </c:pt>
                <c:pt idx="283">
                  <c:v>6</c:v>
                </c:pt>
                <c:pt idx="284">
                  <c:v>6</c:v>
                </c:pt>
                <c:pt idx="285">
                  <c:v>6</c:v>
                </c:pt>
                <c:pt idx="286">
                  <c:v>6</c:v>
                </c:pt>
                <c:pt idx="287">
                  <c:v>6</c:v>
                </c:pt>
                <c:pt idx="288">
                  <c:v>6</c:v>
                </c:pt>
                <c:pt idx="289">
                  <c:v>6</c:v>
                </c:pt>
                <c:pt idx="290">
                  <c:v>6</c:v>
                </c:pt>
                <c:pt idx="291">
                  <c:v>6</c:v>
                </c:pt>
                <c:pt idx="292">
                  <c:v>6</c:v>
                </c:pt>
                <c:pt idx="293">
                  <c:v>6</c:v>
                </c:pt>
                <c:pt idx="294">
                  <c:v>6</c:v>
                </c:pt>
                <c:pt idx="295">
                  <c:v>6</c:v>
                </c:pt>
                <c:pt idx="296">
                  <c:v>6</c:v>
                </c:pt>
                <c:pt idx="297">
                  <c:v>6</c:v>
                </c:pt>
                <c:pt idx="298">
                  <c:v>6</c:v>
                </c:pt>
                <c:pt idx="299">
                  <c:v>6</c:v>
                </c:pt>
                <c:pt idx="300">
                  <c:v>6</c:v>
                </c:pt>
                <c:pt idx="301">
                  <c:v>6</c:v>
                </c:pt>
                <c:pt idx="302">
                  <c:v>6</c:v>
                </c:pt>
                <c:pt idx="303">
                  <c:v>6</c:v>
                </c:pt>
                <c:pt idx="304">
                  <c:v>6</c:v>
                </c:pt>
                <c:pt idx="305">
                  <c:v>6</c:v>
                </c:pt>
                <c:pt idx="306">
                  <c:v>6</c:v>
                </c:pt>
                <c:pt idx="307">
                  <c:v>6</c:v>
                </c:pt>
                <c:pt idx="308">
                  <c:v>6</c:v>
                </c:pt>
                <c:pt idx="309">
                  <c:v>6</c:v>
                </c:pt>
                <c:pt idx="310">
                  <c:v>6</c:v>
                </c:pt>
                <c:pt idx="311">
                  <c:v>6</c:v>
                </c:pt>
                <c:pt idx="312">
                  <c:v>6</c:v>
                </c:pt>
                <c:pt idx="313">
                  <c:v>6</c:v>
                </c:pt>
                <c:pt idx="314">
                  <c:v>6</c:v>
                </c:pt>
                <c:pt idx="315">
                  <c:v>6</c:v>
                </c:pt>
                <c:pt idx="316">
                  <c:v>6</c:v>
                </c:pt>
                <c:pt idx="317">
                  <c:v>6</c:v>
                </c:pt>
                <c:pt idx="318">
                  <c:v>6</c:v>
                </c:pt>
                <c:pt idx="319">
                  <c:v>6</c:v>
                </c:pt>
                <c:pt idx="320">
                  <c:v>6</c:v>
                </c:pt>
                <c:pt idx="321">
                  <c:v>6</c:v>
                </c:pt>
                <c:pt idx="322">
                  <c:v>6</c:v>
                </c:pt>
                <c:pt idx="323">
                  <c:v>6</c:v>
                </c:pt>
                <c:pt idx="324">
                  <c:v>6</c:v>
                </c:pt>
                <c:pt idx="325">
                  <c:v>6</c:v>
                </c:pt>
                <c:pt idx="326">
                  <c:v>6</c:v>
                </c:pt>
                <c:pt idx="327">
                  <c:v>6</c:v>
                </c:pt>
                <c:pt idx="328">
                  <c:v>6</c:v>
                </c:pt>
                <c:pt idx="329">
                  <c:v>6</c:v>
                </c:pt>
                <c:pt idx="330">
                  <c:v>6</c:v>
                </c:pt>
                <c:pt idx="331">
                  <c:v>6</c:v>
                </c:pt>
                <c:pt idx="332">
                  <c:v>6</c:v>
                </c:pt>
                <c:pt idx="333">
                  <c:v>6</c:v>
                </c:pt>
                <c:pt idx="334">
                  <c:v>6</c:v>
                </c:pt>
                <c:pt idx="335">
                  <c:v>6</c:v>
                </c:pt>
                <c:pt idx="336">
                  <c:v>6</c:v>
                </c:pt>
                <c:pt idx="337">
                  <c:v>6</c:v>
                </c:pt>
                <c:pt idx="338">
                  <c:v>6</c:v>
                </c:pt>
                <c:pt idx="339">
                  <c:v>6</c:v>
                </c:pt>
                <c:pt idx="340">
                  <c:v>6</c:v>
                </c:pt>
                <c:pt idx="341">
                  <c:v>6</c:v>
                </c:pt>
                <c:pt idx="342">
                  <c:v>6</c:v>
                </c:pt>
                <c:pt idx="343">
                  <c:v>6</c:v>
                </c:pt>
                <c:pt idx="344">
                  <c:v>6</c:v>
                </c:pt>
                <c:pt idx="345">
                  <c:v>6</c:v>
                </c:pt>
                <c:pt idx="346">
                  <c:v>6</c:v>
                </c:pt>
                <c:pt idx="347">
                  <c:v>6</c:v>
                </c:pt>
                <c:pt idx="348">
                  <c:v>6</c:v>
                </c:pt>
                <c:pt idx="349">
                  <c:v>6</c:v>
                </c:pt>
                <c:pt idx="350">
                  <c:v>6</c:v>
                </c:pt>
                <c:pt idx="351">
                  <c:v>6</c:v>
                </c:pt>
                <c:pt idx="352">
                  <c:v>6</c:v>
                </c:pt>
                <c:pt idx="353">
                  <c:v>6</c:v>
                </c:pt>
                <c:pt idx="354">
                  <c:v>6</c:v>
                </c:pt>
                <c:pt idx="355">
                  <c:v>6</c:v>
                </c:pt>
                <c:pt idx="356">
                  <c:v>6</c:v>
                </c:pt>
                <c:pt idx="357">
                  <c:v>6</c:v>
                </c:pt>
                <c:pt idx="358">
                  <c:v>6</c:v>
                </c:pt>
                <c:pt idx="359">
                  <c:v>6</c:v>
                </c:pt>
                <c:pt idx="360">
                  <c:v>6</c:v>
                </c:pt>
                <c:pt idx="361">
                  <c:v>6</c:v>
                </c:pt>
                <c:pt idx="362">
                  <c:v>6</c:v>
                </c:pt>
                <c:pt idx="363">
                  <c:v>6</c:v>
                </c:pt>
                <c:pt idx="364">
                  <c:v>6</c:v>
                </c:pt>
                <c:pt idx="365">
                  <c:v>6</c:v>
                </c:pt>
                <c:pt idx="366">
                  <c:v>6</c:v>
                </c:pt>
                <c:pt idx="367">
                  <c:v>6</c:v>
                </c:pt>
                <c:pt idx="368">
                  <c:v>6</c:v>
                </c:pt>
                <c:pt idx="369">
                  <c:v>6</c:v>
                </c:pt>
                <c:pt idx="370">
                  <c:v>6</c:v>
                </c:pt>
                <c:pt idx="371">
                  <c:v>6</c:v>
                </c:pt>
                <c:pt idx="372">
                  <c:v>6</c:v>
                </c:pt>
                <c:pt idx="373">
                  <c:v>6</c:v>
                </c:pt>
                <c:pt idx="374">
                  <c:v>6</c:v>
                </c:pt>
                <c:pt idx="375">
                  <c:v>6</c:v>
                </c:pt>
                <c:pt idx="376">
                  <c:v>6</c:v>
                </c:pt>
                <c:pt idx="377">
                  <c:v>6</c:v>
                </c:pt>
                <c:pt idx="378">
                  <c:v>6</c:v>
                </c:pt>
                <c:pt idx="379">
                  <c:v>6</c:v>
                </c:pt>
                <c:pt idx="380">
                  <c:v>6</c:v>
                </c:pt>
                <c:pt idx="381">
                  <c:v>6</c:v>
                </c:pt>
                <c:pt idx="382">
                  <c:v>6</c:v>
                </c:pt>
                <c:pt idx="383">
                  <c:v>6</c:v>
                </c:pt>
                <c:pt idx="384">
                  <c:v>6</c:v>
                </c:pt>
                <c:pt idx="385">
                  <c:v>6</c:v>
                </c:pt>
                <c:pt idx="386">
                  <c:v>6</c:v>
                </c:pt>
                <c:pt idx="387">
                  <c:v>6</c:v>
                </c:pt>
                <c:pt idx="388">
                  <c:v>6</c:v>
                </c:pt>
                <c:pt idx="389">
                  <c:v>6</c:v>
                </c:pt>
                <c:pt idx="390">
                  <c:v>6</c:v>
                </c:pt>
                <c:pt idx="391">
                  <c:v>6</c:v>
                </c:pt>
                <c:pt idx="392">
                  <c:v>6</c:v>
                </c:pt>
                <c:pt idx="393">
                  <c:v>6</c:v>
                </c:pt>
                <c:pt idx="394">
                  <c:v>6</c:v>
                </c:pt>
                <c:pt idx="395">
                  <c:v>6</c:v>
                </c:pt>
                <c:pt idx="396">
                  <c:v>6</c:v>
                </c:pt>
                <c:pt idx="397">
                  <c:v>6</c:v>
                </c:pt>
                <c:pt idx="398">
                  <c:v>6</c:v>
                </c:pt>
                <c:pt idx="399">
                  <c:v>6</c:v>
                </c:pt>
                <c:pt idx="400">
                  <c:v>6</c:v>
                </c:pt>
                <c:pt idx="401">
                  <c:v>6</c:v>
                </c:pt>
                <c:pt idx="402">
                  <c:v>6</c:v>
                </c:pt>
                <c:pt idx="403">
                  <c:v>6</c:v>
                </c:pt>
                <c:pt idx="404">
                  <c:v>6</c:v>
                </c:pt>
                <c:pt idx="405">
                  <c:v>6</c:v>
                </c:pt>
                <c:pt idx="406">
                  <c:v>6</c:v>
                </c:pt>
                <c:pt idx="407">
                  <c:v>6</c:v>
                </c:pt>
                <c:pt idx="408">
                  <c:v>6</c:v>
                </c:pt>
                <c:pt idx="409">
                  <c:v>6</c:v>
                </c:pt>
                <c:pt idx="410">
                  <c:v>6</c:v>
                </c:pt>
                <c:pt idx="411">
                  <c:v>6</c:v>
                </c:pt>
                <c:pt idx="412">
                  <c:v>6</c:v>
                </c:pt>
                <c:pt idx="413">
                  <c:v>6</c:v>
                </c:pt>
                <c:pt idx="414">
                  <c:v>6</c:v>
                </c:pt>
                <c:pt idx="415">
                  <c:v>6</c:v>
                </c:pt>
                <c:pt idx="416">
                  <c:v>6</c:v>
                </c:pt>
                <c:pt idx="417">
                  <c:v>6</c:v>
                </c:pt>
                <c:pt idx="418">
                  <c:v>6</c:v>
                </c:pt>
                <c:pt idx="419">
                  <c:v>6</c:v>
                </c:pt>
                <c:pt idx="420">
                  <c:v>6</c:v>
                </c:pt>
                <c:pt idx="421">
                  <c:v>6</c:v>
                </c:pt>
                <c:pt idx="422">
                  <c:v>6</c:v>
                </c:pt>
                <c:pt idx="423">
                  <c:v>6</c:v>
                </c:pt>
                <c:pt idx="424">
                  <c:v>6</c:v>
                </c:pt>
                <c:pt idx="425">
                  <c:v>6</c:v>
                </c:pt>
                <c:pt idx="426">
                  <c:v>6</c:v>
                </c:pt>
                <c:pt idx="427">
                  <c:v>6</c:v>
                </c:pt>
                <c:pt idx="428">
                  <c:v>6</c:v>
                </c:pt>
                <c:pt idx="429">
                  <c:v>6</c:v>
                </c:pt>
                <c:pt idx="430">
                  <c:v>6</c:v>
                </c:pt>
                <c:pt idx="431">
                  <c:v>6</c:v>
                </c:pt>
                <c:pt idx="432">
                  <c:v>6</c:v>
                </c:pt>
                <c:pt idx="433">
                  <c:v>6</c:v>
                </c:pt>
                <c:pt idx="434">
                  <c:v>6</c:v>
                </c:pt>
                <c:pt idx="435">
                  <c:v>6</c:v>
                </c:pt>
                <c:pt idx="436">
                  <c:v>6</c:v>
                </c:pt>
                <c:pt idx="437">
                  <c:v>6</c:v>
                </c:pt>
                <c:pt idx="438">
                  <c:v>6</c:v>
                </c:pt>
                <c:pt idx="439">
                  <c:v>6</c:v>
                </c:pt>
                <c:pt idx="440">
                  <c:v>6</c:v>
                </c:pt>
                <c:pt idx="441">
                  <c:v>6</c:v>
                </c:pt>
                <c:pt idx="442">
                  <c:v>6</c:v>
                </c:pt>
                <c:pt idx="443">
                  <c:v>6</c:v>
                </c:pt>
                <c:pt idx="444">
                  <c:v>6</c:v>
                </c:pt>
                <c:pt idx="445">
                  <c:v>6</c:v>
                </c:pt>
                <c:pt idx="446">
                  <c:v>6</c:v>
                </c:pt>
                <c:pt idx="447">
                  <c:v>6</c:v>
                </c:pt>
                <c:pt idx="448">
                  <c:v>6</c:v>
                </c:pt>
                <c:pt idx="449">
                  <c:v>6</c:v>
                </c:pt>
                <c:pt idx="450">
                  <c:v>6</c:v>
                </c:pt>
                <c:pt idx="451">
                  <c:v>6</c:v>
                </c:pt>
                <c:pt idx="452">
                  <c:v>6</c:v>
                </c:pt>
                <c:pt idx="453">
                  <c:v>6</c:v>
                </c:pt>
                <c:pt idx="454">
                  <c:v>6</c:v>
                </c:pt>
                <c:pt idx="455">
                  <c:v>6</c:v>
                </c:pt>
                <c:pt idx="456">
                  <c:v>6</c:v>
                </c:pt>
                <c:pt idx="457">
                  <c:v>6</c:v>
                </c:pt>
                <c:pt idx="458">
                  <c:v>6</c:v>
                </c:pt>
                <c:pt idx="459">
                  <c:v>6</c:v>
                </c:pt>
                <c:pt idx="460">
                  <c:v>6</c:v>
                </c:pt>
                <c:pt idx="461">
                  <c:v>6</c:v>
                </c:pt>
                <c:pt idx="462">
                  <c:v>6</c:v>
                </c:pt>
                <c:pt idx="463">
                  <c:v>6</c:v>
                </c:pt>
                <c:pt idx="464">
                  <c:v>6</c:v>
                </c:pt>
                <c:pt idx="465">
                  <c:v>6</c:v>
                </c:pt>
                <c:pt idx="466">
                  <c:v>6</c:v>
                </c:pt>
                <c:pt idx="467">
                  <c:v>6</c:v>
                </c:pt>
                <c:pt idx="468">
                  <c:v>6</c:v>
                </c:pt>
                <c:pt idx="469">
                  <c:v>6</c:v>
                </c:pt>
                <c:pt idx="470">
                  <c:v>6</c:v>
                </c:pt>
                <c:pt idx="471">
                  <c:v>6</c:v>
                </c:pt>
                <c:pt idx="472">
                  <c:v>6</c:v>
                </c:pt>
                <c:pt idx="473">
                  <c:v>6</c:v>
                </c:pt>
                <c:pt idx="474">
                  <c:v>6</c:v>
                </c:pt>
                <c:pt idx="475">
                  <c:v>6</c:v>
                </c:pt>
                <c:pt idx="476">
                  <c:v>6</c:v>
                </c:pt>
                <c:pt idx="477">
                  <c:v>6</c:v>
                </c:pt>
                <c:pt idx="478">
                  <c:v>6</c:v>
                </c:pt>
                <c:pt idx="479">
                  <c:v>6</c:v>
                </c:pt>
                <c:pt idx="480">
                  <c:v>6</c:v>
                </c:pt>
                <c:pt idx="481">
                  <c:v>6</c:v>
                </c:pt>
                <c:pt idx="482">
                  <c:v>6</c:v>
                </c:pt>
                <c:pt idx="483">
                  <c:v>6</c:v>
                </c:pt>
                <c:pt idx="484">
                  <c:v>6</c:v>
                </c:pt>
                <c:pt idx="485">
                  <c:v>6</c:v>
                </c:pt>
                <c:pt idx="486">
                  <c:v>6</c:v>
                </c:pt>
                <c:pt idx="487">
                  <c:v>6</c:v>
                </c:pt>
                <c:pt idx="488">
                  <c:v>6</c:v>
                </c:pt>
                <c:pt idx="489">
                  <c:v>6</c:v>
                </c:pt>
                <c:pt idx="490">
                  <c:v>6</c:v>
                </c:pt>
                <c:pt idx="491">
                  <c:v>6</c:v>
                </c:pt>
                <c:pt idx="492">
                  <c:v>6</c:v>
                </c:pt>
                <c:pt idx="493">
                  <c:v>6</c:v>
                </c:pt>
                <c:pt idx="494">
                  <c:v>6</c:v>
                </c:pt>
                <c:pt idx="495">
                  <c:v>6</c:v>
                </c:pt>
                <c:pt idx="496">
                  <c:v>6</c:v>
                </c:pt>
                <c:pt idx="497">
                  <c:v>6</c:v>
                </c:pt>
                <c:pt idx="498">
                  <c:v>6</c:v>
                </c:pt>
                <c:pt idx="499">
                  <c:v>6</c:v>
                </c:pt>
                <c:pt idx="500">
                  <c:v>6</c:v>
                </c:pt>
                <c:pt idx="501">
                  <c:v>6</c:v>
                </c:pt>
                <c:pt idx="502">
                  <c:v>6</c:v>
                </c:pt>
                <c:pt idx="503">
                  <c:v>6</c:v>
                </c:pt>
                <c:pt idx="504">
                  <c:v>6</c:v>
                </c:pt>
                <c:pt idx="505">
                  <c:v>6</c:v>
                </c:pt>
                <c:pt idx="506">
                  <c:v>6</c:v>
                </c:pt>
                <c:pt idx="507">
                  <c:v>6</c:v>
                </c:pt>
                <c:pt idx="508">
                  <c:v>6</c:v>
                </c:pt>
                <c:pt idx="509">
                  <c:v>6</c:v>
                </c:pt>
                <c:pt idx="510">
                  <c:v>6</c:v>
                </c:pt>
                <c:pt idx="511">
                  <c:v>6</c:v>
                </c:pt>
                <c:pt idx="512">
                  <c:v>6</c:v>
                </c:pt>
                <c:pt idx="513">
                  <c:v>6</c:v>
                </c:pt>
                <c:pt idx="514">
                  <c:v>6</c:v>
                </c:pt>
                <c:pt idx="515">
                  <c:v>6</c:v>
                </c:pt>
                <c:pt idx="516">
                  <c:v>6</c:v>
                </c:pt>
                <c:pt idx="517">
                  <c:v>6</c:v>
                </c:pt>
                <c:pt idx="518">
                  <c:v>6</c:v>
                </c:pt>
                <c:pt idx="519">
                  <c:v>6</c:v>
                </c:pt>
                <c:pt idx="520">
                  <c:v>6</c:v>
                </c:pt>
                <c:pt idx="521">
                  <c:v>6</c:v>
                </c:pt>
                <c:pt idx="522">
                  <c:v>6</c:v>
                </c:pt>
                <c:pt idx="523">
                  <c:v>6</c:v>
                </c:pt>
                <c:pt idx="524">
                  <c:v>6</c:v>
                </c:pt>
                <c:pt idx="525">
                  <c:v>6</c:v>
                </c:pt>
                <c:pt idx="526">
                  <c:v>6</c:v>
                </c:pt>
                <c:pt idx="527">
                  <c:v>6</c:v>
                </c:pt>
                <c:pt idx="528">
                  <c:v>6</c:v>
                </c:pt>
                <c:pt idx="529">
                  <c:v>6</c:v>
                </c:pt>
                <c:pt idx="530">
                  <c:v>6</c:v>
                </c:pt>
                <c:pt idx="531">
                  <c:v>6</c:v>
                </c:pt>
                <c:pt idx="532">
                  <c:v>6</c:v>
                </c:pt>
                <c:pt idx="533">
                  <c:v>6</c:v>
                </c:pt>
                <c:pt idx="534">
                  <c:v>6</c:v>
                </c:pt>
                <c:pt idx="535">
                  <c:v>6</c:v>
                </c:pt>
                <c:pt idx="536">
                  <c:v>6</c:v>
                </c:pt>
                <c:pt idx="537">
                  <c:v>6</c:v>
                </c:pt>
                <c:pt idx="538">
                  <c:v>6</c:v>
                </c:pt>
                <c:pt idx="539">
                  <c:v>6</c:v>
                </c:pt>
                <c:pt idx="540">
                  <c:v>6</c:v>
                </c:pt>
                <c:pt idx="541">
                  <c:v>6</c:v>
                </c:pt>
                <c:pt idx="542">
                  <c:v>6</c:v>
                </c:pt>
                <c:pt idx="543">
                  <c:v>6</c:v>
                </c:pt>
                <c:pt idx="544">
                  <c:v>6</c:v>
                </c:pt>
                <c:pt idx="545">
                  <c:v>6</c:v>
                </c:pt>
                <c:pt idx="546">
                  <c:v>6</c:v>
                </c:pt>
                <c:pt idx="547">
                  <c:v>6</c:v>
                </c:pt>
                <c:pt idx="548">
                  <c:v>6</c:v>
                </c:pt>
                <c:pt idx="549">
                  <c:v>6</c:v>
                </c:pt>
                <c:pt idx="550">
                  <c:v>6</c:v>
                </c:pt>
                <c:pt idx="551">
                  <c:v>6</c:v>
                </c:pt>
                <c:pt idx="552">
                  <c:v>6</c:v>
                </c:pt>
                <c:pt idx="553">
                  <c:v>6</c:v>
                </c:pt>
                <c:pt idx="554">
                  <c:v>6</c:v>
                </c:pt>
                <c:pt idx="555">
                  <c:v>6</c:v>
                </c:pt>
                <c:pt idx="556">
                  <c:v>6</c:v>
                </c:pt>
                <c:pt idx="557">
                  <c:v>6</c:v>
                </c:pt>
                <c:pt idx="558">
                  <c:v>6</c:v>
                </c:pt>
                <c:pt idx="559">
                  <c:v>6</c:v>
                </c:pt>
                <c:pt idx="560">
                  <c:v>6</c:v>
                </c:pt>
                <c:pt idx="561">
                  <c:v>6</c:v>
                </c:pt>
                <c:pt idx="562">
                  <c:v>6</c:v>
                </c:pt>
                <c:pt idx="563">
                  <c:v>6</c:v>
                </c:pt>
                <c:pt idx="564">
                  <c:v>6</c:v>
                </c:pt>
                <c:pt idx="565">
                  <c:v>6</c:v>
                </c:pt>
                <c:pt idx="566">
                  <c:v>6</c:v>
                </c:pt>
                <c:pt idx="567">
                  <c:v>6</c:v>
                </c:pt>
                <c:pt idx="568">
                  <c:v>6</c:v>
                </c:pt>
                <c:pt idx="569">
                  <c:v>6</c:v>
                </c:pt>
                <c:pt idx="570">
                  <c:v>6</c:v>
                </c:pt>
                <c:pt idx="571">
                  <c:v>6</c:v>
                </c:pt>
                <c:pt idx="572">
                  <c:v>6</c:v>
                </c:pt>
                <c:pt idx="573">
                  <c:v>6</c:v>
                </c:pt>
                <c:pt idx="574">
                  <c:v>6</c:v>
                </c:pt>
                <c:pt idx="575">
                  <c:v>6</c:v>
                </c:pt>
                <c:pt idx="576">
                  <c:v>6</c:v>
                </c:pt>
                <c:pt idx="577">
                  <c:v>6</c:v>
                </c:pt>
                <c:pt idx="578">
                  <c:v>6</c:v>
                </c:pt>
                <c:pt idx="579">
                  <c:v>6</c:v>
                </c:pt>
                <c:pt idx="580">
                  <c:v>6</c:v>
                </c:pt>
                <c:pt idx="581">
                  <c:v>6</c:v>
                </c:pt>
                <c:pt idx="582">
                  <c:v>6</c:v>
                </c:pt>
                <c:pt idx="583">
                  <c:v>6</c:v>
                </c:pt>
                <c:pt idx="584">
                  <c:v>6</c:v>
                </c:pt>
                <c:pt idx="585">
                  <c:v>6</c:v>
                </c:pt>
                <c:pt idx="586">
                  <c:v>6</c:v>
                </c:pt>
                <c:pt idx="587">
                  <c:v>6</c:v>
                </c:pt>
                <c:pt idx="588">
                  <c:v>6</c:v>
                </c:pt>
                <c:pt idx="589">
                  <c:v>6</c:v>
                </c:pt>
                <c:pt idx="590">
                  <c:v>6</c:v>
                </c:pt>
                <c:pt idx="591">
                  <c:v>6</c:v>
                </c:pt>
                <c:pt idx="592">
                  <c:v>6</c:v>
                </c:pt>
                <c:pt idx="593">
                  <c:v>6</c:v>
                </c:pt>
                <c:pt idx="594">
                  <c:v>6</c:v>
                </c:pt>
                <c:pt idx="595">
                  <c:v>6</c:v>
                </c:pt>
                <c:pt idx="596">
                  <c:v>6</c:v>
                </c:pt>
                <c:pt idx="597">
                  <c:v>6</c:v>
                </c:pt>
                <c:pt idx="598">
                  <c:v>6</c:v>
                </c:pt>
                <c:pt idx="599">
                  <c:v>6</c:v>
                </c:pt>
                <c:pt idx="600">
                  <c:v>6</c:v>
                </c:pt>
                <c:pt idx="601">
                  <c:v>6</c:v>
                </c:pt>
                <c:pt idx="602">
                  <c:v>6</c:v>
                </c:pt>
                <c:pt idx="603">
                  <c:v>6</c:v>
                </c:pt>
                <c:pt idx="604">
                  <c:v>6</c:v>
                </c:pt>
                <c:pt idx="605">
                  <c:v>6</c:v>
                </c:pt>
                <c:pt idx="606">
                  <c:v>6</c:v>
                </c:pt>
                <c:pt idx="607">
                  <c:v>6</c:v>
                </c:pt>
                <c:pt idx="608">
                  <c:v>6</c:v>
                </c:pt>
                <c:pt idx="609">
                  <c:v>6</c:v>
                </c:pt>
                <c:pt idx="610">
                  <c:v>6</c:v>
                </c:pt>
                <c:pt idx="611">
                  <c:v>6</c:v>
                </c:pt>
                <c:pt idx="612">
                  <c:v>6</c:v>
                </c:pt>
                <c:pt idx="613">
                  <c:v>6</c:v>
                </c:pt>
                <c:pt idx="614">
                  <c:v>6</c:v>
                </c:pt>
                <c:pt idx="615">
                  <c:v>6</c:v>
                </c:pt>
                <c:pt idx="616">
                  <c:v>6</c:v>
                </c:pt>
                <c:pt idx="617">
                  <c:v>6</c:v>
                </c:pt>
                <c:pt idx="618">
                  <c:v>6</c:v>
                </c:pt>
                <c:pt idx="619">
                  <c:v>6</c:v>
                </c:pt>
                <c:pt idx="620">
                  <c:v>6</c:v>
                </c:pt>
                <c:pt idx="621">
                  <c:v>6</c:v>
                </c:pt>
                <c:pt idx="622">
                  <c:v>6</c:v>
                </c:pt>
                <c:pt idx="623">
                  <c:v>6</c:v>
                </c:pt>
                <c:pt idx="624">
                  <c:v>6</c:v>
                </c:pt>
                <c:pt idx="625">
                  <c:v>6</c:v>
                </c:pt>
                <c:pt idx="626">
                  <c:v>6</c:v>
                </c:pt>
                <c:pt idx="627">
                  <c:v>6</c:v>
                </c:pt>
                <c:pt idx="628">
                  <c:v>6</c:v>
                </c:pt>
                <c:pt idx="629">
                  <c:v>6</c:v>
                </c:pt>
                <c:pt idx="630">
                  <c:v>6</c:v>
                </c:pt>
                <c:pt idx="631">
                  <c:v>6</c:v>
                </c:pt>
                <c:pt idx="632">
                  <c:v>6</c:v>
                </c:pt>
                <c:pt idx="633">
                  <c:v>6</c:v>
                </c:pt>
                <c:pt idx="634">
                  <c:v>6</c:v>
                </c:pt>
                <c:pt idx="635">
                  <c:v>6</c:v>
                </c:pt>
                <c:pt idx="636">
                  <c:v>6</c:v>
                </c:pt>
                <c:pt idx="637">
                  <c:v>6</c:v>
                </c:pt>
                <c:pt idx="638">
                  <c:v>6</c:v>
                </c:pt>
                <c:pt idx="639">
                  <c:v>6</c:v>
                </c:pt>
                <c:pt idx="640">
                  <c:v>6</c:v>
                </c:pt>
                <c:pt idx="641">
                  <c:v>6</c:v>
                </c:pt>
                <c:pt idx="642">
                  <c:v>6</c:v>
                </c:pt>
                <c:pt idx="643">
                  <c:v>6</c:v>
                </c:pt>
                <c:pt idx="644">
                  <c:v>6</c:v>
                </c:pt>
                <c:pt idx="645">
                  <c:v>6</c:v>
                </c:pt>
                <c:pt idx="646">
                  <c:v>6</c:v>
                </c:pt>
                <c:pt idx="647">
                  <c:v>6</c:v>
                </c:pt>
                <c:pt idx="648">
                  <c:v>6</c:v>
                </c:pt>
                <c:pt idx="649">
                  <c:v>6</c:v>
                </c:pt>
                <c:pt idx="650">
                  <c:v>6</c:v>
                </c:pt>
                <c:pt idx="651">
                  <c:v>6</c:v>
                </c:pt>
                <c:pt idx="652">
                  <c:v>6</c:v>
                </c:pt>
                <c:pt idx="653">
                  <c:v>6</c:v>
                </c:pt>
                <c:pt idx="654">
                  <c:v>6</c:v>
                </c:pt>
                <c:pt idx="655">
                  <c:v>6</c:v>
                </c:pt>
                <c:pt idx="656">
                  <c:v>6</c:v>
                </c:pt>
                <c:pt idx="657">
                  <c:v>6</c:v>
                </c:pt>
                <c:pt idx="658">
                  <c:v>6</c:v>
                </c:pt>
                <c:pt idx="659">
                  <c:v>6</c:v>
                </c:pt>
                <c:pt idx="660">
                  <c:v>6</c:v>
                </c:pt>
                <c:pt idx="661">
                  <c:v>6</c:v>
                </c:pt>
                <c:pt idx="662">
                  <c:v>6</c:v>
                </c:pt>
                <c:pt idx="663">
                  <c:v>6</c:v>
                </c:pt>
                <c:pt idx="664">
                  <c:v>6</c:v>
                </c:pt>
                <c:pt idx="665">
                  <c:v>6</c:v>
                </c:pt>
                <c:pt idx="666">
                  <c:v>6</c:v>
                </c:pt>
                <c:pt idx="667">
                  <c:v>6</c:v>
                </c:pt>
                <c:pt idx="668">
                  <c:v>6</c:v>
                </c:pt>
                <c:pt idx="669">
                  <c:v>6</c:v>
                </c:pt>
                <c:pt idx="670">
                  <c:v>6</c:v>
                </c:pt>
                <c:pt idx="671">
                  <c:v>6</c:v>
                </c:pt>
                <c:pt idx="672">
                  <c:v>6</c:v>
                </c:pt>
                <c:pt idx="673">
                  <c:v>6</c:v>
                </c:pt>
                <c:pt idx="674">
                  <c:v>6</c:v>
                </c:pt>
                <c:pt idx="675">
                  <c:v>6</c:v>
                </c:pt>
                <c:pt idx="676">
                  <c:v>6</c:v>
                </c:pt>
                <c:pt idx="677">
                  <c:v>6</c:v>
                </c:pt>
                <c:pt idx="678">
                  <c:v>6</c:v>
                </c:pt>
                <c:pt idx="679">
                  <c:v>6</c:v>
                </c:pt>
                <c:pt idx="680">
                  <c:v>6</c:v>
                </c:pt>
                <c:pt idx="681">
                  <c:v>6</c:v>
                </c:pt>
                <c:pt idx="682">
                  <c:v>6</c:v>
                </c:pt>
                <c:pt idx="683">
                  <c:v>6</c:v>
                </c:pt>
                <c:pt idx="684">
                  <c:v>6</c:v>
                </c:pt>
                <c:pt idx="685">
                  <c:v>6</c:v>
                </c:pt>
                <c:pt idx="686">
                  <c:v>6</c:v>
                </c:pt>
                <c:pt idx="687">
                  <c:v>6</c:v>
                </c:pt>
                <c:pt idx="688">
                  <c:v>6</c:v>
                </c:pt>
                <c:pt idx="689">
                  <c:v>6</c:v>
                </c:pt>
                <c:pt idx="690">
                  <c:v>6</c:v>
                </c:pt>
                <c:pt idx="691">
                  <c:v>6</c:v>
                </c:pt>
                <c:pt idx="692">
                  <c:v>6</c:v>
                </c:pt>
                <c:pt idx="693">
                  <c:v>6</c:v>
                </c:pt>
                <c:pt idx="694">
                  <c:v>6</c:v>
                </c:pt>
                <c:pt idx="695">
                  <c:v>6</c:v>
                </c:pt>
                <c:pt idx="696">
                  <c:v>6</c:v>
                </c:pt>
                <c:pt idx="697">
                  <c:v>6</c:v>
                </c:pt>
                <c:pt idx="698">
                  <c:v>6</c:v>
                </c:pt>
                <c:pt idx="699">
                  <c:v>6</c:v>
                </c:pt>
                <c:pt idx="700">
                  <c:v>6</c:v>
                </c:pt>
                <c:pt idx="701">
                  <c:v>6</c:v>
                </c:pt>
                <c:pt idx="702">
                  <c:v>6</c:v>
                </c:pt>
                <c:pt idx="703">
                  <c:v>6</c:v>
                </c:pt>
                <c:pt idx="704">
                  <c:v>6</c:v>
                </c:pt>
                <c:pt idx="705">
                  <c:v>6</c:v>
                </c:pt>
                <c:pt idx="706">
                  <c:v>6</c:v>
                </c:pt>
                <c:pt idx="707">
                  <c:v>6</c:v>
                </c:pt>
                <c:pt idx="708">
                  <c:v>6</c:v>
                </c:pt>
                <c:pt idx="709">
                  <c:v>6</c:v>
                </c:pt>
                <c:pt idx="710">
                  <c:v>6</c:v>
                </c:pt>
                <c:pt idx="711">
                  <c:v>6</c:v>
                </c:pt>
                <c:pt idx="712">
                  <c:v>6</c:v>
                </c:pt>
                <c:pt idx="713">
                  <c:v>6</c:v>
                </c:pt>
                <c:pt idx="714">
                  <c:v>6</c:v>
                </c:pt>
                <c:pt idx="715">
                  <c:v>6</c:v>
                </c:pt>
                <c:pt idx="716">
                  <c:v>6</c:v>
                </c:pt>
                <c:pt idx="717">
                  <c:v>6</c:v>
                </c:pt>
                <c:pt idx="718">
                  <c:v>6</c:v>
                </c:pt>
                <c:pt idx="719">
                  <c:v>6</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6</c:v>
                </c:pt>
                <c:pt idx="841">
                  <c:v>6</c:v>
                </c:pt>
                <c:pt idx="842">
                  <c:v>6</c:v>
                </c:pt>
                <c:pt idx="843">
                  <c:v>6</c:v>
                </c:pt>
                <c:pt idx="844">
                  <c:v>6</c:v>
                </c:pt>
                <c:pt idx="845">
                  <c:v>6</c:v>
                </c:pt>
                <c:pt idx="846">
                  <c:v>6</c:v>
                </c:pt>
                <c:pt idx="847">
                  <c:v>6</c:v>
                </c:pt>
                <c:pt idx="848">
                  <c:v>6</c:v>
                </c:pt>
                <c:pt idx="849">
                  <c:v>6</c:v>
                </c:pt>
                <c:pt idx="850">
                  <c:v>6</c:v>
                </c:pt>
                <c:pt idx="851">
                  <c:v>6</c:v>
                </c:pt>
                <c:pt idx="852">
                  <c:v>6</c:v>
                </c:pt>
                <c:pt idx="853">
                  <c:v>6</c:v>
                </c:pt>
                <c:pt idx="854">
                  <c:v>6</c:v>
                </c:pt>
                <c:pt idx="855">
                  <c:v>6</c:v>
                </c:pt>
                <c:pt idx="856">
                  <c:v>6</c:v>
                </c:pt>
                <c:pt idx="857">
                  <c:v>6</c:v>
                </c:pt>
                <c:pt idx="858">
                  <c:v>6</c:v>
                </c:pt>
                <c:pt idx="859">
                  <c:v>6</c:v>
                </c:pt>
                <c:pt idx="860">
                  <c:v>6</c:v>
                </c:pt>
                <c:pt idx="861">
                  <c:v>6</c:v>
                </c:pt>
                <c:pt idx="862">
                  <c:v>6</c:v>
                </c:pt>
                <c:pt idx="863">
                  <c:v>6</c:v>
                </c:pt>
                <c:pt idx="864">
                  <c:v>6</c:v>
                </c:pt>
                <c:pt idx="865">
                  <c:v>6</c:v>
                </c:pt>
                <c:pt idx="866">
                  <c:v>6</c:v>
                </c:pt>
                <c:pt idx="867">
                  <c:v>6</c:v>
                </c:pt>
                <c:pt idx="868">
                  <c:v>6</c:v>
                </c:pt>
                <c:pt idx="869">
                  <c:v>6</c:v>
                </c:pt>
                <c:pt idx="870">
                  <c:v>6</c:v>
                </c:pt>
                <c:pt idx="871">
                  <c:v>6</c:v>
                </c:pt>
                <c:pt idx="872">
                  <c:v>6</c:v>
                </c:pt>
                <c:pt idx="873">
                  <c:v>6</c:v>
                </c:pt>
                <c:pt idx="874">
                  <c:v>6</c:v>
                </c:pt>
                <c:pt idx="875">
                  <c:v>6</c:v>
                </c:pt>
                <c:pt idx="876">
                  <c:v>6</c:v>
                </c:pt>
                <c:pt idx="877">
                  <c:v>6</c:v>
                </c:pt>
                <c:pt idx="878">
                  <c:v>6</c:v>
                </c:pt>
                <c:pt idx="879">
                  <c:v>6</c:v>
                </c:pt>
                <c:pt idx="880">
                  <c:v>6</c:v>
                </c:pt>
                <c:pt idx="881">
                  <c:v>6</c:v>
                </c:pt>
                <c:pt idx="882">
                  <c:v>6</c:v>
                </c:pt>
                <c:pt idx="883">
                  <c:v>6</c:v>
                </c:pt>
                <c:pt idx="884">
                  <c:v>6</c:v>
                </c:pt>
                <c:pt idx="885">
                  <c:v>6</c:v>
                </c:pt>
                <c:pt idx="886">
                  <c:v>6</c:v>
                </c:pt>
                <c:pt idx="887">
                  <c:v>6</c:v>
                </c:pt>
                <c:pt idx="888">
                  <c:v>6</c:v>
                </c:pt>
                <c:pt idx="889">
                  <c:v>6</c:v>
                </c:pt>
                <c:pt idx="890">
                  <c:v>6</c:v>
                </c:pt>
                <c:pt idx="891">
                  <c:v>6</c:v>
                </c:pt>
                <c:pt idx="892">
                  <c:v>6</c:v>
                </c:pt>
                <c:pt idx="893">
                  <c:v>6</c:v>
                </c:pt>
                <c:pt idx="894">
                  <c:v>6</c:v>
                </c:pt>
                <c:pt idx="895">
                  <c:v>6</c:v>
                </c:pt>
                <c:pt idx="896">
                  <c:v>6</c:v>
                </c:pt>
                <c:pt idx="897">
                  <c:v>6</c:v>
                </c:pt>
                <c:pt idx="898">
                  <c:v>6</c:v>
                </c:pt>
                <c:pt idx="899">
                  <c:v>6</c:v>
                </c:pt>
                <c:pt idx="900">
                  <c:v>6</c:v>
                </c:pt>
                <c:pt idx="901">
                  <c:v>6</c:v>
                </c:pt>
                <c:pt idx="902">
                  <c:v>6</c:v>
                </c:pt>
                <c:pt idx="903">
                  <c:v>6</c:v>
                </c:pt>
                <c:pt idx="904">
                  <c:v>6</c:v>
                </c:pt>
                <c:pt idx="905">
                  <c:v>6</c:v>
                </c:pt>
                <c:pt idx="906">
                  <c:v>6</c:v>
                </c:pt>
                <c:pt idx="907">
                  <c:v>6</c:v>
                </c:pt>
                <c:pt idx="908">
                  <c:v>6</c:v>
                </c:pt>
                <c:pt idx="909">
                  <c:v>6</c:v>
                </c:pt>
                <c:pt idx="910">
                  <c:v>6</c:v>
                </c:pt>
                <c:pt idx="911">
                  <c:v>6</c:v>
                </c:pt>
                <c:pt idx="912">
                  <c:v>6</c:v>
                </c:pt>
                <c:pt idx="913">
                  <c:v>6</c:v>
                </c:pt>
                <c:pt idx="914">
                  <c:v>6</c:v>
                </c:pt>
                <c:pt idx="915">
                  <c:v>6</c:v>
                </c:pt>
                <c:pt idx="916">
                  <c:v>6</c:v>
                </c:pt>
                <c:pt idx="917">
                  <c:v>6</c:v>
                </c:pt>
                <c:pt idx="918">
                  <c:v>6</c:v>
                </c:pt>
                <c:pt idx="919">
                  <c:v>6</c:v>
                </c:pt>
                <c:pt idx="920">
                  <c:v>6</c:v>
                </c:pt>
                <c:pt idx="921">
                  <c:v>6</c:v>
                </c:pt>
                <c:pt idx="922">
                  <c:v>6</c:v>
                </c:pt>
                <c:pt idx="923">
                  <c:v>6</c:v>
                </c:pt>
                <c:pt idx="924">
                  <c:v>6</c:v>
                </c:pt>
                <c:pt idx="925">
                  <c:v>6</c:v>
                </c:pt>
                <c:pt idx="926">
                  <c:v>6</c:v>
                </c:pt>
                <c:pt idx="927">
                  <c:v>6</c:v>
                </c:pt>
                <c:pt idx="928">
                  <c:v>6</c:v>
                </c:pt>
                <c:pt idx="929">
                  <c:v>6</c:v>
                </c:pt>
                <c:pt idx="930">
                  <c:v>6</c:v>
                </c:pt>
                <c:pt idx="931">
                  <c:v>6</c:v>
                </c:pt>
                <c:pt idx="932">
                  <c:v>6</c:v>
                </c:pt>
                <c:pt idx="933">
                  <c:v>6</c:v>
                </c:pt>
                <c:pt idx="934">
                  <c:v>6</c:v>
                </c:pt>
                <c:pt idx="935">
                  <c:v>6</c:v>
                </c:pt>
                <c:pt idx="936">
                  <c:v>6</c:v>
                </c:pt>
                <c:pt idx="937">
                  <c:v>6</c:v>
                </c:pt>
                <c:pt idx="938">
                  <c:v>6</c:v>
                </c:pt>
                <c:pt idx="939">
                  <c:v>6</c:v>
                </c:pt>
                <c:pt idx="940">
                  <c:v>6</c:v>
                </c:pt>
                <c:pt idx="941">
                  <c:v>6</c:v>
                </c:pt>
                <c:pt idx="942">
                  <c:v>6</c:v>
                </c:pt>
                <c:pt idx="943">
                  <c:v>6</c:v>
                </c:pt>
                <c:pt idx="944">
                  <c:v>6</c:v>
                </c:pt>
                <c:pt idx="945">
                  <c:v>6</c:v>
                </c:pt>
                <c:pt idx="946">
                  <c:v>6</c:v>
                </c:pt>
                <c:pt idx="947">
                  <c:v>6</c:v>
                </c:pt>
                <c:pt idx="948">
                  <c:v>6</c:v>
                </c:pt>
                <c:pt idx="949">
                  <c:v>6</c:v>
                </c:pt>
                <c:pt idx="950">
                  <c:v>6</c:v>
                </c:pt>
                <c:pt idx="951">
                  <c:v>6</c:v>
                </c:pt>
                <c:pt idx="952">
                  <c:v>6</c:v>
                </c:pt>
                <c:pt idx="953">
                  <c:v>6</c:v>
                </c:pt>
                <c:pt idx="954">
                  <c:v>6</c:v>
                </c:pt>
                <c:pt idx="955">
                  <c:v>6</c:v>
                </c:pt>
                <c:pt idx="956">
                  <c:v>6</c:v>
                </c:pt>
                <c:pt idx="957">
                  <c:v>6</c:v>
                </c:pt>
                <c:pt idx="958">
                  <c:v>6</c:v>
                </c:pt>
                <c:pt idx="959">
                  <c:v>6</c:v>
                </c:pt>
                <c:pt idx="960">
                  <c:v>6</c:v>
                </c:pt>
                <c:pt idx="961">
                  <c:v>6</c:v>
                </c:pt>
                <c:pt idx="962">
                  <c:v>6</c:v>
                </c:pt>
                <c:pt idx="963">
                  <c:v>6</c:v>
                </c:pt>
                <c:pt idx="964">
                  <c:v>6</c:v>
                </c:pt>
                <c:pt idx="965">
                  <c:v>6</c:v>
                </c:pt>
                <c:pt idx="966">
                  <c:v>6</c:v>
                </c:pt>
                <c:pt idx="967">
                  <c:v>6</c:v>
                </c:pt>
                <c:pt idx="968">
                  <c:v>6</c:v>
                </c:pt>
                <c:pt idx="969">
                  <c:v>6</c:v>
                </c:pt>
                <c:pt idx="970">
                  <c:v>6</c:v>
                </c:pt>
                <c:pt idx="971">
                  <c:v>6</c:v>
                </c:pt>
                <c:pt idx="972">
                  <c:v>6</c:v>
                </c:pt>
                <c:pt idx="973">
                  <c:v>6</c:v>
                </c:pt>
                <c:pt idx="974">
                  <c:v>6</c:v>
                </c:pt>
                <c:pt idx="975">
                  <c:v>6</c:v>
                </c:pt>
                <c:pt idx="976">
                  <c:v>6</c:v>
                </c:pt>
                <c:pt idx="977">
                  <c:v>6</c:v>
                </c:pt>
                <c:pt idx="978">
                  <c:v>6</c:v>
                </c:pt>
                <c:pt idx="979">
                  <c:v>6</c:v>
                </c:pt>
                <c:pt idx="980">
                  <c:v>6</c:v>
                </c:pt>
                <c:pt idx="981">
                  <c:v>6</c:v>
                </c:pt>
                <c:pt idx="982">
                  <c:v>6</c:v>
                </c:pt>
                <c:pt idx="983">
                  <c:v>6</c:v>
                </c:pt>
                <c:pt idx="984">
                  <c:v>6</c:v>
                </c:pt>
                <c:pt idx="985">
                  <c:v>6</c:v>
                </c:pt>
                <c:pt idx="986">
                  <c:v>6</c:v>
                </c:pt>
                <c:pt idx="987">
                  <c:v>6</c:v>
                </c:pt>
                <c:pt idx="988">
                  <c:v>6</c:v>
                </c:pt>
                <c:pt idx="989">
                  <c:v>6</c:v>
                </c:pt>
                <c:pt idx="990">
                  <c:v>6</c:v>
                </c:pt>
                <c:pt idx="991">
                  <c:v>6</c:v>
                </c:pt>
                <c:pt idx="992">
                  <c:v>6</c:v>
                </c:pt>
                <c:pt idx="993">
                  <c:v>6</c:v>
                </c:pt>
                <c:pt idx="994">
                  <c:v>6</c:v>
                </c:pt>
                <c:pt idx="995">
                  <c:v>6</c:v>
                </c:pt>
                <c:pt idx="996">
                  <c:v>6</c:v>
                </c:pt>
                <c:pt idx="997">
                  <c:v>6</c:v>
                </c:pt>
                <c:pt idx="998">
                  <c:v>6</c:v>
                </c:pt>
                <c:pt idx="999">
                  <c:v>6</c:v>
                </c:pt>
                <c:pt idx="1000">
                  <c:v>6</c:v>
                </c:pt>
                <c:pt idx="1001">
                  <c:v>6</c:v>
                </c:pt>
                <c:pt idx="1002">
                  <c:v>6</c:v>
                </c:pt>
                <c:pt idx="1003">
                  <c:v>6</c:v>
                </c:pt>
                <c:pt idx="1004">
                  <c:v>6</c:v>
                </c:pt>
                <c:pt idx="1005">
                  <c:v>6</c:v>
                </c:pt>
                <c:pt idx="1006">
                  <c:v>6</c:v>
                </c:pt>
                <c:pt idx="1007">
                  <c:v>6</c:v>
                </c:pt>
                <c:pt idx="1008">
                  <c:v>6</c:v>
                </c:pt>
                <c:pt idx="1009">
                  <c:v>6</c:v>
                </c:pt>
                <c:pt idx="1010">
                  <c:v>6</c:v>
                </c:pt>
                <c:pt idx="1011">
                  <c:v>6</c:v>
                </c:pt>
                <c:pt idx="1012">
                  <c:v>6</c:v>
                </c:pt>
                <c:pt idx="1013">
                  <c:v>6</c:v>
                </c:pt>
                <c:pt idx="1014">
                  <c:v>6</c:v>
                </c:pt>
                <c:pt idx="1015">
                  <c:v>6</c:v>
                </c:pt>
                <c:pt idx="1016">
                  <c:v>6</c:v>
                </c:pt>
                <c:pt idx="1017">
                  <c:v>6</c:v>
                </c:pt>
                <c:pt idx="1018">
                  <c:v>6</c:v>
                </c:pt>
                <c:pt idx="1019">
                  <c:v>6</c:v>
                </c:pt>
                <c:pt idx="1020">
                  <c:v>6</c:v>
                </c:pt>
                <c:pt idx="1021">
                  <c:v>6</c:v>
                </c:pt>
                <c:pt idx="1022">
                  <c:v>6</c:v>
                </c:pt>
                <c:pt idx="1023">
                  <c:v>6</c:v>
                </c:pt>
                <c:pt idx="1024">
                  <c:v>6</c:v>
                </c:pt>
                <c:pt idx="1025">
                  <c:v>6</c:v>
                </c:pt>
                <c:pt idx="1026">
                  <c:v>6</c:v>
                </c:pt>
                <c:pt idx="1027">
                  <c:v>6</c:v>
                </c:pt>
                <c:pt idx="1028">
                  <c:v>6</c:v>
                </c:pt>
                <c:pt idx="1029">
                  <c:v>6</c:v>
                </c:pt>
                <c:pt idx="1030">
                  <c:v>6</c:v>
                </c:pt>
                <c:pt idx="1031">
                  <c:v>6</c:v>
                </c:pt>
                <c:pt idx="1032">
                  <c:v>6</c:v>
                </c:pt>
                <c:pt idx="1033">
                  <c:v>6</c:v>
                </c:pt>
                <c:pt idx="1034">
                  <c:v>6</c:v>
                </c:pt>
                <c:pt idx="1035">
                  <c:v>6</c:v>
                </c:pt>
                <c:pt idx="1036">
                  <c:v>6</c:v>
                </c:pt>
                <c:pt idx="1037">
                  <c:v>6</c:v>
                </c:pt>
                <c:pt idx="1038">
                  <c:v>6</c:v>
                </c:pt>
                <c:pt idx="1039">
                  <c:v>6</c:v>
                </c:pt>
                <c:pt idx="1040">
                  <c:v>6</c:v>
                </c:pt>
                <c:pt idx="1041">
                  <c:v>6</c:v>
                </c:pt>
                <c:pt idx="1042">
                  <c:v>6</c:v>
                </c:pt>
                <c:pt idx="1043">
                  <c:v>6</c:v>
                </c:pt>
                <c:pt idx="1044">
                  <c:v>6</c:v>
                </c:pt>
                <c:pt idx="1045">
                  <c:v>6</c:v>
                </c:pt>
                <c:pt idx="1046">
                  <c:v>6</c:v>
                </c:pt>
                <c:pt idx="1047">
                  <c:v>6</c:v>
                </c:pt>
                <c:pt idx="1048">
                  <c:v>6</c:v>
                </c:pt>
                <c:pt idx="1049">
                  <c:v>6</c:v>
                </c:pt>
                <c:pt idx="1050">
                  <c:v>6</c:v>
                </c:pt>
                <c:pt idx="1051">
                  <c:v>6</c:v>
                </c:pt>
                <c:pt idx="1052">
                  <c:v>6</c:v>
                </c:pt>
                <c:pt idx="1053">
                  <c:v>6</c:v>
                </c:pt>
                <c:pt idx="1054">
                  <c:v>6</c:v>
                </c:pt>
                <c:pt idx="1055">
                  <c:v>6</c:v>
                </c:pt>
                <c:pt idx="1056">
                  <c:v>6</c:v>
                </c:pt>
                <c:pt idx="1057">
                  <c:v>6</c:v>
                </c:pt>
                <c:pt idx="1058">
                  <c:v>6</c:v>
                </c:pt>
                <c:pt idx="1059">
                  <c:v>6</c:v>
                </c:pt>
                <c:pt idx="1060">
                  <c:v>6</c:v>
                </c:pt>
                <c:pt idx="1061">
                  <c:v>6</c:v>
                </c:pt>
                <c:pt idx="1062">
                  <c:v>6</c:v>
                </c:pt>
                <c:pt idx="1063">
                  <c:v>6</c:v>
                </c:pt>
                <c:pt idx="1064">
                  <c:v>6</c:v>
                </c:pt>
                <c:pt idx="1065">
                  <c:v>6</c:v>
                </c:pt>
                <c:pt idx="1066">
                  <c:v>6</c:v>
                </c:pt>
                <c:pt idx="1067">
                  <c:v>6</c:v>
                </c:pt>
                <c:pt idx="1068">
                  <c:v>6</c:v>
                </c:pt>
                <c:pt idx="1069">
                  <c:v>6</c:v>
                </c:pt>
                <c:pt idx="1070">
                  <c:v>6</c:v>
                </c:pt>
                <c:pt idx="1071">
                  <c:v>6</c:v>
                </c:pt>
                <c:pt idx="1072">
                  <c:v>6</c:v>
                </c:pt>
                <c:pt idx="1073">
                  <c:v>6</c:v>
                </c:pt>
                <c:pt idx="1074">
                  <c:v>6</c:v>
                </c:pt>
                <c:pt idx="1075">
                  <c:v>6</c:v>
                </c:pt>
                <c:pt idx="1076">
                  <c:v>6</c:v>
                </c:pt>
                <c:pt idx="1077">
                  <c:v>6</c:v>
                </c:pt>
                <c:pt idx="1078">
                  <c:v>6</c:v>
                </c:pt>
                <c:pt idx="1079">
                  <c:v>6</c:v>
                </c:pt>
                <c:pt idx="1080">
                  <c:v>6</c:v>
                </c:pt>
                <c:pt idx="1081">
                  <c:v>6</c:v>
                </c:pt>
                <c:pt idx="1082">
                  <c:v>6</c:v>
                </c:pt>
                <c:pt idx="1083">
                  <c:v>6</c:v>
                </c:pt>
                <c:pt idx="1084">
                  <c:v>6</c:v>
                </c:pt>
                <c:pt idx="1085">
                  <c:v>6</c:v>
                </c:pt>
                <c:pt idx="1086">
                  <c:v>6</c:v>
                </c:pt>
                <c:pt idx="1087">
                  <c:v>6</c:v>
                </c:pt>
                <c:pt idx="1088">
                  <c:v>6</c:v>
                </c:pt>
                <c:pt idx="1089">
                  <c:v>6</c:v>
                </c:pt>
                <c:pt idx="1090">
                  <c:v>6</c:v>
                </c:pt>
                <c:pt idx="1091">
                  <c:v>6</c:v>
                </c:pt>
                <c:pt idx="1092">
                  <c:v>6</c:v>
                </c:pt>
                <c:pt idx="1093">
                  <c:v>6</c:v>
                </c:pt>
                <c:pt idx="1094">
                  <c:v>6</c:v>
                </c:pt>
                <c:pt idx="1095">
                  <c:v>6</c:v>
                </c:pt>
                <c:pt idx="1096">
                  <c:v>6</c:v>
                </c:pt>
                <c:pt idx="1097">
                  <c:v>6</c:v>
                </c:pt>
                <c:pt idx="1098">
                  <c:v>6</c:v>
                </c:pt>
                <c:pt idx="1099">
                  <c:v>6</c:v>
                </c:pt>
                <c:pt idx="1100">
                  <c:v>6</c:v>
                </c:pt>
                <c:pt idx="1101">
                  <c:v>6</c:v>
                </c:pt>
                <c:pt idx="1102">
                  <c:v>6</c:v>
                </c:pt>
                <c:pt idx="1103">
                  <c:v>6</c:v>
                </c:pt>
                <c:pt idx="1104">
                  <c:v>6</c:v>
                </c:pt>
                <c:pt idx="1105">
                  <c:v>6</c:v>
                </c:pt>
                <c:pt idx="1106">
                  <c:v>6</c:v>
                </c:pt>
                <c:pt idx="1107">
                  <c:v>6</c:v>
                </c:pt>
                <c:pt idx="1108">
                  <c:v>6</c:v>
                </c:pt>
                <c:pt idx="1109">
                  <c:v>6</c:v>
                </c:pt>
                <c:pt idx="1110">
                  <c:v>6</c:v>
                </c:pt>
                <c:pt idx="1111">
                  <c:v>6</c:v>
                </c:pt>
                <c:pt idx="1112">
                  <c:v>6</c:v>
                </c:pt>
                <c:pt idx="1113">
                  <c:v>6</c:v>
                </c:pt>
                <c:pt idx="1114">
                  <c:v>6</c:v>
                </c:pt>
                <c:pt idx="1115">
                  <c:v>6</c:v>
                </c:pt>
                <c:pt idx="1116">
                  <c:v>6</c:v>
                </c:pt>
                <c:pt idx="1117">
                  <c:v>6</c:v>
                </c:pt>
                <c:pt idx="1118">
                  <c:v>6</c:v>
                </c:pt>
                <c:pt idx="1119">
                  <c:v>6</c:v>
                </c:pt>
                <c:pt idx="1120">
                  <c:v>6</c:v>
                </c:pt>
                <c:pt idx="1121">
                  <c:v>6</c:v>
                </c:pt>
                <c:pt idx="1122">
                  <c:v>6</c:v>
                </c:pt>
                <c:pt idx="1123">
                  <c:v>6</c:v>
                </c:pt>
                <c:pt idx="1124">
                  <c:v>6</c:v>
                </c:pt>
                <c:pt idx="1125">
                  <c:v>6</c:v>
                </c:pt>
                <c:pt idx="1126">
                  <c:v>6</c:v>
                </c:pt>
                <c:pt idx="1127">
                  <c:v>6</c:v>
                </c:pt>
                <c:pt idx="1128">
                  <c:v>6</c:v>
                </c:pt>
                <c:pt idx="1129">
                  <c:v>6</c:v>
                </c:pt>
                <c:pt idx="1130">
                  <c:v>6</c:v>
                </c:pt>
                <c:pt idx="1131">
                  <c:v>6</c:v>
                </c:pt>
                <c:pt idx="1132">
                  <c:v>6</c:v>
                </c:pt>
                <c:pt idx="1133">
                  <c:v>6</c:v>
                </c:pt>
                <c:pt idx="1134">
                  <c:v>6</c:v>
                </c:pt>
                <c:pt idx="1135">
                  <c:v>6</c:v>
                </c:pt>
                <c:pt idx="1136">
                  <c:v>6</c:v>
                </c:pt>
                <c:pt idx="1137">
                  <c:v>6</c:v>
                </c:pt>
                <c:pt idx="1138">
                  <c:v>6</c:v>
                </c:pt>
                <c:pt idx="1139">
                  <c:v>6</c:v>
                </c:pt>
                <c:pt idx="1140">
                  <c:v>6</c:v>
                </c:pt>
                <c:pt idx="1141">
                  <c:v>6</c:v>
                </c:pt>
                <c:pt idx="1142">
                  <c:v>6</c:v>
                </c:pt>
                <c:pt idx="1143">
                  <c:v>6</c:v>
                </c:pt>
                <c:pt idx="1144">
                  <c:v>6</c:v>
                </c:pt>
                <c:pt idx="1145">
                  <c:v>6</c:v>
                </c:pt>
                <c:pt idx="1146">
                  <c:v>6</c:v>
                </c:pt>
                <c:pt idx="1147">
                  <c:v>6</c:v>
                </c:pt>
                <c:pt idx="1148">
                  <c:v>6</c:v>
                </c:pt>
                <c:pt idx="1149">
                  <c:v>6</c:v>
                </c:pt>
                <c:pt idx="1150">
                  <c:v>6</c:v>
                </c:pt>
                <c:pt idx="1151">
                  <c:v>6</c:v>
                </c:pt>
                <c:pt idx="1152">
                  <c:v>6</c:v>
                </c:pt>
                <c:pt idx="1153">
                  <c:v>6</c:v>
                </c:pt>
                <c:pt idx="1154">
                  <c:v>6</c:v>
                </c:pt>
                <c:pt idx="1155">
                  <c:v>6</c:v>
                </c:pt>
                <c:pt idx="1156">
                  <c:v>6</c:v>
                </c:pt>
                <c:pt idx="1157">
                  <c:v>6</c:v>
                </c:pt>
                <c:pt idx="1158">
                  <c:v>6</c:v>
                </c:pt>
                <c:pt idx="1159">
                  <c:v>6</c:v>
                </c:pt>
                <c:pt idx="1160">
                  <c:v>6</c:v>
                </c:pt>
                <c:pt idx="1161">
                  <c:v>6</c:v>
                </c:pt>
                <c:pt idx="1162">
                  <c:v>6</c:v>
                </c:pt>
                <c:pt idx="1163">
                  <c:v>6</c:v>
                </c:pt>
                <c:pt idx="1164">
                  <c:v>6</c:v>
                </c:pt>
                <c:pt idx="1165">
                  <c:v>6</c:v>
                </c:pt>
                <c:pt idx="1166">
                  <c:v>6</c:v>
                </c:pt>
                <c:pt idx="1167">
                  <c:v>6</c:v>
                </c:pt>
                <c:pt idx="1168">
                  <c:v>6</c:v>
                </c:pt>
                <c:pt idx="1169">
                  <c:v>6</c:v>
                </c:pt>
                <c:pt idx="1170">
                  <c:v>6</c:v>
                </c:pt>
                <c:pt idx="1171">
                  <c:v>6</c:v>
                </c:pt>
                <c:pt idx="1172">
                  <c:v>6</c:v>
                </c:pt>
                <c:pt idx="1173">
                  <c:v>6</c:v>
                </c:pt>
                <c:pt idx="1174">
                  <c:v>6</c:v>
                </c:pt>
                <c:pt idx="1175">
                  <c:v>6</c:v>
                </c:pt>
                <c:pt idx="1176">
                  <c:v>6</c:v>
                </c:pt>
                <c:pt idx="1177">
                  <c:v>6</c:v>
                </c:pt>
                <c:pt idx="1178">
                  <c:v>6</c:v>
                </c:pt>
                <c:pt idx="1179">
                  <c:v>6</c:v>
                </c:pt>
                <c:pt idx="1180">
                  <c:v>6</c:v>
                </c:pt>
                <c:pt idx="1181">
                  <c:v>6</c:v>
                </c:pt>
                <c:pt idx="1182">
                  <c:v>6</c:v>
                </c:pt>
                <c:pt idx="1183">
                  <c:v>6</c:v>
                </c:pt>
                <c:pt idx="1184">
                  <c:v>6</c:v>
                </c:pt>
                <c:pt idx="1185">
                  <c:v>6</c:v>
                </c:pt>
                <c:pt idx="1186">
                  <c:v>6</c:v>
                </c:pt>
                <c:pt idx="1187">
                  <c:v>6</c:v>
                </c:pt>
                <c:pt idx="1188">
                  <c:v>6</c:v>
                </c:pt>
                <c:pt idx="1189">
                  <c:v>6</c:v>
                </c:pt>
                <c:pt idx="1190">
                  <c:v>6</c:v>
                </c:pt>
                <c:pt idx="1191">
                  <c:v>6</c:v>
                </c:pt>
                <c:pt idx="1192">
                  <c:v>6</c:v>
                </c:pt>
                <c:pt idx="1193">
                  <c:v>6</c:v>
                </c:pt>
                <c:pt idx="1194">
                  <c:v>6</c:v>
                </c:pt>
                <c:pt idx="1195">
                  <c:v>6</c:v>
                </c:pt>
                <c:pt idx="1196">
                  <c:v>6</c:v>
                </c:pt>
                <c:pt idx="1197">
                  <c:v>6</c:v>
                </c:pt>
                <c:pt idx="1198">
                  <c:v>6</c:v>
                </c:pt>
                <c:pt idx="1199">
                  <c:v>6</c:v>
                </c:pt>
                <c:pt idx="1200">
                  <c:v>6</c:v>
                </c:pt>
                <c:pt idx="1201">
                  <c:v>6</c:v>
                </c:pt>
                <c:pt idx="1202">
                  <c:v>6</c:v>
                </c:pt>
                <c:pt idx="1203">
                  <c:v>6</c:v>
                </c:pt>
                <c:pt idx="1204">
                  <c:v>6</c:v>
                </c:pt>
                <c:pt idx="1205">
                  <c:v>6</c:v>
                </c:pt>
                <c:pt idx="1206">
                  <c:v>6</c:v>
                </c:pt>
                <c:pt idx="1207">
                  <c:v>6</c:v>
                </c:pt>
                <c:pt idx="1208">
                  <c:v>6</c:v>
                </c:pt>
                <c:pt idx="1209">
                  <c:v>6</c:v>
                </c:pt>
                <c:pt idx="1210">
                  <c:v>6</c:v>
                </c:pt>
                <c:pt idx="1211">
                  <c:v>6</c:v>
                </c:pt>
                <c:pt idx="1212">
                  <c:v>6</c:v>
                </c:pt>
                <c:pt idx="1213">
                  <c:v>6</c:v>
                </c:pt>
                <c:pt idx="1214">
                  <c:v>6</c:v>
                </c:pt>
                <c:pt idx="1215">
                  <c:v>6</c:v>
                </c:pt>
                <c:pt idx="1216">
                  <c:v>6</c:v>
                </c:pt>
                <c:pt idx="1217">
                  <c:v>6</c:v>
                </c:pt>
                <c:pt idx="1218">
                  <c:v>6</c:v>
                </c:pt>
                <c:pt idx="1219">
                  <c:v>6</c:v>
                </c:pt>
                <c:pt idx="1220">
                  <c:v>6</c:v>
                </c:pt>
                <c:pt idx="1221">
                  <c:v>6</c:v>
                </c:pt>
                <c:pt idx="1222">
                  <c:v>6</c:v>
                </c:pt>
                <c:pt idx="1223">
                  <c:v>6</c:v>
                </c:pt>
                <c:pt idx="1224">
                  <c:v>6</c:v>
                </c:pt>
                <c:pt idx="1225">
                  <c:v>6</c:v>
                </c:pt>
                <c:pt idx="1226">
                  <c:v>6</c:v>
                </c:pt>
                <c:pt idx="1227">
                  <c:v>6</c:v>
                </c:pt>
                <c:pt idx="1228">
                  <c:v>6</c:v>
                </c:pt>
                <c:pt idx="1229">
                  <c:v>6</c:v>
                </c:pt>
                <c:pt idx="1230">
                  <c:v>6</c:v>
                </c:pt>
                <c:pt idx="1231">
                  <c:v>6</c:v>
                </c:pt>
                <c:pt idx="1232">
                  <c:v>6</c:v>
                </c:pt>
                <c:pt idx="1233">
                  <c:v>6</c:v>
                </c:pt>
                <c:pt idx="1234">
                  <c:v>6</c:v>
                </c:pt>
                <c:pt idx="1235">
                  <c:v>6</c:v>
                </c:pt>
                <c:pt idx="1236">
                  <c:v>6</c:v>
                </c:pt>
                <c:pt idx="1237">
                  <c:v>6</c:v>
                </c:pt>
                <c:pt idx="1238">
                  <c:v>6</c:v>
                </c:pt>
                <c:pt idx="1239">
                  <c:v>6</c:v>
                </c:pt>
                <c:pt idx="1240">
                  <c:v>6</c:v>
                </c:pt>
                <c:pt idx="1241">
                  <c:v>6</c:v>
                </c:pt>
                <c:pt idx="1242">
                  <c:v>6</c:v>
                </c:pt>
                <c:pt idx="1243">
                  <c:v>6</c:v>
                </c:pt>
                <c:pt idx="1244">
                  <c:v>6</c:v>
                </c:pt>
                <c:pt idx="1245">
                  <c:v>6</c:v>
                </c:pt>
                <c:pt idx="1246">
                  <c:v>6</c:v>
                </c:pt>
                <c:pt idx="1247">
                  <c:v>6</c:v>
                </c:pt>
                <c:pt idx="1248">
                  <c:v>6</c:v>
                </c:pt>
                <c:pt idx="1249">
                  <c:v>6</c:v>
                </c:pt>
                <c:pt idx="1250">
                  <c:v>6</c:v>
                </c:pt>
                <c:pt idx="1251">
                  <c:v>6</c:v>
                </c:pt>
                <c:pt idx="1252">
                  <c:v>6</c:v>
                </c:pt>
                <c:pt idx="1253">
                  <c:v>6</c:v>
                </c:pt>
                <c:pt idx="1254">
                  <c:v>6</c:v>
                </c:pt>
                <c:pt idx="1255">
                  <c:v>6</c:v>
                </c:pt>
                <c:pt idx="1256">
                  <c:v>6</c:v>
                </c:pt>
                <c:pt idx="1257">
                  <c:v>6</c:v>
                </c:pt>
                <c:pt idx="1258">
                  <c:v>6</c:v>
                </c:pt>
                <c:pt idx="1259">
                  <c:v>6</c:v>
                </c:pt>
                <c:pt idx="1260">
                  <c:v>6</c:v>
                </c:pt>
                <c:pt idx="1261">
                  <c:v>6</c:v>
                </c:pt>
                <c:pt idx="1262">
                  <c:v>6</c:v>
                </c:pt>
                <c:pt idx="1263">
                  <c:v>6</c:v>
                </c:pt>
                <c:pt idx="1264">
                  <c:v>6</c:v>
                </c:pt>
                <c:pt idx="1265">
                  <c:v>6</c:v>
                </c:pt>
                <c:pt idx="1266">
                  <c:v>6</c:v>
                </c:pt>
                <c:pt idx="1267">
                  <c:v>6</c:v>
                </c:pt>
                <c:pt idx="1268">
                  <c:v>6</c:v>
                </c:pt>
                <c:pt idx="1269">
                  <c:v>6</c:v>
                </c:pt>
                <c:pt idx="1270">
                  <c:v>6</c:v>
                </c:pt>
                <c:pt idx="1271">
                  <c:v>6</c:v>
                </c:pt>
                <c:pt idx="1272">
                  <c:v>6</c:v>
                </c:pt>
                <c:pt idx="1273">
                  <c:v>6</c:v>
                </c:pt>
                <c:pt idx="1274">
                  <c:v>6</c:v>
                </c:pt>
                <c:pt idx="1275">
                  <c:v>6</c:v>
                </c:pt>
                <c:pt idx="1276">
                  <c:v>6</c:v>
                </c:pt>
                <c:pt idx="1277">
                  <c:v>6</c:v>
                </c:pt>
                <c:pt idx="1278">
                  <c:v>6</c:v>
                </c:pt>
                <c:pt idx="1279">
                  <c:v>6</c:v>
                </c:pt>
                <c:pt idx="1280">
                  <c:v>6</c:v>
                </c:pt>
                <c:pt idx="1281">
                  <c:v>6</c:v>
                </c:pt>
                <c:pt idx="1282">
                  <c:v>6</c:v>
                </c:pt>
                <c:pt idx="1283">
                  <c:v>6</c:v>
                </c:pt>
                <c:pt idx="1284">
                  <c:v>6</c:v>
                </c:pt>
                <c:pt idx="1285">
                  <c:v>6</c:v>
                </c:pt>
                <c:pt idx="1286">
                  <c:v>6</c:v>
                </c:pt>
                <c:pt idx="1287">
                  <c:v>6</c:v>
                </c:pt>
                <c:pt idx="1288">
                  <c:v>6</c:v>
                </c:pt>
                <c:pt idx="1289">
                  <c:v>6</c:v>
                </c:pt>
                <c:pt idx="1290">
                  <c:v>6</c:v>
                </c:pt>
                <c:pt idx="1291">
                  <c:v>6</c:v>
                </c:pt>
                <c:pt idx="1292">
                  <c:v>6</c:v>
                </c:pt>
                <c:pt idx="1293">
                  <c:v>6</c:v>
                </c:pt>
                <c:pt idx="1294">
                  <c:v>6</c:v>
                </c:pt>
                <c:pt idx="1295">
                  <c:v>6</c:v>
                </c:pt>
                <c:pt idx="1296">
                  <c:v>6</c:v>
                </c:pt>
                <c:pt idx="1297">
                  <c:v>6</c:v>
                </c:pt>
                <c:pt idx="1298">
                  <c:v>6</c:v>
                </c:pt>
                <c:pt idx="1299">
                  <c:v>6</c:v>
                </c:pt>
                <c:pt idx="1300">
                  <c:v>6</c:v>
                </c:pt>
                <c:pt idx="1301">
                  <c:v>6</c:v>
                </c:pt>
                <c:pt idx="1302">
                  <c:v>6</c:v>
                </c:pt>
                <c:pt idx="1303">
                  <c:v>6</c:v>
                </c:pt>
                <c:pt idx="1304">
                  <c:v>6</c:v>
                </c:pt>
                <c:pt idx="1305">
                  <c:v>6</c:v>
                </c:pt>
                <c:pt idx="1306">
                  <c:v>6</c:v>
                </c:pt>
                <c:pt idx="1307">
                  <c:v>6</c:v>
                </c:pt>
                <c:pt idx="1308">
                  <c:v>6</c:v>
                </c:pt>
                <c:pt idx="1309">
                  <c:v>6</c:v>
                </c:pt>
                <c:pt idx="1310">
                  <c:v>6</c:v>
                </c:pt>
                <c:pt idx="1311">
                  <c:v>6</c:v>
                </c:pt>
                <c:pt idx="1312">
                  <c:v>6</c:v>
                </c:pt>
                <c:pt idx="1313">
                  <c:v>6</c:v>
                </c:pt>
                <c:pt idx="1314">
                  <c:v>6</c:v>
                </c:pt>
                <c:pt idx="1315">
                  <c:v>6</c:v>
                </c:pt>
                <c:pt idx="1316">
                  <c:v>6</c:v>
                </c:pt>
                <c:pt idx="1317">
                  <c:v>6</c:v>
                </c:pt>
                <c:pt idx="1318">
                  <c:v>6</c:v>
                </c:pt>
                <c:pt idx="1319">
                  <c:v>6</c:v>
                </c:pt>
                <c:pt idx="1320">
                  <c:v>6</c:v>
                </c:pt>
                <c:pt idx="1321">
                  <c:v>6</c:v>
                </c:pt>
                <c:pt idx="1322">
                  <c:v>6</c:v>
                </c:pt>
                <c:pt idx="1323">
                  <c:v>6</c:v>
                </c:pt>
                <c:pt idx="1324">
                  <c:v>6</c:v>
                </c:pt>
                <c:pt idx="1325">
                  <c:v>6</c:v>
                </c:pt>
                <c:pt idx="1326">
                  <c:v>6</c:v>
                </c:pt>
                <c:pt idx="1327">
                  <c:v>6</c:v>
                </c:pt>
                <c:pt idx="1328">
                  <c:v>6</c:v>
                </c:pt>
                <c:pt idx="1329">
                  <c:v>6</c:v>
                </c:pt>
                <c:pt idx="1330">
                  <c:v>6</c:v>
                </c:pt>
                <c:pt idx="1331">
                  <c:v>6</c:v>
                </c:pt>
                <c:pt idx="1332">
                  <c:v>6</c:v>
                </c:pt>
                <c:pt idx="1333">
                  <c:v>6</c:v>
                </c:pt>
                <c:pt idx="1334">
                  <c:v>6</c:v>
                </c:pt>
                <c:pt idx="1335">
                  <c:v>6</c:v>
                </c:pt>
                <c:pt idx="1336">
                  <c:v>6</c:v>
                </c:pt>
                <c:pt idx="1337">
                  <c:v>6</c:v>
                </c:pt>
                <c:pt idx="1338">
                  <c:v>6</c:v>
                </c:pt>
                <c:pt idx="1339">
                  <c:v>6</c:v>
                </c:pt>
                <c:pt idx="1340">
                  <c:v>6</c:v>
                </c:pt>
                <c:pt idx="1341">
                  <c:v>6</c:v>
                </c:pt>
                <c:pt idx="1342">
                  <c:v>6</c:v>
                </c:pt>
                <c:pt idx="1343">
                  <c:v>6</c:v>
                </c:pt>
                <c:pt idx="1344">
                  <c:v>6</c:v>
                </c:pt>
                <c:pt idx="1345">
                  <c:v>6</c:v>
                </c:pt>
                <c:pt idx="1346">
                  <c:v>6</c:v>
                </c:pt>
                <c:pt idx="1347">
                  <c:v>6</c:v>
                </c:pt>
                <c:pt idx="1348">
                  <c:v>6</c:v>
                </c:pt>
                <c:pt idx="1349">
                  <c:v>6</c:v>
                </c:pt>
                <c:pt idx="1350">
                  <c:v>6</c:v>
                </c:pt>
                <c:pt idx="1351">
                  <c:v>6</c:v>
                </c:pt>
                <c:pt idx="1352">
                  <c:v>6</c:v>
                </c:pt>
                <c:pt idx="1353">
                  <c:v>6</c:v>
                </c:pt>
                <c:pt idx="1354">
                  <c:v>6</c:v>
                </c:pt>
                <c:pt idx="1355">
                  <c:v>6</c:v>
                </c:pt>
                <c:pt idx="1356">
                  <c:v>6</c:v>
                </c:pt>
                <c:pt idx="1357">
                  <c:v>6</c:v>
                </c:pt>
                <c:pt idx="1358">
                  <c:v>6</c:v>
                </c:pt>
                <c:pt idx="1359">
                  <c:v>6</c:v>
                </c:pt>
                <c:pt idx="1360">
                  <c:v>6</c:v>
                </c:pt>
                <c:pt idx="1361">
                  <c:v>6</c:v>
                </c:pt>
                <c:pt idx="1362">
                  <c:v>6</c:v>
                </c:pt>
                <c:pt idx="1363">
                  <c:v>6</c:v>
                </c:pt>
                <c:pt idx="1364">
                  <c:v>6</c:v>
                </c:pt>
                <c:pt idx="1365">
                  <c:v>6</c:v>
                </c:pt>
                <c:pt idx="1366">
                  <c:v>6</c:v>
                </c:pt>
                <c:pt idx="1367">
                  <c:v>6</c:v>
                </c:pt>
                <c:pt idx="1368">
                  <c:v>6</c:v>
                </c:pt>
                <c:pt idx="1369">
                  <c:v>6</c:v>
                </c:pt>
                <c:pt idx="1370">
                  <c:v>6</c:v>
                </c:pt>
                <c:pt idx="1371">
                  <c:v>6</c:v>
                </c:pt>
                <c:pt idx="1372">
                  <c:v>6</c:v>
                </c:pt>
                <c:pt idx="1373">
                  <c:v>6</c:v>
                </c:pt>
                <c:pt idx="1374">
                  <c:v>6</c:v>
                </c:pt>
                <c:pt idx="1375">
                  <c:v>6</c:v>
                </c:pt>
                <c:pt idx="1376">
                  <c:v>6</c:v>
                </c:pt>
                <c:pt idx="1377">
                  <c:v>6</c:v>
                </c:pt>
                <c:pt idx="1378">
                  <c:v>6</c:v>
                </c:pt>
                <c:pt idx="1379">
                  <c:v>6</c:v>
                </c:pt>
                <c:pt idx="1380">
                  <c:v>6</c:v>
                </c:pt>
                <c:pt idx="1381">
                  <c:v>6</c:v>
                </c:pt>
                <c:pt idx="1382">
                  <c:v>6</c:v>
                </c:pt>
                <c:pt idx="1383">
                  <c:v>6</c:v>
                </c:pt>
                <c:pt idx="1384">
                  <c:v>6</c:v>
                </c:pt>
                <c:pt idx="1385">
                  <c:v>6</c:v>
                </c:pt>
                <c:pt idx="1386">
                  <c:v>6</c:v>
                </c:pt>
                <c:pt idx="1387">
                  <c:v>6</c:v>
                </c:pt>
                <c:pt idx="1388">
                  <c:v>6</c:v>
                </c:pt>
                <c:pt idx="1389">
                  <c:v>6</c:v>
                </c:pt>
                <c:pt idx="1390">
                  <c:v>6</c:v>
                </c:pt>
                <c:pt idx="1391">
                  <c:v>6</c:v>
                </c:pt>
                <c:pt idx="1392">
                  <c:v>6</c:v>
                </c:pt>
                <c:pt idx="1393">
                  <c:v>6</c:v>
                </c:pt>
                <c:pt idx="1394">
                  <c:v>6</c:v>
                </c:pt>
                <c:pt idx="1395">
                  <c:v>6</c:v>
                </c:pt>
                <c:pt idx="1396">
                  <c:v>6</c:v>
                </c:pt>
                <c:pt idx="1397">
                  <c:v>6</c:v>
                </c:pt>
                <c:pt idx="1398">
                  <c:v>6</c:v>
                </c:pt>
                <c:pt idx="1399">
                  <c:v>6</c:v>
                </c:pt>
                <c:pt idx="1400">
                  <c:v>6</c:v>
                </c:pt>
                <c:pt idx="1401">
                  <c:v>6</c:v>
                </c:pt>
                <c:pt idx="1402">
                  <c:v>6</c:v>
                </c:pt>
                <c:pt idx="1403">
                  <c:v>6</c:v>
                </c:pt>
                <c:pt idx="1404">
                  <c:v>6</c:v>
                </c:pt>
                <c:pt idx="1405">
                  <c:v>6</c:v>
                </c:pt>
                <c:pt idx="1406">
                  <c:v>6</c:v>
                </c:pt>
                <c:pt idx="1407">
                  <c:v>6</c:v>
                </c:pt>
                <c:pt idx="1408">
                  <c:v>6</c:v>
                </c:pt>
                <c:pt idx="1409">
                  <c:v>6</c:v>
                </c:pt>
                <c:pt idx="1410">
                  <c:v>6</c:v>
                </c:pt>
                <c:pt idx="1411">
                  <c:v>6</c:v>
                </c:pt>
                <c:pt idx="1412">
                  <c:v>6</c:v>
                </c:pt>
                <c:pt idx="1413">
                  <c:v>6</c:v>
                </c:pt>
                <c:pt idx="1414">
                  <c:v>6</c:v>
                </c:pt>
                <c:pt idx="1415">
                  <c:v>6</c:v>
                </c:pt>
                <c:pt idx="1416">
                  <c:v>6</c:v>
                </c:pt>
                <c:pt idx="1417">
                  <c:v>6</c:v>
                </c:pt>
                <c:pt idx="1418">
                  <c:v>6</c:v>
                </c:pt>
                <c:pt idx="1419">
                  <c:v>6</c:v>
                </c:pt>
                <c:pt idx="1420">
                  <c:v>6</c:v>
                </c:pt>
                <c:pt idx="1421">
                  <c:v>6</c:v>
                </c:pt>
                <c:pt idx="1422">
                  <c:v>6</c:v>
                </c:pt>
                <c:pt idx="1423">
                  <c:v>6</c:v>
                </c:pt>
                <c:pt idx="1424">
                  <c:v>6</c:v>
                </c:pt>
                <c:pt idx="1425">
                  <c:v>6</c:v>
                </c:pt>
                <c:pt idx="1426">
                  <c:v>6</c:v>
                </c:pt>
                <c:pt idx="1427">
                  <c:v>6</c:v>
                </c:pt>
                <c:pt idx="1428">
                  <c:v>6</c:v>
                </c:pt>
                <c:pt idx="1429">
                  <c:v>6</c:v>
                </c:pt>
                <c:pt idx="1430">
                  <c:v>6</c:v>
                </c:pt>
                <c:pt idx="1431">
                  <c:v>6</c:v>
                </c:pt>
                <c:pt idx="1432">
                  <c:v>6</c:v>
                </c:pt>
                <c:pt idx="1433">
                  <c:v>6</c:v>
                </c:pt>
                <c:pt idx="1434">
                  <c:v>6</c:v>
                </c:pt>
                <c:pt idx="1435">
                  <c:v>6</c:v>
                </c:pt>
                <c:pt idx="1436">
                  <c:v>6</c:v>
                </c:pt>
                <c:pt idx="1437">
                  <c:v>6</c:v>
                </c:pt>
                <c:pt idx="1438">
                  <c:v>6</c:v>
                </c:pt>
                <c:pt idx="1439">
                  <c:v>6</c:v>
                </c:pt>
                <c:pt idx="1440">
                  <c:v>6</c:v>
                </c:pt>
                <c:pt idx="1441">
                  <c:v>6</c:v>
                </c:pt>
                <c:pt idx="1442">
                  <c:v>6</c:v>
                </c:pt>
                <c:pt idx="1443">
                  <c:v>6</c:v>
                </c:pt>
                <c:pt idx="1444">
                  <c:v>6</c:v>
                </c:pt>
                <c:pt idx="1445">
                  <c:v>6</c:v>
                </c:pt>
                <c:pt idx="1446">
                  <c:v>6</c:v>
                </c:pt>
                <c:pt idx="1447">
                  <c:v>6</c:v>
                </c:pt>
                <c:pt idx="1448">
                  <c:v>6</c:v>
                </c:pt>
                <c:pt idx="1449">
                  <c:v>6</c:v>
                </c:pt>
                <c:pt idx="1450">
                  <c:v>6</c:v>
                </c:pt>
                <c:pt idx="1451">
                  <c:v>6</c:v>
                </c:pt>
                <c:pt idx="1452">
                  <c:v>6</c:v>
                </c:pt>
                <c:pt idx="1453">
                  <c:v>6</c:v>
                </c:pt>
                <c:pt idx="1454">
                  <c:v>6</c:v>
                </c:pt>
                <c:pt idx="1455">
                  <c:v>6</c:v>
                </c:pt>
                <c:pt idx="1456">
                  <c:v>6</c:v>
                </c:pt>
                <c:pt idx="1457">
                  <c:v>6</c:v>
                </c:pt>
                <c:pt idx="1458">
                  <c:v>6</c:v>
                </c:pt>
                <c:pt idx="1459">
                  <c:v>6</c:v>
                </c:pt>
                <c:pt idx="1460">
                  <c:v>6</c:v>
                </c:pt>
                <c:pt idx="1461">
                  <c:v>6</c:v>
                </c:pt>
                <c:pt idx="1462">
                  <c:v>6</c:v>
                </c:pt>
                <c:pt idx="1463">
                  <c:v>6</c:v>
                </c:pt>
                <c:pt idx="1464">
                  <c:v>6</c:v>
                </c:pt>
                <c:pt idx="1465">
                  <c:v>6</c:v>
                </c:pt>
                <c:pt idx="1466">
                  <c:v>6</c:v>
                </c:pt>
                <c:pt idx="1467">
                  <c:v>6</c:v>
                </c:pt>
                <c:pt idx="1468">
                  <c:v>6</c:v>
                </c:pt>
                <c:pt idx="1469">
                  <c:v>6</c:v>
                </c:pt>
                <c:pt idx="1470">
                  <c:v>6</c:v>
                </c:pt>
                <c:pt idx="1471">
                  <c:v>6</c:v>
                </c:pt>
                <c:pt idx="1472">
                  <c:v>6</c:v>
                </c:pt>
                <c:pt idx="1473">
                  <c:v>6</c:v>
                </c:pt>
                <c:pt idx="1474">
                  <c:v>6</c:v>
                </c:pt>
                <c:pt idx="1475">
                  <c:v>6</c:v>
                </c:pt>
                <c:pt idx="1476">
                  <c:v>6</c:v>
                </c:pt>
                <c:pt idx="1477">
                  <c:v>6</c:v>
                </c:pt>
                <c:pt idx="1478">
                  <c:v>6</c:v>
                </c:pt>
                <c:pt idx="1479">
                  <c:v>6</c:v>
                </c:pt>
                <c:pt idx="1480">
                  <c:v>6</c:v>
                </c:pt>
                <c:pt idx="1481">
                  <c:v>6</c:v>
                </c:pt>
                <c:pt idx="1482">
                  <c:v>6</c:v>
                </c:pt>
                <c:pt idx="1483">
                  <c:v>6</c:v>
                </c:pt>
                <c:pt idx="1484">
                  <c:v>6</c:v>
                </c:pt>
                <c:pt idx="1485">
                  <c:v>6</c:v>
                </c:pt>
                <c:pt idx="1486">
                  <c:v>6</c:v>
                </c:pt>
                <c:pt idx="1487">
                  <c:v>6</c:v>
                </c:pt>
                <c:pt idx="1488">
                  <c:v>6</c:v>
                </c:pt>
                <c:pt idx="1489">
                  <c:v>6</c:v>
                </c:pt>
                <c:pt idx="1490">
                  <c:v>6</c:v>
                </c:pt>
                <c:pt idx="1491">
                  <c:v>6</c:v>
                </c:pt>
                <c:pt idx="1492">
                  <c:v>6</c:v>
                </c:pt>
                <c:pt idx="1493">
                  <c:v>6</c:v>
                </c:pt>
                <c:pt idx="1494">
                  <c:v>6</c:v>
                </c:pt>
                <c:pt idx="1495">
                  <c:v>6</c:v>
                </c:pt>
                <c:pt idx="1496">
                  <c:v>6</c:v>
                </c:pt>
                <c:pt idx="1497">
                  <c:v>6</c:v>
                </c:pt>
                <c:pt idx="1498">
                  <c:v>6</c:v>
                </c:pt>
                <c:pt idx="1499">
                  <c:v>6</c:v>
                </c:pt>
                <c:pt idx="1500">
                  <c:v>6</c:v>
                </c:pt>
                <c:pt idx="1501">
                  <c:v>6</c:v>
                </c:pt>
                <c:pt idx="1502">
                  <c:v>6</c:v>
                </c:pt>
                <c:pt idx="1503">
                  <c:v>6</c:v>
                </c:pt>
                <c:pt idx="1504">
                  <c:v>6</c:v>
                </c:pt>
                <c:pt idx="1505">
                  <c:v>6</c:v>
                </c:pt>
                <c:pt idx="1506">
                  <c:v>6</c:v>
                </c:pt>
                <c:pt idx="1507">
                  <c:v>6</c:v>
                </c:pt>
                <c:pt idx="1508">
                  <c:v>6</c:v>
                </c:pt>
                <c:pt idx="1509">
                  <c:v>6</c:v>
                </c:pt>
                <c:pt idx="1510">
                  <c:v>6</c:v>
                </c:pt>
                <c:pt idx="1511">
                  <c:v>6</c:v>
                </c:pt>
                <c:pt idx="1512">
                  <c:v>6</c:v>
                </c:pt>
                <c:pt idx="1513">
                  <c:v>6</c:v>
                </c:pt>
                <c:pt idx="1514">
                  <c:v>6</c:v>
                </c:pt>
                <c:pt idx="1515">
                  <c:v>6</c:v>
                </c:pt>
                <c:pt idx="1516">
                  <c:v>6</c:v>
                </c:pt>
                <c:pt idx="1517">
                  <c:v>6</c:v>
                </c:pt>
                <c:pt idx="1518">
                  <c:v>6</c:v>
                </c:pt>
                <c:pt idx="1519">
                  <c:v>6</c:v>
                </c:pt>
                <c:pt idx="1520">
                  <c:v>6</c:v>
                </c:pt>
                <c:pt idx="1521">
                  <c:v>6</c:v>
                </c:pt>
                <c:pt idx="1522">
                  <c:v>6</c:v>
                </c:pt>
                <c:pt idx="1523">
                  <c:v>6</c:v>
                </c:pt>
                <c:pt idx="1524">
                  <c:v>6</c:v>
                </c:pt>
                <c:pt idx="1525">
                  <c:v>6</c:v>
                </c:pt>
                <c:pt idx="1526">
                  <c:v>6</c:v>
                </c:pt>
                <c:pt idx="1527">
                  <c:v>6</c:v>
                </c:pt>
                <c:pt idx="1528">
                  <c:v>6</c:v>
                </c:pt>
                <c:pt idx="1529">
                  <c:v>6</c:v>
                </c:pt>
                <c:pt idx="1530">
                  <c:v>6</c:v>
                </c:pt>
                <c:pt idx="1531">
                  <c:v>6</c:v>
                </c:pt>
                <c:pt idx="1532">
                  <c:v>6</c:v>
                </c:pt>
                <c:pt idx="1533">
                  <c:v>6</c:v>
                </c:pt>
                <c:pt idx="1534">
                  <c:v>6</c:v>
                </c:pt>
                <c:pt idx="1535">
                  <c:v>6</c:v>
                </c:pt>
                <c:pt idx="1536">
                  <c:v>6</c:v>
                </c:pt>
                <c:pt idx="1537">
                  <c:v>6</c:v>
                </c:pt>
                <c:pt idx="1538">
                  <c:v>6</c:v>
                </c:pt>
                <c:pt idx="1539">
                  <c:v>6</c:v>
                </c:pt>
                <c:pt idx="1540">
                  <c:v>6</c:v>
                </c:pt>
                <c:pt idx="1541">
                  <c:v>6</c:v>
                </c:pt>
                <c:pt idx="1542">
                  <c:v>6</c:v>
                </c:pt>
                <c:pt idx="1543">
                  <c:v>6</c:v>
                </c:pt>
                <c:pt idx="1544">
                  <c:v>6</c:v>
                </c:pt>
                <c:pt idx="1545">
                  <c:v>6</c:v>
                </c:pt>
                <c:pt idx="1546">
                  <c:v>6</c:v>
                </c:pt>
                <c:pt idx="1547">
                  <c:v>6</c:v>
                </c:pt>
                <c:pt idx="1548">
                  <c:v>6</c:v>
                </c:pt>
                <c:pt idx="1549">
                  <c:v>6</c:v>
                </c:pt>
                <c:pt idx="1550">
                  <c:v>6</c:v>
                </c:pt>
                <c:pt idx="1551">
                  <c:v>6</c:v>
                </c:pt>
                <c:pt idx="1552">
                  <c:v>6</c:v>
                </c:pt>
                <c:pt idx="1553">
                  <c:v>6</c:v>
                </c:pt>
                <c:pt idx="1554">
                  <c:v>6</c:v>
                </c:pt>
                <c:pt idx="1555">
                  <c:v>6</c:v>
                </c:pt>
                <c:pt idx="1556">
                  <c:v>6</c:v>
                </c:pt>
                <c:pt idx="1557">
                  <c:v>6</c:v>
                </c:pt>
                <c:pt idx="1558">
                  <c:v>6</c:v>
                </c:pt>
                <c:pt idx="1559">
                  <c:v>6</c:v>
                </c:pt>
                <c:pt idx="1560">
                  <c:v>6</c:v>
                </c:pt>
                <c:pt idx="1561">
                  <c:v>6</c:v>
                </c:pt>
                <c:pt idx="1562">
                  <c:v>6</c:v>
                </c:pt>
                <c:pt idx="1563">
                  <c:v>6</c:v>
                </c:pt>
                <c:pt idx="1564">
                  <c:v>6</c:v>
                </c:pt>
                <c:pt idx="1565">
                  <c:v>6</c:v>
                </c:pt>
                <c:pt idx="1566">
                  <c:v>6</c:v>
                </c:pt>
                <c:pt idx="1567">
                  <c:v>6</c:v>
                </c:pt>
                <c:pt idx="1568">
                  <c:v>6</c:v>
                </c:pt>
                <c:pt idx="1569">
                  <c:v>6</c:v>
                </c:pt>
                <c:pt idx="1570">
                  <c:v>6</c:v>
                </c:pt>
                <c:pt idx="1571">
                  <c:v>6</c:v>
                </c:pt>
                <c:pt idx="1572">
                  <c:v>6</c:v>
                </c:pt>
                <c:pt idx="1573">
                  <c:v>6</c:v>
                </c:pt>
                <c:pt idx="1574">
                  <c:v>6</c:v>
                </c:pt>
                <c:pt idx="1575">
                  <c:v>6</c:v>
                </c:pt>
                <c:pt idx="1576">
                  <c:v>6</c:v>
                </c:pt>
                <c:pt idx="1577">
                  <c:v>6</c:v>
                </c:pt>
                <c:pt idx="1578">
                  <c:v>6</c:v>
                </c:pt>
                <c:pt idx="1579">
                  <c:v>6</c:v>
                </c:pt>
                <c:pt idx="1580">
                  <c:v>6</c:v>
                </c:pt>
                <c:pt idx="1581">
                  <c:v>6</c:v>
                </c:pt>
                <c:pt idx="1582">
                  <c:v>6</c:v>
                </c:pt>
                <c:pt idx="1583">
                  <c:v>6</c:v>
                </c:pt>
                <c:pt idx="1584">
                  <c:v>6</c:v>
                </c:pt>
                <c:pt idx="1585">
                  <c:v>6</c:v>
                </c:pt>
                <c:pt idx="1586">
                  <c:v>6</c:v>
                </c:pt>
                <c:pt idx="1587">
                  <c:v>6</c:v>
                </c:pt>
                <c:pt idx="1588">
                  <c:v>6</c:v>
                </c:pt>
                <c:pt idx="1589">
                  <c:v>6</c:v>
                </c:pt>
                <c:pt idx="1590">
                  <c:v>6</c:v>
                </c:pt>
                <c:pt idx="1591">
                  <c:v>6</c:v>
                </c:pt>
                <c:pt idx="1592">
                  <c:v>6</c:v>
                </c:pt>
                <c:pt idx="1593">
                  <c:v>6</c:v>
                </c:pt>
                <c:pt idx="1594">
                  <c:v>6</c:v>
                </c:pt>
                <c:pt idx="1595">
                  <c:v>6</c:v>
                </c:pt>
                <c:pt idx="1596">
                  <c:v>6</c:v>
                </c:pt>
                <c:pt idx="1597">
                  <c:v>6</c:v>
                </c:pt>
                <c:pt idx="1598">
                  <c:v>6</c:v>
                </c:pt>
                <c:pt idx="1599">
                  <c:v>6</c:v>
                </c:pt>
                <c:pt idx="1600">
                  <c:v>6</c:v>
                </c:pt>
                <c:pt idx="1601">
                  <c:v>6</c:v>
                </c:pt>
                <c:pt idx="1602">
                  <c:v>6</c:v>
                </c:pt>
                <c:pt idx="1603">
                  <c:v>6</c:v>
                </c:pt>
                <c:pt idx="1604">
                  <c:v>6</c:v>
                </c:pt>
                <c:pt idx="1605">
                  <c:v>6</c:v>
                </c:pt>
                <c:pt idx="1606">
                  <c:v>6</c:v>
                </c:pt>
                <c:pt idx="1607">
                  <c:v>6</c:v>
                </c:pt>
                <c:pt idx="1608">
                  <c:v>6</c:v>
                </c:pt>
                <c:pt idx="1609">
                  <c:v>6</c:v>
                </c:pt>
                <c:pt idx="1610">
                  <c:v>6</c:v>
                </c:pt>
                <c:pt idx="1611">
                  <c:v>6</c:v>
                </c:pt>
                <c:pt idx="1612">
                  <c:v>6</c:v>
                </c:pt>
                <c:pt idx="1613">
                  <c:v>6</c:v>
                </c:pt>
                <c:pt idx="1614">
                  <c:v>6</c:v>
                </c:pt>
                <c:pt idx="1615">
                  <c:v>6</c:v>
                </c:pt>
                <c:pt idx="1616">
                  <c:v>6</c:v>
                </c:pt>
                <c:pt idx="1617">
                  <c:v>6</c:v>
                </c:pt>
                <c:pt idx="1618">
                  <c:v>6</c:v>
                </c:pt>
                <c:pt idx="1619">
                  <c:v>6</c:v>
                </c:pt>
                <c:pt idx="1620">
                  <c:v>6</c:v>
                </c:pt>
                <c:pt idx="1621">
                  <c:v>6</c:v>
                </c:pt>
                <c:pt idx="1622">
                  <c:v>6</c:v>
                </c:pt>
                <c:pt idx="1623">
                  <c:v>6</c:v>
                </c:pt>
                <c:pt idx="1624">
                  <c:v>6</c:v>
                </c:pt>
                <c:pt idx="1625">
                  <c:v>6</c:v>
                </c:pt>
                <c:pt idx="1626">
                  <c:v>6</c:v>
                </c:pt>
                <c:pt idx="1627">
                  <c:v>6</c:v>
                </c:pt>
                <c:pt idx="1628">
                  <c:v>6</c:v>
                </c:pt>
                <c:pt idx="1629">
                  <c:v>6</c:v>
                </c:pt>
                <c:pt idx="1630">
                  <c:v>6</c:v>
                </c:pt>
                <c:pt idx="1631">
                  <c:v>6</c:v>
                </c:pt>
                <c:pt idx="1632">
                  <c:v>6</c:v>
                </c:pt>
                <c:pt idx="1633">
                  <c:v>6</c:v>
                </c:pt>
                <c:pt idx="1634">
                  <c:v>6</c:v>
                </c:pt>
                <c:pt idx="1635">
                  <c:v>6</c:v>
                </c:pt>
                <c:pt idx="1636">
                  <c:v>6</c:v>
                </c:pt>
                <c:pt idx="1637">
                  <c:v>6</c:v>
                </c:pt>
                <c:pt idx="1638">
                  <c:v>6</c:v>
                </c:pt>
                <c:pt idx="1639">
                  <c:v>6</c:v>
                </c:pt>
                <c:pt idx="1640">
                  <c:v>6</c:v>
                </c:pt>
                <c:pt idx="1641">
                  <c:v>6</c:v>
                </c:pt>
                <c:pt idx="1642">
                  <c:v>6</c:v>
                </c:pt>
                <c:pt idx="1643">
                  <c:v>6</c:v>
                </c:pt>
                <c:pt idx="1644">
                  <c:v>6</c:v>
                </c:pt>
                <c:pt idx="1645">
                  <c:v>6</c:v>
                </c:pt>
                <c:pt idx="1646">
                  <c:v>6</c:v>
                </c:pt>
                <c:pt idx="1647">
                  <c:v>6</c:v>
                </c:pt>
                <c:pt idx="1648">
                  <c:v>6</c:v>
                </c:pt>
                <c:pt idx="1649">
                  <c:v>6</c:v>
                </c:pt>
                <c:pt idx="1650">
                  <c:v>6</c:v>
                </c:pt>
                <c:pt idx="1651">
                  <c:v>6</c:v>
                </c:pt>
                <c:pt idx="1652">
                  <c:v>6</c:v>
                </c:pt>
                <c:pt idx="1653">
                  <c:v>6</c:v>
                </c:pt>
                <c:pt idx="1654">
                  <c:v>6</c:v>
                </c:pt>
                <c:pt idx="1655">
                  <c:v>6</c:v>
                </c:pt>
                <c:pt idx="1656">
                  <c:v>6</c:v>
                </c:pt>
                <c:pt idx="1657">
                  <c:v>6</c:v>
                </c:pt>
                <c:pt idx="1658">
                  <c:v>6</c:v>
                </c:pt>
                <c:pt idx="1659">
                  <c:v>6</c:v>
                </c:pt>
                <c:pt idx="1660">
                  <c:v>6</c:v>
                </c:pt>
                <c:pt idx="1661">
                  <c:v>6</c:v>
                </c:pt>
                <c:pt idx="1662">
                  <c:v>6</c:v>
                </c:pt>
                <c:pt idx="1663">
                  <c:v>6</c:v>
                </c:pt>
                <c:pt idx="1664">
                  <c:v>6</c:v>
                </c:pt>
                <c:pt idx="1665">
                  <c:v>6</c:v>
                </c:pt>
                <c:pt idx="1666">
                  <c:v>6</c:v>
                </c:pt>
                <c:pt idx="1667">
                  <c:v>6</c:v>
                </c:pt>
                <c:pt idx="1668">
                  <c:v>6</c:v>
                </c:pt>
                <c:pt idx="1669">
                  <c:v>6</c:v>
                </c:pt>
                <c:pt idx="1670">
                  <c:v>6</c:v>
                </c:pt>
                <c:pt idx="1671">
                  <c:v>6</c:v>
                </c:pt>
                <c:pt idx="1672">
                  <c:v>6</c:v>
                </c:pt>
                <c:pt idx="1673">
                  <c:v>6</c:v>
                </c:pt>
                <c:pt idx="1674">
                  <c:v>6</c:v>
                </c:pt>
                <c:pt idx="1675">
                  <c:v>6</c:v>
                </c:pt>
                <c:pt idx="1676">
                  <c:v>6</c:v>
                </c:pt>
                <c:pt idx="1677">
                  <c:v>6</c:v>
                </c:pt>
                <c:pt idx="1678">
                  <c:v>6</c:v>
                </c:pt>
                <c:pt idx="1679">
                  <c:v>6</c:v>
                </c:pt>
                <c:pt idx="1680">
                  <c:v>6</c:v>
                </c:pt>
                <c:pt idx="1681">
                  <c:v>6</c:v>
                </c:pt>
                <c:pt idx="1682">
                  <c:v>6</c:v>
                </c:pt>
                <c:pt idx="1683">
                  <c:v>6</c:v>
                </c:pt>
                <c:pt idx="1684">
                  <c:v>6</c:v>
                </c:pt>
                <c:pt idx="1685">
                  <c:v>6</c:v>
                </c:pt>
                <c:pt idx="1686">
                  <c:v>6</c:v>
                </c:pt>
                <c:pt idx="1687">
                  <c:v>6</c:v>
                </c:pt>
                <c:pt idx="1688">
                  <c:v>6</c:v>
                </c:pt>
                <c:pt idx="1689">
                  <c:v>6</c:v>
                </c:pt>
                <c:pt idx="1690">
                  <c:v>6</c:v>
                </c:pt>
                <c:pt idx="1691">
                  <c:v>6</c:v>
                </c:pt>
                <c:pt idx="1692">
                  <c:v>6</c:v>
                </c:pt>
                <c:pt idx="1693">
                  <c:v>6</c:v>
                </c:pt>
                <c:pt idx="1694">
                  <c:v>6</c:v>
                </c:pt>
                <c:pt idx="1695">
                  <c:v>6</c:v>
                </c:pt>
                <c:pt idx="1696">
                  <c:v>6</c:v>
                </c:pt>
                <c:pt idx="1697">
                  <c:v>6</c:v>
                </c:pt>
                <c:pt idx="1698">
                  <c:v>6</c:v>
                </c:pt>
                <c:pt idx="1699">
                  <c:v>6</c:v>
                </c:pt>
                <c:pt idx="1700">
                  <c:v>6</c:v>
                </c:pt>
                <c:pt idx="1701">
                  <c:v>6</c:v>
                </c:pt>
                <c:pt idx="1702">
                  <c:v>6</c:v>
                </c:pt>
                <c:pt idx="1703">
                  <c:v>6</c:v>
                </c:pt>
                <c:pt idx="1704">
                  <c:v>6</c:v>
                </c:pt>
                <c:pt idx="1705">
                  <c:v>6</c:v>
                </c:pt>
                <c:pt idx="1706">
                  <c:v>6</c:v>
                </c:pt>
                <c:pt idx="1707">
                  <c:v>6</c:v>
                </c:pt>
                <c:pt idx="1708">
                  <c:v>6</c:v>
                </c:pt>
                <c:pt idx="1709">
                  <c:v>6</c:v>
                </c:pt>
                <c:pt idx="1710">
                  <c:v>6</c:v>
                </c:pt>
                <c:pt idx="1711">
                  <c:v>6</c:v>
                </c:pt>
                <c:pt idx="1712">
                  <c:v>6</c:v>
                </c:pt>
                <c:pt idx="1713">
                  <c:v>6</c:v>
                </c:pt>
                <c:pt idx="1714">
                  <c:v>6</c:v>
                </c:pt>
                <c:pt idx="1715">
                  <c:v>6</c:v>
                </c:pt>
                <c:pt idx="1716">
                  <c:v>6</c:v>
                </c:pt>
                <c:pt idx="1717">
                  <c:v>6</c:v>
                </c:pt>
                <c:pt idx="1718">
                  <c:v>6</c:v>
                </c:pt>
                <c:pt idx="1719">
                  <c:v>6</c:v>
                </c:pt>
                <c:pt idx="1720">
                  <c:v>6</c:v>
                </c:pt>
                <c:pt idx="1721">
                  <c:v>6</c:v>
                </c:pt>
                <c:pt idx="1722">
                  <c:v>6</c:v>
                </c:pt>
                <c:pt idx="1723">
                  <c:v>6</c:v>
                </c:pt>
                <c:pt idx="1724">
                  <c:v>6</c:v>
                </c:pt>
                <c:pt idx="1725">
                  <c:v>6</c:v>
                </c:pt>
                <c:pt idx="1726">
                  <c:v>6</c:v>
                </c:pt>
                <c:pt idx="1727">
                  <c:v>6</c:v>
                </c:pt>
                <c:pt idx="1728">
                  <c:v>6</c:v>
                </c:pt>
                <c:pt idx="1729">
                  <c:v>6</c:v>
                </c:pt>
                <c:pt idx="1730">
                  <c:v>6</c:v>
                </c:pt>
                <c:pt idx="1731">
                  <c:v>6</c:v>
                </c:pt>
                <c:pt idx="1732">
                  <c:v>6</c:v>
                </c:pt>
                <c:pt idx="1733">
                  <c:v>6</c:v>
                </c:pt>
                <c:pt idx="1734">
                  <c:v>6</c:v>
                </c:pt>
                <c:pt idx="1735">
                  <c:v>6</c:v>
                </c:pt>
                <c:pt idx="1736">
                  <c:v>6</c:v>
                </c:pt>
                <c:pt idx="1737">
                  <c:v>6</c:v>
                </c:pt>
                <c:pt idx="1738">
                  <c:v>6</c:v>
                </c:pt>
                <c:pt idx="1739">
                  <c:v>6</c:v>
                </c:pt>
                <c:pt idx="1740">
                  <c:v>6</c:v>
                </c:pt>
                <c:pt idx="1741">
                  <c:v>6</c:v>
                </c:pt>
                <c:pt idx="1742">
                  <c:v>6</c:v>
                </c:pt>
                <c:pt idx="1743">
                  <c:v>6</c:v>
                </c:pt>
                <c:pt idx="1744">
                  <c:v>6</c:v>
                </c:pt>
                <c:pt idx="1745">
                  <c:v>6</c:v>
                </c:pt>
                <c:pt idx="1746">
                  <c:v>6</c:v>
                </c:pt>
                <c:pt idx="1747">
                  <c:v>6</c:v>
                </c:pt>
                <c:pt idx="1748">
                  <c:v>6</c:v>
                </c:pt>
                <c:pt idx="1749">
                  <c:v>6</c:v>
                </c:pt>
                <c:pt idx="1750">
                  <c:v>6</c:v>
                </c:pt>
                <c:pt idx="1751">
                  <c:v>6</c:v>
                </c:pt>
                <c:pt idx="1752">
                  <c:v>6</c:v>
                </c:pt>
                <c:pt idx="1753">
                  <c:v>6</c:v>
                </c:pt>
                <c:pt idx="1754">
                  <c:v>6</c:v>
                </c:pt>
                <c:pt idx="1755">
                  <c:v>6</c:v>
                </c:pt>
                <c:pt idx="1756">
                  <c:v>6</c:v>
                </c:pt>
                <c:pt idx="1757">
                  <c:v>6</c:v>
                </c:pt>
                <c:pt idx="1758">
                  <c:v>6</c:v>
                </c:pt>
                <c:pt idx="1759">
                  <c:v>6</c:v>
                </c:pt>
                <c:pt idx="1760">
                  <c:v>6</c:v>
                </c:pt>
                <c:pt idx="1761">
                  <c:v>6</c:v>
                </c:pt>
                <c:pt idx="1762">
                  <c:v>6</c:v>
                </c:pt>
                <c:pt idx="1763">
                  <c:v>6</c:v>
                </c:pt>
                <c:pt idx="1764">
                  <c:v>6</c:v>
                </c:pt>
                <c:pt idx="1765">
                  <c:v>6</c:v>
                </c:pt>
                <c:pt idx="1766">
                  <c:v>6</c:v>
                </c:pt>
                <c:pt idx="1767">
                  <c:v>6</c:v>
                </c:pt>
                <c:pt idx="1768">
                  <c:v>6</c:v>
                </c:pt>
                <c:pt idx="1769">
                  <c:v>6</c:v>
                </c:pt>
                <c:pt idx="1770">
                  <c:v>6</c:v>
                </c:pt>
                <c:pt idx="1771">
                  <c:v>6</c:v>
                </c:pt>
                <c:pt idx="1772">
                  <c:v>6</c:v>
                </c:pt>
                <c:pt idx="1773">
                  <c:v>6</c:v>
                </c:pt>
                <c:pt idx="1774">
                  <c:v>6</c:v>
                </c:pt>
                <c:pt idx="1775">
                  <c:v>6</c:v>
                </c:pt>
                <c:pt idx="1776">
                  <c:v>6</c:v>
                </c:pt>
                <c:pt idx="1777">
                  <c:v>6</c:v>
                </c:pt>
                <c:pt idx="1778">
                  <c:v>6</c:v>
                </c:pt>
                <c:pt idx="1779">
                  <c:v>6</c:v>
                </c:pt>
                <c:pt idx="1780">
                  <c:v>6</c:v>
                </c:pt>
                <c:pt idx="1781">
                  <c:v>6</c:v>
                </c:pt>
                <c:pt idx="1782">
                  <c:v>6</c:v>
                </c:pt>
                <c:pt idx="1783">
                  <c:v>6</c:v>
                </c:pt>
                <c:pt idx="1784">
                  <c:v>6</c:v>
                </c:pt>
                <c:pt idx="1785">
                  <c:v>6</c:v>
                </c:pt>
                <c:pt idx="1786">
                  <c:v>6</c:v>
                </c:pt>
                <c:pt idx="1787">
                  <c:v>6</c:v>
                </c:pt>
                <c:pt idx="1788">
                  <c:v>6</c:v>
                </c:pt>
                <c:pt idx="1789">
                  <c:v>6</c:v>
                </c:pt>
                <c:pt idx="1790">
                  <c:v>6</c:v>
                </c:pt>
                <c:pt idx="1791">
                  <c:v>6</c:v>
                </c:pt>
                <c:pt idx="1792">
                  <c:v>6</c:v>
                </c:pt>
                <c:pt idx="1793">
                  <c:v>6</c:v>
                </c:pt>
                <c:pt idx="1794">
                  <c:v>6</c:v>
                </c:pt>
                <c:pt idx="1795">
                  <c:v>6</c:v>
                </c:pt>
                <c:pt idx="1796">
                  <c:v>6</c:v>
                </c:pt>
                <c:pt idx="1797">
                  <c:v>6</c:v>
                </c:pt>
                <c:pt idx="1798">
                  <c:v>6</c:v>
                </c:pt>
                <c:pt idx="1799">
                  <c:v>6</c:v>
                </c:pt>
                <c:pt idx="1800">
                  <c:v>6</c:v>
                </c:pt>
                <c:pt idx="1801">
                  <c:v>6</c:v>
                </c:pt>
                <c:pt idx="1802">
                  <c:v>6</c:v>
                </c:pt>
                <c:pt idx="1803">
                  <c:v>6</c:v>
                </c:pt>
                <c:pt idx="1804">
                  <c:v>6</c:v>
                </c:pt>
                <c:pt idx="1805">
                  <c:v>6</c:v>
                </c:pt>
                <c:pt idx="1806">
                  <c:v>6</c:v>
                </c:pt>
                <c:pt idx="1807">
                  <c:v>6</c:v>
                </c:pt>
                <c:pt idx="1808">
                  <c:v>6</c:v>
                </c:pt>
                <c:pt idx="1809">
                  <c:v>6</c:v>
                </c:pt>
                <c:pt idx="1810">
                  <c:v>6</c:v>
                </c:pt>
                <c:pt idx="1811">
                  <c:v>6</c:v>
                </c:pt>
                <c:pt idx="1812">
                  <c:v>6</c:v>
                </c:pt>
                <c:pt idx="1813">
                  <c:v>6</c:v>
                </c:pt>
                <c:pt idx="1814">
                  <c:v>6</c:v>
                </c:pt>
                <c:pt idx="1815">
                  <c:v>6</c:v>
                </c:pt>
                <c:pt idx="1816">
                  <c:v>6</c:v>
                </c:pt>
                <c:pt idx="1817">
                  <c:v>6</c:v>
                </c:pt>
                <c:pt idx="1818">
                  <c:v>6</c:v>
                </c:pt>
                <c:pt idx="1819">
                  <c:v>6</c:v>
                </c:pt>
                <c:pt idx="1820">
                  <c:v>6</c:v>
                </c:pt>
                <c:pt idx="1821">
                  <c:v>6</c:v>
                </c:pt>
                <c:pt idx="1822">
                  <c:v>6</c:v>
                </c:pt>
                <c:pt idx="1823">
                  <c:v>6</c:v>
                </c:pt>
                <c:pt idx="1824">
                  <c:v>6</c:v>
                </c:pt>
                <c:pt idx="1825">
                  <c:v>6</c:v>
                </c:pt>
                <c:pt idx="1826">
                  <c:v>6</c:v>
                </c:pt>
                <c:pt idx="1827">
                  <c:v>6</c:v>
                </c:pt>
                <c:pt idx="1828">
                  <c:v>6</c:v>
                </c:pt>
                <c:pt idx="1829">
                  <c:v>6</c:v>
                </c:pt>
                <c:pt idx="1830">
                  <c:v>6</c:v>
                </c:pt>
                <c:pt idx="1831">
                  <c:v>6</c:v>
                </c:pt>
                <c:pt idx="1832">
                  <c:v>6</c:v>
                </c:pt>
                <c:pt idx="1833">
                  <c:v>6</c:v>
                </c:pt>
                <c:pt idx="1834">
                  <c:v>6</c:v>
                </c:pt>
                <c:pt idx="1835">
                  <c:v>6</c:v>
                </c:pt>
                <c:pt idx="1836">
                  <c:v>6</c:v>
                </c:pt>
                <c:pt idx="1837">
                  <c:v>6</c:v>
                </c:pt>
                <c:pt idx="1838">
                  <c:v>6</c:v>
                </c:pt>
                <c:pt idx="1839">
                  <c:v>6</c:v>
                </c:pt>
                <c:pt idx="1840">
                  <c:v>6</c:v>
                </c:pt>
                <c:pt idx="1841">
                  <c:v>6</c:v>
                </c:pt>
                <c:pt idx="1842">
                  <c:v>6</c:v>
                </c:pt>
                <c:pt idx="1843">
                  <c:v>6</c:v>
                </c:pt>
                <c:pt idx="1844">
                  <c:v>6</c:v>
                </c:pt>
                <c:pt idx="1845">
                  <c:v>6</c:v>
                </c:pt>
                <c:pt idx="1846">
                  <c:v>6</c:v>
                </c:pt>
                <c:pt idx="1847">
                  <c:v>6</c:v>
                </c:pt>
                <c:pt idx="1848">
                  <c:v>6</c:v>
                </c:pt>
                <c:pt idx="1849">
                  <c:v>6</c:v>
                </c:pt>
                <c:pt idx="1850">
                  <c:v>6</c:v>
                </c:pt>
                <c:pt idx="1851">
                  <c:v>6</c:v>
                </c:pt>
                <c:pt idx="1852">
                  <c:v>6</c:v>
                </c:pt>
                <c:pt idx="1853">
                  <c:v>6</c:v>
                </c:pt>
                <c:pt idx="1854">
                  <c:v>6</c:v>
                </c:pt>
                <c:pt idx="1855">
                  <c:v>6</c:v>
                </c:pt>
                <c:pt idx="1856">
                  <c:v>6</c:v>
                </c:pt>
                <c:pt idx="1857">
                  <c:v>6</c:v>
                </c:pt>
                <c:pt idx="1858">
                  <c:v>6</c:v>
                </c:pt>
                <c:pt idx="1859">
                  <c:v>6</c:v>
                </c:pt>
                <c:pt idx="1860">
                  <c:v>6</c:v>
                </c:pt>
                <c:pt idx="1861">
                  <c:v>6</c:v>
                </c:pt>
                <c:pt idx="1862">
                  <c:v>6</c:v>
                </c:pt>
                <c:pt idx="1863">
                  <c:v>6</c:v>
                </c:pt>
                <c:pt idx="1864">
                  <c:v>6</c:v>
                </c:pt>
                <c:pt idx="1865">
                  <c:v>6</c:v>
                </c:pt>
                <c:pt idx="1866">
                  <c:v>6</c:v>
                </c:pt>
                <c:pt idx="1867">
                  <c:v>6</c:v>
                </c:pt>
                <c:pt idx="1868">
                  <c:v>6</c:v>
                </c:pt>
                <c:pt idx="1869">
                  <c:v>6</c:v>
                </c:pt>
                <c:pt idx="1870">
                  <c:v>6</c:v>
                </c:pt>
                <c:pt idx="1871">
                  <c:v>6</c:v>
                </c:pt>
                <c:pt idx="1872">
                  <c:v>6</c:v>
                </c:pt>
                <c:pt idx="1873">
                  <c:v>6</c:v>
                </c:pt>
                <c:pt idx="1874">
                  <c:v>6</c:v>
                </c:pt>
                <c:pt idx="1875">
                  <c:v>6</c:v>
                </c:pt>
                <c:pt idx="1876">
                  <c:v>6</c:v>
                </c:pt>
                <c:pt idx="1877">
                  <c:v>6</c:v>
                </c:pt>
                <c:pt idx="1878">
                  <c:v>6</c:v>
                </c:pt>
                <c:pt idx="1879">
                  <c:v>6</c:v>
                </c:pt>
                <c:pt idx="1880">
                  <c:v>6</c:v>
                </c:pt>
                <c:pt idx="1881">
                  <c:v>6</c:v>
                </c:pt>
                <c:pt idx="1882">
                  <c:v>6</c:v>
                </c:pt>
                <c:pt idx="1883">
                  <c:v>6</c:v>
                </c:pt>
                <c:pt idx="1884">
                  <c:v>6</c:v>
                </c:pt>
                <c:pt idx="1885">
                  <c:v>6</c:v>
                </c:pt>
                <c:pt idx="1886">
                  <c:v>6</c:v>
                </c:pt>
                <c:pt idx="1887">
                  <c:v>6</c:v>
                </c:pt>
                <c:pt idx="1888">
                  <c:v>6</c:v>
                </c:pt>
                <c:pt idx="1889">
                  <c:v>6</c:v>
                </c:pt>
                <c:pt idx="1890">
                  <c:v>6</c:v>
                </c:pt>
                <c:pt idx="1891">
                  <c:v>6</c:v>
                </c:pt>
                <c:pt idx="1892">
                  <c:v>6</c:v>
                </c:pt>
                <c:pt idx="1893">
                  <c:v>6</c:v>
                </c:pt>
                <c:pt idx="1894">
                  <c:v>6</c:v>
                </c:pt>
                <c:pt idx="1895">
                  <c:v>6</c:v>
                </c:pt>
                <c:pt idx="1896">
                  <c:v>6</c:v>
                </c:pt>
                <c:pt idx="1897">
                  <c:v>6</c:v>
                </c:pt>
                <c:pt idx="1898">
                  <c:v>6</c:v>
                </c:pt>
                <c:pt idx="1899">
                  <c:v>6</c:v>
                </c:pt>
                <c:pt idx="1900">
                  <c:v>6</c:v>
                </c:pt>
                <c:pt idx="1901">
                  <c:v>6</c:v>
                </c:pt>
                <c:pt idx="1902">
                  <c:v>6</c:v>
                </c:pt>
                <c:pt idx="1903">
                  <c:v>6</c:v>
                </c:pt>
                <c:pt idx="1904">
                  <c:v>6</c:v>
                </c:pt>
                <c:pt idx="1905">
                  <c:v>6</c:v>
                </c:pt>
                <c:pt idx="1906">
                  <c:v>6</c:v>
                </c:pt>
                <c:pt idx="1907">
                  <c:v>6</c:v>
                </c:pt>
                <c:pt idx="1908">
                  <c:v>6</c:v>
                </c:pt>
                <c:pt idx="1909">
                  <c:v>6</c:v>
                </c:pt>
                <c:pt idx="1910">
                  <c:v>6</c:v>
                </c:pt>
                <c:pt idx="1911">
                  <c:v>6</c:v>
                </c:pt>
                <c:pt idx="1912">
                  <c:v>6</c:v>
                </c:pt>
                <c:pt idx="1913">
                  <c:v>6</c:v>
                </c:pt>
                <c:pt idx="1914">
                  <c:v>6</c:v>
                </c:pt>
                <c:pt idx="1915">
                  <c:v>6</c:v>
                </c:pt>
                <c:pt idx="1916">
                  <c:v>6</c:v>
                </c:pt>
                <c:pt idx="1917">
                  <c:v>6</c:v>
                </c:pt>
                <c:pt idx="1918">
                  <c:v>6</c:v>
                </c:pt>
                <c:pt idx="1919">
                  <c:v>6</c:v>
                </c:pt>
                <c:pt idx="1920">
                  <c:v>6</c:v>
                </c:pt>
                <c:pt idx="1921">
                  <c:v>6</c:v>
                </c:pt>
                <c:pt idx="1922">
                  <c:v>6</c:v>
                </c:pt>
                <c:pt idx="1923">
                  <c:v>6</c:v>
                </c:pt>
                <c:pt idx="1924">
                  <c:v>6</c:v>
                </c:pt>
                <c:pt idx="1925">
                  <c:v>6</c:v>
                </c:pt>
                <c:pt idx="1926">
                  <c:v>6</c:v>
                </c:pt>
                <c:pt idx="1927">
                  <c:v>6</c:v>
                </c:pt>
                <c:pt idx="1928">
                  <c:v>6</c:v>
                </c:pt>
                <c:pt idx="1929">
                  <c:v>6</c:v>
                </c:pt>
                <c:pt idx="1930">
                  <c:v>6</c:v>
                </c:pt>
                <c:pt idx="1931">
                  <c:v>6</c:v>
                </c:pt>
                <c:pt idx="1932">
                  <c:v>6</c:v>
                </c:pt>
                <c:pt idx="1933">
                  <c:v>6</c:v>
                </c:pt>
                <c:pt idx="1934">
                  <c:v>6</c:v>
                </c:pt>
                <c:pt idx="1935">
                  <c:v>6</c:v>
                </c:pt>
                <c:pt idx="1936">
                  <c:v>6</c:v>
                </c:pt>
                <c:pt idx="1937">
                  <c:v>6</c:v>
                </c:pt>
                <c:pt idx="1938">
                  <c:v>6</c:v>
                </c:pt>
                <c:pt idx="1939">
                  <c:v>6</c:v>
                </c:pt>
                <c:pt idx="1940">
                  <c:v>6</c:v>
                </c:pt>
                <c:pt idx="1941">
                  <c:v>6</c:v>
                </c:pt>
                <c:pt idx="1942">
                  <c:v>6</c:v>
                </c:pt>
                <c:pt idx="1943">
                  <c:v>6</c:v>
                </c:pt>
                <c:pt idx="1944">
                  <c:v>6</c:v>
                </c:pt>
                <c:pt idx="1945">
                  <c:v>6</c:v>
                </c:pt>
                <c:pt idx="1946">
                  <c:v>6</c:v>
                </c:pt>
                <c:pt idx="1947">
                  <c:v>6</c:v>
                </c:pt>
                <c:pt idx="1948">
                  <c:v>6</c:v>
                </c:pt>
                <c:pt idx="1949">
                  <c:v>6</c:v>
                </c:pt>
                <c:pt idx="1950">
                  <c:v>6</c:v>
                </c:pt>
                <c:pt idx="1951">
                  <c:v>6</c:v>
                </c:pt>
                <c:pt idx="1952">
                  <c:v>6</c:v>
                </c:pt>
                <c:pt idx="1953">
                  <c:v>6</c:v>
                </c:pt>
                <c:pt idx="1954">
                  <c:v>6</c:v>
                </c:pt>
                <c:pt idx="1955">
                  <c:v>6</c:v>
                </c:pt>
                <c:pt idx="1956">
                  <c:v>6</c:v>
                </c:pt>
                <c:pt idx="1957">
                  <c:v>6</c:v>
                </c:pt>
                <c:pt idx="1958">
                  <c:v>6</c:v>
                </c:pt>
                <c:pt idx="1959">
                  <c:v>6</c:v>
                </c:pt>
                <c:pt idx="1960">
                  <c:v>6</c:v>
                </c:pt>
                <c:pt idx="1961">
                  <c:v>6</c:v>
                </c:pt>
                <c:pt idx="1962">
                  <c:v>6</c:v>
                </c:pt>
                <c:pt idx="1963">
                  <c:v>6</c:v>
                </c:pt>
                <c:pt idx="1964">
                  <c:v>6</c:v>
                </c:pt>
                <c:pt idx="1965">
                  <c:v>6</c:v>
                </c:pt>
                <c:pt idx="1966">
                  <c:v>6</c:v>
                </c:pt>
                <c:pt idx="1967">
                  <c:v>6</c:v>
                </c:pt>
                <c:pt idx="1968">
                  <c:v>6</c:v>
                </c:pt>
                <c:pt idx="1969">
                  <c:v>6</c:v>
                </c:pt>
                <c:pt idx="1970">
                  <c:v>6</c:v>
                </c:pt>
                <c:pt idx="1971">
                  <c:v>6</c:v>
                </c:pt>
                <c:pt idx="1972">
                  <c:v>6</c:v>
                </c:pt>
                <c:pt idx="1973">
                  <c:v>6</c:v>
                </c:pt>
                <c:pt idx="1974">
                  <c:v>6</c:v>
                </c:pt>
                <c:pt idx="1975">
                  <c:v>6</c:v>
                </c:pt>
                <c:pt idx="1976">
                  <c:v>6</c:v>
                </c:pt>
                <c:pt idx="1977">
                  <c:v>6</c:v>
                </c:pt>
                <c:pt idx="1978">
                  <c:v>6</c:v>
                </c:pt>
                <c:pt idx="1979">
                  <c:v>6</c:v>
                </c:pt>
                <c:pt idx="1980">
                  <c:v>6</c:v>
                </c:pt>
                <c:pt idx="1981">
                  <c:v>6</c:v>
                </c:pt>
                <c:pt idx="1982">
                  <c:v>6</c:v>
                </c:pt>
                <c:pt idx="1983">
                  <c:v>6</c:v>
                </c:pt>
                <c:pt idx="1984">
                  <c:v>6</c:v>
                </c:pt>
                <c:pt idx="1985">
                  <c:v>6</c:v>
                </c:pt>
                <c:pt idx="1986">
                  <c:v>6</c:v>
                </c:pt>
                <c:pt idx="1987">
                  <c:v>6</c:v>
                </c:pt>
                <c:pt idx="1988">
                  <c:v>6</c:v>
                </c:pt>
                <c:pt idx="1989">
                  <c:v>6</c:v>
                </c:pt>
                <c:pt idx="1990">
                  <c:v>6</c:v>
                </c:pt>
                <c:pt idx="1991">
                  <c:v>6</c:v>
                </c:pt>
                <c:pt idx="1992">
                  <c:v>6</c:v>
                </c:pt>
                <c:pt idx="1993">
                  <c:v>6</c:v>
                </c:pt>
                <c:pt idx="1994">
                  <c:v>6</c:v>
                </c:pt>
                <c:pt idx="1995">
                  <c:v>6</c:v>
                </c:pt>
                <c:pt idx="1996">
                  <c:v>6</c:v>
                </c:pt>
                <c:pt idx="1997">
                  <c:v>6</c:v>
                </c:pt>
                <c:pt idx="1998">
                  <c:v>6</c:v>
                </c:pt>
                <c:pt idx="1999">
                  <c:v>6</c:v>
                </c:pt>
                <c:pt idx="2000">
                  <c:v>6</c:v>
                </c:pt>
                <c:pt idx="2001">
                  <c:v>6</c:v>
                </c:pt>
                <c:pt idx="2002">
                  <c:v>6</c:v>
                </c:pt>
                <c:pt idx="2003">
                  <c:v>6</c:v>
                </c:pt>
                <c:pt idx="2004">
                  <c:v>6</c:v>
                </c:pt>
                <c:pt idx="2005">
                  <c:v>6</c:v>
                </c:pt>
                <c:pt idx="2006">
                  <c:v>6</c:v>
                </c:pt>
                <c:pt idx="2007">
                  <c:v>6</c:v>
                </c:pt>
                <c:pt idx="2008">
                  <c:v>6</c:v>
                </c:pt>
                <c:pt idx="2009">
                  <c:v>6</c:v>
                </c:pt>
                <c:pt idx="2010">
                  <c:v>6</c:v>
                </c:pt>
                <c:pt idx="2011">
                  <c:v>6</c:v>
                </c:pt>
                <c:pt idx="2012">
                  <c:v>6</c:v>
                </c:pt>
                <c:pt idx="2013">
                  <c:v>6</c:v>
                </c:pt>
                <c:pt idx="2014">
                  <c:v>6</c:v>
                </c:pt>
                <c:pt idx="2015">
                  <c:v>6</c:v>
                </c:pt>
                <c:pt idx="2016">
                  <c:v>6</c:v>
                </c:pt>
                <c:pt idx="2017">
                  <c:v>6</c:v>
                </c:pt>
                <c:pt idx="2018">
                  <c:v>6</c:v>
                </c:pt>
                <c:pt idx="2019">
                  <c:v>6</c:v>
                </c:pt>
                <c:pt idx="2020">
                  <c:v>6</c:v>
                </c:pt>
                <c:pt idx="2021">
                  <c:v>6</c:v>
                </c:pt>
                <c:pt idx="2022">
                  <c:v>6</c:v>
                </c:pt>
                <c:pt idx="2023">
                  <c:v>6</c:v>
                </c:pt>
                <c:pt idx="2024">
                  <c:v>6</c:v>
                </c:pt>
                <c:pt idx="2025">
                  <c:v>6</c:v>
                </c:pt>
                <c:pt idx="2026">
                  <c:v>6</c:v>
                </c:pt>
                <c:pt idx="2027">
                  <c:v>6</c:v>
                </c:pt>
                <c:pt idx="2028">
                  <c:v>6</c:v>
                </c:pt>
                <c:pt idx="2029">
                  <c:v>6</c:v>
                </c:pt>
                <c:pt idx="2030">
                  <c:v>6</c:v>
                </c:pt>
                <c:pt idx="2031">
                  <c:v>6</c:v>
                </c:pt>
                <c:pt idx="2032">
                  <c:v>6</c:v>
                </c:pt>
                <c:pt idx="2033">
                  <c:v>6</c:v>
                </c:pt>
                <c:pt idx="2034">
                  <c:v>6</c:v>
                </c:pt>
                <c:pt idx="2035">
                  <c:v>6</c:v>
                </c:pt>
                <c:pt idx="2036">
                  <c:v>6</c:v>
                </c:pt>
                <c:pt idx="2037">
                  <c:v>6</c:v>
                </c:pt>
                <c:pt idx="2038">
                  <c:v>6</c:v>
                </c:pt>
                <c:pt idx="2039">
                  <c:v>6</c:v>
                </c:pt>
                <c:pt idx="2040">
                  <c:v>6</c:v>
                </c:pt>
                <c:pt idx="2041">
                  <c:v>6</c:v>
                </c:pt>
                <c:pt idx="2042">
                  <c:v>6</c:v>
                </c:pt>
                <c:pt idx="2043">
                  <c:v>6</c:v>
                </c:pt>
                <c:pt idx="2044">
                  <c:v>6</c:v>
                </c:pt>
                <c:pt idx="2045">
                  <c:v>6</c:v>
                </c:pt>
                <c:pt idx="2046">
                  <c:v>6</c:v>
                </c:pt>
                <c:pt idx="2047">
                  <c:v>6</c:v>
                </c:pt>
                <c:pt idx="2048">
                  <c:v>6</c:v>
                </c:pt>
                <c:pt idx="2049">
                  <c:v>6</c:v>
                </c:pt>
                <c:pt idx="2050">
                  <c:v>6</c:v>
                </c:pt>
                <c:pt idx="2051">
                  <c:v>6</c:v>
                </c:pt>
                <c:pt idx="2052">
                  <c:v>6</c:v>
                </c:pt>
                <c:pt idx="2053">
                  <c:v>6</c:v>
                </c:pt>
                <c:pt idx="2054">
                  <c:v>6</c:v>
                </c:pt>
                <c:pt idx="2055">
                  <c:v>6</c:v>
                </c:pt>
                <c:pt idx="2056">
                  <c:v>6</c:v>
                </c:pt>
                <c:pt idx="2057">
                  <c:v>6</c:v>
                </c:pt>
                <c:pt idx="2058">
                  <c:v>6</c:v>
                </c:pt>
                <c:pt idx="2059">
                  <c:v>6</c:v>
                </c:pt>
                <c:pt idx="2060">
                  <c:v>6</c:v>
                </c:pt>
                <c:pt idx="2061">
                  <c:v>6</c:v>
                </c:pt>
                <c:pt idx="2062">
                  <c:v>6</c:v>
                </c:pt>
                <c:pt idx="2063">
                  <c:v>6</c:v>
                </c:pt>
                <c:pt idx="2064">
                  <c:v>6</c:v>
                </c:pt>
                <c:pt idx="2065">
                  <c:v>6</c:v>
                </c:pt>
                <c:pt idx="2066">
                  <c:v>6</c:v>
                </c:pt>
                <c:pt idx="2067">
                  <c:v>6</c:v>
                </c:pt>
                <c:pt idx="2068">
                  <c:v>6</c:v>
                </c:pt>
                <c:pt idx="2069">
                  <c:v>6</c:v>
                </c:pt>
                <c:pt idx="2070">
                  <c:v>6</c:v>
                </c:pt>
                <c:pt idx="2071">
                  <c:v>6</c:v>
                </c:pt>
                <c:pt idx="2072">
                  <c:v>6</c:v>
                </c:pt>
                <c:pt idx="2073">
                  <c:v>6</c:v>
                </c:pt>
                <c:pt idx="2074">
                  <c:v>6</c:v>
                </c:pt>
                <c:pt idx="2075">
                  <c:v>6</c:v>
                </c:pt>
                <c:pt idx="2076">
                  <c:v>6</c:v>
                </c:pt>
                <c:pt idx="2077">
                  <c:v>6</c:v>
                </c:pt>
                <c:pt idx="2078">
                  <c:v>6</c:v>
                </c:pt>
                <c:pt idx="2079">
                  <c:v>6</c:v>
                </c:pt>
                <c:pt idx="2080">
                  <c:v>6</c:v>
                </c:pt>
                <c:pt idx="2081">
                  <c:v>6</c:v>
                </c:pt>
                <c:pt idx="2082">
                  <c:v>6</c:v>
                </c:pt>
                <c:pt idx="2083">
                  <c:v>6</c:v>
                </c:pt>
                <c:pt idx="2084">
                  <c:v>6</c:v>
                </c:pt>
                <c:pt idx="2085">
                  <c:v>6</c:v>
                </c:pt>
                <c:pt idx="2086">
                  <c:v>6</c:v>
                </c:pt>
                <c:pt idx="2087">
                  <c:v>6</c:v>
                </c:pt>
                <c:pt idx="2088">
                  <c:v>6</c:v>
                </c:pt>
                <c:pt idx="2089">
                  <c:v>6</c:v>
                </c:pt>
                <c:pt idx="2090">
                  <c:v>6</c:v>
                </c:pt>
                <c:pt idx="2091">
                  <c:v>6</c:v>
                </c:pt>
                <c:pt idx="2092">
                  <c:v>6</c:v>
                </c:pt>
                <c:pt idx="2093">
                  <c:v>6</c:v>
                </c:pt>
                <c:pt idx="2094">
                  <c:v>6</c:v>
                </c:pt>
                <c:pt idx="2095">
                  <c:v>6</c:v>
                </c:pt>
                <c:pt idx="2096">
                  <c:v>6</c:v>
                </c:pt>
                <c:pt idx="2097">
                  <c:v>6</c:v>
                </c:pt>
                <c:pt idx="2098">
                  <c:v>6</c:v>
                </c:pt>
                <c:pt idx="2099">
                  <c:v>6</c:v>
                </c:pt>
                <c:pt idx="2100">
                  <c:v>6</c:v>
                </c:pt>
                <c:pt idx="2101">
                  <c:v>6</c:v>
                </c:pt>
                <c:pt idx="2102">
                  <c:v>6</c:v>
                </c:pt>
                <c:pt idx="2103">
                  <c:v>6</c:v>
                </c:pt>
                <c:pt idx="2104">
                  <c:v>6</c:v>
                </c:pt>
                <c:pt idx="2105">
                  <c:v>6</c:v>
                </c:pt>
                <c:pt idx="2106">
                  <c:v>6</c:v>
                </c:pt>
                <c:pt idx="2107">
                  <c:v>6</c:v>
                </c:pt>
                <c:pt idx="2108">
                  <c:v>6</c:v>
                </c:pt>
                <c:pt idx="2109">
                  <c:v>6</c:v>
                </c:pt>
                <c:pt idx="2110">
                  <c:v>6</c:v>
                </c:pt>
                <c:pt idx="2111">
                  <c:v>6</c:v>
                </c:pt>
                <c:pt idx="2112">
                  <c:v>6</c:v>
                </c:pt>
                <c:pt idx="2113">
                  <c:v>6</c:v>
                </c:pt>
                <c:pt idx="2114">
                  <c:v>6</c:v>
                </c:pt>
                <c:pt idx="2115">
                  <c:v>6</c:v>
                </c:pt>
                <c:pt idx="2116">
                  <c:v>6</c:v>
                </c:pt>
                <c:pt idx="2117">
                  <c:v>6</c:v>
                </c:pt>
                <c:pt idx="2118">
                  <c:v>6</c:v>
                </c:pt>
                <c:pt idx="2119">
                  <c:v>6</c:v>
                </c:pt>
                <c:pt idx="2120">
                  <c:v>6</c:v>
                </c:pt>
                <c:pt idx="2121">
                  <c:v>6</c:v>
                </c:pt>
                <c:pt idx="2122">
                  <c:v>6</c:v>
                </c:pt>
                <c:pt idx="2123">
                  <c:v>6</c:v>
                </c:pt>
                <c:pt idx="2124">
                  <c:v>6</c:v>
                </c:pt>
                <c:pt idx="2125">
                  <c:v>6</c:v>
                </c:pt>
                <c:pt idx="2126">
                  <c:v>6</c:v>
                </c:pt>
                <c:pt idx="2127">
                  <c:v>6</c:v>
                </c:pt>
                <c:pt idx="2128">
                  <c:v>6</c:v>
                </c:pt>
                <c:pt idx="2129">
                  <c:v>6</c:v>
                </c:pt>
                <c:pt idx="2130">
                  <c:v>6</c:v>
                </c:pt>
                <c:pt idx="2131">
                  <c:v>6</c:v>
                </c:pt>
                <c:pt idx="2132">
                  <c:v>6</c:v>
                </c:pt>
                <c:pt idx="2133">
                  <c:v>6</c:v>
                </c:pt>
                <c:pt idx="2134">
                  <c:v>6</c:v>
                </c:pt>
                <c:pt idx="2135">
                  <c:v>6</c:v>
                </c:pt>
                <c:pt idx="2136">
                  <c:v>6</c:v>
                </c:pt>
                <c:pt idx="2137">
                  <c:v>6</c:v>
                </c:pt>
                <c:pt idx="2138">
                  <c:v>6</c:v>
                </c:pt>
                <c:pt idx="2139">
                  <c:v>6</c:v>
                </c:pt>
                <c:pt idx="2140">
                  <c:v>6</c:v>
                </c:pt>
                <c:pt idx="2141">
                  <c:v>6</c:v>
                </c:pt>
                <c:pt idx="2142">
                  <c:v>6</c:v>
                </c:pt>
                <c:pt idx="2143">
                  <c:v>6</c:v>
                </c:pt>
                <c:pt idx="2144">
                  <c:v>6</c:v>
                </c:pt>
                <c:pt idx="2145">
                  <c:v>6</c:v>
                </c:pt>
                <c:pt idx="2146">
                  <c:v>6</c:v>
                </c:pt>
                <c:pt idx="2147">
                  <c:v>6</c:v>
                </c:pt>
                <c:pt idx="2148">
                  <c:v>6</c:v>
                </c:pt>
                <c:pt idx="2149">
                  <c:v>6</c:v>
                </c:pt>
                <c:pt idx="2150">
                  <c:v>6</c:v>
                </c:pt>
                <c:pt idx="2151">
                  <c:v>6</c:v>
                </c:pt>
                <c:pt idx="2152">
                  <c:v>6</c:v>
                </c:pt>
                <c:pt idx="2153">
                  <c:v>6</c:v>
                </c:pt>
                <c:pt idx="2154">
                  <c:v>6</c:v>
                </c:pt>
                <c:pt idx="2155">
                  <c:v>6</c:v>
                </c:pt>
                <c:pt idx="2156">
                  <c:v>6</c:v>
                </c:pt>
                <c:pt idx="2157">
                  <c:v>6</c:v>
                </c:pt>
                <c:pt idx="2158">
                  <c:v>6</c:v>
                </c:pt>
                <c:pt idx="2159">
                  <c:v>6</c:v>
                </c:pt>
                <c:pt idx="2160">
                  <c:v>6</c:v>
                </c:pt>
                <c:pt idx="2161">
                  <c:v>6</c:v>
                </c:pt>
                <c:pt idx="2162">
                  <c:v>6</c:v>
                </c:pt>
                <c:pt idx="2163">
                  <c:v>6</c:v>
                </c:pt>
                <c:pt idx="2164">
                  <c:v>6</c:v>
                </c:pt>
                <c:pt idx="2165">
                  <c:v>6</c:v>
                </c:pt>
                <c:pt idx="2166">
                  <c:v>6</c:v>
                </c:pt>
                <c:pt idx="2167">
                  <c:v>6</c:v>
                </c:pt>
                <c:pt idx="2168">
                  <c:v>6</c:v>
                </c:pt>
                <c:pt idx="2169">
                  <c:v>6</c:v>
                </c:pt>
                <c:pt idx="2170">
                  <c:v>6</c:v>
                </c:pt>
                <c:pt idx="2171">
                  <c:v>6</c:v>
                </c:pt>
                <c:pt idx="2172">
                  <c:v>6</c:v>
                </c:pt>
                <c:pt idx="2173">
                  <c:v>6</c:v>
                </c:pt>
                <c:pt idx="2174">
                  <c:v>6</c:v>
                </c:pt>
                <c:pt idx="2175">
                  <c:v>6</c:v>
                </c:pt>
                <c:pt idx="2176">
                  <c:v>6</c:v>
                </c:pt>
                <c:pt idx="2177">
                  <c:v>6</c:v>
                </c:pt>
                <c:pt idx="2178">
                  <c:v>6</c:v>
                </c:pt>
                <c:pt idx="2179">
                  <c:v>6</c:v>
                </c:pt>
                <c:pt idx="2180">
                  <c:v>6</c:v>
                </c:pt>
                <c:pt idx="2181">
                  <c:v>6</c:v>
                </c:pt>
                <c:pt idx="2182">
                  <c:v>6</c:v>
                </c:pt>
                <c:pt idx="2183">
                  <c:v>6</c:v>
                </c:pt>
                <c:pt idx="2184">
                  <c:v>6</c:v>
                </c:pt>
                <c:pt idx="2185">
                  <c:v>6</c:v>
                </c:pt>
                <c:pt idx="2186">
                  <c:v>6</c:v>
                </c:pt>
                <c:pt idx="2187">
                  <c:v>6</c:v>
                </c:pt>
                <c:pt idx="2188">
                  <c:v>6</c:v>
                </c:pt>
                <c:pt idx="2189">
                  <c:v>6</c:v>
                </c:pt>
                <c:pt idx="2190">
                  <c:v>6</c:v>
                </c:pt>
                <c:pt idx="2191">
                  <c:v>6</c:v>
                </c:pt>
                <c:pt idx="2192">
                  <c:v>6</c:v>
                </c:pt>
                <c:pt idx="2193">
                  <c:v>6</c:v>
                </c:pt>
                <c:pt idx="2194">
                  <c:v>6</c:v>
                </c:pt>
                <c:pt idx="2195">
                  <c:v>6</c:v>
                </c:pt>
                <c:pt idx="2196">
                  <c:v>6</c:v>
                </c:pt>
                <c:pt idx="2197">
                  <c:v>6</c:v>
                </c:pt>
                <c:pt idx="2198">
                  <c:v>6</c:v>
                </c:pt>
                <c:pt idx="2199">
                  <c:v>6</c:v>
                </c:pt>
                <c:pt idx="2200">
                  <c:v>6</c:v>
                </c:pt>
                <c:pt idx="2201">
                  <c:v>6</c:v>
                </c:pt>
                <c:pt idx="2202">
                  <c:v>6</c:v>
                </c:pt>
                <c:pt idx="2203">
                  <c:v>6</c:v>
                </c:pt>
                <c:pt idx="2204">
                  <c:v>6</c:v>
                </c:pt>
                <c:pt idx="2205">
                  <c:v>6</c:v>
                </c:pt>
                <c:pt idx="2206">
                  <c:v>6</c:v>
                </c:pt>
                <c:pt idx="2207">
                  <c:v>6</c:v>
                </c:pt>
                <c:pt idx="2208">
                  <c:v>6</c:v>
                </c:pt>
                <c:pt idx="2209">
                  <c:v>6</c:v>
                </c:pt>
                <c:pt idx="2210">
                  <c:v>6</c:v>
                </c:pt>
                <c:pt idx="2211">
                  <c:v>6</c:v>
                </c:pt>
                <c:pt idx="2212">
                  <c:v>6</c:v>
                </c:pt>
                <c:pt idx="2213">
                  <c:v>6</c:v>
                </c:pt>
                <c:pt idx="2214">
                  <c:v>6</c:v>
                </c:pt>
                <c:pt idx="2215">
                  <c:v>6</c:v>
                </c:pt>
                <c:pt idx="2216">
                  <c:v>6</c:v>
                </c:pt>
                <c:pt idx="2217">
                  <c:v>6</c:v>
                </c:pt>
                <c:pt idx="2218">
                  <c:v>6</c:v>
                </c:pt>
                <c:pt idx="2219">
                  <c:v>6</c:v>
                </c:pt>
                <c:pt idx="2220">
                  <c:v>6</c:v>
                </c:pt>
                <c:pt idx="2221">
                  <c:v>6</c:v>
                </c:pt>
                <c:pt idx="2222">
                  <c:v>6</c:v>
                </c:pt>
                <c:pt idx="2223">
                  <c:v>6</c:v>
                </c:pt>
                <c:pt idx="2224">
                  <c:v>6</c:v>
                </c:pt>
                <c:pt idx="2225">
                  <c:v>6</c:v>
                </c:pt>
                <c:pt idx="2226">
                  <c:v>6</c:v>
                </c:pt>
                <c:pt idx="2227">
                  <c:v>6</c:v>
                </c:pt>
                <c:pt idx="2228">
                  <c:v>6</c:v>
                </c:pt>
                <c:pt idx="2229">
                  <c:v>6</c:v>
                </c:pt>
                <c:pt idx="2230">
                  <c:v>6</c:v>
                </c:pt>
                <c:pt idx="2231">
                  <c:v>6</c:v>
                </c:pt>
                <c:pt idx="2232">
                  <c:v>6</c:v>
                </c:pt>
                <c:pt idx="2233">
                  <c:v>6</c:v>
                </c:pt>
                <c:pt idx="2234">
                  <c:v>6</c:v>
                </c:pt>
                <c:pt idx="2235">
                  <c:v>6</c:v>
                </c:pt>
                <c:pt idx="2236">
                  <c:v>6</c:v>
                </c:pt>
                <c:pt idx="2237">
                  <c:v>6</c:v>
                </c:pt>
                <c:pt idx="2238">
                  <c:v>6</c:v>
                </c:pt>
                <c:pt idx="2239">
                  <c:v>6</c:v>
                </c:pt>
                <c:pt idx="2240">
                  <c:v>6</c:v>
                </c:pt>
                <c:pt idx="2241">
                  <c:v>6</c:v>
                </c:pt>
                <c:pt idx="2242">
                  <c:v>6</c:v>
                </c:pt>
                <c:pt idx="2243">
                  <c:v>6</c:v>
                </c:pt>
                <c:pt idx="2244">
                  <c:v>6</c:v>
                </c:pt>
                <c:pt idx="2245">
                  <c:v>6</c:v>
                </c:pt>
                <c:pt idx="2246">
                  <c:v>6</c:v>
                </c:pt>
                <c:pt idx="2247">
                  <c:v>6</c:v>
                </c:pt>
                <c:pt idx="2248">
                  <c:v>6</c:v>
                </c:pt>
                <c:pt idx="2249">
                  <c:v>6</c:v>
                </c:pt>
                <c:pt idx="2250">
                  <c:v>6</c:v>
                </c:pt>
                <c:pt idx="2251">
                  <c:v>6</c:v>
                </c:pt>
                <c:pt idx="2252">
                  <c:v>6</c:v>
                </c:pt>
                <c:pt idx="2253">
                  <c:v>6</c:v>
                </c:pt>
                <c:pt idx="2254">
                  <c:v>6</c:v>
                </c:pt>
                <c:pt idx="2255">
                  <c:v>6</c:v>
                </c:pt>
                <c:pt idx="2256">
                  <c:v>6</c:v>
                </c:pt>
                <c:pt idx="2257">
                  <c:v>6</c:v>
                </c:pt>
                <c:pt idx="2258">
                  <c:v>6</c:v>
                </c:pt>
                <c:pt idx="2259">
                  <c:v>6</c:v>
                </c:pt>
                <c:pt idx="2260">
                  <c:v>6</c:v>
                </c:pt>
                <c:pt idx="2261">
                  <c:v>6</c:v>
                </c:pt>
                <c:pt idx="2262">
                  <c:v>6</c:v>
                </c:pt>
                <c:pt idx="2263">
                  <c:v>6</c:v>
                </c:pt>
                <c:pt idx="2264">
                  <c:v>6</c:v>
                </c:pt>
                <c:pt idx="2265">
                  <c:v>6</c:v>
                </c:pt>
                <c:pt idx="2266">
                  <c:v>6</c:v>
                </c:pt>
                <c:pt idx="2267">
                  <c:v>6</c:v>
                </c:pt>
                <c:pt idx="2268">
                  <c:v>6</c:v>
                </c:pt>
                <c:pt idx="2269">
                  <c:v>6</c:v>
                </c:pt>
                <c:pt idx="2270">
                  <c:v>6</c:v>
                </c:pt>
                <c:pt idx="2271">
                  <c:v>6</c:v>
                </c:pt>
                <c:pt idx="2272">
                  <c:v>6</c:v>
                </c:pt>
                <c:pt idx="2273">
                  <c:v>6</c:v>
                </c:pt>
                <c:pt idx="2274">
                  <c:v>6</c:v>
                </c:pt>
                <c:pt idx="2275">
                  <c:v>6</c:v>
                </c:pt>
                <c:pt idx="2276">
                  <c:v>6</c:v>
                </c:pt>
                <c:pt idx="2277">
                  <c:v>6</c:v>
                </c:pt>
                <c:pt idx="2278">
                  <c:v>6</c:v>
                </c:pt>
                <c:pt idx="2279">
                  <c:v>6</c:v>
                </c:pt>
                <c:pt idx="2280">
                  <c:v>6</c:v>
                </c:pt>
                <c:pt idx="2281">
                  <c:v>6</c:v>
                </c:pt>
                <c:pt idx="2282">
                  <c:v>6</c:v>
                </c:pt>
                <c:pt idx="2283">
                  <c:v>6</c:v>
                </c:pt>
                <c:pt idx="2284">
                  <c:v>6</c:v>
                </c:pt>
                <c:pt idx="2285">
                  <c:v>6</c:v>
                </c:pt>
                <c:pt idx="2286">
                  <c:v>6</c:v>
                </c:pt>
                <c:pt idx="2287">
                  <c:v>6</c:v>
                </c:pt>
                <c:pt idx="2288">
                  <c:v>6</c:v>
                </c:pt>
                <c:pt idx="2289">
                  <c:v>6</c:v>
                </c:pt>
                <c:pt idx="2290">
                  <c:v>6</c:v>
                </c:pt>
                <c:pt idx="2291">
                  <c:v>6</c:v>
                </c:pt>
                <c:pt idx="2292">
                  <c:v>6</c:v>
                </c:pt>
                <c:pt idx="2293">
                  <c:v>6</c:v>
                </c:pt>
                <c:pt idx="2294">
                  <c:v>6</c:v>
                </c:pt>
                <c:pt idx="2295">
                  <c:v>6</c:v>
                </c:pt>
                <c:pt idx="2296">
                  <c:v>6</c:v>
                </c:pt>
                <c:pt idx="2297">
                  <c:v>6</c:v>
                </c:pt>
                <c:pt idx="2298">
                  <c:v>6</c:v>
                </c:pt>
                <c:pt idx="2299">
                  <c:v>6</c:v>
                </c:pt>
                <c:pt idx="2300">
                  <c:v>6</c:v>
                </c:pt>
                <c:pt idx="2301">
                  <c:v>6</c:v>
                </c:pt>
                <c:pt idx="2302">
                  <c:v>6</c:v>
                </c:pt>
                <c:pt idx="2303">
                  <c:v>6</c:v>
                </c:pt>
                <c:pt idx="2304">
                  <c:v>6</c:v>
                </c:pt>
                <c:pt idx="2305">
                  <c:v>6</c:v>
                </c:pt>
                <c:pt idx="2306">
                  <c:v>6</c:v>
                </c:pt>
                <c:pt idx="2307">
                  <c:v>6</c:v>
                </c:pt>
                <c:pt idx="2308">
                  <c:v>6</c:v>
                </c:pt>
                <c:pt idx="2309">
                  <c:v>6</c:v>
                </c:pt>
                <c:pt idx="2310">
                  <c:v>6</c:v>
                </c:pt>
                <c:pt idx="2311">
                  <c:v>6</c:v>
                </c:pt>
                <c:pt idx="2312">
                  <c:v>6</c:v>
                </c:pt>
                <c:pt idx="2313">
                  <c:v>6</c:v>
                </c:pt>
                <c:pt idx="2314">
                  <c:v>6</c:v>
                </c:pt>
                <c:pt idx="2315">
                  <c:v>6</c:v>
                </c:pt>
                <c:pt idx="2316">
                  <c:v>6</c:v>
                </c:pt>
                <c:pt idx="2317">
                  <c:v>6</c:v>
                </c:pt>
                <c:pt idx="2318">
                  <c:v>6</c:v>
                </c:pt>
                <c:pt idx="2319">
                  <c:v>6</c:v>
                </c:pt>
                <c:pt idx="2320">
                  <c:v>6</c:v>
                </c:pt>
                <c:pt idx="2321">
                  <c:v>6</c:v>
                </c:pt>
                <c:pt idx="2322">
                  <c:v>6</c:v>
                </c:pt>
                <c:pt idx="2323">
                  <c:v>6</c:v>
                </c:pt>
                <c:pt idx="2324">
                  <c:v>6</c:v>
                </c:pt>
                <c:pt idx="2325">
                  <c:v>6</c:v>
                </c:pt>
                <c:pt idx="2326">
                  <c:v>6</c:v>
                </c:pt>
                <c:pt idx="2327">
                  <c:v>6</c:v>
                </c:pt>
                <c:pt idx="2328">
                  <c:v>6</c:v>
                </c:pt>
                <c:pt idx="2329">
                  <c:v>6</c:v>
                </c:pt>
                <c:pt idx="2330">
                  <c:v>6</c:v>
                </c:pt>
                <c:pt idx="2331">
                  <c:v>6</c:v>
                </c:pt>
                <c:pt idx="2332">
                  <c:v>6</c:v>
                </c:pt>
                <c:pt idx="2333">
                  <c:v>6</c:v>
                </c:pt>
                <c:pt idx="2334">
                  <c:v>6</c:v>
                </c:pt>
                <c:pt idx="2335">
                  <c:v>6</c:v>
                </c:pt>
                <c:pt idx="2336">
                  <c:v>6</c:v>
                </c:pt>
                <c:pt idx="2337">
                  <c:v>6</c:v>
                </c:pt>
                <c:pt idx="2338">
                  <c:v>6</c:v>
                </c:pt>
                <c:pt idx="2339">
                  <c:v>6</c:v>
                </c:pt>
                <c:pt idx="2340">
                  <c:v>6</c:v>
                </c:pt>
                <c:pt idx="2341">
                  <c:v>6</c:v>
                </c:pt>
                <c:pt idx="2342">
                  <c:v>6</c:v>
                </c:pt>
                <c:pt idx="2343">
                  <c:v>6</c:v>
                </c:pt>
                <c:pt idx="2344">
                  <c:v>6</c:v>
                </c:pt>
                <c:pt idx="2345">
                  <c:v>6</c:v>
                </c:pt>
                <c:pt idx="2346">
                  <c:v>6</c:v>
                </c:pt>
                <c:pt idx="2347">
                  <c:v>6</c:v>
                </c:pt>
                <c:pt idx="2348">
                  <c:v>6</c:v>
                </c:pt>
                <c:pt idx="2349">
                  <c:v>6</c:v>
                </c:pt>
                <c:pt idx="2350">
                  <c:v>6</c:v>
                </c:pt>
                <c:pt idx="2351">
                  <c:v>6</c:v>
                </c:pt>
                <c:pt idx="2352">
                  <c:v>6</c:v>
                </c:pt>
                <c:pt idx="2353">
                  <c:v>6</c:v>
                </c:pt>
                <c:pt idx="2354">
                  <c:v>6</c:v>
                </c:pt>
                <c:pt idx="2355">
                  <c:v>6</c:v>
                </c:pt>
                <c:pt idx="2356">
                  <c:v>6</c:v>
                </c:pt>
                <c:pt idx="2357">
                  <c:v>6</c:v>
                </c:pt>
                <c:pt idx="2358">
                  <c:v>6</c:v>
                </c:pt>
                <c:pt idx="2359">
                  <c:v>6</c:v>
                </c:pt>
                <c:pt idx="2360">
                  <c:v>6</c:v>
                </c:pt>
                <c:pt idx="2361">
                  <c:v>6</c:v>
                </c:pt>
                <c:pt idx="2362">
                  <c:v>6</c:v>
                </c:pt>
                <c:pt idx="2363">
                  <c:v>6</c:v>
                </c:pt>
                <c:pt idx="2364">
                  <c:v>6</c:v>
                </c:pt>
                <c:pt idx="2365">
                  <c:v>6</c:v>
                </c:pt>
                <c:pt idx="2366">
                  <c:v>6</c:v>
                </c:pt>
                <c:pt idx="2367">
                  <c:v>6</c:v>
                </c:pt>
                <c:pt idx="2368">
                  <c:v>6</c:v>
                </c:pt>
                <c:pt idx="2369">
                  <c:v>6</c:v>
                </c:pt>
                <c:pt idx="2370">
                  <c:v>6</c:v>
                </c:pt>
                <c:pt idx="2371">
                  <c:v>6</c:v>
                </c:pt>
                <c:pt idx="2372">
                  <c:v>6</c:v>
                </c:pt>
                <c:pt idx="2373">
                  <c:v>6</c:v>
                </c:pt>
                <c:pt idx="2374">
                  <c:v>6</c:v>
                </c:pt>
                <c:pt idx="2375">
                  <c:v>6</c:v>
                </c:pt>
                <c:pt idx="2376">
                  <c:v>6</c:v>
                </c:pt>
                <c:pt idx="2377">
                  <c:v>6</c:v>
                </c:pt>
                <c:pt idx="2378">
                  <c:v>6</c:v>
                </c:pt>
                <c:pt idx="2379">
                  <c:v>6</c:v>
                </c:pt>
                <c:pt idx="2380">
                  <c:v>6</c:v>
                </c:pt>
                <c:pt idx="2381">
                  <c:v>6</c:v>
                </c:pt>
                <c:pt idx="2382">
                  <c:v>6</c:v>
                </c:pt>
                <c:pt idx="2383">
                  <c:v>6</c:v>
                </c:pt>
                <c:pt idx="2384">
                  <c:v>6</c:v>
                </c:pt>
                <c:pt idx="2385">
                  <c:v>6</c:v>
                </c:pt>
                <c:pt idx="2386">
                  <c:v>6</c:v>
                </c:pt>
                <c:pt idx="2387">
                  <c:v>6</c:v>
                </c:pt>
                <c:pt idx="2388">
                  <c:v>6</c:v>
                </c:pt>
                <c:pt idx="2389">
                  <c:v>6</c:v>
                </c:pt>
                <c:pt idx="2390">
                  <c:v>6</c:v>
                </c:pt>
                <c:pt idx="2391">
                  <c:v>6</c:v>
                </c:pt>
                <c:pt idx="2392">
                  <c:v>6</c:v>
                </c:pt>
                <c:pt idx="2393">
                  <c:v>6</c:v>
                </c:pt>
                <c:pt idx="2394">
                  <c:v>6</c:v>
                </c:pt>
                <c:pt idx="2395">
                  <c:v>6</c:v>
                </c:pt>
                <c:pt idx="2396">
                  <c:v>6</c:v>
                </c:pt>
                <c:pt idx="2397">
                  <c:v>6</c:v>
                </c:pt>
                <c:pt idx="2398">
                  <c:v>6</c:v>
                </c:pt>
                <c:pt idx="2399">
                  <c:v>6</c:v>
                </c:pt>
                <c:pt idx="2400">
                  <c:v>6</c:v>
                </c:pt>
                <c:pt idx="2401">
                  <c:v>6</c:v>
                </c:pt>
                <c:pt idx="2402">
                  <c:v>6</c:v>
                </c:pt>
                <c:pt idx="2403">
                  <c:v>6</c:v>
                </c:pt>
                <c:pt idx="2404">
                  <c:v>6</c:v>
                </c:pt>
                <c:pt idx="2405">
                  <c:v>6</c:v>
                </c:pt>
                <c:pt idx="2406">
                  <c:v>6</c:v>
                </c:pt>
                <c:pt idx="2407">
                  <c:v>6</c:v>
                </c:pt>
                <c:pt idx="2408">
                  <c:v>6</c:v>
                </c:pt>
                <c:pt idx="2409">
                  <c:v>6</c:v>
                </c:pt>
                <c:pt idx="2410">
                  <c:v>6</c:v>
                </c:pt>
                <c:pt idx="2411">
                  <c:v>6</c:v>
                </c:pt>
                <c:pt idx="2412">
                  <c:v>6</c:v>
                </c:pt>
                <c:pt idx="2413">
                  <c:v>6</c:v>
                </c:pt>
                <c:pt idx="2414">
                  <c:v>6</c:v>
                </c:pt>
                <c:pt idx="2415">
                  <c:v>6</c:v>
                </c:pt>
                <c:pt idx="2416">
                  <c:v>6</c:v>
                </c:pt>
                <c:pt idx="2417">
                  <c:v>6</c:v>
                </c:pt>
                <c:pt idx="2418">
                  <c:v>6</c:v>
                </c:pt>
                <c:pt idx="2419">
                  <c:v>6</c:v>
                </c:pt>
                <c:pt idx="2420">
                  <c:v>6</c:v>
                </c:pt>
                <c:pt idx="2421">
                  <c:v>6</c:v>
                </c:pt>
                <c:pt idx="2422">
                  <c:v>6</c:v>
                </c:pt>
                <c:pt idx="2423">
                  <c:v>6</c:v>
                </c:pt>
                <c:pt idx="2424">
                  <c:v>6</c:v>
                </c:pt>
                <c:pt idx="2425">
                  <c:v>6</c:v>
                </c:pt>
                <c:pt idx="2426">
                  <c:v>6</c:v>
                </c:pt>
                <c:pt idx="2427">
                  <c:v>6</c:v>
                </c:pt>
                <c:pt idx="2428">
                  <c:v>6</c:v>
                </c:pt>
                <c:pt idx="2429">
                  <c:v>6</c:v>
                </c:pt>
                <c:pt idx="2430">
                  <c:v>6</c:v>
                </c:pt>
                <c:pt idx="2431">
                  <c:v>6</c:v>
                </c:pt>
                <c:pt idx="2432">
                  <c:v>6</c:v>
                </c:pt>
                <c:pt idx="2433">
                  <c:v>6</c:v>
                </c:pt>
                <c:pt idx="2434">
                  <c:v>6</c:v>
                </c:pt>
                <c:pt idx="2435">
                  <c:v>6</c:v>
                </c:pt>
                <c:pt idx="2436">
                  <c:v>6</c:v>
                </c:pt>
                <c:pt idx="2437">
                  <c:v>6</c:v>
                </c:pt>
                <c:pt idx="2438">
                  <c:v>6</c:v>
                </c:pt>
                <c:pt idx="2439">
                  <c:v>6</c:v>
                </c:pt>
                <c:pt idx="2440">
                  <c:v>6</c:v>
                </c:pt>
                <c:pt idx="2441">
                  <c:v>6</c:v>
                </c:pt>
                <c:pt idx="2442">
                  <c:v>6</c:v>
                </c:pt>
                <c:pt idx="2443">
                  <c:v>6</c:v>
                </c:pt>
                <c:pt idx="2444">
                  <c:v>6</c:v>
                </c:pt>
                <c:pt idx="2445">
                  <c:v>6</c:v>
                </c:pt>
                <c:pt idx="2446">
                  <c:v>6</c:v>
                </c:pt>
                <c:pt idx="2447">
                  <c:v>6</c:v>
                </c:pt>
                <c:pt idx="2448">
                  <c:v>6</c:v>
                </c:pt>
                <c:pt idx="2449">
                  <c:v>6</c:v>
                </c:pt>
                <c:pt idx="2450">
                  <c:v>6</c:v>
                </c:pt>
                <c:pt idx="2451">
                  <c:v>6</c:v>
                </c:pt>
                <c:pt idx="2452">
                  <c:v>6</c:v>
                </c:pt>
                <c:pt idx="2453">
                  <c:v>6</c:v>
                </c:pt>
                <c:pt idx="2454">
                  <c:v>6</c:v>
                </c:pt>
                <c:pt idx="2455">
                  <c:v>6</c:v>
                </c:pt>
                <c:pt idx="2456">
                  <c:v>6</c:v>
                </c:pt>
                <c:pt idx="2457">
                  <c:v>6</c:v>
                </c:pt>
                <c:pt idx="2458">
                  <c:v>6</c:v>
                </c:pt>
                <c:pt idx="2459">
                  <c:v>6</c:v>
                </c:pt>
                <c:pt idx="2460">
                  <c:v>6</c:v>
                </c:pt>
                <c:pt idx="2461">
                  <c:v>6</c:v>
                </c:pt>
                <c:pt idx="2462">
                  <c:v>6</c:v>
                </c:pt>
                <c:pt idx="2463">
                  <c:v>6</c:v>
                </c:pt>
                <c:pt idx="2464">
                  <c:v>6</c:v>
                </c:pt>
                <c:pt idx="2465">
                  <c:v>6</c:v>
                </c:pt>
                <c:pt idx="2466">
                  <c:v>6</c:v>
                </c:pt>
                <c:pt idx="2467">
                  <c:v>6</c:v>
                </c:pt>
                <c:pt idx="2468">
                  <c:v>6</c:v>
                </c:pt>
                <c:pt idx="2469">
                  <c:v>6</c:v>
                </c:pt>
                <c:pt idx="2470">
                  <c:v>6</c:v>
                </c:pt>
                <c:pt idx="2471">
                  <c:v>6</c:v>
                </c:pt>
                <c:pt idx="2472">
                  <c:v>6</c:v>
                </c:pt>
                <c:pt idx="2473">
                  <c:v>6</c:v>
                </c:pt>
                <c:pt idx="2474">
                  <c:v>6</c:v>
                </c:pt>
                <c:pt idx="2475">
                  <c:v>6</c:v>
                </c:pt>
                <c:pt idx="2476">
                  <c:v>6</c:v>
                </c:pt>
                <c:pt idx="2477">
                  <c:v>6</c:v>
                </c:pt>
                <c:pt idx="2478">
                  <c:v>6</c:v>
                </c:pt>
                <c:pt idx="2479">
                  <c:v>6</c:v>
                </c:pt>
                <c:pt idx="2480">
                  <c:v>6</c:v>
                </c:pt>
                <c:pt idx="2481">
                  <c:v>6</c:v>
                </c:pt>
                <c:pt idx="2482">
                  <c:v>6</c:v>
                </c:pt>
                <c:pt idx="2483">
                  <c:v>6</c:v>
                </c:pt>
                <c:pt idx="2484">
                  <c:v>6</c:v>
                </c:pt>
                <c:pt idx="2485">
                  <c:v>6</c:v>
                </c:pt>
                <c:pt idx="2486">
                  <c:v>6</c:v>
                </c:pt>
                <c:pt idx="2487">
                  <c:v>6</c:v>
                </c:pt>
                <c:pt idx="2488">
                  <c:v>6</c:v>
                </c:pt>
                <c:pt idx="2489">
                  <c:v>6</c:v>
                </c:pt>
                <c:pt idx="2490">
                  <c:v>6</c:v>
                </c:pt>
                <c:pt idx="2491">
                  <c:v>6</c:v>
                </c:pt>
                <c:pt idx="2492">
                  <c:v>6</c:v>
                </c:pt>
                <c:pt idx="2493">
                  <c:v>6</c:v>
                </c:pt>
                <c:pt idx="2494">
                  <c:v>6</c:v>
                </c:pt>
                <c:pt idx="2495">
                  <c:v>6</c:v>
                </c:pt>
                <c:pt idx="2496">
                  <c:v>6</c:v>
                </c:pt>
                <c:pt idx="2497">
                  <c:v>6</c:v>
                </c:pt>
                <c:pt idx="2498">
                  <c:v>6</c:v>
                </c:pt>
                <c:pt idx="2499">
                  <c:v>6</c:v>
                </c:pt>
                <c:pt idx="2500">
                  <c:v>6</c:v>
                </c:pt>
                <c:pt idx="2501">
                  <c:v>6</c:v>
                </c:pt>
                <c:pt idx="2502">
                  <c:v>6</c:v>
                </c:pt>
                <c:pt idx="2503">
                  <c:v>6</c:v>
                </c:pt>
                <c:pt idx="2504">
                  <c:v>6</c:v>
                </c:pt>
                <c:pt idx="2505">
                  <c:v>6</c:v>
                </c:pt>
                <c:pt idx="2506">
                  <c:v>6</c:v>
                </c:pt>
                <c:pt idx="2507">
                  <c:v>6</c:v>
                </c:pt>
                <c:pt idx="2508">
                  <c:v>6</c:v>
                </c:pt>
                <c:pt idx="2509">
                  <c:v>6</c:v>
                </c:pt>
                <c:pt idx="2510">
                  <c:v>6</c:v>
                </c:pt>
                <c:pt idx="2511">
                  <c:v>6</c:v>
                </c:pt>
                <c:pt idx="2512">
                  <c:v>6</c:v>
                </c:pt>
                <c:pt idx="2513">
                  <c:v>6</c:v>
                </c:pt>
                <c:pt idx="2514">
                  <c:v>6</c:v>
                </c:pt>
                <c:pt idx="2515">
                  <c:v>6</c:v>
                </c:pt>
                <c:pt idx="2516">
                  <c:v>6</c:v>
                </c:pt>
                <c:pt idx="2517">
                  <c:v>6</c:v>
                </c:pt>
                <c:pt idx="2518">
                  <c:v>6</c:v>
                </c:pt>
                <c:pt idx="2519">
                  <c:v>6</c:v>
                </c:pt>
                <c:pt idx="2520">
                  <c:v>6</c:v>
                </c:pt>
                <c:pt idx="2521">
                  <c:v>6</c:v>
                </c:pt>
                <c:pt idx="2522">
                  <c:v>6</c:v>
                </c:pt>
                <c:pt idx="2523">
                  <c:v>6</c:v>
                </c:pt>
                <c:pt idx="2524">
                  <c:v>6</c:v>
                </c:pt>
                <c:pt idx="2525">
                  <c:v>6</c:v>
                </c:pt>
                <c:pt idx="2526">
                  <c:v>6</c:v>
                </c:pt>
                <c:pt idx="2527">
                  <c:v>6</c:v>
                </c:pt>
                <c:pt idx="2528">
                  <c:v>6</c:v>
                </c:pt>
                <c:pt idx="2529">
                  <c:v>6</c:v>
                </c:pt>
                <c:pt idx="2530">
                  <c:v>6</c:v>
                </c:pt>
                <c:pt idx="2531">
                  <c:v>6</c:v>
                </c:pt>
                <c:pt idx="2532">
                  <c:v>6</c:v>
                </c:pt>
                <c:pt idx="2533">
                  <c:v>6</c:v>
                </c:pt>
                <c:pt idx="2534">
                  <c:v>6</c:v>
                </c:pt>
                <c:pt idx="2535">
                  <c:v>6</c:v>
                </c:pt>
                <c:pt idx="2536">
                  <c:v>6</c:v>
                </c:pt>
                <c:pt idx="2537">
                  <c:v>6</c:v>
                </c:pt>
                <c:pt idx="2538">
                  <c:v>6</c:v>
                </c:pt>
                <c:pt idx="2539">
                  <c:v>6</c:v>
                </c:pt>
                <c:pt idx="2540">
                  <c:v>6</c:v>
                </c:pt>
                <c:pt idx="2541">
                  <c:v>6</c:v>
                </c:pt>
                <c:pt idx="2542">
                  <c:v>6</c:v>
                </c:pt>
                <c:pt idx="2543">
                  <c:v>6</c:v>
                </c:pt>
                <c:pt idx="2544">
                  <c:v>6</c:v>
                </c:pt>
                <c:pt idx="2545">
                  <c:v>6</c:v>
                </c:pt>
                <c:pt idx="2546">
                  <c:v>6</c:v>
                </c:pt>
                <c:pt idx="2547">
                  <c:v>6</c:v>
                </c:pt>
                <c:pt idx="2548">
                  <c:v>6</c:v>
                </c:pt>
                <c:pt idx="2549">
                  <c:v>6</c:v>
                </c:pt>
                <c:pt idx="2550">
                  <c:v>6</c:v>
                </c:pt>
                <c:pt idx="2551">
                  <c:v>6</c:v>
                </c:pt>
                <c:pt idx="2552">
                  <c:v>6</c:v>
                </c:pt>
                <c:pt idx="2553">
                  <c:v>6</c:v>
                </c:pt>
                <c:pt idx="2554">
                  <c:v>6</c:v>
                </c:pt>
                <c:pt idx="2555">
                  <c:v>6</c:v>
                </c:pt>
                <c:pt idx="2556">
                  <c:v>6</c:v>
                </c:pt>
                <c:pt idx="2557">
                  <c:v>6</c:v>
                </c:pt>
                <c:pt idx="2558">
                  <c:v>6</c:v>
                </c:pt>
                <c:pt idx="2559">
                  <c:v>6</c:v>
                </c:pt>
                <c:pt idx="2560">
                  <c:v>6</c:v>
                </c:pt>
                <c:pt idx="2561">
                  <c:v>6</c:v>
                </c:pt>
                <c:pt idx="2562">
                  <c:v>6</c:v>
                </c:pt>
                <c:pt idx="2563">
                  <c:v>6</c:v>
                </c:pt>
                <c:pt idx="2564">
                  <c:v>6</c:v>
                </c:pt>
                <c:pt idx="2565">
                  <c:v>6</c:v>
                </c:pt>
                <c:pt idx="2566">
                  <c:v>6</c:v>
                </c:pt>
                <c:pt idx="2567">
                  <c:v>6</c:v>
                </c:pt>
                <c:pt idx="2568">
                  <c:v>6</c:v>
                </c:pt>
                <c:pt idx="2569">
                  <c:v>6</c:v>
                </c:pt>
                <c:pt idx="2570">
                  <c:v>6</c:v>
                </c:pt>
                <c:pt idx="2571">
                  <c:v>6</c:v>
                </c:pt>
                <c:pt idx="2572">
                  <c:v>6</c:v>
                </c:pt>
                <c:pt idx="2573">
                  <c:v>6</c:v>
                </c:pt>
                <c:pt idx="2574">
                  <c:v>6</c:v>
                </c:pt>
                <c:pt idx="2575">
                  <c:v>6</c:v>
                </c:pt>
                <c:pt idx="2576">
                  <c:v>6</c:v>
                </c:pt>
                <c:pt idx="2577">
                  <c:v>6</c:v>
                </c:pt>
                <c:pt idx="2578">
                  <c:v>6</c:v>
                </c:pt>
                <c:pt idx="2579">
                  <c:v>6</c:v>
                </c:pt>
                <c:pt idx="2580">
                  <c:v>6</c:v>
                </c:pt>
                <c:pt idx="2581">
                  <c:v>6</c:v>
                </c:pt>
                <c:pt idx="2582">
                  <c:v>6</c:v>
                </c:pt>
                <c:pt idx="2583">
                  <c:v>6</c:v>
                </c:pt>
                <c:pt idx="2584">
                  <c:v>6</c:v>
                </c:pt>
                <c:pt idx="2585">
                  <c:v>6</c:v>
                </c:pt>
                <c:pt idx="2586">
                  <c:v>6</c:v>
                </c:pt>
                <c:pt idx="2587">
                  <c:v>6</c:v>
                </c:pt>
                <c:pt idx="2588">
                  <c:v>6</c:v>
                </c:pt>
                <c:pt idx="2589">
                  <c:v>6</c:v>
                </c:pt>
                <c:pt idx="2590">
                  <c:v>6</c:v>
                </c:pt>
                <c:pt idx="2591">
                  <c:v>6</c:v>
                </c:pt>
                <c:pt idx="2592">
                  <c:v>6</c:v>
                </c:pt>
                <c:pt idx="2593">
                  <c:v>6</c:v>
                </c:pt>
                <c:pt idx="2594">
                  <c:v>6</c:v>
                </c:pt>
                <c:pt idx="2595">
                  <c:v>6</c:v>
                </c:pt>
                <c:pt idx="2596">
                  <c:v>6</c:v>
                </c:pt>
                <c:pt idx="2597">
                  <c:v>6</c:v>
                </c:pt>
                <c:pt idx="2598">
                  <c:v>6</c:v>
                </c:pt>
                <c:pt idx="2599">
                  <c:v>6</c:v>
                </c:pt>
                <c:pt idx="2600">
                  <c:v>6</c:v>
                </c:pt>
                <c:pt idx="2601">
                  <c:v>6</c:v>
                </c:pt>
                <c:pt idx="2602">
                  <c:v>6</c:v>
                </c:pt>
                <c:pt idx="2603">
                  <c:v>6</c:v>
                </c:pt>
                <c:pt idx="2604">
                  <c:v>6</c:v>
                </c:pt>
                <c:pt idx="2605">
                  <c:v>6</c:v>
                </c:pt>
                <c:pt idx="2606">
                  <c:v>6</c:v>
                </c:pt>
                <c:pt idx="2607">
                  <c:v>6</c:v>
                </c:pt>
                <c:pt idx="2608">
                  <c:v>6</c:v>
                </c:pt>
                <c:pt idx="2609">
                  <c:v>6</c:v>
                </c:pt>
                <c:pt idx="2610">
                  <c:v>6</c:v>
                </c:pt>
                <c:pt idx="2611">
                  <c:v>6</c:v>
                </c:pt>
                <c:pt idx="2612">
                  <c:v>6</c:v>
                </c:pt>
                <c:pt idx="2613">
                  <c:v>6</c:v>
                </c:pt>
                <c:pt idx="2614">
                  <c:v>6</c:v>
                </c:pt>
                <c:pt idx="2615">
                  <c:v>6</c:v>
                </c:pt>
                <c:pt idx="2616">
                  <c:v>6</c:v>
                </c:pt>
                <c:pt idx="2617">
                  <c:v>6</c:v>
                </c:pt>
                <c:pt idx="2618">
                  <c:v>6</c:v>
                </c:pt>
                <c:pt idx="2619">
                  <c:v>6</c:v>
                </c:pt>
                <c:pt idx="2620">
                  <c:v>6</c:v>
                </c:pt>
                <c:pt idx="2621">
                  <c:v>6</c:v>
                </c:pt>
                <c:pt idx="2622">
                  <c:v>6</c:v>
                </c:pt>
                <c:pt idx="2623">
                  <c:v>6</c:v>
                </c:pt>
                <c:pt idx="2624">
                  <c:v>6</c:v>
                </c:pt>
                <c:pt idx="2625">
                  <c:v>6</c:v>
                </c:pt>
                <c:pt idx="2626">
                  <c:v>6</c:v>
                </c:pt>
                <c:pt idx="2627">
                  <c:v>6</c:v>
                </c:pt>
                <c:pt idx="2628">
                  <c:v>6</c:v>
                </c:pt>
                <c:pt idx="2629">
                  <c:v>6</c:v>
                </c:pt>
                <c:pt idx="2630">
                  <c:v>6</c:v>
                </c:pt>
                <c:pt idx="2631">
                  <c:v>6</c:v>
                </c:pt>
                <c:pt idx="2632">
                  <c:v>6</c:v>
                </c:pt>
                <c:pt idx="2633">
                  <c:v>6</c:v>
                </c:pt>
                <c:pt idx="2634">
                  <c:v>6</c:v>
                </c:pt>
                <c:pt idx="2635">
                  <c:v>6</c:v>
                </c:pt>
                <c:pt idx="2636">
                  <c:v>6</c:v>
                </c:pt>
                <c:pt idx="2637">
                  <c:v>6</c:v>
                </c:pt>
                <c:pt idx="2638">
                  <c:v>6</c:v>
                </c:pt>
                <c:pt idx="2639">
                  <c:v>6</c:v>
                </c:pt>
                <c:pt idx="2640">
                  <c:v>6</c:v>
                </c:pt>
                <c:pt idx="2641">
                  <c:v>6</c:v>
                </c:pt>
                <c:pt idx="2642">
                  <c:v>6</c:v>
                </c:pt>
                <c:pt idx="2643">
                  <c:v>6</c:v>
                </c:pt>
                <c:pt idx="2644">
                  <c:v>6</c:v>
                </c:pt>
                <c:pt idx="2645">
                  <c:v>6</c:v>
                </c:pt>
                <c:pt idx="2646">
                  <c:v>6</c:v>
                </c:pt>
                <c:pt idx="2647">
                  <c:v>6</c:v>
                </c:pt>
                <c:pt idx="2648">
                  <c:v>6</c:v>
                </c:pt>
                <c:pt idx="2649">
                  <c:v>6</c:v>
                </c:pt>
                <c:pt idx="2650">
                  <c:v>6</c:v>
                </c:pt>
                <c:pt idx="2651">
                  <c:v>6</c:v>
                </c:pt>
                <c:pt idx="2652">
                  <c:v>6</c:v>
                </c:pt>
                <c:pt idx="2653">
                  <c:v>6</c:v>
                </c:pt>
                <c:pt idx="2654">
                  <c:v>6</c:v>
                </c:pt>
                <c:pt idx="2655">
                  <c:v>6</c:v>
                </c:pt>
                <c:pt idx="2656">
                  <c:v>6</c:v>
                </c:pt>
                <c:pt idx="2657">
                  <c:v>6</c:v>
                </c:pt>
                <c:pt idx="2658">
                  <c:v>6</c:v>
                </c:pt>
                <c:pt idx="2659">
                  <c:v>6</c:v>
                </c:pt>
                <c:pt idx="2660">
                  <c:v>6</c:v>
                </c:pt>
                <c:pt idx="2661">
                  <c:v>6</c:v>
                </c:pt>
                <c:pt idx="2662">
                  <c:v>6</c:v>
                </c:pt>
                <c:pt idx="2663">
                  <c:v>6</c:v>
                </c:pt>
                <c:pt idx="2664">
                  <c:v>6</c:v>
                </c:pt>
                <c:pt idx="2665">
                  <c:v>6</c:v>
                </c:pt>
                <c:pt idx="2666">
                  <c:v>6</c:v>
                </c:pt>
                <c:pt idx="2667">
                  <c:v>6</c:v>
                </c:pt>
                <c:pt idx="2668">
                  <c:v>6</c:v>
                </c:pt>
                <c:pt idx="2669">
                  <c:v>6</c:v>
                </c:pt>
                <c:pt idx="2670">
                  <c:v>6</c:v>
                </c:pt>
                <c:pt idx="2671">
                  <c:v>6</c:v>
                </c:pt>
                <c:pt idx="2672">
                  <c:v>6</c:v>
                </c:pt>
                <c:pt idx="2673">
                  <c:v>6</c:v>
                </c:pt>
                <c:pt idx="2674">
                  <c:v>6</c:v>
                </c:pt>
                <c:pt idx="2675">
                  <c:v>6</c:v>
                </c:pt>
                <c:pt idx="2676">
                  <c:v>6</c:v>
                </c:pt>
                <c:pt idx="2677">
                  <c:v>6</c:v>
                </c:pt>
                <c:pt idx="2678">
                  <c:v>6</c:v>
                </c:pt>
                <c:pt idx="2679">
                  <c:v>6</c:v>
                </c:pt>
                <c:pt idx="2680">
                  <c:v>6</c:v>
                </c:pt>
                <c:pt idx="2681">
                  <c:v>6</c:v>
                </c:pt>
                <c:pt idx="2682">
                  <c:v>6</c:v>
                </c:pt>
                <c:pt idx="2683">
                  <c:v>6</c:v>
                </c:pt>
                <c:pt idx="2684">
                  <c:v>6</c:v>
                </c:pt>
                <c:pt idx="2685">
                  <c:v>6</c:v>
                </c:pt>
                <c:pt idx="2686">
                  <c:v>6</c:v>
                </c:pt>
                <c:pt idx="2687">
                  <c:v>6</c:v>
                </c:pt>
                <c:pt idx="2688">
                  <c:v>6</c:v>
                </c:pt>
                <c:pt idx="2689">
                  <c:v>6</c:v>
                </c:pt>
                <c:pt idx="2690">
                  <c:v>6</c:v>
                </c:pt>
                <c:pt idx="2691">
                  <c:v>6</c:v>
                </c:pt>
                <c:pt idx="2692">
                  <c:v>6</c:v>
                </c:pt>
                <c:pt idx="2693">
                  <c:v>6</c:v>
                </c:pt>
                <c:pt idx="2694">
                  <c:v>6</c:v>
                </c:pt>
                <c:pt idx="2695">
                  <c:v>6</c:v>
                </c:pt>
                <c:pt idx="2696">
                  <c:v>6</c:v>
                </c:pt>
                <c:pt idx="2697">
                  <c:v>6</c:v>
                </c:pt>
                <c:pt idx="2698">
                  <c:v>6</c:v>
                </c:pt>
                <c:pt idx="2699">
                  <c:v>6</c:v>
                </c:pt>
                <c:pt idx="2700">
                  <c:v>6</c:v>
                </c:pt>
                <c:pt idx="2701">
                  <c:v>6</c:v>
                </c:pt>
                <c:pt idx="2702">
                  <c:v>6</c:v>
                </c:pt>
                <c:pt idx="2703">
                  <c:v>6</c:v>
                </c:pt>
                <c:pt idx="2704">
                  <c:v>6</c:v>
                </c:pt>
                <c:pt idx="2705">
                  <c:v>6</c:v>
                </c:pt>
                <c:pt idx="2706">
                  <c:v>6</c:v>
                </c:pt>
                <c:pt idx="2707">
                  <c:v>6</c:v>
                </c:pt>
                <c:pt idx="2708">
                  <c:v>6</c:v>
                </c:pt>
                <c:pt idx="2709">
                  <c:v>6</c:v>
                </c:pt>
                <c:pt idx="2710">
                  <c:v>6</c:v>
                </c:pt>
                <c:pt idx="2711">
                  <c:v>6</c:v>
                </c:pt>
                <c:pt idx="2712">
                  <c:v>6</c:v>
                </c:pt>
                <c:pt idx="2713">
                  <c:v>6</c:v>
                </c:pt>
                <c:pt idx="2714">
                  <c:v>6</c:v>
                </c:pt>
                <c:pt idx="2715">
                  <c:v>6</c:v>
                </c:pt>
                <c:pt idx="2716">
                  <c:v>6</c:v>
                </c:pt>
                <c:pt idx="2717">
                  <c:v>6</c:v>
                </c:pt>
                <c:pt idx="2718">
                  <c:v>6</c:v>
                </c:pt>
                <c:pt idx="2719">
                  <c:v>6</c:v>
                </c:pt>
                <c:pt idx="2720">
                  <c:v>6</c:v>
                </c:pt>
                <c:pt idx="2721">
                  <c:v>6</c:v>
                </c:pt>
                <c:pt idx="2722">
                  <c:v>6</c:v>
                </c:pt>
                <c:pt idx="2723">
                  <c:v>6</c:v>
                </c:pt>
                <c:pt idx="2724">
                  <c:v>6</c:v>
                </c:pt>
                <c:pt idx="2725">
                  <c:v>6</c:v>
                </c:pt>
                <c:pt idx="2726">
                  <c:v>6</c:v>
                </c:pt>
                <c:pt idx="2727">
                  <c:v>6</c:v>
                </c:pt>
                <c:pt idx="2728">
                  <c:v>6</c:v>
                </c:pt>
                <c:pt idx="2729">
                  <c:v>6</c:v>
                </c:pt>
                <c:pt idx="2730">
                  <c:v>6</c:v>
                </c:pt>
                <c:pt idx="2731">
                  <c:v>6</c:v>
                </c:pt>
                <c:pt idx="2732">
                  <c:v>6</c:v>
                </c:pt>
                <c:pt idx="2733">
                  <c:v>6</c:v>
                </c:pt>
                <c:pt idx="2734">
                  <c:v>6</c:v>
                </c:pt>
                <c:pt idx="2735">
                  <c:v>6</c:v>
                </c:pt>
                <c:pt idx="2736">
                  <c:v>6</c:v>
                </c:pt>
                <c:pt idx="2737">
                  <c:v>6</c:v>
                </c:pt>
                <c:pt idx="2738">
                  <c:v>6</c:v>
                </c:pt>
                <c:pt idx="2739">
                  <c:v>6</c:v>
                </c:pt>
                <c:pt idx="2740">
                  <c:v>6</c:v>
                </c:pt>
                <c:pt idx="2741">
                  <c:v>6</c:v>
                </c:pt>
                <c:pt idx="2742">
                  <c:v>6</c:v>
                </c:pt>
                <c:pt idx="2743">
                  <c:v>6</c:v>
                </c:pt>
                <c:pt idx="2744">
                  <c:v>6</c:v>
                </c:pt>
                <c:pt idx="2745">
                  <c:v>6</c:v>
                </c:pt>
                <c:pt idx="2746">
                  <c:v>6</c:v>
                </c:pt>
                <c:pt idx="2747">
                  <c:v>6</c:v>
                </c:pt>
                <c:pt idx="2748">
                  <c:v>6</c:v>
                </c:pt>
                <c:pt idx="2749">
                  <c:v>6</c:v>
                </c:pt>
                <c:pt idx="2750">
                  <c:v>6</c:v>
                </c:pt>
                <c:pt idx="2751">
                  <c:v>6</c:v>
                </c:pt>
                <c:pt idx="2752">
                  <c:v>6</c:v>
                </c:pt>
                <c:pt idx="2753">
                  <c:v>6</c:v>
                </c:pt>
                <c:pt idx="2754">
                  <c:v>6</c:v>
                </c:pt>
                <c:pt idx="2755">
                  <c:v>6</c:v>
                </c:pt>
                <c:pt idx="2756">
                  <c:v>6</c:v>
                </c:pt>
                <c:pt idx="2757">
                  <c:v>6</c:v>
                </c:pt>
                <c:pt idx="2758">
                  <c:v>6</c:v>
                </c:pt>
                <c:pt idx="2759">
                  <c:v>6</c:v>
                </c:pt>
                <c:pt idx="2760">
                  <c:v>6</c:v>
                </c:pt>
                <c:pt idx="2761">
                  <c:v>6</c:v>
                </c:pt>
                <c:pt idx="2762">
                  <c:v>6</c:v>
                </c:pt>
                <c:pt idx="2763">
                  <c:v>6</c:v>
                </c:pt>
                <c:pt idx="2764">
                  <c:v>6</c:v>
                </c:pt>
                <c:pt idx="2765">
                  <c:v>6</c:v>
                </c:pt>
                <c:pt idx="2766">
                  <c:v>6</c:v>
                </c:pt>
                <c:pt idx="2767">
                  <c:v>6</c:v>
                </c:pt>
                <c:pt idx="2768">
                  <c:v>6</c:v>
                </c:pt>
                <c:pt idx="2769">
                  <c:v>6</c:v>
                </c:pt>
                <c:pt idx="2770">
                  <c:v>6</c:v>
                </c:pt>
                <c:pt idx="2771">
                  <c:v>6</c:v>
                </c:pt>
                <c:pt idx="2772">
                  <c:v>6</c:v>
                </c:pt>
                <c:pt idx="2773">
                  <c:v>6</c:v>
                </c:pt>
                <c:pt idx="2774">
                  <c:v>6</c:v>
                </c:pt>
                <c:pt idx="2775">
                  <c:v>6</c:v>
                </c:pt>
                <c:pt idx="2776">
                  <c:v>6</c:v>
                </c:pt>
                <c:pt idx="2777">
                  <c:v>6</c:v>
                </c:pt>
                <c:pt idx="2778">
                  <c:v>6</c:v>
                </c:pt>
                <c:pt idx="2779">
                  <c:v>6</c:v>
                </c:pt>
                <c:pt idx="2780">
                  <c:v>6</c:v>
                </c:pt>
                <c:pt idx="2781">
                  <c:v>6</c:v>
                </c:pt>
                <c:pt idx="2782">
                  <c:v>6</c:v>
                </c:pt>
                <c:pt idx="2783">
                  <c:v>6</c:v>
                </c:pt>
                <c:pt idx="2784">
                  <c:v>6</c:v>
                </c:pt>
                <c:pt idx="2785">
                  <c:v>6</c:v>
                </c:pt>
                <c:pt idx="2786">
                  <c:v>6</c:v>
                </c:pt>
                <c:pt idx="2787">
                  <c:v>6</c:v>
                </c:pt>
                <c:pt idx="2788">
                  <c:v>6</c:v>
                </c:pt>
                <c:pt idx="2789">
                  <c:v>6</c:v>
                </c:pt>
                <c:pt idx="2790">
                  <c:v>6</c:v>
                </c:pt>
                <c:pt idx="2791">
                  <c:v>6</c:v>
                </c:pt>
                <c:pt idx="2792">
                  <c:v>6</c:v>
                </c:pt>
                <c:pt idx="2793">
                  <c:v>6</c:v>
                </c:pt>
                <c:pt idx="2794">
                  <c:v>6</c:v>
                </c:pt>
                <c:pt idx="2795">
                  <c:v>6</c:v>
                </c:pt>
                <c:pt idx="2796">
                  <c:v>6</c:v>
                </c:pt>
                <c:pt idx="2797">
                  <c:v>6</c:v>
                </c:pt>
                <c:pt idx="2798">
                  <c:v>6</c:v>
                </c:pt>
                <c:pt idx="2799">
                  <c:v>6</c:v>
                </c:pt>
                <c:pt idx="2800">
                  <c:v>6</c:v>
                </c:pt>
                <c:pt idx="2801">
                  <c:v>6</c:v>
                </c:pt>
                <c:pt idx="2802">
                  <c:v>6</c:v>
                </c:pt>
                <c:pt idx="2803">
                  <c:v>6</c:v>
                </c:pt>
                <c:pt idx="2804">
                  <c:v>6</c:v>
                </c:pt>
                <c:pt idx="2805">
                  <c:v>6</c:v>
                </c:pt>
                <c:pt idx="2806">
                  <c:v>6</c:v>
                </c:pt>
                <c:pt idx="2807">
                  <c:v>6</c:v>
                </c:pt>
                <c:pt idx="2808">
                  <c:v>6</c:v>
                </c:pt>
                <c:pt idx="2809">
                  <c:v>6</c:v>
                </c:pt>
                <c:pt idx="2810">
                  <c:v>6</c:v>
                </c:pt>
                <c:pt idx="2811">
                  <c:v>6</c:v>
                </c:pt>
                <c:pt idx="2812">
                  <c:v>6</c:v>
                </c:pt>
                <c:pt idx="2813">
                  <c:v>6</c:v>
                </c:pt>
                <c:pt idx="2814">
                  <c:v>6</c:v>
                </c:pt>
                <c:pt idx="2815">
                  <c:v>6</c:v>
                </c:pt>
                <c:pt idx="2816">
                  <c:v>6</c:v>
                </c:pt>
                <c:pt idx="2817">
                  <c:v>6</c:v>
                </c:pt>
                <c:pt idx="2818">
                  <c:v>6</c:v>
                </c:pt>
                <c:pt idx="2819">
                  <c:v>6</c:v>
                </c:pt>
                <c:pt idx="2820">
                  <c:v>6</c:v>
                </c:pt>
                <c:pt idx="2821">
                  <c:v>6</c:v>
                </c:pt>
                <c:pt idx="2822">
                  <c:v>6</c:v>
                </c:pt>
                <c:pt idx="2823">
                  <c:v>6</c:v>
                </c:pt>
                <c:pt idx="2824">
                  <c:v>6</c:v>
                </c:pt>
                <c:pt idx="2825">
                  <c:v>6</c:v>
                </c:pt>
                <c:pt idx="2826">
                  <c:v>6</c:v>
                </c:pt>
                <c:pt idx="2827">
                  <c:v>6</c:v>
                </c:pt>
                <c:pt idx="2828">
                  <c:v>6</c:v>
                </c:pt>
                <c:pt idx="2829">
                  <c:v>6</c:v>
                </c:pt>
                <c:pt idx="2830">
                  <c:v>6</c:v>
                </c:pt>
                <c:pt idx="2831">
                  <c:v>6</c:v>
                </c:pt>
                <c:pt idx="2832">
                  <c:v>6</c:v>
                </c:pt>
                <c:pt idx="2833">
                  <c:v>6</c:v>
                </c:pt>
                <c:pt idx="2834">
                  <c:v>6</c:v>
                </c:pt>
                <c:pt idx="2835">
                  <c:v>6</c:v>
                </c:pt>
                <c:pt idx="2836">
                  <c:v>6</c:v>
                </c:pt>
                <c:pt idx="2837">
                  <c:v>6</c:v>
                </c:pt>
                <c:pt idx="2838">
                  <c:v>6</c:v>
                </c:pt>
                <c:pt idx="2839">
                  <c:v>6</c:v>
                </c:pt>
                <c:pt idx="2840">
                  <c:v>6</c:v>
                </c:pt>
                <c:pt idx="2841">
                  <c:v>6</c:v>
                </c:pt>
                <c:pt idx="2842">
                  <c:v>6</c:v>
                </c:pt>
                <c:pt idx="2843">
                  <c:v>6</c:v>
                </c:pt>
                <c:pt idx="2844">
                  <c:v>6</c:v>
                </c:pt>
                <c:pt idx="2845">
                  <c:v>6</c:v>
                </c:pt>
                <c:pt idx="2846">
                  <c:v>6</c:v>
                </c:pt>
                <c:pt idx="2847">
                  <c:v>6</c:v>
                </c:pt>
                <c:pt idx="2848">
                  <c:v>6</c:v>
                </c:pt>
                <c:pt idx="2849">
                  <c:v>6</c:v>
                </c:pt>
                <c:pt idx="2850">
                  <c:v>6</c:v>
                </c:pt>
                <c:pt idx="2851">
                  <c:v>6</c:v>
                </c:pt>
                <c:pt idx="2852">
                  <c:v>6</c:v>
                </c:pt>
                <c:pt idx="2853">
                  <c:v>6</c:v>
                </c:pt>
                <c:pt idx="2854">
                  <c:v>6</c:v>
                </c:pt>
                <c:pt idx="2855">
                  <c:v>6</c:v>
                </c:pt>
                <c:pt idx="2856">
                  <c:v>6</c:v>
                </c:pt>
                <c:pt idx="2857">
                  <c:v>6</c:v>
                </c:pt>
                <c:pt idx="2858">
                  <c:v>6</c:v>
                </c:pt>
                <c:pt idx="2859">
                  <c:v>6</c:v>
                </c:pt>
                <c:pt idx="2860">
                  <c:v>6</c:v>
                </c:pt>
                <c:pt idx="2861">
                  <c:v>6</c:v>
                </c:pt>
                <c:pt idx="2862">
                  <c:v>6</c:v>
                </c:pt>
                <c:pt idx="2863">
                  <c:v>6</c:v>
                </c:pt>
                <c:pt idx="2864">
                  <c:v>6</c:v>
                </c:pt>
                <c:pt idx="2865">
                  <c:v>6</c:v>
                </c:pt>
                <c:pt idx="2866">
                  <c:v>6</c:v>
                </c:pt>
                <c:pt idx="2867">
                  <c:v>6</c:v>
                </c:pt>
                <c:pt idx="2868">
                  <c:v>6</c:v>
                </c:pt>
                <c:pt idx="2869">
                  <c:v>6</c:v>
                </c:pt>
                <c:pt idx="2870">
                  <c:v>6</c:v>
                </c:pt>
                <c:pt idx="2871">
                  <c:v>6</c:v>
                </c:pt>
                <c:pt idx="2872">
                  <c:v>6</c:v>
                </c:pt>
                <c:pt idx="2873">
                  <c:v>6</c:v>
                </c:pt>
                <c:pt idx="2874">
                  <c:v>6</c:v>
                </c:pt>
                <c:pt idx="2875">
                  <c:v>6</c:v>
                </c:pt>
                <c:pt idx="2876">
                  <c:v>6</c:v>
                </c:pt>
                <c:pt idx="2877">
                  <c:v>6</c:v>
                </c:pt>
                <c:pt idx="2878">
                  <c:v>6</c:v>
                </c:pt>
                <c:pt idx="2879">
                  <c:v>6</c:v>
                </c:pt>
                <c:pt idx="2880">
                  <c:v>6</c:v>
                </c:pt>
                <c:pt idx="2881">
                  <c:v>6</c:v>
                </c:pt>
                <c:pt idx="2882">
                  <c:v>6</c:v>
                </c:pt>
                <c:pt idx="2883">
                  <c:v>6</c:v>
                </c:pt>
                <c:pt idx="2884">
                  <c:v>6</c:v>
                </c:pt>
                <c:pt idx="2885">
                  <c:v>6</c:v>
                </c:pt>
                <c:pt idx="2886">
                  <c:v>6</c:v>
                </c:pt>
                <c:pt idx="2887">
                  <c:v>6</c:v>
                </c:pt>
                <c:pt idx="2888">
                  <c:v>6</c:v>
                </c:pt>
                <c:pt idx="2889">
                  <c:v>6</c:v>
                </c:pt>
                <c:pt idx="2890">
                  <c:v>6</c:v>
                </c:pt>
                <c:pt idx="2891">
                  <c:v>6</c:v>
                </c:pt>
                <c:pt idx="2892">
                  <c:v>6</c:v>
                </c:pt>
                <c:pt idx="2893">
                  <c:v>6</c:v>
                </c:pt>
                <c:pt idx="2894">
                  <c:v>6</c:v>
                </c:pt>
                <c:pt idx="2895">
                  <c:v>6</c:v>
                </c:pt>
                <c:pt idx="2896">
                  <c:v>6</c:v>
                </c:pt>
                <c:pt idx="2897">
                  <c:v>6</c:v>
                </c:pt>
                <c:pt idx="2898">
                  <c:v>6</c:v>
                </c:pt>
                <c:pt idx="2899">
                  <c:v>6</c:v>
                </c:pt>
                <c:pt idx="2900">
                  <c:v>6</c:v>
                </c:pt>
                <c:pt idx="2901">
                  <c:v>6</c:v>
                </c:pt>
                <c:pt idx="2902">
                  <c:v>6</c:v>
                </c:pt>
                <c:pt idx="2903">
                  <c:v>6</c:v>
                </c:pt>
                <c:pt idx="2904">
                  <c:v>6</c:v>
                </c:pt>
                <c:pt idx="2905">
                  <c:v>6</c:v>
                </c:pt>
                <c:pt idx="2906">
                  <c:v>6</c:v>
                </c:pt>
                <c:pt idx="2907">
                  <c:v>6</c:v>
                </c:pt>
                <c:pt idx="2908">
                  <c:v>6</c:v>
                </c:pt>
                <c:pt idx="2909">
                  <c:v>6</c:v>
                </c:pt>
                <c:pt idx="2910">
                  <c:v>6</c:v>
                </c:pt>
                <c:pt idx="2911">
                  <c:v>6</c:v>
                </c:pt>
                <c:pt idx="2912">
                  <c:v>6</c:v>
                </c:pt>
                <c:pt idx="2913">
                  <c:v>6</c:v>
                </c:pt>
                <c:pt idx="2914">
                  <c:v>6</c:v>
                </c:pt>
                <c:pt idx="2915">
                  <c:v>6</c:v>
                </c:pt>
                <c:pt idx="2916">
                  <c:v>6</c:v>
                </c:pt>
                <c:pt idx="2917">
                  <c:v>6</c:v>
                </c:pt>
                <c:pt idx="2918">
                  <c:v>6</c:v>
                </c:pt>
                <c:pt idx="2919">
                  <c:v>6</c:v>
                </c:pt>
                <c:pt idx="2920">
                  <c:v>6</c:v>
                </c:pt>
                <c:pt idx="2921">
                  <c:v>6</c:v>
                </c:pt>
                <c:pt idx="2922">
                  <c:v>6</c:v>
                </c:pt>
                <c:pt idx="2923">
                  <c:v>6</c:v>
                </c:pt>
                <c:pt idx="2924">
                  <c:v>6</c:v>
                </c:pt>
                <c:pt idx="2925">
                  <c:v>6</c:v>
                </c:pt>
                <c:pt idx="2926">
                  <c:v>6</c:v>
                </c:pt>
                <c:pt idx="2927">
                  <c:v>6</c:v>
                </c:pt>
                <c:pt idx="2928">
                  <c:v>6</c:v>
                </c:pt>
                <c:pt idx="2929">
                  <c:v>6</c:v>
                </c:pt>
                <c:pt idx="2930">
                  <c:v>6</c:v>
                </c:pt>
                <c:pt idx="2931">
                  <c:v>6</c:v>
                </c:pt>
                <c:pt idx="2932">
                  <c:v>6</c:v>
                </c:pt>
                <c:pt idx="2933">
                  <c:v>6</c:v>
                </c:pt>
                <c:pt idx="2934">
                  <c:v>6</c:v>
                </c:pt>
                <c:pt idx="2935">
                  <c:v>6</c:v>
                </c:pt>
                <c:pt idx="2936">
                  <c:v>6</c:v>
                </c:pt>
                <c:pt idx="2937">
                  <c:v>6</c:v>
                </c:pt>
                <c:pt idx="2938">
                  <c:v>6</c:v>
                </c:pt>
                <c:pt idx="2939">
                  <c:v>6</c:v>
                </c:pt>
                <c:pt idx="2940">
                  <c:v>6</c:v>
                </c:pt>
                <c:pt idx="2941">
                  <c:v>6</c:v>
                </c:pt>
                <c:pt idx="2942">
                  <c:v>6</c:v>
                </c:pt>
                <c:pt idx="2943">
                  <c:v>6</c:v>
                </c:pt>
                <c:pt idx="2944">
                  <c:v>6</c:v>
                </c:pt>
                <c:pt idx="2945">
                  <c:v>6</c:v>
                </c:pt>
                <c:pt idx="2946">
                  <c:v>6</c:v>
                </c:pt>
                <c:pt idx="2947">
                  <c:v>6</c:v>
                </c:pt>
                <c:pt idx="2948">
                  <c:v>6</c:v>
                </c:pt>
                <c:pt idx="2949">
                  <c:v>6</c:v>
                </c:pt>
                <c:pt idx="2950">
                  <c:v>6</c:v>
                </c:pt>
                <c:pt idx="2951">
                  <c:v>6</c:v>
                </c:pt>
                <c:pt idx="2952">
                  <c:v>6</c:v>
                </c:pt>
                <c:pt idx="2953">
                  <c:v>6</c:v>
                </c:pt>
                <c:pt idx="2954">
                  <c:v>6</c:v>
                </c:pt>
                <c:pt idx="2955">
                  <c:v>6</c:v>
                </c:pt>
                <c:pt idx="2956">
                  <c:v>6</c:v>
                </c:pt>
                <c:pt idx="2957">
                  <c:v>6</c:v>
                </c:pt>
                <c:pt idx="2958">
                  <c:v>6</c:v>
                </c:pt>
                <c:pt idx="2959">
                  <c:v>6</c:v>
                </c:pt>
                <c:pt idx="2960">
                  <c:v>6</c:v>
                </c:pt>
                <c:pt idx="2961">
                  <c:v>6</c:v>
                </c:pt>
                <c:pt idx="2962">
                  <c:v>6</c:v>
                </c:pt>
                <c:pt idx="2963">
                  <c:v>6</c:v>
                </c:pt>
                <c:pt idx="2964">
                  <c:v>6</c:v>
                </c:pt>
                <c:pt idx="2965">
                  <c:v>6</c:v>
                </c:pt>
                <c:pt idx="2966">
                  <c:v>6</c:v>
                </c:pt>
                <c:pt idx="2967">
                  <c:v>6</c:v>
                </c:pt>
                <c:pt idx="2968">
                  <c:v>6</c:v>
                </c:pt>
                <c:pt idx="2969">
                  <c:v>6</c:v>
                </c:pt>
                <c:pt idx="2970">
                  <c:v>6</c:v>
                </c:pt>
                <c:pt idx="2971">
                  <c:v>6</c:v>
                </c:pt>
                <c:pt idx="2972">
                  <c:v>6</c:v>
                </c:pt>
                <c:pt idx="2973">
                  <c:v>6</c:v>
                </c:pt>
                <c:pt idx="2974">
                  <c:v>6</c:v>
                </c:pt>
                <c:pt idx="2975">
                  <c:v>6</c:v>
                </c:pt>
                <c:pt idx="2976">
                  <c:v>6</c:v>
                </c:pt>
                <c:pt idx="2977">
                  <c:v>6</c:v>
                </c:pt>
                <c:pt idx="2978">
                  <c:v>6</c:v>
                </c:pt>
                <c:pt idx="2979">
                  <c:v>6</c:v>
                </c:pt>
                <c:pt idx="2980">
                  <c:v>6</c:v>
                </c:pt>
                <c:pt idx="2981">
                  <c:v>6</c:v>
                </c:pt>
                <c:pt idx="2982">
                  <c:v>6</c:v>
                </c:pt>
                <c:pt idx="2983">
                  <c:v>6</c:v>
                </c:pt>
                <c:pt idx="2984">
                  <c:v>6</c:v>
                </c:pt>
                <c:pt idx="2985">
                  <c:v>6</c:v>
                </c:pt>
                <c:pt idx="2986">
                  <c:v>6</c:v>
                </c:pt>
                <c:pt idx="2987">
                  <c:v>6</c:v>
                </c:pt>
                <c:pt idx="2988">
                  <c:v>6</c:v>
                </c:pt>
                <c:pt idx="2989">
                  <c:v>6</c:v>
                </c:pt>
                <c:pt idx="2990">
                  <c:v>6</c:v>
                </c:pt>
                <c:pt idx="2991">
                  <c:v>6</c:v>
                </c:pt>
                <c:pt idx="2992">
                  <c:v>6</c:v>
                </c:pt>
                <c:pt idx="2993">
                  <c:v>6</c:v>
                </c:pt>
                <c:pt idx="2994">
                  <c:v>6</c:v>
                </c:pt>
                <c:pt idx="2995">
                  <c:v>6</c:v>
                </c:pt>
                <c:pt idx="2996">
                  <c:v>6</c:v>
                </c:pt>
                <c:pt idx="2997">
                  <c:v>6</c:v>
                </c:pt>
                <c:pt idx="2998">
                  <c:v>6</c:v>
                </c:pt>
                <c:pt idx="2999">
                  <c:v>6</c:v>
                </c:pt>
                <c:pt idx="3000">
                  <c:v>6</c:v>
                </c:pt>
                <c:pt idx="3001">
                  <c:v>6</c:v>
                </c:pt>
                <c:pt idx="3002">
                  <c:v>6</c:v>
                </c:pt>
                <c:pt idx="3003">
                  <c:v>6</c:v>
                </c:pt>
                <c:pt idx="3004">
                  <c:v>6</c:v>
                </c:pt>
                <c:pt idx="3005">
                  <c:v>6</c:v>
                </c:pt>
                <c:pt idx="3006">
                  <c:v>6</c:v>
                </c:pt>
                <c:pt idx="3007">
                  <c:v>6</c:v>
                </c:pt>
                <c:pt idx="3008">
                  <c:v>6</c:v>
                </c:pt>
                <c:pt idx="3009">
                  <c:v>6</c:v>
                </c:pt>
                <c:pt idx="3010">
                  <c:v>6</c:v>
                </c:pt>
                <c:pt idx="3011">
                  <c:v>6</c:v>
                </c:pt>
                <c:pt idx="3012">
                  <c:v>6</c:v>
                </c:pt>
                <c:pt idx="3013">
                  <c:v>6</c:v>
                </c:pt>
                <c:pt idx="3014">
                  <c:v>6</c:v>
                </c:pt>
                <c:pt idx="3015">
                  <c:v>6</c:v>
                </c:pt>
                <c:pt idx="3016">
                  <c:v>6</c:v>
                </c:pt>
                <c:pt idx="3017">
                  <c:v>6</c:v>
                </c:pt>
                <c:pt idx="3018">
                  <c:v>6</c:v>
                </c:pt>
                <c:pt idx="3019">
                  <c:v>6</c:v>
                </c:pt>
                <c:pt idx="3020">
                  <c:v>6</c:v>
                </c:pt>
                <c:pt idx="3021">
                  <c:v>6</c:v>
                </c:pt>
                <c:pt idx="3022">
                  <c:v>6</c:v>
                </c:pt>
                <c:pt idx="3023">
                  <c:v>6</c:v>
                </c:pt>
                <c:pt idx="3024">
                  <c:v>6</c:v>
                </c:pt>
                <c:pt idx="3025">
                  <c:v>6</c:v>
                </c:pt>
                <c:pt idx="3026">
                  <c:v>6</c:v>
                </c:pt>
                <c:pt idx="3027">
                  <c:v>6</c:v>
                </c:pt>
                <c:pt idx="3028">
                  <c:v>6</c:v>
                </c:pt>
                <c:pt idx="3029">
                  <c:v>6</c:v>
                </c:pt>
                <c:pt idx="3030">
                  <c:v>6</c:v>
                </c:pt>
                <c:pt idx="3031">
                  <c:v>6</c:v>
                </c:pt>
                <c:pt idx="3032">
                  <c:v>6</c:v>
                </c:pt>
                <c:pt idx="3033">
                  <c:v>6</c:v>
                </c:pt>
                <c:pt idx="3034">
                  <c:v>6</c:v>
                </c:pt>
                <c:pt idx="3035">
                  <c:v>6</c:v>
                </c:pt>
                <c:pt idx="3036">
                  <c:v>6</c:v>
                </c:pt>
                <c:pt idx="3037">
                  <c:v>6</c:v>
                </c:pt>
                <c:pt idx="3038">
                  <c:v>6</c:v>
                </c:pt>
                <c:pt idx="3039">
                  <c:v>6</c:v>
                </c:pt>
                <c:pt idx="3040">
                  <c:v>6</c:v>
                </c:pt>
                <c:pt idx="3041">
                  <c:v>6</c:v>
                </c:pt>
                <c:pt idx="3042">
                  <c:v>6</c:v>
                </c:pt>
                <c:pt idx="3043">
                  <c:v>6</c:v>
                </c:pt>
                <c:pt idx="3044">
                  <c:v>6</c:v>
                </c:pt>
                <c:pt idx="3045">
                  <c:v>6</c:v>
                </c:pt>
                <c:pt idx="3046">
                  <c:v>6</c:v>
                </c:pt>
                <c:pt idx="3047">
                  <c:v>6</c:v>
                </c:pt>
                <c:pt idx="3048">
                  <c:v>6</c:v>
                </c:pt>
                <c:pt idx="3049">
                  <c:v>6</c:v>
                </c:pt>
                <c:pt idx="3050">
                  <c:v>6</c:v>
                </c:pt>
                <c:pt idx="3051">
                  <c:v>6</c:v>
                </c:pt>
                <c:pt idx="3052">
                  <c:v>6</c:v>
                </c:pt>
                <c:pt idx="3053">
                  <c:v>6</c:v>
                </c:pt>
                <c:pt idx="3054">
                  <c:v>6</c:v>
                </c:pt>
                <c:pt idx="3055">
                  <c:v>6</c:v>
                </c:pt>
                <c:pt idx="3056">
                  <c:v>6</c:v>
                </c:pt>
                <c:pt idx="3057">
                  <c:v>6</c:v>
                </c:pt>
                <c:pt idx="3058">
                  <c:v>6</c:v>
                </c:pt>
                <c:pt idx="3059">
                  <c:v>6</c:v>
                </c:pt>
                <c:pt idx="3060">
                  <c:v>6</c:v>
                </c:pt>
                <c:pt idx="3061">
                  <c:v>6</c:v>
                </c:pt>
                <c:pt idx="3062">
                  <c:v>6</c:v>
                </c:pt>
                <c:pt idx="3063">
                  <c:v>6</c:v>
                </c:pt>
                <c:pt idx="3064">
                  <c:v>6</c:v>
                </c:pt>
                <c:pt idx="3065">
                  <c:v>6</c:v>
                </c:pt>
                <c:pt idx="3066">
                  <c:v>6</c:v>
                </c:pt>
                <c:pt idx="3067">
                  <c:v>6</c:v>
                </c:pt>
                <c:pt idx="3068">
                  <c:v>6</c:v>
                </c:pt>
                <c:pt idx="3069">
                  <c:v>6</c:v>
                </c:pt>
                <c:pt idx="3070">
                  <c:v>6</c:v>
                </c:pt>
                <c:pt idx="3071">
                  <c:v>6</c:v>
                </c:pt>
                <c:pt idx="3072">
                  <c:v>6</c:v>
                </c:pt>
                <c:pt idx="3073">
                  <c:v>6</c:v>
                </c:pt>
                <c:pt idx="3074">
                  <c:v>6</c:v>
                </c:pt>
                <c:pt idx="3075">
                  <c:v>6</c:v>
                </c:pt>
                <c:pt idx="3076">
                  <c:v>6</c:v>
                </c:pt>
                <c:pt idx="3077">
                  <c:v>6</c:v>
                </c:pt>
                <c:pt idx="3078">
                  <c:v>6</c:v>
                </c:pt>
                <c:pt idx="3079">
                  <c:v>6</c:v>
                </c:pt>
                <c:pt idx="3080">
                  <c:v>6</c:v>
                </c:pt>
                <c:pt idx="3081">
                  <c:v>6</c:v>
                </c:pt>
                <c:pt idx="3082">
                  <c:v>6</c:v>
                </c:pt>
                <c:pt idx="3083">
                  <c:v>6</c:v>
                </c:pt>
                <c:pt idx="3084">
                  <c:v>6</c:v>
                </c:pt>
                <c:pt idx="3085">
                  <c:v>6</c:v>
                </c:pt>
                <c:pt idx="3086">
                  <c:v>6</c:v>
                </c:pt>
                <c:pt idx="3087">
                  <c:v>6</c:v>
                </c:pt>
                <c:pt idx="3088">
                  <c:v>6</c:v>
                </c:pt>
                <c:pt idx="3089">
                  <c:v>6</c:v>
                </c:pt>
                <c:pt idx="3090">
                  <c:v>6</c:v>
                </c:pt>
                <c:pt idx="3091">
                  <c:v>6</c:v>
                </c:pt>
                <c:pt idx="3092">
                  <c:v>6</c:v>
                </c:pt>
                <c:pt idx="3093">
                  <c:v>6</c:v>
                </c:pt>
                <c:pt idx="3094">
                  <c:v>6</c:v>
                </c:pt>
                <c:pt idx="3095">
                  <c:v>6</c:v>
                </c:pt>
                <c:pt idx="3096">
                  <c:v>6</c:v>
                </c:pt>
                <c:pt idx="3097">
                  <c:v>6</c:v>
                </c:pt>
                <c:pt idx="3098">
                  <c:v>6</c:v>
                </c:pt>
                <c:pt idx="3099">
                  <c:v>6</c:v>
                </c:pt>
                <c:pt idx="3100">
                  <c:v>6</c:v>
                </c:pt>
                <c:pt idx="3101">
                  <c:v>6</c:v>
                </c:pt>
              </c:numCache>
            </c:numRef>
          </c:val>
          <c:smooth val="0"/>
          <c:extLst>
            <c:ext xmlns:c16="http://schemas.microsoft.com/office/drawing/2014/chart" uri="{C3380CC4-5D6E-409C-BE32-E72D297353CC}">
              <c16:uniqueId val="{00000001-F90C-4C35-B34D-FC73606C045D}"/>
            </c:ext>
          </c:extLst>
        </c:ser>
        <c:ser>
          <c:idx val="1"/>
          <c:order val="2"/>
          <c:tx>
            <c:v>CSn</c:v>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Waveform!$C$12:$DOJ$12</c:f>
              <c:numCache>
                <c:formatCode>General</c:formatCode>
                <c:ptCount val="3102"/>
                <c:pt idx="0">
                  <c:v>5</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pt idx="25">
                  <c:v>4</c:v>
                </c:pt>
                <c:pt idx="26">
                  <c:v>4</c:v>
                </c:pt>
                <c:pt idx="27">
                  <c:v>4</c:v>
                </c:pt>
                <c:pt idx="28">
                  <c:v>4</c:v>
                </c:pt>
                <c:pt idx="29">
                  <c:v>4</c:v>
                </c:pt>
                <c:pt idx="30">
                  <c:v>4</c:v>
                </c:pt>
                <c:pt idx="31">
                  <c:v>4</c:v>
                </c:pt>
                <c:pt idx="32">
                  <c:v>4</c:v>
                </c:pt>
                <c:pt idx="33">
                  <c:v>4</c:v>
                </c:pt>
                <c:pt idx="34">
                  <c:v>4</c:v>
                </c:pt>
                <c:pt idx="35">
                  <c:v>4</c:v>
                </c:pt>
                <c:pt idx="36">
                  <c:v>4</c:v>
                </c:pt>
                <c:pt idx="37">
                  <c:v>4</c:v>
                </c:pt>
                <c:pt idx="38">
                  <c:v>4</c:v>
                </c:pt>
                <c:pt idx="39">
                  <c:v>4</c:v>
                </c:pt>
                <c:pt idx="40">
                  <c:v>4</c:v>
                </c:pt>
                <c:pt idx="41">
                  <c:v>4</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4</c:v>
                </c:pt>
                <c:pt idx="57">
                  <c:v>4</c:v>
                </c:pt>
                <c:pt idx="58">
                  <c:v>4</c:v>
                </c:pt>
                <c:pt idx="59">
                  <c:v>4</c:v>
                </c:pt>
                <c:pt idx="60">
                  <c:v>4</c:v>
                </c:pt>
                <c:pt idx="61">
                  <c:v>4</c:v>
                </c:pt>
                <c:pt idx="62">
                  <c:v>4</c:v>
                </c:pt>
                <c:pt idx="63">
                  <c:v>4</c:v>
                </c:pt>
                <c:pt idx="64">
                  <c:v>4</c:v>
                </c:pt>
                <c:pt idx="65">
                  <c:v>4</c:v>
                </c:pt>
                <c:pt idx="66">
                  <c:v>4</c:v>
                </c:pt>
                <c:pt idx="67">
                  <c:v>4</c:v>
                </c:pt>
                <c:pt idx="68">
                  <c:v>4</c:v>
                </c:pt>
                <c:pt idx="69">
                  <c:v>4</c:v>
                </c:pt>
                <c:pt idx="70">
                  <c:v>4</c:v>
                </c:pt>
                <c:pt idx="71">
                  <c:v>4</c:v>
                </c:pt>
                <c:pt idx="72">
                  <c:v>4</c:v>
                </c:pt>
                <c:pt idx="73">
                  <c:v>4</c:v>
                </c:pt>
                <c:pt idx="74">
                  <c:v>4</c:v>
                </c:pt>
                <c:pt idx="75">
                  <c:v>4</c:v>
                </c:pt>
                <c:pt idx="76">
                  <c:v>4</c:v>
                </c:pt>
                <c:pt idx="77">
                  <c:v>4</c:v>
                </c:pt>
                <c:pt idx="78">
                  <c:v>4</c:v>
                </c:pt>
                <c:pt idx="79">
                  <c:v>4</c:v>
                </c:pt>
                <c:pt idx="80">
                  <c:v>4</c:v>
                </c:pt>
                <c:pt idx="81">
                  <c:v>4</c:v>
                </c:pt>
                <c:pt idx="82">
                  <c:v>4</c:v>
                </c:pt>
                <c:pt idx="83">
                  <c:v>4</c:v>
                </c:pt>
                <c:pt idx="84">
                  <c:v>4</c:v>
                </c:pt>
                <c:pt idx="85">
                  <c:v>4</c:v>
                </c:pt>
                <c:pt idx="86">
                  <c:v>4</c:v>
                </c:pt>
                <c:pt idx="87">
                  <c:v>4</c:v>
                </c:pt>
                <c:pt idx="88">
                  <c:v>4</c:v>
                </c:pt>
                <c:pt idx="89">
                  <c:v>4</c:v>
                </c:pt>
                <c:pt idx="90">
                  <c:v>4</c:v>
                </c:pt>
                <c:pt idx="91">
                  <c:v>4</c:v>
                </c:pt>
                <c:pt idx="92">
                  <c:v>4</c:v>
                </c:pt>
                <c:pt idx="93">
                  <c:v>4</c:v>
                </c:pt>
                <c:pt idx="94">
                  <c:v>4</c:v>
                </c:pt>
                <c:pt idx="95">
                  <c:v>4</c:v>
                </c:pt>
                <c:pt idx="96">
                  <c:v>4</c:v>
                </c:pt>
                <c:pt idx="97">
                  <c:v>4</c:v>
                </c:pt>
                <c:pt idx="98">
                  <c:v>4</c:v>
                </c:pt>
                <c:pt idx="99">
                  <c:v>4</c:v>
                </c:pt>
                <c:pt idx="100">
                  <c:v>4</c:v>
                </c:pt>
                <c:pt idx="101">
                  <c:v>4</c:v>
                </c:pt>
                <c:pt idx="102">
                  <c:v>4</c:v>
                </c:pt>
                <c:pt idx="103">
                  <c:v>4</c:v>
                </c:pt>
                <c:pt idx="104">
                  <c:v>4</c:v>
                </c:pt>
                <c:pt idx="105">
                  <c:v>4</c:v>
                </c:pt>
                <c:pt idx="106">
                  <c:v>4</c:v>
                </c:pt>
                <c:pt idx="107">
                  <c:v>4</c:v>
                </c:pt>
                <c:pt idx="108">
                  <c:v>4</c:v>
                </c:pt>
                <c:pt idx="109">
                  <c:v>4</c:v>
                </c:pt>
                <c:pt idx="110">
                  <c:v>4</c:v>
                </c:pt>
                <c:pt idx="111">
                  <c:v>4</c:v>
                </c:pt>
                <c:pt idx="112">
                  <c:v>4</c:v>
                </c:pt>
                <c:pt idx="113">
                  <c:v>4</c:v>
                </c:pt>
                <c:pt idx="114">
                  <c:v>4</c:v>
                </c:pt>
                <c:pt idx="115">
                  <c:v>4</c:v>
                </c:pt>
                <c:pt idx="116">
                  <c:v>4</c:v>
                </c:pt>
                <c:pt idx="117">
                  <c:v>4</c:v>
                </c:pt>
                <c:pt idx="118">
                  <c:v>4</c:v>
                </c:pt>
                <c:pt idx="119">
                  <c:v>4</c:v>
                </c:pt>
                <c:pt idx="120">
                  <c:v>4</c:v>
                </c:pt>
                <c:pt idx="121">
                  <c:v>4</c:v>
                </c:pt>
                <c:pt idx="122">
                  <c:v>4</c:v>
                </c:pt>
                <c:pt idx="123">
                  <c:v>4</c:v>
                </c:pt>
                <c:pt idx="124">
                  <c:v>4</c:v>
                </c:pt>
                <c:pt idx="125">
                  <c:v>4</c:v>
                </c:pt>
                <c:pt idx="126">
                  <c:v>4</c:v>
                </c:pt>
                <c:pt idx="127">
                  <c:v>4</c:v>
                </c:pt>
                <c:pt idx="128">
                  <c:v>4</c:v>
                </c:pt>
                <c:pt idx="129">
                  <c:v>4</c:v>
                </c:pt>
                <c:pt idx="130">
                  <c:v>4</c:v>
                </c:pt>
                <c:pt idx="131">
                  <c:v>4</c:v>
                </c:pt>
                <c:pt idx="132">
                  <c:v>4</c:v>
                </c:pt>
                <c:pt idx="133">
                  <c:v>4</c:v>
                </c:pt>
                <c:pt idx="134">
                  <c:v>4</c:v>
                </c:pt>
                <c:pt idx="135">
                  <c:v>4</c:v>
                </c:pt>
                <c:pt idx="136">
                  <c:v>4</c:v>
                </c:pt>
                <c:pt idx="137">
                  <c:v>4</c:v>
                </c:pt>
                <c:pt idx="138">
                  <c:v>4</c:v>
                </c:pt>
                <c:pt idx="139">
                  <c:v>4</c:v>
                </c:pt>
                <c:pt idx="140">
                  <c:v>4</c:v>
                </c:pt>
                <c:pt idx="141">
                  <c:v>4</c:v>
                </c:pt>
                <c:pt idx="142">
                  <c:v>4</c:v>
                </c:pt>
                <c:pt idx="143">
                  <c:v>4</c:v>
                </c:pt>
                <c:pt idx="144">
                  <c:v>4</c:v>
                </c:pt>
                <c:pt idx="145">
                  <c:v>4</c:v>
                </c:pt>
                <c:pt idx="146">
                  <c:v>4</c:v>
                </c:pt>
                <c:pt idx="147">
                  <c:v>4</c:v>
                </c:pt>
                <c:pt idx="148">
                  <c:v>4</c:v>
                </c:pt>
                <c:pt idx="149">
                  <c:v>4</c:v>
                </c:pt>
                <c:pt idx="150">
                  <c:v>4</c:v>
                </c:pt>
                <c:pt idx="151">
                  <c:v>4</c:v>
                </c:pt>
                <c:pt idx="152">
                  <c:v>4</c:v>
                </c:pt>
                <c:pt idx="153">
                  <c:v>4</c:v>
                </c:pt>
                <c:pt idx="154">
                  <c:v>4</c:v>
                </c:pt>
                <c:pt idx="155">
                  <c:v>4</c:v>
                </c:pt>
                <c:pt idx="156">
                  <c:v>4</c:v>
                </c:pt>
                <c:pt idx="157">
                  <c:v>4</c:v>
                </c:pt>
                <c:pt idx="158">
                  <c:v>4</c:v>
                </c:pt>
                <c:pt idx="159">
                  <c:v>4</c:v>
                </c:pt>
                <c:pt idx="160">
                  <c:v>4</c:v>
                </c:pt>
                <c:pt idx="161">
                  <c:v>4</c:v>
                </c:pt>
                <c:pt idx="162">
                  <c:v>4</c:v>
                </c:pt>
                <c:pt idx="163">
                  <c:v>4</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4</c:v>
                </c:pt>
                <c:pt idx="276">
                  <c:v>4</c:v>
                </c:pt>
                <c:pt idx="277">
                  <c:v>4</c:v>
                </c:pt>
                <c:pt idx="278">
                  <c:v>4</c:v>
                </c:pt>
                <c:pt idx="279">
                  <c:v>4</c:v>
                </c:pt>
                <c:pt idx="280">
                  <c:v>4</c:v>
                </c:pt>
                <c:pt idx="281">
                  <c:v>4</c:v>
                </c:pt>
                <c:pt idx="282">
                  <c:v>4</c:v>
                </c:pt>
                <c:pt idx="283">
                  <c:v>4</c:v>
                </c:pt>
                <c:pt idx="284">
                  <c:v>4</c:v>
                </c:pt>
                <c:pt idx="285">
                  <c:v>4</c:v>
                </c:pt>
                <c:pt idx="286">
                  <c:v>4</c:v>
                </c:pt>
                <c:pt idx="287">
                  <c:v>4</c:v>
                </c:pt>
                <c:pt idx="288">
                  <c:v>4</c:v>
                </c:pt>
                <c:pt idx="289">
                  <c:v>4</c:v>
                </c:pt>
                <c:pt idx="290">
                  <c:v>4</c:v>
                </c:pt>
                <c:pt idx="291">
                  <c:v>4</c:v>
                </c:pt>
                <c:pt idx="292">
                  <c:v>4</c:v>
                </c:pt>
                <c:pt idx="293">
                  <c:v>4</c:v>
                </c:pt>
                <c:pt idx="294">
                  <c:v>4</c:v>
                </c:pt>
                <c:pt idx="295">
                  <c:v>4</c:v>
                </c:pt>
                <c:pt idx="296">
                  <c:v>4</c:v>
                </c:pt>
                <c:pt idx="297">
                  <c:v>4</c:v>
                </c:pt>
                <c:pt idx="298">
                  <c:v>4</c:v>
                </c:pt>
                <c:pt idx="299">
                  <c:v>4</c:v>
                </c:pt>
                <c:pt idx="300">
                  <c:v>4</c:v>
                </c:pt>
                <c:pt idx="301">
                  <c:v>4</c:v>
                </c:pt>
                <c:pt idx="302">
                  <c:v>5</c:v>
                </c:pt>
                <c:pt idx="303">
                  <c:v>5</c:v>
                </c:pt>
                <c:pt idx="304">
                  <c:v>5</c:v>
                </c:pt>
                <c:pt idx="305">
                  <c:v>5</c:v>
                </c:pt>
                <c:pt idx="306">
                  <c:v>5</c:v>
                </c:pt>
                <c:pt idx="307">
                  <c:v>5</c:v>
                </c:pt>
                <c:pt idx="308">
                  <c:v>5</c:v>
                </c:pt>
                <c:pt idx="309">
                  <c:v>5</c:v>
                </c:pt>
                <c:pt idx="310">
                  <c:v>5</c:v>
                </c:pt>
                <c:pt idx="311">
                  <c:v>5</c:v>
                </c:pt>
                <c:pt idx="312">
                  <c:v>5</c:v>
                </c:pt>
                <c:pt idx="313">
                  <c:v>5</c:v>
                </c:pt>
                <c:pt idx="314">
                  <c:v>5</c:v>
                </c:pt>
                <c:pt idx="315">
                  <c:v>5</c:v>
                </c:pt>
                <c:pt idx="316">
                  <c:v>5</c:v>
                </c:pt>
                <c:pt idx="317">
                  <c:v>5</c:v>
                </c:pt>
                <c:pt idx="318">
                  <c:v>5</c:v>
                </c:pt>
                <c:pt idx="319">
                  <c:v>5</c:v>
                </c:pt>
                <c:pt idx="320">
                  <c:v>5</c:v>
                </c:pt>
                <c:pt idx="321">
                  <c:v>5</c:v>
                </c:pt>
                <c:pt idx="322">
                  <c:v>5</c:v>
                </c:pt>
                <c:pt idx="323">
                  <c:v>5</c:v>
                </c:pt>
                <c:pt idx="324">
                  <c:v>5</c:v>
                </c:pt>
                <c:pt idx="325">
                  <c:v>5</c:v>
                </c:pt>
                <c:pt idx="326">
                  <c:v>5</c:v>
                </c:pt>
                <c:pt idx="327">
                  <c:v>5</c:v>
                </c:pt>
                <c:pt idx="328">
                  <c:v>5</c:v>
                </c:pt>
                <c:pt idx="329">
                  <c:v>5</c:v>
                </c:pt>
                <c:pt idx="330">
                  <c:v>5</c:v>
                </c:pt>
                <c:pt idx="331">
                  <c:v>5</c:v>
                </c:pt>
                <c:pt idx="332">
                  <c:v>5</c:v>
                </c:pt>
                <c:pt idx="333">
                  <c:v>5</c:v>
                </c:pt>
                <c:pt idx="334">
                  <c:v>5</c:v>
                </c:pt>
                <c:pt idx="335">
                  <c:v>5</c:v>
                </c:pt>
                <c:pt idx="336">
                  <c:v>5</c:v>
                </c:pt>
                <c:pt idx="337">
                  <c:v>5</c:v>
                </c:pt>
                <c:pt idx="338">
                  <c:v>5</c:v>
                </c:pt>
                <c:pt idx="339">
                  <c:v>5</c:v>
                </c:pt>
                <c:pt idx="340">
                  <c:v>5</c:v>
                </c:pt>
                <c:pt idx="341">
                  <c:v>5</c:v>
                </c:pt>
                <c:pt idx="342">
                  <c:v>5</c:v>
                </c:pt>
                <c:pt idx="343">
                  <c:v>5</c:v>
                </c:pt>
                <c:pt idx="344">
                  <c:v>5</c:v>
                </c:pt>
                <c:pt idx="345">
                  <c:v>5</c:v>
                </c:pt>
                <c:pt idx="346">
                  <c:v>5</c:v>
                </c:pt>
                <c:pt idx="347">
                  <c:v>5</c:v>
                </c:pt>
                <c:pt idx="348">
                  <c:v>5</c:v>
                </c:pt>
                <c:pt idx="349">
                  <c:v>5</c:v>
                </c:pt>
                <c:pt idx="350">
                  <c:v>5</c:v>
                </c:pt>
                <c:pt idx="351">
                  <c:v>5</c:v>
                </c:pt>
                <c:pt idx="352">
                  <c:v>5</c:v>
                </c:pt>
                <c:pt idx="353">
                  <c:v>5</c:v>
                </c:pt>
                <c:pt idx="354">
                  <c:v>5</c:v>
                </c:pt>
                <c:pt idx="355">
                  <c:v>5</c:v>
                </c:pt>
                <c:pt idx="356">
                  <c:v>5</c:v>
                </c:pt>
                <c:pt idx="357">
                  <c:v>5</c:v>
                </c:pt>
                <c:pt idx="358">
                  <c:v>5</c:v>
                </c:pt>
                <c:pt idx="359">
                  <c:v>5</c:v>
                </c:pt>
                <c:pt idx="360">
                  <c:v>5</c:v>
                </c:pt>
                <c:pt idx="361">
                  <c:v>5</c:v>
                </c:pt>
                <c:pt idx="362">
                  <c:v>5</c:v>
                </c:pt>
                <c:pt idx="363">
                  <c:v>5</c:v>
                </c:pt>
                <c:pt idx="364">
                  <c:v>5</c:v>
                </c:pt>
                <c:pt idx="365">
                  <c:v>5</c:v>
                </c:pt>
                <c:pt idx="366">
                  <c:v>5</c:v>
                </c:pt>
                <c:pt idx="367">
                  <c:v>5</c:v>
                </c:pt>
                <c:pt idx="368">
                  <c:v>5</c:v>
                </c:pt>
                <c:pt idx="369">
                  <c:v>5</c:v>
                </c:pt>
                <c:pt idx="370">
                  <c:v>5</c:v>
                </c:pt>
                <c:pt idx="371">
                  <c:v>5</c:v>
                </c:pt>
                <c:pt idx="372">
                  <c:v>5</c:v>
                </c:pt>
                <c:pt idx="373">
                  <c:v>5</c:v>
                </c:pt>
                <c:pt idx="374">
                  <c:v>5</c:v>
                </c:pt>
                <c:pt idx="375">
                  <c:v>5</c:v>
                </c:pt>
                <c:pt idx="376">
                  <c:v>5</c:v>
                </c:pt>
                <c:pt idx="377">
                  <c:v>5</c:v>
                </c:pt>
                <c:pt idx="378">
                  <c:v>5</c:v>
                </c:pt>
                <c:pt idx="379">
                  <c:v>5</c:v>
                </c:pt>
                <c:pt idx="380">
                  <c:v>5</c:v>
                </c:pt>
                <c:pt idx="381">
                  <c:v>5</c:v>
                </c:pt>
                <c:pt idx="382">
                  <c:v>5</c:v>
                </c:pt>
                <c:pt idx="383">
                  <c:v>5</c:v>
                </c:pt>
                <c:pt idx="384">
                  <c:v>5</c:v>
                </c:pt>
                <c:pt idx="385">
                  <c:v>5</c:v>
                </c:pt>
                <c:pt idx="386">
                  <c:v>5</c:v>
                </c:pt>
                <c:pt idx="387">
                  <c:v>5</c:v>
                </c:pt>
                <c:pt idx="388">
                  <c:v>5</c:v>
                </c:pt>
                <c:pt idx="389">
                  <c:v>5</c:v>
                </c:pt>
                <c:pt idx="390">
                  <c:v>5</c:v>
                </c:pt>
                <c:pt idx="391">
                  <c:v>5</c:v>
                </c:pt>
                <c:pt idx="392">
                  <c:v>5</c:v>
                </c:pt>
                <c:pt idx="393">
                  <c:v>5</c:v>
                </c:pt>
                <c:pt idx="394">
                  <c:v>5</c:v>
                </c:pt>
                <c:pt idx="395">
                  <c:v>5</c:v>
                </c:pt>
                <c:pt idx="396">
                  <c:v>5</c:v>
                </c:pt>
                <c:pt idx="397">
                  <c:v>5</c:v>
                </c:pt>
                <c:pt idx="398">
                  <c:v>5</c:v>
                </c:pt>
                <c:pt idx="399">
                  <c:v>5</c:v>
                </c:pt>
                <c:pt idx="400">
                  <c:v>5</c:v>
                </c:pt>
                <c:pt idx="401">
                  <c:v>5</c:v>
                </c:pt>
                <c:pt idx="402">
                  <c:v>5</c:v>
                </c:pt>
                <c:pt idx="403">
                  <c:v>5</c:v>
                </c:pt>
                <c:pt idx="404">
                  <c:v>5</c:v>
                </c:pt>
                <c:pt idx="405">
                  <c:v>5</c:v>
                </c:pt>
                <c:pt idx="406">
                  <c:v>5</c:v>
                </c:pt>
                <c:pt idx="407">
                  <c:v>5</c:v>
                </c:pt>
                <c:pt idx="408">
                  <c:v>5</c:v>
                </c:pt>
                <c:pt idx="409">
                  <c:v>5</c:v>
                </c:pt>
                <c:pt idx="410">
                  <c:v>5</c:v>
                </c:pt>
                <c:pt idx="411">
                  <c:v>5</c:v>
                </c:pt>
                <c:pt idx="412">
                  <c:v>5</c:v>
                </c:pt>
                <c:pt idx="413">
                  <c:v>5</c:v>
                </c:pt>
                <c:pt idx="414">
                  <c:v>5</c:v>
                </c:pt>
                <c:pt idx="415">
                  <c:v>5</c:v>
                </c:pt>
                <c:pt idx="416">
                  <c:v>5</c:v>
                </c:pt>
                <c:pt idx="417">
                  <c:v>5</c:v>
                </c:pt>
                <c:pt idx="418">
                  <c:v>5</c:v>
                </c:pt>
                <c:pt idx="419">
                  <c:v>5</c:v>
                </c:pt>
                <c:pt idx="420">
                  <c:v>5</c:v>
                </c:pt>
                <c:pt idx="421">
                  <c:v>5</c:v>
                </c:pt>
                <c:pt idx="422">
                  <c:v>5</c:v>
                </c:pt>
                <c:pt idx="423">
                  <c:v>5</c:v>
                </c:pt>
                <c:pt idx="424">
                  <c:v>5</c:v>
                </c:pt>
                <c:pt idx="425">
                  <c:v>5</c:v>
                </c:pt>
                <c:pt idx="426">
                  <c:v>5</c:v>
                </c:pt>
                <c:pt idx="427">
                  <c:v>5</c:v>
                </c:pt>
                <c:pt idx="428">
                  <c:v>5</c:v>
                </c:pt>
                <c:pt idx="429">
                  <c:v>5</c:v>
                </c:pt>
                <c:pt idx="430">
                  <c:v>5</c:v>
                </c:pt>
                <c:pt idx="431">
                  <c:v>5</c:v>
                </c:pt>
                <c:pt idx="432">
                  <c:v>5</c:v>
                </c:pt>
                <c:pt idx="433">
                  <c:v>5</c:v>
                </c:pt>
                <c:pt idx="434">
                  <c:v>5</c:v>
                </c:pt>
                <c:pt idx="435">
                  <c:v>5</c:v>
                </c:pt>
                <c:pt idx="436">
                  <c:v>5</c:v>
                </c:pt>
                <c:pt idx="437">
                  <c:v>5</c:v>
                </c:pt>
                <c:pt idx="438">
                  <c:v>5</c:v>
                </c:pt>
                <c:pt idx="439">
                  <c:v>5</c:v>
                </c:pt>
                <c:pt idx="440">
                  <c:v>5</c:v>
                </c:pt>
                <c:pt idx="441">
                  <c:v>5</c:v>
                </c:pt>
                <c:pt idx="442">
                  <c:v>5</c:v>
                </c:pt>
                <c:pt idx="443">
                  <c:v>5</c:v>
                </c:pt>
                <c:pt idx="444">
                  <c:v>5</c:v>
                </c:pt>
                <c:pt idx="445">
                  <c:v>5</c:v>
                </c:pt>
                <c:pt idx="446">
                  <c:v>5</c:v>
                </c:pt>
                <c:pt idx="447">
                  <c:v>5</c:v>
                </c:pt>
                <c:pt idx="448">
                  <c:v>5</c:v>
                </c:pt>
                <c:pt idx="449">
                  <c:v>5</c:v>
                </c:pt>
                <c:pt idx="450">
                  <c:v>5</c:v>
                </c:pt>
                <c:pt idx="451">
                  <c:v>5</c:v>
                </c:pt>
                <c:pt idx="452">
                  <c:v>5</c:v>
                </c:pt>
                <c:pt idx="453">
                  <c:v>5</c:v>
                </c:pt>
                <c:pt idx="454">
                  <c:v>5</c:v>
                </c:pt>
                <c:pt idx="455">
                  <c:v>5</c:v>
                </c:pt>
                <c:pt idx="456">
                  <c:v>5</c:v>
                </c:pt>
                <c:pt idx="457">
                  <c:v>5</c:v>
                </c:pt>
                <c:pt idx="458">
                  <c:v>5</c:v>
                </c:pt>
                <c:pt idx="459">
                  <c:v>5</c:v>
                </c:pt>
                <c:pt idx="460">
                  <c:v>5</c:v>
                </c:pt>
                <c:pt idx="461">
                  <c:v>5</c:v>
                </c:pt>
                <c:pt idx="462">
                  <c:v>5</c:v>
                </c:pt>
                <c:pt idx="463">
                  <c:v>5</c:v>
                </c:pt>
                <c:pt idx="464">
                  <c:v>5</c:v>
                </c:pt>
                <c:pt idx="465">
                  <c:v>5</c:v>
                </c:pt>
                <c:pt idx="466">
                  <c:v>5</c:v>
                </c:pt>
                <c:pt idx="467">
                  <c:v>5</c:v>
                </c:pt>
                <c:pt idx="468">
                  <c:v>5</c:v>
                </c:pt>
                <c:pt idx="469">
                  <c:v>5</c:v>
                </c:pt>
                <c:pt idx="470">
                  <c:v>5</c:v>
                </c:pt>
                <c:pt idx="471">
                  <c:v>5</c:v>
                </c:pt>
                <c:pt idx="472">
                  <c:v>5</c:v>
                </c:pt>
                <c:pt idx="473">
                  <c:v>5</c:v>
                </c:pt>
                <c:pt idx="474">
                  <c:v>5</c:v>
                </c:pt>
                <c:pt idx="475">
                  <c:v>5</c:v>
                </c:pt>
                <c:pt idx="476">
                  <c:v>5</c:v>
                </c:pt>
                <c:pt idx="477">
                  <c:v>5</c:v>
                </c:pt>
                <c:pt idx="478">
                  <c:v>5</c:v>
                </c:pt>
                <c:pt idx="479">
                  <c:v>5</c:v>
                </c:pt>
                <c:pt idx="480">
                  <c:v>5</c:v>
                </c:pt>
                <c:pt idx="481">
                  <c:v>5</c:v>
                </c:pt>
                <c:pt idx="482">
                  <c:v>5</c:v>
                </c:pt>
                <c:pt idx="483">
                  <c:v>5</c:v>
                </c:pt>
                <c:pt idx="484">
                  <c:v>5</c:v>
                </c:pt>
                <c:pt idx="485">
                  <c:v>5</c:v>
                </c:pt>
                <c:pt idx="486">
                  <c:v>5</c:v>
                </c:pt>
                <c:pt idx="487">
                  <c:v>5</c:v>
                </c:pt>
                <c:pt idx="488">
                  <c:v>5</c:v>
                </c:pt>
                <c:pt idx="489">
                  <c:v>5</c:v>
                </c:pt>
                <c:pt idx="490">
                  <c:v>5</c:v>
                </c:pt>
                <c:pt idx="491">
                  <c:v>5</c:v>
                </c:pt>
                <c:pt idx="492">
                  <c:v>5</c:v>
                </c:pt>
                <c:pt idx="493">
                  <c:v>5</c:v>
                </c:pt>
                <c:pt idx="494">
                  <c:v>5</c:v>
                </c:pt>
                <c:pt idx="495">
                  <c:v>5</c:v>
                </c:pt>
                <c:pt idx="496">
                  <c:v>5</c:v>
                </c:pt>
                <c:pt idx="497">
                  <c:v>5</c:v>
                </c:pt>
                <c:pt idx="498">
                  <c:v>5</c:v>
                </c:pt>
                <c:pt idx="499">
                  <c:v>5</c:v>
                </c:pt>
                <c:pt idx="500">
                  <c:v>5</c:v>
                </c:pt>
                <c:pt idx="501">
                  <c:v>5</c:v>
                </c:pt>
                <c:pt idx="502">
                  <c:v>5</c:v>
                </c:pt>
                <c:pt idx="503">
                  <c:v>5</c:v>
                </c:pt>
                <c:pt idx="504">
                  <c:v>5</c:v>
                </c:pt>
                <c:pt idx="505">
                  <c:v>5</c:v>
                </c:pt>
                <c:pt idx="506">
                  <c:v>5</c:v>
                </c:pt>
                <c:pt idx="507">
                  <c:v>5</c:v>
                </c:pt>
                <c:pt idx="508">
                  <c:v>5</c:v>
                </c:pt>
                <c:pt idx="509">
                  <c:v>5</c:v>
                </c:pt>
                <c:pt idx="510">
                  <c:v>5</c:v>
                </c:pt>
                <c:pt idx="511">
                  <c:v>5</c:v>
                </c:pt>
                <c:pt idx="512">
                  <c:v>5</c:v>
                </c:pt>
                <c:pt idx="513">
                  <c:v>5</c:v>
                </c:pt>
                <c:pt idx="514">
                  <c:v>5</c:v>
                </c:pt>
                <c:pt idx="515">
                  <c:v>5</c:v>
                </c:pt>
                <c:pt idx="516">
                  <c:v>5</c:v>
                </c:pt>
                <c:pt idx="517">
                  <c:v>5</c:v>
                </c:pt>
                <c:pt idx="518">
                  <c:v>5</c:v>
                </c:pt>
                <c:pt idx="519">
                  <c:v>5</c:v>
                </c:pt>
                <c:pt idx="520">
                  <c:v>5</c:v>
                </c:pt>
                <c:pt idx="521">
                  <c:v>5</c:v>
                </c:pt>
                <c:pt idx="522">
                  <c:v>5</c:v>
                </c:pt>
                <c:pt idx="523">
                  <c:v>5</c:v>
                </c:pt>
                <c:pt idx="524">
                  <c:v>5</c:v>
                </c:pt>
                <c:pt idx="525">
                  <c:v>5</c:v>
                </c:pt>
                <c:pt idx="526">
                  <c:v>5</c:v>
                </c:pt>
                <c:pt idx="527">
                  <c:v>5</c:v>
                </c:pt>
                <c:pt idx="528">
                  <c:v>5</c:v>
                </c:pt>
                <c:pt idx="529">
                  <c:v>5</c:v>
                </c:pt>
                <c:pt idx="530">
                  <c:v>5</c:v>
                </c:pt>
                <c:pt idx="531">
                  <c:v>5</c:v>
                </c:pt>
                <c:pt idx="532">
                  <c:v>5</c:v>
                </c:pt>
                <c:pt idx="533">
                  <c:v>5</c:v>
                </c:pt>
                <c:pt idx="534">
                  <c:v>5</c:v>
                </c:pt>
                <c:pt idx="535">
                  <c:v>5</c:v>
                </c:pt>
                <c:pt idx="536">
                  <c:v>5</c:v>
                </c:pt>
                <c:pt idx="537">
                  <c:v>5</c:v>
                </c:pt>
                <c:pt idx="538">
                  <c:v>5</c:v>
                </c:pt>
                <c:pt idx="539">
                  <c:v>5</c:v>
                </c:pt>
                <c:pt idx="540">
                  <c:v>5</c:v>
                </c:pt>
                <c:pt idx="541">
                  <c:v>5</c:v>
                </c:pt>
                <c:pt idx="542">
                  <c:v>5</c:v>
                </c:pt>
                <c:pt idx="543">
                  <c:v>5</c:v>
                </c:pt>
                <c:pt idx="544">
                  <c:v>5</c:v>
                </c:pt>
                <c:pt idx="545">
                  <c:v>5</c:v>
                </c:pt>
                <c:pt idx="546">
                  <c:v>5</c:v>
                </c:pt>
                <c:pt idx="547">
                  <c:v>5</c:v>
                </c:pt>
                <c:pt idx="548">
                  <c:v>5</c:v>
                </c:pt>
                <c:pt idx="549">
                  <c:v>5</c:v>
                </c:pt>
                <c:pt idx="550">
                  <c:v>5</c:v>
                </c:pt>
                <c:pt idx="551">
                  <c:v>5</c:v>
                </c:pt>
                <c:pt idx="552">
                  <c:v>5</c:v>
                </c:pt>
                <c:pt idx="553">
                  <c:v>5</c:v>
                </c:pt>
                <c:pt idx="554">
                  <c:v>5</c:v>
                </c:pt>
                <c:pt idx="555">
                  <c:v>5</c:v>
                </c:pt>
                <c:pt idx="556">
                  <c:v>5</c:v>
                </c:pt>
                <c:pt idx="557">
                  <c:v>5</c:v>
                </c:pt>
                <c:pt idx="558">
                  <c:v>5</c:v>
                </c:pt>
                <c:pt idx="559">
                  <c:v>5</c:v>
                </c:pt>
                <c:pt idx="560">
                  <c:v>5</c:v>
                </c:pt>
                <c:pt idx="561">
                  <c:v>5</c:v>
                </c:pt>
                <c:pt idx="562">
                  <c:v>5</c:v>
                </c:pt>
                <c:pt idx="563">
                  <c:v>5</c:v>
                </c:pt>
                <c:pt idx="564">
                  <c:v>5</c:v>
                </c:pt>
                <c:pt idx="565">
                  <c:v>5</c:v>
                </c:pt>
                <c:pt idx="566">
                  <c:v>5</c:v>
                </c:pt>
                <c:pt idx="567">
                  <c:v>5</c:v>
                </c:pt>
                <c:pt idx="568">
                  <c:v>5</c:v>
                </c:pt>
                <c:pt idx="569">
                  <c:v>5</c:v>
                </c:pt>
                <c:pt idx="570">
                  <c:v>5</c:v>
                </c:pt>
                <c:pt idx="571">
                  <c:v>5</c:v>
                </c:pt>
                <c:pt idx="572">
                  <c:v>5</c:v>
                </c:pt>
                <c:pt idx="573">
                  <c:v>5</c:v>
                </c:pt>
                <c:pt idx="574">
                  <c:v>5</c:v>
                </c:pt>
                <c:pt idx="575">
                  <c:v>5</c:v>
                </c:pt>
                <c:pt idx="576">
                  <c:v>5</c:v>
                </c:pt>
                <c:pt idx="577">
                  <c:v>5</c:v>
                </c:pt>
                <c:pt idx="578">
                  <c:v>5</c:v>
                </c:pt>
                <c:pt idx="579">
                  <c:v>5</c:v>
                </c:pt>
                <c:pt idx="580">
                  <c:v>5</c:v>
                </c:pt>
                <c:pt idx="581">
                  <c:v>5</c:v>
                </c:pt>
                <c:pt idx="582">
                  <c:v>5</c:v>
                </c:pt>
                <c:pt idx="583">
                  <c:v>5</c:v>
                </c:pt>
                <c:pt idx="584">
                  <c:v>5</c:v>
                </c:pt>
                <c:pt idx="585">
                  <c:v>5</c:v>
                </c:pt>
                <c:pt idx="586">
                  <c:v>5</c:v>
                </c:pt>
                <c:pt idx="587">
                  <c:v>5</c:v>
                </c:pt>
                <c:pt idx="588">
                  <c:v>5</c:v>
                </c:pt>
                <c:pt idx="589">
                  <c:v>5</c:v>
                </c:pt>
                <c:pt idx="590">
                  <c:v>5</c:v>
                </c:pt>
                <c:pt idx="591">
                  <c:v>5</c:v>
                </c:pt>
                <c:pt idx="592">
                  <c:v>5</c:v>
                </c:pt>
                <c:pt idx="593">
                  <c:v>5</c:v>
                </c:pt>
                <c:pt idx="594">
                  <c:v>5</c:v>
                </c:pt>
                <c:pt idx="595">
                  <c:v>5</c:v>
                </c:pt>
                <c:pt idx="596">
                  <c:v>5</c:v>
                </c:pt>
                <c:pt idx="597">
                  <c:v>5</c:v>
                </c:pt>
                <c:pt idx="598">
                  <c:v>5</c:v>
                </c:pt>
                <c:pt idx="599">
                  <c:v>5</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5</c:v>
                </c:pt>
                <c:pt idx="721">
                  <c:v>5</c:v>
                </c:pt>
                <c:pt idx="722">
                  <c:v>5</c:v>
                </c:pt>
                <c:pt idx="723">
                  <c:v>5</c:v>
                </c:pt>
                <c:pt idx="724">
                  <c:v>5</c:v>
                </c:pt>
                <c:pt idx="725">
                  <c:v>5</c:v>
                </c:pt>
                <c:pt idx="726">
                  <c:v>5</c:v>
                </c:pt>
                <c:pt idx="727">
                  <c:v>5</c:v>
                </c:pt>
                <c:pt idx="728">
                  <c:v>5</c:v>
                </c:pt>
                <c:pt idx="729">
                  <c:v>5</c:v>
                </c:pt>
                <c:pt idx="730">
                  <c:v>5</c:v>
                </c:pt>
                <c:pt idx="731">
                  <c:v>5</c:v>
                </c:pt>
                <c:pt idx="732">
                  <c:v>5</c:v>
                </c:pt>
                <c:pt idx="733">
                  <c:v>5</c:v>
                </c:pt>
                <c:pt idx="734">
                  <c:v>5</c:v>
                </c:pt>
                <c:pt idx="735">
                  <c:v>5</c:v>
                </c:pt>
                <c:pt idx="736">
                  <c:v>5</c:v>
                </c:pt>
                <c:pt idx="737">
                  <c:v>5</c:v>
                </c:pt>
                <c:pt idx="738">
                  <c:v>5</c:v>
                </c:pt>
                <c:pt idx="739">
                  <c:v>5</c:v>
                </c:pt>
                <c:pt idx="740">
                  <c:v>5</c:v>
                </c:pt>
                <c:pt idx="741">
                  <c:v>5</c:v>
                </c:pt>
                <c:pt idx="742">
                  <c:v>5</c:v>
                </c:pt>
                <c:pt idx="743">
                  <c:v>5</c:v>
                </c:pt>
                <c:pt idx="744">
                  <c:v>5</c:v>
                </c:pt>
                <c:pt idx="745">
                  <c:v>5</c:v>
                </c:pt>
                <c:pt idx="746">
                  <c:v>5</c:v>
                </c:pt>
                <c:pt idx="747">
                  <c:v>5</c:v>
                </c:pt>
                <c:pt idx="748">
                  <c:v>5</c:v>
                </c:pt>
                <c:pt idx="749">
                  <c:v>5</c:v>
                </c:pt>
                <c:pt idx="750">
                  <c:v>5</c:v>
                </c:pt>
                <c:pt idx="751">
                  <c:v>5</c:v>
                </c:pt>
                <c:pt idx="752">
                  <c:v>5</c:v>
                </c:pt>
                <c:pt idx="753">
                  <c:v>5</c:v>
                </c:pt>
                <c:pt idx="754">
                  <c:v>5</c:v>
                </c:pt>
                <c:pt idx="755">
                  <c:v>5</c:v>
                </c:pt>
                <c:pt idx="756">
                  <c:v>5</c:v>
                </c:pt>
                <c:pt idx="757">
                  <c:v>5</c:v>
                </c:pt>
                <c:pt idx="758">
                  <c:v>5</c:v>
                </c:pt>
                <c:pt idx="759">
                  <c:v>5</c:v>
                </c:pt>
                <c:pt idx="760">
                  <c:v>5</c:v>
                </c:pt>
                <c:pt idx="761">
                  <c:v>5</c:v>
                </c:pt>
                <c:pt idx="762">
                  <c:v>5</c:v>
                </c:pt>
                <c:pt idx="763">
                  <c:v>5</c:v>
                </c:pt>
                <c:pt idx="764">
                  <c:v>5</c:v>
                </c:pt>
                <c:pt idx="765">
                  <c:v>5</c:v>
                </c:pt>
                <c:pt idx="766">
                  <c:v>5</c:v>
                </c:pt>
                <c:pt idx="767">
                  <c:v>5</c:v>
                </c:pt>
                <c:pt idx="768">
                  <c:v>5</c:v>
                </c:pt>
                <c:pt idx="769">
                  <c:v>5</c:v>
                </c:pt>
                <c:pt idx="770">
                  <c:v>5</c:v>
                </c:pt>
                <c:pt idx="771">
                  <c:v>5</c:v>
                </c:pt>
                <c:pt idx="772">
                  <c:v>5</c:v>
                </c:pt>
                <c:pt idx="773">
                  <c:v>5</c:v>
                </c:pt>
                <c:pt idx="774">
                  <c:v>5</c:v>
                </c:pt>
                <c:pt idx="775">
                  <c:v>5</c:v>
                </c:pt>
                <c:pt idx="776">
                  <c:v>5</c:v>
                </c:pt>
                <c:pt idx="777">
                  <c:v>5</c:v>
                </c:pt>
                <c:pt idx="778">
                  <c:v>5</c:v>
                </c:pt>
                <c:pt idx="779">
                  <c:v>5</c:v>
                </c:pt>
                <c:pt idx="780">
                  <c:v>5</c:v>
                </c:pt>
                <c:pt idx="781">
                  <c:v>5</c:v>
                </c:pt>
                <c:pt idx="782">
                  <c:v>5</c:v>
                </c:pt>
                <c:pt idx="783">
                  <c:v>5</c:v>
                </c:pt>
                <c:pt idx="784">
                  <c:v>5</c:v>
                </c:pt>
                <c:pt idx="785">
                  <c:v>5</c:v>
                </c:pt>
                <c:pt idx="786">
                  <c:v>5</c:v>
                </c:pt>
                <c:pt idx="787">
                  <c:v>5</c:v>
                </c:pt>
                <c:pt idx="788">
                  <c:v>5</c:v>
                </c:pt>
                <c:pt idx="789">
                  <c:v>5</c:v>
                </c:pt>
                <c:pt idx="790">
                  <c:v>5</c:v>
                </c:pt>
                <c:pt idx="791">
                  <c:v>5</c:v>
                </c:pt>
                <c:pt idx="792">
                  <c:v>5</c:v>
                </c:pt>
                <c:pt idx="793">
                  <c:v>5</c:v>
                </c:pt>
                <c:pt idx="794">
                  <c:v>5</c:v>
                </c:pt>
                <c:pt idx="795">
                  <c:v>5</c:v>
                </c:pt>
                <c:pt idx="796">
                  <c:v>5</c:v>
                </c:pt>
                <c:pt idx="797">
                  <c:v>5</c:v>
                </c:pt>
                <c:pt idx="798">
                  <c:v>5</c:v>
                </c:pt>
                <c:pt idx="799">
                  <c:v>5</c:v>
                </c:pt>
                <c:pt idx="800">
                  <c:v>5</c:v>
                </c:pt>
                <c:pt idx="801">
                  <c:v>5</c:v>
                </c:pt>
                <c:pt idx="802">
                  <c:v>5</c:v>
                </c:pt>
                <c:pt idx="803">
                  <c:v>5</c:v>
                </c:pt>
                <c:pt idx="804">
                  <c:v>5</c:v>
                </c:pt>
                <c:pt idx="805">
                  <c:v>5</c:v>
                </c:pt>
                <c:pt idx="806">
                  <c:v>5</c:v>
                </c:pt>
                <c:pt idx="807">
                  <c:v>5</c:v>
                </c:pt>
                <c:pt idx="808">
                  <c:v>5</c:v>
                </c:pt>
                <c:pt idx="809">
                  <c:v>5</c:v>
                </c:pt>
                <c:pt idx="810">
                  <c:v>5</c:v>
                </c:pt>
                <c:pt idx="811">
                  <c:v>5</c:v>
                </c:pt>
                <c:pt idx="812">
                  <c:v>5</c:v>
                </c:pt>
                <c:pt idx="813">
                  <c:v>5</c:v>
                </c:pt>
                <c:pt idx="814">
                  <c:v>5</c:v>
                </c:pt>
                <c:pt idx="815">
                  <c:v>5</c:v>
                </c:pt>
                <c:pt idx="816">
                  <c:v>5</c:v>
                </c:pt>
                <c:pt idx="817">
                  <c:v>5</c:v>
                </c:pt>
                <c:pt idx="818">
                  <c:v>5</c:v>
                </c:pt>
                <c:pt idx="819">
                  <c:v>5</c:v>
                </c:pt>
                <c:pt idx="820">
                  <c:v>5</c:v>
                </c:pt>
                <c:pt idx="821">
                  <c:v>5</c:v>
                </c:pt>
                <c:pt idx="822">
                  <c:v>5</c:v>
                </c:pt>
                <c:pt idx="823">
                  <c:v>5</c:v>
                </c:pt>
                <c:pt idx="824">
                  <c:v>5</c:v>
                </c:pt>
                <c:pt idx="825">
                  <c:v>5</c:v>
                </c:pt>
                <c:pt idx="826">
                  <c:v>5</c:v>
                </c:pt>
                <c:pt idx="827">
                  <c:v>5</c:v>
                </c:pt>
                <c:pt idx="828">
                  <c:v>5</c:v>
                </c:pt>
                <c:pt idx="829">
                  <c:v>5</c:v>
                </c:pt>
                <c:pt idx="830">
                  <c:v>5</c:v>
                </c:pt>
                <c:pt idx="831">
                  <c:v>5</c:v>
                </c:pt>
                <c:pt idx="832">
                  <c:v>5</c:v>
                </c:pt>
                <c:pt idx="833">
                  <c:v>5</c:v>
                </c:pt>
                <c:pt idx="834">
                  <c:v>5</c:v>
                </c:pt>
                <c:pt idx="835">
                  <c:v>5</c:v>
                </c:pt>
                <c:pt idx="836">
                  <c:v>5</c:v>
                </c:pt>
                <c:pt idx="837">
                  <c:v>5</c:v>
                </c:pt>
                <c:pt idx="838">
                  <c:v>5</c:v>
                </c:pt>
                <c:pt idx="839">
                  <c:v>5</c:v>
                </c:pt>
                <c:pt idx="840">
                  <c:v>5</c:v>
                </c:pt>
                <c:pt idx="841">
                  <c:v>5</c:v>
                </c:pt>
                <c:pt idx="842">
                  <c:v>5</c:v>
                </c:pt>
                <c:pt idx="843">
                  <c:v>5</c:v>
                </c:pt>
                <c:pt idx="844">
                  <c:v>5</c:v>
                </c:pt>
                <c:pt idx="845">
                  <c:v>5</c:v>
                </c:pt>
                <c:pt idx="846">
                  <c:v>5</c:v>
                </c:pt>
                <c:pt idx="847">
                  <c:v>5</c:v>
                </c:pt>
                <c:pt idx="848">
                  <c:v>5</c:v>
                </c:pt>
                <c:pt idx="849">
                  <c:v>5</c:v>
                </c:pt>
                <c:pt idx="850">
                  <c:v>5</c:v>
                </c:pt>
                <c:pt idx="851">
                  <c:v>5</c:v>
                </c:pt>
                <c:pt idx="852">
                  <c:v>5</c:v>
                </c:pt>
                <c:pt idx="853">
                  <c:v>5</c:v>
                </c:pt>
                <c:pt idx="854">
                  <c:v>5</c:v>
                </c:pt>
                <c:pt idx="855">
                  <c:v>5</c:v>
                </c:pt>
                <c:pt idx="856">
                  <c:v>5</c:v>
                </c:pt>
                <c:pt idx="857">
                  <c:v>5</c:v>
                </c:pt>
                <c:pt idx="858">
                  <c:v>5</c:v>
                </c:pt>
                <c:pt idx="859">
                  <c:v>5</c:v>
                </c:pt>
                <c:pt idx="860">
                  <c:v>5</c:v>
                </c:pt>
                <c:pt idx="861">
                  <c:v>5</c:v>
                </c:pt>
                <c:pt idx="862">
                  <c:v>5</c:v>
                </c:pt>
                <c:pt idx="863">
                  <c:v>5</c:v>
                </c:pt>
                <c:pt idx="864">
                  <c:v>5</c:v>
                </c:pt>
                <c:pt idx="865">
                  <c:v>5</c:v>
                </c:pt>
                <c:pt idx="866">
                  <c:v>5</c:v>
                </c:pt>
                <c:pt idx="867">
                  <c:v>5</c:v>
                </c:pt>
                <c:pt idx="868">
                  <c:v>5</c:v>
                </c:pt>
                <c:pt idx="869">
                  <c:v>5</c:v>
                </c:pt>
                <c:pt idx="870">
                  <c:v>5</c:v>
                </c:pt>
                <c:pt idx="871">
                  <c:v>5</c:v>
                </c:pt>
                <c:pt idx="872">
                  <c:v>5</c:v>
                </c:pt>
                <c:pt idx="873">
                  <c:v>5</c:v>
                </c:pt>
                <c:pt idx="874">
                  <c:v>5</c:v>
                </c:pt>
                <c:pt idx="875">
                  <c:v>5</c:v>
                </c:pt>
                <c:pt idx="876">
                  <c:v>5</c:v>
                </c:pt>
                <c:pt idx="877">
                  <c:v>5</c:v>
                </c:pt>
                <c:pt idx="878">
                  <c:v>5</c:v>
                </c:pt>
                <c:pt idx="879">
                  <c:v>5</c:v>
                </c:pt>
                <c:pt idx="880">
                  <c:v>5</c:v>
                </c:pt>
                <c:pt idx="881">
                  <c:v>5</c:v>
                </c:pt>
                <c:pt idx="882">
                  <c:v>5</c:v>
                </c:pt>
                <c:pt idx="883">
                  <c:v>5</c:v>
                </c:pt>
                <c:pt idx="884">
                  <c:v>5</c:v>
                </c:pt>
                <c:pt idx="885">
                  <c:v>5</c:v>
                </c:pt>
                <c:pt idx="886">
                  <c:v>5</c:v>
                </c:pt>
                <c:pt idx="887">
                  <c:v>5</c:v>
                </c:pt>
                <c:pt idx="888">
                  <c:v>5</c:v>
                </c:pt>
                <c:pt idx="889">
                  <c:v>5</c:v>
                </c:pt>
                <c:pt idx="890">
                  <c:v>5</c:v>
                </c:pt>
                <c:pt idx="891">
                  <c:v>5</c:v>
                </c:pt>
                <c:pt idx="892">
                  <c:v>5</c:v>
                </c:pt>
                <c:pt idx="893">
                  <c:v>5</c:v>
                </c:pt>
                <c:pt idx="894">
                  <c:v>5</c:v>
                </c:pt>
                <c:pt idx="895">
                  <c:v>5</c:v>
                </c:pt>
                <c:pt idx="896">
                  <c:v>5</c:v>
                </c:pt>
                <c:pt idx="897">
                  <c:v>5</c:v>
                </c:pt>
                <c:pt idx="898">
                  <c:v>5</c:v>
                </c:pt>
                <c:pt idx="899">
                  <c:v>5</c:v>
                </c:pt>
                <c:pt idx="900">
                  <c:v>5</c:v>
                </c:pt>
                <c:pt idx="901">
                  <c:v>5</c:v>
                </c:pt>
                <c:pt idx="902">
                  <c:v>5</c:v>
                </c:pt>
                <c:pt idx="903">
                  <c:v>5</c:v>
                </c:pt>
                <c:pt idx="904">
                  <c:v>5</c:v>
                </c:pt>
                <c:pt idx="905">
                  <c:v>5</c:v>
                </c:pt>
                <c:pt idx="906">
                  <c:v>5</c:v>
                </c:pt>
                <c:pt idx="907">
                  <c:v>5</c:v>
                </c:pt>
                <c:pt idx="908">
                  <c:v>5</c:v>
                </c:pt>
                <c:pt idx="909">
                  <c:v>5</c:v>
                </c:pt>
                <c:pt idx="910">
                  <c:v>5</c:v>
                </c:pt>
                <c:pt idx="911">
                  <c:v>5</c:v>
                </c:pt>
                <c:pt idx="912">
                  <c:v>5</c:v>
                </c:pt>
                <c:pt idx="913">
                  <c:v>5</c:v>
                </c:pt>
                <c:pt idx="914">
                  <c:v>5</c:v>
                </c:pt>
                <c:pt idx="915">
                  <c:v>5</c:v>
                </c:pt>
                <c:pt idx="916">
                  <c:v>5</c:v>
                </c:pt>
                <c:pt idx="917">
                  <c:v>5</c:v>
                </c:pt>
                <c:pt idx="918">
                  <c:v>5</c:v>
                </c:pt>
                <c:pt idx="919">
                  <c:v>5</c:v>
                </c:pt>
                <c:pt idx="920">
                  <c:v>5</c:v>
                </c:pt>
                <c:pt idx="921">
                  <c:v>5</c:v>
                </c:pt>
                <c:pt idx="922">
                  <c:v>5</c:v>
                </c:pt>
                <c:pt idx="923">
                  <c:v>5</c:v>
                </c:pt>
                <c:pt idx="924">
                  <c:v>5</c:v>
                </c:pt>
                <c:pt idx="925">
                  <c:v>5</c:v>
                </c:pt>
                <c:pt idx="926">
                  <c:v>5</c:v>
                </c:pt>
                <c:pt idx="927">
                  <c:v>5</c:v>
                </c:pt>
                <c:pt idx="928">
                  <c:v>5</c:v>
                </c:pt>
                <c:pt idx="929">
                  <c:v>5</c:v>
                </c:pt>
                <c:pt idx="930">
                  <c:v>5</c:v>
                </c:pt>
                <c:pt idx="931">
                  <c:v>5</c:v>
                </c:pt>
                <c:pt idx="932">
                  <c:v>5</c:v>
                </c:pt>
                <c:pt idx="933">
                  <c:v>5</c:v>
                </c:pt>
                <c:pt idx="934">
                  <c:v>5</c:v>
                </c:pt>
                <c:pt idx="935">
                  <c:v>5</c:v>
                </c:pt>
                <c:pt idx="936">
                  <c:v>5</c:v>
                </c:pt>
                <c:pt idx="937">
                  <c:v>5</c:v>
                </c:pt>
                <c:pt idx="938">
                  <c:v>5</c:v>
                </c:pt>
                <c:pt idx="939">
                  <c:v>5</c:v>
                </c:pt>
                <c:pt idx="940">
                  <c:v>5</c:v>
                </c:pt>
                <c:pt idx="941">
                  <c:v>5</c:v>
                </c:pt>
                <c:pt idx="942">
                  <c:v>5</c:v>
                </c:pt>
                <c:pt idx="943">
                  <c:v>5</c:v>
                </c:pt>
                <c:pt idx="944">
                  <c:v>5</c:v>
                </c:pt>
                <c:pt idx="945">
                  <c:v>5</c:v>
                </c:pt>
                <c:pt idx="946">
                  <c:v>5</c:v>
                </c:pt>
                <c:pt idx="947">
                  <c:v>5</c:v>
                </c:pt>
                <c:pt idx="948">
                  <c:v>5</c:v>
                </c:pt>
                <c:pt idx="949">
                  <c:v>5</c:v>
                </c:pt>
                <c:pt idx="950">
                  <c:v>5</c:v>
                </c:pt>
                <c:pt idx="951">
                  <c:v>5</c:v>
                </c:pt>
                <c:pt idx="952">
                  <c:v>5</c:v>
                </c:pt>
                <c:pt idx="953">
                  <c:v>5</c:v>
                </c:pt>
                <c:pt idx="954">
                  <c:v>5</c:v>
                </c:pt>
                <c:pt idx="955">
                  <c:v>5</c:v>
                </c:pt>
                <c:pt idx="956">
                  <c:v>5</c:v>
                </c:pt>
                <c:pt idx="957">
                  <c:v>5</c:v>
                </c:pt>
                <c:pt idx="958">
                  <c:v>5</c:v>
                </c:pt>
                <c:pt idx="959">
                  <c:v>5</c:v>
                </c:pt>
                <c:pt idx="960">
                  <c:v>5</c:v>
                </c:pt>
                <c:pt idx="961">
                  <c:v>5</c:v>
                </c:pt>
                <c:pt idx="962">
                  <c:v>5</c:v>
                </c:pt>
                <c:pt idx="963">
                  <c:v>5</c:v>
                </c:pt>
                <c:pt idx="964">
                  <c:v>5</c:v>
                </c:pt>
                <c:pt idx="965">
                  <c:v>5</c:v>
                </c:pt>
                <c:pt idx="966">
                  <c:v>5</c:v>
                </c:pt>
                <c:pt idx="967">
                  <c:v>5</c:v>
                </c:pt>
                <c:pt idx="968">
                  <c:v>5</c:v>
                </c:pt>
                <c:pt idx="969">
                  <c:v>5</c:v>
                </c:pt>
                <c:pt idx="970">
                  <c:v>5</c:v>
                </c:pt>
                <c:pt idx="971">
                  <c:v>5</c:v>
                </c:pt>
                <c:pt idx="972">
                  <c:v>5</c:v>
                </c:pt>
                <c:pt idx="973">
                  <c:v>5</c:v>
                </c:pt>
                <c:pt idx="974">
                  <c:v>5</c:v>
                </c:pt>
                <c:pt idx="975">
                  <c:v>5</c:v>
                </c:pt>
                <c:pt idx="976">
                  <c:v>5</c:v>
                </c:pt>
                <c:pt idx="977">
                  <c:v>5</c:v>
                </c:pt>
                <c:pt idx="978">
                  <c:v>5</c:v>
                </c:pt>
                <c:pt idx="979">
                  <c:v>5</c:v>
                </c:pt>
                <c:pt idx="980">
                  <c:v>5</c:v>
                </c:pt>
                <c:pt idx="981">
                  <c:v>5</c:v>
                </c:pt>
                <c:pt idx="982">
                  <c:v>5</c:v>
                </c:pt>
                <c:pt idx="983">
                  <c:v>5</c:v>
                </c:pt>
                <c:pt idx="984">
                  <c:v>5</c:v>
                </c:pt>
                <c:pt idx="985">
                  <c:v>5</c:v>
                </c:pt>
                <c:pt idx="986">
                  <c:v>5</c:v>
                </c:pt>
                <c:pt idx="987">
                  <c:v>5</c:v>
                </c:pt>
                <c:pt idx="988">
                  <c:v>5</c:v>
                </c:pt>
                <c:pt idx="989">
                  <c:v>5</c:v>
                </c:pt>
                <c:pt idx="990">
                  <c:v>5</c:v>
                </c:pt>
                <c:pt idx="991">
                  <c:v>5</c:v>
                </c:pt>
                <c:pt idx="992">
                  <c:v>5</c:v>
                </c:pt>
                <c:pt idx="993">
                  <c:v>5</c:v>
                </c:pt>
                <c:pt idx="994">
                  <c:v>5</c:v>
                </c:pt>
                <c:pt idx="995">
                  <c:v>5</c:v>
                </c:pt>
                <c:pt idx="996">
                  <c:v>5</c:v>
                </c:pt>
                <c:pt idx="997">
                  <c:v>5</c:v>
                </c:pt>
                <c:pt idx="998">
                  <c:v>5</c:v>
                </c:pt>
                <c:pt idx="999">
                  <c:v>5</c:v>
                </c:pt>
                <c:pt idx="1000">
                  <c:v>5</c:v>
                </c:pt>
                <c:pt idx="1001">
                  <c:v>5</c:v>
                </c:pt>
                <c:pt idx="1002">
                  <c:v>5</c:v>
                </c:pt>
                <c:pt idx="1003">
                  <c:v>5</c:v>
                </c:pt>
                <c:pt idx="1004">
                  <c:v>5</c:v>
                </c:pt>
                <c:pt idx="1005">
                  <c:v>5</c:v>
                </c:pt>
                <c:pt idx="1006">
                  <c:v>5</c:v>
                </c:pt>
                <c:pt idx="1007">
                  <c:v>5</c:v>
                </c:pt>
                <c:pt idx="1008">
                  <c:v>5</c:v>
                </c:pt>
                <c:pt idx="1009">
                  <c:v>5</c:v>
                </c:pt>
                <c:pt idx="1010">
                  <c:v>5</c:v>
                </c:pt>
                <c:pt idx="1011">
                  <c:v>5</c:v>
                </c:pt>
                <c:pt idx="1012">
                  <c:v>5</c:v>
                </c:pt>
                <c:pt idx="1013">
                  <c:v>5</c:v>
                </c:pt>
                <c:pt idx="1014">
                  <c:v>5</c:v>
                </c:pt>
                <c:pt idx="1015">
                  <c:v>5</c:v>
                </c:pt>
                <c:pt idx="1016">
                  <c:v>5</c:v>
                </c:pt>
                <c:pt idx="1017">
                  <c:v>5</c:v>
                </c:pt>
                <c:pt idx="1018">
                  <c:v>5</c:v>
                </c:pt>
                <c:pt idx="1019">
                  <c:v>5</c:v>
                </c:pt>
                <c:pt idx="1020">
                  <c:v>5</c:v>
                </c:pt>
                <c:pt idx="1021">
                  <c:v>5</c:v>
                </c:pt>
                <c:pt idx="1022">
                  <c:v>5</c:v>
                </c:pt>
                <c:pt idx="1023">
                  <c:v>5</c:v>
                </c:pt>
                <c:pt idx="1024">
                  <c:v>5</c:v>
                </c:pt>
                <c:pt idx="1025">
                  <c:v>5</c:v>
                </c:pt>
                <c:pt idx="1026">
                  <c:v>5</c:v>
                </c:pt>
                <c:pt idx="1027">
                  <c:v>5</c:v>
                </c:pt>
                <c:pt idx="1028">
                  <c:v>5</c:v>
                </c:pt>
                <c:pt idx="1029">
                  <c:v>5</c:v>
                </c:pt>
                <c:pt idx="1030">
                  <c:v>5</c:v>
                </c:pt>
                <c:pt idx="1031">
                  <c:v>5</c:v>
                </c:pt>
                <c:pt idx="1032">
                  <c:v>5</c:v>
                </c:pt>
                <c:pt idx="1033">
                  <c:v>5</c:v>
                </c:pt>
                <c:pt idx="1034">
                  <c:v>5</c:v>
                </c:pt>
                <c:pt idx="1035">
                  <c:v>5</c:v>
                </c:pt>
                <c:pt idx="1036">
                  <c:v>5</c:v>
                </c:pt>
                <c:pt idx="1037">
                  <c:v>5</c:v>
                </c:pt>
                <c:pt idx="1038">
                  <c:v>5</c:v>
                </c:pt>
                <c:pt idx="1039">
                  <c:v>5</c:v>
                </c:pt>
                <c:pt idx="1040">
                  <c:v>5</c:v>
                </c:pt>
                <c:pt idx="1041">
                  <c:v>5</c:v>
                </c:pt>
                <c:pt idx="1042">
                  <c:v>5</c:v>
                </c:pt>
                <c:pt idx="1043">
                  <c:v>5</c:v>
                </c:pt>
                <c:pt idx="1044">
                  <c:v>5</c:v>
                </c:pt>
                <c:pt idx="1045">
                  <c:v>5</c:v>
                </c:pt>
                <c:pt idx="1046">
                  <c:v>5</c:v>
                </c:pt>
                <c:pt idx="1047">
                  <c:v>5</c:v>
                </c:pt>
                <c:pt idx="1048">
                  <c:v>5</c:v>
                </c:pt>
                <c:pt idx="1049">
                  <c:v>5</c:v>
                </c:pt>
                <c:pt idx="1050">
                  <c:v>5</c:v>
                </c:pt>
                <c:pt idx="1051">
                  <c:v>5</c:v>
                </c:pt>
                <c:pt idx="1052">
                  <c:v>5</c:v>
                </c:pt>
                <c:pt idx="1053">
                  <c:v>5</c:v>
                </c:pt>
                <c:pt idx="1054">
                  <c:v>5</c:v>
                </c:pt>
                <c:pt idx="1055">
                  <c:v>5</c:v>
                </c:pt>
                <c:pt idx="1056">
                  <c:v>5</c:v>
                </c:pt>
                <c:pt idx="1057">
                  <c:v>5</c:v>
                </c:pt>
                <c:pt idx="1058">
                  <c:v>5</c:v>
                </c:pt>
                <c:pt idx="1059">
                  <c:v>5</c:v>
                </c:pt>
                <c:pt idx="1060">
                  <c:v>5</c:v>
                </c:pt>
                <c:pt idx="1061">
                  <c:v>5</c:v>
                </c:pt>
                <c:pt idx="1062">
                  <c:v>5</c:v>
                </c:pt>
                <c:pt idx="1063">
                  <c:v>5</c:v>
                </c:pt>
                <c:pt idx="1064">
                  <c:v>5</c:v>
                </c:pt>
                <c:pt idx="1065">
                  <c:v>5</c:v>
                </c:pt>
                <c:pt idx="1066">
                  <c:v>5</c:v>
                </c:pt>
                <c:pt idx="1067">
                  <c:v>5</c:v>
                </c:pt>
                <c:pt idx="1068">
                  <c:v>5</c:v>
                </c:pt>
                <c:pt idx="1069">
                  <c:v>5</c:v>
                </c:pt>
                <c:pt idx="1070">
                  <c:v>5</c:v>
                </c:pt>
                <c:pt idx="1071">
                  <c:v>5</c:v>
                </c:pt>
                <c:pt idx="1072">
                  <c:v>5</c:v>
                </c:pt>
                <c:pt idx="1073">
                  <c:v>5</c:v>
                </c:pt>
                <c:pt idx="1074">
                  <c:v>5</c:v>
                </c:pt>
                <c:pt idx="1075">
                  <c:v>5</c:v>
                </c:pt>
                <c:pt idx="1076">
                  <c:v>5</c:v>
                </c:pt>
                <c:pt idx="1077">
                  <c:v>5</c:v>
                </c:pt>
                <c:pt idx="1078">
                  <c:v>5</c:v>
                </c:pt>
                <c:pt idx="1079">
                  <c:v>5</c:v>
                </c:pt>
                <c:pt idx="1080">
                  <c:v>5</c:v>
                </c:pt>
                <c:pt idx="1081">
                  <c:v>5</c:v>
                </c:pt>
                <c:pt idx="1082">
                  <c:v>5</c:v>
                </c:pt>
                <c:pt idx="1083">
                  <c:v>5</c:v>
                </c:pt>
                <c:pt idx="1084">
                  <c:v>5</c:v>
                </c:pt>
                <c:pt idx="1085">
                  <c:v>5</c:v>
                </c:pt>
                <c:pt idx="1086">
                  <c:v>5</c:v>
                </c:pt>
                <c:pt idx="1087">
                  <c:v>5</c:v>
                </c:pt>
                <c:pt idx="1088">
                  <c:v>5</c:v>
                </c:pt>
                <c:pt idx="1089">
                  <c:v>5</c:v>
                </c:pt>
                <c:pt idx="1090">
                  <c:v>5</c:v>
                </c:pt>
                <c:pt idx="1091">
                  <c:v>5</c:v>
                </c:pt>
                <c:pt idx="1092">
                  <c:v>5</c:v>
                </c:pt>
                <c:pt idx="1093">
                  <c:v>5</c:v>
                </c:pt>
                <c:pt idx="1094">
                  <c:v>5</c:v>
                </c:pt>
                <c:pt idx="1095">
                  <c:v>5</c:v>
                </c:pt>
                <c:pt idx="1096">
                  <c:v>5</c:v>
                </c:pt>
                <c:pt idx="1097">
                  <c:v>5</c:v>
                </c:pt>
                <c:pt idx="1098">
                  <c:v>5</c:v>
                </c:pt>
                <c:pt idx="1099">
                  <c:v>5</c:v>
                </c:pt>
                <c:pt idx="1100">
                  <c:v>5</c:v>
                </c:pt>
                <c:pt idx="1101">
                  <c:v>5</c:v>
                </c:pt>
                <c:pt idx="1102">
                  <c:v>5</c:v>
                </c:pt>
                <c:pt idx="1103">
                  <c:v>5</c:v>
                </c:pt>
                <c:pt idx="1104">
                  <c:v>5</c:v>
                </c:pt>
                <c:pt idx="1105">
                  <c:v>5</c:v>
                </c:pt>
                <c:pt idx="1106">
                  <c:v>5</c:v>
                </c:pt>
                <c:pt idx="1107">
                  <c:v>5</c:v>
                </c:pt>
                <c:pt idx="1108">
                  <c:v>5</c:v>
                </c:pt>
                <c:pt idx="1109">
                  <c:v>5</c:v>
                </c:pt>
                <c:pt idx="1110">
                  <c:v>5</c:v>
                </c:pt>
                <c:pt idx="1111">
                  <c:v>5</c:v>
                </c:pt>
                <c:pt idx="1112">
                  <c:v>5</c:v>
                </c:pt>
                <c:pt idx="1113">
                  <c:v>5</c:v>
                </c:pt>
                <c:pt idx="1114">
                  <c:v>5</c:v>
                </c:pt>
                <c:pt idx="1115">
                  <c:v>5</c:v>
                </c:pt>
                <c:pt idx="1116">
                  <c:v>5</c:v>
                </c:pt>
                <c:pt idx="1117">
                  <c:v>5</c:v>
                </c:pt>
                <c:pt idx="1118">
                  <c:v>5</c:v>
                </c:pt>
                <c:pt idx="1119">
                  <c:v>5</c:v>
                </c:pt>
                <c:pt idx="1120">
                  <c:v>5</c:v>
                </c:pt>
                <c:pt idx="1121">
                  <c:v>5</c:v>
                </c:pt>
                <c:pt idx="1122">
                  <c:v>5</c:v>
                </c:pt>
                <c:pt idx="1123">
                  <c:v>5</c:v>
                </c:pt>
                <c:pt idx="1124">
                  <c:v>5</c:v>
                </c:pt>
                <c:pt idx="1125">
                  <c:v>5</c:v>
                </c:pt>
                <c:pt idx="1126">
                  <c:v>5</c:v>
                </c:pt>
                <c:pt idx="1127">
                  <c:v>5</c:v>
                </c:pt>
                <c:pt idx="1128">
                  <c:v>5</c:v>
                </c:pt>
                <c:pt idx="1129">
                  <c:v>5</c:v>
                </c:pt>
                <c:pt idx="1130">
                  <c:v>5</c:v>
                </c:pt>
                <c:pt idx="1131">
                  <c:v>5</c:v>
                </c:pt>
                <c:pt idx="1132">
                  <c:v>5</c:v>
                </c:pt>
                <c:pt idx="1133">
                  <c:v>5</c:v>
                </c:pt>
                <c:pt idx="1134">
                  <c:v>5</c:v>
                </c:pt>
                <c:pt idx="1135">
                  <c:v>5</c:v>
                </c:pt>
                <c:pt idx="1136">
                  <c:v>5</c:v>
                </c:pt>
                <c:pt idx="1137">
                  <c:v>5</c:v>
                </c:pt>
                <c:pt idx="1138">
                  <c:v>5</c:v>
                </c:pt>
                <c:pt idx="1139">
                  <c:v>5</c:v>
                </c:pt>
                <c:pt idx="1140">
                  <c:v>5</c:v>
                </c:pt>
                <c:pt idx="1141">
                  <c:v>5</c:v>
                </c:pt>
                <c:pt idx="1142">
                  <c:v>5</c:v>
                </c:pt>
                <c:pt idx="1143">
                  <c:v>5</c:v>
                </c:pt>
                <c:pt idx="1144">
                  <c:v>5</c:v>
                </c:pt>
                <c:pt idx="1145">
                  <c:v>5</c:v>
                </c:pt>
                <c:pt idx="1146">
                  <c:v>5</c:v>
                </c:pt>
                <c:pt idx="1147">
                  <c:v>5</c:v>
                </c:pt>
                <c:pt idx="1148">
                  <c:v>5</c:v>
                </c:pt>
                <c:pt idx="1149">
                  <c:v>5</c:v>
                </c:pt>
                <c:pt idx="1150">
                  <c:v>5</c:v>
                </c:pt>
                <c:pt idx="1151">
                  <c:v>5</c:v>
                </c:pt>
                <c:pt idx="1152">
                  <c:v>5</c:v>
                </c:pt>
                <c:pt idx="1153">
                  <c:v>5</c:v>
                </c:pt>
                <c:pt idx="1154">
                  <c:v>5</c:v>
                </c:pt>
                <c:pt idx="1155">
                  <c:v>5</c:v>
                </c:pt>
                <c:pt idx="1156">
                  <c:v>5</c:v>
                </c:pt>
                <c:pt idx="1157">
                  <c:v>5</c:v>
                </c:pt>
                <c:pt idx="1158">
                  <c:v>5</c:v>
                </c:pt>
                <c:pt idx="1159">
                  <c:v>5</c:v>
                </c:pt>
                <c:pt idx="1160">
                  <c:v>5</c:v>
                </c:pt>
                <c:pt idx="1161">
                  <c:v>5</c:v>
                </c:pt>
                <c:pt idx="1162">
                  <c:v>5</c:v>
                </c:pt>
                <c:pt idx="1163">
                  <c:v>5</c:v>
                </c:pt>
                <c:pt idx="1164">
                  <c:v>5</c:v>
                </c:pt>
                <c:pt idx="1165">
                  <c:v>5</c:v>
                </c:pt>
                <c:pt idx="1166">
                  <c:v>5</c:v>
                </c:pt>
                <c:pt idx="1167">
                  <c:v>5</c:v>
                </c:pt>
                <c:pt idx="1168">
                  <c:v>5</c:v>
                </c:pt>
                <c:pt idx="1169">
                  <c:v>5</c:v>
                </c:pt>
                <c:pt idx="1170">
                  <c:v>5</c:v>
                </c:pt>
                <c:pt idx="1171">
                  <c:v>5</c:v>
                </c:pt>
                <c:pt idx="1172">
                  <c:v>5</c:v>
                </c:pt>
                <c:pt idx="1173">
                  <c:v>5</c:v>
                </c:pt>
                <c:pt idx="1174">
                  <c:v>5</c:v>
                </c:pt>
                <c:pt idx="1175">
                  <c:v>5</c:v>
                </c:pt>
                <c:pt idx="1176">
                  <c:v>5</c:v>
                </c:pt>
                <c:pt idx="1177">
                  <c:v>5</c:v>
                </c:pt>
                <c:pt idx="1178">
                  <c:v>5</c:v>
                </c:pt>
                <c:pt idx="1179">
                  <c:v>5</c:v>
                </c:pt>
                <c:pt idx="1180">
                  <c:v>5</c:v>
                </c:pt>
                <c:pt idx="1181">
                  <c:v>5</c:v>
                </c:pt>
                <c:pt idx="1182">
                  <c:v>5</c:v>
                </c:pt>
                <c:pt idx="1183">
                  <c:v>5</c:v>
                </c:pt>
                <c:pt idx="1184">
                  <c:v>5</c:v>
                </c:pt>
                <c:pt idx="1185">
                  <c:v>5</c:v>
                </c:pt>
                <c:pt idx="1186">
                  <c:v>5</c:v>
                </c:pt>
                <c:pt idx="1187">
                  <c:v>5</c:v>
                </c:pt>
                <c:pt idx="1188">
                  <c:v>5</c:v>
                </c:pt>
                <c:pt idx="1189">
                  <c:v>5</c:v>
                </c:pt>
                <c:pt idx="1190">
                  <c:v>5</c:v>
                </c:pt>
                <c:pt idx="1191">
                  <c:v>5</c:v>
                </c:pt>
                <c:pt idx="1192">
                  <c:v>5</c:v>
                </c:pt>
                <c:pt idx="1193">
                  <c:v>5</c:v>
                </c:pt>
                <c:pt idx="1194">
                  <c:v>5</c:v>
                </c:pt>
                <c:pt idx="1195">
                  <c:v>5</c:v>
                </c:pt>
                <c:pt idx="1196">
                  <c:v>5</c:v>
                </c:pt>
                <c:pt idx="1197">
                  <c:v>5</c:v>
                </c:pt>
                <c:pt idx="1198">
                  <c:v>5</c:v>
                </c:pt>
                <c:pt idx="1199">
                  <c:v>5</c:v>
                </c:pt>
                <c:pt idx="1200">
                  <c:v>5</c:v>
                </c:pt>
                <c:pt idx="1201">
                  <c:v>5</c:v>
                </c:pt>
                <c:pt idx="1202">
                  <c:v>5</c:v>
                </c:pt>
                <c:pt idx="1203">
                  <c:v>5</c:v>
                </c:pt>
                <c:pt idx="1204">
                  <c:v>5</c:v>
                </c:pt>
                <c:pt idx="1205">
                  <c:v>5</c:v>
                </c:pt>
                <c:pt idx="1206">
                  <c:v>5</c:v>
                </c:pt>
                <c:pt idx="1207">
                  <c:v>5</c:v>
                </c:pt>
                <c:pt idx="1208">
                  <c:v>5</c:v>
                </c:pt>
                <c:pt idx="1209">
                  <c:v>5</c:v>
                </c:pt>
                <c:pt idx="1210">
                  <c:v>5</c:v>
                </c:pt>
                <c:pt idx="1211">
                  <c:v>5</c:v>
                </c:pt>
                <c:pt idx="1212">
                  <c:v>5</c:v>
                </c:pt>
                <c:pt idx="1213">
                  <c:v>5</c:v>
                </c:pt>
                <c:pt idx="1214">
                  <c:v>5</c:v>
                </c:pt>
                <c:pt idx="1215">
                  <c:v>5</c:v>
                </c:pt>
                <c:pt idx="1216">
                  <c:v>5</c:v>
                </c:pt>
                <c:pt idx="1217">
                  <c:v>5</c:v>
                </c:pt>
                <c:pt idx="1218">
                  <c:v>5</c:v>
                </c:pt>
                <c:pt idx="1219">
                  <c:v>5</c:v>
                </c:pt>
                <c:pt idx="1220">
                  <c:v>5</c:v>
                </c:pt>
                <c:pt idx="1221">
                  <c:v>5</c:v>
                </c:pt>
                <c:pt idx="1222">
                  <c:v>5</c:v>
                </c:pt>
                <c:pt idx="1223">
                  <c:v>5</c:v>
                </c:pt>
                <c:pt idx="1224">
                  <c:v>5</c:v>
                </c:pt>
                <c:pt idx="1225">
                  <c:v>5</c:v>
                </c:pt>
                <c:pt idx="1226">
                  <c:v>5</c:v>
                </c:pt>
                <c:pt idx="1227">
                  <c:v>5</c:v>
                </c:pt>
                <c:pt idx="1228">
                  <c:v>5</c:v>
                </c:pt>
                <c:pt idx="1229">
                  <c:v>5</c:v>
                </c:pt>
                <c:pt idx="1230">
                  <c:v>5</c:v>
                </c:pt>
                <c:pt idx="1231">
                  <c:v>5</c:v>
                </c:pt>
                <c:pt idx="1232">
                  <c:v>5</c:v>
                </c:pt>
                <c:pt idx="1233">
                  <c:v>5</c:v>
                </c:pt>
                <c:pt idx="1234">
                  <c:v>5</c:v>
                </c:pt>
                <c:pt idx="1235">
                  <c:v>5</c:v>
                </c:pt>
                <c:pt idx="1236">
                  <c:v>5</c:v>
                </c:pt>
                <c:pt idx="1237">
                  <c:v>5</c:v>
                </c:pt>
                <c:pt idx="1238">
                  <c:v>5</c:v>
                </c:pt>
                <c:pt idx="1239">
                  <c:v>5</c:v>
                </c:pt>
                <c:pt idx="1240">
                  <c:v>5</c:v>
                </c:pt>
                <c:pt idx="1241">
                  <c:v>5</c:v>
                </c:pt>
                <c:pt idx="1242">
                  <c:v>5</c:v>
                </c:pt>
                <c:pt idx="1243">
                  <c:v>5</c:v>
                </c:pt>
                <c:pt idx="1244">
                  <c:v>5</c:v>
                </c:pt>
                <c:pt idx="1245">
                  <c:v>5</c:v>
                </c:pt>
                <c:pt idx="1246">
                  <c:v>5</c:v>
                </c:pt>
                <c:pt idx="1247">
                  <c:v>5</c:v>
                </c:pt>
                <c:pt idx="1248">
                  <c:v>5</c:v>
                </c:pt>
                <c:pt idx="1249">
                  <c:v>5</c:v>
                </c:pt>
                <c:pt idx="1250">
                  <c:v>5</c:v>
                </c:pt>
                <c:pt idx="1251">
                  <c:v>5</c:v>
                </c:pt>
                <c:pt idx="1252">
                  <c:v>5</c:v>
                </c:pt>
                <c:pt idx="1253">
                  <c:v>5</c:v>
                </c:pt>
                <c:pt idx="1254">
                  <c:v>5</c:v>
                </c:pt>
                <c:pt idx="1255">
                  <c:v>5</c:v>
                </c:pt>
                <c:pt idx="1256">
                  <c:v>5</c:v>
                </c:pt>
                <c:pt idx="1257">
                  <c:v>5</c:v>
                </c:pt>
                <c:pt idx="1258">
                  <c:v>5</c:v>
                </c:pt>
                <c:pt idx="1259">
                  <c:v>5</c:v>
                </c:pt>
                <c:pt idx="1260">
                  <c:v>5</c:v>
                </c:pt>
                <c:pt idx="1261">
                  <c:v>5</c:v>
                </c:pt>
                <c:pt idx="1262">
                  <c:v>5</c:v>
                </c:pt>
                <c:pt idx="1263">
                  <c:v>5</c:v>
                </c:pt>
                <c:pt idx="1264">
                  <c:v>5</c:v>
                </c:pt>
                <c:pt idx="1265">
                  <c:v>5</c:v>
                </c:pt>
                <c:pt idx="1266">
                  <c:v>5</c:v>
                </c:pt>
                <c:pt idx="1267">
                  <c:v>5</c:v>
                </c:pt>
                <c:pt idx="1268">
                  <c:v>5</c:v>
                </c:pt>
                <c:pt idx="1269">
                  <c:v>5</c:v>
                </c:pt>
                <c:pt idx="1270">
                  <c:v>5</c:v>
                </c:pt>
                <c:pt idx="1271">
                  <c:v>5</c:v>
                </c:pt>
                <c:pt idx="1272">
                  <c:v>5</c:v>
                </c:pt>
                <c:pt idx="1273">
                  <c:v>5</c:v>
                </c:pt>
                <c:pt idx="1274">
                  <c:v>5</c:v>
                </c:pt>
                <c:pt idx="1275">
                  <c:v>5</c:v>
                </c:pt>
                <c:pt idx="1276">
                  <c:v>5</c:v>
                </c:pt>
                <c:pt idx="1277">
                  <c:v>5</c:v>
                </c:pt>
                <c:pt idx="1278">
                  <c:v>5</c:v>
                </c:pt>
                <c:pt idx="1279">
                  <c:v>5</c:v>
                </c:pt>
                <c:pt idx="1280">
                  <c:v>5</c:v>
                </c:pt>
                <c:pt idx="1281">
                  <c:v>5</c:v>
                </c:pt>
                <c:pt idx="1282">
                  <c:v>5</c:v>
                </c:pt>
                <c:pt idx="1283">
                  <c:v>5</c:v>
                </c:pt>
                <c:pt idx="1284">
                  <c:v>5</c:v>
                </c:pt>
                <c:pt idx="1285">
                  <c:v>5</c:v>
                </c:pt>
                <c:pt idx="1286">
                  <c:v>5</c:v>
                </c:pt>
                <c:pt idx="1287">
                  <c:v>5</c:v>
                </c:pt>
                <c:pt idx="1288">
                  <c:v>5</c:v>
                </c:pt>
                <c:pt idx="1289">
                  <c:v>5</c:v>
                </c:pt>
                <c:pt idx="1290">
                  <c:v>5</c:v>
                </c:pt>
                <c:pt idx="1291">
                  <c:v>5</c:v>
                </c:pt>
                <c:pt idx="1292">
                  <c:v>5</c:v>
                </c:pt>
                <c:pt idx="1293">
                  <c:v>5</c:v>
                </c:pt>
                <c:pt idx="1294">
                  <c:v>5</c:v>
                </c:pt>
                <c:pt idx="1295">
                  <c:v>5</c:v>
                </c:pt>
                <c:pt idx="1296">
                  <c:v>5</c:v>
                </c:pt>
                <c:pt idx="1297">
                  <c:v>5</c:v>
                </c:pt>
                <c:pt idx="1298">
                  <c:v>5</c:v>
                </c:pt>
                <c:pt idx="1299">
                  <c:v>5</c:v>
                </c:pt>
                <c:pt idx="1300">
                  <c:v>5</c:v>
                </c:pt>
                <c:pt idx="1301">
                  <c:v>5</c:v>
                </c:pt>
                <c:pt idx="1302">
                  <c:v>5</c:v>
                </c:pt>
                <c:pt idx="1303">
                  <c:v>5</c:v>
                </c:pt>
                <c:pt idx="1304">
                  <c:v>5</c:v>
                </c:pt>
                <c:pt idx="1305">
                  <c:v>5</c:v>
                </c:pt>
                <c:pt idx="1306">
                  <c:v>5</c:v>
                </c:pt>
                <c:pt idx="1307">
                  <c:v>5</c:v>
                </c:pt>
                <c:pt idx="1308">
                  <c:v>5</c:v>
                </c:pt>
                <c:pt idx="1309">
                  <c:v>5</c:v>
                </c:pt>
                <c:pt idx="1310">
                  <c:v>5</c:v>
                </c:pt>
                <c:pt idx="1311">
                  <c:v>5</c:v>
                </c:pt>
                <c:pt idx="1312">
                  <c:v>5</c:v>
                </c:pt>
                <c:pt idx="1313">
                  <c:v>5</c:v>
                </c:pt>
                <c:pt idx="1314">
                  <c:v>5</c:v>
                </c:pt>
                <c:pt idx="1315">
                  <c:v>5</c:v>
                </c:pt>
                <c:pt idx="1316">
                  <c:v>5</c:v>
                </c:pt>
                <c:pt idx="1317">
                  <c:v>5</c:v>
                </c:pt>
                <c:pt idx="1318">
                  <c:v>5</c:v>
                </c:pt>
                <c:pt idx="1319">
                  <c:v>5</c:v>
                </c:pt>
                <c:pt idx="1320">
                  <c:v>5</c:v>
                </c:pt>
                <c:pt idx="1321">
                  <c:v>5</c:v>
                </c:pt>
                <c:pt idx="1322">
                  <c:v>5</c:v>
                </c:pt>
                <c:pt idx="1323">
                  <c:v>5</c:v>
                </c:pt>
                <c:pt idx="1324">
                  <c:v>5</c:v>
                </c:pt>
                <c:pt idx="1325">
                  <c:v>5</c:v>
                </c:pt>
                <c:pt idx="1326">
                  <c:v>5</c:v>
                </c:pt>
                <c:pt idx="1327">
                  <c:v>5</c:v>
                </c:pt>
                <c:pt idx="1328">
                  <c:v>5</c:v>
                </c:pt>
                <c:pt idx="1329">
                  <c:v>5</c:v>
                </c:pt>
                <c:pt idx="1330">
                  <c:v>5</c:v>
                </c:pt>
                <c:pt idx="1331">
                  <c:v>5</c:v>
                </c:pt>
                <c:pt idx="1332">
                  <c:v>5</c:v>
                </c:pt>
                <c:pt idx="1333">
                  <c:v>5</c:v>
                </c:pt>
                <c:pt idx="1334">
                  <c:v>5</c:v>
                </c:pt>
                <c:pt idx="1335">
                  <c:v>5</c:v>
                </c:pt>
                <c:pt idx="1336">
                  <c:v>5</c:v>
                </c:pt>
                <c:pt idx="1337">
                  <c:v>5</c:v>
                </c:pt>
                <c:pt idx="1338">
                  <c:v>5</c:v>
                </c:pt>
                <c:pt idx="1339">
                  <c:v>5</c:v>
                </c:pt>
                <c:pt idx="1340">
                  <c:v>5</c:v>
                </c:pt>
                <c:pt idx="1341">
                  <c:v>5</c:v>
                </c:pt>
                <c:pt idx="1342">
                  <c:v>5</c:v>
                </c:pt>
                <c:pt idx="1343">
                  <c:v>5</c:v>
                </c:pt>
                <c:pt idx="1344">
                  <c:v>5</c:v>
                </c:pt>
                <c:pt idx="1345">
                  <c:v>5</c:v>
                </c:pt>
                <c:pt idx="1346">
                  <c:v>5</c:v>
                </c:pt>
                <c:pt idx="1347">
                  <c:v>5</c:v>
                </c:pt>
                <c:pt idx="1348">
                  <c:v>5</c:v>
                </c:pt>
                <c:pt idx="1349">
                  <c:v>5</c:v>
                </c:pt>
                <c:pt idx="1350">
                  <c:v>5</c:v>
                </c:pt>
                <c:pt idx="1351">
                  <c:v>5</c:v>
                </c:pt>
                <c:pt idx="1352">
                  <c:v>5</c:v>
                </c:pt>
                <c:pt idx="1353">
                  <c:v>5</c:v>
                </c:pt>
                <c:pt idx="1354">
                  <c:v>5</c:v>
                </c:pt>
                <c:pt idx="1355">
                  <c:v>5</c:v>
                </c:pt>
                <c:pt idx="1356">
                  <c:v>5</c:v>
                </c:pt>
                <c:pt idx="1357">
                  <c:v>5</c:v>
                </c:pt>
                <c:pt idx="1358">
                  <c:v>5</c:v>
                </c:pt>
                <c:pt idx="1359">
                  <c:v>5</c:v>
                </c:pt>
                <c:pt idx="1360">
                  <c:v>5</c:v>
                </c:pt>
                <c:pt idx="1361">
                  <c:v>5</c:v>
                </c:pt>
                <c:pt idx="1362">
                  <c:v>5</c:v>
                </c:pt>
                <c:pt idx="1363">
                  <c:v>5</c:v>
                </c:pt>
                <c:pt idx="1364">
                  <c:v>5</c:v>
                </c:pt>
                <c:pt idx="1365">
                  <c:v>5</c:v>
                </c:pt>
                <c:pt idx="1366">
                  <c:v>5</c:v>
                </c:pt>
                <c:pt idx="1367">
                  <c:v>5</c:v>
                </c:pt>
                <c:pt idx="1368">
                  <c:v>5</c:v>
                </c:pt>
                <c:pt idx="1369">
                  <c:v>5</c:v>
                </c:pt>
                <c:pt idx="1370">
                  <c:v>5</c:v>
                </c:pt>
                <c:pt idx="1371">
                  <c:v>5</c:v>
                </c:pt>
                <c:pt idx="1372">
                  <c:v>5</c:v>
                </c:pt>
                <c:pt idx="1373">
                  <c:v>5</c:v>
                </c:pt>
                <c:pt idx="1374">
                  <c:v>5</c:v>
                </c:pt>
                <c:pt idx="1375">
                  <c:v>5</c:v>
                </c:pt>
                <c:pt idx="1376">
                  <c:v>5</c:v>
                </c:pt>
                <c:pt idx="1377">
                  <c:v>5</c:v>
                </c:pt>
                <c:pt idx="1378">
                  <c:v>5</c:v>
                </c:pt>
                <c:pt idx="1379">
                  <c:v>5</c:v>
                </c:pt>
                <c:pt idx="1380">
                  <c:v>5</c:v>
                </c:pt>
                <c:pt idx="1381">
                  <c:v>5</c:v>
                </c:pt>
                <c:pt idx="1382">
                  <c:v>5</c:v>
                </c:pt>
                <c:pt idx="1383">
                  <c:v>5</c:v>
                </c:pt>
                <c:pt idx="1384">
                  <c:v>5</c:v>
                </c:pt>
                <c:pt idx="1385">
                  <c:v>5</c:v>
                </c:pt>
                <c:pt idx="1386">
                  <c:v>5</c:v>
                </c:pt>
                <c:pt idx="1387">
                  <c:v>5</c:v>
                </c:pt>
                <c:pt idx="1388">
                  <c:v>5</c:v>
                </c:pt>
                <c:pt idx="1389">
                  <c:v>5</c:v>
                </c:pt>
                <c:pt idx="1390">
                  <c:v>5</c:v>
                </c:pt>
                <c:pt idx="1391">
                  <c:v>5</c:v>
                </c:pt>
                <c:pt idx="1392">
                  <c:v>5</c:v>
                </c:pt>
                <c:pt idx="1393">
                  <c:v>5</c:v>
                </c:pt>
                <c:pt idx="1394">
                  <c:v>5</c:v>
                </c:pt>
                <c:pt idx="1395">
                  <c:v>5</c:v>
                </c:pt>
                <c:pt idx="1396">
                  <c:v>5</c:v>
                </c:pt>
                <c:pt idx="1397">
                  <c:v>5</c:v>
                </c:pt>
                <c:pt idx="1398">
                  <c:v>5</c:v>
                </c:pt>
                <c:pt idx="1399">
                  <c:v>5</c:v>
                </c:pt>
                <c:pt idx="1400">
                  <c:v>5</c:v>
                </c:pt>
                <c:pt idx="1401">
                  <c:v>5</c:v>
                </c:pt>
                <c:pt idx="1402">
                  <c:v>5</c:v>
                </c:pt>
                <c:pt idx="1403">
                  <c:v>5</c:v>
                </c:pt>
                <c:pt idx="1404">
                  <c:v>5</c:v>
                </c:pt>
                <c:pt idx="1405">
                  <c:v>5</c:v>
                </c:pt>
                <c:pt idx="1406">
                  <c:v>5</c:v>
                </c:pt>
                <c:pt idx="1407">
                  <c:v>5</c:v>
                </c:pt>
                <c:pt idx="1408">
                  <c:v>5</c:v>
                </c:pt>
                <c:pt idx="1409">
                  <c:v>5</c:v>
                </c:pt>
                <c:pt idx="1410">
                  <c:v>5</c:v>
                </c:pt>
                <c:pt idx="1411">
                  <c:v>5</c:v>
                </c:pt>
                <c:pt idx="1412">
                  <c:v>5</c:v>
                </c:pt>
                <c:pt idx="1413">
                  <c:v>5</c:v>
                </c:pt>
                <c:pt idx="1414">
                  <c:v>5</c:v>
                </c:pt>
                <c:pt idx="1415">
                  <c:v>5</c:v>
                </c:pt>
                <c:pt idx="1416">
                  <c:v>5</c:v>
                </c:pt>
                <c:pt idx="1417">
                  <c:v>5</c:v>
                </c:pt>
                <c:pt idx="1418">
                  <c:v>5</c:v>
                </c:pt>
                <c:pt idx="1419">
                  <c:v>5</c:v>
                </c:pt>
                <c:pt idx="1420">
                  <c:v>5</c:v>
                </c:pt>
                <c:pt idx="1421">
                  <c:v>5</c:v>
                </c:pt>
                <c:pt idx="1422">
                  <c:v>5</c:v>
                </c:pt>
                <c:pt idx="1423">
                  <c:v>5</c:v>
                </c:pt>
                <c:pt idx="1424">
                  <c:v>5</c:v>
                </c:pt>
                <c:pt idx="1425">
                  <c:v>5</c:v>
                </c:pt>
                <c:pt idx="1426">
                  <c:v>5</c:v>
                </c:pt>
                <c:pt idx="1427">
                  <c:v>5</c:v>
                </c:pt>
                <c:pt idx="1428">
                  <c:v>5</c:v>
                </c:pt>
                <c:pt idx="1429">
                  <c:v>5</c:v>
                </c:pt>
                <c:pt idx="1430">
                  <c:v>5</c:v>
                </c:pt>
                <c:pt idx="1431">
                  <c:v>5</c:v>
                </c:pt>
                <c:pt idx="1432">
                  <c:v>5</c:v>
                </c:pt>
                <c:pt idx="1433">
                  <c:v>5</c:v>
                </c:pt>
                <c:pt idx="1434">
                  <c:v>5</c:v>
                </c:pt>
                <c:pt idx="1435">
                  <c:v>5</c:v>
                </c:pt>
                <c:pt idx="1436">
                  <c:v>5</c:v>
                </c:pt>
                <c:pt idx="1437">
                  <c:v>5</c:v>
                </c:pt>
                <c:pt idx="1438">
                  <c:v>5</c:v>
                </c:pt>
                <c:pt idx="1439">
                  <c:v>5</c:v>
                </c:pt>
                <c:pt idx="1440">
                  <c:v>5</c:v>
                </c:pt>
                <c:pt idx="1441">
                  <c:v>5</c:v>
                </c:pt>
                <c:pt idx="1442">
                  <c:v>5</c:v>
                </c:pt>
                <c:pt idx="1443">
                  <c:v>5</c:v>
                </c:pt>
                <c:pt idx="1444">
                  <c:v>5</c:v>
                </c:pt>
                <c:pt idx="1445">
                  <c:v>5</c:v>
                </c:pt>
                <c:pt idx="1446">
                  <c:v>5</c:v>
                </c:pt>
                <c:pt idx="1447">
                  <c:v>5</c:v>
                </c:pt>
                <c:pt idx="1448">
                  <c:v>5</c:v>
                </c:pt>
                <c:pt idx="1449">
                  <c:v>5</c:v>
                </c:pt>
                <c:pt idx="1450">
                  <c:v>5</c:v>
                </c:pt>
                <c:pt idx="1451">
                  <c:v>5</c:v>
                </c:pt>
                <c:pt idx="1452">
                  <c:v>5</c:v>
                </c:pt>
                <c:pt idx="1453">
                  <c:v>5</c:v>
                </c:pt>
                <c:pt idx="1454">
                  <c:v>5</c:v>
                </c:pt>
                <c:pt idx="1455">
                  <c:v>5</c:v>
                </c:pt>
                <c:pt idx="1456">
                  <c:v>5</c:v>
                </c:pt>
                <c:pt idx="1457">
                  <c:v>5</c:v>
                </c:pt>
                <c:pt idx="1458">
                  <c:v>5</c:v>
                </c:pt>
                <c:pt idx="1459">
                  <c:v>5</c:v>
                </c:pt>
                <c:pt idx="1460">
                  <c:v>5</c:v>
                </c:pt>
                <c:pt idx="1461">
                  <c:v>5</c:v>
                </c:pt>
                <c:pt idx="1462">
                  <c:v>5</c:v>
                </c:pt>
                <c:pt idx="1463">
                  <c:v>5</c:v>
                </c:pt>
                <c:pt idx="1464">
                  <c:v>5</c:v>
                </c:pt>
                <c:pt idx="1465">
                  <c:v>5</c:v>
                </c:pt>
                <c:pt idx="1466">
                  <c:v>5</c:v>
                </c:pt>
                <c:pt idx="1467">
                  <c:v>5</c:v>
                </c:pt>
                <c:pt idx="1468">
                  <c:v>5</c:v>
                </c:pt>
                <c:pt idx="1469">
                  <c:v>5</c:v>
                </c:pt>
                <c:pt idx="1470">
                  <c:v>5</c:v>
                </c:pt>
                <c:pt idx="1471">
                  <c:v>5</c:v>
                </c:pt>
                <c:pt idx="1472">
                  <c:v>5</c:v>
                </c:pt>
                <c:pt idx="1473">
                  <c:v>5</c:v>
                </c:pt>
                <c:pt idx="1474">
                  <c:v>5</c:v>
                </c:pt>
                <c:pt idx="1475">
                  <c:v>5</c:v>
                </c:pt>
                <c:pt idx="1476">
                  <c:v>5</c:v>
                </c:pt>
                <c:pt idx="1477">
                  <c:v>5</c:v>
                </c:pt>
                <c:pt idx="1478">
                  <c:v>5</c:v>
                </c:pt>
                <c:pt idx="1479">
                  <c:v>5</c:v>
                </c:pt>
                <c:pt idx="1480">
                  <c:v>5</c:v>
                </c:pt>
                <c:pt idx="1481">
                  <c:v>5</c:v>
                </c:pt>
                <c:pt idx="1482">
                  <c:v>5</c:v>
                </c:pt>
                <c:pt idx="1483">
                  <c:v>5</c:v>
                </c:pt>
                <c:pt idx="1484">
                  <c:v>5</c:v>
                </c:pt>
                <c:pt idx="1485">
                  <c:v>5</c:v>
                </c:pt>
                <c:pt idx="1486">
                  <c:v>5</c:v>
                </c:pt>
                <c:pt idx="1487">
                  <c:v>5</c:v>
                </c:pt>
                <c:pt idx="1488">
                  <c:v>5</c:v>
                </c:pt>
                <c:pt idx="1489">
                  <c:v>5</c:v>
                </c:pt>
                <c:pt idx="1490">
                  <c:v>5</c:v>
                </c:pt>
                <c:pt idx="1491">
                  <c:v>5</c:v>
                </c:pt>
                <c:pt idx="1492">
                  <c:v>5</c:v>
                </c:pt>
                <c:pt idx="1493">
                  <c:v>5</c:v>
                </c:pt>
                <c:pt idx="1494">
                  <c:v>5</c:v>
                </c:pt>
                <c:pt idx="1495">
                  <c:v>5</c:v>
                </c:pt>
                <c:pt idx="1496">
                  <c:v>5</c:v>
                </c:pt>
                <c:pt idx="1497">
                  <c:v>5</c:v>
                </c:pt>
                <c:pt idx="1498">
                  <c:v>5</c:v>
                </c:pt>
                <c:pt idx="1499">
                  <c:v>5</c:v>
                </c:pt>
                <c:pt idx="1500">
                  <c:v>5</c:v>
                </c:pt>
                <c:pt idx="1501">
                  <c:v>5</c:v>
                </c:pt>
                <c:pt idx="1502">
                  <c:v>5</c:v>
                </c:pt>
                <c:pt idx="1503">
                  <c:v>5</c:v>
                </c:pt>
                <c:pt idx="1504">
                  <c:v>5</c:v>
                </c:pt>
                <c:pt idx="1505">
                  <c:v>5</c:v>
                </c:pt>
                <c:pt idx="1506">
                  <c:v>5</c:v>
                </c:pt>
                <c:pt idx="1507">
                  <c:v>5</c:v>
                </c:pt>
                <c:pt idx="1508">
                  <c:v>5</c:v>
                </c:pt>
                <c:pt idx="1509">
                  <c:v>5</c:v>
                </c:pt>
                <c:pt idx="1510">
                  <c:v>5</c:v>
                </c:pt>
                <c:pt idx="1511">
                  <c:v>5</c:v>
                </c:pt>
                <c:pt idx="1512">
                  <c:v>5</c:v>
                </c:pt>
                <c:pt idx="1513">
                  <c:v>5</c:v>
                </c:pt>
                <c:pt idx="1514">
                  <c:v>5</c:v>
                </c:pt>
                <c:pt idx="1515">
                  <c:v>5</c:v>
                </c:pt>
                <c:pt idx="1516">
                  <c:v>5</c:v>
                </c:pt>
                <c:pt idx="1517">
                  <c:v>5</c:v>
                </c:pt>
                <c:pt idx="1518">
                  <c:v>5</c:v>
                </c:pt>
                <c:pt idx="1519">
                  <c:v>5</c:v>
                </c:pt>
                <c:pt idx="1520">
                  <c:v>5</c:v>
                </c:pt>
                <c:pt idx="1521">
                  <c:v>5</c:v>
                </c:pt>
                <c:pt idx="1522">
                  <c:v>5</c:v>
                </c:pt>
                <c:pt idx="1523">
                  <c:v>5</c:v>
                </c:pt>
                <c:pt idx="1524">
                  <c:v>5</c:v>
                </c:pt>
                <c:pt idx="1525">
                  <c:v>5</c:v>
                </c:pt>
                <c:pt idx="1526">
                  <c:v>5</c:v>
                </c:pt>
                <c:pt idx="1527">
                  <c:v>5</c:v>
                </c:pt>
                <c:pt idx="1528">
                  <c:v>5</c:v>
                </c:pt>
                <c:pt idx="1529">
                  <c:v>5</c:v>
                </c:pt>
                <c:pt idx="1530">
                  <c:v>5</c:v>
                </c:pt>
                <c:pt idx="1531">
                  <c:v>5</c:v>
                </c:pt>
                <c:pt idx="1532">
                  <c:v>5</c:v>
                </c:pt>
                <c:pt idx="1533">
                  <c:v>5</c:v>
                </c:pt>
                <c:pt idx="1534">
                  <c:v>5</c:v>
                </c:pt>
                <c:pt idx="1535">
                  <c:v>5</c:v>
                </c:pt>
                <c:pt idx="1536">
                  <c:v>5</c:v>
                </c:pt>
                <c:pt idx="1537">
                  <c:v>5</c:v>
                </c:pt>
                <c:pt idx="1538">
                  <c:v>5</c:v>
                </c:pt>
                <c:pt idx="1539">
                  <c:v>5</c:v>
                </c:pt>
                <c:pt idx="1540">
                  <c:v>5</c:v>
                </c:pt>
                <c:pt idx="1541">
                  <c:v>5</c:v>
                </c:pt>
                <c:pt idx="1542">
                  <c:v>5</c:v>
                </c:pt>
                <c:pt idx="1543">
                  <c:v>5</c:v>
                </c:pt>
                <c:pt idx="1544">
                  <c:v>5</c:v>
                </c:pt>
                <c:pt idx="1545">
                  <c:v>5</c:v>
                </c:pt>
                <c:pt idx="1546">
                  <c:v>5</c:v>
                </c:pt>
                <c:pt idx="1547">
                  <c:v>5</c:v>
                </c:pt>
                <c:pt idx="1548">
                  <c:v>5</c:v>
                </c:pt>
                <c:pt idx="1549">
                  <c:v>5</c:v>
                </c:pt>
                <c:pt idx="1550">
                  <c:v>5</c:v>
                </c:pt>
                <c:pt idx="1551">
                  <c:v>5</c:v>
                </c:pt>
                <c:pt idx="1552">
                  <c:v>5</c:v>
                </c:pt>
                <c:pt idx="1553">
                  <c:v>5</c:v>
                </c:pt>
                <c:pt idx="1554">
                  <c:v>5</c:v>
                </c:pt>
                <c:pt idx="1555">
                  <c:v>5</c:v>
                </c:pt>
                <c:pt idx="1556">
                  <c:v>5</c:v>
                </c:pt>
                <c:pt idx="1557">
                  <c:v>5</c:v>
                </c:pt>
                <c:pt idx="1558">
                  <c:v>5</c:v>
                </c:pt>
                <c:pt idx="1559">
                  <c:v>5</c:v>
                </c:pt>
                <c:pt idx="1560">
                  <c:v>5</c:v>
                </c:pt>
                <c:pt idx="1561">
                  <c:v>5</c:v>
                </c:pt>
                <c:pt idx="1562">
                  <c:v>5</c:v>
                </c:pt>
                <c:pt idx="1563">
                  <c:v>5</c:v>
                </c:pt>
                <c:pt idx="1564">
                  <c:v>5</c:v>
                </c:pt>
                <c:pt idx="1565">
                  <c:v>5</c:v>
                </c:pt>
                <c:pt idx="1566">
                  <c:v>5</c:v>
                </c:pt>
                <c:pt idx="1567">
                  <c:v>5</c:v>
                </c:pt>
                <c:pt idx="1568">
                  <c:v>5</c:v>
                </c:pt>
                <c:pt idx="1569">
                  <c:v>5</c:v>
                </c:pt>
                <c:pt idx="1570">
                  <c:v>5</c:v>
                </c:pt>
                <c:pt idx="1571">
                  <c:v>5</c:v>
                </c:pt>
                <c:pt idx="1572">
                  <c:v>5</c:v>
                </c:pt>
                <c:pt idx="1573">
                  <c:v>5</c:v>
                </c:pt>
                <c:pt idx="1574">
                  <c:v>5</c:v>
                </c:pt>
                <c:pt idx="1575">
                  <c:v>5</c:v>
                </c:pt>
                <c:pt idx="1576">
                  <c:v>5</c:v>
                </c:pt>
                <c:pt idx="1577">
                  <c:v>5</c:v>
                </c:pt>
                <c:pt idx="1578">
                  <c:v>5</c:v>
                </c:pt>
                <c:pt idx="1579">
                  <c:v>5</c:v>
                </c:pt>
                <c:pt idx="1580">
                  <c:v>5</c:v>
                </c:pt>
                <c:pt idx="1581">
                  <c:v>5</c:v>
                </c:pt>
                <c:pt idx="1582">
                  <c:v>5</c:v>
                </c:pt>
                <c:pt idx="1583">
                  <c:v>5</c:v>
                </c:pt>
                <c:pt idx="1584">
                  <c:v>5</c:v>
                </c:pt>
                <c:pt idx="1585">
                  <c:v>5</c:v>
                </c:pt>
                <c:pt idx="1586">
                  <c:v>5</c:v>
                </c:pt>
                <c:pt idx="1587">
                  <c:v>5</c:v>
                </c:pt>
                <c:pt idx="1588">
                  <c:v>5</c:v>
                </c:pt>
                <c:pt idx="1589">
                  <c:v>5</c:v>
                </c:pt>
                <c:pt idx="1590">
                  <c:v>5</c:v>
                </c:pt>
                <c:pt idx="1591">
                  <c:v>5</c:v>
                </c:pt>
                <c:pt idx="1592">
                  <c:v>5</c:v>
                </c:pt>
                <c:pt idx="1593">
                  <c:v>5</c:v>
                </c:pt>
                <c:pt idx="1594">
                  <c:v>5</c:v>
                </c:pt>
                <c:pt idx="1595">
                  <c:v>5</c:v>
                </c:pt>
                <c:pt idx="1596">
                  <c:v>5</c:v>
                </c:pt>
                <c:pt idx="1597">
                  <c:v>5</c:v>
                </c:pt>
                <c:pt idx="1598">
                  <c:v>5</c:v>
                </c:pt>
                <c:pt idx="1599">
                  <c:v>5</c:v>
                </c:pt>
                <c:pt idx="1600">
                  <c:v>5</c:v>
                </c:pt>
                <c:pt idx="1601">
                  <c:v>5</c:v>
                </c:pt>
                <c:pt idx="1602">
                  <c:v>5</c:v>
                </c:pt>
                <c:pt idx="1603">
                  <c:v>5</c:v>
                </c:pt>
                <c:pt idx="1604">
                  <c:v>5</c:v>
                </c:pt>
                <c:pt idx="1605">
                  <c:v>5</c:v>
                </c:pt>
                <c:pt idx="1606">
                  <c:v>5</c:v>
                </c:pt>
                <c:pt idx="1607">
                  <c:v>5</c:v>
                </c:pt>
                <c:pt idx="1608">
                  <c:v>5</c:v>
                </c:pt>
                <c:pt idx="1609">
                  <c:v>5</c:v>
                </c:pt>
                <c:pt idx="1610">
                  <c:v>5</c:v>
                </c:pt>
                <c:pt idx="1611">
                  <c:v>5</c:v>
                </c:pt>
                <c:pt idx="1612">
                  <c:v>5</c:v>
                </c:pt>
                <c:pt idx="1613">
                  <c:v>5</c:v>
                </c:pt>
                <c:pt idx="1614">
                  <c:v>5</c:v>
                </c:pt>
                <c:pt idx="1615">
                  <c:v>5</c:v>
                </c:pt>
                <c:pt idx="1616">
                  <c:v>5</c:v>
                </c:pt>
                <c:pt idx="1617">
                  <c:v>5</c:v>
                </c:pt>
                <c:pt idx="1618">
                  <c:v>5</c:v>
                </c:pt>
                <c:pt idx="1619">
                  <c:v>5</c:v>
                </c:pt>
                <c:pt idx="1620">
                  <c:v>5</c:v>
                </c:pt>
                <c:pt idx="1621">
                  <c:v>5</c:v>
                </c:pt>
                <c:pt idx="1622">
                  <c:v>5</c:v>
                </c:pt>
                <c:pt idx="1623">
                  <c:v>5</c:v>
                </c:pt>
                <c:pt idx="1624">
                  <c:v>5</c:v>
                </c:pt>
                <c:pt idx="1625">
                  <c:v>5</c:v>
                </c:pt>
                <c:pt idx="1626">
                  <c:v>5</c:v>
                </c:pt>
                <c:pt idx="1627">
                  <c:v>5</c:v>
                </c:pt>
                <c:pt idx="1628">
                  <c:v>5</c:v>
                </c:pt>
                <c:pt idx="1629">
                  <c:v>5</c:v>
                </c:pt>
                <c:pt idx="1630">
                  <c:v>5</c:v>
                </c:pt>
                <c:pt idx="1631">
                  <c:v>5</c:v>
                </c:pt>
                <c:pt idx="1632">
                  <c:v>5</c:v>
                </c:pt>
                <c:pt idx="1633">
                  <c:v>5</c:v>
                </c:pt>
                <c:pt idx="1634">
                  <c:v>5</c:v>
                </c:pt>
                <c:pt idx="1635">
                  <c:v>5</c:v>
                </c:pt>
                <c:pt idx="1636">
                  <c:v>5</c:v>
                </c:pt>
                <c:pt idx="1637">
                  <c:v>5</c:v>
                </c:pt>
                <c:pt idx="1638">
                  <c:v>5</c:v>
                </c:pt>
                <c:pt idx="1639">
                  <c:v>5</c:v>
                </c:pt>
                <c:pt idx="1640">
                  <c:v>5</c:v>
                </c:pt>
                <c:pt idx="1641">
                  <c:v>5</c:v>
                </c:pt>
                <c:pt idx="1642">
                  <c:v>5</c:v>
                </c:pt>
                <c:pt idx="1643">
                  <c:v>5</c:v>
                </c:pt>
                <c:pt idx="1644">
                  <c:v>5</c:v>
                </c:pt>
                <c:pt idx="1645">
                  <c:v>5</c:v>
                </c:pt>
                <c:pt idx="1646">
                  <c:v>5</c:v>
                </c:pt>
                <c:pt idx="1647">
                  <c:v>5</c:v>
                </c:pt>
                <c:pt idx="1648">
                  <c:v>5</c:v>
                </c:pt>
                <c:pt idx="1649">
                  <c:v>5</c:v>
                </c:pt>
                <c:pt idx="1650">
                  <c:v>5</c:v>
                </c:pt>
                <c:pt idx="1651">
                  <c:v>5</c:v>
                </c:pt>
                <c:pt idx="1652">
                  <c:v>5</c:v>
                </c:pt>
                <c:pt idx="1653">
                  <c:v>5</c:v>
                </c:pt>
                <c:pt idx="1654">
                  <c:v>5</c:v>
                </c:pt>
                <c:pt idx="1655">
                  <c:v>5</c:v>
                </c:pt>
                <c:pt idx="1656">
                  <c:v>5</c:v>
                </c:pt>
                <c:pt idx="1657">
                  <c:v>5</c:v>
                </c:pt>
                <c:pt idx="1658">
                  <c:v>5</c:v>
                </c:pt>
                <c:pt idx="1659">
                  <c:v>5</c:v>
                </c:pt>
                <c:pt idx="1660">
                  <c:v>5</c:v>
                </c:pt>
                <c:pt idx="1661">
                  <c:v>5</c:v>
                </c:pt>
                <c:pt idx="1662">
                  <c:v>5</c:v>
                </c:pt>
                <c:pt idx="1663">
                  <c:v>5</c:v>
                </c:pt>
                <c:pt idx="1664">
                  <c:v>5</c:v>
                </c:pt>
                <c:pt idx="1665">
                  <c:v>5</c:v>
                </c:pt>
                <c:pt idx="1666">
                  <c:v>5</c:v>
                </c:pt>
                <c:pt idx="1667">
                  <c:v>5</c:v>
                </c:pt>
                <c:pt idx="1668">
                  <c:v>5</c:v>
                </c:pt>
                <c:pt idx="1669">
                  <c:v>5</c:v>
                </c:pt>
                <c:pt idx="1670">
                  <c:v>5</c:v>
                </c:pt>
                <c:pt idx="1671">
                  <c:v>5</c:v>
                </c:pt>
                <c:pt idx="1672">
                  <c:v>5</c:v>
                </c:pt>
                <c:pt idx="1673">
                  <c:v>5</c:v>
                </c:pt>
                <c:pt idx="1674">
                  <c:v>5</c:v>
                </c:pt>
                <c:pt idx="1675">
                  <c:v>5</c:v>
                </c:pt>
                <c:pt idx="1676">
                  <c:v>5</c:v>
                </c:pt>
                <c:pt idx="1677">
                  <c:v>5</c:v>
                </c:pt>
                <c:pt idx="1678">
                  <c:v>5</c:v>
                </c:pt>
                <c:pt idx="1679">
                  <c:v>5</c:v>
                </c:pt>
                <c:pt idx="1680">
                  <c:v>5</c:v>
                </c:pt>
                <c:pt idx="1681">
                  <c:v>5</c:v>
                </c:pt>
                <c:pt idx="1682">
                  <c:v>5</c:v>
                </c:pt>
                <c:pt idx="1683">
                  <c:v>5</c:v>
                </c:pt>
                <c:pt idx="1684">
                  <c:v>5</c:v>
                </c:pt>
                <c:pt idx="1685">
                  <c:v>5</c:v>
                </c:pt>
                <c:pt idx="1686">
                  <c:v>5</c:v>
                </c:pt>
                <c:pt idx="1687">
                  <c:v>5</c:v>
                </c:pt>
                <c:pt idx="1688">
                  <c:v>5</c:v>
                </c:pt>
                <c:pt idx="1689">
                  <c:v>5</c:v>
                </c:pt>
                <c:pt idx="1690">
                  <c:v>5</c:v>
                </c:pt>
                <c:pt idx="1691">
                  <c:v>5</c:v>
                </c:pt>
                <c:pt idx="1692">
                  <c:v>5</c:v>
                </c:pt>
                <c:pt idx="1693">
                  <c:v>5</c:v>
                </c:pt>
                <c:pt idx="1694">
                  <c:v>5</c:v>
                </c:pt>
                <c:pt idx="1695">
                  <c:v>5</c:v>
                </c:pt>
                <c:pt idx="1696">
                  <c:v>5</c:v>
                </c:pt>
                <c:pt idx="1697">
                  <c:v>5</c:v>
                </c:pt>
                <c:pt idx="1698">
                  <c:v>5</c:v>
                </c:pt>
                <c:pt idx="1699">
                  <c:v>5</c:v>
                </c:pt>
                <c:pt idx="1700">
                  <c:v>5</c:v>
                </c:pt>
                <c:pt idx="1701">
                  <c:v>5</c:v>
                </c:pt>
                <c:pt idx="1702">
                  <c:v>5</c:v>
                </c:pt>
                <c:pt idx="1703">
                  <c:v>5</c:v>
                </c:pt>
                <c:pt idx="1704">
                  <c:v>5</c:v>
                </c:pt>
                <c:pt idx="1705">
                  <c:v>5</c:v>
                </c:pt>
                <c:pt idx="1706">
                  <c:v>5</c:v>
                </c:pt>
                <c:pt idx="1707">
                  <c:v>5</c:v>
                </c:pt>
                <c:pt idx="1708">
                  <c:v>5</c:v>
                </c:pt>
                <c:pt idx="1709">
                  <c:v>5</c:v>
                </c:pt>
                <c:pt idx="1710">
                  <c:v>5</c:v>
                </c:pt>
                <c:pt idx="1711">
                  <c:v>5</c:v>
                </c:pt>
                <c:pt idx="1712">
                  <c:v>5</c:v>
                </c:pt>
                <c:pt idx="1713">
                  <c:v>5</c:v>
                </c:pt>
                <c:pt idx="1714">
                  <c:v>5</c:v>
                </c:pt>
                <c:pt idx="1715">
                  <c:v>5</c:v>
                </c:pt>
                <c:pt idx="1716">
                  <c:v>5</c:v>
                </c:pt>
                <c:pt idx="1717">
                  <c:v>5</c:v>
                </c:pt>
                <c:pt idx="1718">
                  <c:v>5</c:v>
                </c:pt>
                <c:pt idx="1719">
                  <c:v>5</c:v>
                </c:pt>
                <c:pt idx="1720">
                  <c:v>5</c:v>
                </c:pt>
                <c:pt idx="1721">
                  <c:v>5</c:v>
                </c:pt>
                <c:pt idx="1722">
                  <c:v>5</c:v>
                </c:pt>
                <c:pt idx="1723">
                  <c:v>5</c:v>
                </c:pt>
                <c:pt idx="1724">
                  <c:v>5</c:v>
                </c:pt>
                <c:pt idx="1725">
                  <c:v>5</c:v>
                </c:pt>
                <c:pt idx="1726">
                  <c:v>5</c:v>
                </c:pt>
                <c:pt idx="1727">
                  <c:v>5</c:v>
                </c:pt>
                <c:pt idx="1728">
                  <c:v>5</c:v>
                </c:pt>
                <c:pt idx="1729">
                  <c:v>5</c:v>
                </c:pt>
                <c:pt idx="1730">
                  <c:v>5</c:v>
                </c:pt>
                <c:pt idx="1731">
                  <c:v>5</c:v>
                </c:pt>
                <c:pt idx="1732">
                  <c:v>5</c:v>
                </c:pt>
                <c:pt idx="1733">
                  <c:v>5</c:v>
                </c:pt>
                <c:pt idx="1734">
                  <c:v>5</c:v>
                </c:pt>
                <c:pt idx="1735">
                  <c:v>5</c:v>
                </c:pt>
                <c:pt idx="1736">
                  <c:v>5</c:v>
                </c:pt>
                <c:pt idx="1737">
                  <c:v>5</c:v>
                </c:pt>
                <c:pt idx="1738">
                  <c:v>5</c:v>
                </c:pt>
                <c:pt idx="1739">
                  <c:v>5</c:v>
                </c:pt>
                <c:pt idx="1740">
                  <c:v>5</c:v>
                </c:pt>
                <c:pt idx="1741">
                  <c:v>5</c:v>
                </c:pt>
                <c:pt idx="1742">
                  <c:v>5</c:v>
                </c:pt>
                <c:pt idx="1743">
                  <c:v>5</c:v>
                </c:pt>
                <c:pt idx="1744">
                  <c:v>5</c:v>
                </c:pt>
                <c:pt idx="1745">
                  <c:v>5</c:v>
                </c:pt>
                <c:pt idx="1746">
                  <c:v>5</c:v>
                </c:pt>
                <c:pt idx="1747">
                  <c:v>5</c:v>
                </c:pt>
                <c:pt idx="1748">
                  <c:v>5</c:v>
                </c:pt>
                <c:pt idx="1749">
                  <c:v>5</c:v>
                </c:pt>
                <c:pt idx="1750">
                  <c:v>5</c:v>
                </c:pt>
                <c:pt idx="1751">
                  <c:v>5</c:v>
                </c:pt>
                <c:pt idx="1752">
                  <c:v>5</c:v>
                </c:pt>
                <c:pt idx="1753">
                  <c:v>5</c:v>
                </c:pt>
                <c:pt idx="1754">
                  <c:v>5</c:v>
                </c:pt>
                <c:pt idx="1755">
                  <c:v>5</c:v>
                </c:pt>
                <c:pt idx="1756">
                  <c:v>5</c:v>
                </c:pt>
                <c:pt idx="1757">
                  <c:v>5</c:v>
                </c:pt>
                <c:pt idx="1758">
                  <c:v>5</c:v>
                </c:pt>
                <c:pt idx="1759">
                  <c:v>5</c:v>
                </c:pt>
                <c:pt idx="1760">
                  <c:v>5</c:v>
                </c:pt>
                <c:pt idx="1761">
                  <c:v>5</c:v>
                </c:pt>
                <c:pt idx="1762">
                  <c:v>5</c:v>
                </c:pt>
                <c:pt idx="1763">
                  <c:v>5</c:v>
                </c:pt>
                <c:pt idx="1764">
                  <c:v>5</c:v>
                </c:pt>
                <c:pt idx="1765">
                  <c:v>5</c:v>
                </c:pt>
                <c:pt idx="1766">
                  <c:v>5</c:v>
                </c:pt>
                <c:pt idx="1767">
                  <c:v>5</c:v>
                </c:pt>
                <c:pt idx="1768">
                  <c:v>5</c:v>
                </c:pt>
                <c:pt idx="1769">
                  <c:v>5</c:v>
                </c:pt>
                <c:pt idx="1770">
                  <c:v>5</c:v>
                </c:pt>
                <c:pt idx="1771">
                  <c:v>5</c:v>
                </c:pt>
                <c:pt idx="1772">
                  <c:v>5</c:v>
                </c:pt>
                <c:pt idx="1773">
                  <c:v>5</c:v>
                </c:pt>
                <c:pt idx="1774">
                  <c:v>5</c:v>
                </c:pt>
                <c:pt idx="1775">
                  <c:v>5</c:v>
                </c:pt>
                <c:pt idx="1776">
                  <c:v>5</c:v>
                </c:pt>
                <c:pt idx="1777">
                  <c:v>5</c:v>
                </c:pt>
                <c:pt idx="1778">
                  <c:v>5</c:v>
                </c:pt>
                <c:pt idx="1779">
                  <c:v>5</c:v>
                </c:pt>
                <c:pt idx="1780">
                  <c:v>5</c:v>
                </c:pt>
                <c:pt idx="1781">
                  <c:v>5</c:v>
                </c:pt>
                <c:pt idx="1782">
                  <c:v>5</c:v>
                </c:pt>
                <c:pt idx="1783">
                  <c:v>5</c:v>
                </c:pt>
                <c:pt idx="1784">
                  <c:v>5</c:v>
                </c:pt>
                <c:pt idx="1785">
                  <c:v>5</c:v>
                </c:pt>
                <c:pt idx="1786">
                  <c:v>5</c:v>
                </c:pt>
                <c:pt idx="1787">
                  <c:v>5</c:v>
                </c:pt>
                <c:pt idx="1788">
                  <c:v>5</c:v>
                </c:pt>
                <c:pt idx="1789">
                  <c:v>5</c:v>
                </c:pt>
                <c:pt idx="1790">
                  <c:v>5</c:v>
                </c:pt>
                <c:pt idx="1791">
                  <c:v>5</c:v>
                </c:pt>
                <c:pt idx="1792">
                  <c:v>5</c:v>
                </c:pt>
                <c:pt idx="1793">
                  <c:v>5</c:v>
                </c:pt>
                <c:pt idx="1794">
                  <c:v>5</c:v>
                </c:pt>
                <c:pt idx="1795">
                  <c:v>5</c:v>
                </c:pt>
                <c:pt idx="1796">
                  <c:v>5</c:v>
                </c:pt>
                <c:pt idx="1797">
                  <c:v>5</c:v>
                </c:pt>
                <c:pt idx="1798">
                  <c:v>5</c:v>
                </c:pt>
                <c:pt idx="1799">
                  <c:v>5</c:v>
                </c:pt>
                <c:pt idx="1800">
                  <c:v>5</c:v>
                </c:pt>
                <c:pt idx="1801">
                  <c:v>5</c:v>
                </c:pt>
                <c:pt idx="1802">
                  <c:v>5</c:v>
                </c:pt>
                <c:pt idx="1803">
                  <c:v>5</c:v>
                </c:pt>
                <c:pt idx="1804">
                  <c:v>5</c:v>
                </c:pt>
                <c:pt idx="1805">
                  <c:v>5</c:v>
                </c:pt>
                <c:pt idx="1806">
                  <c:v>5</c:v>
                </c:pt>
                <c:pt idx="1807">
                  <c:v>5</c:v>
                </c:pt>
                <c:pt idx="1808">
                  <c:v>5</c:v>
                </c:pt>
                <c:pt idx="1809">
                  <c:v>5</c:v>
                </c:pt>
                <c:pt idx="1810">
                  <c:v>5</c:v>
                </c:pt>
                <c:pt idx="1811">
                  <c:v>5</c:v>
                </c:pt>
                <c:pt idx="1812">
                  <c:v>5</c:v>
                </c:pt>
                <c:pt idx="1813">
                  <c:v>5</c:v>
                </c:pt>
                <c:pt idx="1814">
                  <c:v>5</c:v>
                </c:pt>
                <c:pt idx="1815">
                  <c:v>5</c:v>
                </c:pt>
                <c:pt idx="1816">
                  <c:v>5</c:v>
                </c:pt>
                <c:pt idx="1817">
                  <c:v>5</c:v>
                </c:pt>
                <c:pt idx="1818">
                  <c:v>5</c:v>
                </c:pt>
                <c:pt idx="1819">
                  <c:v>5</c:v>
                </c:pt>
                <c:pt idx="1820">
                  <c:v>5</c:v>
                </c:pt>
                <c:pt idx="1821">
                  <c:v>5</c:v>
                </c:pt>
                <c:pt idx="1822">
                  <c:v>5</c:v>
                </c:pt>
                <c:pt idx="1823">
                  <c:v>5</c:v>
                </c:pt>
                <c:pt idx="1824">
                  <c:v>5</c:v>
                </c:pt>
                <c:pt idx="1825">
                  <c:v>5</c:v>
                </c:pt>
                <c:pt idx="1826">
                  <c:v>5</c:v>
                </c:pt>
                <c:pt idx="1827">
                  <c:v>5</c:v>
                </c:pt>
                <c:pt idx="1828">
                  <c:v>5</c:v>
                </c:pt>
                <c:pt idx="1829">
                  <c:v>5</c:v>
                </c:pt>
                <c:pt idx="1830">
                  <c:v>5</c:v>
                </c:pt>
                <c:pt idx="1831">
                  <c:v>5</c:v>
                </c:pt>
                <c:pt idx="1832">
                  <c:v>5</c:v>
                </c:pt>
                <c:pt idx="1833">
                  <c:v>5</c:v>
                </c:pt>
                <c:pt idx="1834">
                  <c:v>5</c:v>
                </c:pt>
                <c:pt idx="1835">
                  <c:v>5</c:v>
                </c:pt>
                <c:pt idx="1836">
                  <c:v>5</c:v>
                </c:pt>
                <c:pt idx="1837">
                  <c:v>5</c:v>
                </c:pt>
                <c:pt idx="1838">
                  <c:v>5</c:v>
                </c:pt>
                <c:pt idx="1839">
                  <c:v>5</c:v>
                </c:pt>
                <c:pt idx="1840">
                  <c:v>5</c:v>
                </c:pt>
                <c:pt idx="1841">
                  <c:v>5</c:v>
                </c:pt>
                <c:pt idx="1842">
                  <c:v>5</c:v>
                </c:pt>
                <c:pt idx="1843">
                  <c:v>5</c:v>
                </c:pt>
                <c:pt idx="1844">
                  <c:v>5</c:v>
                </c:pt>
                <c:pt idx="1845">
                  <c:v>5</c:v>
                </c:pt>
                <c:pt idx="1846">
                  <c:v>5</c:v>
                </c:pt>
                <c:pt idx="1847">
                  <c:v>5</c:v>
                </c:pt>
                <c:pt idx="1848">
                  <c:v>5</c:v>
                </c:pt>
                <c:pt idx="1849">
                  <c:v>5</c:v>
                </c:pt>
                <c:pt idx="1850">
                  <c:v>5</c:v>
                </c:pt>
                <c:pt idx="1851">
                  <c:v>5</c:v>
                </c:pt>
                <c:pt idx="1852">
                  <c:v>5</c:v>
                </c:pt>
                <c:pt idx="1853">
                  <c:v>5</c:v>
                </c:pt>
                <c:pt idx="1854">
                  <c:v>5</c:v>
                </c:pt>
                <c:pt idx="1855">
                  <c:v>5</c:v>
                </c:pt>
                <c:pt idx="1856">
                  <c:v>5</c:v>
                </c:pt>
                <c:pt idx="1857">
                  <c:v>5</c:v>
                </c:pt>
                <c:pt idx="1858">
                  <c:v>5</c:v>
                </c:pt>
                <c:pt idx="1859">
                  <c:v>5</c:v>
                </c:pt>
                <c:pt idx="1860">
                  <c:v>5</c:v>
                </c:pt>
                <c:pt idx="1861">
                  <c:v>5</c:v>
                </c:pt>
                <c:pt idx="1862">
                  <c:v>5</c:v>
                </c:pt>
                <c:pt idx="1863">
                  <c:v>5</c:v>
                </c:pt>
                <c:pt idx="1864">
                  <c:v>5</c:v>
                </c:pt>
                <c:pt idx="1865">
                  <c:v>5</c:v>
                </c:pt>
                <c:pt idx="1866">
                  <c:v>5</c:v>
                </c:pt>
                <c:pt idx="1867">
                  <c:v>5</c:v>
                </c:pt>
                <c:pt idx="1868">
                  <c:v>5</c:v>
                </c:pt>
                <c:pt idx="1869">
                  <c:v>5</c:v>
                </c:pt>
                <c:pt idx="1870">
                  <c:v>5</c:v>
                </c:pt>
                <c:pt idx="1871">
                  <c:v>5</c:v>
                </c:pt>
                <c:pt idx="1872">
                  <c:v>5</c:v>
                </c:pt>
                <c:pt idx="1873">
                  <c:v>5</c:v>
                </c:pt>
                <c:pt idx="1874">
                  <c:v>5</c:v>
                </c:pt>
                <c:pt idx="1875">
                  <c:v>5</c:v>
                </c:pt>
                <c:pt idx="1876">
                  <c:v>5</c:v>
                </c:pt>
                <c:pt idx="1877">
                  <c:v>5</c:v>
                </c:pt>
                <c:pt idx="1878">
                  <c:v>5</c:v>
                </c:pt>
                <c:pt idx="1879">
                  <c:v>5</c:v>
                </c:pt>
                <c:pt idx="1880">
                  <c:v>5</c:v>
                </c:pt>
                <c:pt idx="1881">
                  <c:v>5</c:v>
                </c:pt>
                <c:pt idx="1882">
                  <c:v>5</c:v>
                </c:pt>
                <c:pt idx="1883">
                  <c:v>5</c:v>
                </c:pt>
                <c:pt idx="1884">
                  <c:v>5</c:v>
                </c:pt>
                <c:pt idx="1885">
                  <c:v>5</c:v>
                </c:pt>
                <c:pt idx="1886">
                  <c:v>5</c:v>
                </c:pt>
                <c:pt idx="1887">
                  <c:v>5</c:v>
                </c:pt>
                <c:pt idx="1888">
                  <c:v>5</c:v>
                </c:pt>
                <c:pt idx="1889">
                  <c:v>5</c:v>
                </c:pt>
                <c:pt idx="1890">
                  <c:v>5</c:v>
                </c:pt>
                <c:pt idx="1891">
                  <c:v>5</c:v>
                </c:pt>
                <c:pt idx="1892">
                  <c:v>5</c:v>
                </c:pt>
                <c:pt idx="1893">
                  <c:v>5</c:v>
                </c:pt>
                <c:pt idx="1894">
                  <c:v>5</c:v>
                </c:pt>
                <c:pt idx="1895">
                  <c:v>5</c:v>
                </c:pt>
                <c:pt idx="1896">
                  <c:v>5</c:v>
                </c:pt>
                <c:pt idx="1897">
                  <c:v>5</c:v>
                </c:pt>
                <c:pt idx="1898">
                  <c:v>5</c:v>
                </c:pt>
                <c:pt idx="1899">
                  <c:v>5</c:v>
                </c:pt>
                <c:pt idx="1900">
                  <c:v>5</c:v>
                </c:pt>
                <c:pt idx="1901">
                  <c:v>5</c:v>
                </c:pt>
                <c:pt idx="1902">
                  <c:v>5</c:v>
                </c:pt>
                <c:pt idx="1903">
                  <c:v>5</c:v>
                </c:pt>
                <c:pt idx="1904">
                  <c:v>5</c:v>
                </c:pt>
                <c:pt idx="1905">
                  <c:v>5</c:v>
                </c:pt>
                <c:pt idx="1906">
                  <c:v>5</c:v>
                </c:pt>
                <c:pt idx="1907">
                  <c:v>5</c:v>
                </c:pt>
                <c:pt idx="1908">
                  <c:v>5</c:v>
                </c:pt>
                <c:pt idx="1909">
                  <c:v>5</c:v>
                </c:pt>
                <c:pt idx="1910">
                  <c:v>5</c:v>
                </c:pt>
                <c:pt idx="1911">
                  <c:v>5</c:v>
                </c:pt>
                <c:pt idx="1912">
                  <c:v>5</c:v>
                </c:pt>
                <c:pt idx="1913">
                  <c:v>5</c:v>
                </c:pt>
                <c:pt idx="1914">
                  <c:v>5</c:v>
                </c:pt>
                <c:pt idx="1915">
                  <c:v>5</c:v>
                </c:pt>
                <c:pt idx="1916">
                  <c:v>5</c:v>
                </c:pt>
                <c:pt idx="1917">
                  <c:v>5</c:v>
                </c:pt>
                <c:pt idx="1918">
                  <c:v>5</c:v>
                </c:pt>
                <c:pt idx="1919">
                  <c:v>5</c:v>
                </c:pt>
                <c:pt idx="1920">
                  <c:v>5</c:v>
                </c:pt>
                <c:pt idx="1921">
                  <c:v>5</c:v>
                </c:pt>
                <c:pt idx="1922">
                  <c:v>5</c:v>
                </c:pt>
                <c:pt idx="1923">
                  <c:v>5</c:v>
                </c:pt>
                <c:pt idx="1924">
                  <c:v>5</c:v>
                </c:pt>
                <c:pt idx="1925">
                  <c:v>5</c:v>
                </c:pt>
                <c:pt idx="1926">
                  <c:v>5</c:v>
                </c:pt>
                <c:pt idx="1927">
                  <c:v>5</c:v>
                </c:pt>
                <c:pt idx="1928">
                  <c:v>5</c:v>
                </c:pt>
                <c:pt idx="1929">
                  <c:v>5</c:v>
                </c:pt>
                <c:pt idx="1930">
                  <c:v>5</c:v>
                </c:pt>
                <c:pt idx="1931">
                  <c:v>5</c:v>
                </c:pt>
                <c:pt idx="1932">
                  <c:v>5</c:v>
                </c:pt>
                <c:pt idx="1933">
                  <c:v>5</c:v>
                </c:pt>
                <c:pt idx="1934">
                  <c:v>5</c:v>
                </c:pt>
                <c:pt idx="1935">
                  <c:v>5</c:v>
                </c:pt>
                <c:pt idx="1936">
                  <c:v>5</c:v>
                </c:pt>
                <c:pt idx="1937">
                  <c:v>5</c:v>
                </c:pt>
                <c:pt idx="1938">
                  <c:v>5</c:v>
                </c:pt>
                <c:pt idx="1939">
                  <c:v>5</c:v>
                </c:pt>
                <c:pt idx="1940">
                  <c:v>5</c:v>
                </c:pt>
                <c:pt idx="1941">
                  <c:v>5</c:v>
                </c:pt>
                <c:pt idx="1942">
                  <c:v>5</c:v>
                </c:pt>
                <c:pt idx="1943">
                  <c:v>5</c:v>
                </c:pt>
                <c:pt idx="1944">
                  <c:v>5</c:v>
                </c:pt>
                <c:pt idx="1945">
                  <c:v>5</c:v>
                </c:pt>
                <c:pt idx="1946">
                  <c:v>5</c:v>
                </c:pt>
                <c:pt idx="1947">
                  <c:v>5</c:v>
                </c:pt>
                <c:pt idx="1948">
                  <c:v>5</c:v>
                </c:pt>
                <c:pt idx="1949">
                  <c:v>5</c:v>
                </c:pt>
                <c:pt idx="1950">
                  <c:v>5</c:v>
                </c:pt>
                <c:pt idx="1951">
                  <c:v>5</c:v>
                </c:pt>
                <c:pt idx="1952">
                  <c:v>5</c:v>
                </c:pt>
                <c:pt idx="1953">
                  <c:v>5</c:v>
                </c:pt>
                <c:pt idx="1954">
                  <c:v>5</c:v>
                </c:pt>
                <c:pt idx="1955">
                  <c:v>5</c:v>
                </c:pt>
                <c:pt idx="1956">
                  <c:v>5</c:v>
                </c:pt>
                <c:pt idx="1957">
                  <c:v>5</c:v>
                </c:pt>
                <c:pt idx="1958">
                  <c:v>5</c:v>
                </c:pt>
                <c:pt idx="1959">
                  <c:v>5</c:v>
                </c:pt>
                <c:pt idx="1960">
                  <c:v>5</c:v>
                </c:pt>
                <c:pt idx="1961">
                  <c:v>5</c:v>
                </c:pt>
                <c:pt idx="1962">
                  <c:v>5</c:v>
                </c:pt>
                <c:pt idx="1963">
                  <c:v>5</c:v>
                </c:pt>
                <c:pt idx="1964">
                  <c:v>5</c:v>
                </c:pt>
                <c:pt idx="1965">
                  <c:v>5</c:v>
                </c:pt>
                <c:pt idx="1966">
                  <c:v>5</c:v>
                </c:pt>
                <c:pt idx="1967">
                  <c:v>5</c:v>
                </c:pt>
                <c:pt idx="1968">
                  <c:v>5</c:v>
                </c:pt>
                <c:pt idx="1969">
                  <c:v>5</c:v>
                </c:pt>
                <c:pt idx="1970">
                  <c:v>5</c:v>
                </c:pt>
                <c:pt idx="1971">
                  <c:v>5</c:v>
                </c:pt>
                <c:pt idx="1972">
                  <c:v>5</c:v>
                </c:pt>
                <c:pt idx="1973">
                  <c:v>5</c:v>
                </c:pt>
                <c:pt idx="1974">
                  <c:v>5</c:v>
                </c:pt>
                <c:pt idx="1975">
                  <c:v>5</c:v>
                </c:pt>
                <c:pt idx="1976">
                  <c:v>5</c:v>
                </c:pt>
                <c:pt idx="1977">
                  <c:v>5</c:v>
                </c:pt>
                <c:pt idx="1978">
                  <c:v>5</c:v>
                </c:pt>
                <c:pt idx="1979">
                  <c:v>5</c:v>
                </c:pt>
                <c:pt idx="1980">
                  <c:v>5</c:v>
                </c:pt>
                <c:pt idx="1981">
                  <c:v>5</c:v>
                </c:pt>
                <c:pt idx="1982">
                  <c:v>5</c:v>
                </c:pt>
                <c:pt idx="1983">
                  <c:v>5</c:v>
                </c:pt>
                <c:pt idx="1984">
                  <c:v>5</c:v>
                </c:pt>
                <c:pt idx="1985">
                  <c:v>5</c:v>
                </c:pt>
                <c:pt idx="1986">
                  <c:v>5</c:v>
                </c:pt>
                <c:pt idx="1987">
                  <c:v>5</c:v>
                </c:pt>
                <c:pt idx="1988">
                  <c:v>5</c:v>
                </c:pt>
                <c:pt idx="1989">
                  <c:v>5</c:v>
                </c:pt>
                <c:pt idx="1990">
                  <c:v>5</c:v>
                </c:pt>
                <c:pt idx="1991">
                  <c:v>5</c:v>
                </c:pt>
                <c:pt idx="1992">
                  <c:v>5</c:v>
                </c:pt>
                <c:pt idx="1993">
                  <c:v>5</c:v>
                </c:pt>
                <c:pt idx="1994">
                  <c:v>5</c:v>
                </c:pt>
                <c:pt idx="1995">
                  <c:v>5</c:v>
                </c:pt>
                <c:pt idx="1996">
                  <c:v>5</c:v>
                </c:pt>
                <c:pt idx="1997">
                  <c:v>5</c:v>
                </c:pt>
                <c:pt idx="1998">
                  <c:v>5</c:v>
                </c:pt>
                <c:pt idx="1999">
                  <c:v>5</c:v>
                </c:pt>
                <c:pt idx="2000">
                  <c:v>5</c:v>
                </c:pt>
                <c:pt idx="2001">
                  <c:v>5</c:v>
                </c:pt>
                <c:pt idx="2002">
                  <c:v>5</c:v>
                </c:pt>
                <c:pt idx="2003">
                  <c:v>5</c:v>
                </c:pt>
                <c:pt idx="2004">
                  <c:v>5</c:v>
                </c:pt>
                <c:pt idx="2005">
                  <c:v>5</c:v>
                </c:pt>
                <c:pt idx="2006">
                  <c:v>5</c:v>
                </c:pt>
                <c:pt idx="2007">
                  <c:v>5</c:v>
                </c:pt>
                <c:pt idx="2008">
                  <c:v>5</c:v>
                </c:pt>
                <c:pt idx="2009">
                  <c:v>5</c:v>
                </c:pt>
                <c:pt idx="2010">
                  <c:v>5</c:v>
                </c:pt>
                <c:pt idx="2011">
                  <c:v>5</c:v>
                </c:pt>
                <c:pt idx="2012">
                  <c:v>5</c:v>
                </c:pt>
                <c:pt idx="2013">
                  <c:v>5</c:v>
                </c:pt>
                <c:pt idx="2014">
                  <c:v>5</c:v>
                </c:pt>
                <c:pt idx="2015">
                  <c:v>5</c:v>
                </c:pt>
                <c:pt idx="2016">
                  <c:v>5</c:v>
                </c:pt>
                <c:pt idx="2017">
                  <c:v>5</c:v>
                </c:pt>
                <c:pt idx="2018">
                  <c:v>5</c:v>
                </c:pt>
                <c:pt idx="2019">
                  <c:v>5</c:v>
                </c:pt>
                <c:pt idx="2020">
                  <c:v>5</c:v>
                </c:pt>
                <c:pt idx="2021">
                  <c:v>5</c:v>
                </c:pt>
                <c:pt idx="2022">
                  <c:v>5</c:v>
                </c:pt>
                <c:pt idx="2023">
                  <c:v>5</c:v>
                </c:pt>
                <c:pt idx="2024">
                  <c:v>5</c:v>
                </c:pt>
                <c:pt idx="2025">
                  <c:v>5</c:v>
                </c:pt>
                <c:pt idx="2026">
                  <c:v>5</c:v>
                </c:pt>
                <c:pt idx="2027">
                  <c:v>5</c:v>
                </c:pt>
                <c:pt idx="2028">
                  <c:v>5</c:v>
                </c:pt>
                <c:pt idx="2029">
                  <c:v>5</c:v>
                </c:pt>
                <c:pt idx="2030">
                  <c:v>5</c:v>
                </c:pt>
                <c:pt idx="2031">
                  <c:v>5</c:v>
                </c:pt>
                <c:pt idx="2032">
                  <c:v>5</c:v>
                </c:pt>
                <c:pt idx="2033">
                  <c:v>5</c:v>
                </c:pt>
                <c:pt idx="2034">
                  <c:v>5</c:v>
                </c:pt>
                <c:pt idx="2035">
                  <c:v>5</c:v>
                </c:pt>
                <c:pt idx="2036">
                  <c:v>5</c:v>
                </c:pt>
                <c:pt idx="2037">
                  <c:v>5</c:v>
                </c:pt>
                <c:pt idx="2038">
                  <c:v>5</c:v>
                </c:pt>
                <c:pt idx="2039">
                  <c:v>5</c:v>
                </c:pt>
                <c:pt idx="2040">
                  <c:v>5</c:v>
                </c:pt>
                <c:pt idx="2041">
                  <c:v>5</c:v>
                </c:pt>
                <c:pt idx="2042">
                  <c:v>5</c:v>
                </c:pt>
                <c:pt idx="2043">
                  <c:v>5</c:v>
                </c:pt>
                <c:pt idx="2044">
                  <c:v>5</c:v>
                </c:pt>
                <c:pt idx="2045">
                  <c:v>5</c:v>
                </c:pt>
                <c:pt idx="2046">
                  <c:v>5</c:v>
                </c:pt>
                <c:pt idx="2047">
                  <c:v>5</c:v>
                </c:pt>
                <c:pt idx="2048">
                  <c:v>5</c:v>
                </c:pt>
                <c:pt idx="2049">
                  <c:v>5</c:v>
                </c:pt>
                <c:pt idx="2050">
                  <c:v>5</c:v>
                </c:pt>
                <c:pt idx="2051">
                  <c:v>5</c:v>
                </c:pt>
                <c:pt idx="2052">
                  <c:v>5</c:v>
                </c:pt>
                <c:pt idx="2053">
                  <c:v>5</c:v>
                </c:pt>
                <c:pt idx="2054">
                  <c:v>5</c:v>
                </c:pt>
                <c:pt idx="2055">
                  <c:v>5</c:v>
                </c:pt>
                <c:pt idx="2056">
                  <c:v>5</c:v>
                </c:pt>
                <c:pt idx="2057">
                  <c:v>5</c:v>
                </c:pt>
                <c:pt idx="2058">
                  <c:v>5</c:v>
                </c:pt>
                <c:pt idx="2059">
                  <c:v>5</c:v>
                </c:pt>
                <c:pt idx="2060">
                  <c:v>5</c:v>
                </c:pt>
                <c:pt idx="2061">
                  <c:v>5</c:v>
                </c:pt>
                <c:pt idx="2062">
                  <c:v>5</c:v>
                </c:pt>
                <c:pt idx="2063">
                  <c:v>5</c:v>
                </c:pt>
                <c:pt idx="2064">
                  <c:v>5</c:v>
                </c:pt>
                <c:pt idx="2065">
                  <c:v>5</c:v>
                </c:pt>
                <c:pt idx="2066">
                  <c:v>5</c:v>
                </c:pt>
                <c:pt idx="2067">
                  <c:v>5</c:v>
                </c:pt>
                <c:pt idx="2068">
                  <c:v>5</c:v>
                </c:pt>
                <c:pt idx="2069">
                  <c:v>5</c:v>
                </c:pt>
                <c:pt idx="2070">
                  <c:v>5</c:v>
                </c:pt>
                <c:pt idx="2071">
                  <c:v>5</c:v>
                </c:pt>
                <c:pt idx="2072">
                  <c:v>5</c:v>
                </c:pt>
                <c:pt idx="2073">
                  <c:v>5</c:v>
                </c:pt>
                <c:pt idx="2074">
                  <c:v>5</c:v>
                </c:pt>
                <c:pt idx="2075">
                  <c:v>5</c:v>
                </c:pt>
                <c:pt idx="2076">
                  <c:v>5</c:v>
                </c:pt>
                <c:pt idx="2077">
                  <c:v>5</c:v>
                </c:pt>
                <c:pt idx="2078">
                  <c:v>5</c:v>
                </c:pt>
                <c:pt idx="2079">
                  <c:v>5</c:v>
                </c:pt>
                <c:pt idx="2080">
                  <c:v>5</c:v>
                </c:pt>
                <c:pt idx="2081">
                  <c:v>5</c:v>
                </c:pt>
                <c:pt idx="2082">
                  <c:v>5</c:v>
                </c:pt>
                <c:pt idx="2083">
                  <c:v>5</c:v>
                </c:pt>
                <c:pt idx="2084">
                  <c:v>5</c:v>
                </c:pt>
                <c:pt idx="2085">
                  <c:v>5</c:v>
                </c:pt>
                <c:pt idx="2086">
                  <c:v>5</c:v>
                </c:pt>
                <c:pt idx="2087">
                  <c:v>5</c:v>
                </c:pt>
                <c:pt idx="2088">
                  <c:v>5</c:v>
                </c:pt>
                <c:pt idx="2089">
                  <c:v>5</c:v>
                </c:pt>
                <c:pt idx="2090">
                  <c:v>5</c:v>
                </c:pt>
                <c:pt idx="2091">
                  <c:v>5</c:v>
                </c:pt>
                <c:pt idx="2092">
                  <c:v>5</c:v>
                </c:pt>
                <c:pt idx="2093">
                  <c:v>5</c:v>
                </c:pt>
                <c:pt idx="2094">
                  <c:v>5</c:v>
                </c:pt>
                <c:pt idx="2095">
                  <c:v>5</c:v>
                </c:pt>
                <c:pt idx="2096">
                  <c:v>5</c:v>
                </c:pt>
                <c:pt idx="2097">
                  <c:v>5</c:v>
                </c:pt>
                <c:pt idx="2098">
                  <c:v>5</c:v>
                </c:pt>
                <c:pt idx="2099">
                  <c:v>5</c:v>
                </c:pt>
                <c:pt idx="2100">
                  <c:v>5</c:v>
                </c:pt>
                <c:pt idx="2101">
                  <c:v>5</c:v>
                </c:pt>
                <c:pt idx="2102">
                  <c:v>5</c:v>
                </c:pt>
                <c:pt idx="2103">
                  <c:v>5</c:v>
                </c:pt>
                <c:pt idx="2104">
                  <c:v>5</c:v>
                </c:pt>
                <c:pt idx="2105">
                  <c:v>5</c:v>
                </c:pt>
                <c:pt idx="2106">
                  <c:v>5</c:v>
                </c:pt>
                <c:pt idx="2107">
                  <c:v>5</c:v>
                </c:pt>
                <c:pt idx="2108">
                  <c:v>5</c:v>
                </c:pt>
                <c:pt idx="2109">
                  <c:v>5</c:v>
                </c:pt>
                <c:pt idx="2110">
                  <c:v>5</c:v>
                </c:pt>
                <c:pt idx="2111">
                  <c:v>5</c:v>
                </c:pt>
                <c:pt idx="2112">
                  <c:v>5</c:v>
                </c:pt>
                <c:pt idx="2113">
                  <c:v>5</c:v>
                </c:pt>
                <c:pt idx="2114">
                  <c:v>5</c:v>
                </c:pt>
                <c:pt idx="2115">
                  <c:v>5</c:v>
                </c:pt>
                <c:pt idx="2116">
                  <c:v>5</c:v>
                </c:pt>
                <c:pt idx="2117">
                  <c:v>5</c:v>
                </c:pt>
                <c:pt idx="2118">
                  <c:v>5</c:v>
                </c:pt>
                <c:pt idx="2119">
                  <c:v>5</c:v>
                </c:pt>
                <c:pt idx="2120">
                  <c:v>5</c:v>
                </c:pt>
                <c:pt idx="2121">
                  <c:v>5</c:v>
                </c:pt>
                <c:pt idx="2122">
                  <c:v>5</c:v>
                </c:pt>
                <c:pt idx="2123">
                  <c:v>5</c:v>
                </c:pt>
                <c:pt idx="2124">
                  <c:v>5</c:v>
                </c:pt>
                <c:pt idx="2125">
                  <c:v>5</c:v>
                </c:pt>
                <c:pt idx="2126">
                  <c:v>5</c:v>
                </c:pt>
                <c:pt idx="2127">
                  <c:v>5</c:v>
                </c:pt>
                <c:pt idx="2128">
                  <c:v>5</c:v>
                </c:pt>
                <c:pt idx="2129">
                  <c:v>5</c:v>
                </c:pt>
                <c:pt idx="2130">
                  <c:v>5</c:v>
                </c:pt>
                <c:pt idx="2131">
                  <c:v>5</c:v>
                </c:pt>
                <c:pt idx="2132">
                  <c:v>5</c:v>
                </c:pt>
                <c:pt idx="2133">
                  <c:v>5</c:v>
                </c:pt>
                <c:pt idx="2134">
                  <c:v>5</c:v>
                </c:pt>
                <c:pt idx="2135">
                  <c:v>5</c:v>
                </c:pt>
                <c:pt idx="2136">
                  <c:v>5</c:v>
                </c:pt>
                <c:pt idx="2137">
                  <c:v>5</c:v>
                </c:pt>
                <c:pt idx="2138">
                  <c:v>5</c:v>
                </c:pt>
                <c:pt idx="2139">
                  <c:v>5</c:v>
                </c:pt>
                <c:pt idx="2140">
                  <c:v>5</c:v>
                </c:pt>
                <c:pt idx="2141">
                  <c:v>5</c:v>
                </c:pt>
                <c:pt idx="2142">
                  <c:v>5</c:v>
                </c:pt>
                <c:pt idx="2143">
                  <c:v>5</c:v>
                </c:pt>
                <c:pt idx="2144">
                  <c:v>5</c:v>
                </c:pt>
                <c:pt idx="2145">
                  <c:v>5</c:v>
                </c:pt>
                <c:pt idx="2146">
                  <c:v>5</c:v>
                </c:pt>
                <c:pt idx="2147">
                  <c:v>5</c:v>
                </c:pt>
                <c:pt idx="2148">
                  <c:v>5</c:v>
                </c:pt>
                <c:pt idx="2149">
                  <c:v>5</c:v>
                </c:pt>
                <c:pt idx="2150">
                  <c:v>5</c:v>
                </c:pt>
                <c:pt idx="2151">
                  <c:v>5</c:v>
                </c:pt>
                <c:pt idx="2152">
                  <c:v>5</c:v>
                </c:pt>
                <c:pt idx="2153">
                  <c:v>5</c:v>
                </c:pt>
                <c:pt idx="2154">
                  <c:v>5</c:v>
                </c:pt>
                <c:pt idx="2155">
                  <c:v>5</c:v>
                </c:pt>
                <c:pt idx="2156">
                  <c:v>5</c:v>
                </c:pt>
                <c:pt idx="2157">
                  <c:v>5</c:v>
                </c:pt>
                <c:pt idx="2158">
                  <c:v>5</c:v>
                </c:pt>
                <c:pt idx="2159">
                  <c:v>5</c:v>
                </c:pt>
                <c:pt idx="2160">
                  <c:v>5</c:v>
                </c:pt>
                <c:pt idx="2161">
                  <c:v>5</c:v>
                </c:pt>
                <c:pt idx="2162">
                  <c:v>5</c:v>
                </c:pt>
                <c:pt idx="2163">
                  <c:v>5</c:v>
                </c:pt>
                <c:pt idx="2164">
                  <c:v>5</c:v>
                </c:pt>
                <c:pt idx="2165">
                  <c:v>5</c:v>
                </c:pt>
                <c:pt idx="2166">
                  <c:v>5</c:v>
                </c:pt>
                <c:pt idx="2167">
                  <c:v>5</c:v>
                </c:pt>
                <c:pt idx="2168">
                  <c:v>5</c:v>
                </c:pt>
                <c:pt idx="2169">
                  <c:v>5</c:v>
                </c:pt>
                <c:pt idx="2170">
                  <c:v>5</c:v>
                </c:pt>
                <c:pt idx="2171">
                  <c:v>5</c:v>
                </c:pt>
                <c:pt idx="2172">
                  <c:v>5</c:v>
                </c:pt>
                <c:pt idx="2173">
                  <c:v>5</c:v>
                </c:pt>
                <c:pt idx="2174">
                  <c:v>5</c:v>
                </c:pt>
                <c:pt idx="2175">
                  <c:v>5</c:v>
                </c:pt>
                <c:pt idx="2176">
                  <c:v>5</c:v>
                </c:pt>
                <c:pt idx="2177">
                  <c:v>5</c:v>
                </c:pt>
                <c:pt idx="2178">
                  <c:v>5</c:v>
                </c:pt>
                <c:pt idx="2179">
                  <c:v>5</c:v>
                </c:pt>
                <c:pt idx="2180">
                  <c:v>5</c:v>
                </c:pt>
                <c:pt idx="2181">
                  <c:v>5</c:v>
                </c:pt>
                <c:pt idx="2182">
                  <c:v>5</c:v>
                </c:pt>
                <c:pt idx="2183">
                  <c:v>5</c:v>
                </c:pt>
                <c:pt idx="2184">
                  <c:v>5</c:v>
                </c:pt>
                <c:pt idx="2185">
                  <c:v>5</c:v>
                </c:pt>
                <c:pt idx="2186">
                  <c:v>5</c:v>
                </c:pt>
                <c:pt idx="2187">
                  <c:v>5</c:v>
                </c:pt>
                <c:pt idx="2188">
                  <c:v>5</c:v>
                </c:pt>
                <c:pt idx="2189">
                  <c:v>5</c:v>
                </c:pt>
                <c:pt idx="2190">
                  <c:v>5</c:v>
                </c:pt>
                <c:pt idx="2191">
                  <c:v>5</c:v>
                </c:pt>
                <c:pt idx="2192">
                  <c:v>5</c:v>
                </c:pt>
                <c:pt idx="2193">
                  <c:v>5</c:v>
                </c:pt>
                <c:pt idx="2194">
                  <c:v>5</c:v>
                </c:pt>
                <c:pt idx="2195">
                  <c:v>5</c:v>
                </c:pt>
                <c:pt idx="2196">
                  <c:v>5</c:v>
                </c:pt>
                <c:pt idx="2197">
                  <c:v>5</c:v>
                </c:pt>
                <c:pt idx="2198">
                  <c:v>5</c:v>
                </c:pt>
                <c:pt idx="2199">
                  <c:v>5</c:v>
                </c:pt>
                <c:pt idx="2200">
                  <c:v>5</c:v>
                </c:pt>
                <c:pt idx="2201">
                  <c:v>5</c:v>
                </c:pt>
                <c:pt idx="2202">
                  <c:v>5</c:v>
                </c:pt>
                <c:pt idx="2203">
                  <c:v>5</c:v>
                </c:pt>
                <c:pt idx="2204">
                  <c:v>5</c:v>
                </c:pt>
                <c:pt idx="2205">
                  <c:v>5</c:v>
                </c:pt>
                <c:pt idx="2206">
                  <c:v>5</c:v>
                </c:pt>
                <c:pt idx="2207">
                  <c:v>5</c:v>
                </c:pt>
                <c:pt idx="2208">
                  <c:v>5</c:v>
                </c:pt>
                <c:pt idx="2209">
                  <c:v>5</c:v>
                </c:pt>
                <c:pt idx="2210">
                  <c:v>5</c:v>
                </c:pt>
                <c:pt idx="2211">
                  <c:v>5</c:v>
                </c:pt>
                <c:pt idx="2212">
                  <c:v>5</c:v>
                </c:pt>
                <c:pt idx="2213">
                  <c:v>5</c:v>
                </c:pt>
                <c:pt idx="2214">
                  <c:v>5</c:v>
                </c:pt>
                <c:pt idx="2215">
                  <c:v>5</c:v>
                </c:pt>
                <c:pt idx="2216">
                  <c:v>5</c:v>
                </c:pt>
                <c:pt idx="2217">
                  <c:v>5</c:v>
                </c:pt>
                <c:pt idx="2218">
                  <c:v>5</c:v>
                </c:pt>
                <c:pt idx="2219">
                  <c:v>5</c:v>
                </c:pt>
                <c:pt idx="2220">
                  <c:v>5</c:v>
                </c:pt>
                <c:pt idx="2221">
                  <c:v>5</c:v>
                </c:pt>
                <c:pt idx="2222">
                  <c:v>5</c:v>
                </c:pt>
                <c:pt idx="2223">
                  <c:v>5</c:v>
                </c:pt>
                <c:pt idx="2224">
                  <c:v>5</c:v>
                </c:pt>
                <c:pt idx="2225">
                  <c:v>5</c:v>
                </c:pt>
                <c:pt idx="2226">
                  <c:v>5</c:v>
                </c:pt>
                <c:pt idx="2227">
                  <c:v>5</c:v>
                </c:pt>
                <c:pt idx="2228">
                  <c:v>5</c:v>
                </c:pt>
                <c:pt idx="2229">
                  <c:v>5</c:v>
                </c:pt>
                <c:pt idx="2230">
                  <c:v>5</c:v>
                </c:pt>
                <c:pt idx="2231">
                  <c:v>5</c:v>
                </c:pt>
                <c:pt idx="2232">
                  <c:v>5</c:v>
                </c:pt>
                <c:pt idx="2233">
                  <c:v>5</c:v>
                </c:pt>
                <c:pt idx="2234">
                  <c:v>5</c:v>
                </c:pt>
                <c:pt idx="2235">
                  <c:v>5</c:v>
                </c:pt>
                <c:pt idx="2236">
                  <c:v>5</c:v>
                </c:pt>
                <c:pt idx="2237">
                  <c:v>5</c:v>
                </c:pt>
                <c:pt idx="2238">
                  <c:v>5</c:v>
                </c:pt>
                <c:pt idx="2239">
                  <c:v>5</c:v>
                </c:pt>
                <c:pt idx="2240">
                  <c:v>5</c:v>
                </c:pt>
                <c:pt idx="2241">
                  <c:v>5</c:v>
                </c:pt>
                <c:pt idx="2242">
                  <c:v>5</c:v>
                </c:pt>
                <c:pt idx="2243">
                  <c:v>5</c:v>
                </c:pt>
                <c:pt idx="2244">
                  <c:v>5</c:v>
                </c:pt>
                <c:pt idx="2245">
                  <c:v>5</c:v>
                </c:pt>
                <c:pt idx="2246">
                  <c:v>5</c:v>
                </c:pt>
                <c:pt idx="2247">
                  <c:v>5</c:v>
                </c:pt>
                <c:pt idx="2248">
                  <c:v>5</c:v>
                </c:pt>
                <c:pt idx="2249">
                  <c:v>5</c:v>
                </c:pt>
                <c:pt idx="2250">
                  <c:v>5</c:v>
                </c:pt>
                <c:pt idx="2251">
                  <c:v>5</c:v>
                </c:pt>
                <c:pt idx="2252">
                  <c:v>5</c:v>
                </c:pt>
                <c:pt idx="2253">
                  <c:v>5</c:v>
                </c:pt>
                <c:pt idx="2254">
                  <c:v>5</c:v>
                </c:pt>
                <c:pt idx="2255">
                  <c:v>5</c:v>
                </c:pt>
                <c:pt idx="2256">
                  <c:v>5</c:v>
                </c:pt>
                <c:pt idx="2257">
                  <c:v>5</c:v>
                </c:pt>
                <c:pt idx="2258">
                  <c:v>5</c:v>
                </c:pt>
                <c:pt idx="2259">
                  <c:v>5</c:v>
                </c:pt>
                <c:pt idx="2260">
                  <c:v>5</c:v>
                </c:pt>
                <c:pt idx="2261">
                  <c:v>5</c:v>
                </c:pt>
                <c:pt idx="2262">
                  <c:v>5</c:v>
                </c:pt>
                <c:pt idx="2263">
                  <c:v>5</c:v>
                </c:pt>
                <c:pt idx="2264">
                  <c:v>5</c:v>
                </c:pt>
                <c:pt idx="2265">
                  <c:v>5</c:v>
                </c:pt>
                <c:pt idx="2266">
                  <c:v>5</c:v>
                </c:pt>
                <c:pt idx="2267">
                  <c:v>5</c:v>
                </c:pt>
                <c:pt idx="2268">
                  <c:v>5</c:v>
                </c:pt>
                <c:pt idx="2269">
                  <c:v>5</c:v>
                </c:pt>
                <c:pt idx="2270">
                  <c:v>5</c:v>
                </c:pt>
                <c:pt idx="2271">
                  <c:v>5</c:v>
                </c:pt>
                <c:pt idx="2272">
                  <c:v>5</c:v>
                </c:pt>
                <c:pt idx="2273">
                  <c:v>5</c:v>
                </c:pt>
                <c:pt idx="2274">
                  <c:v>5</c:v>
                </c:pt>
                <c:pt idx="2275">
                  <c:v>5</c:v>
                </c:pt>
                <c:pt idx="2276">
                  <c:v>5</c:v>
                </c:pt>
                <c:pt idx="2277">
                  <c:v>5</c:v>
                </c:pt>
                <c:pt idx="2278">
                  <c:v>5</c:v>
                </c:pt>
                <c:pt idx="2279">
                  <c:v>5</c:v>
                </c:pt>
                <c:pt idx="2280">
                  <c:v>5</c:v>
                </c:pt>
                <c:pt idx="2281">
                  <c:v>5</c:v>
                </c:pt>
                <c:pt idx="2282">
                  <c:v>5</c:v>
                </c:pt>
                <c:pt idx="2283">
                  <c:v>5</c:v>
                </c:pt>
                <c:pt idx="2284">
                  <c:v>5</c:v>
                </c:pt>
                <c:pt idx="2285">
                  <c:v>5</c:v>
                </c:pt>
                <c:pt idx="2286">
                  <c:v>5</c:v>
                </c:pt>
                <c:pt idx="2287">
                  <c:v>5</c:v>
                </c:pt>
                <c:pt idx="2288">
                  <c:v>5</c:v>
                </c:pt>
                <c:pt idx="2289">
                  <c:v>5</c:v>
                </c:pt>
                <c:pt idx="2290">
                  <c:v>5</c:v>
                </c:pt>
                <c:pt idx="2291">
                  <c:v>5</c:v>
                </c:pt>
                <c:pt idx="2292">
                  <c:v>5</c:v>
                </c:pt>
                <c:pt idx="2293">
                  <c:v>5</c:v>
                </c:pt>
                <c:pt idx="2294">
                  <c:v>5</c:v>
                </c:pt>
                <c:pt idx="2295">
                  <c:v>5</c:v>
                </c:pt>
                <c:pt idx="2296">
                  <c:v>5</c:v>
                </c:pt>
                <c:pt idx="2297">
                  <c:v>5</c:v>
                </c:pt>
                <c:pt idx="2298">
                  <c:v>5</c:v>
                </c:pt>
                <c:pt idx="2299">
                  <c:v>5</c:v>
                </c:pt>
                <c:pt idx="2300">
                  <c:v>5</c:v>
                </c:pt>
                <c:pt idx="2301">
                  <c:v>5</c:v>
                </c:pt>
                <c:pt idx="2302">
                  <c:v>5</c:v>
                </c:pt>
                <c:pt idx="2303">
                  <c:v>5</c:v>
                </c:pt>
                <c:pt idx="2304">
                  <c:v>5</c:v>
                </c:pt>
                <c:pt idx="2305">
                  <c:v>5</c:v>
                </c:pt>
                <c:pt idx="2306">
                  <c:v>5</c:v>
                </c:pt>
                <c:pt idx="2307">
                  <c:v>5</c:v>
                </c:pt>
                <c:pt idx="2308">
                  <c:v>5</c:v>
                </c:pt>
                <c:pt idx="2309">
                  <c:v>5</c:v>
                </c:pt>
                <c:pt idx="2310">
                  <c:v>5</c:v>
                </c:pt>
                <c:pt idx="2311">
                  <c:v>5</c:v>
                </c:pt>
                <c:pt idx="2312">
                  <c:v>5</c:v>
                </c:pt>
                <c:pt idx="2313">
                  <c:v>5</c:v>
                </c:pt>
                <c:pt idx="2314">
                  <c:v>5</c:v>
                </c:pt>
                <c:pt idx="2315">
                  <c:v>5</c:v>
                </c:pt>
                <c:pt idx="2316">
                  <c:v>5</c:v>
                </c:pt>
                <c:pt idx="2317">
                  <c:v>5</c:v>
                </c:pt>
                <c:pt idx="2318">
                  <c:v>5</c:v>
                </c:pt>
                <c:pt idx="2319">
                  <c:v>5</c:v>
                </c:pt>
                <c:pt idx="2320">
                  <c:v>5</c:v>
                </c:pt>
                <c:pt idx="2321">
                  <c:v>5</c:v>
                </c:pt>
                <c:pt idx="2322">
                  <c:v>5</c:v>
                </c:pt>
                <c:pt idx="2323">
                  <c:v>5</c:v>
                </c:pt>
                <c:pt idx="2324">
                  <c:v>5</c:v>
                </c:pt>
                <c:pt idx="2325">
                  <c:v>5</c:v>
                </c:pt>
                <c:pt idx="2326">
                  <c:v>5</c:v>
                </c:pt>
                <c:pt idx="2327">
                  <c:v>5</c:v>
                </c:pt>
                <c:pt idx="2328">
                  <c:v>5</c:v>
                </c:pt>
                <c:pt idx="2329">
                  <c:v>5</c:v>
                </c:pt>
                <c:pt idx="2330">
                  <c:v>5</c:v>
                </c:pt>
                <c:pt idx="2331">
                  <c:v>5</c:v>
                </c:pt>
                <c:pt idx="2332">
                  <c:v>5</c:v>
                </c:pt>
                <c:pt idx="2333">
                  <c:v>5</c:v>
                </c:pt>
                <c:pt idx="2334">
                  <c:v>5</c:v>
                </c:pt>
                <c:pt idx="2335">
                  <c:v>5</c:v>
                </c:pt>
                <c:pt idx="2336">
                  <c:v>5</c:v>
                </c:pt>
                <c:pt idx="2337">
                  <c:v>5</c:v>
                </c:pt>
                <c:pt idx="2338">
                  <c:v>5</c:v>
                </c:pt>
                <c:pt idx="2339">
                  <c:v>5</c:v>
                </c:pt>
                <c:pt idx="2340">
                  <c:v>5</c:v>
                </c:pt>
                <c:pt idx="2341">
                  <c:v>5</c:v>
                </c:pt>
                <c:pt idx="2342">
                  <c:v>5</c:v>
                </c:pt>
                <c:pt idx="2343">
                  <c:v>5</c:v>
                </c:pt>
                <c:pt idx="2344">
                  <c:v>5</c:v>
                </c:pt>
                <c:pt idx="2345">
                  <c:v>5</c:v>
                </c:pt>
                <c:pt idx="2346">
                  <c:v>5</c:v>
                </c:pt>
                <c:pt idx="2347">
                  <c:v>5</c:v>
                </c:pt>
                <c:pt idx="2348">
                  <c:v>5</c:v>
                </c:pt>
                <c:pt idx="2349">
                  <c:v>5</c:v>
                </c:pt>
                <c:pt idx="2350">
                  <c:v>5</c:v>
                </c:pt>
                <c:pt idx="2351">
                  <c:v>5</c:v>
                </c:pt>
                <c:pt idx="2352">
                  <c:v>5</c:v>
                </c:pt>
                <c:pt idx="2353">
                  <c:v>5</c:v>
                </c:pt>
                <c:pt idx="2354">
                  <c:v>5</c:v>
                </c:pt>
                <c:pt idx="2355">
                  <c:v>5</c:v>
                </c:pt>
                <c:pt idx="2356">
                  <c:v>5</c:v>
                </c:pt>
                <c:pt idx="2357">
                  <c:v>5</c:v>
                </c:pt>
                <c:pt idx="2358">
                  <c:v>5</c:v>
                </c:pt>
                <c:pt idx="2359">
                  <c:v>5</c:v>
                </c:pt>
                <c:pt idx="2360">
                  <c:v>5</c:v>
                </c:pt>
                <c:pt idx="2361">
                  <c:v>5</c:v>
                </c:pt>
                <c:pt idx="2362">
                  <c:v>5</c:v>
                </c:pt>
                <c:pt idx="2363">
                  <c:v>5</c:v>
                </c:pt>
                <c:pt idx="2364">
                  <c:v>5</c:v>
                </c:pt>
                <c:pt idx="2365">
                  <c:v>5</c:v>
                </c:pt>
                <c:pt idx="2366">
                  <c:v>5</c:v>
                </c:pt>
                <c:pt idx="2367">
                  <c:v>5</c:v>
                </c:pt>
                <c:pt idx="2368">
                  <c:v>5</c:v>
                </c:pt>
                <c:pt idx="2369">
                  <c:v>5</c:v>
                </c:pt>
                <c:pt idx="2370">
                  <c:v>5</c:v>
                </c:pt>
                <c:pt idx="2371">
                  <c:v>5</c:v>
                </c:pt>
                <c:pt idx="2372">
                  <c:v>5</c:v>
                </c:pt>
                <c:pt idx="2373">
                  <c:v>5</c:v>
                </c:pt>
                <c:pt idx="2374">
                  <c:v>5</c:v>
                </c:pt>
                <c:pt idx="2375">
                  <c:v>5</c:v>
                </c:pt>
                <c:pt idx="2376">
                  <c:v>5</c:v>
                </c:pt>
                <c:pt idx="2377">
                  <c:v>5</c:v>
                </c:pt>
                <c:pt idx="2378">
                  <c:v>5</c:v>
                </c:pt>
                <c:pt idx="2379">
                  <c:v>5</c:v>
                </c:pt>
                <c:pt idx="2380">
                  <c:v>5</c:v>
                </c:pt>
                <c:pt idx="2381">
                  <c:v>5</c:v>
                </c:pt>
                <c:pt idx="2382">
                  <c:v>5</c:v>
                </c:pt>
                <c:pt idx="2383">
                  <c:v>5</c:v>
                </c:pt>
                <c:pt idx="2384">
                  <c:v>5</c:v>
                </c:pt>
                <c:pt idx="2385">
                  <c:v>5</c:v>
                </c:pt>
                <c:pt idx="2386">
                  <c:v>5</c:v>
                </c:pt>
                <c:pt idx="2387">
                  <c:v>5</c:v>
                </c:pt>
                <c:pt idx="2388">
                  <c:v>5</c:v>
                </c:pt>
                <c:pt idx="2389">
                  <c:v>5</c:v>
                </c:pt>
                <c:pt idx="2390">
                  <c:v>5</c:v>
                </c:pt>
                <c:pt idx="2391">
                  <c:v>5</c:v>
                </c:pt>
                <c:pt idx="2392">
                  <c:v>5</c:v>
                </c:pt>
                <c:pt idx="2393">
                  <c:v>5</c:v>
                </c:pt>
                <c:pt idx="2394">
                  <c:v>5</c:v>
                </c:pt>
                <c:pt idx="2395">
                  <c:v>5</c:v>
                </c:pt>
                <c:pt idx="2396">
                  <c:v>5</c:v>
                </c:pt>
                <c:pt idx="2397">
                  <c:v>5</c:v>
                </c:pt>
                <c:pt idx="2398">
                  <c:v>5</c:v>
                </c:pt>
                <c:pt idx="2399">
                  <c:v>5</c:v>
                </c:pt>
                <c:pt idx="2400">
                  <c:v>5</c:v>
                </c:pt>
                <c:pt idx="2401">
                  <c:v>5</c:v>
                </c:pt>
                <c:pt idx="2402">
                  <c:v>5</c:v>
                </c:pt>
                <c:pt idx="2403">
                  <c:v>5</c:v>
                </c:pt>
                <c:pt idx="2404">
                  <c:v>5</c:v>
                </c:pt>
                <c:pt idx="2405">
                  <c:v>5</c:v>
                </c:pt>
                <c:pt idx="2406">
                  <c:v>5</c:v>
                </c:pt>
                <c:pt idx="2407">
                  <c:v>5</c:v>
                </c:pt>
                <c:pt idx="2408">
                  <c:v>5</c:v>
                </c:pt>
                <c:pt idx="2409">
                  <c:v>5</c:v>
                </c:pt>
                <c:pt idx="2410">
                  <c:v>5</c:v>
                </c:pt>
                <c:pt idx="2411">
                  <c:v>5</c:v>
                </c:pt>
                <c:pt idx="2412">
                  <c:v>5</c:v>
                </c:pt>
                <c:pt idx="2413">
                  <c:v>5</c:v>
                </c:pt>
                <c:pt idx="2414">
                  <c:v>5</c:v>
                </c:pt>
                <c:pt idx="2415">
                  <c:v>5</c:v>
                </c:pt>
                <c:pt idx="2416">
                  <c:v>5</c:v>
                </c:pt>
                <c:pt idx="2417">
                  <c:v>5</c:v>
                </c:pt>
                <c:pt idx="2418">
                  <c:v>5</c:v>
                </c:pt>
                <c:pt idx="2419">
                  <c:v>5</c:v>
                </c:pt>
                <c:pt idx="2420">
                  <c:v>5</c:v>
                </c:pt>
                <c:pt idx="2421">
                  <c:v>5</c:v>
                </c:pt>
                <c:pt idx="2422">
                  <c:v>5</c:v>
                </c:pt>
                <c:pt idx="2423">
                  <c:v>5</c:v>
                </c:pt>
                <c:pt idx="2424">
                  <c:v>5</c:v>
                </c:pt>
                <c:pt idx="2425">
                  <c:v>5</c:v>
                </c:pt>
                <c:pt idx="2426">
                  <c:v>5</c:v>
                </c:pt>
                <c:pt idx="2427">
                  <c:v>5</c:v>
                </c:pt>
                <c:pt idx="2428">
                  <c:v>5</c:v>
                </c:pt>
                <c:pt idx="2429">
                  <c:v>5</c:v>
                </c:pt>
                <c:pt idx="2430">
                  <c:v>5</c:v>
                </c:pt>
                <c:pt idx="2431">
                  <c:v>5</c:v>
                </c:pt>
                <c:pt idx="2432">
                  <c:v>5</c:v>
                </c:pt>
                <c:pt idx="2433">
                  <c:v>5</c:v>
                </c:pt>
                <c:pt idx="2434">
                  <c:v>5</c:v>
                </c:pt>
                <c:pt idx="2435">
                  <c:v>5</c:v>
                </c:pt>
                <c:pt idx="2436">
                  <c:v>5</c:v>
                </c:pt>
                <c:pt idx="2437">
                  <c:v>5</c:v>
                </c:pt>
                <c:pt idx="2438">
                  <c:v>5</c:v>
                </c:pt>
                <c:pt idx="2439">
                  <c:v>5</c:v>
                </c:pt>
                <c:pt idx="2440">
                  <c:v>5</c:v>
                </c:pt>
                <c:pt idx="2441">
                  <c:v>5</c:v>
                </c:pt>
                <c:pt idx="2442">
                  <c:v>5</c:v>
                </c:pt>
                <c:pt idx="2443">
                  <c:v>5</c:v>
                </c:pt>
                <c:pt idx="2444">
                  <c:v>5</c:v>
                </c:pt>
                <c:pt idx="2445">
                  <c:v>5</c:v>
                </c:pt>
                <c:pt idx="2446">
                  <c:v>5</c:v>
                </c:pt>
                <c:pt idx="2447">
                  <c:v>5</c:v>
                </c:pt>
                <c:pt idx="2448">
                  <c:v>5</c:v>
                </c:pt>
                <c:pt idx="2449">
                  <c:v>5</c:v>
                </c:pt>
                <c:pt idx="2450">
                  <c:v>5</c:v>
                </c:pt>
                <c:pt idx="2451">
                  <c:v>5</c:v>
                </c:pt>
                <c:pt idx="2452">
                  <c:v>5</c:v>
                </c:pt>
                <c:pt idx="2453">
                  <c:v>5</c:v>
                </c:pt>
                <c:pt idx="2454">
                  <c:v>5</c:v>
                </c:pt>
                <c:pt idx="2455">
                  <c:v>5</c:v>
                </c:pt>
                <c:pt idx="2456">
                  <c:v>5</c:v>
                </c:pt>
                <c:pt idx="2457">
                  <c:v>5</c:v>
                </c:pt>
                <c:pt idx="2458">
                  <c:v>5</c:v>
                </c:pt>
                <c:pt idx="2459">
                  <c:v>5</c:v>
                </c:pt>
                <c:pt idx="2460">
                  <c:v>5</c:v>
                </c:pt>
                <c:pt idx="2461">
                  <c:v>5</c:v>
                </c:pt>
                <c:pt idx="2462">
                  <c:v>5</c:v>
                </c:pt>
                <c:pt idx="2463">
                  <c:v>5</c:v>
                </c:pt>
                <c:pt idx="2464">
                  <c:v>5</c:v>
                </c:pt>
                <c:pt idx="2465">
                  <c:v>5</c:v>
                </c:pt>
                <c:pt idx="2466">
                  <c:v>5</c:v>
                </c:pt>
                <c:pt idx="2467">
                  <c:v>5</c:v>
                </c:pt>
                <c:pt idx="2468">
                  <c:v>5</c:v>
                </c:pt>
                <c:pt idx="2469">
                  <c:v>5</c:v>
                </c:pt>
                <c:pt idx="2470">
                  <c:v>5</c:v>
                </c:pt>
                <c:pt idx="2471">
                  <c:v>5</c:v>
                </c:pt>
                <c:pt idx="2472">
                  <c:v>5</c:v>
                </c:pt>
                <c:pt idx="2473">
                  <c:v>5</c:v>
                </c:pt>
                <c:pt idx="2474">
                  <c:v>5</c:v>
                </c:pt>
                <c:pt idx="2475">
                  <c:v>5</c:v>
                </c:pt>
                <c:pt idx="2476">
                  <c:v>5</c:v>
                </c:pt>
                <c:pt idx="2477">
                  <c:v>5</c:v>
                </c:pt>
                <c:pt idx="2478">
                  <c:v>5</c:v>
                </c:pt>
                <c:pt idx="2479">
                  <c:v>5</c:v>
                </c:pt>
                <c:pt idx="2480">
                  <c:v>5</c:v>
                </c:pt>
                <c:pt idx="2481">
                  <c:v>5</c:v>
                </c:pt>
                <c:pt idx="2482">
                  <c:v>5</c:v>
                </c:pt>
                <c:pt idx="2483">
                  <c:v>5</c:v>
                </c:pt>
                <c:pt idx="2484">
                  <c:v>5</c:v>
                </c:pt>
                <c:pt idx="2485">
                  <c:v>5</c:v>
                </c:pt>
                <c:pt idx="2486">
                  <c:v>5</c:v>
                </c:pt>
                <c:pt idx="2487">
                  <c:v>5</c:v>
                </c:pt>
                <c:pt idx="2488">
                  <c:v>5</c:v>
                </c:pt>
                <c:pt idx="2489">
                  <c:v>5</c:v>
                </c:pt>
                <c:pt idx="2490">
                  <c:v>5</c:v>
                </c:pt>
                <c:pt idx="2491">
                  <c:v>5</c:v>
                </c:pt>
                <c:pt idx="2492">
                  <c:v>5</c:v>
                </c:pt>
                <c:pt idx="2493">
                  <c:v>5</c:v>
                </c:pt>
                <c:pt idx="2494">
                  <c:v>5</c:v>
                </c:pt>
                <c:pt idx="2495">
                  <c:v>5</c:v>
                </c:pt>
                <c:pt idx="2496">
                  <c:v>5</c:v>
                </c:pt>
                <c:pt idx="2497">
                  <c:v>5</c:v>
                </c:pt>
                <c:pt idx="2498">
                  <c:v>5</c:v>
                </c:pt>
                <c:pt idx="2499">
                  <c:v>5</c:v>
                </c:pt>
                <c:pt idx="2500">
                  <c:v>5</c:v>
                </c:pt>
                <c:pt idx="2501">
                  <c:v>5</c:v>
                </c:pt>
                <c:pt idx="2502">
                  <c:v>5</c:v>
                </c:pt>
                <c:pt idx="2503">
                  <c:v>5</c:v>
                </c:pt>
                <c:pt idx="2504">
                  <c:v>5</c:v>
                </c:pt>
                <c:pt idx="2505">
                  <c:v>5</c:v>
                </c:pt>
                <c:pt idx="2506">
                  <c:v>5</c:v>
                </c:pt>
                <c:pt idx="2507">
                  <c:v>5</c:v>
                </c:pt>
                <c:pt idx="2508">
                  <c:v>5</c:v>
                </c:pt>
                <c:pt idx="2509">
                  <c:v>5</c:v>
                </c:pt>
                <c:pt idx="2510">
                  <c:v>5</c:v>
                </c:pt>
                <c:pt idx="2511">
                  <c:v>5</c:v>
                </c:pt>
                <c:pt idx="2512">
                  <c:v>5</c:v>
                </c:pt>
                <c:pt idx="2513">
                  <c:v>5</c:v>
                </c:pt>
                <c:pt idx="2514">
                  <c:v>5</c:v>
                </c:pt>
                <c:pt idx="2515">
                  <c:v>5</c:v>
                </c:pt>
                <c:pt idx="2516">
                  <c:v>5</c:v>
                </c:pt>
                <c:pt idx="2517">
                  <c:v>5</c:v>
                </c:pt>
                <c:pt idx="2518">
                  <c:v>5</c:v>
                </c:pt>
                <c:pt idx="2519">
                  <c:v>5</c:v>
                </c:pt>
                <c:pt idx="2520">
                  <c:v>5</c:v>
                </c:pt>
                <c:pt idx="2521">
                  <c:v>5</c:v>
                </c:pt>
                <c:pt idx="2522">
                  <c:v>5</c:v>
                </c:pt>
                <c:pt idx="2523">
                  <c:v>5</c:v>
                </c:pt>
                <c:pt idx="2524">
                  <c:v>5</c:v>
                </c:pt>
                <c:pt idx="2525">
                  <c:v>5</c:v>
                </c:pt>
                <c:pt idx="2526">
                  <c:v>5</c:v>
                </c:pt>
                <c:pt idx="2527">
                  <c:v>5</c:v>
                </c:pt>
                <c:pt idx="2528">
                  <c:v>5</c:v>
                </c:pt>
                <c:pt idx="2529">
                  <c:v>5</c:v>
                </c:pt>
                <c:pt idx="2530">
                  <c:v>5</c:v>
                </c:pt>
                <c:pt idx="2531">
                  <c:v>5</c:v>
                </c:pt>
                <c:pt idx="2532">
                  <c:v>5</c:v>
                </c:pt>
                <c:pt idx="2533">
                  <c:v>5</c:v>
                </c:pt>
                <c:pt idx="2534">
                  <c:v>5</c:v>
                </c:pt>
                <c:pt idx="2535">
                  <c:v>5</c:v>
                </c:pt>
                <c:pt idx="2536">
                  <c:v>5</c:v>
                </c:pt>
                <c:pt idx="2537">
                  <c:v>5</c:v>
                </c:pt>
                <c:pt idx="2538">
                  <c:v>5</c:v>
                </c:pt>
                <c:pt idx="2539">
                  <c:v>5</c:v>
                </c:pt>
                <c:pt idx="2540">
                  <c:v>5</c:v>
                </c:pt>
                <c:pt idx="2541">
                  <c:v>5</c:v>
                </c:pt>
                <c:pt idx="2542">
                  <c:v>5</c:v>
                </c:pt>
                <c:pt idx="2543">
                  <c:v>5</c:v>
                </c:pt>
                <c:pt idx="2544">
                  <c:v>5</c:v>
                </c:pt>
                <c:pt idx="2545">
                  <c:v>5</c:v>
                </c:pt>
                <c:pt idx="2546">
                  <c:v>5</c:v>
                </c:pt>
                <c:pt idx="2547">
                  <c:v>5</c:v>
                </c:pt>
                <c:pt idx="2548">
                  <c:v>5</c:v>
                </c:pt>
                <c:pt idx="2549">
                  <c:v>5</c:v>
                </c:pt>
                <c:pt idx="2550">
                  <c:v>5</c:v>
                </c:pt>
                <c:pt idx="2551">
                  <c:v>5</c:v>
                </c:pt>
                <c:pt idx="2552">
                  <c:v>5</c:v>
                </c:pt>
                <c:pt idx="2553">
                  <c:v>5</c:v>
                </c:pt>
                <c:pt idx="2554">
                  <c:v>5</c:v>
                </c:pt>
                <c:pt idx="2555">
                  <c:v>5</c:v>
                </c:pt>
                <c:pt idx="2556">
                  <c:v>5</c:v>
                </c:pt>
                <c:pt idx="2557">
                  <c:v>5</c:v>
                </c:pt>
                <c:pt idx="2558">
                  <c:v>5</c:v>
                </c:pt>
                <c:pt idx="2559">
                  <c:v>5</c:v>
                </c:pt>
                <c:pt idx="2560">
                  <c:v>5</c:v>
                </c:pt>
                <c:pt idx="2561">
                  <c:v>5</c:v>
                </c:pt>
                <c:pt idx="2562">
                  <c:v>5</c:v>
                </c:pt>
                <c:pt idx="2563">
                  <c:v>5</c:v>
                </c:pt>
                <c:pt idx="2564">
                  <c:v>5</c:v>
                </c:pt>
                <c:pt idx="2565">
                  <c:v>5</c:v>
                </c:pt>
                <c:pt idx="2566">
                  <c:v>5</c:v>
                </c:pt>
                <c:pt idx="2567">
                  <c:v>5</c:v>
                </c:pt>
                <c:pt idx="2568">
                  <c:v>5</c:v>
                </c:pt>
                <c:pt idx="2569">
                  <c:v>5</c:v>
                </c:pt>
                <c:pt idx="2570">
                  <c:v>5</c:v>
                </c:pt>
                <c:pt idx="2571">
                  <c:v>5</c:v>
                </c:pt>
                <c:pt idx="2572">
                  <c:v>5</c:v>
                </c:pt>
                <c:pt idx="2573">
                  <c:v>5</c:v>
                </c:pt>
                <c:pt idx="2574">
                  <c:v>5</c:v>
                </c:pt>
                <c:pt idx="2575">
                  <c:v>5</c:v>
                </c:pt>
                <c:pt idx="2576">
                  <c:v>5</c:v>
                </c:pt>
                <c:pt idx="2577">
                  <c:v>5</c:v>
                </c:pt>
                <c:pt idx="2578">
                  <c:v>5</c:v>
                </c:pt>
                <c:pt idx="2579">
                  <c:v>5</c:v>
                </c:pt>
                <c:pt idx="2580">
                  <c:v>5</c:v>
                </c:pt>
                <c:pt idx="2581">
                  <c:v>5</c:v>
                </c:pt>
                <c:pt idx="2582">
                  <c:v>5</c:v>
                </c:pt>
                <c:pt idx="2583">
                  <c:v>5</c:v>
                </c:pt>
                <c:pt idx="2584">
                  <c:v>5</c:v>
                </c:pt>
                <c:pt idx="2585">
                  <c:v>5</c:v>
                </c:pt>
                <c:pt idx="2586">
                  <c:v>5</c:v>
                </c:pt>
                <c:pt idx="2587">
                  <c:v>5</c:v>
                </c:pt>
                <c:pt idx="2588">
                  <c:v>5</c:v>
                </c:pt>
                <c:pt idx="2589">
                  <c:v>5</c:v>
                </c:pt>
                <c:pt idx="2590">
                  <c:v>5</c:v>
                </c:pt>
                <c:pt idx="2591">
                  <c:v>5</c:v>
                </c:pt>
                <c:pt idx="2592">
                  <c:v>5</c:v>
                </c:pt>
                <c:pt idx="2593">
                  <c:v>5</c:v>
                </c:pt>
                <c:pt idx="2594">
                  <c:v>5</c:v>
                </c:pt>
                <c:pt idx="2595">
                  <c:v>5</c:v>
                </c:pt>
                <c:pt idx="2596">
                  <c:v>5</c:v>
                </c:pt>
                <c:pt idx="2597">
                  <c:v>5</c:v>
                </c:pt>
                <c:pt idx="2598">
                  <c:v>5</c:v>
                </c:pt>
                <c:pt idx="2599">
                  <c:v>5</c:v>
                </c:pt>
                <c:pt idx="2600">
                  <c:v>5</c:v>
                </c:pt>
                <c:pt idx="2601">
                  <c:v>5</c:v>
                </c:pt>
                <c:pt idx="2602">
                  <c:v>5</c:v>
                </c:pt>
                <c:pt idx="2603">
                  <c:v>5</c:v>
                </c:pt>
                <c:pt idx="2604">
                  <c:v>5</c:v>
                </c:pt>
                <c:pt idx="2605">
                  <c:v>5</c:v>
                </c:pt>
                <c:pt idx="2606">
                  <c:v>5</c:v>
                </c:pt>
                <c:pt idx="2607">
                  <c:v>5</c:v>
                </c:pt>
                <c:pt idx="2608">
                  <c:v>5</c:v>
                </c:pt>
                <c:pt idx="2609">
                  <c:v>5</c:v>
                </c:pt>
                <c:pt idx="2610">
                  <c:v>5</c:v>
                </c:pt>
                <c:pt idx="2611">
                  <c:v>5</c:v>
                </c:pt>
                <c:pt idx="2612">
                  <c:v>5</c:v>
                </c:pt>
                <c:pt idx="2613">
                  <c:v>5</c:v>
                </c:pt>
                <c:pt idx="2614">
                  <c:v>5</c:v>
                </c:pt>
                <c:pt idx="2615">
                  <c:v>5</c:v>
                </c:pt>
                <c:pt idx="2616">
                  <c:v>5</c:v>
                </c:pt>
                <c:pt idx="2617">
                  <c:v>5</c:v>
                </c:pt>
                <c:pt idx="2618">
                  <c:v>5</c:v>
                </c:pt>
                <c:pt idx="2619">
                  <c:v>5</c:v>
                </c:pt>
                <c:pt idx="2620">
                  <c:v>5</c:v>
                </c:pt>
                <c:pt idx="2621">
                  <c:v>5</c:v>
                </c:pt>
                <c:pt idx="2622">
                  <c:v>5</c:v>
                </c:pt>
                <c:pt idx="2623">
                  <c:v>5</c:v>
                </c:pt>
                <c:pt idx="2624">
                  <c:v>5</c:v>
                </c:pt>
                <c:pt idx="2625">
                  <c:v>5</c:v>
                </c:pt>
                <c:pt idx="2626">
                  <c:v>5</c:v>
                </c:pt>
                <c:pt idx="2627">
                  <c:v>5</c:v>
                </c:pt>
                <c:pt idx="2628">
                  <c:v>5</c:v>
                </c:pt>
                <c:pt idx="2629">
                  <c:v>5</c:v>
                </c:pt>
                <c:pt idx="2630">
                  <c:v>5</c:v>
                </c:pt>
                <c:pt idx="2631">
                  <c:v>5</c:v>
                </c:pt>
                <c:pt idx="2632">
                  <c:v>5</c:v>
                </c:pt>
                <c:pt idx="2633">
                  <c:v>5</c:v>
                </c:pt>
                <c:pt idx="2634">
                  <c:v>5</c:v>
                </c:pt>
                <c:pt idx="2635">
                  <c:v>5</c:v>
                </c:pt>
                <c:pt idx="2636">
                  <c:v>5</c:v>
                </c:pt>
                <c:pt idx="2637">
                  <c:v>5</c:v>
                </c:pt>
                <c:pt idx="2638">
                  <c:v>5</c:v>
                </c:pt>
                <c:pt idx="2639">
                  <c:v>5</c:v>
                </c:pt>
                <c:pt idx="2640">
                  <c:v>5</c:v>
                </c:pt>
                <c:pt idx="2641">
                  <c:v>5</c:v>
                </c:pt>
                <c:pt idx="2642">
                  <c:v>5</c:v>
                </c:pt>
                <c:pt idx="2643">
                  <c:v>5</c:v>
                </c:pt>
                <c:pt idx="2644">
                  <c:v>5</c:v>
                </c:pt>
                <c:pt idx="2645">
                  <c:v>5</c:v>
                </c:pt>
                <c:pt idx="2646">
                  <c:v>5</c:v>
                </c:pt>
                <c:pt idx="2647">
                  <c:v>5</c:v>
                </c:pt>
                <c:pt idx="2648">
                  <c:v>5</c:v>
                </c:pt>
                <c:pt idx="2649">
                  <c:v>5</c:v>
                </c:pt>
                <c:pt idx="2650">
                  <c:v>5</c:v>
                </c:pt>
                <c:pt idx="2651">
                  <c:v>5</c:v>
                </c:pt>
                <c:pt idx="2652">
                  <c:v>5</c:v>
                </c:pt>
                <c:pt idx="2653">
                  <c:v>5</c:v>
                </c:pt>
                <c:pt idx="2654">
                  <c:v>5</c:v>
                </c:pt>
                <c:pt idx="2655">
                  <c:v>5</c:v>
                </c:pt>
                <c:pt idx="2656">
                  <c:v>5</c:v>
                </c:pt>
                <c:pt idx="2657">
                  <c:v>5</c:v>
                </c:pt>
                <c:pt idx="2658">
                  <c:v>5</c:v>
                </c:pt>
                <c:pt idx="2659">
                  <c:v>5</c:v>
                </c:pt>
                <c:pt idx="2660">
                  <c:v>5</c:v>
                </c:pt>
                <c:pt idx="2661">
                  <c:v>5</c:v>
                </c:pt>
                <c:pt idx="2662">
                  <c:v>5</c:v>
                </c:pt>
                <c:pt idx="2663">
                  <c:v>5</c:v>
                </c:pt>
                <c:pt idx="2664">
                  <c:v>5</c:v>
                </c:pt>
                <c:pt idx="2665">
                  <c:v>5</c:v>
                </c:pt>
                <c:pt idx="2666">
                  <c:v>5</c:v>
                </c:pt>
                <c:pt idx="2667">
                  <c:v>5</c:v>
                </c:pt>
                <c:pt idx="2668">
                  <c:v>5</c:v>
                </c:pt>
                <c:pt idx="2669">
                  <c:v>5</c:v>
                </c:pt>
                <c:pt idx="2670">
                  <c:v>5</c:v>
                </c:pt>
                <c:pt idx="2671">
                  <c:v>5</c:v>
                </c:pt>
                <c:pt idx="2672">
                  <c:v>5</c:v>
                </c:pt>
                <c:pt idx="2673">
                  <c:v>5</c:v>
                </c:pt>
                <c:pt idx="2674">
                  <c:v>5</c:v>
                </c:pt>
                <c:pt idx="2675">
                  <c:v>5</c:v>
                </c:pt>
                <c:pt idx="2676">
                  <c:v>5</c:v>
                </c:pt>
                <c:pt idx="2677">
                  <c:v>5</c:v>
                </c:pt>
                <c:pt idx="2678">
                  <c:v>5</c:v>
                </c:pt>
                <c:pt idx="2679">
                  <c:v>5</c:v>
                </c:pt>
                <c:pt idx="2680">
                  <c:v>5</c:v>
                </c:pt>
                <c:pt idx="2681">
                  <c:v>5</c:v>
                </c:pt>
                <c:pt idx="2682">
                  <c:v>5</c:v>
                </c:pt>
                <c:pt idx="2683">
                  <c:v>5</c:v>
                </c:pt>
                <c:pt idx="2684">
                  <c:v>5</c:v>
                </c:pt>
                <c:pt idx="2685">
                  <c:v>5</c:v>
                </c:pt>
                <c:pt idx="2686">
                  <c:v>5</c:v>
                </c:pt>
                <c:pt idx="2687">
                  <c:v>5</c:v>
                </c:pt>
                <c:pt idx="2688">
                  <c:v>5</c:v>
                </c:pt>
                <c:pt idx="2689">
                  <c:v>5</c:v>
                </c:pt>
                <c:pt idx="2690">
                  <c:v>5</c:v>
                </c:pt>
                <c:pt idx="2691">
                  <c:v>5</c:v>
                </c:pt>
                <c:pt idx="2692">
                  <c:v>5</c:v>
                </c:pt>
                <c:pt idx="2693">
                  <c:v>5</c:v>
                </c:pt>
                <c:pt idx="2694">
                  <c:v>5</c:v>
                </c:pt>
                <c:pt idx="2695">
                  <c:v>5</c:v>
                </c:pt>
                <c:pt idx="2696">
                  <c:v>5</c:v>
                </c:pt>
                <c:pt idx="2697">
                  <c:v>5</c:v>
                </c:pt>
                <c:pt idx="2698">
                  <c:v>5</c:v>
                </c:pt>
                <c:pt idx="2699">
                  <c:v>5</c:v>
                </c:pt>
                <c:pt idx="2700">
                  <c:v>5</c:v>
                </c:pt>
                <c:pt idx="2701">
                  <c:v>5</c:v>
                </c:pt>
                <c:pt idx="2702">
                  <c:v>5</c:v>
                </c:pt>
                <c:pt idx="2703">
                  <c:v>5</c:v>
                </c:pt>
                <c:pt idx="2704">
                  <c:v>5</c:v>
                </c:pt>
                <c:pt idx="2705">
                  <c:v>5</c:v>
                </c:pt>
                <c:pt idx="2706">
                  <c:v>5</c:v>
                </c:pt>
                <c:pt idx="2707">
                  <c:v>5</c:v>
                </c:pt>
                <c:pt idx="2708">
                  <c:v>5</c:v>
                </c:pt>
                <c:pt idx="2709">
                  <c:v>5</c:v>
                </c:pt>
                <c:pt idx="2710">
                  <c:v>5</c:v>
                </c:pt>
                <c:pt idx="2711">
                  <c:v>5</c:v>
                </c:pt>
                <c:pt idx="2712">
                  <c:v>5</c:v>
                </c:pt>
                <c:pt idx="2713">
                  <c:v>5</c:v>
                </c:pt>
                <c:pt idx="2714">
                  <c:v>5</c:v>
                </c:pt>
                <c:pt idx="2715">
                  <c:v>5</c:v>
                </c:pt>
                <c:pt idx="2716">
                  <c:v>5</c:v>
                </c:pt>
                <c:pt idx="2717">
                  <c:v>5</c:v>
                </c:pt>
                <c:pt idx="2718">
                  <c:v>5</c:v>
                </c:pt>
                <c:pt idx="2719">
                  <c:v>5</c:v>
                </c:pt>
                <c:pt idx="2720">
                  <c:v>5</c:v>
                </c:pt>
                <c:pt idx="2721">
                  <c:v>5</c:v>
                </c:pt>
                <c:pt idx="2722">
                  <c:v>5</c:v>
                </c:pt>
                <c:pt idx="2723">
                  <c:v>5</c:v>
                </c:pt>
                <c:pt idx="2724">
                  <c:v>5</c:v>
                </c:pt>
                <c:pt idx="2725">
                  <c:v>5</c:v>
                </c:pt>
                <c:pt idx="2726">
                  <c:v>5</c:v>
                </c:pt>
                <c:pt idx="2727">
                  <c:v>5</c:v>
                </c:pt>
                <c:pt idx="2728">
                  <c:v>5</c:v>
                </c:pt>
                <c:pt idx="2729">
                  <c:v>5</c:v>
                </c:pt>
                <c:pt idx="2730">
                  <c:v>5</c:v>
                </c:pt>
                <c:pt idx="2731">
                  <c:v>5</c:v>
                </c:pt>
                <c:pt idx="2732">
                  <c:v>5</c:v>
                </c:pt>
                <c:pt idx="2733">
                  <c:v>5</c:v>
                </c:pt>
                <c:pt idx="2734">
                  <c:v>5</c:v>
                </c:pt>
                <c:pt idx="2735">
                  <c:v>5</c:v>
                </c:pt>
                <c:pt idx="2736">
                  <c:v>5</c:v>
                </c:pt>
                <c:pt idx="2737">
                  <c:v>5</c:v>
                </c:pt>
                <c:pt idx="2738">
                  <c:v>5</c:v>
                </c:pt>
                <c:pt idx="2739">
                  <c:v>5</c:v>
                </c:pt>
                <c:pt idx="2740">
                  <c:v>5</c:v>
                </c:pt>
                <c:pt idx="2741">
                  <c:v>5</c:v>
                </c:pt>
                <c:pt idx="2742">
                  <c:v>5</c:v>
                </c:pt>
                <c:pt idx="2743">
                  <c:v>5</c:v>
                </c:pt>
                <c:pt idx="2744">
                  <c:v>5</c:v>
                </c:pt>
                <c:pt idx="2745">
                  <c:v>5</c:v>
                </c:pt>
                <c:pt idx="2746">
                  <c:v>5</c:v>
                </c:pt>
                <c:pt idx="2747">
                  <c:v>5</c:v>
                </c:pt>
                <c:pt idx="2748">
                  <c:v>5</c:v>
                </c:pt>
                <c:pt idx="2749">
                  <c:v>5</c:v>
                </c:pt>
                <c:pt idx="2750">
                  <c:v>5</c:v>
                </c:pt>
                <c:pt idx="2751">
                  <c:v>5</c:v>
                </c:pt>
                <c:pt idx="2752">
                  <c:v>5</c:v>
                </c:pt>
                <c:pt idx="2753">
                  <c:v>5</c:v>
                </c:pt>
                <c:pt idx="2754">
                  <c:v>5</c:v>
                </c:pt>
                <c:pt idx="2755">
                  <c:v>5</c:v>
                </c:pt>
                <c:pt idx="2756">
                  <c:v>5</c:v>
                </c:pt>
                <c:pt idx="2757">
                  <c:v>5</c:v>
                </c:pt>
                <c:pt idx="2758">
                  <c:v>5</c:v>
                </c:pt>
                <c:pt idx="2759">
                  <c:v>5</c:v>
                </c:pt>
                <c:pt idx="2760">
                  <c:v>5</c:v>
                </c:pt>
                <c:pt idx="2761">
                  <c:v>5</c:v>
                </c:pt>
                <c:pt idx="2762">
                  <c:v>5</c:v>
                </c:pt>
                <c:pt idx="2763">
                  <c:v>5</c:v>
                </c:pt>
                <c:pt idx="2764">
                  <c:v>5</c:v>
                </c:pt>
                <c:pt idx="2765">
                  <c:v>5</c:v>
                </c:pt>
                <c:pt idx="2766">
                  <c:v>5</c:v>
                </c:pt>
                <c:pt idx="2767">
                  <c:v>5</c:v>
                </c:pt>
                <c:pt idx="2768">
                  <c:v>5</c:v>
                </c:pt>
                <c:pt idx="2769">
                  <c:v>5</c:v>
                </c:pt>
                <c:pt idx="2770">
                  <c:v>5</c:v>
                </c:pt>
                <c:pt idx="2771">
                  <c:v>5</c:v>
                </c:pt>
                <c:pt idx="2772">
                  <c:v>5</c:v>
                </c:pt>
                <c:pt idx="2773">
                  <c:v>5</c:v>
                </c:pt>
                <c:pt idx="2774">
                  <c:v>5</c:v>
                </c:pt>
                <c:pt idx="2775">
                  <c:v>5</c:v>
                </c:pt>
                <c:pt idx="2776">
                  <c:v>5</c:v>
                </c:pt>
                <c:pt idx="2777">
                  <c:v>5</c:v>
                </c:pt>
                <c:pt idx="2778">
                  <c:v>5</c:v>
                </c:pt>
                <c:pt idx="2779">
                  <c:v>5</c:v>
                </c:pt>
                <c:pt idx="2780">
                  <c:v>5</c:v>
                </c:pt>
                <c:pt idx="2781">
                  <c:v>5</c:v>
                </c:pt>
                <c:pt idx="2782">
                  <c:v>5</c:v>
                </c:pt>
                <c:pt idx="2783">
                  <c:v>5</c:v>
                </c:pt>
                <c:pt idx="2784">
                  <c:v>5</c:v>
                </c:pt>
                <c:pt idx="2785">
                  <c:v>5</c:v>
                </c:pt>
                <c:pt idx="2786">
                  <c:v>5</c:v>
                </c:pt>
                <c:pt idx="2787">
                  <c:v>5</c:v>
                </c:pt>
                <c:pt idx="2788">
                  <c:v>5</c:v>
                </c:pt>
                <c:pt idx="2789">
                  <c:v>5</c:v>
                </c:pt>
                <c:pt idx="2790">
                  <c:v>5</c:v>
                </c:pt>
                <c:pt idx="2791">
                  <c:v>5</c:v>
                </c:pt>
                <c:pt idx="2792">
                  <c:v>5</c:v>
                </c:pt>
                <c:pt idx="2793">
                  <c:v>5</c:v>
                </c:pt>
                <c:pt idx="2794">
                  <c:v>5</c:v>
                </c:pt>
                <c:pt idx="2795">
                  <c:v>5</c:v>
                </c:pt>
                <c:pt idx="2796">
                  <c:v>5</c:v>
                </c:pt>
                <c:pt idx="2797">
                  <c:v>5</c:v>
                </c:pt>
                <c:pt idx="2798">
                  <c:v>5</c:v>
                </c:pt>
                <c:pt idx="2799">
                  <c:v>5</c:v>
                </c:pt>
                <c:pt idx="2800">
                  <c:v>5</c:v>
                </c:pt>
                <c:pt idx="2801">
                  <c:v>5</c:v>
                </c:pt>
                <c:pt idx="2802">
                  <c:v>5</c:v>
                </c:pt>
                <c:pt idx="2803">
                  <c:v>5</c:v>
                </c:pt>
                <c:pt idx="2804">
                  <c:v>5</c:v>
                </c:pt>
                <c:pt idx="2805">
                  <c:v>5</c:v>
                </c:pt>
                <c:pt idx="2806">
                  <c:v>5</c:v>
                </c:pt>
                <c:pt idx="2807">
                  <c:v>5</c:v>
                </c:pt>
                <c:pt idx="2808">
                  <c:v>5</c:v>
                </c:pt>
                <c:pt idx="2809">
                  <c:v>5</c:v>
                </c:pt>
                <c:pt idx="2810">
                  <c:v>5</c:v>
                </c:pt>
                <c:pt idx="2811">
                  <c:v>5</c:v>
                </c:pt>
                <c:pt idx="2812">
                  <c:v>5</c:v>
                </c:pt>
                <c:pt idx="2813">
                  <c:v>5</c:v>
                </c:pt>
                <c:pt idx="2814">
                  <c:v>5</c:v>
                </c:pt>
                <c:pt idx="2815">
                  <c:v>5</c:v>
                </c:pt>
                <c:pt idx="2816">
                  <c:v>5</c:v>
                </c:pt>
                <c:pt idx="2817">
                  <c:v>5</c:v>
                </c:pt>
                <c:pt idx="2818">
                  <c:v>5</c:v>
                </c:pt>
                <c:pt idx="2819">
                  <c:v>5</c:v>
                </c:pt>
                <c:pt idx="2820">
                  <c:v>5</c:v>
                </c:pt>
                <c:pt idx="2821">
                  <c:v>5</c:v>
                </c:pt>
                <c:pt idx="2822">
                  <c:v>5</c:v>
                </c:pt>
                <c:pt idx="2823">
                  <c:v>5</c:v>
                </c:pt>
                <c:pt idx="2824">
                  <c:v>5</c:v>
                </c:pt>
                <c:pt idx="2825">
                  <c:v>5</c:v>
                </c:pt>
                <c:pt idx="2826">
                  <c:v>5</c:v>
                </c:pt>
                <c:pt idx="2827">
                  <c:v>5</c:v>
                </c:pt>
                <c:pt idx="2828">
                  <c:v>5</c:v>
                </c:pt>
                <c:pt idx="2829">
                  <c:v>5</c:v>
                </c:pt>
                <c:pt idx="2830">
                  <c:v>5</c:v>
                </c:pt>
                <c:pt idx="2831">
                  <c:v>5</c:v>
                </c:pt>
                <c:pt idx="2832">
                  <c:v>5</c:v>
                </c:pt>
                <c:pt idx="2833">
                  <c:v>5</c:v>
                </c:pt>
                <c:pt idx="2834">
                  <c:v>5</c:v>
                </c:pt>
                <c:pt idx="2835">
                  <c:v>5</c:v>
                </c:pt>
                <c:pt idx="2836">
                  <c:v>5</c:v>
                </c:pt>
                <c:pt idx="2837">
                  <c:v>5</c:v>
                </c:pt>
                <c:pt idx="2838">
                  <c:v>5</c:v>
                </c:pt>
                <c:pt idx="2839">
                  <c:v>5</c:v>
                </c:pt>
                <c:pt idx="2840">
                  <c:v>5</c:v>
                </c:pt>
                <c:pt idx="2841">
                  <c:v>5</c:v>
                </c:pt>
                <c:pt idx="2842">
                  <c:v>5</c:v>
                </c:pt>
                <c:pt idx="2843">
                  <c:v>5</c:v>
                </c:pt>
                <c:pt idx="2844">
                  <c:v>5</c:v>
                </c:pt>
                <c:pt idx="2845">
                  <c:v>5</c:v>
                </c:pt>
                <c:pt idx="2846">
                  <c:v>5</c:v>
                </c:pt>
                <c:pt idx="2847">
                  <c:v>5</c:v>
                </c:pt>
                <c:pt idx="2848">
                  <c:v>5</c:v>
                </c:pt>
                <c:pt idx="2849">
                  <c:v>5</c:v>
                </c:pt>
                <c:pt idx="2850">
                  <c:v>5</c:v>
                </c:pt>
                <c:pt idx="2851">
                  <c:v>5</c:v>
                </c:pt>
                <c:pt idx="2852">
                  <c:v>5</c:v>
                </c:pt>
                <c:pt idx="2853">
                  <c:v>5</c:v>
                </c:pt>
                <c:pt idx="2854">
                  <c:v>5</c:v>
                </c:pt>
                <c:pt idx="2855">
                  <c:v>5</c:v>
                </c:pt>
                <c:pt idx="2856">
                  <c:v>5</c:v>
                </c:pt>
                <c:pt idx="2857">
                  <c:v>5</c:v>
                </c:pt>
                <c:pt idx="2858">
                  <c:v>5</c:v>
                </c:pt>
                <c:pt idx="2859">
                  <c:v>5</c:v>
                </c:pt>
                <c:pt idx="2860">
                  <c:v>5</c:v>
                </c:pt>
                <c:pt idx="2861">
                  <c:v>5</c:v>
                </c:pt>
                <c:pt idx="2862">
                  <c:v>5</c:v>
                </c:pt>
                <c:pt idx="2863">
                  <c:v>5</c:v>
                </c:pt>
                <c:pt idx="2864">
                  <c:v>5</c:v>
                </c:pt>
                <c:pt idx="2865">
                  <c:v>5</c:v>
                </c:pt>
                <c:pt idx="2866">
                  <c:v>5</c:v>
                </c:pt>
                <c:pt idx="2867">
                  <c:v>5</c:v>
                </c:pt>
                <c:pt idx="2868">
                  <c:v>5</c:v>
                </c:pt>
                <c:pt idx="2869">
                  <c:v>5</c:v>
                </c:pt>
                <c:pt idx="2870">
                  <c:v>5</c:v>
                </c:pt>
                <c:pt idx="2871">
                  <c:v>5</c:v>
                </c:pt>
                <c:pt idx="2872">
                  <c:v>5</c:v>
                </c:pt>
                <c:pt idx="2873">
                  <c:v>5</c:v>
                </c:pt>
                <c:pt idx="2874">
                  <c:v>5</c:v>
                </c:pt>
                <c:pt idx="2875">
                  <c:v>5</c:v>
                </c:pt>
                <c:pt idx="2876">
                  <c:v>5</c:v>
                </c:pt>
                <c:pt idx="2877">
                  <c:v>5</c:v>
                </c:pt>
                <c:pt idx="2878">
                  <c:v>5</c:v>
                </c:pt>
                <c:pt idx="2879">
                  <c:v>5</c:v>
                </c:pt>
                <c:pt idx="2880">
                  <c:v>5</c:v>
                </c:pt>
                <c:pt idx="2881">
                  <c:v>5</c:v>
                </c:pt>
                <c:pt idx="2882">
                  <c:v>5</c:v>
                </c:pt>
                <c:pt idx="2883">
                  <c:v>5</c:v>
                </c:pt>
                <c:pt idx="2884">
                  <c:v>5</c:v>
                </c:pt>
                <c:pt idx="2885">
                  <c:v>5</c:v>
                </c:pt>
                <c:pt idx="2886">
                  <c:v>5</c:v>
                </c:pt>
                <c:pt idx="2887">
                  <c:v>5</c:v>
                </c:pt>
                <c:pt idx="2888">
                  <c:v>5</c:v>
                </c:pt>
                <c:pt idx="2889">
                  <c:v>5</c:v>
                </c:pt>
                <c:pt idx="2890">
                  <c:v>5</c:v>
                </c:pt>
                <c:pt idx="2891">
                  <c:v>5</c:v>
                </c:pt>
                <c:pt idx="2892">
                  <c:v>5</c:v>
                </c:pt>
                <c:pt idx="2893">
                  <c:v>5</c:v>
                </c:pt>
                <c:pt idx="2894">
                  <c:v>5</c:v>
                </c:pt>
                <c:pt idx="2895">
                  <c:v>5</c:v>
                </c:pt>
                <c:pt idx="2896">
                  <c:v>5</c:v>
                </c:pt>
                <c:pt idx="2897">
                  <c:v>5</c:v>
                </c:pt>
                <c:pt idx="2898">
                  <c:v>5</c:v>
                </c:pt>
                <c:pt idx="2899">
                  <c:v>5</c:v>
                </c:pt>
                <c:pt idx="2900">
                  <c:v>5</c:v>
                </c:pt>
                <c:pt idx="2901">
                  <c:v>5</c:v>
                </c:pt>
                <c:pt idx="2902">
                  <c:v>5</c:v>
                </c:pt>
                <c:pt idx="2903">
                  <c:v>5</c:v>
                </c:pt>
                <c:pt idx="2904">
                  <c:v>5</c:v>
                </c:pt>
                <c:pt idx="2905">
                  <c:v>5</c:v>
                </c:pt>
                <c:pt idx="2906">
                  <c:v>5</c:v>
                </c:pt>
                <c:pt idx="2907">
                  <c:v>5</c:v>
                </c:pt>
                <c:pt idx="2908">
                  <c:v>5</c:v>
                </c:pt>
                <c:pt idx="2909">
                  <c:v>5</c:v>
                </c:pt>
                <c:pt idx="2910">
                  <c:v>5</c:v>
                </c:pt>
                <c:pt idx="2911">
                  <c:v>5</c:v>
                </c:pt>
                <c:pt idx="2912">
                  <c:v>5</c:v>
                </c:pt>
                <c:pt idx="2913">
                  <c:v>5</c:v>
                </c:pt>
                <c:pt idx="2914">
                  <c:v>5</c:v>
                </c:pt>
                <c:pt idx="2915">
                  <c:v>5</c:v>
                </c:pt>
                <c:pt idx="2916">
                  <c:v>5</c:v>
                </c:pt>
                <c:pt idx="2917">
                  <c:v>5</c:v>
                </c:pt>
                <c:pt idx="2918">
                  <c:v>5</c:v>
                </c:pt>
                <c:pt idx="2919">
                  <c:v>5</c:v>
                </c:pt>
                <c:pt idx="2920">
                  <c:v>5</c:v>
                </c:pt>
                <c:pt idx="2921">
                  <c:v>5</c:v>
                </c:pt>
                <c:pt idx="2922">
                  <c:v>5</c:v>
                </c:pt>
                <c:pt idx="2923">
                  <c:v>5</c:v>
                </c:pt>
                <c:pt idx="2924">
                  <c:v>5</c:v>
                </c:pt>
                <c:pt idx="2925">
                  <c:v>5</c:v>
                </c:pt>
                <c:pt idx="2926">
                  <c:v>5</c:v>
                </c:pt>
                <c:pt idx="2927">
                  <c:v>5</c:v>
                </c:pt>
                <c:pt idx="2928">
                  <c:v>5</c:v>
                </c:pt>
                <c:pt idx="2929">
                  <c:v>5</c:v>
                </c:pt>
                <c:pt idx="2930">
                  <c:v>5</c:v>
                </c:pt>
                <c:pt idx="2931">
                  <c:v>5</c:v>
                </c:pt>
                <c:pt idx="2932">
                  <c:v>5</c:v>
                </c:pt>
                <c:pt idx="2933">
                  <c:v>5</c:v>
                </c:pt>
                <c:pt idx="2934">
                  <c:v>5</c:v>
                </c:pt>
                <c:pt idx="2935">
                  <c:v>5</c:v>
                </c:pt>
                <c:pt idx="2936">
                  <c:v>5</c:v>
                </c:pt>
                <c:pt idx="2937">
                  <c:v>5</c:v>
                </c:pt>
                <c:pt idx="2938">
                  <c:v>5</c:v>
                </c:pt>
                <c:pt idx="2939">
                  <c:v>5</c:v>
                </c:pt>
                <c:pt idx="2940">
                  <c:v>5</c:v>
                </c:pt>
                <c:pt idx="2941">
                  <c:v>5</c:v>
                </c:pt>
                <c:pt idx="2942">
                  <c:v>5</c:v>
                </c:pt>
                <c:pt idx="2943">
                  <c:v>5</c:v>
                </c:pt>
                <c:pt idx="2944">
                  <c:v>5</c:v>
                </c:pt>
                <c:pt idx="2945">
                  <c:v>5</c:v>
                </c:pt>
                <c:pt idx="2946">
                  <c:v>5</c:v>
                </c:pt>
                <c:pt idx="2947">
                  <c:v>5</c:v>
                </c:pt>
                <c:pt idx="2948">
                  <c:v>5</c:v>
                </c:pt>
                <c:pt idx="2949">
                  <c:v>5</c:v>
                </c:pt>
                <c:pt idx="2950">
                  <c:v>5</c:v>
                </c:pt>
                <c:pt idx="2951">
                  <c:v>5</c:v>
                </c:pt>
                <c:pt idx="2952">
                  <c:v>5</c:v>
                </c:pt>
                <c:pt idx="2953">
                  <c:v>5</c:v>
                </c:pt>
                <c:pt idx="2954">
                  <c:v>5</c:v>
                </c:pt>
                <c:pt idx="2955">
                  <c:v>5</c:v>
                </c:pt>
                <c:pt idx="2956">
                  <c:v>5</c:v>
                </c:pt>
                <c:pt idx="2957">
                  <c:v>5</c:v>
                </c:pt>
                <c:pt idx="2958">
                  <c:v>5</c:v>
                </c:pt>
                <c:pt idx="2959">
                  <c:v>5</c:v>
                </c:pt>
                <c:pt idx="2960">
                  <c:v>5</c:v>
                </c:pt>
                <c:pt idx="2961">
                  <c:v>5</c:v>
                </c:pt>
                <c:pt idx="2962">
                  <c:v>5</c:v>
                </c:pt>
                <c:pt idx="2963">
                  <c:v>5</c:v>
                </c:pt>
                <c:pt idx="2964">
                  <c:v>5</c:v>
                </c:pt>
                <c:pt idx="2965">
                  <c:v>5</c:v>
                </c:pt>
                <c:pt idx="2966">
                  <c:v>5</c:v>
                </c:pt>
                <c:pt idx="2967">
                  <c:v>5</c:v>
                </c:pt>
                <c:pt idx="2968">
                  <c:v>5</c:v>
                </c:pt>
                <c:pt idx="2969">
                  <c:v>5</c:v>
                </c:pt>
                <c:pt idx="2970">
                  <c:v>5</c:v>
                </c:pt>
                <c:pt idx="2971">
                  <c:v>5</c:v>
                </c:pt>
                <c:pt idx="2972">
                  <c:v>5</c:v>
                </c:pt>
                <c:pt idx="2973">
                  <c:v>5</c:v>
                </c:pt>
                <c:pt idx="2974">
                  <c:v>5</c:v>
                </c:pt>
                <c:pt idx="2975">
                  <c:v>5</c:v>
                </c:pt>
                <c:pt idx="2976">
                  <c:v>5</c:v>
                </c:pt>
                <c:pt idx="2977">
                  <c:v>5</c:v>
                </c:pt>
                <c:pt idx="2978">
                  <c:v>5</c:v>
                </c:pt>
                <c:pt idx="2979">
                  <c:v>5</c:v>
                </c:pt>
                <c:pt idx="2980">
                  <c:v>5</c:v>
                </c:pt>
                <c:pt idx="2981">
                  <c:v>5</c:v>
                </c:pt>
                <c:pt idx="2982">
                  <c:v>5</c:v>
                </c:pt>
                <c:pt idx="2983">
                  <c:v>5</c:v>
                </c:pt>
                <c:pt idx="2984">
                  <c:v>5</c:v>
                </c:pt>
                <c:pt idx="2985">
                  <c:v>5</c:v>
                </c:pt>
                <c:pt idx="2986">
                  <c:v>5</c:v>
                </c:pt>
                <c:pt idx="2987">
                  <c:v>5</c:v>
                </c:pt>
                <c:pt idx="2988">
                  <c:v>5</c:v>
                </c:pt>
                <c:pt idx="2989">
                  <c:v>5</c:v>
                </c:pt>
                <c:pt idx="2990">
                  <c:v>5</c:v>
                </c:pt>
                <c:pt idx="2991">
                  <c:v>5</c:v>
                </c:pt>
                <c:pt idx="2992">
                  <c:v>5</c:v>
                </c:pt>
                <c:pt idx="2993">
                  <c:v>5</c:v>
                </c:pt>
                <c:pt idx="2994">
                  <c:v>5</c:v>
                </c:pt>
                <c:pt idx="2995">
                  <c:v>5</c:v>
                </c:pt>
                <c:pt idx="2996">
                  <c:v>5</c:v>
                </c:pt>
                <c:pt idx="2997">
                  <c:v>5</c:v>
                </c:pt>
                <c:pt idx="2998">
                  <c:v>5</c:v>
                </c:pt>
                <c:pt idx="2999">
                  <c:v>5</c:v>
                </c:pt>
                <c:pt idx="3000">
                  <c:v>5</c:v>
                </c:pt>
                <c:pt idx="3001">
                  <c:v>5</c:v>
                </c:pt>
                <c:pt idx="3002">
                  <c:v>5</c:v>
                </c:pt>
                <c:pt idx="3003">
                  <c:v>5</c:v>
                </c:pt>
                <c:pt idx="3004">
                  <c:v>5</c:v>
                </c:pt>
                <c:pt idx="3005">
                  <c:v>5</c:v>
                </c:pt>
                <c:pt idx="3006">
                  <c:v>5</c:v>
                </c:pt>
                <c:pt idx="3007">
                  <c:v>5</c:v>
                </c:pt>
                <c:pt idx="3008">
                  <c:v>5</c:v>
                </c:pt>
                <c:pt idx="3009">
                  <c:v>5</c:v>
                </c:pt>
                <c:pt idx="3010">
                  <c:v>5</c:v>
                </c:pt>
                <c:pt idx="3011">
                  <c:v>5</c:v>
                </c:pt>
                <c:pt idx="3012">
                  <c:v>5</c:v>
                </c:pt>
                <c:pt idx="3013">
                  <c:v>5</c:v>
                </c:pt>
                <c:pt idx="3014">
                  <c:v>5</c:v>
                </c:pt>
                <c:pt idx="3015">
                  <c:v>5</c:v>
                </c:pt>
                <c:pt idx="3016">
                  <c:v>5</c:v>
                </c:pt>
                <c:pt idx="3017">
                  <c:v>5</c:v>
                </c:pt>
                <c:pt idx="3018">
                  <c:v>5</c:v>
                </c:pt>
                <c:pt idx="3019">
                  <c:v>5</c:v>
                </c:pt>
                <c:pt idx="3020">
                  <c:v>5</c:v>
                </c:pt>
                <c:pt idx="3021">
                  <c:v>5</c:v>
                </c:pt>
                <c:pt idx="3022">
                  <c:v>5</c:v>
                </c:pt>
                <c:pt idx="3023">
                  <c:v>5</c:v>
                </c:pt>
                <c:pt idx="3024">
                  <c:v>5</c:v>
                </c:pt>
                <c:pt idx="3025">
                  <c:v>5</c:v>
                </c:pt>
                <c:pt idx="3026">
                  <c:v>5</c:v>
                </c:pt>
                <c:pt idx="3027">
                  <c:v>5</c:v>
                </c:pt>
                <c:pt idx="3028">
                  <c:v>5</c:v>
                </c:pt>
                <c:pt idx="3029">
                  <c:v>5</c:v>
                </c:pt>
                <c:pt idx="3030">
                  <c:v>5</c:v>
                </c:pt>
                <c:pt idx="3031">
                  <c:v>5</c:v>
                </c:pt>
                <c:pt idx="3032">
                  <c:v>5</c:v>
                </c:pt>
                <c:pt idx="3033">
                  <c:v>5</c:v>
                </c:pt>
                <c:pt idx="3034">
                  <c:v>5</c:v>
                </c:pt>
                <c:pt idx="3035">
                  <c:v>5</c:v>
                </c:pt>
                <c:pt idx="3036">
                  <c:v>5</c:v>
                </c:pt>
                <c:pt idx="3037">
                  <c:v>5</c:v>
                </c:pt>
                <c:pt idx="3038">
                  <c:v>5</c:v>
                </c:pt>
                <c:pt idx="3039">
                  <c:v>5</c:v>
                </c:pt>
                <c:pt idx="3040">
                  <c:v>5</c:v>
                </c:pt>
                <c:pt idx="3041">
                  <c:v>5</c:v>
                </c:pt>
                <c:pt idx="3042">
                  <c:v>5</c:v>
                </c:pt>
                <c:pt idx="3043">
                  <c:v>5</c:v>
                </c:pt>
                <c:pt idx="3044">
                  <c:v>5</c:v>
                </c:pt>
                <c:pt idx="3045">
                  <c:v>5</c:v>
                </c:pt>
                <c:pt idx="3046">
                  <c:v>5</c:v>
                </c:pt>
                <c:pt idx="3047">
                  <c:v>5</c:v>
                </c:pt>
                <c:pt idx="3048">
                  <c:v>5</c:v>
                </c:pt>
                <c:pt idx="3049">
                  <c:v>5</c:v>
                </c:pt>
                <c:pt idx="3050">
                  <c:v>5</c:v>
                </c:pt>
                <c:pt idx="3051">
                  <c:v>5</c:v>
                </c:pt>
                <c:pt idx="3052">
                  <c:v>5</c:v>
                </c:pt>
                <c:pt idx="3053">
                  <c:v>5</c:v>
                </c:pt>
                <c:pt idx="3054">
                  <c:v>5</c:v>
                </c:pt>
                <c:pt idx="3055">
                  <c:v>5</c:v>
                </c:pt>
                <c:pt idx="3056">
                  <c:v>5</c:v>
                </c:pt>
                <c:pt idx="3057">
                  <c:v>5</c:v>
                </c:pt>
                <c:pt idx="3058">
                  <c:v>5</c:v>
                </c:pt>
                <c:pt idx="3059">
                  <c:v>5</c:v>
                </c:pt>
                <c:pt idx="3060">
                  <c:v>5</c:v>
                </c:pt>
                <c:pt idx="3061">
                  <c:v>5</c:v>
                </c:pt>
                <c:pt idx="3062">
                  <c:v>5</c:v>
                </c:pt>
                <c:pt idx="3063">
                  <c:v>5</c:v>
                </c:pt>
                <c:pt idx="3064">
                  <c:v>5</c:v>
                </c:pt>
                <c:pt idx="3065">
                  <c:v>5</c:v>
                </c:pt>
                <c:pt idx="3066">
                  <c:v>5</c:v>
                </c:pt>
                <c:pt idx="3067">
                  <c:v>5</c:v>
                </c:pt>
                <c:pt idx="3068">
                  <c:v>5</c:v>
                </c:pt>
                <c:pt idx="3069">
                  <c:v>5</c:v>
                </c:pt>
                <c:pt idx="3070">
                  <c:v>5</c:v>
                </c:pt>
                <c:pt idx="3071">
                  <c:v>5</c:v>
                </c:pt>
                <c:pt idx="3072">
                  <c:v>5</c:v>
                </c:pt>
                <c:pt idx="3073">
                  <c:v>5</c:v>
                </c:pt>
                <c:pt idx="3074">
                  <c:v>5</c:v>
                </c:pt>
                <c:pt idx="3075">
                  <c:v>5</c:v>
                </c:pt>
                <c:pt idx="3076">
                  <c:v>5</c:v>
                </c:pt>
                <c:pt idx="3077">
                  <c:v>5</c:v>
                </c:pt>
                <c:pt idx="3078">
                  <c:v>5</c:v>
                </c:pt>
                <c:pt idx="3079">
                  <c:v>5</c:v>
                </c:pt>
                <c:pt idx="3080">
                  <c:v>5</c:v>
                </c:pt>
                <c:pt idx="3081">
                  <c:v>5</c:v>
                </c:pt>
                <c:pt idx="3082">
                  <c:v>5</c:v>
                </c:pt>
                <c:pt idx="3083">
                  <c:v>5</c:v>
                </c:pt>
                <c:pt idx="3084">
                  <c:v>5</c:v>
                </c:pt>
                <c:pt idx="3085">
                  <c:v>5</c:v>
                </c:pt>
                <c:pt idx="3086">
                  <c:v>5</c:v>
                </c:pt>
                <c:pt idx="3087">
                  <c:v>5</c:v>
                </c:pt>
                <c:pt idx="3088">
                  <c:v>5</c:v>
                </c:pt>
                <c:pt idx="3089">
                  <c:v>5</c:v>
                </c:pt>
                <c:pt idx="3090">
                  <c:v>5</c:v>
                </c:pt>
                <c:pt idx="3091">
                  <c:v>5</c:v>
                </c:pt>
                <c:pt idx="3092">
                  <c:v>5</c:v>
                </c:pt>
                <c:pt idx="3093">
                  <c:v>5</c:v>
                </c:pt>
                <c:pt idx="3094">
                  <c:v>5</c:v>
                </c:pt>
                <c:pt idx="3095">
                  <c:v>5</c:v>
                </c:pt>
                <c:pt idx="3096">
                  <c:v>5</c:v>
                </c:pt>
                <c:pt idx="3097">
                  <c:v>5</c:v>
                </c:pt>
                <c:pt idx="3098">
                  <c:v>5</c:v>
                </c:pt>
                <c:pt idx="3099">
                  <c:v>5</c:v>
                </c:pt>
                <c:pt idx="3100">
                  <c:v>5</c:v>
                </c:pt>
                <c:pt idx="3101">
                  <c:v>5</c:v>
                </c:pt>
              </c:numCache>
            </c:numRef>
          </c:val>
          <c:smooth val="0"/>
          <c:extLst>
            <c:ext xmlns:c16="http://schemas.microsoft.com/office/drawing/2014/chart" uri="{C3380CC4-5D6E-409C-BE32-E72D297353CC}">
              <c16:uniqueId val="{00000002-F90C-4C35-B34D-FC73606C045D}"/>
            </c:ext>
          </c:extLst>
        </c:ser>
        <c:ser>
          <c:idx val="0"/>
          <c:order val="3"/>
          <c:tx>
            <c:v>OEn</c:v>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Waveform!$C$14:$DOJ$14</c:f>
              <c:numCache>
                <c:formatCode>General</c:formatCode>
                <c:ptCount val="310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3-F90C-4C35-B34D-FC73606C045D}"/>
            </c:ext>
          </c:extLst>
        </c:ser>
        <c:ser>
          <c:idx val="2"/>
          <c:order val="4"/>
          <c:tx>
            <c:v>ADVn</c:v>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Waveform!$C$13:$DOJ$13</c:f>
              <c:numCache>
                <c:formatCode>General</c:formatCode>
                <c:ptCount val="3102"/>
                <c:pt idx="0">
                  <c:v>3</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2</c:v>
                </c:pt>
                <c:pt idx="89">
                  <c:v>2</c:v>
                </c:pt>
                <c:pt idx="90">
                  <c:v>2</c:v>
                </c:pt>
                <c:pt idx="91">
                  <c:v>2</c:v>
                </c:pt>
                <c:pt idx="92">
                  <c:v>2</c:v>
                </c:pt>
                <c:pt idx="93">
                  <c:v>2</c:v>
                </c:pt>
                <c:pt idx="94">
                  <c:v>2</c:v>
                </c:pt>
                <c:pt idx="95">
                  <c:v>2</c:v>
                </c:pt>
                <c:pt idx="96">
                  <c:v>2</c:v>
                </c:pt>
                <c:pt idx="97">
                  <c:v>2</c:v>
                </c:pt>
                <c:pt idx="98">
                  <c:v>2</c:v>
                </c:pt>
                <c:pt idx="99">
                  <c:v>2</c:v>
                </c:pt>
                <c:pt idx="100">
                  <c:v>2</c:v>
                </c:pt>
                <c:pt idx="101">
                  <c:v>2</c:v>
                </c:pt>
                <c:pt idx="102">
                  <c:v>2</c:v>
                </c:pt>
                <c:pt idx="103">
                  <c:v>2</c:v>
                </c:pt>
                <c:pt idx="104">
                  <c:v>2</c:v>
                </c:pt>
                <c:pt idx="105">
                  <c:v>2</c:v>
                </c:pt>
                <c:pt idx="106">
                  <c:v>2</c:v>
                </c:pt>
                <c:pt idx="107">
                  <c:v>2</c:v>
                </c:pt>
                <c:pt idx="108">
                  <c:v>2</c:v>
                </c:pt>
                <c:pt idx="109">
                  <c:v>2</c:v>
                </c:pt>
                <c:pt idx="110">
                  <c:v>2</c:v>
                </c:pt>
                <c:pt idx="111">
                  <c:v>2</c:v>
                </c:pt>
                <c:pt idx="112">
                  <c:v>2</c:v>
                </c:pt>
                <c:pt idx="113">
                  <c:v>2</c:v>
                </c:pt>
                <c:pt idx="114">
                  <c:v>2</c:v>
                </c:pt>
                <c:pt idx="115">
                  <c:v>2</c:v>
                </c:pt>
                <c:pt idx="116">
                  <c:v>2</c:v>
                </c:pt>
                <c:pt idx="117">
                  <c:v>2</c:v>
                </c:pt>
                <c:pt idx="118">
                  <c:v>2</c:v>
                </c:pt>
                <c:pt idx="119">
                  <c:v>2</c:v>
                </c:pt>
                <c:pt idx="120">
                  <c:v>2</c:v>
                </c:pt>
                <c:pt idx="121">
                  <c:v>2</c:v>
                </c:pt>
                <c:pt idx="122">
                  <c:v>2</c:v>
                </c:pt>
                <c:pt idx="123">
                  <c:v>2</c:v>
                </c:pt>
                <c:pt idx="124">
                  <c:v>2</c:v>
                </c:pt>
                <c:pt idx="125">
                  <c:v>2</c:v>
                </c:pt>
                <c:pt idx="126">
                  <c:v>2</c:v>
                </c:pt>
                <c:pt idx="127">
                  <c:v>2</c:v>
                </c:pt>
                <c:pt idx="128">
                  <c:v>2</c:v>
                </c:pt>
                <c:pt idx="129">
                  <c:v>2</c:v>
                </c:pt>
                <c:pt idx="130">
                  <c:v>2</c:v>
                </c:pt>
                <c:pt idx="131">
                  <c:v>2</c:v>
                </c:pt>
                <c:pt idx="132">
                  <c:v>2</c:v>
                </c:pt>
                <c:pt idx="133">
                  <c:v>2</c:v>
                </c:pt>
                <c:pt idx="134">
                  <c:v>2</c:v>
                </c:pt>
                <c:pt idx="135">
                  <c:v>2</c:v>
                </c:pt>
                <c:pt idx="136">
                  <c:v>2</c:v>
                </c:pt>
                <c:pt idx="137">
                  <c:v>2</c:v>
                </c:pt>
                <c:pt idx="138">
                  <c:v>2</c:v>
                </c:pt>
                <c:pt idx="139">
                  <c:v>2</c:v>
                </c:pt>
                <c:pt idx="140">
                  <c:v>2</c:v>
                </c:pt>
                <c:pt idx="141">
                  <c:v>2</c:v>
                </c:pt>
                <c:pt idx="142">
                  <c:v>2</c:v>
                </c:pt>
                <c:pt idx="143">
                  <c:v>2</c:v>
                </c:pt>
                <c:pt idx="144">
                  <c:v>2</c:v>
                </c:pt>
                <c:pt idx="145">
                  <c:v>2</c:v>
                </c:pt>
                <c:pt idx="146">
                  <c:v>2</c:v>
                </c:pt>
                <c:pt idx="147">
                  <c:v>2</c:v>
                </c:pt>
                <c:pt idx="148">
                  <c:v>2</c:v>
                </c:pt>
                <c:pt idx="149">
                  <c:v>2</c:v>
                </c:pt>
                <c:pt idx="150">
                  <c:v>2</c:v>
                </c:pt>
                <c:pt idx="151">
                  <c:v>2</c:v>
                </c:pt>
                <c:pt idx="152">
                  <c:v>2</c:v>
                </c:pt>
                <c:pt idx="153">
                  <c:v>2</c:v>
                </c:pt>
                <c:pt idx="154">
                  <c:v>2</c:v>
                </c:pt>
                <c:pt idx="155">
                  <c:v>2</c:v>
                </c:pt>
                <c:pt idx="156">
                  <c:v>2</c:v>
                </c:pt>
                <c:pt idx="157">
                  <c:v>2</c:v>
                </c:pt>
                <c:pt idx="158">
                  <c:v>2</c:v>
                </c:pt>
                <c:pt idx="159">
                  <c:v>2</c:v>
                </c:pt>
                <c:pt idx="160">
                  <c:v>2</c:v>
                </c:pt>
                <c:pt idx="161">
                  <c:v>2</c:v>
                </c:pt>
                <c:pt idx="162">
                  <c:v>2</c:v>
                </c:pt>
                <c:pt idx="163">
                  <c:v>2</c:v>
                </c:pt>
                <c:pt idx="164">
                  <c:v>2</c:v>
                </c:pt>
                <c:pt idx="165">
                  <c:v>2</c:v>
                </c:pt>
                <c:pt idx="166">
                  <c:v>2</c:v>
                </c:pt>
                <c:pt idx="167">
                  <c:v>2</c:v>
                </c:pt>
                <c:pt idx="168">
                  <c:v>2</c:v>
                </c:pt>
                <c:pt idx="169">
                  <c:v>2</c:v>
                </c:pt>
                <c:pt idx="170">
                  <c:v>2</c:v>
                </c:pt>
                <c:pt idx="171">
                  <c:v>2</c:v>
                </c:pt>
                <c:pt idx="172">
                  <c:v>2</c:v>
                </c:pt>
                <c:pt idx="173">
                  <c:v>2</c:v>
                </c:pt>
                <c:pt idx="174">
                  <c:v>2</c:v>
                </c:pt>
                <c:pt idx="175">
                  <c:v>2</c:v>
                </c:pt>
                <c:pt idx="176">
                  <c:v>2</c:v>
                </c:pt>
                <c:pt idx="177">
                  <c:v>2</c:v>
                </c:pt>
                <c:pt idx="178">
                  <c:v>2</c:v>
                </c:pt>
                <c:pt idx="179">
                  <c:v>2</c:v>
                </c:pt>
                <c:pt idx="180">
                  <c:v>2</c:v>
                </c:pt>
                <c:pt idx="181">
                  <c:v>2</c:v>
                </c:pt>
                <c:pt idx="182">
                  <c:v>2</c:v>
                </c:pt>
                <c:pt idx="183">
                  <c:v>2</c:v>
                </c:pt>
                <c:pt idx="184">
                  <c:v>2</c:v>
                </c:pt>
                <c:pt idx="185">
                  <c:v>2</c:v>
                </c:pt>
                <c:pt idx="186">
                  <c:v>2</c:v>
                </c:pt>
                <c:pt idx="187">
                  <c:v>2</c:v>
                </c:pt>
                <c:pt idx="188">
                  <c:v>2</c:v>
                </c:pt>
                <c:pt idx="189">
                  <c:v>2</c:v>
                </c:pt>
                <c:pt idx="190">
                  <c:v>2</c:v>
                </c:pt>
                <c:pt idx="191">
                  <c:v>2</c:v>
                </c:pt>
                <c:pt idx="192">
                  <c:v>2</c:v>
                </c:pt>
                <c:pt idx="193">
                  <c:v>2</c:v>
                </c:pt>
                <c:pt idx="194">
                  <c:v>2</c:v>
                </c:pt>
                <c:pt idx="195">
                  <c:v>2</c:v>
                </c:pt>
                <c:pt idx="196">
                  <c:v>2</c:v>
                </c:pt>
                <c:pt idx="197">
                  <c:v>2</c:v>
                </c:pt>
                <c:pt idx="198">
                  <c:v>2</c:v>
                </c:pt>
                <c:pt idx="199">
                  <c:v>2</c:v>
                </c:pt>
                <c:pt idx="200">
                  <c:v>2</c:v>
                </c:pt>
                <c:pt idx="201">
                  <c:v>2</c:v>
                </c:pt>
                <c:pt idx="202">
                  <c:v>2</c:v>
                </c:pt>
                <c:pt idx="203">
                  <c:v>2</c:v>
                </c:pt>
                <c:pt idx="204">
                  <c:v>2</c:v>
                </c:pt>
                <c:pt idx="205">
                  <c:v>2</c:v>
                </c:pt>
                <c:pt idx="206">
                  <c:v>2</c:v>
                </c:pt>
                <c:pt idx="207">
                  <c:v>2</c:v>
                </c:pt>
                <c:pt idx="208">
                  <c:v>2</c:v>
                </c:pt>
                <c:pt idx="209">
                  <c:v>2</c:v>
                </c:pt>
                <c:pt idx="210">
                  <c:v>2</c:v>
                </c:pt>
                <c:pt idx="211">
                  <c:v>2</c:v>
                </c:pt>
                <c:pt idx="212">
                  <c:v>2</c:v>
                </c:pt>
                <c:pt idx="213">
                  <c:v>2</c:v>
                </c:pt>
                <c:pt idx="214">
                  <c:v>2</c:v>
                </c:pt>
                <c:pt idx="215">
                  <c:v>2</c:v>
                </c:pt>
                <c:pt idx="216">
                  <c:v>2</c:v>
                </c:pt>
                <c:pt idx="217">
                  <c:v>2</c:v>
                </c:pt>
                <c:pt idx="218">
                  <c:v>2</c:v>
                </c:pt>
                <c:pt idx="219">
                  <c:v>2</c:v>
                </c:pt>
                <c:pt idx="220">
                  <c:v>2</c:v>
                </c:pt>
                <c:pt idx="221">
                  <c:v>2</c:v>
                </c:pt>
                <c:pt idx="222">
                  <c:v>2</c:v>
                </c:pt>
                <c:pt idx="223">
                  <c:v>2</c:v>
                </c:pt>
                <c:pt idx="224">
                  <c:v>2</c:v>
                </c:pt>
                <c:pt idx="225">
                  <c:v>2</c:v>
                </c:pt>
                <c:pt idx="226">
                  <c:v>2</c:v>
                </c:pt>
                <c:pt idx="227">
                  <c:v>2</c:v>
                </c:pt>
                <c:pt idx="228">
                  <c:v>2</c:v>
                </c:pt>
                <c:pt idx="229">
                  <c:v>2</c:v>
                </c:pt>
                <c:pt idx="230">
                  <c:v>2</c:v>
                </c:pt>
                <c:pt idx="231">
                  <c:v>2</c:v>
                </c:pt>
                <c:pt idx="232">
                  <c:v>2</c:v>
                </c:pt>
                <c:pt idx="233">
                  <c:v>2</c:v>
                </c:pt>
                <c:pt idx="234">
                  <c:v>2</c:v>
                </c:pt>
                <c:pt idx="235">
                  <c:v>2</c:v>
                </c:pt>
                <c:pt idx="236">
                  <c:v>2</c:v>
                </c:pt>
                <c:pt idx="237">
                  <c:v>2</c:v>
                </c:pt>
                <c:pt idx="238">
                  <c:v>2</c:v>
                </c:pt>
                <c:pt idx="239">
                  <c:v>2</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3</c:v>
                </c:pt>
                <c:pt idx="303">
                  <c:v>3</c:v>
                </c:pt>
                <c:pt idx="304">
                  <c:v>3</c:v>
                </c:pt>
                <c:pt idx="305">
                  <c:v>3</c:v>
                </c:pt>
                <c:pt idx="306">
                  <c:v>3</c:v>
                </c:pt>
                <c:pt idx="307">
                  <c:v>3</c:v>
                </c:pt>
                <c:pt idx="308">
                  <c:v>3</c:v>
                </c:pt>
                <c:pt idx="309">
                  <c:v>3</c:v>
                </c:pt>
                <c:pt idx="310">
                  <c:v>3</c:v>
                </c:pt>
                <c:pt idx="311">
                  <c:v>3</c:v>
                </c:pt>
                <c:pt idx="312">
                  <c:v>3</c:v>
                </c:pt>
                <c:pt idx="313">
                  <c:v>3</c:v>
                </c:pt>
                <c:pt idx="314">
                  <c:v>3</c:v>
                </c:pt>
                <c:pt idx="315">
                  <c:v>3</c:v>
                </c:pt>
                <c:pt idx="316">
                  <c:v>3</c:v>
                </c:pt>
                <c:pt idx="317">
                  <c:v>3</c:v>
                </c:pt>
                <c:pt idx="318">
                  <c:v>3</c:v>
                </c:pt>
                <c:pt idx="319">
                  <c:v>3</c:v>
                </c:pt>
                <c:pt idx="320">
                  <c:v>3</c:v>
                </c:pt>
                <c:pt idx="321">
                  <c:v>3</c:v>
                </c:pt>
                <c:pt idx="322">
                  <c:v>3</c:v>
                </c:pt>
                <c:pt idx="323">
                  <c:v>3</c:v>
                </c:pt>
                <c:pt idx="324">
                  <c:v>3</c:v>
                </c:pt>
                <c:pt idx="325">
                  <c:v>3</c:v>
                </c:pt>
                <c:pt idx="326">
                  <c:v>3</c:v>
                </c:pt>
                <c:pt idx="327">
                  <c:v>3</c:v>
                </c:pt>
                <c:pt idx="328">
                  <c:v>3</c:v>
                </c:pt>
                <c:pt idx="329">
                  <c:v>3</c:v>
                </c:pt>
                <c:pt idx="330">
                  <c:v>3</c:v>
                </c:pt>
                <c:pt idx="331">
                  <c:v>3</c:v>
                </c:pt>
                <c:pt idx="332">
                  <c:v>3</c:v>
                </c:pt>
                <c:pt idx="333">
                  <c:v>3</c:v>
                </c:pt>
                <c:pt idx="334">
                  <c:v>3</c:v>
                </c:pt>
                <c:pt idx="335">
                  <c:v>3</c:v>
                </c:pt>
                <c:pt idx="336">
                  <c:v>3</c:v>
                </c:pt>
                <c:pt idx="337">
                  <c:v>3</c:v>
                </c:pt>
                <c:pt idx="338">
                  <c:v>3</c:v>
                </c:pt>
                <c:pt idx="339">
                  <c:v>3</c:v>
                </c:pt>
                <c:pt idx="340">
                  <c:v>3</c:v>
                </c:pt>
                <c:pt idx="341">
                  <c:v>3</c:v>
                </c:pt>
                <c:pt idx="342">
                  <c:v>3</c:v>
                </c:pt>
                <c:pt idx="343">
                  <c:v>3</c:v>
                </c:pt>
                <c:pt idx="344">
                  <c:v>3</c:v>
                </c:pt>
                <c:pt idx="345">
                  <c:v>3</c:v>
                </c:pt>
                <c:pt idx="346">
                  <c:v>3</c:v>
                </c:pt>
                <c:pt idx="347">
                  <c:v>3</c:v>
                </c:pt>
                <c:pt idx="348">
                  <c:v>3</c:v>
                </c:pt>
                <c:pt idx="349">
                  <c:v>3</c:v>
                </c:pt>
                <c:pt idx="350">
                  <c:v>3</c:v>
                </c:pt>
                <c:pt idx="351">
                  <c:v>3</c:v>
                </c:pt>
                <c:pt idx="352">
                  <c:v>3</c:v>
                </c:pt>
                <c:pt idx="353">
                  <c:v>3</c:v>
                </c:pt>
                <c:pt idx="354">
                  <c:v>3</c:v>
                </c:pt>
                <c:pt idx="355">
                  <c:v>3</c:v>
                </c:pt>
                <c:pt idx="356">
                  <c:v>3</c:v>
                </c:pt>
                <c:pt idx="357">
                  <c:v>3</c:v>
                </c:pt>
                <c:pt idx="358">
                  <c:v>3</c:v>
                </c:pt>
                <c:pt idx="359">
                  <c:v>3</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3</c:v>
                </c:pt>
                <c:pt idx="481">
                  <c:v>3</c:v>
                </c:pt>
                <c:pt idx="482">
                  <c:v>3</c:v>
                </c:pt>
                <c:pt idx="483">
                  <c:v>3</c:v>
                </c:pt>
                <c:pt idx="484">
                  <c:v>3</c:v>
                </c:pt>
                <c:pt idx="485">
                  <c:v>3</c:v>
                </c:pt>
                <c:pt idx="486">
                  <c:v>3</c:v>
                </c:pt>
                <c:pt idx="487">
                  <c:v>3</c:v>
                </c:pt>
                <c:pt idx="488">
                  <c:v>3</c:v>
                </c:pt>
                <c:pt idx="489">
                  <c:v>3</c:v>
                </c:pt>
                <c:pt idx="490">
                  <c:v>3</c:v>
                </c:pt>
                <c:pt idx="491">
                  <c:v>3</c:v>
                </c:pt>
                <c:pt idx="492">
                  <c:v>3</c:v>
                </c:pt>
                <c:pt idx="493">
                  <c:v>3</c:v>
                </c:pt>
                <c:pt idx="494">
                  <c:v>3</c:v>
                </c:pt>
                <c:pt idx="495">
                  <c:v>3</c:v>
                </c:pt>
                <c:pt idx="496">
                  <c:v>3</c:v>
                </c:pt>
                <c:pt idx="497">
                  <c:v>3</c:v>
                </c:pt>
                <c:pt idx="498">
                  <c:v>3</c:v>
                </c:pt>
                <c:pt idx="499">
                  <c:v>3</c:v>
                </c:pt>
                <c:pt idx="500">
                  <c:v>3</c:v>
                </c:pt>
                <c:pt idx="501">
                  <c:v>3</c:v>
                </c:pt>
                <c:pt idx="502">
                  <c:v>3</c:v>
                </c:pt>
                <c:pt idx="503">
                  <c:v>3</c:v>
                </c:pt>
                <c:pt idx="504">
                  <c:v>3</c:v>
                </c:pt>
                <c:pt idx="505">
                  <c:v>3</c:v>
                </c:pt>
                <c:pt idx="506">
                  <c:v>3</c:v>
                </c:pt>
                <c:pt idx="507">
                  <c:v>3</c:v>
                </c:pt>
                <c:pt idx="508">
                  <c:v>3</c:v>
                </c:pt>
                <c:pt idx="509">
                  <c:v>3</c:v>
                </c:pt>
                <c:pt idx="510">
                  <c:v>3</c:v>
                </c:pt>
                <c:pt idx="511">
                  <c:v>3</c:v>
                </c:pt>
                <c:pt idx="512">
                  <c:v>3</c:v>
                </c:pt>
                <c:pt idx="513">
                  <c:v>3</c:v>
                </c:pt>
                <c:pt idx="514">
                  <c:v>3</c:v>
                </c:pt>
                <c:pt idx="515">
                  <c:v>3</c:v>
                </c:pt>
                <c:pt idx="516">
                  <c:v>3</c:v>
                </c:pt>
                <c:pt idx="517">
                  <c:v>3</c:v>
                </c:pt>
                <c:pt idx="518">
                  <c:v>3</c:v>
                </c:pt>
                <c:pt idx="519">
                  <c:v>3</c:v>
                </c:pt>
                <c:pt idx="520">
                  <c:v>3</c:v>
                </c:pt>
                <c:pt idx="521">
                  <c:v>3</c:v>
                </c:pt>
                <c:pt idx="522">
                  <c:v>3</c:v>
                </c:pt>
                <c:pt idx="523">
                  <c:v>3</c:v>
                </c:pt>
                <c:pt idx="524">
                  <c:v>3</c:v>
                </c:pt>
                <c:pt idx="525">
                  <c:v>3</c:v>
                </c:pt>
                <c:pt idx="526">
                  <c:v>3</c:v>
                </c:pt>
                <c:pt idx="527">
                  <c:v>3</c:v>
                </c:pt>
                <c:pt idx="528">
                  <c:v>3</c:v>
                </c:pt>
                <c:pt idx="529">
                  <c:v>3</c:v>
                </c:pt>
                <c:pt idx="530">
                  <c:v>3</c:v>
                </c:pt>
                <c:pt idx="531">
                  <c:v>3</c:v>
                </c:pt>
                <c:pt idx="532">
                  <c:v>3</c:v>
                </c:pt>
                <c:pt idx="533">
                  <c:v>3</c:v>
                </c:pt>
                <c:pt idx="534">
                  <c:v>3</c:v>
                </c:pt>
                <c:pt idx="535">
                  <c:v>3</c:v>
                </c:pt>
                <c:pt idx="536">
                  <c:v>3</c:v>
                </c:pt>
                <c:pt idx="537">
                  <c:v>3</c:v>
                </c:pt>
                <c:pt idx="538">
                  <c:v>3</c:v>
                </c:pt>
                <c:pt idx="539">
                  <c:v>3</c:v>
                </c:pt>
                <c:pt idx="540">
                  <c:v>3</c:v>
                </c:pt>
                <c:pt idx="541">
                  <c:v>3</c:v>
                </c:pt>
                <c:pt idx="542">
                  <c:v>3</c:v>
                </c:pt>
                <c:pt idx="543">
                  <c:v>3</c:v>
                </c:pt>
                <c:pt idx="544">
                  <c:v>3</c:v>
                </c:pt>
                <c:pt idx="545">
                  <c:v>3</c:v>
                </c:pt>
                <c:pt idx="546">
                  <c:v>3</c:v>
                </c:pt>
                <c:pt idx="547">
                  <c:v>3</c:v>
                </c:pt>
                <c:pt idx="548">
                  <c:v>3</c:v>
                </c:pt>
                <c:pt idx="549">
                  <c:v>3</c:v>
                </c:pt>
                <c:pt idx="550">
                  <c:v>3</c:v>
                </c:pt>
                <c:pt idx="551">
                  <c:v>3</c:v>
                </c:pt>
                <c:pt idx="552">
                  <c:v>3</c:v>
                </c:pt>
                <c:pt idx="553">
                  <c:v>3</c:v>
                </c:pt>
                <c:pt idx="554">
                  <c:v>3</c:v>
                </c:pt>
                <c:pt idx="555">
                  <c:v>3</c:v>
                </c:pt>
                <c:pt idx="556">
                  <c:v>3</c:v>
                </c:pt>
                <c:pt idx="557">
                  <c:v>3</c:v>
                </c:pt>
                <c:pt idx="558">
                  <c:v>3</c:v>
                </c:pt>
                <c:pt idx="559">
                  <c:v>3</c:v>
                </c:pt>
                <c:pt idx="560">
                  <c:v>3</c:v>
                </c:pt>
                <c:pt idx="561">
                  <c:v>3</c:v>
                </c:pt>
                <c:pt idx="562">
                  <c:v>3</c:v>
                </c:pt>
                <c:pt idx="563">
                  <c:v>3</c:v>
                </c:pt>
                <c:pt idx="564">
                  <c:v>3</c:v>
                </c:pt>
                <c:pt idx="565">
                  <c:v>3</c:v>
                </c:pt>
                <c:pt idx="566">
                  <c:v>3</c:v>
                </c:pt>
                <c:pt idx="567">
                  <c:v>3</c:v>
                </c:pt>
                <c:pt idx="568">
                  <c:v>3</c:v>
                </c:pt>
                <c:pt idx="569">
                  <c:v>3</c:v>
                </c:pt>
                <c:pt idx="570">
                  <c:v>3</c:v>
                </c:pt>
                <c:pt idx="571">
                  <c:v>3</c:v>
                </c:pt>
                <c:pt idx="572">
                  <c:v>3</c:v>
                </c:pt>
                <c:pt idx="573">
                  <c:v>3</c:v>
                </c:pt>
                <c:pt idx="574">
                  <c:v>3</c:v>
                </c:pt>
                <c:pt idx="575">
                  <c:v>3</c:v>
                </c:pt>
                <c:pt idx="576">
                  <c:v>3</c:v>
                </c:pt>
                <c:pt idx="577">
                  <c:v>3</c:v>
                </c:pt>
                <c:pt idx="578">
                  <c:v>3</c:v>
                </c:pt>
                <c:pt idx="579">
                  <c:v>3</c:v>
                </c:pt>
                <c:pt idx="580">
                  <c:v>3</c:v>
                </c:pt>
                <c:pt idx="581">
                  <c:v>3</c:v>
                </c:pt>
                <c:pt idx="582">
                  <c:v>3</c:v>
                </c:pt>
                <c:pt idx="583">
                  <c:v>3</c:v>
                </c:pt>
                <c:pt idx="584">
                  <c:v>3</c:v>
                </c:pt>
                <c:pt idx="585">
                  <c:v>3</c:v>
                </c:pt>
                <c:pt idx="586">
                  <c:v>3</c:v>
                </c:pt>
                <c:pt idx="587">
                  <c:v>3</c:v>
                </c:pt>
                <c:pt idx="588">
                  <c:v>3</c:v>
                </c:pt>
                <c:pt idx="589">
                  <c:v>3</c:v>
                </c:pt>
                <c:pt idx="590">
                  <c:v>3</c:v>
                </c:pt>
                <c:pt idx="591">
                  <c:v>3</c:v>
                </c:pt>
                <c:pt idx="592">
                  <c:v>3</c:v>
                </c:pt>
                <c:pt idx="593">
                  <c:v>3</c:v>
                </c:pt>
                <c:pt idx="594">
                  <c:v>3</c:v>
                </c:pt>
                <c:pt idx="595">
                  <c:v>3</c:v>
                </c:pt>
                <c:pt idx="596">
                  <c:v>3</c:v>
                </c:pt>
                <c:pt idx="597">
                  <c:v>3</c:v>
                </c:pt>
                <c:pt idx="598">
                  <c:v>3</c:v>
                </c:pt>
                <c:pt idx="599">
                  <c:v>3</c:v>
                </c:pt>
                <c:pt idx="600">
                  <c:v>3</c:v>
                </c:pt>
                <c:pt idx="601">
                  <c:v>3</c:v>
                </c:pt>
                <c:pt idx="602">
                  <c:v>3</c:v>
                </c:pt>
                <c:pt idx="603">
                  <c:v>3</c:v>
                </c:pt>
                <c:pt idx="604">
                  <c:v>3</c:v>
                </c:pt>
                <c:pt idx="605">
                  <c:v>3</c:v>
                </c:pt>
                <c:pt idx="606">
                  <c:v>3</c:v>
                </c:pt>
                <c:pt idx="607">
                  <c:v>3</c:v>
                </c:pt>
                <c:pt idx="608">
                  <c:v>3</c:v>
                </c:pt>
                <c:pt idx="609">
                  <c:v>3</c:v>
                </c:pt>
                <c:pt idx="610">
                  <c:v>3</c:v>
                </c:pt>
                <c:pt idx="611">
                  <c:v>3</c:v>
                </c:pt>
                <c:pt idx="612">
                  <c:v>3</c:v>
                </c:pt>
                <c:pt idx="613">
                  <c:v>3</c:v>
                </c:pt>
                <c:pt idx="614">
                  <c:v>3</c:v>
                </c:pt>
                <c:pt idx="615">
                  <c:v>3</c:v>
                </c:pt>
                <c:pt idx="616">
                  <c:v>3</c:v>
                </c:pt>
                <c:pt idx="617">
                  <c:v>3</c:v>
                </c:pt>
                <c:pt idx="618">
                  <c:v>3</c:v>
                </c:pt>
                <c:pt idx="619">
                  <c:v>3</c:v>
                </c:pt>
                <c:pt idx="620">
                  <c:v>3</c:v>
                </c:pt>
                <c:pt idx="621">
                  <c:v>3</c:v>
                </c:pt>
                <c:pt idx="622">
                  <c:v>3</c:v>
                </c:pt>
                <c:pt idx="623">
                  <c:v>3</c:v>
                </c:pt>
                <c:pt idx="624">
                  <c:v>3</c:v>
                </c:pt>
                <c:pt idx="625">
                  <c:v>3</c:v>
                </c:pt>
                <c:pt idx="626">
                  <c:v>3</c:v>
                </c:pt>
                <c:pt idx="627">
                  <c:v>3</c:v>
                </c:pt>
                <c:pt idx="628">
                  <c:v>3</c:v>
                </c:pt>
                <c:pt idx="629">
                  <c:v>3</c:v>
                </c:pt>
                <c:pt idx="630">
                  <c:v>3</c:v>
                </c:pt>
                <c:pt idx="631">
                  <c:v>3</c:v>
                </c:pt>
                <c:pt idx="632">
                  <c:v>3</c:v>
                </c:pt>
                <c:pt idx="633">
                  <c:v>3</c:v>
                </c:pt>
                <c:pt idx="634">
                  <c:v>3</c:v>
                </c:pt>
                <c:pt idx="635">
                  <c:v>3</c:v>
                </c:pt>
                <c:pt idx="636">
                  <c:v>3</c:v>
                </c:pt>
                <c:pt idx="637">
                  <c:v>3</c:v>
                </c:pt>
                <c:pt idx="638">
                  <c:v>3</c:v>
                </c:pt>
                <c:pt idx="639">
                  <c:v>3</c:v>
                </c:pt>
                <c:pt idx="640">
                  <c:v>3</c:v>
                </c:pt>
                <c:pt idx="641">
                  <c:v>3</c:v>
                </c:pt>
                <c:pt idx="642">
                  <c:v>3</c:v>
                </c:pt>
                <c:pt idx="643">
                  <c:v>3</c:v>
                </c:pt>
                <c:pt idx="644">
                  <c:v>3</c:v>
                </c:pt>
                <c:pt idx="645">
                  <c:v>3</c:v>
                </c:pt>
                <c:pt idx="646">
                  <c:v>3</c:v>
                </c:pt>
                <c:pt idx="647">
                  <c:v>3</c:v>
                </c:pt>
                <c:pt idx="648">
                  <c:v>3</c:v>
                </c:pt>
                <c:pt idx="649">
                  <c:v>3</c:v>
                </c:pt>
                <c:pt idx="650">
                  <c:v>3</c:v>
                </c:pt>
                <c:pt idx="651">
                  <c:v>3</c:v>
                </c:pt>
                <c:pt idx="652">
                  <c:v>3</c:v>
                </c:pt>
                <c:pt idx="653">
                  <c:v>3</c:v>
                </c:pt>
                <c:pt idx="654">
                  <c:v>3</c:v>
                </c:pt>
                <c:pt idx="655">
                  <c:v>3</c:v>
                </c:pt>
                <c:pt idx="656">
                  <c:v>3</c:v>
                </c:pt>
                <c:pt idx="657">
                  <c:v>3</c:v>
                </c:pt>
                <c:pt idx="658">
                  <c:v>3</c:v>
                </c:pt>
                <c:pt idx="659">
                  <c:v>3</c:v>
                </c:pt>
                <c:pt idx="660">
                  <c:v>3</c:v>
                </c:pt>
                <c:pt idx="661">
                  <c:v>3</c:v>
                </c:pt>
                <c:pt idx="662">
                  <c:v>3</c:v>
                </c:pt>
                <c:pt idx="663">
                  <c:v>3</c:v>
                </c:pt>
                <c:pt idx="664">
                  <c:v>3</c:v>
                </c:pt>
                <c:pt idx="665">
                  <c:v>3</c:v>
                </c:pt>
                <c:pt idx="666">
                  <c:v>3</c:v>
                </c:pt>
                <c:pt idx="667">
                  <c:v>3</c:v>
                </c:pt>
                <c:pt idx="668">
                  <c:v>3</c:v>
                </c:pt>
                <c:pt idx="669">
                  <c:v>3</c:v>
                </c:pt>
                <c:pt idx="670">
                  <c:v>3</c:v>
                </c:pt>
                <c:pt idx="671">
                  <c:v>3</c:v>
                </c:pt>
                <c:pt idx="672">
                  <c:v>3</c:v>
                </c:pt>
                <c:pt idx="673">
                  <c:v>3</c:v>
                </c:pt>
                <c:pt idx="674">
                  <c:v>3</c:v>
                </c:pt>
                <c:pt idx="675">
                  <c:v>3</c:v>
                </c:pt>
                <c:pt idx="676">
                  <c:v>3</c:v>
                </c:pt>
                <c:pt idx="677">
                  <c:v>3</c:v>
                </c:pt>
                <c:pt idx="678">
                  <c:v>3</c:v>
                </c:pt>
                <c:pt idx="679">
                  <c:v>3</c:v>
                </c:pt>
                <c:pt idx="680">
                  <c:v>3</c:v>
                </c:pt>
                <c:pt idx="681">
                  <c:v>3</c:v>
                </c:pt>
                <c:pt idx="682">
                  <c:v>3</c:v>
                </c:pt>
                <c:pt idx="683">
                  <c:v>3</c:v>
                </c:pt>
                <c:pt idx="684">
                  <c:v>3</c:v>
                </c:pt>
                <c:pt idx="685">
                  <c:v>3</c:v>
                </c:pt>
                <c:pt idx="686">
                  <c:v>3</c:v>
                </c:pt>
                <c:pt idx="687">
                  <c:v>3</c:v>
                </c:pt>
                <c:pt idx="688">
                  <c:v>3</c:v>
                </c:pt>
                <c:pt idx="689">
                  <c:v>3</c:v>
                </c:pt>
                <c:pt idx="690">
                  <c:v>3</c:v>
                </c:pt>
                <c:pt idx="691">
                  <c:v>3</c:v>
                </c:pt>
                <c:pt idx="692">
                  <c:v>3</c:v>
                </c:pt>
                <c:pt idx="693">
                  <c:v>3</c:v>
                </c:pt>
                <c:pt idx="694">
                  <c:v>3</c:v>
                </c:pt>
                <c:pt idx="695">
                  <c:v>3</c:v>
                </c:pt>
                <c:pt idx="696">
                  <c:v>3</c:v>
                </c:pt>
                <c:pt idx="697">
                  <c:v>3</c:v>
                </c:pt>
                <c:pt idx="698">
                  <c:v>3</c:v>
                </c:pt>
                <c:pt idx="699">
                  <c:v>3</c:v>
                </c:pt>
                <c:pt idx="700">
                  <c:v>3</c:v>
                </c:pt>
                <c:pt idx="701">
                  <c:v>3</c:v>
                </c:pt>
                <c:pt idx="702">
                  <c:v>3</c:v>
                </c:pt>
                <c:pt idx="703">
                  <c:v>3</c:v>
                </c:pt>
                <c:pt idx="704">
                  <c:v>3</c:v>
                </c:pt>
                <c:pt idx="705">
                  <c:v>3</c:v>
                </c:pt>
                <c:pt idx="706">
                  <c:v>3</c:v>
                </c:pt>
                <c:pt idx="707">
                  <c:v>3</c:v>
                </c:pt>
                <c:pt idx="708">
                  <c:v>3</c:v>
                </c:pt>
                <c:pt idx="709">
                  <c:v>3</c:v>
                </c:pt>
                <c:pt idx="710">
                  <c:v>3</c:v>
                </c:pt>
                <c:pt idx="711">
                  <c:v>3</c:v>
                </c:pt>
                <c:pt idx="712">
                  <c:v>3</c:v>
                </c:pt>
                <c:pt idx="713">
                  <c:v>3</c:v>
                </c:pt>
                <c:pt idx="714">
                  <c:v>3</c:v>
                </c:pt>
                <c:pt idx="715">
                  <c:v>3</c:v>
                </c:pt>
                <c:pt idx="716">
                  <c:v>3</c:v>
                </c:pt>
                <c:pt idx="717">
                  <c:v>3</c:v>
                </c:pt>
                <c:pt idx="718">
                  <c:v>3</c:v>
                </c:pt>
                <c:pt idx="719">
                  <c:v>3</c:v>
                </c:pt>
                <c:pt idx="720">
                  <c:v>3</c:v>
                </c:pt>
                <c:pt idx="721">
                  <c:v>3</c:v>
                </c:pt>
                <c:pt idx="722">
                  <c:v>3</c:v>
                </c:pt>
                <c:pt idx="723">
                  <c:v>3</c:v>
                </c:pt>
                <c:pt idx="724">
                  <c:v>3</c:v>
                </c:pt>
                <c:pt idx="725">
                  <c:v>3</c:v>
                </c:pt>
                <c:pt idx="726">
                  <c:v>3</c:v>
                </c:pt>
                <c:pt idx="727">
                  <c:v>3</c:v>
                </c:pt>
                <c:pt idx="728">
                  <c:v>3</c:v>
                </c:pt>
                <c:pt idx="729">
                  <c:v>3</c:v>
                </c:pt>
                <c:pt idx="730">
                  <c:v>3</c:v>
                </c:pt>
                <c:pt idx="731">
                  <c:v>3</c:v>
                </c:pt>
                <c:pt idx="732">
                  <c:v>3</c:v>
                </c:pt>
                <c:pt idx="733">
                  <c:v>3</c:v>
                </c:pt>
                <c:pt idx="734">
                  <c:v>3</c:v>
                </c:pt>
                <c:pt idx="735">
                  <c:v>3</c:v>
                </c:pt>
                <c:pt idx="736">
                  <c:v>3</c:v>
                </c:pt>
                <c:pt idx="737">
                  <c:v>3</c:v>
                </c:pt>
                <c:pt idx="738">
                  <c:v>3</c:v>
                </c:pt>
                <c:pt idx="739">
                  <c:v>3</c:v>
                </c:pt>
                <c:pt idx="740">
                  <c:v>3</c:v>
                </c:pt>
                <c:pt idx="741">
                  <c:v>3</c:v>
                </c:pt>
                <c:pt idx="742">
                  <c:v>3</c:v>
                </c:pt>
                <c:pt idx="743">
                  <c:v>3</c:v>
                </c:pt>
                <c:pt idx="744">
                  <c:v>3</c:v>
                </c:pt>
                <c:pt idx="745">
                  <c:v>3</c:v>
                </c:pt>
                <c:pt idx="746">
                  <c:v>3</c:v>
                </c:pt>
                <c:pt idx="747">
                  <c:v>3</c:v>
                </c:pt>
                <c:pt idx="748">
                  <c:v>3</c:v>
                </c:pt>
                <c:pt idx="749">
                  <c:v>3</c:v>
                </c:pt>
                <c:pt idx="750">
                  <c:v>3</c:v>
                </c:pt>
                <c:pt idx="751">
                  <c:v>3</c:v>
                </c:pt>
                <c:pt idx="752">
                  <c:v>3</c:v>
                </c:pt>
                <c:pt idx="753">
                  <c:v>3</c:v>
                </c:pt>
                <c:pt idx="754">
                  <c:v>3</c:v>
                </c:pt>
                <c:pt idx="755">
                  <c:v>3</c:v>
                </c:pt>
                <c:pt idx="756">
                  <c:v>3</c:v>
                </c:pt>
                <c:pt idx="757">
                  <c:v>3</c:v>
                </c:pt>
                <c:pt idx="758">
                  <c:v>3</c:v>
                </c:pt>
                <c:pt idx="759">
                  <c:v>3</c:v>
                </c:pt>
                <c:pt idx="760">
                  <c:v>3</c:v>
                </c:pt>
                <c:pt idx="761">
                  <c:v>3</c:v>
                </c:pt>
                <c:pt idx="762">
                  <c:v>3</c:v>
                </c:pt>
                <c:pt idx="763">
                  <c:v>3</c:v>
                </c:pt>
                <c:pt idx="764">
                  <c:v>3</c:v>
                </c:pt>
                <c:pt idx="765">
                  <c:v>3</c:v>
                </c:pt>
                <c:pt idx="766">
                  <c:v>3</c:v>
                </c:pt>
                <c:pt idx="767">
                  <c:v>3</c:v>
                </c:pt>
                <c:pt idx="768">
                  <c:v>3</c:v>
                </c:pt>
                <c:pt idx="769">
                  <c:v>3</c:v>
                </c:pt>
                <c:pt idx="770">
                  <c:v>3</c:v>
                </c:pt>
                <c:pt idx="771">
                  <c:v>3</c:v>
                </c:pt>
                <c:pt idx="772">
                  <c:v>3</c:v>
                </c:pt>
                <c:pt idx="773">
                  <c:v>3</c:v>
                </c:pt>
                <c:pt idx="774">
                  <c:v>3</c:v>
                </c:pt>
                <c:pt idx="775">
                  <c:v>3</c:v>
                </c:pt>
                <c:pt idx="776">
                  <c:v>3</c:v>
                </c:pt>
                <c:pt idx="777">
                  <c:v>3</c:v>
                </c:pt>
                <c:pt idx="778">
                  <c:v>3</c:v>
                </c:pt>
                <c:pt idx="779">
                  <c:v>3</c:v>
                </c:pt>
                <c:pt idx="780">
                  <c:v>3</c:v>
                </c:pt>
                <c:pt idx="781">
                  <c:v>3</c:v>
                </c:pt>
                <c:pt idx="782">
                  <c:v>3</c:v>
                </c:pt>
                <c:pt idx="783">
                  <c:v>3</c:v>
                </c:pt>
                <c:pt idx="784">
                  <c:v>3</c:v>
                </c:pt>
                <c:pt idx="785">
                  <c:v>3</c:v>
                </c:pt>
                <c:pt idx="786">
                  <c:v>3</c:v>
                </c:pt>
                <c:pt idx="787">
                  <c:v>3</c:v>
                </c:pt>
                <c:pt idx="788">
                  <c:v>3</c:v>
                </c:pt>
                <c:pt idx="789">
                  <c:v>3</c:v>
                </c:pt>
                <c:pt idx="790">
                  <c:v>3</c:v>
                </c:pt>
                <c:pt idx="791">
                  <c:v>3</c:v>
                </c:pt>
                <c:pt idx="792">
                  <c:v>3</c:v>
                </c:pt>
                <c:pt idx="793">
                  <c:v>3</c:v>
                </c:pt>
                <c:pt idx="794">
                  <c:v>3</c:v>
                </c:pt>
                <c:pt idx="795">
                  <c:v>3</c:v>
                </c:pt>
                <c:pt idx="796">
                  <c:v>3</c:v>
                </c:pt>
                <c:pt idx="797">
                  <c:v>3</c:v>
                </c:pt>
                <c:pt idx="798">
                  <c:v>3</c:v>
                </c:pt>
                <c:pt idx="799">
                  <c:v>3</c:v>
                </c:pt>
                <c:pt idx="800">
                  <c:v>3</c:v>
                </c:pt>
                <c:pt idx="801">
                  <c:v>3</c:v>
                </c:pt>
                <c:pt idx="802">
                  <c:v>3</c:v>
                </c:pt>
                <c:pt idx="803">
                  <c:v>3</c:v>
                </c:pt>
                <c:pt idx="804">
                  <c:v>3</c:v>
                </c:pt>
                <c:pt idx="805">
                  <c:v>3</c:v>
                </c:pt>
                <c:pt idx="806">
                  <c:v>3</c:v>
                </c:pt>
                <c:pt idx="807">
                  <c:v>3</c:v>
                </c:pt>
                <c:pt idx="808">
                  <c:v>3</c:v>
                </c:pt>
                <c:pt idx="809">
                  <c:v>3</c:v>
                </c:pt>
                <c:pt idx="810">
                  <c:v>3</c:v>
                </c:pt>
                <c:pt idx="811">
                  <c:v>3</c:v>
                </c:pt>
                <c:pt idx="812">
                  <c:v>3</c:v>
                </c:pt>
                <c:pt idx="813">
                  <c:v>3</c:v>
                </c:pt>
                <c:pt idx="814">
                  <c:v>3</c:v>
                </c:pt>
                <c:pt idx="815">
                  <c:v>3</c:v>
                </c:pt>
                <c:pt idx="816">
                  <c:v>3</c:v>
                </c:pt>
                <c:pt idx="817">
                  <c:v>3</c:v>
                </c:pt>
                <c:pt idx="818">
                  <c:v>3</c:v>
                </c:pt>
                <c:pt idx="819">
                  <c:v>3</c:v>
                </c:pt>
                <c:pt idx="820">
                  <c:v>3</c:v>
                </c:pt>
                <c:pt idx="821">
                  <c:v>3</c:v>
                </c:pt>
                <c:pt idx="822">
                  <c:v>3</c:v>
                </c:pt>
                <c:pt idx="823">
                  <c:v>3</c:v>
                </c:pt>
                <c:pt idx="824">
                  <c:v>3</c:v>
                </c:pt>
                <c:pt idx="825">
                  <c:v>3</c:v>
                </c:pt>
                <c:pt idx="826">
                  <c:v>3</c:v>
                </c:pt>
                <c:pt idx="827">
                  <c:v>3</c:v>
                </c:pt>
                <c:pt idx="828">
                  <c:v>3</c:v>
                </c:pt>
                <c:pt idx="829">
                  <c:v>3</c:v>
                </c:pt>
                <c:pt idx="830">
                  <c:v>3</c:v>
                </c:pt>
                <c:pt idx="831">
                  <c:v>3</c:v>
                </c:pt>
                <c:pt idx="832">
                  <c:v>3</c:v>
                </c:pt>
                <c:pt idx="833">
                  <c:v>3</c:v>
                </c:pt>
                <c:pt idx="834">
                  <c:v>3</c:v>
                </c:pt>
                <c:pt idx="835">
                  <c:v>3</c:v>
                </c:pt>
                <c:pt idx="836">
                  <c:v>3</c:v>
                </c:pt>
                <c:pt idx="837">
                  <c:v>3</c:v>
                </c:pt>
                <c:pt idx="838">
                  <c:v>3</c:v>
                </c:pt>
                <c:pt idx="839">
                  <c:v>3</c:v>
                </c:pt>
                <c:pt idx="840">
                  <c:v>3</c:v>
                </c:pt>
                <c:pt idx="841">
                  <c:v>3</c:v>
                </c:pt>
                <c:pt idx="842">
                  <c:v>3</c:v>
                </c:pt>
                <c:pt idx="843">
                  <c:v>3</c:v>
                </c:pt>
                <c:pt idx="844">
                  <c:v>3</c:v>
                </c:pt>
                <c:pt idx="845">
                  <c:v>3</c:v>
                </c:pt>
                <c:pt idx="846">
                  <c:v>3</c:v>
                </c:pt>
                <c:pt idx="847">
                  <c:v>3</c:v>
                </c:pt>
                <c:pt idx="848">
                  <c:v>3</c:v>
                </c:pt>
                <c:pt idx="849">
                  <c:v>3</c:v>
                </c:pt>
                <c:pt idx="850">
                  <c:v>3</c:v>
                </c:pt>
                <c:pt idx="851">
                  <c:v>3</c:v>
                </c:pt>
                <c:pt idx="852">
                  <c:v>3</c:v>
                </c:pt>
                <c:pt idx="853">
                  <c:v>3</c:v>
                </c:pt>
                <c:pt idx="854">
                  <c:v>3</c:v>
                </c:pt>
                <c:pt idx="855">
                  <c:v>3</c:v>
                </c:pt>
                <c:pt idx="856">
                  <c:v>3</c:v>
                </c:pt>
                <c:pt idx="857">
                  <c:v>3</c:v>
                </c:pt>
                <c:pt idx="858">
                  <c:v>3</c:v>
                </c:pt>
                <c:pt idx="859">
                  <c:v>3</c:v>
                </c:pt>
                <c:pt idx="860">
                  <c:v>3</c:v>
                </c:pt>
                <c:pt idx="861">
                  <c:v>3</c:v>
                </c:pt>
                <c:pt idx="862">
                  <c:v>3</c:v>
                </c:pt>
                <c:pt idx="863">
                  <c:v>3</c:v>
                </c:pt>
                <c:pt idx="864">
                  <c:v>3</c:v>
                </c:pt>
                <c:pt idx="865">
                  <c:v>3</c:v>
                </c:pt>
                <c:pt idx="866">
                  <c:v>3</c:v>
                </c:pt>
                <c:pt idx="867">
                  <c:v>3</c:v>
                </c:pt>
                <c:pt idx="868">
                  <c:v>3</c:v>
                </c:pt>
                <c:pt idx="869">
                  <c:v>3</c:v>
                </c:pt>
                <c:pt idx="870">
                  <c:v>3</c:v>
                </c:pt>
                <c:pt idx="871">
                  <c:v>3</c:v>
                </c:pt>
                <c:pt idx="872">
                  <c:v>3</c:v>
                </c:pt>
                <c:pt idx="873">
                  <c:v>3</c:v>
                </c:pt>
                <c:pt idx="874">
                  <c:v>3</c:v>
                </c:pt>
                <c:pt idx="875">
                  <c:v>3</c:v>
                </c:pt>
                <c:pt idx="876">
                  <c:v>3</c:v>
                </c:pt>
                <c:pt idx="877">
                  <c:v>3</c:v>
                </c:pt>
                <c:pt idx="878">
                  <c:v>3</c:v>
                </c:pt>
                <c:pt idx="879">
                  <c:v>3</c:v>
                </c:pt>
                <c:pt idx="880">
                  <c:v>3</c:v>
                </c:pt>
                <c:pt idx="881">
                  <c:v>3</c:v>
                </c:pt>
                <c:pt idx="882">
                  <c:v>3</c:v>
                </c:pt>
                <c:pt idx="883">
                  <c:v>3</c:v>
                </c:pt>
                <c:pt idx="884">
                  <c:v>3</c:v>
                </c:pt>
                <c:pt idx="885">
                  <c:v>3</c:v>
                </c:pt>
                <c:pt idx="886">
                  <c:v>3</c:v>
                </c:pt>
                <c:pt idx="887">
                  <c:v>3</c:v>
                </c:pt>
                <c:pt idx="888">
                  <c:v>3</c:v>
                </c:pt>
                <c:pt idx="889">
                  <c:v>3</c:v>
                </c:pt>
                <c:pt idx="890">
                  <c:v>3</c:v>
                </c:pt>
                <c:pt idx="891">
                  <c:v>3</c:v>
                </c:pt>
                <c:pt idx="892">
                  <c:v>3</c:v>
                </c:pt>
                <c:pt idx="893">
                  <c:v>3</c:v>
                </c:pt>
                <c:pt idx="894">
                  <c:v>3</c:v>
                </c:pt>
                <c:pt idx="895">
                  <c:v>3</c:v>
                </c:pt>
                <c:pt idx="896">
                  <c:v>3</c:v>
                </c:pt>
                <c:pt idx="897">
                  <c:v>3</c:v>
                </c:pt>
                <c:pt idx="898">
                  <c:v>3</c:v>
                </c:pt>
                <c:pt idx="899">
                  <c:v>3</c:v>
                </c:pt>
                <c:pt idx="900">
                  <c:v>3</c:v>
                </c:pt>
                <c:pt idx="901">
                  <c:v>3</c:v>
                </c:pt>
                <c:pt idx="902">
                  <c:v>3</c:v>
                </c:pt>
                <c:pt idx="903">
                  <c:v>3</c:v>
                </c:pt>
                <c:pt idx="904">
                  <c:v>3</c:v>
                </c:pt>
                <c:pt idx="905">
                  <c:v>3</c:v>
                </c:pt>
                <c:pt idx="906">
                  <c:v>3</c:v>
                </c:pt>
                <c:pt idx="907">
                  <c:v>3</c:v>
                </c:pt>
                <c:pt idx="908">
                  <c:v>3</c:v>
                </c:pt>
                <c:pt idx="909">
                  <c:v>3</c:v>
                </c:pt>
                <c:pt idx="910">
                  <c:v>3</c:v>
                </c:pt>
                <c:pt idx="911">
                  <c:v>3</c:v>
                </c:pt>
                <c:pt idx="912">
                  <c:v>3</c:v>
                </c:pt>
                <c:pt idx="913">
                  <c:v>3</c:v>
                </c:pt>
                <c:pt idx="914">
                  <c:v>3</c:v>
                </c:pt>
                <c:pt idx="915">
                  <c:v>3</c:v>
                </c:pt>
                <c:pt idx="916">
                  <c:v>3</c:v>
                </c:pt>
                <c:pt idx="917">
                  <c:v>3</c:v>
                </c:pt>
                <c:pt idx="918">
                  <c:v>3</c:v>
                </c:pt>
                <c:pt idx="919">
                  <c:v>3</c:v>
                </c:pt>
                <c:pt idx="920">
                  <c:v>3</c:v>
                </c:pt>
                <c:pt idx="921">
                  <c:v>3</c:v>
                </c:pt>
                <c:pt idx="922">
                  <c:v>3</c:v>
                </c:pt>
                <c:pt idx="923">
                  <c:v>3</c:v>
                </c:pt>
                <c:pt idx="924">
                  <c:v>3</c:v>
                </c:pt>
                <c:pt idx="925">
                  <c:v>3</c:v>
                </c:pt>
                <c:pt idx="926">
                  <c:v>3</c:v>
                </c:pt>
                <c:pt idx="927">
                  <c:v>3</c:v>
                </c:pt>
                <c:pt idx="928">
                  <c:v>3</c:v>
                </c:pt>
                <c:pt idx="929">
                  <c:v>3</c:v>
                </c:pt>
                <c:pt idx="930">
                  <c:v>3</c:v>
                </c:pt>
                <c:pt idx="931">
                  <c:v>3</c:v>
                </c:pt>
                <c:pt idx="932">
                  <c:v>3</c:v>
                </c:pt>
                <c:pt idx="933">
                  <c:v>3</c:v>
                </c:pt>
                <c:pt idx="934">
                  <c:v>3</c:v>
                </c:pt>
                <c:pt idx="935">
                  <c:v>3</c:v>
                </c:pt>
                <c:pt idx="936">
                  <c:v>3</c:v>
                </c:pt>
                <c:pt idx="937">
                  <c:v>3</c:v>
                </c:pt>
                <c:pt idx="938">
                  <c:v>3</c:v>
                </c:pt>
                <c:pt idx="939">
                  <c:v>3</c:v>
                </c:pt>
                <c:pt idx="940">
                  <c:v>3</c:v>
                </c:pt>
                <c:pt idx="941">
                  <c:v>3</c:v>
                </c:pt>
                <c:pt idx="942">
                  <c:v>3</c:v>
                </c:pt>
                <c:pt idx="943">
                  <c:v>3</c:v>
                </c:pt>
                <c:pt idx="944">
                  <c:v>3</c:v>
                </c:pt>
                <c:pt idx="945">
                  <c:v>3</c:v>
                </c:pt>
                <c:pt idx="946">
                  <c:v>3</c:v>
                </c:pt>
                <c:pt idx="947">
                  <c:v>3</c:v>
                </c:pt>
                <c:pt idx="948">
                  <c:v>3</c:v>
                </c:pt>
                <c:pt idx="949">
                  <c:v>3</c:v>
                </c:pt>
                <c:pt idx="950">
                  <c:v>3</c:v>
                </c:pt>
                <c:pt idx="951">
                  <c:v>3</c:v>
                </c:pt>
                <c:pt idx="952">
                  <c:v>3</c:v>
                </c:pt>
                <c:pt idx="953">
                  <c:v>3</c:v>
                </c:pt>
                <c:pt idx="954">
                  <c:v>3</c:v>
                </c:pt>
                <c:pt idx="955">
                  <c:v>3</c:v>
                </c:pt>
                <c:pt idx="956">
                  <c:v>3</c:v>
                </c:pt>
                <c:pt idx="957">
                  <c:v>3</c:v>
                </c:pt>
                <c:pt idx="958">
                  <c:v>3</c:v>
                </c:pt>
                <c:pt idx="959">
                  <c:v>3</c:v>
                </c:pt>
                <c:pt idx="960">
                  <c:v>3</c:v>
                </c:pt>
                <c:pt idx="961">
                  <c:v>3</c:v>
                </c:pt>
                <c:pt idx="962">
                  <c:v>3</c:v>
                </c:pt>
                <c:pt idx="963">
                  <c:v>3</c:v>
                </c:pt>
                <c:pt idx="964">
                  <c:v>3</c:v>
                </c:pt>
                <c:pt idx="965">
                  <c:v>3</c:v>
                </c:pt>
                <c:pt idx="966">
                  <c:v>3</c:v>
                </c:pt>
                <c:pt idx="967">
                  <c:v>3</c:v>
                </c:pt>
                <c:pt idx="968">
                  <c:v>3</c:v>
                </c:pt>
                <c:pt idx="969">
                  <c:v>3</c:v>
                </c:pt>
                <c:pt idx="970">
                  <c:v>3</c:v>
                </c:pt>
                <c:pt idx="971">
                  <c:v>3</c:v>
                </c:pt>
                <c:pt idx="972">
                  <c:v>3</c:v>
                </c:pt>
                <c:pt idx="973">
                  <c:v>3</c:v>
                </c:pt>
                <c:pt idx="974">
                  <c:v>3</c:v>
                </c:pt>
                <c:pt idx="975">
                  <c:v>3</c:v>
                </c:pt>
                <c:pt idx="976">
                  <c:v>3</c:v>
                </c:pt>
                <c:pt idx="977">
                  <c:v>3</c:v>
                </c:pt>
                <c:pt idx="978">
                  <c:v>3</c:v>
                </c:pt>
                <c:pt idx="979">
                  <c:v>3</c:v>
                </c:pt>
                <c:pt idx="980">
                  <c:v>3</c:v>
                </c:pt>
                <c:pt idx="981">
                  <c:v>3</c:v>
                </c:pt>
                <c:pt idx="982">
                  <c:v>3</c:v>
                </c:pt>
                <c:pt idx="983">
                  <c:v>3</c:v>
                </c:pt>
                <c:pt idx="984">
                  <c:v>3</c:v>
                </c:pt>
                <c:pt idx="985">
                  <c:v>3</c:v>
                </c:pt>
                <c:pt idx="986">
                  <c:v>3</c:v>
                </c:pt>
                <c:pt idx="987">
                  <c:v>3</c:v>
                </c:pt>
                <c:pt idx="988">
                  <c:v>3</c:v>
                </c:pt>
                <c:pt idx="989">
                  <c:v>3</c:v>
                </c:pt>
                <c:pt idx="990">
                  <c:v>3</c:v>
                </c:pt>
                <c:pt idx="991">
                  <c:v>3</c:v>
                </c:pt>
                <c:pt idx="992">
                  <c:v>3</c:v>
                </c:pt>
                <c:pt idx="993">
                  <c:v>3</c:v>
                </c:pt>
                <c:pt idx="994">
                  <c:v>3</c:v>
                </c:pt>
                <c:pt idx="995">
                  <c:v>3</c:v>
                </c:pt>
                <c:pt idx="996">
                  <c:v>3</c:v>
                </c:pt>
                <c:pt idx="997">
                  <c:v>3</c:v>
                </c:pt>
                <c:pt idx="998">
                  <c:v>3</c:v>
                </c:pt>
                <c:pt idx="999">
                  <c:v>3</c:v>
                </c:pt>
                <c:pt idx="1000">
                  <c:v>3</c:v>
                </c:pt>
                <c:pt idx="1001">
                  <c:v>3</c:v>
                </c:pt>
                <c:pt idx="1002">
                  <c:v>3</c:v>
                </c:pt>
                <c:pt idx="1003">
                  <c:v>3</c:v>
                </c:pt>
                <c:pt idx="1004">
                  <c:v>3</c:v>
                </c:pt>
                <c:pt idx="1005">
                  <c:v>3</c:v>
                </c:pt>
                <c:pt idx="1006">
                  <c:v>3</c:v>
                </c:pt>
                <c:pt idx="1007">
                  <c:v>3</c:v>
                </c:pt>
                <c:pt idx="1008">
                  <c:v>3</c:v>
                </c:pt>
                <c:pt idx="1009">
                  <c:v>3</c:v>
                </c:pt>
                <c:pt idx="1010">
                  <c:v>3</c:v>
                </c:pt>
                <c:pt idx="1011">
                  <c:v>3</c:v>
                </c:pt>
                <c:pt idx="1012">
                  <c:v>3</c:v>
                </c:pt>
                <c:pt idx="1013">
                  <c:v>3</c:v>
                </c:pt>
                <c:pt idx="1014">
                  <c:v>3</c:v>
                </c:pt>
                <c:pt idx="1015">
                  <c:v>3</c:v>
                </c:pt>
                <c:pt idx="1016">
                  <c:v>3</c:v>
                </c:pt>
                <c:pt idx="1017">
                  <c:v>3</c:v>
                </c:pt>
                <c:pt idx="1018">
                  <c:v>3</c:v>
                </c:pt>
                <c:pt idx="1019">
                  <c:v>3</c:v>
                </c:pt>
                <c:pt idx="1020">
                  <c:v>3</c:v>
                </c:pt>
                <c:pt idx="1021">
                  <c:v>3</c:v>
                </c:pt>
                <c:pt idx="1022">
                  <c:v>3</c:v>
                </c:pt>
                <c:pt idx="1023">
                  <c:v>3</c:v>
                </c:pt>
                <c:pt idx="1024">
                  <c:v>3</c:v>
                </c:pt>
                <c:pt idx="1025">
                  <c:v>3</c:v>
                </c:pt>
                <c:pt idx="1026">
                  <c:v>3</c:v>
                </c:pt>
                <c:pt idx="1027">
                  <c:v>3</c:v>
                </c:pt>
                <c:pt idx="1028">
                  <c:v>3</c:v>
                </c:pt>
                <c:pt idx="1029">
                  <c:v>3</c:v>
                </c:pt>
                <c:pt idx="1030">
                  <c:v>3</c:v>
                </c:pt>
                <c:pt idx="1031">
                  <c:v>3</c:v>
                </c:pt>
                <c:pt idx="1032">
                  <c:v>3</c:v>
                </c:pt>
                <c:pt idx="1033">
                  <c:v>3</c:v>
                </c:pt>
                <c:pt idx="1034">
                  <c:v>3</c:v>
                </c:pt>
                <c:pt idx="1035">
                  <c:v>3</c:v>
                </c:pt>
                <c:pt idx="1036">
                  <c:v>3</c:v>
                </c:pt>
                <c:pt idx="1037">
                  <c:v>3</c:v>
                </c:pt>
                <c:pt idx="1038">
                  <c:v>3</c:v>
                </c:pt>
                <c:pt idx="1039">
                  <c:v>3</c:v>
                </c:pt>
                <c:pt idx="1040">
                  <c:v>3</c:v>
                </c:pt>
                <c:pt idx="1041">
                  <c:v>3</c:v>
                </c:pt>
                <c:pt idx="1042">
                  <c:v>3</c:v>
                </c:pt>
                <c:pt idx="1043">
                  <c:v>3</c:v>
                </c:pt>
                <c:pt idx="1044">
                  <c:v>3</c:v>
                </c:pt>
                <c:pt idx="1045">
                  <c:v>3</c:v>
                </c:pt>
                <c:pt idx="1046">
                  <c:v>3</c:v>
                </c:pt>
                <c:pt idx="1047">
                  <c:v>3</c:v>
                </c:pt>
                <c:pt idx="1048">
                  <c:v>3</c:v>
                </c:pt>
                <c:pt idx="1049">
                  <c:v>3</c:v>
                </c:pt>
                <c:pt idx="1050">
                  <c:v>3</c:v>
                </c:pt>
                <c:pt idx="1051">
                  <c:v>3</c:v>
                </c:pt>
                <c:pt idx="1052">
                  <c:v>3</c:v>
                </c:pt>
                <c:pt idx="1053">
                  <c:v>3</c:v>
                </c:pt>
                <c:pt idx="1054">
                  <c:v>3</c:v>
                </c:pt>
                <c:pt idx="1055">
                  <c:v>3</c:v>
                </c:pt>
                <c:pt idx="1056">
                  <c:v>3</c:v>
                </c:pt>
                <c:pt idx="1057">
                  <c:v>3</c:v>
                </c:pt>
                <c:pt idx="1058">
                  <c:v>3</c:v>
                </c:pt>
                <c:pt idx="1059">
                  <c:v>3</c:v>
                </c:pt>
                <c:pt idx="1060">
                  <c:v>3</c:v>
                </c:pt>
                <c:pt idx="1061">
                  <c:v>3</c:v>
                </c:pt>
                <c:pt idx="1062">
                  <c:v>3</c:v>
                </c:pt>
                <c:pt idx="1063">
                  <c:v>3</c:v>
                </c:pt>
                <c:pt idx="1064">
                  <c:v>3</c:v>
                </c:pt>
                <c:pt idx="1065">
                  <c:v>3</c:v>
                </c:pt>
                <c:pt idx="1066">
                  <c:v>3</c:v>
                </c:pt>
                <c:pt idx="1067">
                  <c:v>3</c:v>
                </c:pt>
                <c:pt idx="1068">
                  <c:v>3</c:v>
                </c:pt>
                <c:pt idx="1069">
                  <c:v>3</c:v>
                </c:pt>
                <c:pt idx="1070">
                  <c:v>3</c:v>
                </c:pt>
                <c:pt idx="1071">
                  <c:v>3</c:v>
                </c:pt>
                <c:pt idx="1072">
                  <c:v>3</c:v>
                </c:pt>
                <c:pt idx="1073">
                  <c:v>3</c:v>
                </c:pt>
                <c:pt idx="1074">
                  <c:v>3</c:v>
                </c:pt>
                <c:pt idx="1075">
                  <c:v>3</c:v>
                </c:pt>
                <c:pt idx="1076">
                  <c:v>3</c:v>
                </c:pt>
                <c:pt idx="1077">
                  <c:v>3</c:v>
                </c:pt>
                <c:pt idx="1078">
                  <c:v>3</c:v>
                </c:pt>
                <c:pt idx="1079">
                  <c:v>3</c:v>
                </c:pt>
                <c:pt idx="1080">
                  <c:v>3</c:v>
                </c:pt>
                <c:pt idx="1081">
                  <c:v>3</c:v>
                </c:pt>
                <c:pt idx="1082">
                  <c:v>3</c:v>
                </c:pt>
                <c:pt idx="1083">
                  <c:v>3</c:v>
                </c:pt>
                <c:pt idx="1084">
                  <c:v>3</c:v>
                </c:pt>
                <c:pt idx="1085">
                  <c:v>3</c:v>
                </c:pt>
                <c:pt idx="1086">
                  <c:v>3</c:v>
                </c:pt>
                <c:pt idx="1087">
                  <c:v>3</c:v>
                </c:pt>
                <c:pt idx="1088">
                  <c:v>3</c:v>
                </c:pt>
                <c:pt idx="1089">
                  <c:v>3</c:v>
                </c:pt>
                <c:pt idx="1090">
                  <c:v>3</c:v>
                </c:pt>
                <c:pt idx="1091">
                  <c:v>3</c:v>
                </c:pt>
                <c:pt idx="1092">
                  <c:v>3</c:v>
                </c:pt>
                <c:pt idx="1093">
                  <c:v>3</c:v>
                </c:pt>
                <c:pt idx="1094">
                  <c:v>3</c:v>
                </c:pt>
                <c:pt idx="1095">
                  <c:v>3</c:v>
                </c:pt>
                <c:pt idx="1096">
                  <c:v>3</c:v>
                </c:pt>
                <c:pt idx="1097">
                  <c:v>3</c:v>
                </c:pt>
                <c:pt idx="1098">
                  <c:v>3</c:v>
                </c:pt>
                <c:pt idx="1099">
                  <c:v>3</c:v>
                </c:pt>
                <c:pt idx="1100">
                  <c:v>3</c:v>
                </c:pt>
                <c:pt idx="1101">
                  <c:v>3</c:v>
                </c:pt>
                <c:pt idx="1102">
                  <c:v>3</c:v>
                </c:pt>
                <c:pt idx="1103">
                  <c:v>3</c:v>
                </c:pt>
                <c:pt idx="1104">
                  <c:v>3</c:v>
                </c:pt>
                <c:pt idx="1105">
                  <c:v>3</c:v>
                </c:pt>
                <c:pt idx="1106">
                  <c:v>3</c:v>
                </c:pt>
                <c:pt idx="1107">
                  <c:v>3</c:v>
                </c:pt>
                <c:pt idx="1108">
                  <c:v>3</c:v>
                </c:pt>
                <c:pt idx="1109">
                  <c:v>3</c:v>
                </c:pt>
                <c:pt idx="1110">
                  <c:v>3</c:v>
                </c:pt>
                <c:pt idx="1111">
                  <c:v>3</c:v>
                </c:pt>
                <c:pt idx="1112">
                  <c:v>3</c:v>
                </c:pt>
                <c:pt idx="1113">
                  <c:v>3</c:v>
                </c:pt>
                <c:pt idx="1114">
                  <c:v>3</c:v>
                </c:pt>
                <c:pt idx="1115">
                  <c:v>3</c:v>
                </c:pt>
                <c:pt idx="1116">
                  <c:v>3</c:v>
                </c:pt>
                <c:pt idx="1117">
                  <c:v>3</c:v>
                </c:pt>
                <c:pt idx="1118">
                  <c:v>3</c:v>
                </c:pt>
                <c:pt idx="1119">
                  <c:v>3</c:v>
                </c:pt>
                <c:pt idx="1120">
                  <c:v>3</c:v>
                </c:pt>
                <c:pt idx="1121">
                  <c:v>3</c:v>
                </c:pt>
                <c:pt idx="1122">
                  <c:v>3</c:v>
                </c:pt>
                <c:pt idx="1123">
                  <c:v>3</c:v>
                </c:pt>
                <c:pt idx="1124">
                  <c:v>3</c:v>
                </c:pt>
                <c:pt idx="1125">
                  <c:v>3</c:v>
                </c:pt>
                <c:pt idx="1126">
                  <c:v>3</c:v>
                </c:pt>
                <c:pt idx="1127">
                  <c:v>3</c:v>
                </c:pt>
                <c:pt idx="1128">
                  <c:v>3</c:v>
                </c:pt>
                <c:pt idx="1129">
                  <c:v>3</c:v>
                </c:pt>
                <c:pt idx="1130">
                  <c:v>3</c:v>
                </c:pt>
                <c:pt idx="1131">
                  <c:v>3</c:v>
                </c:pt>
                <c:pt idx="1132">
                  <c:v>3</c:v>
                </c:pt>
                <c:pt idx="1133">
                  <c:v>3</c:v>
                </c:pt>
                <c:pt idx="1134">
                  <c:v>3</c:v>
                </c:pt>
                <c:pt idx="1135">
                  <c:v>3</c:v>
                </c:pt>
                <c:pt idx="1136">
                  <c:v>3</c:v>
                </c:pt>
                <c:pt idx="1137">
                  <c:v>3</c:v>
                </c:pt>
                <c:pt idx="1138">
                  <c:v>3</c:v>
                </c:pt>
                <c:pt idx="1139">
                  <c:v>3</c:v>
                </c:pt>
                <c:pt idx="1140">
                  <c:v>3</c:v>
                </c:pt>
                <c:pt idx="1141">
                  <c:v>3</c:v>
                </c:pt>
                <c:pt idx="1142">
                  <c:v>3</c:v>
                </c:pt>
                <c:pt idx="1143">
                  <c:v>3</c:v>
                </c:pt>
                <c:pt idx="1144">
                  <c:v>3</c:v>
                </c:pt>
                <c:pt idx="1145">
                  <c:v>3</c:v>
                </c:pt>
                <c:pt idx="1146">
                  <c:v>3</c:v>
                </c:pt>
                <c:pt idx="1147">
                  <c:v>3</c:v>
                </c:pt>
                <c:pt idx="1148">
                  <c:v>3</c:v>
                </c:pt>
                <c:pt idx="1149">
                  <c:v>3</c:v>
                </c:pt>
                <c:pt idx="1150">
                  <c:v>3</c:v>
                </c:pt>
                <c:pt idx="1151">
                  <c:v>3</c:v>
                </c:pt>
                <c:pt idx="1152">
                  <c:v>3</c:v>
                </c:pt>
                <c:pt idx="1153">
                  <c:v>3</c:v>
                </c:pt>
                <c:pt idx="1154">
                  <c:v>3</c:v>
                </c:pt>
                <c:pt idx="1155">
                  <c:v>3</c:v>
                </c:pt>
                <c:pt idx="1156">
                  <c:v>3</c:v>
                </c:pt>
                <c:pt idx="1157">
                  <c:v>3</c:v>
                </c:pt>
                <c:pt idx="1158">
                  <c:v>3</c:v>
                </c:pt>
                <c:pt idx="1159">
                  <c:v>3</c:v>
                </c:pt>
                <c:pt idx="1160">
                  <c:v>3</c:v>
                </c:pt>
                <c:pt idx="1161">
                  <c:v>3</c:v>
                </c:pt>
                <c:pt idx="1162">
                  <c:v>3</c:v>
                </c:pt>
                <c:pt idx="1163">
                  <c:v>3</c:v>
                </c:pt>
                <c:pt idx="1164">
                  <c:v>3</c:v>
                </c:pt>
                <c:pt idx="1165">
                  <c:v>3</c:v>
                </c:pt>
                <c:pt idx="1166">
                  <c:v>3</c:v>
                </c:pt>
                <c:pt idx="1167">
                  <c:v>3</c:v>
                </c:pt>
                <c:pt idx="1168">
                  <c:v>3</c:v>
                </c:pt>
                <c:pt idx="1169">
                  <c:v>3</c:v>
                </c:pt>
                <c:pt idx="1170">
                  <c:v>3</c:v>
                </c:pt>
                <c:pt idx="1171">
                  <c:v>3</c:v>
                </c:pt>
                <c:pt idx="1172">
                  <c:v>3</c:v>
                </c:pt>
                <c:pt idx="1173">
                  <c:v>3</c:v>
                </c:pt>
                <c:pt idx="1174">
                  <c:v>3</c:v>
                </c:pt>
                <c:pt idx="1175">
                  <c:v>3</c:v>
                </c:pt>
                <c:pt idx="1176">
                  <c:v>3</c:v>
                </c:pt>
                <c:pt idx="1177">
                  <c:v>3</c:v>
                </c:pt>
                <c:pt idx="1178">
                  <c:v>3</c:v>
                </c:pt>
                <c:pt idx="1179">
                  <c:v>3</c:v>
                </c:pt>
                <c:pt idx="1180">
                  <c:v>3</c:v>
                </c:pt>
                <c:pt idx="1181">
                  <c:v>3</c:v>
                </c:pt>
                <c:pt idx="1182">
                  <c:v>3</c:v>
                </c:pt>
                <c:pt idx="1183">
                  <c:v>3</c:v>
                </c:pt>
                <c:pt idx="1184">
                  <c:v>3</c:v>
                </c:pt>
                <c:pt idx="1185">
                  <c:v>3</c:v>
                </c:pt>
                <c:pt idx="1186">
                  <c:v>3</c:v>
                </c:pt>
                <c:pt idx="1187">
                  <c:v>3</c:v>
                </c:pt>
                <c:pt idx="1188">
                  <c:v>3</c:v>
                </c:pt>
                <c:pt idx="1189">
                  <c:v>3</c:v>
                </c:pt>
                <c:pt idx="1190">
                  <c:v>3</c:v>
                </c:pt>
                <c:pt idx="1191">
                  <c:v>3</c:v>
                </c:pt>
                <c:pt idx="1192">
                  <c:v>3</c:v>
                </c:pt>
                <c:pt idx="1193">
                  <c:v>3</c:v>
                </c:pt>
                <c:pt idx="1194">
                  <c:v>3</c:v>
                </c:pt>
                <c:pt idx="1195">
                  <c:v>3</c:v>
                </c:pt>
                <c:pt idx="1196">
                  <c:v>3</c:v>
                </c:pt>
                <c:pt idx="1197">
                  <c:v>3</c:v>
                </c:pt>
                <c:pt idx="1198">
                  <c:v>3</c:v>
                </c:pt>
                <c:pt idx="1199">
                  <c:v>3</c:v>
                </c:pt>
                <c:pt idx="1200">
                  <c:v>3</c:v>
                </c:pt>
                <c:pt idx="1201">
                  <c:v>3</c:v>
                </c:pt>
                <c:pt idx="1202">
                  <c:v>3</c:v>
                </c:pt>
                <c:pt idx="1203">
                  <c:v>3</c:v>
                </c:pt>
                <c:pt idx="1204">
                  <c:v>3</c:v>
                </c:pt>
                <c:pt idx="1205">
                  <c:v>3</c:v>
                </c:pt>
                <c:pt idx="1206">
                  <c:v>3</c:v>
                </c:pt>
                <c:pt idx="1207">
                  <c:v>3</c:v>
                </c:pt>
                <c:pt idx="1208">
                  <c:v>3</c:v>
                </c:pt>
                <c:pt idx="1209">
                  <c:v>3</c:v>
                </c:pt>
                <c:pt idx="1210">
                  <c:v>3</c:v>
                </c:pt>
                <c:pt idx="1211">
                  <c:v>3</c:v>
                </c:pt>
                <c:pt idx="1212">
                  <c:v>3</c:v>
                </c:pt>
                <c:pt idx="1213">
                  <c:v>3</c:v>
                </c:pt>
                <c:pt idx="1214">
                  <c:v>3</c:v>
                </c:pt>
                <c:pt idx="1215">
                  <c:v>3</c:v>
                </c:pt>
                <c:pt idx="1216">
                  <c:v>3</c:v>
                </c:pt>
                <c:pt idx="1217">
                  <c:v>3</c:v>
                </c:pt>
                <c:pt idx="1218">
                  <c:v>3</c:v>
                </c:pt>
                <c:pt idx="1219">
                  <c:v>3</c:v>
                </c:pt>
                <c:pt idx="1220">
                  <c:v>3</c:v>
                </c:pt>
                <c:pt idx="1221">
                  <c:v>3</c:v>
                </c:pt>
                <c:pt idx="1222">
                  <c:v>3</c:v>
                </c:pt>
                <c:pt idx="1223">
                  <c:v>3</c:v>
                </c:pt>
                <c:pt idx="1224">
                  <c:v>3</c:v>
                </c:pt>
                <c:pt idx="1225">
                  <c:v>3</c:v>
                </c:pt>
                <c:pt idx="1226">
                  <c:v>3</c:v>
                </c:pt>
                <c:pt idx="1227">
                  <c:v>3</c:v>
                </c:pt>
                <c:pt idx="1228">
                  <c:v>3</c:v>
                </c:pt>
                <c:pt idx="1229">
                  <c:v>3</c:v>
                </c:pt>
                <c:pt idx="1230">
                  <c:v>3</c:v>
                </c:pt>
                <c:pt idx="1231">
                  <c:v>3</c:v>
                </c:pt>
                <c:pt idx="1232">
                  <c:v>3</c:v>
                </c:pt>
                <c:pt idx="1233">
                  <c:v>3</c:v>
                </c:pt>
                <c:pt idx="1234">
                  <c:v>3</c:v>
                </c:pt>
                <c:pt idx="1235">
                  <c:v>3</c:v>
                </c:pt>
                <c:pt idx="1236">
                  <c:v>3</c:v>
                </c:pt>
                <c:pt idx="1237">
                  <c:v>3</c:v>
                </c:pt>
                <c:pt idx="1238">
                  <c:v>3</c:v>
                </c:pt>
                <c:pt idx="1239">
                  <c:v>3</c:v>
                </c:pt>
                <c:pt idx="1240">
                  <c:v>3</c:v>
                </c:pt>
                <c:pt idx="1241">
                  <c:v>3</c:v>
                </c:pt>
                <c:pt idx="1242">
                  <c:v>3</c:v>
                </c:pt>
                <c:pt idx="1243">
                  <c:v>3</c:v>
                </c:pt>
                <c:pt idx="1244">
                  <c:v>3</c:v>
                </c:pt>
                <c:pt idx="1245">
                  <c:v>3</c:v>
                </c:pt>
                <c:pt idx="1246">
                  <c:v>3</c:v>
                </c:pt>
                <c:pt idx="1247">
                  <c:v>3</c:v>
                </c:pt>
                <c:pt idx="1248">
                  <c:v>3</c:v>
                </c:pt>
                <c:pt idx="1249">
                  <c:v>3</c:v>
                </c:pt>
                <c:pt idx="1250">
                  <c:v>3</c:v>
                </c:pt>
                <c:pt idx="1251">
                  <c:v>3</c:v>
                </c:pt>
                <c:pt idx="1252">
                  <c:v>3</c:v>
                </c:pt>
                <c:pt idx="1253">
                  <c:v>3</c:v>
                </c:pt>
                <c:pt idx="1254">
                  <c:v>3</c:v>
                </c:pt>
                <c:pt idx="1255">
                  <c:v>3</c:v>
                </c:pt>
                <c:pt idx="1256">
                  <c:v>3</c:v>
                </c:pt>
                <c:pt idx="1257">
                  <c:v>3</c:v>
                </c:pt>
                <c:pt idx="1258">
                  <c:v>3</c:v>
                </c:pt>
                <c:pt idx="1259">
                  <c:v>3</c:v>
                </c:pt>
                <c:pt idx="1260">
                  <c:v>3</c:v>
                </c:pt>
                <c:pt idx="1261">
                  <c:v>3</c:v>
                </c:pt>
                <c:pt idx="1262">
                  <c:v>3</c:v>
                </c:pt>
                <c:pt idx="1263">
                  <c:v>3</c:v>
                </c:pt>
                <c:pt idx="1264">
                  <c:v>3</c:v>
                </c:pt>
                <c:pt idx="1265">
                  <c:v>3</c:v>
                </c:pt>
                <c:pt idx="1266">
                  <c:v>3</c:v>
                </c:pt>
                <c:pt idx="1267">
                  <c:v>3</c:v>
                </c:pt>
                <c:pt idx="1268">
                  <c:v>3</c:v>
                </c:pt>
                <c:pt idx="1269">
                  <c:v>3</c:v>
                </c:pt>
                <c:pt idx="1270">
                  <c:v>3</c:v>
                </c:pt>
                <c:pt idx="1271">
                  <c:v>3</c:v>
                </c:pt>
                <c:pt idx="1272">
                  <c:v>3</c:v>
                </c:pt>
                <c:pt idx="1273">
                  <c:v>3</c:v>
                </c:pt>
                <c:pt idx="1274">
                  <c:v>3</c:v>
                </c:pt>
                <c:pt idx="1275">
                  <c:v>3</c:v>
                </c:pt>
                <c:pt idx="1276">
                  <c:v>3</c:v>
                </c:pt>
                <c:pt idx="1277">
                  <c:v>3</c:v>
                </c:pt>
                <c:pt idx="1278">
                  <c:v>3</c:v>
                </c:pt>
                <c:pt idx="1279">
                  <c:v>3</c:v>
                </c:pt>
                <c:pt idx="1280">
                  <c:v>3</c:v>
                </c:pt>
                <c:pt idx="1281">
                  <c:v>3</c:v>
                </c:pt>
                <c:pt idx="1282">
                  <c:v>3</c:v>
                </c:pt>
                <c:pt idx="1283">
                  <c:v>3</c:v>
                </c:pt>
                <c:pt idx="1284">
                  <c:v>3</c:v>
                </c:pt>
                <c:pt idx="1285">
                  <c:v>3</c:v>
                </c:pt>
                <c:pt idx="1286">
                  <c:v>3</c:v>
                </c:pt>
                <c:pt idx="1287">
                  <c:v>3</c:v>
                </c:pt>
                <c:pt idx="1288">
                  <c:v>3</c:v>
                </c:pt>
                <c:pt idx="1289">
                  <c:v>3</c:v>
                </c:pt>
                <c:pt idx="1290">
                  <c:v>3</c:v>
                </c:pt>
                <c:pt idx="1291">
                  <c:v>3</c:v>
                </c:pt>
                <c:pt idx="1292">
                  <c:v>3</c:v>
                </c:pt>
                <c:pt idx="1293">
                  <c:v>3</c:v>
                </c:pt>
                <c:pt idx="1294">
                  <c:v>3</c:v>
                </c:pt>
                <c:pt idx="1295">
                  <c:v>3</c:v>
                </c:pt>
                <c:pt idx="1296">
                  <c:v>3</c:v>
                </c:pt>
                <c:pt idx="1297">
                  <c:v>3</c:v>
                </c:pt>
                <c:pt idx="1298">
                  <c:v>3</c:v>
                </c:pt>
                <c:pt idx="1299">
                  <c:v>3</c:v>
                </c:pt>
                <c:pt idx="1300">
                  <c:v>3</c:v>
                </c:pt>
                <c:pt idx="1301">
                  <c:v>3</c:v>
                </c:pt>
                <c:pt idx="1302">
                  <c:v>3</c:v>
                </c:pt>
                <c:pt idx="1303">
                  <c:v>3</c:v>
                </c:pt>
                <c:pt idx="1304">
                  <c:v>3</c:v>
                </c:pt>
                <c:pt idx="1305">
                  <c:v>3</c:v>
                </c:pt>
                <c:pt idx="1306">
                  <c:v>3</c:v>
                </c:pt>
                <c:pt idx="1307">
                  <c:v>3</c:v>
                </c:pt>
                <c:pt idx="1308">
                  <c:v>3</c:v>
                </c:pt>
                <c:pt idx="1309">
                  <c:v>3</c:v>
                </c:pt>
                <c:pt idx="1310">
                  <c:v>3</c:v>
                </c:pt>
                <c:pt idx="1311">
                  <c:v>3</c:v>
                </c:pt>
                <c:pt idx="1312">
                  <c:v>3</c:v>
                </c:pt>
                <c:pt idx="1313">
                  <c:v>3</c:v>
                </c:pt>
                <c:pt idx="1314">
                  <c:v>3</c:v>
                </c:pt>
                <c:pt idx="1315">
                  <c:v>3</c:v>
                </c:pt>
                <c:pt idx="1316">
                  <c:v>3</c:v>
                </c:pt>
                <c:pt idx="1317">
                  <c:v>3</c:v>
                </c:pt>
                <c:pt idx="1318">
                  <c:v>3</c:v>
                </c:pt>
                <c:pt idx="1319">
                  <c:v>3</c:v>
                </c:pt>
                <c:pt idx="1320">
                  <c:v>3</c:v>
                </c:pt>
                <c:pt idx="1321">
                  <c:v>3</c:v>
                </c:pt>
                <c:pt idx="1322">
                  <c:v>3</c:v>
                </c:pt>
                <c:pt idx="1323">
                  <c:v>3</c:v>
                </c:pt>
                <c:pt idx="1324">
                  <c:v>3</c:v>
                </c:pt>
                <c:pt idx="1325">
                  <c:v>3</c:v>
                </c:pt>
                <c:pt idx="1326">
                  <c:v>3</c:v>
                </c:pt>
                <c:pt idx="1327">
                  <c:v>3</c:v>
                </c:pt>
                <c:pt idx="1328">
                  <c:v>3</c:v>
                </c:pt>
                <c:pt idx="1329">
                  <c:v>3</c:v>
                </c:pt>
                <c:pt idx="1330">
                  <c:v>3</c:v>
                </c:pt>
                <c:pt idx="1331">
                  <c:v>3</c:v>
                </c:pt>
                <c:pt idx="1332">
                  <c:v>3</c:v>
                </c:pt>
                <c:pt idx="1333">
                  <c:v>3</c:v>
                </c:pt>
                <c:pt idx="1334">
                  <c:v>3</c:v>
                </c:pt>
                <c:pt idx="1335">
                  <c:v>3</c:v>
                </c:pt>
                <c:pt idx="1336">
                  <c:v>3</c:v>
                </c:pt>
                <c:pt idx="1337">
                  <c:v>3</c:v>
                </c:pt>
                <c:pt idx="1338">
                  <c:v>3</c:v>
                </c:pt>
                <c:pt idx="1339">
                  <c:v>3</c:v>
                </c:pt>
                <c:pt idx="1340">
                  <c:v>3</c:v>
                </c:pt>
                <c:pt idx="1341">
                  <c:v>3</c:v>
                </c:pt>
                <c:pt idx="1342">
                  <c:v>3</c:v>
                </c:pt>
                <c:pt idx="1343">
                  <c:v>3</c:v>
                </c:pt>
                <c:pt idx="1344">
                  <c:v>3</c:v>
                </c:pt>
                <c:pt idx="1345">
                  <c:v>3</c:v>
                </c:pt>
                <c:pt idx="1346">
                  <c:v>3</c:v>
                </c:pt>
                <c:pt idx="1347">
                  <c:v>3</c:v>
                </c:pt>
                <c:pt idx="1348">
                  <c:v>3</c:v>
                </c:pt>
                <c:pt idx="1349">
                  <c:v>3</c:v>
                </c:pt>
                <c:pt idx="1350">
                  <c:v>3</c:v>
                </c:pt>
                <c:pt idx="1351">
                  <c:v>3</c:v>
                </c:pt>
                <c:pt idx="1352">
                  <c:v>3</c:v>
                </c:pt>
                <c:pt idx="1353">
                  <c:v>3</c:v>
                </c:pt>
                <c:pt idx="1354">
                  <c:v>3</c:v>
                </c:pt>
                <c:pt idx="1355">
                  <c:v>3</c:v>
                </c:pt>
                <c:pt idx="1356">
                  <c:v>3</c:v>
                </c:pt>
                <c:pt idx="1357">
                  <c:v>3</c:v>
                </c:pt>
                <c:pt idx="1358">
                  <c:v>3</c:v>
                </c:pt>
                <c:pt idx="1359">
                  <c:v>3</c:v>
                </c:pt>
                <c:pt idx="1360">
                  <c:v>3</c:v>
                </c:pt>
                <c:pt idx="1361">
                  <c:v>3</c:v>
                </c:pt>
                <c:pt idx="1362">
                  <c:v>3</c:v>
                </c:pt>
                <c:pt idx="1363">
                  <c:v>3</c:v>
                </c:pt>
                <c:pt idx="1364">
                  <c:v>3</c:v>
                </c:pt>
                <c:pt idx="1365">
                  <c:v>3</c:v>
                </c:pt>
                <c:pt idx="1366">
                  <c:v>3</c:v>
                </c:pt>
                <c:pt idx="1367">
                  <c:v>3</c:v>
                </c:pt>
                <c:pt idx="1368">
                  <c:v>3</c:v>
                </c:pt>
                <c:pt idx="1369">
                  <c:v>3</c:v>
                </c:pt>
                <c:pt idx="1370">
                  <c:v>3</c:v>
                </c:pt>
                <c:pt idx="1371">
                  <c:v>3</c:v>
                </c:pt>
                <c:pt idx="1372">
                  <c:v>3</c:v>
                </c:pt>
                <c:pt idx="1373">
                  <c:v>3</c:v>
                </c:pt>
                <c:pt idx="1374">
                  <c:v>3</c:v>
                </c:pt>
                <c:pt idx="1375">
                  <c:v>3</c:v>
                </c:pt>
                <c:pt idx="1376">
                  <c:v>3</c:v>
                </c:pt>
                <c:pt idx="1377">
                  <c:v>3</c:v>
                </c:pt>
                <c:pt idx="1378">
                  <c:v>3</c:v>
                </c:pt>
                <c:pt idx="1379">
                  <c:v>3</c:v>
                </c:pt>
                <c:pt idx="1380">
                  <c:v>3</c:v>
                </c:pt>
                <c:pt idx="1381">
                  <c:v>3</c:v>
                </c:pt>
                <c:pt idx="1382">
                  <c:v>3</c:v>
                </c:pt>
                <c:pt idx="1383">
                  <c:v>3</c:v>
                </c:pt>
                <c:pt idx="1384">
                  <c:v>3</c:v>
                </c:pt>
                <c:pt idx="1385">
                  <c:v>3</c:v>
                </c:pt>
                <c:pt idx="1386">
                  <c:v>3</c:v>
                </c:pt>
                <c:pt idx="1387">
                  <c:v>3</c:v>
                </c:pt>
                <c:pt idx="1388">
                  <c:v>3</c:v>
                </c:pt>
                <c:pt idx="1389">
                  <c:v>3</c:v>
                </c:pt>
                <c:pt idx="1390">
                  <c:v>3</c:v>
                </c:pt>
                <c:pt idx="1391">
                  <c:v>3</c:v>
                </c:pt>
                <c:pt idx="1392">
                  <c:v>3</c:v>
                </c:pt>
                <c:pt idx="1393">
                  <c:v>3</c:v>
                </c:pt>
                <c:pt idx="1394">
                  <c:v>3</c:v>
                </c:pt>
                <c:pt idx="1395">
                  <c:v>3</c:v>
                </c:pt>
                <c:pt idx="1396">
                  <c:v>3</c:v>
                </c:pt>
                <c:pt idx="1397">
                  <c:v>3</c:v>
                </c:pt>
                <c:pt idx="1398">
                  <c:v>3</c:v>
                </c:pt>
                <c:pt idx="1399">
                  <c:v>3</c:v>
                </c:pt>
                <c:pt idx="1400">
                  <c:v>3</c:v>
                </c:pt>
                <c:pt idx="1401">
                  <c:v>3</c:v>
                </c:pt>
                <c:pt idx="1402">
                  <c:v>3</c:v>
                </c:pt>
                <c:pt idx="1403">
                  <c:v>3</c:v>
                </c:pt>
                <c:pt idx="1404">
                  <c:v>3</c:v>
                </c:pt>
                <c:pt idx="1405">
                  <c:v>3</c:v>
                </c:pt>
                <c:pt idx="1406">
                  <c:v>3</c:v>
                </c:pt>
                <c:pt idx="1407">
                  <c:v>3</c:v>
                </c:pt>
                <c:pt idx="1408">
                  <c:v>3</c:v>
                </c:pt>
                <c:pt idx="1409">
                  <c:v>3</c:v>
                </c:pt>
                <c:pt idx="1410">
                  <c:v>3</c:v>
                </c:pt>
                <c:pt idx="1411">
                  <c:v>3</c:v>
                </c:pt>
                <c:pt idx="1412">
                  <c:v>3</c:v>
                </c:pt>
                <c:pt idx="1413">
                  <c:v>3</c:v>
                </c:pt>
                <c:pt idx="1414">
                  <c:v>3</c:v>
                </c:pt>
                <c:pt idx="1415">
                  <c:v>3</c:v>
                </c:pt>
                <c:pt idx="1416">
                  <c:v>3</c:v>
                </c:pt>
                <c:pt idx="1417">
                  <c:v>3</c:v>
                </c:pt>
                <c:pt idx="1418">
                  <c:v>3</c:v>
                </c:pt>
                <c:pt idx="1419">
                  <c:v>3</c:v>
                </c:pt>
                <c:pt idx="1420">
                  <c:v>3</c:v>
                </c:pt>
                <c:pt idx="1421">
                  <c:v>3</c:v>
                </c:pt>
                <c:pt idx="1422">
                  <c:v>3</c:v>
                </c:pt>
                <c:pt idx="1423">
                  <c:v>3</c:v>
                </c:pt>
                <c:pt idx="1424">
                  <c:v>3</c:v>
                </c:pt>
                <c:pt idx="1425">
                  <c:v>3</c:v>
                </c:pt>
                <c:pt idx="1426">
                  <c:v>3</c:v>
                </c:pt>
                <c:pt idx="1427">
                  <c:v>3</c:v>
                </c:pt>
                <c:pt idx="1428">
                  <c:v>3</c:v>
                </c:pt>
                <c:pt idx="1429">
                  <c:v>3</c:v>
                </c:pt>
                <c:pt idx="1430">
                  <c:v>3</c:v>
                </c:pt>
                <c:pt idx="1431">
                  <c:v>3</c:v>
                </c:pt>
                <c:pt idx="1432">
                  <c:v>3</c:v>
                </c:pt>
                <c:pt idx="1433">
                  <c:v>3</c:v>
                </c:pt>
                <c:pt idx="1434">
                  <c:v>3</c:v>
                </c:pt>
                <c:pt idx="1435">
                  <c:v>3</c:v>
                </c:pt>
                <c:pt idx="1436">
                  <c:v>3</c:v>
                </c:pt>
                <c:pt idx="1437">
                  <c:v>3</c:v>
                </c:pt>
                <c:pt idx="1438">
                  <c:v>3</c:v>
                </c:pt>
                <c:pt idx="1439">
                  <c:v>3</c:v>
                </c:pt>
                <c:pt idx="1440">
                  <c:v>3</c:v>
                </c:pt>
                <c:pt idx="1441">
                  <c:v>3</c:v>
                </c:pt>
                <c:pt idx="1442">
                  <c:v>3</c:v>
                </c:pt>
                <c:pt idx="1443">
                  <c:v>3</c:v>
                </c:pt>
                <c:pt idx="1444">
                  <c:v>3</c:v>
                </c:pt>
                <c:pt idx="1445">
                  <c:v>3</c:v>
                </c:pt>
                <c:pt idx="1446">
                  <c:v>3</c:v>
                </c:pt>
                <c:pt idx="1447">
                  <c:v>3</c:v>
                </c:pt>
                <c:pt idx="1448">
                  <c:v>3</c:v>
                </c:pt>
                <c:pt idx="1449">
                  <c:v>3</c:v>
                </c:pt>
                <c:pt idx="1450">
                  <c:v>3</c:v>
                </c:pt>
                <c:pt idx="1451">
                  <c:v>3</c:v>
                </c:pt>
                <c:pt idx="1452">
                  <c:v>3</c:v>
                </c:pt>
                <c:pt idx="1453">
                  <c:v>3</c:v>
                </c:pt>
                <c:pt idx="1454">
                  <c:v>3</c:v>
                </c:pt>
                <c:pt idx="1455">
                  <c:v>3</c:v>
                </c:pt>
                <c:pt idx="1456">
                  <c:v>3</c:v>
                </c:pt>
                <c:pt idx="1457">
                  <c:v>3</c:v>
                </c:pt>
                <c:pt idx="1458">
                  <c:v>3</c:v>
                </c:pt>
                <c:pt idx="1459">
                  <c:v>3</c:v>
                </c:pt>
                <c:pt idx="1460">
                  <c:v>3</c:v>
                </c:pt>
                <c:pt idx="1461">
                  <c:v>3</c:v>
                </c:pt>
                <c:pt idx="1462">
                  <c:v>3</c:v>
                </c:pt>
                <c:pt idx="1463">
                  <c:v>3</c:v>
                </c:pt>
                <c:pt idx="1464">
                  <c:v>3</c:v>
                </c:pt>
                <c:pt idx="1465">
                  <c:v>3</c:v>
                </c:pt>
                <c:pt idx="1466">
                  <c:v>3</c:v>
                </c:pt>
                <c:pt idx="1467">
                  <c:v>3</c:v>
                </c:pt>
                <c:pt idx="1468">
                  <c:v>3</c:v>
                </c:pt>
                <c:pt idx="1469">
                  <c:v>3</c:v>
                </c:pt>
                <c:pt idx="1470">
                  <c:v>3</c:v>
                </c:pt>
                <c:pt idx="1471">
                  <c:v>3</c:v>
                </c:pt>
                <c:pt idx="1472">
                  <c:v>3</c:v>
                </c:pt>
                <c:pt idx="1473">
                  <c:v>3</c:v>
                </c:pt>
                <c:pt idx="1474">
                  <c:v>3</c:v>
                </c:pt>
                <c:pt idx="1475">
                  <c:v>3</c:v>
                </c:pt>
                <c:pt idx="1476">
                  <c:v>3</c:v>
                </c:pt>
                <c:pt idx="1477">
                  <c:v>3</c:v>
                </c:pt>
                <c:pt idx="1478">
                  <c:v>3</c:v>
                </c:pt>
                <c:pt idx="1479">
                  <c:v>3</c:v>
                </c:pt>
                <c:pt idx="1480">
                  <c:v>3</c:v>
                </c:pt>
                <c:pt idx="1481">
                  <c:v>3</c:v>
                </c:pt>
                <c:pt idx="1482">
                  <c:v>3</c:v>
                </c:pt>
                <c:pt idx="1483">
                  <c:v>3</c:v>
                </c:pt>
                <c:pt idx="1484">
                  <c:v>3</c:v>
                </c:pt>
                <c:pt idx="1485">
                  <c:v>3</c:v>
                </c:pt>
                <c:pt idx="1486">
                  <c:v>3</c:v>
                </c:pt>
                <c:pt idx="1487">
                  <c:v>3</c:v>
                </c:pt>
                <c:pt idx="1488">
                  <c:v>3</c:v>
                </c:pt>
                <c:pt idx="1489">
                  <c:v>3</c:v>
                </c:pt>
                <c:pt idx="1490">
                  <c:v>3</c:v>
                </c:pt>
                <c:pt idx="1491">
                  <c:v>3</c:v>
                </c:pt>
                <c:pt idx="1492">
                  <c:v>3</c:v>
                </c:pt>
                <c:pt idx="1493">
                  <c:v>3</c:v>
                </c:pt>
                <c:pt idx="1494">
                  <c:v>3</c:v>
                </c:pt>
                <c:pt idx="1495">
                  <c:v>3</c:v>
                </c:pt>
                <c:pt idx="1496">
                  <c:v>3</c:v>
                </c:pt>
                <c:pt idx="1497">
                  <c:v>3</c:v>
                </c:pt>
                <c:pt idx="1498">
                  <c:v>3</c:v>
                </c:pt>
                <c:pt idx="1499">
                  <c:v>3</c:v>
                </c:pt>
                <c:pt idx="1500">
                  <c:v>3</c:v>
                </c:pt>
                <c:pt idx="1501">
                  <c:v>3</c:v>
                </c:pt>
                <c:pt idx="1502">
                  <c:v>3</c:v>
                </c:pt>
                <c:pt idx="1503">
                  <c:v>3</c:v>
                </c:pt>
                <c:pt idx="1504">
                  <c:v>3</c:v>
                </c:pt>
                <c:pt idx="1505">
                  <c:v>3</c:v>
                </c:pt>
                <c:pt idx="1506">
                  <c:v>3</c:v>
                </c:pt>
                <c:pt idx="1507">
                  <c:v>3</c:v>
                </c:pt>
                <c:pt idx="1508">
                  <c:v>3</c:v>
                </c:pt>
                <c:pt idx="1509">
                  <c:v>3</c:v>
                </c:pt>
                <c:pt idx="1510">
                  <c:v>3</c:v>
                </c:pt>
                <c:pt idx="1511">
                  <c:v>3</c:v>
                </c:pt>
                <c:pt idx="1512">
                  <c:v>3</c:v>
                </c:pt>
                <c:pt idx="1513">
                  <c:v>3</c:v>
                </c:pt>
                <c:pt idx="1514">
                  <c:v>3</c:v>
                </c:pt>
                <c:pt idx="1515">
                  <c:v>3</c:v>
                </c:pt>
                <c:pt idx="1516">
                  <c:v>3</c:v>
                </c:pt>
                <c:pt idx="1517">
                  <c:v>3</c:v>
                </c:pt>
                <c:pt idx="1518">
                  <c:v>3</c:v>
                </c:pt>
                <c:pt idx="1519">
                  <c:v>3</c:v>
                </c:pt>
                <c:pt idx="1520">
                  <c:v>3</c:v>
                </c:pt>
                <c:pt idx="1521">
                  <c:v>3</c:v>
                </c:pt>
                <c:pt idx="1522">
                  <c:v>3</c:v>
                </c:pt>
                <c:pt idx="1523">
                  <c:v>3</c:v>
                </c:pt>
                <c:pt idx="1524">
                  <c:v>3</c:v>
                </c:pt>
                <c:pt idx="1525">
                  <c:v>3</c:v>
                </c:pt>
                <c:pt idx="1526">
                  <c:v>3</c:v>
                </c:pt>
                <c:pt idx="1527">
                  <c:v>3</c:v>
                </c:pt>
                <c:pt idx="1528">
                  <c:v>3</c:v>
                </c:pt>
                <c:pt idx="1529">
                  <c:v>3</c:v>
                </c:pt>
                <c:pt idx="1530">
                  <c:v>3</c:v>
                </c:pt>
                <c:pt idx="1531">
                  <c:v>3</c:v>
                </c:pt>
                <c:pt idx="1532">
                  <c:v>3</c:v>
                </c:pt>
                <c:pt idx="1533">
                  <c:v>3</c:v>
                </c:pt>
                <c:pt idx="1534">
                  <c:v>3</c:v>
                </c:pt>
                <c:pt idx="1535">
                  <c:v>3</c:v>
                </c:pt>
                <c:pt idx="1536">
                  <c:v>3</c:v>
                </c:pt>
                <c:pt idx="1537">
                  <c:v>3</c:v>
                </c:pt>
                <c:pt idx="1538">
                  <c:v>3</c:v>
                </c:pt>
                <c:pt idx="1539">
                  <c:v>3</c:v>
                </c:pt>
                <c:pt idx="1540">
                  <c:v>3</c:v>
                </c:pt>
                <c:pt idx="1541">
                  <c:v>3</c:v>
                </c:pt>
                <c:pt idx="1542">
                  <c:v>3</c:v>
                </c:pt>
                <c:pt idx="1543">
                  <c:v>3</c:v>
                </c:pt>
                <c:pt idx="1544">
                  <c:v>3</c:v>
                </c:pt>
                <c:pt idx="1545">
                  <c:v>3</c:v>
                </c:pt>
                <c:pt idx="1546">
                  <c:v>3</c:v>
                </c:pt>
                <c:pt idx="1547">
                  <c:v>3</c:v>
                </c:pt>
                <c:pt idx="1548">
                  <c:v>3</c:v>
                </c:pt>
                <c:pt idx="1549">
                  <c:v>3</c:v>
                </c:pt>
                <c:pt idx="1550">
                  <c:v>3</c:v>
                </c:pt>
                <c:pt idx="1551">
                  <c:v>3</c:v>
                </c:pt>
                <c:pt idx="1552">
                  <c:v>3</c:v>
                </c:pt>
                <c:pt idx="1553">
                  <c:v>3</c:v>
                </c:pt>
                <c:pt idx="1554">
                  <c:v>3</c:v>
                </c:pt>
                <c:pt idx="1555">
                  <c:v>3</c:v>
                </c:pt>
                <c:pt idx="1556">
                  <c:v>3</c:v>
                </c:pt>
                <c:pt idx="1557">
                  <c:v>3</c:v>
                </c:pt>
                <c:pt idx="1558">
                  <c:v>3</c:v>
                </c:pt>
                <c:pt idx="1559">
                  <c:v>3</c:v>
                </c:pt>
                <c:pt idx="1560">
                  <c:v>3</c:v>
                </c:pt>
                <c:pt idx="1561">
                  <c:v>3</c:v>
                </c:pt>
                <c:pt idx="1562">
                  <c:v>3</c:v>
                </c:pt>
                <c:pt idx="1563">
                  <c:v>3</c:v>
                </c:pt>
                <c:pt idx="1564">
                  <c:v>3</c:v>
                </c:pt>
                <c:pt idx="1565">
                  <c:v>3</c:v>
                </c:pt>
                <c:pt idx="1566">
                  <c:v>3</c:v>
                </c:pt>
                <c:pt idx="1567">
                  <c:v>3</c:v>
                </c:pt>
                <c:pt idx="1568">
                  <c:v>3</c:v>
                </c:pt>
                <c:pt idx="1569">
                  <c:v>3</c:v>
                </c:pt>
                <c:pt idx="1570">
                  <c:v>3</c:v>
                </c:pt>
                <c:pt idx="1571">
                  <c:v>3</c:v>
                </c:pt>
                <c:pt idx="1572">
                  <c:v>3</c:v>
                </c:pt>
                <c:pt idx="1573">
                  <c:v>3</c:v>
                </c:pt>
                <c:pt idx="1574">
                  <c:v>3</c:v>
                </c:pt>
                <c:pt idx="1575">
                  <c:v>3</c:v>
                </c:pt>
                <c:pt idx="1576">
                  <c:v>3</c:v>
                </c:pt>
                <c:pt idx="1577">
                  <c:v>3</c:v>
                </c:pt>
                <c:pt idx="1578">
                  <c:v>3</c:v>
                </c:pt>
                <c:pt idx="1579">
                  <c:v>3</c:v>
                </c:pt>
                <c:pt idx="1580">
                  <c:v>3</c:v>
                </c:pt>
                <c:pt idx="1581">
                  <c:v>3</c:v>
                </c:pt>
                <c:pt idx="1582">
                  <c:v>3</c:v>
                </c:pt>
                <c:pt idx="1583">
                  <c:v>3</c:v>
                </c:pt>
                <c:pt idx="1584">
                  <c:v>3</c:v>
                </c:pt>
                <c:pt idx="1585">
                  <c:v>3</c:v>
                </c:pt>
                <c:pt idx="1586">
                  <c:v>3</c:v>
                </c:pt>
                <c:pt idx="1587">
                  <c:v>3</c:v>
                </c:pt>
                <c:pt idx="1588">
                  <c:v>3</c:v>
                </c:pt>
                <c:pt idx="1589">
                  <c:v>3</c:v>
                </c:pt>
                <c:pt idx="1590">
                  <c:v>3</c:v>
                </c:pt>
                <c:pt idx="1591">
                  <c:v>3</c:v>
                </c:pt>
                <c:pt idx="1592">
                  <c:v>3</c:v>
                </c:pt>
                <c:pt idx="1593">
                  <c:v>3</c:v>
                </c:pt>
                <c:pt idx="1594">
                  <c:v>3</c:v>
                </c:pt>
                <c:pt idx="1595">
                  <c:v>3</c:v>
                </c:pt>
                <c:pt idx="1596">
                  <c:v>3</c:v>
                </c:pt>
                <c:pt idx="1597">
                  <c:v>3</c:v>
                </c:pt>
                <c:pt idx="1598">
                  <c:v>3</c:v>
                </c:pt>
                <c:pt idx="1599">
                  <c:v>3</c:v>
                </c:pt>
                <c:pt idx="1600">
                  <c:v>3</c:v>
                </c:pt>
                <c:pt idx="1601">
                  <c:v>3</c:v>
                </c:pt>
                <c:pt idx="1602">
                  <c:v>3</c:v>
                </c:pt>
                <c:pt idx="1603">
                  <c:v>3</c:v>
                </c:pt>
                <c:pt idx="1604">
                  <c:v>3</c:v>
                </c:pt>
                <c:pt idx="1605">
                  <c:v>3</c:v>
                </c:pt>
                <c:pt idx="1606">
                  <c:v>3</c:v>
                </c:pt>
                <c:pt idx="1607">
                  <c:v>3</c:v>
                </c:pt>
                <c:pt idx="1608">
                  <c:v>3</c:v>
                </c:pt>
                <c:pt idx="1609">
                  <c:v>3</c:v>
                </c:pt>
                <c:pt idx="1610">
                  <c:v>3</c:v>
                </c:pt>
                <c:pt idx="1611">
                  <c:v>3</c:v>
                </c:pt>
                <c:pt idx="1612">
                  <c:v>3</c:v>
                </c:pt>
                <c:pt idx="1613">
                  <c:v>3</c:v>
                </c:pt>
                <c:pt idx="1614">
                  <c:v>3</c:v>
                </c:pt>
                <c:pt idx="1615">
                  <c:v>3</c:v>
                </c:pt>
                <c:pt idx="1616">
                  <c:v>3</c:v>
                </c:pt>
                <c:pt idx="1617">
                  <c:v>3</c:v>
                </c:pt>
                <c:pt idx="1618">
                  <c:v>3</c:v>
                </c:pt>
                <c:pt idx="1619">
                  <c:v>3</c:v>
                </c:pt>
                <c:pt idx="1620">
                  <c:v>3</c:v>
                </c:pt>
                <c:pt idx="1621">
                  <c:v>3</c:v>
                </c:pt>
                <c:pt idx="1622">
                  <c:v>3</c:v>
                </c:pt>
                <c:pt idx="1623">
                  <c:v>3</c:v>
                </c:pt>
                <c:pt idx="1624">
                  <c:v>3</c:v>
                </c:pt>
                <c:pt idx="1625">
                  <c:v>3</c:v>
                </c:pt>
                <c:pt idx="1626">
                  <c:v>3</c:v>
                </c:pt>
                <c:pt idx="1627">
                  <c:v>3</c:v>
                </c:pt>
                <c:pt idx="1628">
                  <c:v>3</c:v>
                </c:pt>
                <c:pt idx="1629">
                  <c:v>3</c:v>
                </c:pt>
                <c:pt idx="1630">
                  <c:v>3</c:v>
                </c:pt>
                <c:pt idx="1631">
                  <c:v>3</c:v>
                </c:pt>
                <c:pt idx="1632">
                  <c:v>3</c:v>
                </c:pt>
                <c:pt idx="1633">
                  <c:v>3</c:v>
                </c:pt>
                <c:pt idx="1634">
                  <c:v>3</c:v>
                </c:pt>
                <c:pt idx="1635">
                  <c:v>3</c:v>
                </c:pt>
                <c:pt idx="1636">
                  <c:v>3</c:v>
                </c:pt>
                <c:pt idx="1637">
                  <c:v>3</c:v>
                </c:pt>
                <c:pt idx="1638">
                  <c:v>3</c:v>
                </c:pt>
                <c:pt idx="1639">
                  <c:v>3</c:v>
                </c:pt>
                <c:pt idx="1640">
                  <c:v>3</c:v>
                </c:pt>
                <c:pt idx="1641">
                  <c:v>3</c:v>
                </c:pt>
                <c:pt idx="1642">
                  <c:v>3</c:v>
                </c:pt>
                <c:pt idx="1643">
                  <c:v>3</c:v>
                </c:pt>
                <c:pt idx="1644">
                  <c:v>3</c:v>
                </c:pt>
                <c:pt idx="1645">
                  <c:v>3</c:v>
                </c:pt>
                <c:pt idx="1646">
                  <c:v>3</c:v>
                </c:pt>
                <c:pt idx="1647">
                  <c:v>3</c:v>
                </c:pt>
                <c:pt idx="1648">
                  <c:v>3</c:v>
                </c:pt>
                <c:pt idx="1649">
                  <c:v>3</c:v>
                </c:pt>
                <c:pt idx="1650">
                  <c:v>3</c:v>
                </c:pt>
                <c:pt idx="1651">
                  <c:v>3</c:v>
                </c:pt>
                <c:pt idx="1652">
                  <c:v>3</c:v>
                </c:pt>
                <c:pt idx="1653">
                  <c:v>3</c:v>
                </c:pt>
                <c:pt idx="1654">
                  <c:v>3</c:v>
                </c:pt>
                <c:pt idx="1655">
                  <c:v>3</c:v>
                </c:pt>
                <c:pt idx="1656">
                  <c:v>3</c:v>
                </c:pt>
                <c:pt idx="1657">
                  <c:v>3</c:v>
                </c:pt>
                <c:pt idx="1658">
                  <c:v>3</c:v>
                </c:pt>
                <c:pt idx="1659">
                  <c:v>3</c:v>
                </c:pt>
                <c:pt idx="1660">
                  <c:v>3</c:v>
                </c:pt>
                <c:pt idx="1661">
                  <c:v>3</c:v>
                </c:pt>
                <c:pt idx="1662">
                  <c:v>3</c:v>
                </c:pt>
                <c:pt idx="1663">
                  <c:v>3</c:v>
                </c:pt>
                <c:pt idx="1664">
                  <c:v>3</c:v>
                </c:pt>
                <c:pt idx="1665">
                  <c:v>3</c:v>
                </c:pt>
                <c:pt idx="1666">
                  <c:v>3</c:v>
                </c:pt>
                <c:pt idx="1667">
                  <c:v>3</c:v>
                </c:pt>
                <c:pt idx="1668">
                  <c:v>3</c:v>
                </c:pt>
                <c:pt idx="1669">
                  <c:v>3</c:v>
                </c:pt>
                <c:pt idx="1670">
                  <c:v>3</c:v>
                </c:pt>
                <c:pt idx="1671">
                  <c:v>3</c:v>
                </c:pt>
                <c:pt idx="1672">
                  <c:v>3</c:v>
                </c:pt>
                <c:pt idx="1673">
                  <c:v>3</c:v>
                </c:pt>
                <c:pt idx="1674">
                  <c:v>3</c:v>
                </c:pt>
                <c:pt idx="1675">
                  <c:v>3</c:v>
                </c:pt>
                <c:pt idx="1676">
                  <c:v>3</c:v>
                </c:pt>
                <c:pt idx="1677">
                  <c:v>3</c:v>
                </c:pt>
                <c:pt idx="1678">
                  <c:v>3</c:v>
                </c:pt>
                <c:pt idx="1679">
                  <c:v>3</c:v>
                </c:pt>
                <c:pt idx="1680">
                  <c:v>3</c:v>
                </c:pt>
                <c:pt idx="1681">
                  <c:v>3</c:v>
                </c:pt>
                <c:pt idx="1682">
                  <c:v>3</c:v>
                </c:pt>
                <c:pt idx="1683">
                  <c:v>3</c:v>
                </c:pt>
                <c:pt idx="1684">
                  <c:v>3</c:v>
                </c:pt>
                <c:pt idx="1685">
                  <c:v>3</c:v>
                </c:pt>
                <c:pt idx="1686">
                  <c:v>3</c:v>
                </c:pt>
                <c:pt idx="1687">
                  <c:v>3</c:v>
                </c:pt>
                <c:pt idx="1688">
                  <c:v>3</c:v>
                </c:pt>
                <c:pt idx="1689">
                  <c:v>3</c:v>
                </c:pt>
                <c:pt idx="1690">
                  <c:v>3</c:v>
                </c:pt>
                <c:pt idx="1691">
                  <c:v>3</c:v>
                </c:pt>
                <c:pt idx="1692">
                  <c:v>3</c:v>
                </c:pt>
                <c:pt idx="1693">
                  <c:v>3</c:v>
                </c:pt>
                <c:pt idx="1694">
                  <c:v>3</c:v>
                </c:pt>
                <c:pt idx="1695">
                  <c:v>3</c:v>
                </c:pt>
                <c:pt idx="1696">
                  <c:v>3</c:v>
                </c:pt>
                <c:pt idx="1697">
                  <c:v>3</c:v>
                </c:pt>
                <c:pt idx="1698">
                  <c:v>3</c:v>
                </c:pt>
                <c:pt idx="1699">
                  <c:v>3</c:v>
                </c:pt>
                <c:pt idx="1700">
                  <c:v>3</c:v>
                </c:pt>
                <c:pt idx="1701">
                  <c:v>3</c:v>
                </c:pt>
                <c:pt idx="1702">
                  <c:v>3</c:v>
                </c:pt>
                <c:pt idx="1703">
                  <c:v>3</c:v>
                </c:pt>
                <c:pt idx="1704">
                  <c:v>3</c:v>
                </c:pt>
                <c:pt idx="1705">
                  <c:v>3</c:v>
                </c:pt>
                <c:pt idx="1706">
                  <c:v>3</c:v>
                </c:pt>
                <c:pt idx="1707">
                  <c:v>3</c:v>
                </c:pt>
                <c:pt idx="1708">
                  <c:v>3</c:v>
                </c:pt>
                <c:pt idx="1709">
                  <c:v>3</c:v>
                </c:pt>
                <c:pt idx="1710">
                  <c:v>3</c:v>
                </c:pt>
                <c:pt idx="1711">
                  <c:v>3</c:v>
                </c:pt>
                <c:pt idx="1712">
                  <c:v>3</c:v>
                </c:pt>
                <c:pt idx="1713">
                  <c:v>3</c:v>
                </c:pt>
                <c:pt idx="1714">
                  <c:v>3</c:v>
                </c:pt>
                <c:pt idx="1715">
                  <c:v>3</c:v>
                </c:pt>
                <c:pt idx="1716">
                  <c:v>3</c:v>
                </c:pt>
                <c:pt idx="1717">
                  <c:v>3</c:v>
                </c:pt>
                <c:pt idx="1718">
                  <c:v>3</c:v>
                </c:pt>
                <c:pt idx="1719">
                  <c:v>3</c:v>
                </c:pt>
                <c:pt idx="1720">
                  <c:v>3</c:v>
                </c:pt>
                <c:pt idx="1721">
                  <c:v>3</c:v>
                </c:pt>
                <c:pt idx="1722">
                  <c:v>3</c:v>
                </c:pt>
                <c:pt idx="1723">
                  <c:v>3</c:v>
                </c:pt>
                <c:pt idx="1724">
                  <c:v>3</c:v>
                </c:pt>
                <c:pt idx="1725">
                  <c:v>3</c:v>
                </c:pt>
                <c:pt idx="1726">
                  <c:v>3</c:v>
                </c:pt>
                <c:pt idx="1727">
                  <c:v>3</c:v>
                </c:pt>
                <c:pt idx="1728">
                  <c:v>3</c:v>
                </c:pt>
                <c:pt idx="1729">
                  <c:v>3</c:v>
                </c:pt>
                <c:pt idx="1730">
                  <c:v>3</c:v>
                </c:pt>
                <c:pt idx="1731">
                  <c:v>3</c:v>
                </c:pt>
                <c:pt idx="1732">
                  <c:v>3</c:v>
                </c:pt>
                <c:pt idx="1733">
                  <c:v>3</c:v>
                </c:pt>
                <c:pt idx="1734">
                  <c:v>3</c:v>
                </c:pt>
                <c:pt idx="1735">
                  <c:v>3</c:v>
                </c:pt>
                <c:pt idx="1736">
                  <c:v>3</c:v>
                </c:pt>
                <c:pt idx="1737">
                  <c:v>3</c:v>
                </c:pt>
                <c:pt idx="1738">
                  <c:v>3</c:v>
                </c:pt>
                <c:pt idx="1739">
                  <c:v>3</c:v>
                </c:pt>
                <c:pt idx="1740">
                  <c:v>3</c:v>
                </c:pt>
                <c:pt idx="1741">
                  <c:v>3</c:v>
                </c:pt>
                <c:pt idx="1742">
                  <c:v>3</c:v>
                </c:pt>
                <c:pt idx="1743">
                  <c:v>3</c:v>
                </c:pt>
                <c:pt idx="1744">
                  <c:v>3</c:v>
                </c:pt>
                <c:pt idx="1745">
                  <c:v>3</c:v>
                </c:pt>
                <c:pt idx="1746">
                  <c:v>3</c:v>
                </c:pt>
                <c:pt idx="1747">
                  <c:v>3</c:v>
                </c:pt>
                <c:pt idx="1748">
                  <c:v>3</c:v>
                </c:pt>
                <c:pt idx="1749">
                  <c:v>3</c:v>
                </c:pt>
                <c:pt idx="1750">
                  <c:v>3</c:v>
                </c:pt>
                <c:pt idx="1751">
                  <c:v>3</c:v>
                </c:pt>
                <c:pt idx="1752">
                  <c:v>3</c:v>
                </c:pt>
                <c:pt idx="1753">
                  <c:v>3</c:v>
                </c:pt>
                <c:pt idx="1754">
                  <c:v>3</c:v>
                </c:pt>
                <c:pt idx="1755">
                  <c:v>3</c:v>
                </c:pt>
                <c:pt idx="1756">
                  <c:v>3</c:v>
                </c:pt>
                <c:pt idx="1757">
                  <c:v>3</c:v>
                </c:pt>
                <c:pt idx="1758">
                  <c:v>3</c:v>
                </c:pt>
                <c:pt idx="1759">
                  <c:v>3</c:v>
                </c:pt>
                <c:pt idx="1760">
                  <c:v>3</c:v>
                </c:pt>
                <c:pt idx="1761">
                  <c:v>3</c:v>
                </c:pt>
                <c:pt idx="1762">
                  <c:v>3</c:v>
                </c:pt>
                <c:pt idx="1763">
                  <c:v>3</c:v>
                </c:pt>
                <c:pt idx="1764">
                  <c:v>3</c:v>
                </c:pt>
                <c:pt idx="1765">
                  <c:v>3</c:v>
                </c:pt>
                <c:pt idx="1766">
                  <c:v>3</c:v>
                </c:pt>
                <c:pt idx="1767">
                  <c:v>3</c:v>
                </c:pt>
                <c:pt idx="1768">
                  <c:v>3</c:v>
                </c:pt>
                <c:pt idx="1769">
                  <c:v>3</c:v>
                </c:pt>
                <c:pt idx="1770">
                  <c:v>3</c:v>
                </c:pt>
                <c:pt idx="1771">
                  <c:v>3</c:v>
                </c:pt>
                <c:pt idx="1772">
                  <c:v>3</c:v>
                </c:pt>
                <c:pt idx="1773">
                  <c:v>3</c:v>
                </c:pt>
                <c:pt idx="1774">
                  <c:v>3</c:v>
                </c:pt>
                <c:pt idx="1775">
                  <c:v>3</c:v>
                </c:pt>
                <c:pt idx="1776">
                  <c:v>3</c:v>
                </c:pt>
                <c:pt idx="1777">
                  <c:v>3</c:v>
                </c:pt>
                <c:pt idx="1778">
                  <c:v>3</c:v>
                </c:pt>
                <c:pt idx="1779">
                  <c:v>3</c:v>
                </c:pt>
                <c:pt idx="1780">
                  <c:v>3</c:v>
                </c:pt>
                <c:pt idx="1781">
                  <c:v>3</c:v>
                </c:pt>
                <c:pt idx="1782">
                  <c:v>3</c:v>
                </c:pt>
                <c:pt idx="1783">
                  <c:v>3</c:v>
                </c:pt>
                <c:pt idx="1784">
                  <c:v>3</c:v>
                </c:pt>
                <c:pt idx="1785">
                  <c:v>3</c:v>
                </c:pt>
                <c:pt idx="1786">
                  <c:v>3</c:v>
                </c:pt>
                <c:pt idx="1787">
                  <c:v>3</c:v>
                </c:pt>
                <c:pt idx="1788">
                  <c:v>3</c:v>
                </c:pt>
                <c:pt idx="1789">
                  <c:v>3</c:v>
                </c:pt>
                <c:pt idx="1790">
                  <c:v>3</c:v>
                </c:pt>
                <c:pt idx="1791">
                  <c:v>3</c:v>
                </c:pt>
                <c:pt idx="1792">
                  <c:v>3</c:v>
                </c:pt>
                <c:pt idx="1793">
                  <c:v>3</c:v>
                </c:pt>
                <c:pt idx="1794">
                  <c:v>3</c:v>
                </c:pt>
                <c:pt idx="1795">
                  <c:v>3</c:v>
                </c:pt>
                <c:pt idx="1796">
                  <c:v>3</c:v>
                </c:pt>
                <c:pt idx="1797">
                  <c:v>3</c:v>
                </c:pt>
                <c:pt idx="1798">
                  <c:v>3</c:v>
                </c:pt>
                <c:pt idx="1799">
                  <c:v>3</c:v>
                </c:pt>
                <c:pt idx="1800">
                  <c:v>3</c:v>
                </c:pt>
                <c:pt idx="1801">
                  <c:v>3</c:v>
                </c:pt>
                <c:pt idx="1802">
                  <c:v>3</c:v>
                </c:pt>
                <c:pt idx="1803">
                  <c:v>3</c:v>
                </c:pt>
                <c:pt idx="1804">
                  <c:v>3</c:v>
                </c:pt>
                <c:pt idx="1805">
                  <c:v>3</c:v>
                </c:pt>
                <c:pt idx="1806">
                  <c:v>3</c:v>
                </c:pt>
                <c:pt idx="1807">
                  <c:v>3</c:v>
                </c:pt>
                <c:pt idx="1808">
                  <c:v>3</c:v>
                </c:pt>
                <c:pt idx="1809">
                  <c:v>3</c:v>
                </c:pt>
                <c:pt idx="1810">
                  <c:v>3</c:v>
                </c:pt>
                <c:pt idx="1811">
                  <c:v>3</c:v>
                </c:pt>
                <c:pt idx="1812">
                  <c:v>3</c:v>
                </c:pt>
                <c:pt idx="1813">
                  <c:v>3</c:v>
                </c:pt>
                <c:pt idx="1814">
                  <c:v>3</c:v>
                </c:pt>
                <c:pt idx="1815">
                  <c:v>3</c:v>
                </c:pt>
                <c:pt idx="1816">
                  <c:v>3</c:v>
                </c:pt>
                <c:pt idx="1817">
                  <c:v>3</c:v>
                </c:pt>
                <c:pt idx="1818">
                  <c:v>3</c:v>
                </c:pt>
                <c:pt idx="1819">
                  <c:v>3</c:v>
                </c:pt>
                <c:pt idx="1820">
                  <c:v>3</c:v>
                </c:pt>
                <c:pt idx="1821">
                  <c:v>3</c:v>
                </c:pt>
                <c:pt idx="1822">
                  <c:v>3</c:v>
                </c:pt>
                <c:pt idx="1823">
                  <c:v>3</c:v>
                </c:pt>
                <c:pt idx="1824">
                  <c:v>3</c:v>
                </c:pt>
                <c:pt idx="1825">
                  <c:v>3</c:v>
                </c:pt>
                <c:pt idx="1826">
                  <c:v>3</c:v>
                </c:pt>
                <c:pt idx="1827">
                  <c:v>3</c:v>
                </c:pt>
                <c:pt idx="1828">
                  <c:v>3</c:v>
                </c:pt>
                <c:pt idx="1829">
                  <c:v>3</c:v>
                </c:pt>
                <c:pt idx="1830">
                  <c:v>3</c:v>
                </c:pt>
                <c:pt idx="1831">
                  <c:v>3</c:v>
                </c:pt>
                <c:pt idx="1832">
                  <c:v>3</c:v>
                </c:pt>
                <c:pt idx="1833">
                  <c:v>3</c:v>
                </c:pt>
                <c:pt idx="1834">
                  <c:v>3</c:v>
                </c:pt>
                <c:pt idx="1835">
                  <c:v>3</c:v>
                </c:pt>
                <c:pt idx="1836">
                  <c:v>3</c:v>
                </c:pt>
                <c:pt idx="1837">
                  <c:v>3</c:v>
                </c:pt>
                <c:pt idx="1838">
                  <c:v>3</c:v>
                </c:pt>
                <c:pt idx="1839">
                  <c:v>3</c:v>
                </c:pt>
                <c:pt idx="1840">
                  <c:v>3</c:v>
                </c:pt>
                <c:pt idx="1841">
                  <c:v>3</c:v>
                </c:pt>
                <c:pt idx="1842">
                  <c:v>3</c:v>
                </c:pt>
                <c:pt idx="1843">
                  <c:v>3</c:v>
                </c:pt>
                <c:pt idx="1844">
                  <c:v>3</c:v>
                </c:pt>
                <c:pt idx="1845">
                  <c:v>3</c:v>
                </c:pt>
                <c:pt idx="1846">
                  <c:v>3</c:v>
                </c:pt>
                <c:pt idx="1847">
                  <c:v>3</c:v>
                </c:pt>
                <c:pt idx="1848">
                  <c:v>3</c:v>
                </c:pt>
                <c:pt idx="1849">
                  <c:v>3</c:v>
                </c:pt>
                <c:pt idx="1850">
                  <c:v>3</c:v>
                </c:pt>
                <c:pt idx="1851">
                  <c:v>3</c:v>
                </c:pt>
                <c:pt idx="1852">
                  <c:v>3</c:v>
                </c:pt>
                <c:pt idx="1853">
                  <c:v>3</c:v>
                </c:pt>
                <c:pt idx="1854">
                  <c:v>3</c:v>
                </c:pt>
                <c:pt idx="1855">
                  <c:v>3</c:v>
                </c:pt>
                <c:pt idx="1856">
                  <c:v>3</c:v>
                </c:pt>
                <c:pt idx="1857">
                  <c:v>3</c:v>
                </c:pt>
                <c:pt idx="1858">
                  <c:v>3</c:v>
                </c:pt>
                <c:pt idx="1859">
                  <c:v>3</c:v>
                </c:pt>
                <c:pt idx="1860">
                  <c:v>3</c:v>
                </c:pt>
                <c:pt idx="1861">
                  <c:v>3</c:v>
                </c:pt>
                <c:pt idx="1862">
                  <c:v>3</c:v>
                </c:pt>
                <c:pt idx="1863">
                  <c:v>3</c:v>
                </c:pt>
                <c:pt idx="1864">
                  <c:v>3</c:v>
                </c:pt>
                <c:pt idx="1865">
                  <c:v>3</c:v>
                </c:pt>
                <c:pt idx="1866">
                  <c:v>3</c:v>
                </c:pt>
                <c:pt idx="1867">
                  <c:v>3</c:v>
                </c:pt>
                <c:pt idx="1868">
                  <c:v>3</c:v>
                </c:pt>
                <c:pt idx="1869">
                  <c:v>3</c:v>
                </c:pt>
                <c:pt idx="1870">
                  <c:v>3</c:v>
                </c:pt>
                <c:pt idx="1871">
                  <c:v>3</c:v>
                </c:pt>
                <c:pt idx="1872">
                  <c:v>3</c:v>
                </c:pt>
                <c:pt idx="1873">
                  <c:v>3</c:v>
                </c:pt>
                <c:pt idx="1874">
                  <c:v>3</c:v>
                </c:pt>
                <c:pt idx="1875">
                  <c:v>3</c:v>
                </c:pt>
                <c:pt idx="1876">
                  <c:v>3</c:v>
                </c:pt>
                <c:pt idx="1877">
                  <c:v>3</c:v>
                </c:pt>
                <c:pt idx="1878">
                  <c:v>3</c:v>
                </c:pt>
                <c:pt idx="1879">
                  <c:v>3</c:v>
                </c:pt>
                <c:pt idx="1880">
                  <c:v>3</c:v>
                </c:pt>
                <c:pt idx="1881">
                  <c:v>3</c:v>
                </c:pt>
                <c:pt idx="1882">
                  <c:v>3</c:v>
                </c:pt>
                <c:pt idx="1883">
                  <c:v>3</c:v>
                </c:pt>
                <c:pt idx="1884">
                  <c:v>3</c:v>
                </c:pt>
                <c:pt idx="1885">
                  <c:v>3</c:v>
                </c:pt>
                <c:pt idx="1886">
                  <c:v>3</c:v>
                </c:pt>
                <c:pt idx="1887">
                  <c:v>3</c:v>
                </c:pt>
                <c:pt idx="1888">
                  <c:v>3</c:v>
                </c:pt>
                <c:pt idx="1889">
                  <c:v>3</c:v>
                </c:pt>
                <c:pt idx="1890">
                  <c:v>3</c:v>
                </c:pt>
                <c:pt idx="1891">
                  <c:v>3</c:v>
                </c:pt>
                <c:pt idx="1892">
                  <c:v>3</c:v>
                </c:pt>
                <c:pt idx="1893">
                  <c:v>3</c:v>
                </c:pt>
                <c:pt idx="1894">
                  <c:v>3</c:v>
                </c:pt>
                <c:pt idx="1895">
                  <c:v>3</c:v>
                </c:pt>
                <c:pt idx="1896">
                  <c:v>3</c:v>
                </c:pt>
                <c:pt idx="1897">
                  <c:v>3</c:v>
                </c:pt>
                <c:pt idx="1898">
                  <c:v>3</c:v>
                </c:pt>
                <c:pt idx="1899">
                  <c:v>3</c:v>
                </c:pt>
                <c:pt idx="1900">
                  <c:v>3</c:v>
                </c:pt>
                <c:pt idx="1901">
                  <c:v>3</c:v>
                </c:pt>
                <c:pt idx="1902">
                  <c:v>3</c:v>
                </c:pt>
                <c:pt idx="1903">
                  <c:v>3</c:v>
                </c:pt>
                <c:pt idx="1904">
                  <c:v>3</c:v>
                </c:pt>
                <c:pt idx="1905">
                  <c:v>3</c:v>
                </c:pt>
                <c:pt idx="1906">
                  <c:v>3</c:v>
                </c:pt>
                <c:pt idx="1907">
                  <c:v>3</c:v>
                </c:pt>
                <c:pt idx="1908">
                  <c:v>3</c:v>
                </c:pt>
                <c:pt idx="1909">
                  <c:v>3</c:v>
                </c:pt>
                <c:pt idx="1910">
                  <c:v>3</c:v>
                </c:pt>
                <c:pt idx="1911">
                  <c:v>3</c:v>
                </c:pt>
                <c:pt idx="1912">
                  <c:v>3</c:v>
                </c:pt>
                <c:pt idx="1913">
                  <c:v>3</c:v>
                </c:pt>
                <c:pt idx="1914">
                  <c:v>3</c:v>
                </c:pt>
                <c:pt idx="1915">
                  <c:v>3</c:v>
                </c:pt>
                <c:pt idx="1916">
                  <c:v>3</c:v>
                </c:pt>
                <c:pt idx="1917">
                  <c:v>3</c:v>
                </c:pt>
                <c:pt idx="1918">
                  <c:v>3</c:v>
                </c:pt>
                <c:pt idx="1919">
                  <c:v>3</c:v>
                </c:pt>
                <c:pt idx="1920">
                  <c:v>3</c:v>
                </c:pt>
                <c:pt idx="1921">
                  <c:v>3</c:v>
                </c:pt>
                <c:pt idx="1922">
                  <c:v>3</c:v>
                </c:pt>
                <c:pt idx="1923">
                  <c:v>3</c:v>
                </c:pt>
                <c:pt idx="1924">
                  <c:v>3</c:v>
                </c:pt>
                <c:pt idx="1925">
                  <c:v>3</c:v>
                </c:pt>
                <c:pt idx="1926">
                  <c:v>3</c:v>
                </c:pt>
                <c:pt idx="1927">
                  <c:v>3</c:v>
                </c:pt>
                <c:pt idx="1928">
                  <c:v>3</c:v>
                </c:pt>
                <c:pt idx="1929">
                  <c:v>3</c:v>
                </c:pt>
                <c:pt idx="1930">
                  <c:v>3</c:v>
                </c:pt>
                <c:pt idx="1931">
                  <c:v>3</c:v>
                </c:pt>
                <c:pt idx="1932">
                  <c:v>3</c:v>
                </c:pt>
                <c:pt idx="1933">
                  <c:v>3</c:v>
                </c:pt>
                <c:pt idx="1934">
                  <c:v>3</c:v>
                </c:pt>
                <c:pt idx="1935">
                  <c:v>3</c:v>
                </c:pt>
                <c:pt idx="1936">
                  <c:v>3</c:v>
                </c:pt>
                <c:pt idx="1937">
                  <c:v>3</c:v>
                </c:pt>
                <c:pt idx="1938">
                  <c:v>3</c:v>
                </c:pt>
                <c:pt idx="1939">
                  <c:v>3</c:v>
                </c:pt>
                <c:pt idx="1940">
                  <c:v>3</c:v>
                </c:pt>
                <c:pt idx="1941">
                  <c:v>3</c:v>
                </c:pt>
                <c:pt idx="1942">
                  <c:v>3</c:v>
                </c:pt>
                <c:pt idx="1943">
                  <c:v>3</c:v>
                </c:pt>
                <c:pt idx="1944">
                  <c:v>3</c:v>
                </c:pt>
                <c:pt idx="1945">
                  <c:v>3</c:v>
                </c:pt>
                <c:pt idx="1946">
                  <c:v>3</c:v>
                </c:pt>
                <c:pt idx="1947">
                  <c:v>3</c:v>
                </c:pt>
                <c:pt idx="1948">
                  <c:v>3</c:v>
                </c:pt>
                <c:pt idx="1949">
                  <c:v>3</c:v>
                </c:pt>
                <c:pt idx="1950">
                  <c:v>3</c:v>
                </c:pt>
                <c:pt idx="1951">
                  <c:v>3</c:v>
                </c:pt>
                <c:pt idx="1952">
                  <c:v>3</c:v>
                </c:pt>
                <c:pt idx="1953">
                  <c:v>3</c:v>
                </c:pt>
                <c:pt idx="1954">
                  <c:v>3</c:v>
                </c:pt>
                <c:pt idx="1955">
                  <c:v>3</c:v>
                </c:pt>
                <c:pt idx="1956">
                  <c:v>3</c:v>
                </c:pt>
                <c:pt idx="1957">
                  <c:v>3</c:v>
                </c:pt>
                <c:pt idx="1958">
                  <c:v>3</c:v>
                </c:pt>
                <c:pt idx="1959">
                  <c:v>3</c:v>
                </c:pt>
                <c:pt idx="1960">
                  <c:v>3</c:v>
                </c:pt>
                <c:pt idx="1961">
                  <c:v>3</c:v>
                </c:pt>
                <c:pt idx="1962">
                  <c:v>3</c:v>
                </c:pt>
                <c:pt idx="1963">
                  <c:v>3</c:v>
                </c:pt>
                <c:pt idx="1964">
                  <c:v>3</c:v>
                </c:pt>
                <c:pt idx="1965">
                  <c:v>3</c:v>
                </c:pt>
                <c:pt idx="1966">
                  <c:v>3</c:v>
                </c:pt>
                <c:pt idx="1967">
                  <c:v>3</c:v>
                </c:pt>
                <c:pt idx="1968">
                  <c:v>3</c:v>
                </c:pt>
                <c:pt idx="1969">
                  <c:v>3</c:v>
                </c:pt>
                <c:pt idx="1970">
                  <c:v>3</c:v>
                </c:pt>
                <c:pt idx="1971">
                  <c:v>3</c:v>
                </c:pt>
                <c:pt idx="1972">
                  <c:v>3</c:v>
                </c:pt>
                <c:pt idx="1973">
                  <c:v>3</c:v>
                </c:pt>
                <c:pt idx="1974">
                  <c:v>3</c:v>
                </c:pt>
                <c:pt idx="1975">
                  <c:v>3</c:v>
                </c:pt>
                <c:pt idx="1976">
                  <c:v>3</c:v>
                </c:pt>
                <c:pt idx="1977">
                  <c:v>3</c:v>
                </c:pt>
                <c:pt idx="1978">
                  <c:v>3</c:v>
                </c:pt>
                <c:pt idx="1979">
                  <c:v>3</c:v>
                </c:pt>
                <c:pt idx="1980">
                  <c:v>3</c:v>
                </c:pt>
                <c:pt idx="1981">
                  <c:v>3</c:v>
                </c:pt>
                <c:pt idx="1982">
                  <c:v>3</c:v>
                </c:pt>
                <c:pt idx="1983">
                  <c:v>3</c:v>
                </c:pt>
                <c:pt idx="1984">
                  <c:v>3</c:v>
                </c:pt>
                <c:pt idx="1985">
                  <c:v>3</c:v>
                </c:pt>
                <c:pt idx="1986">
                  <c:v>3</c:v>
                </c:pt>
                <c:pt idx="1987">
                  <c:v>3</c:v>
                </c:pt>
                <c:pt idx="1988">
                  <c:v>3</c:v>
                </c:pt>
                <c:pt idx="1989">
                  <c:v>3</c:v>
                </c:pt>
                <c:pt idx="1990">
                  <c:v>3</c:v>
                </c:pt>
                <c:pt idx="1991">
                  <c:v>3</c:v>
                </c:pt>
                <c:pt idx="1992">
                  <c:v>3</c:v>
                </c:pt>
                <c:pt idx="1993">
                  <c:v>3</c:v>
                </c:pt>
                <c:pt idx="1994">
                  <c:v>3</c:v>
                </c:pt>
                <c:pt idx="1995">
                  <c:v>3</c:v>
                </c:pt>
                <c:pt idx="1996">
                  <c:v>3</c:v>
                </c:pt>
                <c:pt idx="1997">
                  <c:v>3</c:v>
                </c:pt>
                <c:pt idx="1998">
                  <c:v>3</c:v>
                </c:pt>
                <c:pt idx="1999">
                  <c:v>3</c:v>
                </c:pt>
                <c:pt idx="2000">
                  <c:v>3</c:v>
                </c:pt>
                <c:pt idx="2001">
                  <c:v>3</c:v>
                </c:pt>
                <c:pt idx="2002">
                  <c:v>3</c:v>
                </c:pt>
                <c:pt idx="2003">
                  <c:v>3</c:v>
                </c:pt>
                <c:pt idx="2004">
                  <c:v>3</c:v>
                </c:pt>
                <c:pt idx="2005">
                  <c:v>3</c:v>
                </c:pt>
                <c:pt idx="2006">
                  <c:v>3</c:v>
                </c:pt>
                <c:pt idx="2007">
                  <c:v>3</c:v>
                </c:pt>
                <c:pt idx="2008">
                  <c:v>3</c:v>
                </c:pt>
                <c:pt idx="2009">
                  <c:v>3</c:v>
                </c:pt>
                <c:pt idx="2010">
                  <c:v>3</c:v>
                </c:pt>
                <c:pt idx="2011">
                  <c:v>3</c:v>
                </c:pt>
                <c:pt idx="2012">
                  <c:v>3</c:v>
                </c:pt>
                <c:pt idx="2013">
                  <c:v>3</c:v>
                </c:pt>
                <c:pt idx="2014">
                  <c:v>3</c:v>
                </c:pt>
                <c:pt idx="2015">
                  <c:v>3</c:v>
                </c:pt>
                <c:pt idx="2016">
                  <c:v>3</c:v>
                </c:pt>
                <c:pt idx="2017">
                  <c:v>3</c:v>
                </c:pt>
                <c:pt idx="2018">
                  <c:v>3</c:v>
                </c:pt>
                <c:pt idx="2019">
                  <c:v>3</c:v>
                </c:pt>
                <c:pt idx="2020">
                  <c:v>3</c:v>
                </c:pt>
                <c:pt idx="2021">
                  <c:v>3</c:v>
                </c:pt>
                <c:pt idx="2022">
                  <c:v>3</c:v>
                </c:pt>
                <c:pt idx="2023">
                  <c:v>3</c:v>
                </c:pt>
                <c:pt idx="2024">
                  <c:v>3</c:v>
                </c:pt>
                <c:pt idx="2025">
                  <c:v>3</c:v>
                </c:pt>
                <c:pt idx="2026">
                  <c:v>3</c:v>
                </c:pt>
                <c:pt idx="2027">
                  <c:v>3</c:v>
                </c:pt>
                <c:pt idx="2028">
                  <c:v>3</c:v>
                </c:pt>
                <c:pt idx="2029">
                  <c:v>3</c:v>
                </c:pt>
                <c:pt idx="2030">
                  <c:v>3</c:v>
                </c:pt>
                <c:pt idx="2031">
                  <c:v>3</c:v>
                </c:pt>
                <c:pt idx="2032">
                  <c:v>3</c:v>
                </c:pt>
                <c:pt idx="2033">
                  <c:v>3</c:v>
                </c:pt>
                <c:pt idx="2034">
                  <c:v>3</c:v>
                </c:pt>
                <c:pt idx="2035">
                  <c:v>3</c:v>
                </c:pt>
                <c:pt idx="2036">
                  <c:v>3</c:v>
                </c:pt>
                <c:pt idx="2037">
                  <c:v>3</c:v>
                </c:pt>
                <c:pt idx="2038">
                  <c:v>3</c:v>
                </c:pt>
                <c:pt idx="2039">
                  <c:v>3</c:v>
                </c:pt>
                <c:pt idx="2040">
                  <c:v>3</c:v>
                </c:pt>
                <c:pt idx="2041">
                  <c:v>3</c:v>
                </c:pt>
                <c:pt idx="2042">
                  <c:v>3</c:v>
                </c:pt>
                <c:pt idx="2043">
                  <c:v>3</c:v>
                </c:pt>
                <c:pt idx="2044">
                  <c:v>3</c:v>
                </c:pt>
                <c:pt idx="2045">
                  <c:v>3</c:v>
                </c:pt>
                <c:pt idx="2046">
                  <c:v>3</c:v>
                </c:pt>
                <c:pt idx="2047">
                  <c:v>3</c:v>
                </c:pt>
                <c:pt idx="2048">
                  <c:v>3</c:v>
                </c:pt>
                <c:pt idx="2049">
                  <c:v>3</c:v>
                </c:pt>
                <c:pt idx="2050">
                  <c:v>3</c:v>
                </c:pt>
                <c:pt idx="2051">
                  <c:v>3</c:v>
                </c:pt>
                <c:pt idx="2052">
                  <c:v>3</c:v>
                </c:pt>
                <c:pt idx="2053">
                  <c:v>3</c:v>
                </c:pt>
                <c:pt idx="2054">
                  <c:v>3</c:v>
                </c:pt>
                <c:pt idx="2055">
                  <c:v>3</c:v>
                </c:pt>
                <c:pt idx="2056">
                  <c:v>3</c:v>
                </c:pt>
                <c:pt idx="2057">
                  <c:v>3</c:v>
                </c:pt>
                <c:pt idx="2058">
                  <c:v>3</c:v>
                </c:pt>
                <c:pt idx="2059">
                  <c:v>3</c:v>
                </c:pt>
                <c:pt idx="2060">
                  <c:v>3</c:v>
                </c:pt>
                <c:pt idx="2061">
                  <c:v>3</c:v>
                </c:pt>
                <c:pt idx="2062">
                  <c:v>3</c:v>
                </c:pt>
                <c:pt idx="2063">
                  <c:v>3</c:v>
                </c:pt>
                <c:pt idx="2064">
                  <c:v>3</c:v>
                </c:pt>
                <c:pt idx="2065">
                  <c:v>3</c:v>
                </c:pt>
                <c:pt idx="2066">
                  <c:v>3</c:v>
                </c:pt>
                <c:pt idx="2067">
                  <c:v>3</c:v>
                </c:pt>
                <c:pt idx="2068">
                  <c:v>3</c:v>
                </c:pt>
                <c:pt idx="2069">
                  <c:v>3</c:v>
                </c:pt>
                <c:pt idx="2070">
                  <c:v>3</c:v>
                </c:pt>
                <c:pt idx="2071">
                  <c:v>3</c:v>
                </c:pt>
                <c:pt idx="2072">
                  <c:v>3</c:v>
                </c:pt>
                <c:pt idx="2073">
                  <c:v>3</c:v>
                </c:pt>
                <c:pt idx="2074">
                  <c:v>3</c:v>
                </c:pt>
                <c:pt idx="2075">
                  <c:v>3</c:v>
                </c:pt>
                <c:pt idx="2076">
                  <c:v>3</c:v>
                </c:pt>
                <c:pt idx="2077">
                  <c:v>3</c:v>
                </c:pt>
                <c:pt idx="2078">
                  <c:v>3</c:v>
                </c:pt>
                <c:pt idx="2079">
                  <c:v>3</c:v>
                </c:pt>
                <c:pt idx="2080">
                  <c:v>3</c:v>
                </c:pt>
                <c:pt idx="2081">
                  <c:v>3</c:v>
                </c:pt>
                <c:pt idx="2082">
                  <c:v>3</c:v>
                </c:pt>
                <c:pt idx="2083">
                  <c:v>3</c:v>
                </c:pt>
                <c:pt idx="2084">
                  <c:v>3</c:v>
                </c:pt>
                <c:pt idx="2085">
                  <c:v>3</c:v>
                </c:pt>
                <c:pt idx="2086">
                  <c:v>3</c:v>
                </c:pt>
                <c:pt idx="2087">
                  <c:v>3</c:v>
                </c:pt>
                <c:pt idx="2088">
                  <c:v>3</c:v>
                </c:pt>
                <c:pt idx="2089">
                  <c:v>3</c:v>
                </c:pt>
                <c:pt idx="2090">
                  <c:v>3</c:v>
                </c:pt>
                <c:pt idx="2091">
                  <c:v>3</c:v>
                </c:pt>
                <c:pt idx="2092">
                  <c:v>3</c:v>
                </c:pt>
                <c:pt idx="2093">
                  <c:v>3</c:v>
                </c:pt>
                <c:pt idx="2094">
                  <c:v>3</c:v>
                </c:pt>
                <c:pt idx="2095">
                  <c:v>3</c:v>
                </c:pt>
                <c:pt idx="2096">
                  <c:v>3</c:v>
                </c:pt>
                <c:pt idx="2097">
                  <c:v>3</c:v>
                </c:pt>
                <c:pt idx="2098">
                  <c:v>3</c:v>
                </c:pt>
                <c:pt idx="2099">
                  <c:v>3</c:v>
                </c:pt>
                <c:pt idx="2100">
                  <c:v>3</c:v>
                </c:pt>
                <c:pt idx="2101">
                  <c:v>3</c:v>
                </c:pt>
                <c:pt idx="2102">
                  <c:v>3</c:v>
                </c:pt>
                <c:pt idx="2103">
                  <c:v>3</c:v>
                </c:pt>
                <c:pt idx="2104">
                  <c:v>3</c:v>
                </c:pt>
                <c:pt idx="2105">
                  <c:v>3</c:v>
                </c:pt>
                <c:pt idx="2106">
                  <c:v>3</c:v>
                </c:pt>
                <c:pt idx="2107">
                  <c:v>3</c:v>
                </c:pt>
                <c:pt idx="2108">
                  <c:v>3</c:v>
                </c:pt>
                <c:pt idx="2109">
                  <c:v>3</c:v>
                </c:pt>
                <c:pt idx="2110">
                  <c:v>3</c:v>
                </c:pt>
                <c:pt idx="2111">
                  <c:v>3</c:v>
                </c:pt>
                <c:pt idx="2112">
                  <c:v>3</c:v>
                </c:pt>
                <c:pt idx="2113">
                  <c:v>3</c:v>
                </c:pt>
                <c:pt idx="2114">
                  <c:v>3</c:v>
                </c:pt>
                <c:pt idx="2115">
                  <c:v>3</c:v>
                </c:pt>
                <c:pt idx="2116">
                  <c:v>3</c:v>
                </c:pt>
                <c:pt idx="2117">
                  <c:v>3</c:v>
                </c:pt>
                <c:pt idx="2118">
                  <c:v>3</c:v>
                </c:pt>
                <c:pt idx="2119">
                  <c:v>3</c:v>
                </c:pt>
                <c:pt idx="2120">
                  <c:v>3</c:v>
                </c:pt>
                <c:pt idx="2121">
                  <c:v>3</c:v>
                </c:pt>
                <c:pt idx="2122">
                  <c:v>3</c:v>
                </c:pt>
                <c:pt idx="2123">
                  <c:v>3</c:v>
                </c:pt>
                <c:pt idx="2124">
                  <c:v>3</c:v>
                </c:pt>
                <c:pt idx="2125">
                  <c:v>3</c:v>
                </c:pt>
                <c:pt idx="2126">
                  <c:v>3</c:v>
                </c:pt>
                <c:pt idx="2127">
                  <c:v>3</c:v>
                </c:pt>
                <c:pt idx="2128">
                  <c:v>3</c:v>
                </c:pt>
                <c:pt idx="2129">
                  <c:v>3</c:v>
                </c:pt>
                <c:pt idx="2130">
                  <c:v>3</c:v>
                </c:pt>
                <c:pt idx="2131">
                  <c:v>3</c:v>
                </c:pt>
                <c:pt idx="2132">
                  <c:v>3</c:v>
                </c:pt>
                <c:pt idx="2133">
                  <c:v>3</c:v>
                </c:pt>
                <c:pt idx="2134">
                  <c:v>3</c:v>
                </c:pt>
                <c:pt idx="2135">
                  <c:v>3</c:v>
                </c:pt>
                <c:pt idx="2136">
                  <c:v>3</c:v>
                </c:pt>
                <c:pt idx="2137">
                  <c:v>3</c:v>
                </c:pt>
                <c:pt idx="2138">
                  <c:v>3</c:v>
                </c:pt>
                <c:pt idx="2139">
                  <c:v>3</c:v>
                </c:pt>
                <c:pt idx="2140">
                  <c:v>3</c:v>
                </c:pt>
                <c:pt idx="2141">
                  <c:v>3</c:v>
                </c:pt>
                <c:pt idx="2142">
                  <c:v>3</c:v>
                </c:pt>
                <c:pt idx="2143">
                  <c:v>3</c:v>
                </c:pt>
                <c:pt idx="2144">
                  <c:v>3</c:v>
                </c:pt>
                <c:pt idx="2145">
                  <c:v>3</c:v>
                </c:pt>
                <c:pt idx="2146">
                  <c:v>3</c:v>
                </c:pt>
                <c:pt idx="2147">
                  <c:v>3</c:v>
                </c:pt>
                <c:pt idx="2148">
                  <c:v>3</c:v>
                </c:pt>
                <c:pt idx="2149">
                  <c:v>3</c:v>
                </c:pt>
                <c:pt idx="2150">
                  <c:v>3</c:v>
                </c:pt>
                <c:pt idx="2151">
                  <c:v>3</c:v>
                </c:pt>
                <c:pt idx="2152">
                  <c:v>3</c:v>
                </c:pt>
                <c:pt idx="2153">
                  <c:v>3</c:v>
                </c:pt>
                <c:pt idx="2154">
                  <c:v>3</c:v>
                </c:pt>
                <c:pt idx="2155">
                  <c:v>3</c:v>
                </c:pt>
                <c:pt idx="2156">
                  <c:v>3</c:v>
                </c:pt>
                <c:pt idx="2157">
                  <c:v>3</c:v>
                </c:pt>
                <c:pt idx="2158">
                  <c:v>3</c:v>
                </c:pt>
                <c:pt idx="2159">
                  <c:v>3</c:v>
                </c:pt>
                <c:pt idx="2160">
                  <c:v>3</c:v>
                </c:pt>
                <c:pt idx="2161">
                  <c:v>3</c:v>
                </c:pt>
                <c:pt idx="2162">
                  <c:v>3</c:v>
                </c:pt>
                <c:pt idx="2163">
                  <c:v>3</c:v>
                </c:pt>
                <c:pt idx="2164">
                  <c:v>3</c:v>
                </c:pt>
                <c:pt idx="2165">
                  <c:v>3</c:v>
                </c:pt>
                <c:pt idx="2166">
                  <c:v>3</c:v>
                </c:pt>
                <c:pt idx="2167">
                  <c:v>3</c:v>
                </c:pt>
                <c:pt idx="2168">
                  <c:v>3</c:v>
                </c:pt>
                <c:pt idx="2169">
                  <c:v>3</c:v>
                </c:pt>
                <c:pt idx="2170">
                  <c:v>3</c:v>
                </c:pt>
                <c:pt idx="2171">
                  <c:v>3</c:v>
                </c:pt>
                <c:pt idx="2172">
                  <c:v>3</c:v>
                </c:pt>
                <c:pt idx="2173">
                  <c:v>3</c:v>
                </c:pt>
                <c:pt idx="2174">
                  <c:v>3</c:v>
                </c:pt>
                <c:pt idx="2175">
                  <c:v>3</c:v>
                </c:pt>
                <c:pt idx="2176">
                  <c:v>3</c:v>
                </c:pt>
                <c:pt idx="2177">
                  <c:v>3</c:v>
                </c:pt>
                <c:pt idx="2178">
                  <c:v>3</c:v>
                </c:pt>
                <c:pt idx="2179">
                  <c:v>3</c:v>
                </c:pt>
                <c:pt idx="2180">
                  <c:v>3</c:v>
                </c:pt>
                <c:pt idx="2181">
                  <c:v>3</c:v>
                </c:pt>
                <c:pt idx="2182">
                  <c:v>3</c:v>
                </c:pt>
                <c:pt idx="2183">
                  <c:v>3</c:v>
                </c:pt>
                <c:pt idx="2184">
                  <c:v>3</c:v>
                </c:pt>
                <c:pt idx="2185">
                  <c:v>3</c:v>
                </c:pt>
                <c:pt idx="2186">
                  <c:v>3</c:v>
                </c:pt>
                <c:pt idx="2187">
                  <c:v>3</c:v>
                </c:pt>
                <c:pt idx="2188">
                  <c:v>3</c:v>
                </c:pt>
                <c:pt idx="2189">
                  <c:v>3</c:v>
                </c:pt>
                <c:pt idx="2190">
                  <c:v>3</c:v>
                </c:pt>
                <c:pt idx="2191">
                  <c:v>3</c:v>
                </c:pt>
                <c:pt idx="2192">
                  <c:v>3</c:v>
                </c:pt>
                <c:pt idx="2193">
                  <c:v>3</c:v>
                </c:pt>
                <c:pt idx="2194">
                  <c:v>3</c:v>
                </c:pt>
                <c:pt idx="2195">
                  <c:v>3</c:v>
                </c:pt>
                <c:pt idx="2196">
                  <c:v>3</c:v>
                </c:pt>
                <c:pt idx="2197">
                  <c:v>3</c:v>
                </c:pt>
                <c:pt idx="2198">
                  <c:v>3</c:v>
                </c:pt>
                <c:pt idx="2199">
                  <c:v>3</c:v>
                </c:pt>
                <c:pt idx="2200">
                  <c:v>3</c:v>
                </c:pt>
                <c:pt idx="2201">
                  <c:v>3</c:v>
                </c:pt>
                <c:pt idx="2202">
                  <c:v>3</c:v>
                </c:pt>
                <c:pt idx="2203">
                  <c:v>3</c:v>
                </c:pt>
                <c:pt idx="2204">
                  <c:v>3</c:v>
                </c:pt>
                <c:pt idx="2205">
                  <c:v>3</c:v>
                </c:pt>
                <c:pt idx="2206">
                  <c:v>3</c:v>
                </c:pt>
                <c:pt idx="2207">
                  <c:v>3</c:v>
                </c:pt>
                <c:pt idx="2208">
                  <c:v>3</c:v>
                </c:pt>
                <c:pt idx="2209">
                  <c:v>3</c:v>
                </c:pt>
                <c:pt idx="2210">
                  <c:v>3</c:v>
                </c:pt>
                <c:pt idx="2211">
                  <c:v>3</c:v>
                </c:pt>
                <c:pt idx="2212">
                  <c:v>3</c:v>
                </c:pt>
                <c:pt idx="2213">
                  <c:v>3</c:v>
                </c:pt>
                <c:pt idx="2214">
                  <c:v>3</c:v>
                </c:pt>
                <c:pt idx="2215">
                  <c:v>3</c:v>
                </c:pt>
                <c:pt idx="2216">
                  <c:v>3</c:v>
                </c:pt>
                <c:pt idx="2217">
                  <c:v>3</c:v>
                </c:pt>
                <c:pt idx="2218">
                  <c:v>3</c:v>
                </c:pt>
                <c:pt idx="2219">
                  <c:v>3</c:v>
                </c:pt>
                <c:pt idx="2220">
                  <c:v>3</c:v>
                </c:pt>
                <c:pt idx="2221">
                  <c:v>3</c:v>
                </c:pt>
                <c:pt idx="2222">
                  <c:v>3</c:v>
                </c:pt>
                <c:pt idx="2223">
                  <c:v>3</c:v>
                </c:pt>
                <c:pt idx="2224">
                  <c:v>3</c:v>
                </c:pt>
                <c:pt idx="2225">
                  <c:v>3</c:v>
                </c:pt>
                <c:pt idx="2226">
                  <c:v>3</c:v>
                </c:pt>
                <c:pt idx="2227">
                  <c:v>3</c:v>
                </c:pt>
                <c:pt idx="2228">
                  <c:v>3</c:v>
                </c:pt>
                <c:pt idx="2229">
                  <c:v>3</c:v>
                </c:pt>
                <c:pt idx="2230">
                  <c:v>3</c:v>
                </c:pt>
                <c:pt idx="2231">
                  <c:v>3</c:v>
                </c:pt>
                <c:pt idx="2232">
                  <c:v>3</c:v>
                </c:pt>
                <c:pt idx="2233">
                  <c:v>3</c:v>
                </c:pt>
                <c:pt idx="2234">
                  <c:v>3</c:v>
                </c:pt>
                <c:pt idx="2235">
                  <c:v>3</c:v>
                </c:pt>
                <c:pt idx="2236">
                  <c:v>3</c:v>
                </c:pt>
                <c:pt idx="2237">
                  <c:v>3</c:v>
                </c:pt>
                <c:pt idx="2238">
                  <c:v>3</c:v>
                </c:pt>
                <c:pt idx="2239">
                  <c:v>3</c:v>
                </c:pt>
                <c:pt idx="2240">
                  <c:v>3</c:v>
                </c:pt>
                <c:pt idx="2241">
                  <c:v>3</c:v>
                </c:pt>
                <c:pt idx="2242">
                  <c:v>3</c:v>
                </c:pt>
                <c:pt idx="2243">
                  <c:v>3</c:v>
                </c:pt>
                <c:pt idx="2244">
                  <c:v>3</c:v>
                </c:pt>
                <c:pt idx="2245">
                  <c:v>3</c:v>
                </c:pt>
                <c:pt idx="2246">
                  <c:v>3</c:v>
                </c:pt>
                <c:pt idx="2247">
                  <c:v>3</c:v>
                </c:pt>
                <c:pt idx="2248">
                  <c:v>3</c:v>
                </c:pt>
                <c:pt idx="2249">
                  <c:v>3</c:v>
                </c:pt>
                <c:pt idx="2250">
                  <c:v>3</c:v>
                </c:pt>
                <c:pt idx="2251">
                  <c:v>3</c:v>
                </c:pt>
                <c:pt idx="2252">
                  <c:v>3</c:v>
                </c:pt>
                <c:pt idx="2253">
                  <c:v>3</c:v>
                </c:pt>
                <c:pt idx="2254">
                  <c:v>3</c:v>
                </c:pt>
                <c:pt idx="2255">
                  <c:v>3</c:v>
                </c:pt>
                <c:pt idx="2256">
                  <c:v>3</c:v>
                </c:pt>
                <c:pt idx="2257">
                  <c:v>3</c:v>
                </c:pt>
                <c:pt idx="2258">
                  <c:v>3</c:v>
                </c:pt>
                <c:pt idx="2259">
                  <c:v>3</c:v>
                </c:pt>
                <c:pt idx="2260">
                  <c:v>3</c:v>
                </c:pt>
                <c:pt idx="2261">
                  <c:v>3</c:v>
                </c:pt>
                <c:pt idx="2262">
                  <c:v>3</c:v>
                </c:pt>
                <c:pt idx="2263">
                  <c:v>3</c:v>
                </c:pt>
                <c:pt idx="2264">
                  <c:v>3</c:v>
                </c:pt>
                <c:pt idx="2265">
                  <c:v>3</c:v>
                </c:pt>
                <c:pt idx="2266">
                  <c:v>3</c:v>
                </c:pt>
                <c:pt idx="2267">
                  <c:v>3</c:v>
                </c:pt>
                <c:pt idx="2268">
                  <c:v>3</c:v>
                </c:pt>
                <c:pt idx="2269">
                  <c:v>3</c:v>
                </c:pt>
                <c:pt idx="2270">
                  <c:v>3</c:v>
                </c:pt>
                <c:pt idx="2271">
                  <c:v>3</c:v>
                </c:pt>
                <c:pt idx="2272">
                  <c:v>3</c:v>
                </c:pt>
                <c:pt idx="2273">
                  <c:v>3</c:v>
                </c:pt>
                <c:pt idx="2274">
                  <c:v>3</c:v>
                </c:pt>
                <c:pt idx="2275">
                  <c:v>3</c:v>
                </c:pt>
                <c:pt idx="2276">
                  <c:v>3</c:v>
                </c:pt>
                <c:pt idx="2277">
                  <c:v>3</c:v>
                </c:pt>
                <c:pt idx="2278">
                  <c:v>3</c:v>
                </c:pt>
                <c:pt idx="2279">
                  <c:v>3</c:v>
                </c:pt>
                <c:pt idx="2280">
                  <c:v>3</c:v>
                </c:pt>
                <c:pt idx="2281">
                  <c:v>3</c:v>
                </c:pt>
                <c:pt idx="2282">
                  <c:v>3</c:v>
                </c:pt>
                <c:pt idx="2283">
                  <c:v>3</c:v>
                </c:pt>
                <c:pt idx="2284">
                  <c:v>3</c:v>
                </c:pt>
                <c:pt idx="2285">
                  <c:v>3</c:v>
                </c:pt>
                <c:pt idx="2286">
                  <c:v>3</c:v>
                </c:pt>
                <c:pt idx="2287">
                  <c:v>3</c:v>
                </c:pt>
                <c:pt idx="2288">
                  <c:v>3</c:v>
                </c:pt>
                <c:pt idx="2289">
                  <c:v>3</c:v>
                </c:pt>
                <c:pt idx="2290">
                  <c:v>3</c:v>
                </c:pt>
                <c:pt idx="2291">
                  <c:v>3</c:v>
                </c:pt>
                <c:pt idx="2292">
                  <c:v>3</c:v>
                </c:pt>
                <c:pt idx="2293">
                  <c:v>3</c:v>
                </c:pt>
                <c:pt idx="2294">
                  <c:v>3</c:v>
                </c:pt>
                <c:pt idx="2295">
                  <c:v>3</c:v>
                </c:pt>
                <c:pt idx="2296">
                  <c:v>3</c:v>
                </c:pt>
                <c:pt idx="2297">
                  <c:v>3</c:v>
                </c:pt>
                <c:pt idx="2298">
                  <c:v>3</c:v>
                </c:pt>
                <c:pt idx="2299">
                  <c:v>3</c:v>
                </c:pt>
                <c:pt idx="2300">
                  <c:v>3</c:v>
                </c:pt>
                <c:pt idx="2301">
                  <c:v>3</c:v>
                </c:pt>
                <c:pt idx="2302">
                  <c:v>3</c:v>
                </c:pt>
                <c:pt idx="2303">
                  <c:v>3</c:v>
                </c:pt>
                <c:pt idx="2304">
                  <c:v>3</c:v>
                </c:pt>
                <c:pt idx="2305">
                  <c:v>3</c:v>
                </c:pt>
                <c:pt idx="2306">
                  <c:v>3</c:v>
                </c:pt>
                <c:pt idx="2307">
                  <c:v>3</c:v>
                </c:pt>
                <c:pt idx="2308">
                  <c:v>3</c:v>
                </c:pt>
                <c:pt idx="2309">
                  <c:v>3</c:v>
                </c:pt>
                <c:pt idx="2310">
                  <c:v>3</c:v>
                </c:pt>
                <c:pt idx="2311">
                  <c:v>3</c:v>
                </c:pt>
                <c:pt idx="2312">
                  <c:v>3</c:v>
                </c:pt>
                <c:pt idx="2313">
                  <c:v>3</c:v>
                </c:pt>
                <c:pt idx="2314">
                  <c:v>3</c:v>
                </c:pt>
                <c:pt idx="2315">
                  <c:v>3</c:v>
                </c:pt>
                <c:pt idx="2316">
                  <c:v>3</c:v>
                </c:pt>
                <c:pt idx="2317">
                  <c:v>3</c:v>
                </c:pt>
                <c:pt idx="2318">
                  <c:v>3</c:v>
                </c:pt>
                <c:pt idx="2319">
                  <c:v>3</c:v>
                </c:pt>
                <c:pt idx="2320">
                  <c:v>3</c:v>
                </c:pt>
                <c:pt idx="2321">
                  <c:v>3</c:v>
                </c:pt>
                <c:pt idx="2322">
                  <c:v>3</c:v>
                </c:pt>
                <c:pt idx="2323">
                  <c:v>3</c:v>
                </c:pt>
                <c:pt idx="2324">
                  <c:v>3</c:v>
                </c:pt>
                <c:pt idx="2325">
                  <c:v>3</c:v>
                </c:pt>
                <c:pt idx="2326">
                  <c:v>3</c:v>
                </c:pt>
                <c:pt idx="2327">
                  <c:v>3</c:v>
                </c:pt>
                <c:pt idx="2328">
                  <c:v>3</c:v>
                </c:pt>
                <c:pt idx="2329">
                  <c:v>3</c:v>
                </c:pt>
                <c:pt idx="2330">
                  <c:v>3</c:v>
                </c:pt>
                <c:pt idx="2331">
                  <c:v>3</c:v>
                </c:pt>
                <c:pt idx="2332">
                  <c:v>3</c:v>
                </c:pt>
                <c:pt idx="2333">
                  <c:v>3</c:v>
                </c:pt>
                <c:pt idx="2334">
                  <c:v>3</c:v>
                </c:pt>
                <c:pt idx="2335">
                  <c:v>3</c:v>
                </c:pt>
                <c:pt idx="2336">
                  <c:v>3</c:v>
                </c:pt>
                <c:pt idx="2337">
                  <c:v>3</c:v>
                </c:pt>
                <c:pt idx="2338">
                  <c:v>3</c:v>
                </c:pt>
                <c:pt idx="2339">
                  <c:v>3</c:v>
                </c:pt>
                <c:pt idx="2340">
                  <c:v>3</c:v>
                </c:pt>
                <c:pt idx="2341">
                  <c:v>3</c:v>
                </c:pt>
                <c:pt idx="2342">
                  <c:v>3</c:v>
                </c:pt>
                <c:pt idx="2343">
                  <c:v>3</c:v>
                </c:pt>
                <c:pt idx="2344">
                  <c:v>3</c:v>
                </c:pt>
                <c:pt idx="2345">
                  <c:v>3</c:v>
                </c:pt>
                <c:pt idx="2346">
                  <c:v>3</c:v>
                </c:pt>
                <c:pt idx="2347">
                  <c:v>3</c:v>
                </c:pt>
                <c:pt idx="2348">
                  <c:v>3</c:v>
                </c:pt>
                <c:pt idx="2349">
                  <c:v>3</c:v>
                </c:pt>
                <c:pt idx="2350">
                  <c:v>3</c:v>
                </c:pt>
                <c:pt idx="2351">
                  <c:v>3</c:v>
                </c:pt>
                <c:pt idx="2352">
                  <c:v>3</c:v>
                </c:pt>
                <c:pt idx="2353">
                  <c:v>3</c:v>
                </c:pt>
                <c:pt idx="2354">
                  <c:v>3</c:v>
                </c:pt>
                <c:pt idx="2355">
                  <c:v>3</c:v>
                </c:pt>
                <c:pt idx="2356">
                  <c:v>3</c:v>
                </c:pt>
                <c:pt idx="2357">
                  <c:v>3</c:v>
                </c:pt>
                <c:pt idx="2358">
                  <c:v>3</c:v>
                </c:pt>
                <c:pt idx="2359">
                  <c:v>3</c:v>
                </c:pt>
                <c:pt idx="2360">
                  <c:v>3</c:v>
                </c:pt>
                <c:pt idx="2361">
                  <c:v>3</c:v>
                </c:pt>
                <c:pt idx="2362">
                  <c:v>3</c:v>
                </c:pt>
                <c:pt idx="2363">
                  <c:v>3</c:v>
                </c:pt>
                <c:pt idx="2364">
                  <c:v>3</c:v>
                </c:pt>
                <c:pt idx="2365">
                  <c:v>3</c:v>
                </c:pt>
                <c:pt idx="2366">
                  <c:v>3</c:v>
                </c:pt>
                <c:pt idx="2367">
                  <c:v>3</c:v>
                </c:pt>
                <c:pt idx="2368">
                  <c:v>3</c:v>
                </c:pt>
                <c:pt idx="2369">
                  <c:v>3</c:v>
                </c:pt>
                <c:pt idx="2370">
                  <c:v>3</c:v>
                </c:pt>
                <c:pt idx="2371">
                  <c:v>3</c:v>
                </c:pt>
                <c:pt idx="2372">
                  <c:v>3</c:v>
                </c:pt>
                <c:pt idx="2373">
                  <c:v>3</c:v>
                </c:pt>
                <c:pt idx="2374">
                  <c:v>3</c:v>
                </c:pt>
                <c:pt idx="2375">
                  <c:v>3</c:v>
                </c:pt>
                <c:pt idx="2376">
                  <c:v>3</c:v>
                </c:pt>
                <c:pt idx="2377">
                  <c:v>3</c:v>
                </c:pt>
                <c:pt idx="2378">
                  <c:v>3</c:v>
                </c:pt>
                <c:pt idx="2379">
                  <c:v>3</c:v>
                </c:pt>
                <c:pt idx="2380">
                  <c:v>3</c:v>
                </c:pt>
                <c:pt idx="2381">
                  <c:v>3</c:v>
                </c:pt>
                <c:pt idx="2382">
                  <c:v>3</c:v>
                </c:pt>
                <c:pt idx="2383">
                  <c:v>3</c:v>
                </c:pt>
                <c:pt idx="2384">
                  <c:v>3</c:v>
                </c:pt>
                <c:pt idx="2385">
                  <c:v>3</c:v>
                </c:pt>
                <c:pt idx="2386">
                  <c:v>3</c:v>
                </c:pt>
                <c:pt idx="2387">
                  <c:v>3</c:v>
                </c:pt>
                <c:pt idx="2388">
                  <c:v>3</c:v>
                </c:pt>
                <c:pt idx="2389">
                  <c:v>3</c:v>
                </c:pt>
                <c:pt idx="2390">
                  <c:v>3</c:v>
                </c:pt>
                <c:pt idx="2391">
                  <c:v>3</c:v>
                </c:pt>
                <c:pt idx="2392">
                  <c:v>3</c:v>
                </c:pt>
                <c:pt idx="2393">
                  <c:v>3</c:v>
                </c:pt>
                <c:pt idx="2394">
                  <c:v>3</c:v>
                </c:pt>
                <c:pt idx="2395">
                  <c:v>3</c:v>
                </c:pt>
                <c:pt idx="2396">
                  <c:v>3</c:v>
                </c:pt>
                <c:pt idx="2397">
                  <c:v>3</c:v>
                </c:pt>
                <c:pt idx="2398">
                  <c:v>3</c:v>
                </c:pt>
                <c:pt idx="2399">
                  <c:v>3</c:v>
                </c:pt>
                <c:pt idx="2400">
                  <c:v>3</c:v>
                </c:pt>
                <c:pt idx="2401">
                  <c:v>3</c:v>
                </c:pt>
                <c:pt idx="2402">
                  <c:v>3</c:v>
                </c:pt>
                <c:pt idx="2403">
                  <c:v>3</c:v>
                </c:pt>
                <c:pt idx="2404">
                  <c:v>3</c:v>
                </c:pt>
                <c:pt idx="2405">
                  <c:v>3</c:v>
                </c:pt>
                <c:pt idx="2406">
                  <c:v>3</c:v>
                </c:pt>
                <c:pt idx="2407">
                  <c:v>3</c:v>
                </c:pt>
                <c:pt idx="2408">
                  <c:v>3</c:v>
                </c:pt>
                <c:pt idx="2409">
                  <c:v>3</c:v>
                </c:pt>
                <c:pt idx="2410">
                  <c:v>3</c:v>
                </c:pt>
                <c:pt idx="2411">
                  <c:v>3</c:v>
                </c:pt>
                <c:pt idx="2412">
                  <c:v>3</c:v>
                </c:pt>
                <c:pt idx="2413">
                  <c:v>3</c:v>
                </c:pt>
                <c:pt idx="2414">
                  <c:v>3</c:v>
                </c:pt>
                <c:pt idx="2415">
                  <c:v>3</c:v>
                </c:pt>
                <c:pt idx="2416">
                  <c:v>3</c:v>
                </c:pt>
                <c:pt idx="2417">
                  <c:v>3</c:v>
                </c:pt>
                <c:pt idx="2418">
                  <c:v>3</c:v>
                </c:pt>
                <c:pt idx="2419">
                  <c:v>3</c:v>
                </c:pt>
                <c:pt idx="2420">
                  <c:v>3</c:v>
                </c:pt>
                <c:pt idx="2421">
                  <c:v>3</c:v>
                </c:pt>
                <c:pt idx="2422">
                  <c:v>3</c:v>
                </c:pt>
                <c:pt idx="2423">
                  <c:v>3</c:v>
                </c:pt>
                <c:pt idx="2424">
                  <c:v>3</c:v>
                </c:pt>
                <c:pt idx="2425">
                  <c:v>3</c:v>
                </c:pt>
                <c:pt idx="2426">
                  <c:v>3</c:v>
                </c:pt>
                <c:pt idx="2427">
                  <c:v>3</c:v>
                </c:pt>
                <c:pt idx="2428">
                  <c:v>3</c:v>
                </c:pt>
                <c:pt idx="2429">
                  <c:v>3</c:v>
                </c:pt>
                <c:pt idx="2430">
                  <c:v>3</c:v>
                </c:pt>
                <c:pt idx="2431">
                  <c:v>3</c:v>
                </c:pt>
                <c:pt idx="2432">
                  <c:v>3</c:v>
                </c:pt>
                <c:pt idx="2433">
                  <c:v>3</c:v>
                </c:pt>
                <c:pt idx="2434">
                  <c:v>3</c:v>
                </c:pt>
                <c:pt idx="2435">
                  <c:v>3</c:v>
                </c:pt>
                <c:pt idx="2436">
                  <c:v>3</c:v>
                </c:pt>
                <c:pt idx="2437">
                  <c:v>3</c:v>
                </c:pt>
                <c:pt idx="2438">
                  <c:v>3</c:v>
                </c:pt>
                <c:pt idx="2439">
                  <c:v>3</c:v>
                </c:pt>
                <c:pt idx="2440">
                  <c:v>3</c:v>
                </c:pt>
                <c:pt idx="2441">
                  <c:v>3</c:v>
                </c:pt>
                <c:pt idx="2442">
                  <c:v>3</c:v>
                </c:pt>
                <c:pt idx="2443">
                  <c:v>3</c:v>
                </c:pt>
                <c:pt idx="2444">
                  <c:v>3</c:v>
                </c:pt>
                <c:pt idx="2445">
                  <c:v>3</c:v>
                </c:pt>
                <c:pt idx="2446">
                  <c:v>3</c:v>
                </c:pt>
                <c:pt idx="2447">
                  <c:v>3</c:v>
                </c:pt>
                <c:pt idx="2448">
                  <c:v>3</c:v>
                </c:pt>
                <c:pt idx="2449">
                  <c:v>3</c:v>
                </c:pt>
                <c:pt idx="2450">
                  <c:v>3</c:v>
                </c:pt>
                <c:pt idx="2451">
                  <c:v>3</c:v>
                </c:pt>
                <c:pt idx="2452">
                  <c:v>3</c:v>
                </c:pt>
                <c:pt idx="2453">
                  <c:v>3</c:v>
                </c:pt>
                <c:pt idx="2454">
                  <c:v>3</c:v>
                </c:pt>
                <c:pt idx="2455">
                  <c:v>3</c:v>
                </c:pt>
                <c:pt idx="2456">
                  <c:v>3</c:v>
                </c:pt>
                <c:pt idx="2457">
                  <c:v>3</c:v>
                </c:pt>
                <c:pt idx="2458">
                  <c:v>3</c:v>
                </c:pt>
                <c:pt idx="2459">
                  <c:v>3</c:v>
                </c:pt>
                <c:pt idx="2460">
                  <c:v>3</c:v>
                </c:pt>
                <c:pt idx="2461">
                  <c:v>3</c:v>
                </c:pt>
                <c:pt idx="2462">
                  <c:v>3</c:v>
                </c:pt>
                <c:pt idx="2463">
                  <c:v>3</c:v>
                </c:pt>
                <c:pt idx="2464">
                  <c:v>3</c:v>
                </c:pt>
                <c:pt idx="2465">
                  <c:v>3</c:v>
                </c:pt>
                <c:pt idx="2466">
                  <c:v>3</c:v>
                </c:pt>
                <c:pt idx="2467">
                  <c:v>3</c:v>
                </c:pt>
                <c:pt idx="2468">
                  <c:v>3</c:v>
                </c:pt>
                <c:pt idx="2469">
                  <c:v>3</c:v>
                </c:pt>
                <c:pt idx="2470">
                  <c:v>3</c:v>
                </c:pt>
                <c:pt idx="2471">
                  <c:v>3</c:v>
                </c:pt>
                <c:pt idx="2472">
                  <c:v>3</c:v>
                </c:pt>
                <c:pt idx="2473">
                  <c:v>3</c:v>
                </c:pt>
                <c:pt idx="2474">
                  <c:v>3</c:v>
                </c:pt>
                <c:pt idx="2475">
                  <c:v>3</c:v>
                </c:pt>
                <c:pt idx="2476">
                  <c:v>3</c:v>
                </c:pt>
                <c:pt idx="2477">
                  <c:v>3</c:v>
                </c:pt>
                <c:pt idx="2478">
                  <c:v>3</c:v>
                </c:pt>
                <c:pt idx="2479">
                  <c:v>3</c:v>
                </c:pt>
                <c:pt idx="2480">
                  <c:v>3</c:v>
                </c:pt>
                <c:pt idx="2481">
                  <c:v>3</c:v>
                </c:pt>
                <c:pt idx="2482">
                  <c:v>3</c:v>
                </c:pt>
                <c:pt idx="2483">
                  <c:v>3</c:v>
                </c:pt>
                <c:pt idx="2484">
                  <c:v>3</c:v>
                </c:pt>
                <c:pt idx="2485">
                  <c:v>3</c:v>
                </c:pt>
                <c:pt idx="2486">
                  <c:v>3</c:v>
                </c:pt>
                <c:pt idx="2487">
                  <c:v>3</c:v>
                </c:pt>
                <c:pt idx="2488">
                  <c:v>3</c:v>
                </c:pt>
                <c:pt idx="2489">
                  <c:v>3</c:v>
                </c:pt>
                <c:pt idx="2490">
                  <c:v>3</c:v>
                </c:pt>
                <c:pt idx="2491">
                  <c:v>3</c:v>
                </c:pt>
                <c:pt idx="2492">
                  <c:v>3</c:v>
                </c:pt>
                <c:pt idx="2493">
                  <c:v>3</c:v>
                </c:pt>
                <c:pt idx="2494">
                  <c:v>3</c:v>
                </c:pt>
                <c:pt idx="2495">
                  <c:v>3</c:v>
                </c:pt>
                <c:pt idx="2496">
                  <c:v>3</c:v>
                </c:pt>
                <c:pt idx="2497">
                  <c:v>3</c:v>
                </c:pt>
                <c:pt idx="2498">
                  <c:v>3</c:v>
                </c:pt>
                <c:pt idx="2499">
                  <c:v>3</c:v>
                </c:pt>
                <c:pt idx="2500">
                  <c:v>3</c:v>
                </c:pt>
                <c:pt idx="2501">
                  <c:v>3</c:v>
                </c:pt>
                <c:pt idx="2502">
                  <c:v>3</c:v>
                </c:pt>
                <c:pt idx="2503">
                  <c:v>3</c:v>
                </c:pt>
                <c:pt idx="2504">
                  <c:v>3</c:v>
                </c:pt>
                <c:pt idx="2505">
                  <c:v>3</c:v>
                </c:pt>
                <c:pt idx="2506">
                  <c:v>3</c:v>
                </c:pt>
                <c:pt idx="2507">
                  <c:v>3</c:v>
                </c:pt>
                <c:pt idx="2508">
                  <c:v>3</c:v>
                </c:pt>
                <c:pt idx="2509">
                  <c:v>3</c:v>
                </c:pt>
                <c:pt idx="2510">
                  <c:v>3</c:v>
                </c:pt>
                <c:pt idx="2511">
                  <c:v>3</c:v>
                </c:pt>
                <c:pt idx="2512">
                  <c:v>3</c:v>
                </c:pt>
                <c:pt idx="2513">
                  <c:v>3</c:v>
                </c:pt>
                <c:pt idx="2514">
                  <c:v>3</c:v>
                </c:pt>
                <c:pt idx="2515">
                  <c:v>3</c:v>
                </c:pt>
                <c:pt idx="2516">
                  <c:v>3</c:v>
                </c:pt>
                <c:pt idx="2517">
                  <c:v>3</c:v>
                </c:pt>
                <c:pt idx="2518">
                  <c:v>3</c:v>
                </c:pt>
                <c:pt idx="2519">
                  <c:v>3</c:v>
                </c:pt>
                <c:pt idx="2520">
                  <c:v>3</c:v>
                </c:pt>
                <c:pt idx="2521">
                  <c:v>3</c:v>
                </c:pt>
                <c:pt idx="2522">
                  <c:v>3</c:v>
                </c:pt>
                <c:pt idx="2523">
                  <c:v>3</c:v>
                </c:pt>
                <c:pt idx="2524">
                  <c:v>3</c:v>
                </c:pt>
                <c:pt idx="2525">
                  <c:v>3</c:v>
                </c:pt>
                <c:pt idx="2526">
                  <c:v>3</c:v>
                </c:pt>
                <c:pt idx="2527">
                  <c:v>3</c:v>
                </c:pt>
                <c:pt idx="2528">
                  <c:v>3</c:v>
                </c:pt>
                <c:pt idx="2529">
                  <c:v>3</c:v>
                </c:pt>
                <c:pt idx="2530">
                  <c:v>3</c:v>
                </c:pt>
                <c:pt idx="2531">
                  <c:v>3</c:v>
                </c:pt>
                <c:pt idx="2532">
                  <c:v>3</c:v>
                </c:pt>
                <c:pt idx="2533">
                  <c:v>3</c:v>
                </c:pt>
                <c:pt idx="2534">
                  <c:v>3</c:v>
                </c:pt>
                <c:pt idx="2535">
                  <c:v>3</c:v>
                </c:pt>
                <c:pt idx="2536">
                  <c:v>3</c:v>
                </c:pt>
                <c:pt idx="2537">
                  <c:v>3</c:v>
                </c:pt>
                <c:pt idx="2538">
                  <c:v>3</c:v>
                </c:pt>
                <c:pt idx="2539">
                  <c:v>3</c:v>
                </c:pt>
                <c:pt idx="2540">
                  <c:v>3</c:v>
                </c:pt>
                <c:pt idx="2541">
                  <c:v>3</c:v>
                </c:pt>
                <c:pt idx="2542">
                  <c:v>3</c:v>
                </c:pt>
                <c:pt idx="2543">
                  <c:v>3</c:v>
                </c:pt>
                <c:pt idx="2544">
                  <c:v>3</c:v>
                </c:pt>
                <c:pt idx="2545">
                  <c:v>3</c:v>
                </c:pt>
                <c:pt idx="2546">
                  <c:v>3</c:v>
                </c:pt>
                <c:pt idx="2547">
                  <c:v>3</c:v>
                </c:pt>
                <c:pt idx="2548">
                  <c:v>3</c:v>
                </c:pt>
                <c:pt idx="2549">
                  <c:v>3</c:v>
                </c:pt>
                <c:pt idx="2550">
                  <c:v>3</c:v>
                </c:pt>
                <c:pt idx="2551">
                  <c:v>3</c:v>
                </c:pt>
                <c:pt idx="2552">
                  <c:v>3</c:v>
                </c:pt>
                <c:pt idx="2553">
                  <c:v>3</c:v>
                </c:pt>
                <c:pt idx="2554">
                  <c:v>3</c:v>
                </c:pt>
                <c:pt idx="2555">
                  <c:v>3</c:v>
                </c:pt>
                <c:pt idx="2556">
                  <c:v>3</c:v>
                </c:pt>
                <c:pt idx="2557">
                  <c:v>3</c:v>
                </c:pt>
                <c:pt idx="2558">
                  <c:v>3</c:v>
                </c:pt>
                <c:pt idx="2559">
                  <c:v>3</c:v>
                </c:pt>
                <c:pt idx="2560">
                  <c:v>3</c:v>
                </c:pt>
                <c:pt idx="2561">
                  <c:v>3</c:v>
                </c:pt>
                <c:pt idx="2562">
                  <c:v>3</c:v>
                </c:pt>
                <c:pt idx="2563">
                  <c:v>3</c:v>
                </c:pt>
                <c:pt idx="2564">
                  <c:v>3</c:v>
                </c:pt>
                <c:pt idx="2565">
                  <c:v>3</c:v>
                </c:pt>
                <c:pt idx="2566">
                  <c:v>3</c:v>
                </c:pt>
                <c:pt idx="2567">
                  <c:v>3</c:v>
                </c:pt>
                <c:pt idx="2568">
                  <c:v>3</c:v>
                </c:pt>
                <c:pt idx="2569">
                  <c:v>3</c:v>
                </c:pt>
                <c:pt idx="2570">
                  <c:v>3</c:v>
                </c:pt>
                <c:pt idx="2571">
                  <c:v>3</c:v>
                </c:pt>
                <c:pt idx="2572">
                  <c:v>3</c:v>
                </c:pt>
                <c:pt idx="2573">
                  <c:v>3</c:v>
                </c:pt>
                <c:pt idx="2574">
                  <c:v>3</c:v>
                </c:pt>
                <c:pt idx="2575">
                  <c:v>3</c:v>
                </c:pt>
                <c:pt idx="2576">
                  <c:v>3</c:v>
                </c:pt>
                <c:pt idx="2577">
                  <c:v>3</c:v>
                </c:pt>
                <c:pt idx="2578">
                  <c:v>3</c:v>
                </c:pt>
                <c:pt idx="2579">
                  <c:v>3</c:v>
                </c:pt>
                <c:pt idx="2580">
                  <c:v>3</c:v>
                </c:pt>
                <c:pt idx="2581">
                  <c:v>3</c:v>
                </c:pt>
                <c:pt idx="2582">
                  <c:v>3</c:v>
                </c:pt>
                <c:pt idx="2583">
                  <c:v>3</c:v>
                </c:pt>
                <c:pt idx="2584">
                  <c:v>3</c:v>
                </c:pt>
                <c:pt idx="2585">
                  <c:v>3</c:v>
                </c:pt>
                <c:pt idx="2586">
                  <c:v>3</c:v>
                </c:pt>
                <c:pt idx="2587">
                  <c:v>3</c:v>
                </c:pt>
                <c:pt idx="2588">
                  <c:v>3</c:v>
                </c:pt>
                <c:pt idx="2589">
                  <c:v>3</c:v>
                </c:pt>
                <c:pt idx="2590">
                  <c:v>3</c:v>
                </c:pt>
                <c:pt idx="2591">
                  <c:v>3</c:v>
                </c:pt>
                <c:pt idx="2592">
                  <c:v>3</c:v>
                </c:pt>
                <c:pt idx="2593">
                  <c:v>3</c:v>
                </c:pt>
                <c:pt idx="2594">
                  <c:v>3</c:v>
                </c:pt>
                <c:pt idx="2595">
                  <c:v>3</c:v>
                </c:pt>
                <c:pt idx="2596">
                  <c:v>3</c:v>
                </c:pt>
                <c:pt idx="2597">
                  <c:v>3</c:v>
                </c:pt>
                <c:pt idx="2598">
                  <c:v>3</c:v>
                </c:pt>
                <c:pt idx="2599">
                  <c:v>3</c:v>
                </c:pt>
                <c:pt idx="2600">
                  <c:v>3</c:v>
                </c:pt>
                <c:pt idx="2601">
                  <c:v>3</c:v>
                </c:pt>
                <c:pt idx="2602">
                  <c:v>3</c:v>
                </c:pt>
                <c:pt idx="2603">
                  <c:v>3</c:v>
                </c:pt>
                <c:pt idx="2604">
                  <c:v>3</c:v>
                </c:pt>
                <c:pt idx="2605">
                  <c:v>3</c:v>
                </c:pt>
                <c:pt idx="2606">
                  <c:v>3</c:v>
                </c:pt>
                <c:pt idx="2607">
                  <c:v>3</c:v>
                </c:pt>
                <c:pt idx="2608">
                  <c:v>3</c:v>
                </c:pt>
                <c:pt idx="2609">
                  <c:v>3</c:v>
                </c:pt>
                <c:pt idx="2610">
                  <c:v>3</c:v>
                </c:pt>
                <c:pt idx="2611">
                  <c:v>3</c:v>
                </c:pt>
                <c:pt idx="2612">
                  <c:v>3</c:v>
                </c:pt>
                <c:pt idx="2613">
                  <c:v>3</c:v>
                </c:pt>
                <c:pt idx="2614">
                  <c:v>3</c:v>
                </c:pt>
                <c:pt idx="2615">
                  <c:v>3</c:v>
                </c:pt>
                <c:pt idx="2616">
                  <c:v>3</c:v>
                </c:pt>
                <c:pt idx="2617">
                  <c:v>3</c:v>
                </c:pt>
                <c:pt idx="2618">
                  <c:v>3</c:v>
                </c:pt>
                <c:pt idx="2619">
                  <c:v>3</c:v>
                </c:pt>
                <c:pt idx="2620">
                  <c:v>3</c:v>
                </c:pt>
                <c:pt idx="2621">
                  <c:v>3</c:v>
                </c:pt>
                <c:pt idx="2622">
                  <c:v>3</c:v>
                </c:pt>
                <c:pt idx="2623">
                  <c:v>3</c:v>
                </c:pt>
                <c:pt idx="2624">
                  <c:v>3</c:v>
                </c:pt>
                <c:pt idx="2625">
                  <c:v>3</c:v>
                </c:pt>
                <c:pt idx="2626">
                  <c:v>3</c:v>
                </c:pt>
                <c:pt idx="2627">
                  <c:v>3</c:v>
                </c:pt>
                <c:pt idx="2628">
                  <c:v>3</c:v>
                </c:pt>
                <c:pt idx="2629">
                  <c:v>3</c:v>
                </c:pt>
                <c:pt idx="2630">
                  <c:v>3</c:v>
                </c:pt>
                <c:pt idx="2631">
                  <c:v>3</c:v>
                </c:pt>
                <c:pt idx="2632">
                  <c:v>3</c:v>
                </c:pt>
                <c:pt idx="2633">
                  <c:v>3</c:v>
                </c:pt>
                <c:pt idx="2634">
                  <c:v>3</c:v>
                </c:pt>
                <c:pt idx="2635">
                  <c:v>3</c:v>
                </c:pt>
                <c:pt idx="2636">
                  <c:v>3</c:v>
                </c:pt>
                <c:pt idx="2637">
                  <c:v>3</c:v>
                </c:pt>
                <c:pt idx="2638">
                  <c:v>3</c:v>
                </c:pt>
                <c:pt idx="2639">
                  <c:v>3</c:v>
                </c:pt>
                <c:pt idx="2640">
                  <c:v>3</c:v>
                </c:pt>
                <c:pt idx="2641">
                  <c:v>3</c:v>
                </c:pt>
                <c:pt idx="2642">
                  <c:v>3</c:v>
                </c:pt>
                <c:pt idx="2643">
                  <c:v>3</c:v>
                </c:pt>
                <c:pt idx="2644">
                  <c:v>3</c:v>
                </c:pt>
                <c:pt idx="2645">
                  <c:v>3</c:v>
                </c:pt>
                <c:pt idx="2646">
                  <c:v>3</c:v>
                </c:pt>
                <c:pt idx="2647">
                  <c:v>3</c:v>
                </c:pt>
                <c:pt idx="2648">
                  <c:v>3</c:v>
                </c:pt>
                <c:pt idx="2649">
                  <c:v>3</c:v>
                </c:pt>
                <c:pt idx="2650">
                  <c:v>3</c:v>
                </c:pt>
                <c:pt idx="2651">
                  <c:v>3</c:v>
                </c:pt>
                <c:pt idx="2652">
                  <c:v>3</c:v>
                </c:pt>
                <c:pt idx="2653">
                  <c:v>3</c:v>
                </c:pt>
                <c:pt idx="2654">
                  <c:v>3</c:v>
                </c:pt>
                <c:pt idx="2655">
                  <c:v>3</c:v>
                </c:pt>
                <c:pt idx="2656">
                  <c:v>3</c:v>
                </c:pt>
                <c:pt idx="2657">
                  <c:v>3</c:v>
                </c:pt>
                <c:pt idx="2658">
                  <c:v>3</c:v>
                </c:pt>
                <c:pt idx="2659">
                  <c:v>3</c:v>
                </c:pt>
                <c:pt idx="2660">
                  <c:v>3</c:v>
                </c:pt>
                <c:pt idx="2661">
                  <c:v>3</c:v>
                </c:pt>
                <c:pt idx="2662">
                  <c:v>3</c:v>
                </c:pt>
                <c:pt idx="2663">
                  <c:v>3</c:v>
                </c:pt>
                <c:pt idx="2664">
                  <c:v>3</c:v>
                </c:pt>
                <c:pt idx="2665">
                  <c:v>3</c:v>
                </c:pt>
                <c:pt idx="2666">
                  <c:v>3</c:v>
                </c:pt>
                <c:pt idx="2667">
                  <c:v>3</c:v>
                </c:pt>
                <c:pt idx="2668">
                  <c:v>3</c:v>
                </c:pt>
                <c:pt idx="2669">
                  <c:v>3</c:v>
                </c:pt>
                <c:pt idx="2670">
                  <c:v>3</c:v>
                </c:pt>
                <c:pt idx="2671">
                  <c:v>3</c:v>
                </c:pt>
                <c:pt idx="2672">
                  <c:v>3</c:v>
                </c:pt>
                <c:pt idx="2673">
                  <c:v>3</c:v>
                </c:pt>
                <c:pt idx="2674">
                  <c:v>3</c:v>
                </c:pt>
                <c:pt idx="2675">
                  <c:v>3</c:v>
                </c:pt>
                <c:pt idx="2676">
                  <c:v>3</c:v>
                </c:pt>
                <c:pt idx="2677">
                  <c:v>3</c:v>
                </c:pt>
                <c:pt idx="2678">
                  <c:v>3</c:v>
                </c:pt>
                <c:pt idx="2679">
                  <c:v>3</c:v>
                </c:pt>
                <c:pt idx="2680">
                  <c:v>3</c:v>
                </c:pt>
                <c:pt idx="2681">
                  <c:v>3</c:v>
                </c:pt>
                <c:pt idx="2682">
                  <c:v>3</c:v>
                </c:pt>
                <c:pt idx="2683">
                  <c:v>3</c:v>
                </c:pt>
                <c:pt idx="2684">
                  <c:v>3</c:v>
                </c:pt>
                <c:pt idx="2685">
                  <c:v>3</c:v>
                </c:pt>
                <c:pt idx="2686">
                  <c:v>3</c:v>
                </c:pt>
                <c:pt idx="2687">
                  <c:v>3</c:v>
                </c:pt>
                <c:pt idx="2688">
                  <c:v>3</c:v>
                </c:pt>
                <c:pt idx="2689">
                  <c:v>3</c:v>
                </c:pt>
                <c:pt idx="2690">
                  <c:v>3</c:v>
                </c:pt>
                <c:pt idx="2691">
                  <c:v>3</c:v>
                </c:pt>
                <c:pt idx="2692">
                  <c:v>3</c:v>
                </c:pt>
                <c:pt idx="2693">
                  <c:v>3</c:v>
                </c:pt>
                <c:pt idx="2694">
                  <c:v>3</c:v>
                </c:pt>
                <c:pt idx="2695">
                  <c:v>3</c:v>
                </c:pt>
                <c:pt idx="2696">
                  <c:v>3</c:v>
                </c:pt>
                <c:pt idx="2697">
                  <c:v>3</c:v>
                </c:pt>
                <c:pt idx="2698">
                  <c:v>3</c:v>
                </c:pt>
                <c:pt idx="2699">
                  <c:v>3</c:v>
                </c:pt>
                <c:pt idx="2700">
                  <c:v>3</c:v>
                </c:pt>
                <c:pt idx="2701">
                  <c:v>3</c:v>
                </c:pt>
                <c:pt idx="2702">
                  <c:v>3</c:v>
                </c:pt>
                <c:pt idx="2703">
                  <c:v>3</c:v>
                </c:pt>
                <c:pt idx="2704">
                  <c:v>3</c:v>
                </c:pt>
                <c:pt idx="2705">
                  <c:v>3</c:v>
                </c:pt>
                <c:pt idx="2706">
                  <c:v>3</c:v>
                </c:pt>
                <c:pt idx="2707">
                  <c:v>3</c:v>
                </c:pt>
                <c:pt idx="2708">
                  <c:v>3</c:v>
                </c:pt>
                <c:pt idx="2709">
                  <c:v>3</c:v>
                </c:pt>
                <c:pt idx="2710">
                  <c:v>3</c:v>
                </c:pt>
                <c:pt idx="2711">
                  <c:v>3</c:v>
                </c:pt>
                <c:pt idx="2712">
                  <c:v>3</c:v>
                </c:pt>
                <c:pt idx="2713">
                  <c:v>3</c:v>
                </c:pt>
                <c:pt idx="2714">
                  <c:v>3</c:v>
                </c:pt>
                <c:pt idx="2715">
                  <c:v>3</c:v>
                </c:pt>
                <c:pt idx="2716">
                  <c:v>3</c:v>
                </c:pt>
                <c:pt idx="2717">
                  <c:v>3</c:v>
                </c:pt>
                <c:pt idx="2718">
                  <c:v>3</c:v>
                </c:pt>
                <c:pt idx="2719">
                  <c:v>3</c:v>
                </c:pt>
                <c:pt idx="2720">
                  <c:v>3</c:v>
                </c:pt>
                <c:pt idx="2721">
                  <c:v>3</c:v>
                </c:pt>
                <c:pt idx="2722">
                  <c:v>3</c:v>
                </c:pt>
                <c:pt idx="2723">
                  <c:v>3</c:v>
                </c:pt>
                <c:pt idx="2724">
                  <c:v>3</c:v>
                </c:pt>
                <c:pt idx="2725">
                  <c:v>3</c:v>
                </c:pt>
                <c:pt idx="2726">
                  <c:v>3</c:v>
                </c:pt>
                <c:pt idx="2727">
                  <c:v>3</c:v>
                </c:pt>
                <c:pt idx="2728">
                  <c:v>3</c:v>
                </c:pt>
                <c:pt idx="2729">
                  <c:v>3</c:v>
                </c:pt>
                <c:pt idx="2730">
                  <c:v>3</c:v>
                </c:pt>
                <c:pt idx="2731">
                  <c:v>3</c:v>
                </c:pt>
                <c:pt idx="2732">
                  <c:v>3</c:v>
                </c:pt>
                <c:pt idx="2733">
                  <c:v>3</c:v>
                </c:pt>
                <c:pt idx="2734">
                  <c:v>3</c:v>
                </c:pt>
                <c:pt idx="2735">
                  <c:v>3</c:v>
                </c:pt>
                <c:pt idx="2736">
                  <c:v>3</c:v>
                </c:pt>
                <c:pt idx="2737">
                  <c:v>3</c:v>
                </c:pt>
                <c:pt idx="2738">
                  <c:v>3</c:v>
                </c:pt>
                <c:pt idx="2739">
                  <c:v>3</c:v>
                </c:pt>
                <c:pt idx="2740">
                  <c:v>3</c:v>
                </c:pt>
                <c:pt idx="2741">
                  <c:v>3</c:v>
                </c:pt>
                <c:pt idx="2742">
                  <c:v>3</c:v>
                </c:pt>
                <c:pt idx="2743">
                  <c:v>3</c:v>
                </c:pt>
                <c:pt idx="2744">
                  <c:v>3</c:v>
                </c:pt>
                <c:pt idx="2745">
                  <c:v>3</c:v>
                </c:pt>
                <c:pt idx="2746">
                  <c:v>3</c:v>
                </c:pt>
                <c:pt idx="2747">
                  <c:v>3</c:v>
                </c:pt>
                <c:pt idx="2748">
                  <c:v>3</c:v>
                </c:pt>
                <c:pt idx="2749">
                  <c:v>3</c:v>
                </c:pt>
                <c:pt idx="2750">
                  <c:v>3</c:v>
                </c:pt>
                <c:pt idx="2751">
                  <c:v>3</c:v>
                </c:pt>
                <c:pt idx="2752">
                  <c:v>3</c:v>
                </c:pt>
                <c:pt idx="2753">
                  <c:v>3</c:v>
                </c:pt>
                <c:pt idx="2754">
                  <c:v>3</c:v>
                </c:pt>
                <c:pt idx="2755">
                  <c:v>3</c:v>
                </c:pt>
                <c:pt idx="2756">
                  <c:v>3</c:v>
                </c:pt>
                <c:pt idx="2757">
                  <c:v>3</c:v>
                </c:pt>
                <c:pt idx="2758">
                  <c:v>3</c:v>
                </c:pt>
                <c:pt idx="2759">
                  <c:v>3</c:v>
                </c:pt>
                <c:pt idx="2760">
                  <c:v>3</c:v>
                </c:pt>
                <c:pt idx="2761">
                  <c:v>3</c:v>
                </c:pt>
                <c:pt idx="2762">
                  <c:v>3</c:v>
                </c:pt>
                <c:pt idx="2763">
                  <c:v>3</c:v>
                </c:pt>
                <c:pt idx="2764">
                  <c:v>3</c:v>
                </c:pt>
                <c:pt idx="2765">
                  <c:v>3</c:v>
                </c:pt>
                <c:pt idx="2766">
                  <c:v>3</c:v>
                </c:pt>
                <c:pt idx="2767">
                  <c:v>3</c:v>
                </c:pt>
                <c:pt idx="2768">
                  <c:v>3</c:v>
                </c:pt>
                <c:pt idx="2769">
                  <c:v>3</c:v>
                </c:pt>
                <c:pt idx="2770">
                  <c:v>3</c:v>
                </c:pt>
                <c:pt idx="2771">
                  <c:v>3</c:v>
                </c:pt>
                <c:pt idx="2772">
                  <c:v>3</c:v>
                </c:pt>
                <c:pt idx="2773">
                  <c:v>3</c:v>
                </c:pt>
                <c:pt idx="2774">
                  <c:v>3</c:v>
                </c:pt>
                <c:pt idx="2775">
                  <c:v>3</c:v>
                </c:pt>
                <c:pt idx="2776">
                  <c:v>3</c:v>
                </c:pt>
                <c:pt idx="2777">
                  <c:v>3</c:v>
                </c:pt>
                <c:pt idx="2778">
                  <c:v>3</c:v>
                </c:pt>
                <c:pt idx="2779">
                  <c:v>3</c:v>
                </c:pt>
                <c:pt idx="2780">
                  <c:v>3</c:v>
                </c:pt>
                <c:pt idx="2781">
                  <c:v>3</c:v>
                </c:pt>
                <c:pt idx="2782">
                  <c:v>3</c:v>
                </c:pt>
                <c:pt idx="2783">
                  <c:v>3</c:v>
                </c:pt>
                <c:pt idx="2784">
                  <c:v>3</c:v>
                </c:pt>
                <c:pt idx="2785">
                  <c:v>3</c:v>
                </c:pt>
                <c:pt idx="2786">
                  <c:v>3</c:v>
                </c:pt>
                <c:pt idx="2787">
                  <c:v>3</c:v>
                </c:pt>
                <c:pt idx="2788">
                  <c:v>3</c:v>
                </c:pt>
                <c:pt idx="2789">
                  <c:v>3</c:v>
                </c:pt>
                <c:pt idx="2790">
                  <c:v>3</c:v>
                </c:pt>
                <c:pt idx="2791">
                  <c:v>3</c:v>
                </c:pt>
                <c:pt idx="2792">
                  <c:v>3</c:v>
                </c:pt>
                <c:pt idx="2793">
                  <c:v>3</c:v>
                </c:pt>
                <c:pt idx="2794">
                  <c:v>3</c:v>
                </c:pt>
                <c:pt idx="2795">
                  <c:v>3</c:v>
                </c:pt>
                <c:pt idx="2796">
                  <c:v>3</c:v>
                </c:pt>
                <c:pt idx="2797">
                  <c:v>3</c:v>
                </c:pt>
                <c:pt idx="2798">
                  <c:v>3</c:v>
                </c:pt>
                <c:pt idx="2799">
                  <c:v>3</c:v>
                </c:pt>
                <c:pt idx="2800">
                  <c:v>3</c:v>
                </c:pt>
                <c:pt idx="2801">
                  <c:v>3</c:v>
                </c:pt>
                <c:pt idx="2802">
                  <c:v>3</c:v>
                </c:pt>
                <c:pt idx="2803">
                  <c:v>3</c:v>
                </c:pt>
                <c:pt idx="2804">
                  <c:v>3</c:v>
                </c:pt>
                <c:pt idx="2805">
                  <c:v>3</c:v>
                </c:pt>
                <c:pt idx="2806">
                  <c:v>3</c:v>
                </c:pt>
                <c:pt idx="2807">
                  <c:v>3</c:v>
                </c:pt>
                <c:pt idx="2808">
                  <c:v>3</c:v>
                </c:pt>
                <c:pt idx="2809">
                  <c:v>3</c:v>
                </c:pt>
                <c:pt idx="2810">
                  <c:v>3</c:v>
                </c:pt>
                <c:pt idx="2811">
                  <c:v>3</c:v>
                </c:pt>
                <c:pt idx="2812">
                  <c:v>3</c:v>
                </c:pt>
                <c:pt idx="2813">
                  <c:v>3</c:v>
                </c:pt>
                <c:pt idx="2814">
                  <c:v>3</c:v>
                </c:pt>
                <c:pt idx="2815">
                  <c:v>3</c:v>
                </c:pt>
                <c:pt idx="2816">
                  <c:v>3</c:v>
                </c:pt>
                <c:pt idx="2817">
                  <c:v>3</c:v>
                </c:pt>
                <c:pt idx="2818">
                  <c:v>3</c:v>
                </c:pt>
                <c:pt idx="2819">
                  <c:v>3</c:v>
                </c:pt>
                <c:pt idx="2820">
                  <c:v>3</c:v>
                </c:pt>
                <c:pt idx="2821">
                  <c:v>3</c:v>
                </c:pt>
                <c:pt idx="2822">
                  <c:v>3</c:v>
                </c:pt>
                <c:pt idx="2823">
                  <c:v>3</c:v>
                </c:pt>
                <c:pt idx="2824">
                  <c:v>3</c:v>
                </c:pt>
                <c:pt idx="2825">
                  <c:v>3</c:v>
                </c:pt>
                <c:pt idx="2826">
                  <c:v>3</c:v>
                </c:pt>
                <c:pt idx="2827">
                  <c:v>3</c:v>
                </c:pt>
                <c:pt idx="2828">
                  <c:v>3</c:v>
                </c:pt>
                <c:pt idx="2829">
                  <c:v>3</c:v>
                </c:pt>
                <c:pt idx="2830">
                  <c:v>3</c:v>
                </c:pt>
                <c:pt idx="2831">
                  <c:v>3</c:v>
                </c:pt>
                <c:pt idx="2832">
                  <c:v>3</c:v>
                </c:pt>
                <c:pt idx="2833">
                  <c:v>3</c:v>
                </c:pt>
                <c:pt idx="2834">
                  <c:v>3</c:v>
                </c:pt>
                <c:pt idx="2835">
                  <c:v>3</c:v>
                </c:pt>
                <c:pt idx="2836">
                  <c:v>3</c:v>
                </c:pt>
                <c:pt idx="2837">
                  <c:v>3</c:v>
                </c:pt>
                <c:pt idx="2838">
                  <c:v>3</c:v>
                </c:pt>
                <c:pt idx="2839">
                  <c:v>3</c:v>
                </c:pt>
                <c:pt idx="2840">
                  <c:v>3</c:v>
                </c:pt>
                <c:pt idx="2841">
                  <c:v>3</c:v>
                </c:pt>
                <c:pt idx="2842">
                  <c:v>3</c:v>
                </c:pt>
                <c:pt idx="2843">
                  <c:v>3</c:v>
                </c:pt>
                <c:pt idx="2844">
                  <c:v>3</c:v>
                </c:pt>
                <c:pt idx="2845">
                  <c:v>3</c:v>
                </c:pt>
                <c:pt idx="2846">
                  <c:v>3</c:v>
                </c:pt>
                <c:pt idx="2847">
                  <c:v>3</c:v>
                </c:pt>
                <c:pt idx="2848">
                  <c:v>3</c:v>
                </c:pt>
                <c:pt idx="2849">
                  <c:v>3</c:v>
                </c:pt>
                <c:pt idx="2850">
                  <c:v>3</c:v>
                </c:pt>
                <c:pt idx="2851">
                  <c:v>3</c:v>
                </c:pt>
                <c:pt idx="2852">
                  <c:v>3</c:v>
                </c:pt>
                <c:pt idx="2853">
                  <c:v>3</c:v>
                </c:pt>
                <c:pt idx="2854">
                  <c:v>3</c:v>
                </c:pt>
                <c:pt idx="2855">
                  <c:v>3</c:v>
                </c:pt>
                <c:pt idx="2856">
                  <c:v>3</c:v>
                </c:pt>
                <c:pt idx="2857">
                  <c:v>3</c:v>
                </c:pt>
                <c:pt idx="2858">
                  <c:v>3</c:v>
                </c:pt>
                <c:pt idx="2859">
                  <c:v>3</c:v>
                </c:pt>
                <c:pt idx="2860">
                  <c:v>3</c:v>
                </c:pt>
                <c:pt idx="2861">
                  <c:v>3</c:v>
                </c:pt>
                <c:pt idx="2862">
                  <c:v>3</c:v>
                </c:pt>
                <c:pt idx="2863">
                  <c:v>3</c:v>
                </c:pt>
                <c:pt idx="2864">
                  <c:v>3</c:v>
                </c:pt>
                <c:pt idx="2865">
                  <c:v>3</c:v>
                </c:pt>
                <c:pt idx="2866">
                  <c:v>3</c:v>
                </c:pt>
                <c:pt idx="2867">
                  <c:v>3</c:v>
                </c:pt>
                <c:pt idx="2868">
                  <c:v>3</c:v>
                </c:pt>
                <c:pt idx="2869">
                  <c:v>3</c:v>
                </c:pt>
                <c:pt idx="2870">
                  <c:v>3</c:v>
                </c:pt>
                <c:pt idx="2871">
                  <c:v>3</c:v>
                </c:pt>
                <c:pt idx="2872">
                  <c:v>3</c:v>
                </c:pt>
                <c:pt idx="2873">
                  <c:v>3</c:v>
                </c:pt>
                <c:pt idx="2874">
                  <c:v>3</c:v>
                </c:pt>
                <c:pt idx="2875">
                  <c:v>3</c:v>
                </c:pt>
                <c:pt idx="2876">
                  <c:v>3</c:v>
                </c:pt>
                <c:pt idx="2877">
                  <c:v>3</c:v>
                </c:pt>
                <c:pt idx="2878">
                  <c:v>3</c:v>
                </c:pt>
                <c:pt idx="2879">
                  <c:v>3</c:v>
                </c:pt>
                <c:pt idx="2880">
                  <c:v>3</c:v>
                </c:pt>
                <c:pt idx="2881">
                  <c:v>3</c:v>
                </c:pt>
                <c:pt idx="2882">
                  <c:v>3</c:v>
                </c:pt>
                <c:pt idx="2883">
                  <c:v>3</c:v>
                </c:pt>
                <c:pt idx="2884">
                  <c:v>3</c:v>
                </c:pt>
                <c:pt idx="2885">
                  <c:v>3</c:v>
                </c:pt>
                <c:pt idx="2886">
                  <c:v>3</c:v>
                </c:pt>
                <c:pt idx="2887">
                  <c:v>3</c:v>
                </c:pt>
                <c:pt idx="2888">
                  <c:v>3</c:v>
                </c:pt>
                <c:pt idx="2889">
                  <c:v>3</c:v>
                </c:pt>
                <c:pt idx="2890">
                  <c:v>3</c:v>
                </c:pt>
                <c:pt idx="2891">
                  <c:v>3</c:v>
                </c:pt>
                <c:pt idx="2892">
                  <c:v>3</c:v>
                </c:pt>
                <c:pt idx="2893">
                  <c:v>3</c:v>
                </c:pt>
                <c:pt idx="2894">
                  <c:v>3</c:v>
                </c:pt>
                <c:pt idx="2895">
                  <c:v>3</c:v>
                </c:pt>
                <c:pt idx="2896">
                  <c:v>3</c:v>
                </c:pt>
                <c:pt idx="2897">
                  <c:v>3</c:v>
                </c:pt>
                <c:pt idx="2898">
                  <c:v>3</c:v>
                </c:pt>
                <c:pt idx="2899">
                  <c:v>3</c:v>
                </c:pt>
                <c:pt idx="2900">
                  <c:v>3</c:v>
                </c:pt>
                <c:pt idx="2901">
                  <c:v>3</c:v>
                </c:pt>
                <c:pt idx="2902">
                  <c:v>3</c:v>
                </c:pt>
                <c:pt idx="2903">
                  <c:v>3</c:v>
                </c:pt>
                <c:pt idx="2904">
                  <c:v>3</c:v>
                </c:pt>
                <c:pt idx="2905">
                  <c:v>3</c:v>
                </c:pt>
                <c:pt idx="2906">
                  <c:v>3</c:v>
                </c:pt>
                <c:pt idx="2907">
                  <c:v>3</c:v>
                </c:pt>
                <c:pt idx="2908">
                  <c:v>3</c:v>
                </c:pt>
                <c:pt idx="2909">
                  <c:v>3</c:v>
                </c:pt>
                <c:pt idx="2910">
                  <c:v>3</c:v>
                </c:pt>
                <c:pt idx="2911">
                  <c:v>3</c:v>
                </c:pt>
                <c:pt idx="2912">
                  <c:v>3</c:v>
                </c:pt>
                <c:pt idx="2913">
                  <c:v>3</c:v>
                </c:pt>
                <c:pt idx="2914">
                  <c:v>3</c:v>
                </c:pt>
                <c:pt idx="2915">
                  <c:v>3</c:v>
                </c:pt>
                <c:pt idx="2916">
                  <c:v>3</c:v>
                </c:pt>
                <c:pt idx="2917">
                  <c:v>3</c:v>
                </c:pt>
                <c:pt idx="2918">
                  <c:v>3</c:v>
                </c:pt>
                <c:pt idx="2919">
                  <c:v>3</c:v>
                </c:pt>
                <c:pt idx="2920">
                  <c:v>3</c:v>
                </c:pt>
                <c:pt idx="2921">
                  <c:v>3</c:v>
                </c:pt>
                <c:pt idx="2922">
                  <c:v>3</c:v>
                </c:pt>
                <c:pt idx="2923">
                  <c:v>3</c:v>
                </c:pt>
                <c:pt idx="2924">
                  <c:v>3</c:v>
                </c:pt>
                <c:pt idx="2925">
                  <c:v>3</c:v>
                </c:pt>
                <c:pt idx="2926">
                  <c:v>3</c:v>
                </c:pt>
                <c:pt idx="2927">
                  <c:v>3</c:v>
                </c:pt>
                <c:pt idx="2928">
                  <c:v>3</c:v>
                </c:pt>
                <c:pt idx="2929">
                  <c:v>3</c:v>
                </c:pt>
                <c:pt idx="2930">
                  <c:v>3</c:v>
                </c:pt>
                <c:pt idx="2931">
                  <c:v>3</c:v>
                </c:pt>
                <c:pt idx="2932">
                  <c:v>3</c:v>
                </c:pt>
                <c:pt idx="2933">
                  <c:v>3</c:v>
                </c:pt>
                <c:pt idx="2934">
                  <c:v>3</c:v>
                </c:pt>
                <c:pt idx="2935">
                  <c:v>3</c:v>
                </c:pt>
                <c:pt idx="2936">
                  <c:v>3</c:v>
                </c:pt>
                <c:pt idx="2937">
                  <c:v>3</c:v>
                </c:pt>
                <c:pt idx="2938">
                  <c:v>3</c:v>
                </c:pt>
                <c:pt idx="2939">
                  <c:v>3</c:v>
                </c:pt>
                <c:pt idx="2940">
                  <c:v>3</c:v>
                </c:pt>
                <c:pt idx="2941">
                  <c:v>3</c:v>
                </c:pt>
                <c:pt idx="2942">
                  <c:v>3</c:v>
                </c:pt>
                <c:pt idx="2943">
                  <c:v>3</c:v>
                </c:pt>
                <c:pt idx="2944">
                  <c:v>3</c:v>
                </c:pt>
                <c:pt idx="2945">
                  <c:v>3</c:v>
                </c:pt>
                <c:pt idx="2946">
                  <c:v>3</c:v>
                </c:pt>
                <c:pt idx="2947">
                  <c:v>3</c:v>
                </c:pt>
                <c:pt idx="2948">
                  <c:v>3</c:v>
                </c:pt>
                <c:pt idx="2949">
                  <c:v>3</c:v>
                </c:pt>
                <c:pt idx="2950">
                  <c:v>3</c:v>
                </c:pt>
                <c:pt idx="2951">
                  <c:v>3</c:v>
                </c:pt>
                <c:pt idx="2952">
                  <c:v>3</c:v>
                </c:pt>
                <c:pt idx="2953">
                  <c:v>3</c:v>
                </c:pt>
                <c:pt idx="2954">
                  <c:v>3</c:v>
                </c:pt>
                <c:pt idx="2955">
                  <c:v>3</c:v>
                </c:pt>
                <c:pt idx="2956">
                  <c:v>3</c:v>
                </c:pt>
                <c:pt idx="2957">
                  <c:v>3</c:v>
                </c:pt>
                <c:pt idx="2958">
                  <c:v>3</c:v>
                </c:pt>
                <c:pt idx="2959">
                  <c:v>3</c:v>
                </c:pt>
                <c:pt idx="2960">
                  <c:v>3</c:v>
                </c:pt>
                <c:pt idx="2961">
                  <c:v>3</c:v>
                </c:pt>
                <c:pt idx="2962">
                  <c:v>3</c:v>
                </c:pt>
                <c:pt idx="2963">
                  <c:v>3</c:v>
                </c:pt>
                <c:pt idx="2964">
                  <c:v>3</c:v>
                </c:pt>
                <c:pt idx="2965">
                  <c:v>3</c:v>
                </c:pt>
                <c:pt idx="2966">
                  <c:v>3</c:v>
                </c:pt>
                <c:pt idx="2967">
                  <c:v>3</c:v>
                </c:pt>
                <c:pt idx="2968">
                  <c:v>3</c:v>
                </c:pt>
                <c:pt idx="2969">
                  <c:v>3</c:v>
                </c:pt>
                <c:pt idx="2970">
                  <c:v>3</c:v>
                </c:pt>
                <c:pt idx="2971">
                  <c:v>3</c:v>
                </c:pt>
                <c:pt idx="2972">
                  <c:v>3</c:v>
                </c:pt>
                <c:pt idx="2973">
                  <c:v>3</c:v>
                </c:pt>
                <c:pt idx="2974">
                  <c:v>3</c:v>
                </c:pt>
                <c:pt idx="2975">
                  <c:v>3</c:v>
                </c:pt>
                <c:pt idx="2976">
                  <c:v>3</c:v>
                </c:pt>
                <c:pt idx="2977">
                  <c:v>3</c:v>
                </c:pt>
                <c:pt idx="2978">
                  <c:v>3</c:v>
                </c:pt>
                <c:pt idx="2979">
                  <c:v>3</c:v>
                </c:pt>
                <c:pt idx="2980">
                  <c:v>3</c:v>
                </c:pt>
                <c:pt idx="2981">
                  <c:v>3</c:v>
                </c:pt>
                <c:pt idx="2982">
                  <c:v>3</c:v>
                </c:pt>
                <c:pt idx="2983">
                  <c:v>3</c:v>
                </c:pt>
                <c:pt idx="2984">
                  <c:v>3</c:v>
                </c:pt>
                <c:pt idx="2985">
                  <c:v>3</c:v>
                </c:pt>
                <c:pt idx="2986">
                  <c:v>3</c:v>
                </c:pt>
                <c:pt idx="2987">
                  <c:v>3</c:v>
                </c:pt>
                <c:pt idx="2988">
                  <c:v>3</c:v>
                </c:pt>
                <c:pt idx="2989">
                  <c:v>3</c:v>
                </c:pt>
                <c:pt idx="2990">
                  <c:v>3</c:v>
                </c:pt>
                <c:pt idx="2991">
                  <c:v>3</c:v>
                </c:pt>
                <c:pt idx="2992">
                  <c:v>3</c:v>
                </c:pt>
                <c:pt idx="2993">
                  <c:v>3</c:v>
                </c:pt>
                <c:pt idx="2994">
                  <c:v>3</c:v>
                </c:pt>
                <c:pt idx="2995">
                  <c:v>3</c:v>
                </c:pt>
                <c:pt idx="2996">
                  <c:v>3</c:v>
                </c:pt>
                <c:pt idx="2997">
                  <c:v>3</c:v>
                </c:pt>
                <c:pt idx="2998">
                  <c:v>3</c:v>
                </c:pt>
                <c:pt idx="2999">
                  <c:v>3</c:v>
                </c:pt>
                <c:pt idx="3000">
                  <c:v>3</c:v>
                </c:pt>
                <c:pt idx="3001">
                  <c:v>3</c:v>
                </c:pt>
                <c:pt idx="3002">
                  <c:v>3</c:v>
                </c:pt>
                <c:pt idx="3003">
                  <c:v>3</c:v>
                </c:pt>
                <c:pt idx="3004">
                  <c:v>3</c:v>
                </c:pt>
                <c:pt idx="3005">
                  <c:v>3</c:v>
                </c:pt>
                <c:pt idx="3006">
                  <c:v>3</c:v>
                </c:pt>
                <c:pt idx="3007">
                  <c:v>3</c:v>
                </c:pt>
                <c:pt idx="3008">
                  <c:v>3</c:v>
                </c:pt>
                <c:pt idx="3009">
                  <c:v>3</c:v>
                </c:pt>
                <c:pt idx="3010">
                  <c:v>3</c:v>
                </c:pt>
                <c:pt idx="3011">
                  <c:v>3</c:v>
                </c:pt>
                <c:pt idx="3012">
                  <c:v>3</c:v>
                </c:pt>
                <c:pt idx="3013">
                  <c:v>3</c:v>
                </c:pt>
                <c:pt idx="3014">
                  <c:v>3</c:v>
                </c:pt>
                <c:pt idx="3015">
                  <c:v>3</c:v>
                </c:pt>
                <c:pt idx="3016">
                  <c:v>3</c:v>
                </c:pt>
                <c:pt idx="3017">
                  <c:v>3</c:v>
                </c:pt>
                <c:pt idx="3018">
                  <c:v>3</c:v>
                </c:pt>
                <c:pt idx="3019">
                  <c:v>3</c:v>
                </c:pt>
                <c:pt idx="3020">
                  <c:v>3</c:v>
                </c:pt>
                <c:pt idx="3021">
                  <c:v>3</c:v>
                </c:pt>
                <c:pt idx="3022">
                  <c:v>3</c:v>
                </c:pt>
                <c:pt idx="3023">
                  <c:v>3</c:v>
                </c:pt>
                <c:pt idx="3024">
                  <c:v>3</c:v>
                </c:pt>
                <c:pt idx="3025">
                  <c:v>3</c:v>
                </c:pt>
                <c:pt idx="3026">
                  <c:v>3</c:v>
                </c:pt>
                <c:pt idx="3027">
                  <c:v>3</c:v>
                </c:pt>
                <c:pt idx="3028">
                  <c:v>3</c:v>
                </c:pt>
                <c:pt idx="3029">
                  <c:v>3</c:v>
                </c:pt>
                <c:pt idx="3030">
                  <c:v>3</c:v>
                </c:pt>
                <c:pt idx="3031">
                  <c:v>3</c:v>
                </c:pt>
                <c:pt idx="3032">
                  <c:v>3</c:v>
                </c:pt>
                <c:pt idx="3033">
                  <c:v>3</c:v>
                </c:pt>
                <c:pt idx="3034">
                  <c:v>3</c:v>
                </c:pt>
                <c:pt idx="3035">
                  <c:v>3</c:v>
                </c:pt>
                <c:pt idx="3036">
                  <c:v>3</c:v>
                </c:pt>
                <c:pt idx="3037">
                  <c:v>3</c:v>
                </c:pt>
                <c:pt idx="3038">
                  <c:v>3</c:v>
                </c:pt>
                <c:pt idx="3039">
                  <c:v>3</c:v>
                </c:pt>
                <c:pt idx="3040">
                  <c:v>3</c:v>
                </c:pt>
                <c:pt idx="3041">
                  <c:v>3</c:v>
                </c:pt>
                <c:pt idx="3042">
                  <c:v>3</c:v>
                </c:pt>
                <c:pt idx="3043">
                  <c:v>3</c:v>
                </c:pt>
                <c:pt idx="3044">
                  <c:v>3</c:v>
                </c:pt>
                <c:pt idx="3045">
                  <c:v>3</c:v>
                </c:pt>
                <c:pt idx="3046">
                  <c:v>3</c:v>
                </c:pt>
                <c:pt idx="3047">
                  <c:v>3</c:v>
                </c:pt>
                <c:pt idx="3048">
                  <c:v>3</c:v>
                </c:pt>
                <c:pt idx="3049">
                  <c:v>3</c:v>
                </c:pt>
                <c:pt idx="3050">
                  <c:v>3</c:v>
                </c:pt>
                <c:pt idx="3051">
                  <c:v>3</c:v>
                </c:pt>
                <c:pt idx="3052">
                  <c:v>3</c:v>
                </c:pt>
                <c:pt idx="3053">
                  <c:v>3</c:v>
                </c:pt>
                <c:pt idx="3054">
                  <c:v>3</c:v>
                </c:pt>
                <c:pt idx="3055">
                  <c:v>3</c:v>
                </c:pt>
                <c:pt idx="3056">
                  <c:v>3</c:v>
                </c:pt>
                <c:pt idx="3057">
                  <c:v>3</c:v>
                </c:pt>
                <c:pt idx="3058">
                  <c:v>3</c:v>
                </c:pt>
                <c:pt idx="3059">
                  <c:v>3</c:v>
                </c:pt>
                <c:pt idx="3060">
                  <c:v>3</c:v>
                </c:pt>
                <c:pt idx="3061">
                  <c:v>3</c:v>
                </c:pt>
                <c:pt idx="3062">
                  <c:v>3</c:v>
                </c:pt>
                <c:pt idx="3063">
                  <c:v>3</c:v>
                </c:pt>
                <c:pt idx="3064">
                  <c:v>3</c:v>
                </c:pt>
                <c:pt idx="3065">
                  <c:v>3</c:v>
                </c:pt>
                <c:pt idx="3066">
                  <c:v>3</c:v>
                </c:pt>
                <c:pt idx="3067">
                  <c:v>3</c:v>
                </c:pt>
                <c:pt idx="3068">
                  <c:v>3</c:v>
                </c:pt>
                <c:pt idx="3069">
                  <c:v>3</c:v>
                </c:pt>
                <c:pt idx="3070">
                  <c:v>3</c:v>
                </c:pt>
                <c:pt idx="3071">
                  <c:v>3</c:v>
                </c:pt>
                <c:pt idx="3072">
                  <c:v>3</c:v>
                </c:pt>
                <c:pt idx="3073">
                  <c:v>3</c:v>
                </c:pt>
                <c:pt idx="3074">
                  <c:v>3</c:v>
                </c:pt>
                <c:pt idx="3075">
                  <c:v>3</c:v>
                </c:pt>
                <c:pt idx="3076">
                  <c:v>3</c:v>
                </c:pt>
                <c:pt idx="3077">
                  <c:v>3</c:v>
                </c:pt>
                <c:pt idx="3078">
                  <c:v>3</c:v>
                </c:pt>
                <c:pt idx="3079">
                  <c:v>3</c:v>
                </c:pt>
                <c:pt idx="3080">
                  <c:v>3</c:v>
                </c:pt>
                <c:pt idx="3081">
                  <c:v>3</c:v>
                </c:pt>
                <c:pt idx="3082">
                  <c:v>3</c:v>
                </c:pt>
                <c:pt idx="3083">
                  <c:v>3</c:v>
                </c:pt>
                <c:pt idx="3084">
                  <c:v>3</c:v>
                </c:pt>
                <c:pt idx="3085">
                  <c:v>3</c:v>
                </c:pt>
                <c:pt idx="3086">
                  <c:v>3</c:v>
                </c:pt>
                <c:pt idx="3087">
                  <c:v>3</c:v>
                </c:pt>
                <c:pt idx="3088">
                  <c:v>3</c:v>
                </c:pt>
                <c:pt idx="3089">
                  <c:v>3</c:v>
                </c:pt>
                <c:pt idx="3090">
                  <c:v>3</c:v>
                </c:pt>
                <c:pt idx="3091">
                  <c:v>3</c:v>
                </c:pt>
                <c:pt idx="3092">
                  <c:v>3</c:v>
                </c:pt>
                <c:pt idx="3093">
                  <c:v>3</c:v>
                </c:pt>
                <c:pt idx="3094">
                  <c:v>3</c:v>
                </c:pt>
                <c:pt idx="3095">
                  <c:v>3</c:v>
                </c:pt>
                <c:pt idx="3096">
                  <c:v>3</c:v>
                </c:pt>
                <c:pt idx="3097">
                  <c:v>3</c:v>
                </c:pt>
                <c:pt idx="3098">
                  <c:v>3</c:v>
                </c:pt>
                <c:pt idx="3099">
                  <c:v>3</c:v>
                </c:pt>
                <c:pt idx="3100">
                  <c:v>3</c:v>
                </c:pt>
                <c:pt idx="3101">
                  <c:v>3</c:v>
                </c:pt>
              </c:numCache>
            </c:numRef>
          </c:val>
          <c:smooth val="0"/>
          <c:extLst>
            <c:ext xmlns:c16="http://schemas.microsoft.com/office/drawing/2014/chart" uri="{C3380CC4-5D6E-409C-BE32-E72D297353CC}">
              <c16:uniqueId val="{00000004-F90C-4C35-B34D-FC73606C045D}"/>
            </c:ext>
          </c:extLst>
        </c:ser>
        <c:ser>
          <c:idx val="6"/>
          <c:order val="5"/>
          <c:tx>
            <c:strRef>
              <c:f>Waveform!$A$16</c:f>
              <c:strCache>
                <c:ptCount val="1"/>
                <c:pt idx="0">
                  <c:v>ReadAccessTime</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Waveform!$C$16:$DOJ$16</c:f>
              <c:numCache>
                <c:formatCode>General</c:formatCode>
                <c:ptCount val="310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9</c:v>
                </c:pt>
                <c:pt idx="303">
                  <c:v>0</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5-F90C-4C35-B34D-FC73606C045D}"/>
            </c:ext>
          </c:extLst>
        </c:ser>
        <c:ser>
          <c:idx val="5"/>
          <c:order val="6"/>
          <c:tx>
            <c:strRef>
              <c:f>Waveform!$A$15</c:f>
              <c:strCache>
                <c:ptCount val="1"/>
                <c:pt idx="0">
                  <c:v>ReadCycleTime</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Waveform!$C$15:$DOJ$15</c:f>
              <c:numCache>
                <c:formatCode>General</c:formatCode>
                <c:ptCount val="310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9</c:v>
                </c:pt>
                <c:pt idx="303">
                  <c:v>0</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6-F90C-4C35-B34D-FC73606C045D}"/>
            </c:ext>
          </c:extLst>
        </c:ser>
        <c:dLbls>
          <c:showLegendKey val="0"/>
          <c:showVal val="0"/>
          <c:showCatName val="0"/>
          <c:showSerName val="0"/>
          <c:showPercent val="0"/>
          <c:showBubbleSize val="0"/>
        </c:dLbls>
        <c:smooth val="0"/>
        <c:axId val="125444864"/>
        <c:axId val="125446400"/>
      </c:lineChart>
      <c:catAx>
        <c:axId val="125444864"/>
        <c:scaling>
          <c:orientation val="minMax"/>
        </c:scaling>
        <c:delete val="0"/>
        <c:axPos val="b"/>
        <c:numFmt formatCode="0.0" sourceLinked="1"/>
        <c:majorTickMark val="in"/>
        <c:minorTickMark val="none"/>
        <c:tickLblPos val="low"/>
        <c:crossAx val="125446400"/>
        <c:crosses val="autoZero"/>
        <c:auto val="0"/>
        <c:lblAlgn val="ctr"/>
        <c:lblOffset val="0"/>
        <c:tickLblSkip val="100"/>
        <c:tickMarkSkip val="10"/>
        <c:noMultiLvlLbl val="0"/>
      </c:catAx>
      <c:valAx>
        <c:axId val="125446400"/>
        <c:scaling>
          <c:orientation val="minMax"/>
          <c:min val="0"/>
        </c:scaling>
        <c:delete val="0"/>
        <c:axPos val="l"/>
        <c:majorGridlines/>
        <c:numFmt formatCode="General" sourceLinked="1"/>
        <c:majorTickMark val="out"/>
        <c:minorTickMark val="none"/>
        <c:tickLblPos val="none"/>
        <c:crossAx val="125444864"/>
        <c:crosses val="autoZero"/>
        <c:crossBetween val="between"/>
        <c:majorUnit val="1"/>
        <c:minorUnit val="4.0000000000000008E-2"/>
      </c:valAx>
    </c:plotArea>
    <c:legend>
      <c:legendPos val="t"/>
      <c:layout>
        <c:manualLayout>
          <c:xMode val="edge"/>
          <c:yMode val="edge"/>
          <c:x val="1.4386758158344908E-2"/>
          <c:y val="1.3555460244343398E-2"/>
          <c:w val="0.39339812064693547"/>
          <c:h val="4.0853702250579979E-2"/>
        </c:manualLayout>
      </c:layout>
      <c:overlay val="0"/>
      <c:txPr>
        <a:bodyPr/>
        <a:lstStyle/>
        <a:p>
          <a:pPr>
            <a:defRPr b="1"/>
          </a:pPr>
          <a:endParaRPr lang="en-US"/>
        </a:p>
      </c:tx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3"/>
          <c:order val="0"/>
          <c:tx>
            <c:strRef>
              <c:f>Waveform!$A$54</c:f>
              <c:strCache>
                <c:ptCount val="1"/>
                <c:pt idx="0">
                  <c:v>GPMC_FCLK (int)</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Waveform!$C$54:$DOJ$54</c:f>
              <c:numCache>
                <c:formatCode>General</c:formatCode>
                <c:ptCount val="3102"/>
                <c:pt idx="0">
                  <c:v>8</c:v>
                </c:pt>
                <c:pt idx="1">
                  <c:v>9</c:v>
                </c:pt>
                <c:pt idx="2">
                  <c:v>9</c:v>
                </c:pt>
                <c:pt idx="3">
                  <c:v>9</c:v>
                </c:pt>
                <c:pt idx="4">
                  <c:v>9</c:v>
                </c:pt>
                <c:pt idx="5">
                  <c:v>9</c:v>
                </c:pt>
                <c:pt idx="6">
                  <c:v>9</c:v>
                </c:pt>
                <c:pt idx="7">
                  <c:v>9</c:v>
                </c:pt>
                <c:pt idx="8">
                  <c:v>9</c:v>
                </c:pt>
                <c:pt idx="9">
                  <c:v>9</c:v>
                </c:pt>
                <c:pt idx="10">
                  <c:v>9</c:v>
                </c:pt>
                <c:pt idx="11">
                  <c:v>9</c:v>
                </c:pt>
                <c:pt idx="12">
                  <c:v>9</c:v>
                </c:pt>
                <c:pt idx="13">
                  <c:v>9</c:v>
                </c:pt>
                <c:pt idx="14">
                  <c:v>9</c:v>
                </c:pt>
                <c:pt idx="15">
                  <c:v>9</c:v>
                </c:pt>
                <c:pt idx="16">
                  <c:v>9</c:v>
                </c:pt>
                <c:pt idx="17">
                  <c:v>9</c:v>
                </c:pt>
                <c:pt idx="18">
                  <c:v>9</c:v>
                </c:pt>
                <c:pt idx="19">
                  <c:v>9</c:v>
                </c:pt>
                <c:pt idx="20">
                  <c:v>9</c:v>
                </c:pt>
                <c:pt idx="21">
                  <c:v>9</c:v>
                </c:pt>
                <c:pt idx="22">
                  <c:v>9</c:v>
                </c:pt>
                <c:pt idx="23">
                  <c:v>9</c:v>
                </c:pt>
                <c:pt idx="24">
                  <c:v>9</c:v>
                </c:pt>
                <c:pt idx="25">
                  <c:v>9</c:v>
                </c:pt>
                <c:pt idx="26">
                  <c:v>9</c:v>
                </c:pt>
                <c:pt idx="27">
                  <c:v>9</c:v>
                </c:pt>
                <c:pt idx="28">
                  <c:v>9</c:v>
                </c:pt>
                <c:pt idx="29">
                  <c:v>9</c:v>
                </c:pt>
                <c:pt idx="30">
                  <c:v>9</c:v>
                </c:pt>
                <c:pt idx="31">
                  <c:v>9</c:v>
                </c:pt>
                <c:pt idx="32">
                  <c:v>9</c:v>
                </c:pt>
                <c:pt idx="33">
                  <c:v>9</c:v>
                </c:pt>
                <c:pt idx="34">
                  <c:v>9</c:v>
                </c:pt>
                <c:pt idx="35">
                  <c:v>9</c:v>
                </c:pt>
                <c:pt idx="36">
                  <c:v>9</c:v>
                </c:pt>
                <c:pt idx="37">
                  <c:v>9</c:v>
                </c:pt>
                <c:pt idx="38">
                  <c:v>9</c:v>
                </c:pt>
                <c:pt idx="39">
                  <c:v>8</c:v>
                </c:pt>
                <c:pt idx="40">
                  <c:v>8</c:v>
                </c:pt>
                <c:pt idx="41">
                  <c:v>8</c:v>
                </c:pt>
                <c:pt idx="42">
                  <c:v>8</c:v>
                </c:pt>
                <c:pt idx="43">
                  <c:v>8</c:v>
                </c:pt>
                <c:pt idx="44">
                  <c:v>8</c:v>
                </c:pt>
                <c:pt idx="45">
                  <c:v>8</c:v>
                </c:pt>
                <c:pt idx="46">
                  <c:v>8</c:v>
                </c:pt>
                <c:pt idx="47">
                  <c:v>8</c:v>
                </c:pt>
                <c:pt idx="48">
                  <c:v>8</c:v>
                </c:pt>
                <c:pt idx="49">
                  <c:v>8</c:v>
                </c:pt>
                <c:pt idx="50">
                  <c:v>8</c:v>
                </c:pt>
                <c:pt idx="51">
                  <c:v>8</c:v>
                </c:pt>
                <c:pt idx="52">
                  <c:v>8</c:v>
                </c:pt>
                <c:pt idx="53">
                  <c:v>8</c:v>
                </c:pt>
                <c:pt idx="54">
                  <c:v>8</c:v>
                </c:pt>
                <c:pt idx="55">
                  <c:v>8</c:v>
                </c:pt>
                <c:pt idx="56">
                  <c:v>8</c:v>
                </c:pt>
                <c:pt idx="57">
                  <c:v>8</c:v>
                </c:pt>
                <c:pt idx="58">
                  <c:v>8</c:v>
                </c:pt>
                <c:pt idx="59">
                  <c:v>8</c:v>
                </c:pt>
                <c:pt idx="60">
                  <c:v>8</c:v>
                </c:pt>
                <c:pt idx="61">
                  <c:v>8</c:v>
                </c:pt>
                <c:pt idx="62">
                  <c:v>8</c:v>
                </c:pt>
                <c:pt idx="63">
                  <c:v>8</c:v>
                </c:pt>
                <c:pt idx="64">
                  <c:v>8</c:v>
                </c:pt>
                <c:pt idx="65">
                  <c:v>8</c:v>
                </c:pt>
                <c:pt idx="66">
                  <c:v>8</c:v>
                </c:pt>
                <c:pt idx="67">
                  <c:v>8</c:v>
                </c:pt>
                <c:pt idx="68">
                  <c:v>8</c:v>
                </c:pt>
                <c:pt idx="69">
                  <c:v>8</c:v>
                </c:pt>
                <c:pt idx="70">
                  <c:v>8</c:v>
                </c:pt>
                <c:pt idx="71">
                  <c:v>8</c:v>
                </c:pt>
                <c:pt idx="72">
                  <c:v>8</c:v>
                </c:pt>
                <c:pt idx="73">
                  <c:v>8</c:v>
                </c:pt>
                <c:pt idx="74">
                  <c:v>8</c:v>
                </c:pt>
                <c:pt idx="75">
                  <c:v>8</c:v>
                </c:pt>
                <c:pt idx="76">
                  <c:v>8</c:v>
                </c:pt>
                <c:pt idx="77">
                  <c:v>9</c:v>
                </c:pt>
                <c:pt idx="78">
                  <c:v>9</c:v>
                </c:pt>
                <c:pt idx="79">
                  <c:v>9</c:v>
                </c:pt>
                <c:pt idx="80">
                  <c:v>9</c:v>
                </c:pt>
                <c:pt idx="81">
                  <c:v>9</c:v>
                </c:pt>
                <c:pt idx="82">
                  <c:v>9</c:v>
                </c:pt>
                <c:pt idx="83">
                  <c:v>9</c:v>
                </c:pt>
                <c:pt idx="84">
                  <c:v>9</c:v>
                </c:pt>
                <c:pt idx="85">
                  <c:v>9</c:v>
                </c:pt>
                <c:pt idx="86">
                  <c:v>9</c:v>
                </c:pt>
                <c:pt idx="87">
                  <c:v>9</c:v>
                </c:pt>
                <c:pt idx="88">
                  <c:v>9</c:v>
                </c:pt>
                <c:pt idx="89">
                  <c:v>9</c:v>
                </c:pt>
                <c:pt idx="90">
                  <c:v>9</c:v>
                </c:pt>
                <c:pt idx="91">
                  <c:v>9</c:v>
                </c:pt>
                <c:pt idx="92">
                  <c:v>9</c:v>
                </c:pt>
                <c:pt idx="93">
                  <c:v>9</c:v>
                </c:pt>
                <c:pt idx="94">
                  <c:v>9</c:v>
                </c:pt>
                <c:pt idx="95">
                  <c:v>9</c:v>
                </c:pt>
                <c:pt idx="96">
                  <c:v>9</c:v>
                </c:pt>
                <c:pt idx="97">
                  <c:v>9</c:v>
                </c:pt>
                <c:pt idx="98">
                  <c:v>9</c:v>
                </c:pt>
                <c:pt idx="99">
                  <c:v>9</c:v>
                </c:pt>
                <c:pt idx="100">
                  <c:v>9</c:v>
                </c:pt>
                <c:pt idx="101">
                  <c:v>9</c:v>
                </c:pt>
                <c:pt idx="102">
                  <c:v>9</c:v>
                </c:pt>
                <c:pt idx="103">
                  <c:v>9</c:v>
                </c:pt>
                <c:pt idx="104">
                  <c:v>9</c:v>
                </c:pt>
                <c:pt idx="105">
                  <c:v>9</c:v>
                </c:pt>
                <c:pt idx="106">
                  <c:v>9</c:v>
                </c:pt>
                <c:pt idx="107">
                  <c:v>9</c:v>
                </c:pt>
                <c:pt idx="108">
                  <c:v>9</c:v>
                </c:pt>
                <c:pt idx="109">
                  <c:v>9</c:v>
                </c:pt>
                <c:pt idx="110">
                  <c:v>9</c:v>
                </c:pt>
                <c:pt idx="111">
                  <c:v>9</c:v>
                </c:pt>
                <c:pt idx="112">
                  <c:v>9</c:v>
                </c:pt>
                <c:pt idx="113">
                  <c:v>9</c:v>
                </c:pt>
                <c:pt idx="114">
                  <c:v>8</c:v>
                </c:pt>
                <c:pt idx="115">
                  <c:v>8</c:v>
                </c:pt>
                <c:pt idx="116">
                  <c:v>8</c:v>
                </c:pt>
                <c:pt idx="117">
                  <c:v>8</c:v>
                </c:pt>
                <c:pt idx="118">
                  <c:v>8</c:v>
                </c:pt>
                <c:pt idx="119">
                  <c:v>8</c:v>
                </c:pt>
                <c:pt idx="120">
                  <c:v>8</c:v>
                </c:pt>
                <c:pt idx="121">
                  <c:v>8</c:v>
                </c:pt>
                <c:pt idx="122">
                  <c:v>8</c:v>
                </c:pt>
                <c:pt idx="123">
                  <c:v>8</c:v>
                </c:pt>
                <c:pt idx="124">
                  <c:v>8</c:v>
                </c:pt>
                <c:pt idx="125">
                  <c:v>8</c:v>
                </c:pt>
                <c:pt idx="126">
                  <c:v>8</c:v>
                </c:pt>
                <c:pt idx="127">
                  <c:v>8</c:v>
                </c:pt>
                <c:pt idx="128">
                  <c:v>8</c:v>
                </c:pt>
                <c:pt idx="129">
                  <c:v>8</c:v>
                </c:pt>
                <c:pt idx="130">
                  <c:v>8</c:v>
                </c:pt>
                <c:pt idx="131">
                  <c:v>8</c:v>
                </c:pt>
                <c:pt idx="132">
                  <c:v>8</c:v>
                </c:pt>
                <c:pt idx="133">
                  <c:v>8</c:v>
                </c:pt>
                <c:pt idx="134">
                  <c:v>8</c:v>
                </c:pt>
                <c:pt idx="135">
                  <c:v>8</c:v>
                </c:pt>
                <c:pt idx="136">
                  <c:v>8</c:v>
                </c:pt>
                <c:pt idx="137">
                  <c:v>8</c:v>
                </c:pt>
                <c:pt idx="138">
                  <c:v>8</c:v>
                </c:pt>
                <c:pt idx="139">
                  <c:v>8</c:v>
                </c:pt>
                <c:pt idx="140">
                  <c:v>8</c:v>
                </c:pt>
                <c:pt idx="141">
                  <c:v>8</c:v>
                </c:pt>
                <c:pt idx="142">
                  <c:v>8</c:v>
                </c:pt>
                <c:pt idx="143">
                  <c:v>8</c:v>
                </c:pt>
                <c:pt idx="144">
                  <c:v>8</c:v>
                </c:pt>
                <c:pt idx="145">
                  <c:v>8</c:v>
                </c:pt>
                <c:pt idx="146">
                  <c:v>8</c:v>
                </c:pt>
                <c:pt idx="147">
                  <c:v>8</c:v>
                </c:pt>
                <c:pt idx="148">
                  <c:v>8</c:v>
                </c:pt>
                <c:pt idx="149">
                  <c:v>8</c:v>
                </c:pt>
                <c:pt idx="150">
                  <c:v>8</c:v>
                </c:pt>
                <c:pt idx="151">
                  <c:v>8</c:v>
                </c:pt>
                <c:pt idx="152">
                  <c:v>9</c:v>
                </c:pt>
                <c:pt idx="153">
                  <c:v>9</c:v>
                </c:pt>
                <c:pt idx="154">
                  <c:v>9</c:v>
                </c:pt>
                <c:pt idx="155">
                  <c:v>9</c:v>
                </c:pt>
                <c:pt idx="156">
                  <c:v>9</c:v>
                </c:pt>
                <c:pt idx="157">
                  <c:v>9</c:v>
                </c:pt>
                <c:pt idx="158">
                  <c:v>9</c:v>
                </c:pt>
                <c:pt idx="159">
                  <c:v>9</c:v>
                </c:pt>
                <c:pt idx="160">
                  <c:v>9</c:v>
                </c:pt>
                <c:pt idx="161">
                  <c:v>9</c:v>
                </c:pt>
                <c:pt idx="162">
                  <c:v>9</c:v>
                </c:pt>
                <c:pt idx="163">
                  <c:v>9</c:v>
                </c:pt>
                <c:pt idx="164">
                  <c:v>9</c:v>
                </c:pt>
                <c:pt idx="165">
                  <c:v>9</c:v>
                </c:pt>
                <c:pt idx="166">
                  <c:v>9</c:v>
                </c:pt>
                <c:pt idx="167">
                  <c:v>9</c:v>
                </c:pt>
                <c:pt idx="168">
                  <c:v>9</c:v>
                </c:pt>
                <c:pt idx="169">
                  <c:v>9</c:v>
                </c:pt>
                <c:pt idx="170">
                  <c:v>9</c:v>
                </c:pt>
                <c:pt idx="171">
                  <c:v>9</c:v>
                </c:pt>
                <c:pt idx="172">
                  <c:v>9</c:v>
                </c:pt>
                <c:pt idx="173">
                  <c:v>9</c:v>
                </c:pt>
                <c:pt idx="174">
                  <c:v>9</c:v>
                </c:pt>
                <c:pt idx="175">
                  <c:v>9</c:v>
                </c:pt>
                <c:pt idx="176">
                  <c:v>9</c:v>
                </c:pt>
                <c:pt idx="177">
                  <c:v>9</c:v>
                </c:pt>
                <c:pt idx="178">
                  <c:v>9</c:v>
                </c:pt>
                <c:pt idx="179">
                  <c:v>9</c:v>
                </c:pt>
                <c:pt idx="180">
                  <c:v>9</c:v>
                </c:pt>
                <c:pt idx="181">
                  <c:v>9</c:v>
                </c:pt>
                <c:pt idx="182">
                  <c:v>9</c:v>
                </c:pt>
                <c:pt idx="183">
                  <c:v>9</c:v>
                </c:pt>
                <c:pt idx="184">
                  <c:v>9</c:v>
                </c:pt>
                <c:pt idx="185">
                  <c:v>9</c:v>
                </c:pt>
                <c:pt idx="186">
                  <c:v>9</c:v>
                </c:pt>
                <c:pt idx="187">
                  <c:v>9</c:v>
                </c:pt>
                <c:pt idx="188">
                  <c:v>9</c:v>
                </c:pt>
                <c:pt idx="189">
                  <c:v>8</c:v>
                </c:pt>
                <c:pt idx="190">
                  <c:v>8</c:v>
                </c:pt>
                <c:pt idx="191">
                  <c:v>8</c:v>
                </c:pt>
                <c:pt idx="192">
                  <c:v>8</c:v>
                </c:pt>
                <c:pt idx="193">
                  <c:v>8</c:v>
                </c:pt>
                <c:pt idx="194">
                  <c:v>8</c:v>
                </c:pt>
                <c:pt idx="195">
                  <c:v>8</c:v>
                </c:pt>
                <c:pt idx="196">
                  <c:v>8</c:v>
                </c:pt>
                <c:pt idx="197">
                  <c:v>8</c:v>
                </c:pt>
                <c:pt idx="198">
                  <c:v>8</c:v>
                </c:pt>
                <c:pt idx="199">
                  <c:v>8</c:v>
                </c:pt>
                <c:pt idx="200">
                  <c:v>8</c:v>
                </c:pt>
                <c:pt idx="201">
                  <c:v>8</c:v>
                </c:pt>
                <c:pt idx="202">
                  <c:v>8</c:v>
                </c:pt>
                <c:pt idx="203">
                  <c:v>8</c:v>
                </c:pt>
                <c:pt idx="204">
                  <c:v>8</c:v>
                </c:pt>
                <c:pt idx="205">
                  <c:v>8</c:v>
                </c:pt>
                <c:pt idx="206">
                  <c:v>8</c:v>
                </c:pt>
                <c:pt idx="207">
                  <c:v>8</c:v>
                </c:pt>
                <c:pt idx="208">
                  <c:v>8</c:v>
                </c:pt>
                <c:pt idx="209">
                  <c:v>8</c:v>
                </c:pt>
                <c:pt idx="210">
                  <c:v>8</c:v>
                </c:pt>
                <c:pt idx="211">
                  <c:v>8</c:v>
                </c:pt>
                <c:pt idx="212">
                  <c:v>8</c:v>
                </c:pt>
                <c:pt idx="213">
                  <c:v>8</c:v>
                </c:pt>
                <c:pt idx="214">
                  <c:v>8</c:v>
                </c:pt>
                <c:pt idx="215">
                  <c:v>8</c:v>
                </c:pt>
                <c:pt idx="216">
                  <c:v>8</c:v>
                </c:pt>
                <c:pt idx="217">
                  <c:v>8</c:v>
                </c:pt>
                <c:pt idx="218">
                  <c:v>8</c:v>
                </c:pt>
                <c:pt idx="219">
                  <c:v>8</c:v>
                </c:pt>
                <c:pt idx="220">
                  <c:v>8</c:v>
                </c:pt>
                <c:pt idx="221">
                  <c:v>8</c:v>
                </c:pt>
                <c:pt idx="222">
                  <c:v>8</c:v>
                </c:pt>
                <c:pt idx="223">
                  <c:v>8</c:v>
                </c:pt>
                <c:pt idx="224">
                  <c:v>8</c:v>
                </c:pt>
                <c:pt idx="225">
                  <c:v>8</c:v>
                </c:pt>
                <c:pt idx="226">
                  <c:v>8</c:v>
                </c:pt>
                <c:pt idx="227">
                  <c:v>9</c:v>
                </c:pt>
                <c:pt idx="228">
                  <c:v>9</c:v>
                </c:pt>
                <c:pt idx="229">
                  <c:v>9</c:v>
                </c:pt>
                <c:pt idx="230">
                  <c:v>9</c:v>
                </c:pt>
                <c:pt idx="231">
                  <c:v>9</c:v>
                </c:pt>
                <c:pt idx="232">
                  <c:v>9</c:v>
                </c:pt>
                <c:pt idx="233">
                  <c:v>9</c:v>
                </c:pt>
                <c:pt idx="234">
                  <c:v>9</c:v>
                </c:pt>
                <c:pt idx="235">
                  <c:v>9</c:v>
                </c:pt>
                <c:pt idx="236">
                  <c:v>9</c:v>
                </c:pt>
                <c:pt idx="237">
                  <c:v>9</c:v>
                </c:pt>
                <c:pt idx="238">
                  <c:v>9</c:v>
                </c:pt>
                <c:pt idx="239">
                  <c:v>9</c:v>
                </c:pt>
                <c:pt idx="240">
                  <c:v>9</c:v>
                </c:pt>
                <c:pt idx="241">
                  <c:v>9</c:v>
                </c:pt>
                <c:pt idx="242">
                  <c:v>9</c:v>
                </c:pt>
                <c:pt idx="243">
                  <c:v>9</c:v>
                </c:pt>
                <c:pt idx="244">
                  <c:v>9</c:v>
                </c:pt>
                <c:pt idx="245">
                  <c:v>9</c:v>
                </c:pt>
                <c:pt idx="246">
                  <c:v>9</c:v>
                </c:pt>
                <c:pt idx="247">
                  <c:v>9</c:v>
                </c:pt>
                <c:pt idx="248">
                  <c:v>9</c:v>
                </c:pt>
                <c:pt idx="249">
                  <c:v>9</c:v>
                </c:pt>
                <c:pt idx="250">
                  <c:v>9</c:v>
                </c:pt>
                <c:pt idx="251">
                  <c:v>9</c:v>
                </c:pt>
                <c:pt idx="252">
                  <c:v>9</c:v>
                </c:pt>
                <c:pt idx="253">
                  <c:v>9</c:v>
                </c:pt>
                <c:pt idx="254">
                  <c:v>9</c:v>
                </c:pt>
                <c:pt idx="255">
                  <c:v>9</c:v>
                </c:pt>
                <c:pt idx="256">
                  <c:v>9</c:v>
                </c:pt>
                <c:pt idx="257">
                  <c:v>9</c:v>
                </c:pt>
                <c:pt idx="258">
                  <c:v>9</c:v>
                </c:pt>
                <c:pt idx="259">
                  <c:v>9</c:v>
                </c:pt>
                <c:pt idx="260">
                  <c:v>9</c:v>
                </c:pt>
                <c:pt idx="261">
                  <c:v>9</c:v>
                </c:pt>
                <c:pt idx="262">
                  <c:v>9</c:v>
                </c:pt>
                <c:pt idx="263">
                  <c:v>9</c:v>
                </c:pt>
                <c:pt idx="264">
                  <c:v>9</c:v>
                </c:pt>
                <c:pt idx="265">
                  <c:v>8</c:v>
                </c:pt>
                <c:pt idx="266">
                  <c:v>8</c:v>
                </c:pt>
                <c:pt idx="267">
                  <c:v>8</c:v>
                </c:pt>
                <c:pt idx="268">
                  <c:v>8</c:v>
                </c:pt>
                <c:pt idx="269">
                  <c:v>8</c:v>
                </c:pt>
                <c:pt idx="270">
                  <c:v>8</c:v>
                </c:pt>
                <c:pt idx="271">
                  <c:v>8</c:v>
                </c:pt>
                <c:pt idx="272">
                  <c:v>8</c:v>
                </c:pt>
                <c:pt idx="273">
                  <c:v>8</c:v>
                </c:pt>
                <c:pt idx="274">
                  <c:v>8</c:v>
                </c:pt>
                <c:pt idx="275">
                  <c:v>8</c:v>
                </c:pt>
                <c:pt idx="276">
                  <c:v>8</c:v>
                </c:pt>
                <c:pt idx="277">
                  <c:v>8</c:v>
                </c:pt>
                <c:pt idx="278">
                  <c:v>8</c:v>
                </c:pt>
                <c:pt idx="279">
                  <c:v>8</c:v>
                </c:pt>
                <c:pt idx="280">
                  <c:v>8</c:v>
                </c:pt>
                <c:pt idx="281">
                  <c:v>8</c:v>
                </c:pt>
                <c:pt idx="282">
                  <c:v>8</c:v>
                </c:pt>
                <c:pt idx="283">
                  <c:v>8</c:v>
                </c:pt>
                <c:pt idx="284">
                  <c:v>8</c:v>
                </c:pt>
                <c:pt idx="285">
                  <c:v>8</c:v>
                </c:pt>
                <c:pt idx="286">
                  <c:v>8</c:v>
                </c:pt>
                <c:pt idx="287">
                  <c:v>8</c:v>
                </c:pt>
                <c:pt idx="288">
                  <c:v>8</c:v>
                </c:pt>
                <c:pt idx="289">
                  <c:v>8</c:v>
                </c:pt>
                <c:pt idx="290">
                  <c:v>8</c:v>
                </c:pt>
                <c:pt idx="291">
                  <c:v>8</c:v>
                </c:pt>
                <c:pt idx="292">
                  <c:v>8</c:v>
                </c:pt>
                <c:pt idx="293">
                  <c:v>8</c:v>
                </c:pt>
                <c:pt idx="294">
                  <c:v>8</c:v>
                </c:pt>
                <c:pt idx="295">
                  <c:v>8</c:v>
                </c:pt>
                <c:pt idx="296">
                  <c:v>8</c:v>
                </c:pt>
                <c:pt idx="297">
                  <c:v>8</c:v>
                </c:pt>
                <c:pt idx="298">
                  <c:v>8</c:v>
                </c:pt>
                <c:pt idx="299">
                  <c:v>8</c:v>
                </c:pt>
                <c:pt idx="300">
                  <c:v>8</c:v>
                </c:pt>
                <c:pt idx="301">
                  <c:v>8</c:v>
                </c:pt>
                <c:pt idx="302">
                  <c:v>9</c:v>
                </c:pt>
                <c:pt idx="303">
                  <c:v>9</c:v>
                </c:pt>
                <c:pt idx="304">
                  <c:v>9</c:v>
                </c:pt>
                <c:pt idx="305">
                  <c:v>9</c:v>
                </c:pt>
                <c:pt idx="306">
                  <c:v>9</c:v>
                </c:pt>
                <c:pt idx="307">
                  <c:v>9</c:v>
                </c:pt>
                <c:pt idx="308">
                  <c:v>9</c:v>
                </c:pt>
                <c:pt idx="309">
                  <c:v>9</c:v>
                </c:pt>
                <c:pt idx="310">
                  <c:v>9</c:v>
                </c:pt>
                <c:pt idx="311">
                  <c:v>9</c:v>
                </c:pt>
                <c:pt idx="312">
                  <c:v>9</c:v>
                </c:pt>
                <c:pt idx="313">
                  <c:v>9</c:v>
                </c:pt>
                <c:pt idx="314">
                  <c:v>9</c:v>
                </c:pt>
                <c:pt idx="315">
                  <c:v>9</c:v>
                </c:pt>
                <c:pt idx="316">
                  <c:v>9</c:v>
                </c:pt>
                <c:pt idx="317">
                  <c:v>9</c:v>
                </c:pt>
                <c:pt idx="318">
                  <c:v>9</c:v>
                </c:pt>
                <c:pt idx="319">
                  <c:v>9</c:v>
                </c:pt>
                <c:pt idx="320">
                  <c:v>9</c:v>
                </c:pt>
                <c:pt idx="321">
                  <c:v>9</c:v>
                </c:pt>
                <c:pt idx="322">
                  <c:v>9</c:v>
                </c:pt>
                <c:pt idx="323">
                  <c:v>9</c:v>
                </c:pt>
                <c:pt idx="324">
                  <c:v>9</c:v>
                </c:pt>
                <c:pt idx="325">
                  <c:v>9</c:v>
                </c:pt>
                <c:pt idx="326">
                  <c:v>9</c:v>
                </c:pt>
                <c:pt idx="327">
                  <c:v>9</c:v>
                </c:pt>
                <c:pt idx="328">
                  <c:v>9</c:v>
                </c:pt>
                <c:pt idx="329">
                  <c:v>9</c:v>
                </c:pt>
                <c:pt idx="330">
                  <c:v>9</c:v>
                </c:pt>
                <c:pt idx="331">
                  <c:v>9</c:v>
                </c:pt>
                <c:pt idx="332">
                  <c:v>9</c:v>
                </c:pt>
                <c:pt idx="333">
                  <c:v>9</c:v>
                </c:pt>
                <c:pt idx="334">
                  <c:v>9</c:v>
                </c:pt>
                <c:pt idx="335">
                  <c:v>9</c:v>
                </c:pt>
                <c:pt idx="336">
                  <c:v>9</c:v>
                </c:pt>
                <c:pt idx="337">
                  <c:v>9</c:v>
                </c:pt>
                <c:pt idx="338">
                  <c:v>9</c:v>
                </c:pt>
                <c:pt idx="339">
                  <c:v>9</c:v>
                </c:pt>
                <c:pt idx="340">
                  <c:v>8</c:v>
                </c:pt>
                <c:pt idx="341">
                  <c:v>8</c:v>
                </c:pt>
                <c:pt idx="342">
                  <c:v>8</c:v>
                </c:pt>
                <c:pt idx="343">
                  <c:v>8</c:v>
                </c:pt>
                <c:pt idx="344">
                  <c:v>8</c:v>
                </c:pt>
                <c:pt idx="345">
                  <c:v>8</c:v>
                </c:pt>
                <c:pt idx="346">
                  <c:v>8</c:v>
                </c:pt>
                <c:pt idx="347">
                  <c:v>8</c:v>
                </c:pt>
                <c:pt idx="348">
                  <c:v>8</c:v>
                </c:pt>
                <c:pt idx="349">
                  <c:v>8</c:v>
                </c:pt>
                <c:pt idx="350">
                  <c:v>8</c:v>
                </c:pt>
                <c:pt idx="351">
                  <c:v>8</c:v>
                </c:pt>
                <c:pt idx="352">
                  <c:v>8</c:v>
                </c:pt>
                <c:pt idx="353">
                  <c:v>8</c:v>
                </c:pt>
                <c:pt idx="354">
                  <c:v>8</c:v>
                </c:pt>
                <c:pt idx="355">
                  <c:v>8</c:v>
                </c:pt>
                <c:pt idx="356">
                  <c:v>8</c:v>
                </c:pt>
                <c:pt idx="357">
                  <c:v>8</c:v>
                </c:pt>
                <c:pt idx="358">
                  <c:v>8</c:v>
                </c:pt>
                <c:pt idx="359">
                  <c:v>8</c:v>
                </c:pt>
                <c:pt idx="360">
                  <c:v>8</c:v>
                </c:pt>
                <c:pt idx="361">
                  <c:v>8</c:v>
                </c:pt>
                <c:pt idx="362">
                  <c:v>8</c:v>
                </c:pt>
                <c:pt idx="363">
                  <c:v>8</c:v>
                </c:pt>
                <c:pt idx="364">
                  <c:v>8</c:v>
                </c:pt>
                <c:pt idx="365">
                  <c:v>8</c:v>
                </c:pt>
                <c:pt idx="366">
                  <c:v>8</c:v>
                </c:pt>
                <c:pt idx="367">
                  <c:v>8</c:v>
                </c:pt>
                <c:pt idx="368">
                  <c:v>8</c:v>
                </c:pt>
                <c:pt idx="369">
                  <c:v>8</c:v>
                </c:pt>
                <c:pt idx="370">
                  <c:v>8</c:v>
                </c:pt>
                <c:pt idx="371">
                  <c:v>8</c:v>
                </c:pt>
                <c:pt idx="372">
                  <c:v>8</c:v>
                </c:pt>
                <c:pt idx="373">
                  <c:v>8</c:v>
                </c:pt>
                <c:pt idx="374">
                  <c:v>8</c:v>
                </c:pt>
                <c:pt idx="375">
                  <c:v>8</c:v>
                </c:pt>
                <c:pt idx="376">
                  <c:v>8</c:v>
                </c:pt>
                <c:pt idx="377">
                  <c:v>9</c:v>
                </c:pt>
                <c:pt idx="378">
                  <c:v>9</c:v>
                </c:pt>
                <c:pt idx="379">
                  <c:v>9</c:v>
                </c:pt>
                <c:pt idx="380">
                  <c:v>9</c:v>
                </c:pt>
                <c:pt idx="381">
                  <c:v>9</c:v>
                </c:pt>
                <c:pt idx="382">
                  <c:v>9</c:v>
                </c:pt>
                <c:pt idx="383">
                  <c:v>9</c:v>
                </c:pt>
                <c:pt idx="384">
                  <c:v>9</c:v>
                </c:pt>
                <c:pt idx="385">
                  <c:v>9</c:v>
                </c:pt>
                <c:pt idx="386">
                  <c:v>9</c:v>
                </c:pt>
                <c:pt idx="387">
                  <c:v>9</c:v>
                </c:pt>
                <c:pt idx="388">
                  <c:v>9</c:v>
                </c:pt>
                <c:pt idx="389">
                  <c:v>9</c:v>
                </c:pt>
                <c:pt idx="390">
                  <c:v>9</c:v>
                </c:pt>
                <c:pt idx="391">
                  <c:v>9</c:v>
                </c:pt>
                <c:pt idx="392">
                  <c:v>9</c:v>
                </c:pt>
                <c:pt idx="393">
                  <c:v>9</c:v>
                </c:pt>
                <c:pt idx="394">
                  <c:v>9</c:v>
                </c:pt>
                <c:pt idx="395">
                  <c:v>9</c:v>
                </c:pt>
                <c:pt idx="396">
                  <c:v>9</c:v>
                </c:pt>
                <c:pt idx="397">
                  <c:v>9</c:v>
                </c:pt>
                <c:pt idx="398">
                  <c:v>9</c:v>
                </c:pt>
                <c:pt idx="399">
                  <c:v>9</c:v>
                </c:pt>
                <c:pt idx="400">
                  <c:v>9</c:v>
                </c:pt>
                <c:pt idx="401">
                  <c:v>9</c:v>
                </c:pt>
                <c:pt idx="402">
                  <c:v>9</c:v>
                </c:pt>
                <c:pt idx="403">
                  <c:v>9</c:v>
                </c:pt>
                <c:pt idx="404">
                  <c:v>9</c:v>
                </c:pt>
                <c:pt idx="405">
                  <c:v>9</c:v>
                </c:pt>
                <c:pt idx="406">
                  <c:v>9</c:v>
                </c:pt>
                <c:pt idx="407">
                  <c:v>9</c:v>
                </c:pt>
                <c:pt idx="408">
                  <c:v>9</c:v>
                </c:pt>
                <c:pt idx="409">
                  <c:v>9</c:v>
                </c:pt>
                <c:pt idx="410">
                  <c:v>9</c:v>
                </c:pt>
                <c:pt idx="411">
                  <c:v>9</c:v>
                </c:pt>
                <c:pt idx="412">
                  <c:v>9</c:v>
                </c:pt>
                <c:pt idx="413">
                  <c:v>9</c:v>
                </c:pt>
                <c:pt idx="414">
                  <c:v>9</c:v>
                </c:pt>
                <c:pt idx="415">
                  <c:v>8</c:v>
                </c:pt>
                <c:pt idx="416">
                  <c:v>8</c:v>
                </c:pt>
                <c:pt idx="417">
                  <c:v>8</c:v>
                </c:pt>
                <c:pt idx="418">
                  <c:v>8</c:v>
                </c:pt>
                <c:pt idx="419">
                  <c:v>8</c:v>
                </c:pt>
                <c:pt idx="420">
                  <c:v>8</c:v>
                </c:pt>
                <c:pt idx="421">
                  <c:v>8</c:v>
                </c:pt>
                <c:pt idx="422">
                  <c:v>8</c:v>
                </c:pt>
                <c:pt idx="423">
                  <c:v>8</c:v>
                </c:pt>
                <c:pt idx="424">
                  <c:v>8</c:v>
                </c:pt>
                <c:pt idx="425">
                  <c:v>8</c:v>
                </c:pt>
                <c:pt idx="426">
                  <c:v>8</c:v>
                </c:pt>
                <c:pt idx="427">
                  <c:v>8</c:v>
                </c:pt>
                <c:pt idx="428">
                  <c:v>8</c:v>
                </c:pt>
                <c:pt idx="429">
                  <c:v>8</c:v>
                </c:pt>
                <c:pt idx="430">
                  <c:v>8</c:v>
                </c:pt>
                <c:pt idx="431">
                  <c:v>8</c:v>
                </c:pt>
                <c:pt idx="432">
                  <c:v>8</c:v>
                </c:pt>
                <c:pt idx="433">
                  <c:v>8</c:v>
                </c:pt>
                <c:pt idx="434">
                  <c:v>8</c:v>
                </c:pt>
                <c:pt idx="435">
                  <c:v>8</c:v>
                </c:pt>
                <c:pt idx="436">
                  <c:v>8</c:v>
                </c:pt>
                <c:pt idx="437">
                  <c:v>8</c:v>
                </c:pt>
                <c:pt idx="438">
                  <c:v>8</c:v>
                </c:pt>
                <c:pt idx="439">
                  <c:v>8</c:v>
                </c:pt>
                <c:pt idx="440">
                  <c:v>8</c:v>
                </c:pt>
                <c:pt idx="441">
                  <c:v>8</c:v>
                </c:pt>
                <c:pt idx="442">
                  <c:v>8</c:v>
                </c:pt>
                <c:pt idx="443">
                  <c:v>8</c:v>
                </c:pt>
                <c:pt idx="444">
                  <c:v>8</c:v>
                </c:pt>
                <c:pt idx="445">
                  <c:v>8</c:v>
                </c:pt>
                <c:pt idx="446">
                  <c:v>8</c:v>
                </c:pt>
                <c:pt idx="447">
                  <c:v>8</c:v>
                </c:pt>
                <c:pt idx="448">
                  <c:v>8</c:v>
                </c:pt>
                <c:pt idx="449">
                  <c:v>8</c:v>
                </c:pt>
                <c:pt idx="450">
                  <c:v>8</c:v>
                </c:pt>
                <c:pt idx="451">
                  <c:v>8</c:v>
                </c:pt>
                <c:pt idx="452">
                  <c:v>8</c:v>
                </c:pt>
                <c:pt idx="453">
                  <c:v>9</c:v>
                </c:pt>
                <c:pt idx="454">
                  <c:v>9</c:v>
                </c:pt>
                <c:pt idx="455">
                  <c:v>9</c:v>
                </c:pt>
                <c:pt idx="456">
                  <c:v>9</c:v>
                </c:pt>
                <c:pt idx="457">
                  <c:v>9</c:v>
                </c:pt>
                <c:pt idx="458">
                  <c:v>9</c:v>
                </c:pt>
                <c:pt idx="459">
                  <c:v>9</c:v>
                </c:pt>
                <c:pt idx="460">
                  <c:v>9</c:v>
                </c:pt>
                <c:pt idx="461">
                  <c:v>9</c:v>
                </c:pt>
                <c:pt idx="462">
                  <c:v>9</c:v>
                </c:pt>
                <c:pt idx="463">
                  <c:v>9</c:v>
                </c:pt>
                <c:pt idx="464">
                  <c:v>9</c:v>
                </c:pt>
                <c:pt idx="465">
                  <c:v>9</c:v>
                </c:pt>
                <c:pt idx="466">
                  <c:v>9</c:v>
                </c:pt>
                <c:pt idx="467">
                  <c:v>9</c:v>
                </c:pt>
                <c:pt idx="468">
                  <c:v>9</c:v>
                </c:pt>
                <c:pt idx="469">
                  <c:v>9</c:v>
                </c:pt>
                <c:pt idx="470">
                  <c:v>9</c:v>
                </c:pt>
                <c:pt idx="471">
                  <c:v>9</c:v>
                </c:pt>
                <c:pt idx="472">
                  <c:v>9</c:v>
                </c:pt>
                <c:pt idx="473">
                  <c:v>9</c:v>
                </c:pt>
                <c:pt idx="474">
                  <c:v>9</c:v>
                </c:pt>
                <c:pt idx="475">
                  <c:v>9</c:v>
                </c:pt>
                <c:pt idx="476">
                  <c:v>9</c:v>
                </c:pt>
                <c:pt idx="477">
                  <c:v>9</c:v>
                </c:pt>
                <c:pt idx="478">
                  <c:v>9</c:v>
                </c:pt>
                <c:pt idx="479">
                  <c:v>9</c:v>
                </c:pt>
                <c:pt idx="480">
                  <c:v>9</c:v>
                </c:pt>
                <c:pt idx="481">
                  <c:v>9</c:v>
                </c:pt>
                <c:pt idx="482">
                  <c:v>9</c:v>
                </c:pt>
                <c:pt idx="483">
                  <c:v>9</c:v>
                </c:pt>
                <c:pt idx="484">
                  <c:v>9</c:v>
                </c:pt>
                <c:pt idx="485">
                  <c:v>9</c:v>
                </c:pt>
                <c:pt idx="486">
                  <c:v>9</c:v>
                </c:pt>
                <c:pt idx="487">
                  <c:v>9</c:v>
                </c:pt>
                <c:pt idx="488">
                  <c:v>9</c:v>
                </c:pt>
                <c:pt idx="489">
                  <c:v>9</c:v>
                </c:pt>
                <c:pt idx="490">
                  <c:v>8</c:v>
                </c:pt>
                <c:pt idx="491">
                  <c:v>8</c:v>
                </c:pt>
                <c:pt idx="492">
                  <c:v>8</c:v>
                </c:pt>
                <c:pt idx="493">
                  <c:v>8</c:v>
                </c:pt>
                <c:pt idx="494">
                  <c:v>8</c:v>
                </c:pt>
                <c:pt idx="495">
                  <c:v>8</c:v>
                </c:pt>
                <c:pt idx="496">
                  <c:v>8</c:v>
                </c:pt>
                <c:pt idx="497">
                  <c:v>8</c:v>
                </c:pt>
                <c:pt idx="498">
                  <c:v>8</c:v>
                </c:pt>
                <c:pt idx="499">
                  <c:v>8</c:v>
                </c:pt>
                <c:pt idx="500">
                  <c:v>8</c:v>
                </c:pt>
                <c:pt idx="501">
                  <c:v>8</c:v>
                </c:pt>
                <c:pt idx="502">
                  <c:v>8</c:v>
                </c:pt>
                <c:pt idx="503">
                  <c:v>8</c:v>
                </c:pt>
                <c:pt idx="504">
                  <c:v>8</c:v>
                </c:pt>
                <c:pt idx="505">
                  <c:v>8</c:v>
                </c:pt>
                <c:pt idx="506">
                  <c:v>8</c:v>
                </c:pt>
                <c:pt idx="507">
                  <c:v>8</c:v>
                </c:pt>
                <c:pt idx="508">
                  <c:v>8</c:v>
                </c:pt>
                <c:pt idx="509">
                  <c:v>8</c:v>
                </c:pt>
                <c:pt idx="510">
                  <c:v>8</c:v>
                </c:pt>
                <c:pt idx="511">
                  <c:v>8</c:v>
                </c:pt>
                <c:pt idx="512">
                  <c:v>8</c:v>
                </c:pt>
                <c:pt idx="513">
                  <c:v>8</c:v>
                </c:pt>
                <c:pt idx="514">
                  <c:v>8</c:v>
                </c:pt>
                <c:pt idx="515">
                  <c:v>8</c:v>
                </c:pt>
                <c:pt idx="516">
                  <c:v>8</c:v>
                </c:pt>
                <c:pt idx="517">
                  <c:v>8</c:v>
                </c:pt>
                <c:pt idx="518">
                  <c:v>8</c:v>
                </c:pt>
                <c:pt idx="519">
                  <c:v>8</c:v>
                </c:pt>
                <c:pt idx="520">
                  <c:v>8</c:v>
                </c:pt>
                <c:pt idx="521">
                  <c:v>8</c:v>
                </c:pt>
                <c:pt idx="522">
                  <c:v>8</c:v>
                </c:pt>
                <c:pt idx="523">
                  <c:v>8</c:v>
                </c:pt>
                <c:pt idx="524">
                  <c:v>8</c:v>
                </c:pt>
                <c:pt idx="525">
                  <c:v>8</c:v>
                </c:pt>
                <c:pt idx="526">
                  <c:v>8</c:v>
                </c:pt>
                <c:pt idx="527">
                  <c:v>8</c:v>
                </c:pt>
                <c:pt idx="528">
                  <c:v>9</c:v>
                </c:pt>
                <c:pt idx="529">
                  <c:v>9</c:v>
                </c:pt>
                <c:pt idx="530">
                  <c:v>9</c:v>
                </c:pt>
                <c:pt idx="531">
                  <c:v>9</c:v>
                </c:pt>
                <c:pt idx="532">
                  <c:v>9</c:v>
                </c:pt>
                <c:pt idx="533">
                  <c:v>9</c:v>
                </c:pt>
                <c:pt idx="534">
                  <c:v>9</c:v>
                </c:pt>
                <c:pt idx="535">
                  <c:v>9</c:v>
                </c:pt>
                <c:pt idx="536">
                  <c:v>9</c:v>
                </c:pt>
                <c:pt idx="537">
                  <c:v>9</c:v>
                </c:pt>
                <c:pt idx="538">
                  <c:v>9</c:v>
                </c:pt>
                <c:pt idx="539">
                  <c:v>9</c:v>
                </c:pt>
                <c:pt idx="540">
                  <c:v>9</c:v>
                </c:pt>
                <c:pt idx="541">
                  <c:v>9</c:v>
                </c:pt>
                <c:pt idx="542">
                  <c:v>9</c:v>
                </c:pt>
                <c:pt idx="543">
                  <c:v>9</c:v>
                </c:pt>
                <c:pt idx="544">
                  <c:v>9</c:v>
                </c:pt>
                <c:pt idx="545">
                  <c:v>9</c:v>
                </c:pt>
                <c:pt idx="546">
                  <c:v>9</c:v>
                </c:pt>
                <c:pt idx="547">
                  <c:v>9</c:v>
                </c:pt>
                <c:pt idx="548">
                  <c:v>9</c:v>
                </c:pt>
                <c:pt idx="549">
                  <c:v>9</c:v>
                </c:pt>
                <c:pt idx="550">
                  <c:v>9</c:v>
                </c:pt>
                <c:pt idx="551">
                  <c:v>9</c:v>
                </c:pt>
                <c:pt idx="552">
                  <c:v>9</c:v>
                </c:pt>
                <c:pt idx="553">
                  <c:v>9</c:v>
                </c:pt>
                <c:pt idx="554">
                  <c:v>9</c:v>
                </c:pt>
                <c:pt idx="555">
                  <c:v>9</c:v>
                </c:pt>
                <c:pt idx="556">
                  <c:v>9</c:v>
                </c:pt>
                <c:pt idx="557">
                  <c:v>9</c:v>
                </c:pt>
                <c:pt idx="558">
                  <c:v>9</c:v>
                </c:pt>
                <c:pt idx="559">
                  <c:v>9</c:v>
                </c:pt>
                <c:pt idx="560">
                  <c:v>9</c:v>
                </c:pt>
                <c:pt idx="561">
                  <c:v>9</c:v>
                </c:pt>
                <c:pt idx="562">
                  <c:v>9</c:v>
                </c:pt>
                <c:pt idx="563">
                  <c:v>9</c:v>
                </c:pt>
                <c:pt idx="564">
                  <c:v>9</c:v>
                </c:pt>
                <c:pt idx="565">
                  <c:v>8</c:v>
                </c:pt>
                <c:pt idx="566">
                  <c:v>8</c:v>
                </c:pt>
                <c:pt idx="567">
                  <c:v>8</c:v>
                </c:pt>
                <c:pt idx="568">
                  <c:v>8</c:v>
                </c:pt>
                <c:pt idx="569">
                  <c:v>8</c:v>
                </c:pt>
                <c:pt idx="570">
                  <c:v>8</c:v>
                </c:pt>
                <c:pt idx="571">
                  <c:v>8</c:v>
                </c:pt>
                <c:pt idx="572">
                  <c:v>8</c:v>
                </c:pt>
                <c:pt idx="573">
                  <c:v>8</c:v>
                </c:pt>
                <c:pt idx="574">
                  <c:v>8</c:v>
                </c:pt>
                <c:pt idx="575">
                  <c:v>8</c:v>
                </c:pt>
                <c:pt idx="576">
                  <c:v>8</c:v>
                </c:pt>
                <c:pt idx="577">
                  <c:v>8</c:v>
                </c:pt>
                <c:pt idx="578">
                  <c:v>8</c:v>
                </c:pt>
                <c:pt idx="579">
                  <c:v>8</c:v>
                </c:pt>
                <c:pt idx="580">
                  <c:v>8</c:v>
                </c:pt>
                <c:pt idx="581">
                  <c:v>8</c:v>
                </c:pt>
                <c:pt idx="582">
                  <c:v>8</c:v>
                </c:pt>
                <c:pt idx="583">
                  <c:v>8</c:v>
                </c:pt>
                <c:pt idx="584">
                  <c:v>8</c:v>
                </c:pt>
                <c:pt idx="585">
                  <c:v>8</c:v>
                </c:pt>
                <c:pt idx="586">
                  <c:v>8</c:v>
                </c:pt>
                <c:pt idx="587">
                  <c:v>8</c:v>
                </c:pt>
                <c:pt idx="588">
                  <c:v>8</c:v>
                </c:pt>
                <c:pt idx="589">
                  <c:v>8</c:v>
                </c:pt>
                <c:pt idx="590">
                  <c:v>8</c:v>
                </c:pt>
                <c:pt idx="591">
                  <c:v>8</c:v>
                </c:pt>
                <c:pt idx="592">
                  <c:v>8</c:v>
                </c:pt>
                <c:pt idx="593">
                  <c:v>8</c:v>
                </c:pt>
                <c:pt idx="594">
                  <c:v>8</c:v>
                </c:pt>
                <c:pt idx="595">
                  <c:v>8</c:v>
                </c:pt>
                <c:pt idx="596">
                  <c:v>8</c:v>
                </c:pt>
                <c:pt idx="597">
                  <c:v>8</c:v>
                </c:pt>
                <c:pt idx="598">
                  <c:v>8</c:v>
                </c:pt>
                <c:pt idx="599">
                  <c:v>8</c:v>
                </c:pt>
                <c:pt idx="600">
                  <c:v>8</c:v>
                </c:pt>
                <c:pt idx="601">
                  <c:v>8</c:v>
                </c:pt>
                <c:pt idx="602">
                  <c:v>8</c:v>
                </c:pt>
                <c:pt idx="603">
                  <c:v>9</c:v>
                </c:pt>
                <c:pt idx="604">
                  <c:v>9</c:v>
                </c:pt>
                <c:pt idx="605">
                  <c:v>9</c:v>
                </c:pt>
                <c:pt idx="606">
                  <c:v>9</c:v>
                </c:pt>
                <c:pt idx="607">
                  <c:v>9</c:v>
                </c:pt>
                <c:pt idx="608">
                  <c:v>9</c:v>
                </c:pt>
                <c:pt idx="609">
                  <c:v>9</c:v>
                </c:pt>
                <c:pt idx="610">
                  <c:v>9</c:v>
                </c:pt>
                <c:pt idx="611">
                  <c:v>9</c:v>
                </c:pt>
                <c:pt idx="612">
                  <c:v>9</c:v>
                </c:pt>
                <c:pt idx="613">
                  <c:v>9</c:v>
                </c:pt>
                <c:pt idx="614">
                  <c:v>9</c:v>
                </c:pt>
                <c:pt idx="615">
                  <c:v>9</c:v>
                </c:pt>
                <c:pt idx="616">
                  <c:v>9</c:v>
                </c:pt>
                <c:pt idx="617">
                  <c:v>9</c:v>
                </c:pt>
                <c:pt idx="618">
                  <c:v>9</c:v>
                </c:pt>
                <c:pt idx="619">
                  <c:v>9</c:v>
                </c:pt>
                <c:pt idx="620">
                  <c:v>9</c:v>
                </c:pt>
                <c:pt idx="621">
                  <c:v>9</c:v>
                </c:pt>
                <c:pt idx="622">
                  <c:v>9</c:v>
                </c:pt>
                <c:pt idx="623">
                  <c:v>9</c:v>
                </c:pt>
                <c:pt idx="624">
                  <c:v>9</c:v>
                </c:pt>
                <c:pt idx="625">
                  <c:v>9</c:v>
                </c:pt>
                <c:pt idx="626">
                  <c:v>9</c:v>
                </c:pt>
                <c:pt idx="627">
                  <c:v>9</c:v>
                </c:pt>
                <c:pt idx="628">
                  <c:v>9</c:v>
                </c:pt>
                <c:pt idx="629">
                  <c:v>9</c:v>
                </c:pt>
                <c:pt idx="630">
                  <c:v>9</c:v>
                </c:pt>
                <c:pt idx="631">
                  <c:v>9</c:v>
                </c:pt>
                <c:pt idx="632">
                  <c:v>9</c:v>
                </c:pt>
                <c:pt idx="633">
                  <c:v>9</c:v>
                </c:pt>
                <c:pt idx="634">
                  <c:v>9</c:v>
                </c:pt>
                <c:pt idx="635">
                  <c:v>9</c:v>
                </c:pt>
                <c:pt idx="636">
                  <c:v>9</c:v>
                </c:pt>
                <c:pt idx="637">
                  <c:v>9</c:v>
                </c:pt>
                <c:pt idx="638">
                  <c:v>9</c:v>
                </c:pt>
                <c:pt idx="639">
                  <c:v>9</c:v>
                </c:pt>
                <c:pt idx="640">
                  <c:v>9</c:v>
                </c:pt>
                <c:pt idx="641">
                  <c:v>8</c:v>
                </c:pt>
                <c:pt idx="642">
                  <c:v>8</c:v>
                </c:pt>
                <c:pt idx="643">
                  <c:v>8</c:v>
                </c:pt>
                <c:pt idx="644">
                  <c:v>8</c:v>
                </c:pt>
                <c:pt idx="645">
                  <c:v>8</c:v>
                </c:pt>
                <c:pt idx="646">
                  <c:v>8</c:v>
                </c:pt>
                <c:pt idx="647">
                  <c:v>8</c:v>
                </c:pt>
                <c:pt idx="648">
                  <c:v>8</c:v>
                </c:pt>
                <c:pt idx="649">
                  <c:v>8</c:v>
                </c:pt>
                <c:pt idx="650">
                  <c:v>8</c:v>
                </c:pt>
                <c:pt idx="651">
                  <c:v>8</c:v>
                </c:pt>
                <c:pt idx="652">
                  <c:v>8</c:v>
                </c:pt>
                <c:pt idx="653">
                  <c:v>8</c:v>
                </c:pt>
                <c:pt idx="654">
                  <c:v>8</c:v>
                </c:pt>
                <c:pt idx="655">
                  <c:v>8</c:v>
                </c:pt>
                <c:pt idx="656">
                  <c:v>8</c:v>
                </c:pt>
                <c:pt idx="657">
                  <c:v>8</c:v>
                </c:pt>
                <c:pt idx="658">
                  <c:v>8</c:v>
                </c:pt>
                <c:pt idx="659">
                  <c:v>8</c:v>
                </c:pt>
                <c:pt idx="660">
                  <c:v>8</c:v>
                </c:pt>
                <c:pt idx="661">
                  <c:v>8</c:v>
                </c:pt>
                <c:pt idx="662">
                  <c:v>8</c:v>
                </c:pt>
                <c:pt idx="663">
                  <c:v>8</c:v>
                </c:pt>
                <c:pt idx="664">
                  <c:v>8</c:v>
                </c:pt>
                <c:pt idx="665">
                  <c:v>8</c:v>
                </c:pt>
                <c:pt idx="666">
                  <c:v>8</c:v>
                </c:pt>
                <c:pt idx="667">
                  <c:v>8</c:v>
                </c:pt>
                <c:pt idx="668">
                  <c:v>8</c:v>
                </c:pt>
                <c:pt idx="669">
                  <c:v>8</c:v>
                </c:pt>
                <c:pt idx="670">
                  <c:v>8</c:v>
                </c:pt>
                <c:pt idx="671">
                  <c:v>8</c:v>
                </c:pt>
                <c:pt idx="672">
                  <c:v>8</c:v>
                </c:pt>
                <c:pt idx="673">
                  <c:v>8</c:v>
                </c:pt>
                <c:pt idx="674">
                  <c:v>8</c:v>
                </c:pt>
                <c:pt idx="675">
                  <c:v>8</c:v>
                </c:pt>
                <c:pt idx="676">
                  <c:v>8</c:v>
                </c:pt>
                <c:pt idx="677">
                  <c:v>8</c:v>
                </c:pt>
                <c:pt idx="678">
                  <c:v>9</c:v>
                </c:pt>
                <c:pt idx="679">
                  <c:v>9</c:v>
                </c:pt>
                <c:pt idx="680">
                  <c:v>9</c:v>
                </c:pt>
                <c:pt idx="681">
                  <c:v>9</c:v>
                </c:pt>
                <c:pt idx="682">
                  <c:v>9</c:v>
                </c:pt>
                <c:pt idx="683">
                  <c:v>9</c:v>
                </c:pt>
                <c:pt idx="684">
                  <c:v>9</c:v>
                </c:pt>
                <c:pt idx="685">
                  <c:v>9</c:v>
                </c:pt>
                <c:pt idx="686">
                  <c:v>9</c:v>
                </c:pt>
                <c:pt idx="687">
                  <c:v>9</c:v>
                </c:pt>
                <c:pt idx="688">
                  <c:v>9</c:v>
                </c:pt>
                <c:pt idx="689">
                  <c:v>9</c:v>
                </c:pt>
                <c:pt idx="690">
                  <c:v>9</c:v>
                </c:pt>
                <c:pt idx="691">
                  <c:v>9</c:v>
                </c:pt>
                <c:pt idx="692">
                  <c:v>9</c:v>
                </c:pt>
                <c:pt idx="693">
                  <c:v>9</c:v>
                </c:pt>
                <c:pt idx="694">
                  <c:v>9</c:v>
                </c:pt>
                <c:pt idx="695">
                  <c:v>9</c:v>
                </c:pt>
                <c:pt idx="696">
                  <c:v>9</c:v>
                </c:pt>
                <c:pt idx="697">
                  <c:v>9</c:v>
                </c:pt>
                <c:pt idx="698">
                  <c:v>9</c:v>
                </c:pt>
                <c:pt idx="699">
                  <c:v>9</c:v>
                </c:pt>
                <c:pt idx="700">
                  <c:v>9</c:v>
                </c:pt>
                <c:pt idx="701">
                  <c:v>9</c:v>
                </c:pt>
                <c:pt idx="702">
                  <c:v>9</c:v>
                </c:pt>
                <c:pt idx="703">
                  <c:v>9</c:v>
                </c:pt>
                <c:pt idx="704">
                  <c:v>9</c:v>
                </c:pt>
                <c:pt idx="705">
                  <c:v>9</c:v>
                </c:pt>
                <c:pt idx="706">
                  <c:v>9</c:v>
                </c:pt>
                <c:pt idx="707">
                  <c:v>9</c:v>
                </c:pt>
                <c:pt idx="708">
                  <c:v>9</c:v>
                </c:pt>
                <c:pt idx="709">
                  <c:v>9</c:v>
                </c:pt>
                <c:pt idx="710">
                  <c:v>9</c:v>
                </c:pt>
                <c:pt idx="711">
                  <c:v>9</c:v>
                </c:pt>
                <c:pt idx="712">
                  <c:v>9</c:v>
                </c:pt>
                <c:pt idx="713">
                  <c:v>9</c:v>
                </c:pt>
                <c:pt idx="714">
                  <c:v>9</c:v>
                </c:pt>
                <c:pt idx="715">
                  <c:v>9</c:v>
                </c:pt>
                <c:pt idx="716">
                  <c:v>8</c:v>
                </c:pt>
                <c:pt idx="717">
                  <c:v>8</c:v>
                </c:pt>
                <c:pt idx="718">
                  <c:v>8</c:v>
                </c:pt>
                <c:pt idx="719">
                  <c:v>8</c:v>
                </c:pt>
                <c:pt idx="720">
                  <c:v>8</c:v>
                </c:pt>
                <c:pt idx="721">
                  <c:v>8</c:v>
                </c:pt>
                <c:pt idx="722">
                  <c:v>8</c:v>
                </c:pt>
                <c:pt idx="723">
                  <c:v>8</c:v>
                </c:pt>
                <c:pt idx="724">
                  <c:v>8</c:v>
                </c:pt>
                <c:pt idx="725">
                  <c:v>8</c:v>
                </c:pt>
                <c:pt idx="726">
                  <c:v>8</c:v>
                </c:pt>
                <c:pt idx="727">
                  <c:v>8</c:v>
                </c:pt>
                <c:pt idx="728">
                  <c:v>8</c:v>
                </c:pt>
                <c:pt idx="729">
                  <c:v>8</c:v>
                </c:pt>
                <c:pt idx="730">
                  <c:v>8</c:v>
                </c:pt>
                <c:pt idx="731">
                  <c:v>8</c:v>
                </c:pt>
                <c:pt idx="732">
                  <c:v>8</c:v>
                </c:pt>
                <c:pt idx="733">
                  <c:v>8</c:v>
                </c:pt>
                <c:pt idx="734">
                  <c:v>8</c:v>
                </c:pt>
                <c:pt idx="735">
                  <c:v>8</c:v>
                </c:pt>
                <c:pt idx="736">
                  <c:v>8</c:v>
                </c:pt>
                <c:pt idx="737">
                  <c:v>8</c:v>
                </c:pt>
                <c:pt idx="738">
                  <c:v>8</c:v>
                </c:pt>
                <c:pt idx="739">
                  <c:v>8</c:v>
                </c:pt>
                <c:pt idx="740">
                  <c:v>8</c:v>
                </c:pt>
                <c:pt idx="741">
                  <c:v>8</c:v>
                </c:pt>
                <c:pt idx="742">
                  <c:v>8</c:v>
                </c:pt>
                <c:pt idx="743">
                  <c:v>8</c:v>
                </c:pt>
                <c:pt idx="744">
                  <c:v>8</c:v>
                </c:pt>
                <c:pt idx="745">
                  <c:v>8</c:v>
                </c:pt>
                <c:pt idx="746">
                  <c:v>8</c:v>
                </c:pt>
                <c:pt idx="747">
                  <c:v>8</c:v>
                </c:pt>
                <c:pt idx="748">
                  <c:v>8</c:v>
                </c:pt>
                <c:pt idx="749">
                  <c:v>8</c:v>
                </c:pt>
                <c:pt idx="750">
                  <c:v>8</c:v>
                </c:pt>
                <c:pt idx="751">
                  <c:v>8</c:v>
                </c:pt>
                <c:pt idx="752">
                  <c:v>8</c:v>
                </c:pt>
                <c:pt idx="753">
                  <c:v>9</c:v>
                </c:pt>
                <c:pt idx="754">
                  <c:v>9</c:v>
                </c:pt>
                <c:pt idx="755">
                  <c:v>9</c:v>
                </c:pt>
                <c:pt idx="756">
                  <c:v>9</c:v>
                </c:pt>
                <c:pt idx="757">
                  <c:v>9</c:v>
                </c:pt>
                <c:pt idx="758">
                  <c:v>9</c:v>
                </c:pt>
                <c:pt idx="759">
                  <c:v>9</c:v>
                </c:pt>
                <c:pt idx="760">
                  <c:v>9</c:v>
                </c:pt>
                <c:pt idx="761">
                  <c:v>9</c:v>
                </c:pt>
                <c:pt idx="762">
                  <c:v>9</c:v>
                </c:pt>
                <c:pt idx="763">
                  <c:v>9</c:v>
                </c:pt>
                <c:pt idx="764">
                  <c:v>9</c:v>
                </c:pt>
                <c:pt idx="765">
                  <c:v>9</c:v>
                </c:pt>
                <c:pt idx="766">
                  <c:v>9</c:v>
                </c:pt>
                <c:pt idx="767">
                  <c:v>9</c:v>
                </c:pt>
                <c:pt idx="768">
                  <c:v>9</c:v>
                </c:pt>
                <c:pt idx="769">
                  <c:v>9</c:v>
                </c:pt>
                <c:pt idx="770">
                  <c:v>9</c:v>
                </c:pt>
                <c:pt idx="771">
                  <c:v>9</c:v>
                </c:pt>
                <c:pt idx="772">
                  <c:v>9</c:v>
                </c:pt>
                <c:pt idx="773">
                  <c:v>9</c:v>
                </c:pt>
                <c:pt idx="774">
                  <c:v>9</c:v>
                </c:pt>
                <c:pt idx="775">
                  <c:v>9</c:v>
                </c:pt>
                <c:pt idx="776">
                  <c:v>9</c:v>
                </c:pt>
                <c:pt idx="777">
                  <c:v>9</c:v>
                </c:pt>
                <c:pt idx="778">
                  <c:v>9</c:v>
                </c:pt>
                <c:pt idx="779">
                  <c:v>9</c:v>
                </c:pt>
                <c:pt idx="780">
                  <c:v>9</c:v>
                </c:pt>
                <c:pt idx="781">
                  <c:v>9</c:v>
                </c:pt>
                <c:pt idx="782">
                  <c:v>9</c:v>
                </c:pt>
                <c:pt idx="783">
                  <c:v>9</c:v>
                </c:pt>
                <c:pt idx="784">
                  <c:v>9</c:v>
                </c:pt>
                <c:pt idx="785">
                  <c:v>9</c:v>
                </c:pt>
                <c:pt idx="786">
                  <c:v>9</c:v>
                </c:pt>
                <c:pt idx="787">
                  <c:v>9</c:v>
                </c:pt>
                <c:pt idx="788">
                  <c:v>9</c:v>
                </c:pt>
                <c:pt idx="789">
                  <c:v>9</c:v>
                </c:pt>
                <c:pt idx="790">
                  <c:v>9</c:v>
                </c:pt>
                <c:pt idx="791">
                  <c:v>8</c:v>
                </c:pt>
                <c:pt idx="792">
                  <c:v>8</c:v>
                </c:pt>
                <c:pt idx="793">
                  <c:v>8</c:v>
                </c:pt>
                <c:pt idx="794">
                  <c:v>8</c:v>
                </c:pt>
                <c:pt idx="795">
                  <c:v>8</c:v>
                </c:pt>
                <c:pt idx="796">
                  <c:v>8</c:v>
                </c:pt>
                <c:pt idx="797">
                  <c:v>8</c:v>
                </c:pt>
                <c:pt idx="798">
                  <c:v>8</c:v>
                </c:pt>
                <c:pt idx="799">
                  <c:v>8</c:v>
                </c:pt>
                <c:pt idx="800">
                  <c:v>8</c:v>
                </c:pt>
                <c:pt idx="801">
                  <c:v>8</c:v>
                </c:pt>
                <c:pt idx="802">
                  <c:v>8</c:v>
                </c:pt>
                <c:pt idx="803">
                  <c:v>8</c:v>
                </c:pt>
                <c:pt idx="804">
                  <c:v>8</c:v>
                </c:pt>
                <c:pt idx="805">
                  <c:v>8</c:v>
                </c:pt>
                <c:pt idx="806">
                  <c:v>8</c:v>
                </c:pt>
                <c:pt idx="807">
                  <c:v>8</c:v>
                </c:pt>
                <c:pt idx="808">
                  <c:v>8</c:v>
                </c:pt>
                <c:pt idx="809">
                  <c:v>8</c:v>
                </c:pt>
                <c:pt idx="810">
                  <c:v>8</c:v>
                </c:pt>
                <c:pt idx="811">
                  <c:v>8</c:v>
                </c:pt>
                <c:pt idx="812">
                  <c:v>8</c:v>
                </c:pt>
                <c:pt idx="813">
                  <c:v>8</c:v>
                </c:pt>
                <c:pt idx="814">
                  <c:v>8</c:v>
                </c:pt>
                <c:pt idx="815">
                  <c:v>8</c:v>
                </c:pt>
                <c:pt idx="816">
                  <c:v>8</c:v>
                </c:pt>
                <c:pt idx="817">
                  <c:v>8</c:v>
                </c:pt>
                <c:pt idx="818">
                  <c:v>8</c:v>
                </c:pt>
                <c:pt idx="819">
                  <c:v>8</c:v>
                </c:pt>
                <c:pt idx="820">
                  <c:v>8</c:v>
                </c:pt>
                <c:pt idx="821">
                  <c:v>8</c:v>
                </c:pt>
                <c:pt idx="822">
                  <c:v>8</c:v>
                </c:pt>
                <c:pt idx="823">
                  <c:v>8</c:v>
                </c:pt>
                <c:pt idx="824">
                  <c:v>8</c:v>
                </c:pt>
                <c:pt idx="825">
                  <c:v>8</c:v>
                </c:pt>
                <c:pt idx="826">
                  <c:v>8</c:v>
                </c:pt>
                <c:pt idx="827">
                  <c:v>8</c:v>
                </c:pt>
                <c:pt idx="828">
                  <c:v>8</c:v>
                </c:pt>
                <c:pt idx="829">
                  <c:v>9</c:v>
                </c:pt>
                <c:pt idx="830">
                  <c:v>9</c:v>
                </c:pt>
                <c:pt idx="831">
                  <c:v>9</c:v>
                </c:pt>
                <c:pt idx="832">
                  <c:v>9</c:v>
                </c:pt>
                <c:pt idx="833">
                  <c:v>9</c:v>
                </c:pt>
                <c:pt idx="834">
                  <c:v>9</c:v>
                </c:pt>
                <c:pt idx="835">
                  <c:v>9</c:v>
                </c:pt>
                <c:pt idx="836">
                  <c:v>9</c:v>
                </c:pt>
                <c:pt idx="837">
                  <c:v>9</c:v>
                </c:pt>
                <c:pt idx="838">
                  <c:v>9</c:v>
                </c:pt>
                <c:pt idx="839">
                  <c:v>9</c:v>
                </c:pt>
                <c:pt idx="840">
                  <c:v>9</c:v>
                </c:pt>
                <c:pt idx="841">
                  <c:v>9</c:v>
                </c:pt>
                <c:pt idx="842">
                  <c:v>9</c:v>
                </c:pt>
                <c:pt idx="843">
                  <c:v>9</c:v>
                </c:pt>
                <c:pt idx="844">
                  <c:v>9</c:v>
                </c:pt>
                <c:pt idx="845">
                  <c:v>9</c:v>
                </c:pt>
                <c:pt idx="846">
                  <c:v>9</c:v>
                </c:pt>
                <c:pt idx="847">
                  <c:v>9</c:v>
                </c:pt>
                <c:pt idx="848">
                  <c:v>9</c:v>
                </c:pt>
                <c:pt idx="849">
                  <c:v>9</c:v>
                </c:pt>
                <c:pt idx="850">
                  <c:v>9</c:v>
                </c:pt>
                <c:pt idx="851">
                  <c:v>9</c:v>
                </c:pt>
                <c:pt idx="852">
                  <c:v>9</c:v>
                </c:pt>
                <c:pt idx="853">
                  <c:v>9</c:v>
                </c:pt>
                <c:pt idx="854">
                  <c:v>9</c:v>
                </c:pt>
                <c:pt idx="855">
                  <c:v>9</c:v>
                </c:pt>
                <c:pt idx="856">
                  <c:v>9</c:v>
                </c:pt>
                <c:pt idx="857">
                  <c:v>9</c:v>
                </c:pt>
                <c:pt idx="858">
                  <c:v>9</c:v>
                </c:pt>
                <c:pt idx="859">
                  <c:v>9</c:v>
                </c:pt>
                <c:pt idx="860">
                  <c:v>9</c:v>
                </c:pt>
                <c:pt idx="861">
                  <c:v>9</c:v>
                </c:pt>
                <c:pt idx="862">
                  <c:v>9</c:v>
                </c:pt>
                <c:pt idx="863">
                  <c:v>9</c:v>
                </c:pt>
                <c:pt idx="864">
                  <c:v>9</c:v>
                </c:pt>
                <c:pt idx="865">
                  <c:v>9</c:v>
                </c:pt>
                <c:pt idx="866">
                  <c:v>8</c:v>
                </c:pt>
                <c:pt idx="867">
                  <c:v>8</c:v>
                </c:pt>
                <c:pt idx="868">
                  <c:v>8</c:v>
                </c:pt>
                <c:pt idx="869">
                  <c:v>8</c:v>
                </c:pt>
                <c:pt idx="870">
                  <c:v>8</c:v>
                </c:pt>
                <c:pt idx="871">
                  <c:v>8</c:v>
                </c:pt>
                <c:pt idx="872">
                  <c:v>8</c:v>
                </c:pt>
                <c:pt idx="873">
                  <c:v>8</c:v>
                </c:pt>
                <c:pt idx="874">
                  <c:v>8</c:v>
                </c:pt>
                <c:pt idx="875">
                  <c:v>8</c:v>
                </c:pt>
                <c:pt idx="876">
                  <c:v>8</c:v>
                </c:pt>
                <c:pt idx="877">
                  <c:v>8</c:v>
                </c:pt>
                <c:pt idx="878">
                  <c:v>8</c:v>
                </c:pt>
                <c:pt idx="879">
                  <c:v>8</c:v>
                </c:pt>
                <c:pt idx="880">
                  <c:v>8</c:v>
                </c:pt>
                <c:pt idx="881">
                  <c:v>8</c:v>
                </c:pt>
                <c:pt idx="882">
                  <c:v>8</c:v>
                </c:pt>
                <c:pt idx="883">
                  <c:v>8</c:v>
                </c:pt>
                <c:pt idx="884">
                  <c:v>8</c:v>
                </c:pt>
                <c:pt idx="885">
                  <c:v>8</c:v>
                </c:pt>
                <c:pt idx="886">
                  <c:v>8</c:v>
                </c:pt>
                <c:pt idx="887">
                  <c:v>8</c:v>
                </c:pt>
                <c:pt idx="888">
                  <c:v>8</c:v>
                </c:pt>
                <c:pt idx="889">
                  <c:v>8</c:v>
                </c:pt>
                <c:pt idx="890">
                  <c:v>8</c:v>
                </c:pt>
                <c:pt idx="891">
                  <c:v>8</c:v>
                </c:pt>
                <c:pt idx="892">
                  <c:v>8</c:v>
                </c:pt>
                <c:pt idx="893">
                  <c:v>8</c:v>
                </c:pt>
                <c:pt idx="894">
                  <c:v>8</c:v>
                </c:pt>
                <c:pt idx="895">
                  <c:v>8</c:v>
                </c:pt>
                <c:pt idx="896">
                  <c:v>8</c:v>
                </c:pt>
                <c:pt idx="897">
                  <c:v>8</c:v>
                </c:pt>
                <c:pt idx="898">
                  <c:v>8</c:v>
                </c:pt>
                <c:pt idx="899">
                  <c:v>8</c:v>
                </c:pt>
                <c:pt idx="900">
                  <c:v>8</c:v>
                </c:pt>
                <c:pt idx="901">
                  <c:v>8</c:v>
                </c:pt>
                <c:pt idx="902">
                  <c:v>8</c:v>
                </c:pt>
                <c:pt idx="903">
                  <c:v>8</c:v>
                </c:pt>
                <c:pt idx="904">
                  <c:v>9</c:v>
                </c:pt>
                <c:pt idx="905">
                  <c:v>9</c:v>
                </c:pt>
                <c:pt idx="906">
                  <c:v>9</c:v>
                </c:pt>
                <c:pt idx="907">
                  <c:v>9</c:v>
                </c:pt>
                <c:pt idx="908">
                  <c:v>9</c:v>
                </c:pt>
                <c:pt idx="909">
                  <c:v>9</c:v>
                </c:pt>
                <c:pt idx="910">
                  <c:v>9</c:v>
                </c:pt>
                <c:pt idx="911">
                  <c:v>9</c:v>
                </c:pt>
                <c:pt idx="912">
                  <c:v>9</c:v>
                </c:pt>
                <c:pt idx="913">
                  <c:v>9</c:v>
                </c:pt>
                <c:pt idx="914">
                  <c:v>9</c:v>
                </c:pt>
                <c:pt idx="915">
                  <c:v>9</c:v>
                </c:pt>
                <c:pt idx="916">
                  <c:v>9</c:v>
                </c:pt>
                <c:pt idx="917">
                  <c:v>9</c:v>
                </c:pt>
                <c:pt idx="918">
                  <c:v>9</c:v>
                </c:pt>
                <c:pt idx="919">
                  <c:v>9</c:v>
                </c:pt>
                <c:pt idx="920">
                  <c:v>9</c:v>
                </c:pt>
                <c:pt idx="921">
                  <c:v>9</c:v>
                </c:pt>
                <c:pt idx="922">
                  <c:v>9</c:v>
                </c:pt>
                <c:pt idx="923">
                  <c:v>9</c:v>
                </c:pt>
                <c:pt idx="924">
                  <c:v>9</c:v>
                </c:pt>
                <c:pt idx="925">
                  <c:v>9</c:v>
                </c:pt>
                <c:pt idx="926">
                  <c:v>9</c:v>
                </c:pt>
                <c:pt idx="927">
                  <c:v>9</c:v>
                </c:pt>
                <c:pt idx="928">
                  <c:v>9</c:v>
                </c:pt>
                <c:pt idx="929">
                  <c:v>9</c:v>
                </c:pt>
                <c:pt idx="930">
                  <c:v>9</c:v>
                </c:pt>
                <c:pt idx="931">
                  <c:v>9</c:v>
                </c:pt>
                <c:pt idx="932">
                  <c:v>9</c:v>
                </c:pt>
                <c:pt idx="933">
                  <c:v>9</c:v>
                </c:pt>
                <c:pt idx="934">
                  <c:v>9</c:v>
                </c:pt>
                <c:pt idx="935">
                  <c:v>9</c:v>
                </c:pt>
                <c:pt idx="936">
                  <c:v>9</c:v>
                </c:pt>
                <c:pt idx="937">
                  <c:v>9</c:v>
                </c:pt>
                <c:pt idx="938">
                  <c:v>9</c:v>
                </c:pt>
                <c:pt idx="939">
                  <c:v>9</c:v>
                </c:pt>
                <c:pt idx="940">
                  <c:v>9</c:v>
                </c:pt>
                <c:pt idx="941">
                  <c:v>8</c:v>
                </c:pt>
                <c:pt idx="942">
                  <c:v>8</c:v>
                </c:pt>
                <c:pt idx="943">
                  <c:v>8</c:v>
                </c:pt>
                <c:pt idx="944">
                  <c:v>8</c:v>
                </c:pt>
                <c:pt idx="945">
                  <c:v>8</c:v>
                </c:pt>
                <c:pt idx="946">
                  <c:v>8</c:v>
                </c:pt>
                <c:pt idx="947">
                  <c:v>8</c:v>
                </c:pt>
                <c:pt idx="948">
                  <c:v>8</c:v>
                </c:pt>
                <c:pt idx="949">
                  <c:v>8</c:v>
                </c:pt>
                <c:pt idx="950">
                  <c:v>8</c:v>
                </c:pt>
                <c:pt idx="951">
                  <c:v>8</c:v>
                </c:pt>
                <c:pt idx="952">
                  <c:v>8</c:v>
                </c:pt>
                <c:pt idx="953">
                  <c:v>8</c:v>
                </c:pt>
                <c:pt idx="954">
                  <c:v>8</c:v>
                </c:pt>
                <c:pt idx="955">
                  <c:v>8</c:v>
                </c:pt>
                <c:pt idx="956">
                  <c:v>8</c:v>
                </c:pt>
                <c:pt idx="957">
                  <c:v>8</c:v>
                </c:pt>
                <c:pt idx="958">
                  <c:v>8</c:v>
                </c:pt>
                <c:pt idx="959">
                  <c:v>8</c:v>
                </c:pt>
                <c:pt idx="960">
                  <c:v>8</c:v>
                </c:pt>
                <c:pt idx="961">
                  <c:v>8</c:v>
                </c:pt>
                <c:pt idx="962">
                  <c:v>8</c:v>
                </c:pt>
                <c:pt idx="963">
                  <c:v>8</c:v>
                </c:pt>
                <c:pt idx="964">
                  <c:v>8</c:v>
                </c:pt>
                <c:pt idx="965">
                  <c:v>8</c:v>
                </c:pt>
                <c:pt idx="966">
                  <c:v>8</c:v>
                </c:pt>
                <c:pt idx="967">
                  <c:v>8</c:v>
                </c:pt>
                <c:pt idx="968">
                  <c:v>8</c:v>
                </c:pt>
                <c:pt idx="969">
                  <c:v>8</c:v>
                </c:pt>
                <c:pt idx="970">
                  <c:v>8</c:v>
                </c:pt>
                <c:pt idx="971">
                  <c:v>8</c:v>
                </c:pt>
                <c:pt idx="972">
                  <c:v>8</c:v>
                </c:pt>
                <c:pt idx="973">
                  <c:v>8</c:v>
                </c:pt>
                <c:pt idx="974">
                  <c:v>8</c:v>
                </c:pt>
                <c:pt idx="975">
                  <c:v>8</c:v>
                </c:pt>
                <c:pt idx="976">
                  <c:v>8</c:v>
                </c:pt>
                <c:pt idx="977">
                  <c:v>8</c:v>
                </c:pt>
                <c:pt idx="978">
                  <c:v>8</c:v>
                </c:pt>
                <c:pt idx="979">
                  <c:v>9</c:v>
                </c:pt>
                <c:pt idx="980">
                  <c:v>9</c:v>
                </c:pt>
                <c:pt idx="981">
                  <c:v>9</c:v>
                </c:pt>
                <c:pt idx="982">
                  <c:v>9</c:v>
                </c:pt>
                <c:pt idx="983">
                  <c:v>9</c:v>
                </c:pt>
                <c:pt idx="984">
                  <c:v>9</c:v>
                </c:pt>
                <c:pt idx="985">
                  <c:v>9</c:v>
                </c:pt>
                <c:pt idx="986">
                  <c:v>9</c:v>
                </c:pt>
                <c:pt idx="987">
                  <c:v>9</c:v>
                </c:pt>
                <c:pt idx="988">
                  <c:v>9</c:v>
                </c:pt>
                <c:pt idx="989">
                  <c:v>9</c:v>
                </c:pt>
                <c:pt idx="990">
                  <c:v>9</c:v>
                </c:pt>
                <c:pt idx="991">
                  <c:v>9</c:v>
                </c:pt>
                <c:pt idx="992">
                  <c:v>9</c:v>
                </c:pt>
                <c:pt idx="993">
                  <c:v>9</c:v>
                </c:pt>
                <c:pt idx="994">
                  <c:v>9</c:v>
                </c:pt>
                <c:pt idx="995">
                  <c:v>9</c:v>
                </c:pt>
                <c:pt idx="996">
                  <c:v>9</c:v>
                </c:pt>
                <c:pt idx="997">
                  <c:v>9</c:v>
                </c:pt>
                <c:pt idx="998">
                  <c:v>9</c:v>
                </c:pt>
                <c:pt idx="999">
                  <c:v>9</c:v>
                </c:pt>
                <c:pt idx="1000">
                  <c:v>9</c:v>
                </c:pt>
                <c:pt idx="1001">
                  <c:v>9</c:v>
                </c:pt>
                <c:pt idx="1002">
                  <c:v>9</c:v>
                </c:pt>
                <c:pt idx="1003">
                  <c:v>9</c:v>
                </c:pt>
                <c:pt idx="1004">
                  <c:v>9</c:v>
                </c:pt>
                <c:pt idx="1005">
                  <c:v>9</c:v>
                </c:pt>
                <c:pt idx="1006">
                  <c:v>9</c:v>
                </c:pt>
                <c:pt idx="1007">
                  <c:v>9</c:v>
                </c:pt>
                <c:pt idx="1008">
                  <c:v>9</c:v>
                </c:pt>
                <c:pt idx="1009">
                  <c:v>9</c:v>
                </c:pt>
                <c:pt idx="1010">
                  <c:v>9</c:v>
                </c:pt>
                <c:pt idx="1011">
                  <c:v>9</c:v>
                </c:pt>
                <c:pt idx="1012">
                  <c:v>9</c:v>
                </c:pt>
                <c:pt idx="1013">
                  <c:v>9</c:v>
                </c:pt>
                <c:pt idx="1014">
                  <c:v>9</c:v>
                </c:pt>
                <c:pt idx="1015">
                  <c:v>9</c:v>
                </c:pt>
                <c:pt idx="1016">
                  <c:v>9</c:v>
                </c:pt>
                <c:pt idx="1017">
                  <c:v>8</c:v>
                </c:pt>
                <c:pt idx="1018">
                  <c:v>8</c:v>
                </c:pt>
                <c:pt idx="1019">
                  <c:v>8</c:v>
                </c:pt>
                <c:pt idx="1020">
                  <c:v>8</c:v>
                </c:pt>
                <c:pt idx="1021">
                  <c:v>8</c:v>
                </c:pt>
                <c:pt idx="1022">
                  <c:v>8</c:v>
                </c:pt>
                <c:pt idx="1023">
                  <c:v>8</c:v>
                </c:pt>
                <c:pt idx="1024">
                  <c:v>8</c:v>
                </c:pt>
                <c:pt idx="1025">
                  <c:v>8</c:v>
                </c:pt>
                <c:pt idx="1026">
                  <c:v>8</c:v>
                </c:pt>
                <c:pt idx="1027">
                  <c:v>8</c:v>
                </c:pt>
                <c:pt idx="1028">
                  <c:v>8</c:v>
                </c:pt>
                <c:pt idx="1029">
                  <c:v>8</c:v>
                </c:pt>
                <c:pt idx="1030">
                  <c:v>8</c:v>
                </c:pt>
                <c:pt idx="1031">
                  <c:v>8</c:v>
                </c:pt>
                <c:pt idx="1032">
                  <c:v>8</c:v>
                </c:pt>
                <c:pt idx="1033">
                  <c:v>8</c:v>
                </c:pt>
                <c:pt idx="1034">
                  <c:v>8</c:v>
                </c:pt>
                <c:pt idx="1035">
                  <c:v>8</c:v>
                </c:pt>
                <c:pt idx="1036">
                  <c:v>8</c:v>
                </c:pt>
                <c:pt idx="1037">
                  <c:v>8</c:v>
                </c:pt>
                <c:pt idx="1038">
                  <c:v>8</c:v>
                </c:pt>
                <c:pt idx="1039">
                  <c:v>8</c:v>
                </c:pt>
                <c:pt idx="1040">
                  <c:v>8</c:v>
                </c:pt>
                <c:pt idx="1041">
                  <c:v>8</c:v>
                </c:pt>
                <c:pt idx="1042">
                  <c:v>8</c:v>
                </c:pt>
                <c:pt idx="1043">
                  <c:v>8</c:v>
                </c:pt>
                <c:pt idx="1044">
                  <c:v>8</c:v>
                </c:pt>
                <c:pt idx="1045">
                  <c:v>8</c:v>
                </c:pt>
                <c:pt idx="1046">
                  <c:v>8</c:v>
                </c:pt>
                <c:pt idx="1047">
                  <c:v>8</c:v>
                </c:pt>
                <c:pt idx="1048">
                  <c:v>8</c:v>
                </c:pt>
                <c:pt idx="1049">
                  <c:v>8</c:v>
                </c:pt>
                <c:pt idx="1050">
                  <c:v>8</c:v>
                </c:pt>
                <c:pt idx="1051">
                  <c:v>8</c:v>
                </c:pt>
                <c:pt idx="1052">
                  <c:v>8</c:v>
                </c:pt>
                <c:pt idx="1053">
                  <c:v>8</c:v>
                </c:pt>
                <c:pt idx="1054">
                  <c:v>9</c:v>
                </c:pt>
                <c:pt idx="1055">
                  <c:v>9</c:v>
                </c:pt>
                <c:pt idx="1056">
                  <c:v>9</c:v>
                </c:pt>
                <c:pt idx="1057">
                  <c:v>9</c:v>
                </c:pt>
                <c:pt idx="1058">
                  <c:v>9</c:v>
                </c:pt>
                <c:pt idx="1059">
                  <c:v>9</c:v>
                </c:pt>
                <c:pt idx="1060">
                  <c:v>9</c:v>
                </c:pt>
                <c:pt idx="1061">
                  <c:v>9</c:v>
                </c:pt>
                <c:pt idx="1062">
                  <c:v>9</c:v>
                </c:pt>
                <c:pt idx="1063">
                  <c:v>9</c:v>
                </c:pt>
                <c:pt idx="1064">
                  <c:v>9</c:v>
                </c:pt>
                <c:pt idx="1065">
                  <c:v>9</c:v>
                </c:pt>
                <c:pt idx="1066">
                  <c:v>9</c:v>
                </c:pt>
                <c:pt idx="1067">
                  <c:v>9</c:v>
                </c:pt>
                <c:pt idx="1068">
                  <c:v>9</c:v>
                </c:pt>
                <c:pt idx="1069">
                  <c:v>9</c:v>
                </c:pt>
                <c:pt idx="1070">
                  <c:v>9</c:v>
                </c:pt>
                <c:pt idx="1071">
                  <c:v>9</c:v>
                </c:pt>
                <c:pt idx="1072">
                  <c:v>9</c:v>
                </c:pt>
                <c:pt idx="1073">
                  <c:v>9</c:v>
                </c:pt>
                <c:pt idx="1074">
                  <c:v>9</c:v>
                </c:pt>
                <c:pt idx="1075">
                  <c:v>9</c:v>
                </c:pt>
                <c:pt idx="1076">
                  <c:v>9</c:v>
                </c:pt>
                <c:pt idx="1077">
                  <c:v>9</c:v>
                </c:pt>
                <c:pt idx="1078">
                  <c:v>9</c:v>
                </c:pt>
                <c:pt idx="1079">
                  <c:v>9</c:v>
                </c:pt>
                <c:pt idx="1080">
                  <c:v>9</c:v>
                </c:pt>
                <c:pt idx="1081">
                  <c:v>9</c:v>
                </c:pt>
                <c:pt idx="1082">
                  <c:v>9</c:v>
                </c:pt>
                <c:pt idx="1083">
                  <c:v>9</c:v>
                </c:pt>
                <c:pt idx="1084">
                  <c:v>9</c:v>
                </c:pt>
                <c:pt idx="1085">
                  <c:v>9</c:v>
                </c:pt>
                <c:pt idx="1086">
                  <c:v>9</c:v>
                </c:pt>
                <c:pt idx="1087">
                  <c:v>9</c:v>
                </c:pt>
                <c:pt idx="1088">
                  <c:v>9</c:v>
                </c:pt>
                <c:pt idx="1089">
                  <c:v>9</c:v>
                </c:pt>
                <c:pt idx="1090">
                  <c:v>9</c:v>
                </c:pt>
                <c:pt idx="1091">
                  <c:v>9</c:v>
                </c:pt>
                <c:pt idx="1092">
                  <c:v>8</c:v>
                </c:pt>
                <c:pt idx="1093">
                  <c:v>8</c:v>
                </c:pt>
                <c:pt idx="1094">
                  <c:v>8</c:v>
                </c:pt>
                <c:pt idx="1095">
                  <c:v>8</c:v>
                </c:pt>
                <c:pt idx="1096">
                  <c:v>8</c:v>
                </c:pt>
                <c:pt idx="1097">
                  <c:v>8</c:v>
                </c:pt>
                <c:pt idx="1098">
                  <c:v>8</c:v>
                </c:pt>
                <c:pt idx="1099">
                  <c:v>8</c:v>
                </c:pt>
                <c:pt idx="1100">
                  <c:v>8</c:v>
                </c:pt>
                <c:pt idx="1101">
                  <c:v>8</c:v>
                </c:pt>
                <c:pt idx="1102">
                  <c:v>8</c:v>
                </c:pt>
                <c:pt idx="1103">
                  <c:v>8</c:v>
                </c:pt>
                <c:pt idx="1104">
                  <c:v>8</c:v>
                </c:pt>
                <c:pt idx="1105">
                  <c:v>8</c:v>
                </c:pt>
                <c:pt idx="1106">
                  <c:v>8</c:v>
                </c:pt>
                <c:pt idx="1107">
                  <c:v>8</c:v>
                </c:pt>
                <c:pt idx="1108">
                  <c:v>8</c:v>
                </c:pt>
                <c:pt idx="1109">
                  <c:v>8</c:v>
                </c:pt>
                <c:pt idx="1110">
                  <c:v>8</c:v>
                </c:pt>
                <c:pt idx="1111">
                  <c:v>8</c:v>
                </c:pt>
                <c:pt idx="1112">
                  <c:v>8</c:v>
                </c:pt>
                <c:pt idx="1113">
                  <c:v>8</c:v>
                </c:pt>
                <c:pt idx="1114">
                  <c:v>8</c:v>
                </c:pt>
                <c:pt idx="1115">
                  <c:v>8</c:v>
                </c:pt>
                <c:pt idx="1116">
                  <c:v>8</c:v>
                </c:pt>
                <c:pt idx="1117">
                  <c:v>8</c:v>
                </c:pt>
                <c:pt idx="1118">
                  <c:v>8</c:v>
                </c:pt>
                <c:pt idx="1119">
                  <c:v>8</c:v>
                </c:pt>
                <c:pt idx="1120">
                  <c:v>8</c:v>
                </c:pt>
                <c:pt idx="1121">
                  <c:v>8</c:v>
                </c:pt>
                <c:pt idx="1122">
                  <c:v>8</c:v>
                </c:pt>
                <c:pt idx="1123">
                  <c:v>8</c:v>
                </c:pt>
                <c:pt idx="1124">
                  <c:v>8</c:v>
                </c:pt>
                <c:pt idx="1125">
                  <c:v>8</c:v>
                </c:pt>
                <c:pt idx="1126">
                  <c:v>8</c:v>
                </c:pt>
                <c:pt idx="1127">
                  <c:v>8</c:v>
                </c:pt>
                <c:pt idx="1128">
                  <c:v>8</c:v>
                </c:pt>
                <c:pt idx="1129">
                  <c:v>9</c:v>
                </c:pt>
                <c:pt idx="1130">
                  <c:v>9</c:v>
                </c:pt>
                <c:pt idx="1131">
                  <c:v>9</c:v>
                </c:pt>
                <c:pt idx="1132">
                  <c:v>9</c:v>
                </c:pt>
                <c:pt idx="1133">
                  <c:v>9</c:v>
                </c:pt>
                <c:pt idx="1134">
                  <c:v>9</c:v>
                </c:pt>
                <c:pt idx="1135">
                  <c:v>9</c:v>
                </c:pt>
                <c:pt idx="1136">
                  <c:v>9</c:v>
                </c:pt>
                <c:pt idx="1137">
                  <c:v>9</c:v>
                </c:pt>
                <c:pt idx="1138">
                  <c:v>9</c:v>
                </c:pt>
                <c:pt idx="1139">
                  <c:v>9</c:v>
                </c:pt>
                <c:pt idx="1140">
                  <c:v>9</c:v>
                </c:pt>
                <c:pt idx="1141">
                  <c:v>9</c:v>
                </c:pt>
                <c:pt idx="1142">
                  <c:v>9</c:v>
                </c:pt>
                <c:pt idx="1143">
                  <c:v>9</c:v>
                </c:pt>
                <c:pt idx="1144">
                  <c:v>9</c:v>
                </c:pt>
                <c:pt idx="1145">
                  <c:v>9</c:v>
                </c:pt>
                <c:pt idx="1146">
                  <c:v>9</c:v>
                </c:pt>
                <c:pt idx="1147">
                  <c:v>9</c:v>
                </c:pt>
                <c:pt idx="1148">
                  <c:v>9</c:v>
                </c:pt>
                <c:pt idx="1149">
                  <c:v>9</c:v>
                </c:pt>
                <c:pt idx="1150">
                  <c:v>9</c:v>
                </c:pt>
                <c:pt idx="1151">
                  <c:v>9</c:v>
                </c:pt>
                <c:pt idx="1152">
                  <c:v>9</c:v>
                </c:pt>
                <c:pt idx="1153">
                  <c:v>9</c:v>
                </c:pt>
                <c:pt idx="1154">
                  <c:v>9</c:v>
                </c:pt>
                <c:pt idx="1155">
                  <c:v>9</c:v>
                </c:pt>
                <c:pt idx="1156">
                  <c:v>9</c:v>
                </c:pt>
                <c:pt idx="1157">
                  <c:v>9</c:v>
                </c:pt>
                <c:pt idx="1158">
                  <c:v>9</c:v>
                </c:pt>
                <c:pt idx="1159">
                  <c:v>9</c:v>
                </c:pt>
                <c:pt idx="1160">
                  <c:v>9</c:v>
                </c:pt>
                <c:pt idx="1161">
                  <c:v>9</c:v>
                </c:pt>
                <c:pt idx="1162">
                  <c:v>9</c:v>
                </c:pt>
                <c:pt idx="1163">
                  <c:v>9</c:v>
                </c:pt>
                <c:pt idx="1164">
                  <c:v>9</c:v>
                </c:pt>
                <c:pt idx="1165">
                  <c:v>9</c:v>
                </c:pt>
                <c:pt idx="1166">
                  <c:v>9</c:v>
                </c:pt>
                <c:pt idx="1167">
                  <c:v>8</c:v>
                </c:pt>
                <c:pt idx="1168">
                  <c:v>8</c:v>
                </c:pt>
                <c:pt idx="1169">
                  <c:v>8</c:v>
                </c:pt>
                <c:pt idx="1170">
                  <c:v>8</c:v>
                </c:pt>
                <c:pt idx="1171">
                  <c:v>8</c:v>
                </c:pt>
                <c:pt idx="1172">
                  <c:v>8</c:v>
                </c:pt>
                <c:pt idx="1173">
                  <c:v>8</c:v>
                </c:pt>
                <c:pt idx="1174">
                  <c:v>8</c:v>
                </c:pt>
                <c:pt idx="1175">
                  <c:v>8</c:v>
                </c:pt>
                <c:pt idx="1176">
                  <c:v>8</c:v>
                </c:pt>
                <c:pt idx="1177">
                  <c:v>8</c:v>
                </c:pt>
                <c:pt idx="1178">
                  <c:v>8</c:v>
                </c:pt>
                <c:pt idx="1179">
                  <c:v>8</c:v>
                </c:pt>
                <c:pt idx="1180">
                  <c:v>8</c:v>
                </c:pt>
                <c:pt idx="1181">
                  <c:v>8</c:v>
                </c:pt>
                <c:pt idx="1182">
                  <c:v>8</c:v>
                </c:pt>
                <c:pt idx="1183">
                  <c:v>8</c:v>
                </c:pt>
                <c:pt idx="1184">
                  <c:v>8</c:v>
                </c:pt>
                <c:pt idx="1185">
                  <c:v>8</c:v>
                </c:pt>
                <c:pt idx="1186">
                  <c:v>8</c:v>
                </c:pt>
                <c:pt idx="1187">
                  <c:v>8</c:v>
                </c:pt>
                <c:pt idx="1188">
                  <c:v>8</c:v>
                </c:pt>
                <c:pt idx="1189">
                  <c:v>8</c:v>
                </c:pt>
                <c:pt idx="1190">
                  <c:v>8</c:v>
                </c:pt>
                <c:pt idx="1191">
                  <c:v>8</c:v>
                </c:pt>
                <c:pt idx="1192">
                  <c:v>8</c:v>
                </c:pt>
                <c:pt idx="1193">
                  <c:v>8</c:v>
                </c:pt>
                <c:pt idx="1194">
                  <c:v>8</c:v>
                </c:pt>
                <c:pt idx="1195">
                  <c:v>8</c:v>
                </c:pt>
                <c:pt idx="1196">
                  <c:v>8</c:v>
                </c:pt>
                <c:pt idx="1197">
                  <c:v>8</c:v>
                </c:pt>
                <c:pt idx="1198">
                  <c:v>8</c:v>
                </c:pt>
                <c:pt idx="1199">
                  <c:v>8</c:v>
                </c:pt>
                <c:pt idx="1200">
                  <c:v>8</c:v>
                </c:pt>
                <c:pt idx="1201">
                  <c:v>8</c:v>
                </c:pt>
                <c:pt idx="1202">
                  <c:v>8</c:v>
                </c:pt>
                <c:pt idx="1203">
                  <c:v>8</c:v>
                </c:pt>
                <c:pt idx="1204">
                  <c:v>8</c:v>
                </c:pt>
                <c:pt idx="1205">
                  <c:v>9</c:v>
                </c:pt>
                <c:pt idx="1206">
                  <c:v>9</c:v>
                </c:pt>
                <c:pt idx="1207">
                  <c:v>9</c:v>
                </c:pt>
                <c:pt idx="1208">
                  <c:v>9</c:v>
                </c:pt>
                <c:pt idx="1209">
                  <c:v>9</c:v>
                </c:pt>
                <c:pt idx="1210">
                  <c:v>9</c:v>
                </c:pt>
                <c:pt idx="1211">
                  <c:v>9</c:v>
                </c:pt>
                <c:pt idx="1212">
                  <c:v>9</c:v>
                </c:pt>
                <c:pt idx="1213">
                  <c:v>9</c:v>
                </c:pt>
                <c:pt idx="1214">
                  <c:v>9</c:v>
                </c:pt>
                <c:pt idx="1215">
                  <c:v>9</c:v>
                </c:pt>
                <c:pt idx="1216">
                  <c:v>9</c:v>
                </c:pt>
                <c:pt idx="1217">
                  <c:v>9</c:v>
                </c:pt>
                <c:pt idx="1218">
                  <c:v>9</c:v>
                </c:pt>
                <c:pt idx="1219">
                  <c:v>9</c:v>
                </c:pt>
                <c:pt idx="1220">
                  <c:v>9</c:v>
                </c:pt>
                <c:pt idx="1221">
                  <c:v>9</c:v>
                </c:pt>
                <c:pt idx="1222">
                  <c:v>9</c:v>
                </c:pt>
                <c:pt idx="1223">
                  <c:v>9</c:v>
                </c:pt>
                <c:pt idx="1224">
                  <c:v>9</c:v>
                </c:pt>
                <c:pt idx="1225">
                  <c:v>9</c:v>
                </c:pt>
                <c:pt idx="1226">
                  <c:v>9</c:v>
                </c:pt>
                <c:pt idx="1227">
                  <c:v>9</c:v>
                </c:pt>
                <c:pt idx="1228">
                  <c:v>9</c:v>
                </c:pt>
                <c:pt idx="1229">
                  <c:v>9</c:v>
                </c:pt>
                <c:pt idx="1230">
                  <c:v>9</c:v>
                </c:pt>
                <c:pt idx="1231">
                  <c:v>9</c:v>
                </c:pt>
                <c:pt idx="1232">
                  <c:v>9</c:v>
                </c:pt>
                <c:pt idx="1233">
                  <c:v>9</c:v>
                </c:pt>
                <c:pt idx="1234">
                  <c:v>9</c:v>
                </c:pt>
                <c:pt idx="1235">
                  <c:v>9</c:v>
                </c:pt>
                <c:pt idx="1236">
                  <c:v>9</c:v>
                </c:pt>
                <c:pt idx="1237">
                  <c:v>9</c:v>
                </c:pt>
                <c:pt idx="1238">
                  <c:v>9</c:v>
                </c:pt>
                <c:pt idx="1239">
                  <c:v>9</c:v>
                </c:pt>
                <c:pt idx="1240">
                  <c:v>9</c:v>
                </c:pt>
                <c:pt idx="1241">
                  <c:v>9</c:v>
                </c:pt>
                <c:pt idx="1242">
                  <c:v>8</c:v>
                </c:pt>
                <c:pt idx="1243">
                  <c:v>8</c:v>
                </c:pt>
                <c:pt idx="1244">
                  <c:v>8</c:v>
                </c:pt>
                <c:pt idx="1245">
                  <c:v>8</c:v>
                </c:pt>
                <c:pt idx="1246">
                  <c:v>8</c:v>
                </c:pt>
                <c:pt idx="1247">
                  <c:v>8</c:v>
                </c:pt>
                <c:pt idx="1248">
                  <c:v>8</c:v>
                </c:pt>
                <c:pt idx="1249">
                  <c:v>8</c:v>
                </c:pt>
                <c:pt idx="1250">
                  <c:v>8</c:v>
                </c:pt>
                <c:pt idx="1251">
                  <c:v>8</c:v>
                </c:pt>
                <c:pt idx="1252">
                  <c:v>8</c:v>
                </c:pt>
                <c:pt idx="1253">
                  <c:v>8</c:v>
                </c:pt>
                <c:pt idx="1254">
                  <c:v>8</c:v>
                </c:pt>
                <c:pt idx="1255">
                  <c:v>8</c:v>
                </c:pt>
                <c:pt idx="1256">
                  <c:v>8</c:v>
                </c:pt>
                <c:pt idx="1257">
                  <c:v>8</c:v>
                </c:pt>
                <c:pt idx="1258">
                  <c:v>8</c:v>
                </c:pt>
                <c:pt idx="1259">
                  <c:v>8</c:v>
                </c:pt>
                <c:pt idx="1260">
                  <c:v>8</c:v>
                </c:pt>
                <c:pt idx="1261">
                  <c:v>8</c:v>
                </c:pt>
                <c:pt idx="1262">
                  <c:v>8</c:v>
                </c:pt>
                <c:pt idx="1263">
                  <c:v>8</c:v>
                </c:pt>
                <c:pt idx="1264">
                  <c:v>8</c:v>
                </c:pt>
                <c:pt idx="1265">
                  <c:v>8</c:v>
                </c:pt>
                <c:pt idx="1266">
                  <c:v>8</c:v>
                </c:pt>
                <c:pt idx="1267">
                  <c:v>8</c:v>
                </c:pt>
                <c:pt idx="1268">
                  <c:v>8</c:v>
                </c:pt>
                <c:pt idx="1269">
                  <c:v>8</c:v>
                </c:pt>
                <c:pt idx="1270">
                  <c:v>8</c:v>
                </c:pt>
                <c:pt idx="1271">
                  <c:v>8</c:v>
                </c:pt>
                <c:pt idx="1272">
                  <c:v>8</c:v>
                </c:pt>
                <c:pt idx="1273">
                  <c:v>8</c:v>
                </c:pt>
                <c:pt idx="1274">
                  <c:v>8</c:v>
                </c:pt>
                <c:pt idx="1275">
                  <c:v>8</c:v>
                </c:pt>
                <c:pt idx="1276">
                  <c:v>8</c:v>
                </c:pt>
                <c:pt idx="1277">
                  <c:v>8</c:v>
                </c:pt>
                <c:pt idx="1278">
                  <c:v>8</c:v>
                </c:pt>
                <c:pt idx="1279">
                  <c:v>8</c:v>
                </c:pt>
                <c:pt idx="1280">
                  <c:v>9</c:v>
                </c:pt>
                <c:pt idx="1281">
                  <c:v>9</c:v>
                </c:pt>
                <c:pt idx="1282">
                  <c:v>9</c:v>
                </c:pt>
                <c:pt idx="1283">
                  <c:v>9</c:v>
                </c:pt>
                <c:pt idx="1284">
                  <c:v>9</c:v>
                </c:pt>
                <c:pt idx="1285">
                  <c:v>9</c:v>
                </c:pt>
                <c:pt idx="1286">
                  <c:v>9</c:v>
                </c:pt>
                <c:pt idx="1287">
                  <c:v>9</c:v>
                </c:pt>
                <c:pt idx="1288">
                  <c:v>9</c:v>
                </c:pt>
                <c:pt idx="1289">
                  <c:v>9</c:v>
                </c:pt>
                <c:pt idx="1290">
                  <c:v>9</c:v>
                </c:pt>
                <c:pt idx="1291">
                  <c:v>9</c:v>
                </c:pt>
                <c:pt idx="1292">
                  <c:v>9</c:v>
                </c:pt>
                <c:pt idx="1293">
                  <c:v>9</c:v>
                </c:pt>
                <c:pt idx="1294">
                  <c:v>9</c:v>
                </c:pt>
                <c:pt idx="1295">
                  <c:v>9</c:v>
                </c:pt>
                <c:pt idx="1296">
                  <c:v>9</c:v>
                </c:pt>
                <c:pt idx="1297">
                  <c:v>9</c:v>
                </c:pt>
                <c:pt idx="1298">
                  <c:v>9</c:v>
                </c:pt>
                <c:pt idx="1299">
                  <c:v>9</c:v>
                </c:pt>
                <c:pt idx="1300">
                  <c:v>9</c:v>
                </c:pt>
                <c:pt idx="1301">
                  <c:v>9</c:v>
                </c:pt>
                <c:pt idx="1302">
                  <c:v>9</c:v>
                </c:pt>
                <c:pt idx="1303">
                  <c:v>9</c:v>
                </c:pt>
                <c:pt idx="1304">
                  <c:v>9</c:v>
                </c:pt>
                <c:pt idx="1305">
                  <c:v>9</c:v>
                </c:pt>
                <c:pt idx="1306">
                  <c:v>9</c:v>
                </c:pt>
                <c:pt idx="1307">
                  <c:v>9</c:v>
                </c:pt>
                <c:pt idx="1308">
                  <c:v>9</c:v>
                </c:pt>
                <c:pt idx="1309">
                  <c:v>9</c:v>
                </c:pt>
                <c:pt idx="1310">
                  <c:v>9</c:v>
                </c:pt>
                <c:pt idx="1311">
                  <c:v>9</c:v>
                </c:pt>
                <c:pt idx="1312">
                  <c:v>9</c:v>
                </c:pt>
                <c:pt idx="1313">
                  <c:v>9</c:v>
                </c:pt>
                <c:pt idx="1314">
                  <c:v>9</c:v>
                </c:pt>
                <c:pt idx="1315">
                  <c:v>9</c:v>
                </c:pt>
                <c:pt idx="1316">
                  <c:v>9</c:v>
                </c:pt>
                <c:pt idx="1317">
                  <c:v>8</c:v>
                </c:pt>
                <c:pt idx="1318">
                  <c:v>8</c:v>
                </c:pt>
                <c:pt idx="1319">
                  <c:v>8</c:v>
                </c:pt>
                <c:pt idx="1320">
                  <c:v>8</c:v>
                </c:pt>
                <c:pt idx="1321">
                  <c:v>8</c:v>
                </c:pt>
                <c:pt idx="1322">
                  <c:v>8</c:v>
                </c:pt>
                <c:pt idx="1323">
                  <c:v>8</c:v>
                </c:pt>
                <c:pt idx="1324">
                  <c:v>8</c:v>
                </c:pt>
                <c:pt idx="1325">
                  <c:v>8</c:v>
                </c:pt>
                <c:pt idx="1326">
                  <c:v>8</c:v>
                </c:pt>
                <c:pt idx="1327">
                  <c:v>8</c:v>
                </c:pt>
                <c:pt idx="1328">
                  <c:v>8</c:v>
                </c:pt>
                <c:pt idx="1329">
                  <c:v>8</c:v>
                </c:pt>
                <c:pt idx="1330">
                  <c:v>8</c:v>
                </c:pt>
                <c:pt idx="1331">
                  <c:v>8</c:v>
                </c:pt>
                <c:pt idx="1332">
                  <c:v>8</c:v>
                </c:pt>
                <c:pt idx="1333">
                  <c:v>8</c:v>
                </c:pt>
                <c:pt idx="1334">
                  <c:v>8</c:v>
                </c:pt>
                <c:pt idx="1335">
                  <c:v>8</c:v>
                </c:pt>
                <c:pt idx="1336">
                  <c:v>8</c:v>
                </c:pt>
                <c:pt idx="1337">
                  <c:v>8</c:v>
                </c:pt>
                <c:pt idx="1338">
                  <c:v>8</c:v>
                </c:pt>
                <c:pt idx="1339">
                  <c:v>8</c:v>
                </c:pt>
                <c:pt idx="1340">
                  <c:v>8</c:v>
                </c:pt>
                <c:pt idx="1341">
                  <c:v>8</c:v>
                </c:pt>
                <c:pt idx="1342">
                  <c:v>8</c:v>
                </c:pt>
                <c:pt idx="1343">
                  <c:v>8</c:v>
                </c:pt>
                <c:pt idx="1344">
                  <c:v>8</c:v>
                </c:pt>
                <c:pt idx="1345">
                  <c:v>8</c:v>
                </c:pt>
                <c:pt idx="1346">
                  <c:v>8</c:v>
                </c:pt>
                <c:pt idx="1347">
                  <c:v>8</c:v>
                </c:pt>
                <c:pt idx="1348">
                  <c:v>8</c:v>
                </c:pt>
                <c:pt idx="1349">
                  <c:v>8</c:v>
                </c:pt>
                <c:pt idx="1350">
                  <c:v>8</c:v>
                </c:pt>
                <c:pt idx="1351">
                  <c:v>8</c:v>
                </c:pt>
                <c:pt idx="1352">
                  <c:v>8</c:v>
                </c:pt>
                <c:pt idx="1353">
                  <c:v>8</c:v>
                </c:pt>
                <c:pt idx="1354">
                  <c:v>8</c:v>
                </c:pt>
                <c:pt idx="1355">
                  <c:v>9</c:v>
                </c:pt>
                <c:pt idx="1356">
                  <c:v>9</c:v>
                </c:pt>
                <c:pt idx="1357">
                  <c:v>9</c:v>
                </c:pt>
                <c:pt idx="1358">
                  <c:v>9</c:v>
                </c:pt>
                <c:pt idx="1359">
                  <c:v>9</c:v>
                </c:pt>
                <c:pt idx="1360">
                  <c:v>9</c:v>
                </c:pt>
                <c:pt idx="1361">
                  <c:v>9</c:v>
                </c:pt>
                <c:pt idx="1362">
                  <c:v>9</c:v>
                </c:pt>
                <c:pt idx="1363">
                  <c:v>9</c:v>
                </c:pt>
                <c:pt idx="1364">
                  <c:v>9</c:v>
                </c:pt>
                <c:pt idx="1365">
                  <c:v>9</c:v>
                </c:pt>
                <c:pt idx="1366">
                  <c:v>9</c:v>
                </c:pt>
                <c:pt idx="1367">
                  <c:v>9</c:v>
                </c:pt>
                <c:pt idx="1368">
                  <c:v>9</c:v>
                </c:pt>
                <c:pt idx="1369">
                  <c:v>9</c:v>
                </c:pt>
                <c:pt idx="1370">
                  <c:v>9</c:v>
                </c:pt>
                <c:pt idx="1371">
                  <c:v>9</c:v>
                </c:pt>
                <c:pt idx="1372">
                  <c:v>9</c:v>
                </c:pt>
                <c:pt idx="1373">
                  <c:v>9</c:v>
                </c:pt>
                <c:pt idx="1374">
                  <c:v>9</c:v>
                </c:pt>
                <c:pt idx="1375">
                  <c:v>9</c:v>
                </c:pt>
                <c:pt idx="1376">
                  <c:v>9</c:v>
                </c:pt>
                <c:pt idx="1377">
                  <c:v>9</c:v>
                </c:pt>
                <c:pt idx="1378">
                  <c:v>9</c:v>
                </c:pt>
                <c:pt idx="1379">
                  <c:v>9</c:v>
                </c:pt>
                <c:pt idx="1380">
                  <c:v>9</c:v>
                </c:pt>
                <c:pt idx="1381">
                  <c:v>9</c:v>
                </c:pt>
                <c:pt idx="1382">
                  <c:v>9</c:v>
                </c:pt>
                <c:pt idx="1383">
                  <c:v>9</c:v>
                </c:pt>
                <c:pt idx="1384">
                  <c:v>9</c:v>
                </c:pt>
                <c:pt idx="1385">
                  <c:v>9</c:v>
                </c:pt>
                <c:pt idx="1386">
                  <c:v>9</c:v>
                </c:pt>
                <c:pt idx="1387">
                  <c:v>9</c:v>
                </c:pt>
                <c:pt idx="1388">
                  <c:v>9</c:v>
                </c:pt>
                <c:pt idx="1389">
                  <c:v>9</c:v>
                </c:pt>
                <c:pt idx="1390">
                  <c:v>9</c:v>
                </c:pt>
                <c:pt idx="1391">
                  <c:v>9</c:v>
                </c:pt>
                <c:pt idx="1392">
                  <c:v>8</c:v>
                </c:pt>
                <c:pt idx="1393">
                  <c:v>8</c:v>
                </c:pt>
                <c:pt idx="1394">
                  <c:v>8</c:v>
                </c:pt>
                <c:pt idx="1395">
                  <c:v>8</c:v>
                </c:pt>
                <c:pt idx="1396">
                  <c:v>8</c:v>
                </c:pt>
                <c:pt idx="1397">
                  <c:v>8</c:v>
                </c:pt>
                <c:pt idx="1398">
                  <c:v>8</c:v>
                </c:pt>
                <c:pt idx="1399">
                  <c:v>8</c:v>
                </c:pt>
                <c:pt idx="1400">
                  <c:v>8</c:v>
                </c:pt>
                <c:pt idx="1401">
                  <c:v>8</c:v>
                </c:pt>
                <c:pt idx="1402">
                  <c:v>8</c:v>
                </c:pt>
                <c:pt idx="1403">
                  <c:v>8</c:v>
                </c:pt>
                <c:pt idx="1404">
                  <c:v>8</c:v>
                </c:pt>
                <c:pt idx="1405">
                  <c:v>8</c:v>
                </c:pt>
                <c:pt idx="1406">
                  <c:v>8</c:v>
                </c:pt>
                <c:pt idx="1407">
                  <c:v>8</c:v>
                </c:pt>
                <c:pt idx="1408">
                  <c:v>8</c:v>
                </c:pt>
                <c:pt idx="1409">
                  <c:v>8</c:v>
                </c:pt>
                <c:pt idx="1410">
                  <c:v>8</c:v>
                </c:pt>
                <c:pt idx="1411">
                  <c:v>8</c:v>
                </c:pt>
                <c:pt idx="1412">
                  <c:v>8</c:v>
                </c:pt>
                <c:pt idx="1413">
                  <c:v>8</c:v>
                </c:pt>
                <c:pt idx="1414">
                  <c:v>8</c:v>
                </c:pt>
                <c:pt idx="1415">
                  <c:v>8</c:v>
                </c:pt>
                <c:pt idx="1416">
                  <c:v>8</c:v>
                </c:pt>
                <c:pt idx="1417">
                  <c:v>8</c:v>
                </c:pt>
                <c:pt idx="1418">
                  <c:v>8</c:v>
                </c:pt>
                <c:pt idx="1419">
                  <c:v>8</c:v>
                </c:pt>
                <c:pt idx="1420">
                  <c:v>8</c:v>
                </c:pt>
                <c:pt idx="1421">
                  <c:v>8</c:v>
                </c:pt>
                <c:pt idx="1422">
                  <c:v>8</c:v>
                </c:pt>
                <c:pt idx="1423">
                  <c:v>8</c:v>
                </c:pt>
                <c:pt idx="1424">
                  <c:v>8</c:v>
                </c:pt>
                <c:pt idx="1425">
                  <c:v>8</c:v>
                </c:pt>
                <c:pt idx="1426">
                  <c:v>8</c:v>
                </c:pt>
                <c:pt idx="1427">
                  <c:v>8</c:v>
                </c:pt>
                <c:pt idx="1428">
                  <c:v>8</c:v>
                </c:pt>
                <c:pt idx="1429">
                  <c:v>8</c:v>
                </c:pt>
                <c:pt idx="1430">
                  <c:v>9</c:v>
                </c:pt>
                <c:pt idx="1431">
                  <c:v>9</c:v>
                </c:pt>
                <c:pt idx="1432">
                  <c:v>9</c:v>
                </c:pt>
                <c:pt idx="1433">
                  <c:v>9</c:v>
                </c:pt>
                <c:pt idx="1434">
                  <c:v>9</c:v>
                </c:pt>
                <c:pt idx="1435">
                  <c:v>9</c:v>
                </c:pt>
                <c:pt idx="1436">
                  <c:v>9</c:v>
                </c:pt>
                <c:pt idx="1437">
                  <c:v>9</c:v>
                </c:pt>
                <c:pt idx="1438">
                  <c:v>9</c:v>
                </c:pt>
                <c:pt idx="1439">
                  <c:v>9</c:v>
                </c:pt>
                <c:pt idx="1440">
                  <c:v>9</c:v>
                </c:pt>
                <c:pt idx="1441">
                  <c:v>9</c:v>
                </c:pt>
                <c:pt idx="1442">
                  <c:v>9</c:v>
                </c:pt>
                <c:pt idx="1443">
                  <c:v>9</c:v>
                </c:pt>
                <c:pt idx="1444">
                  <c:v>9</c:v>
                </c:pt>
                <c:pt idx="1445">
                  <c:v>9</c:v>
                </c:pt>
                <c:pt idx="1446">
                  <c:v>9</c:v>
                </c:pt>
                <c:pt idx="1447">
                  <c:v>9</c:v>
                </c:pt>
                <c:pt idx="1448">
                  <c:v>9</c:v>
                </c:pt>
                <c:pt idx="1449">
                  <c:v>9</c:v>
                </c:pt>
                <c:pt idx="1450">
                  <c:v>9</c:v>
                </c:pt>
                <c:pt idx="1451">
                  <c:v>9</c:v>
                </c:pt>
                <c:pt idx="1452">
                  <c:v>9</c:v>
                </c:pt>
                <c:pt idx="1453">
                  <c:v>9</c:v>
                </c:pt>
                <c:pt idx="1454">
                  <c:v>9</c:v>
                </c:pt>
                <c:pt idx="1455">
                  <c:v>9</c:v>
                </c:pt>
                <c:pt idx="1456">
                  <c:v>9</c:v>
                </c:pt>
                <c:pt idx="1457">
                  <c:v>9</c:v>
                </c:pt>
                <c:pt idx="1458">
                  <c:v>9</c:v>
                </c:pt>
                <c:pt idx="1459">
                  <c:v>9</c:v>
                </c:pt>
                <c:pt idx="1460">
                  <c:v>9</c:v>
                </c:pt>
                <c:pt idx="1461">
                  <c:v>9</c:v>
                </c:pt>
                <c:pt idx="1462">
                  <c:v>9</c:v>
                </c:pt>
                <c:pt idx="1463">
                  <c:v>9</c:v>
                </c:pt>
                <c:pt idx="1464">
                  <c:v>9</c:v>
                </c:pt>
                <c:pt idx="1465">
                  <c:v>9</c:v>
                </c:pt>
                <c:pt idx="1466">
                  <c:v>9</c:v>
                </c:pt>
                <c:pt idx="1467">
                  <c:v>9</c:v>
                </c:pt>
                <c:pt idx="1468">
                  <c:v>8</c:v>
                </c:pt>
                <c:pt idx="1469">
                  <c:v>8</c:v>
                </c:pt>
                <c:pt idx="1470">
                  <c:v>8</c:v>
                </c:pt>
                <c:pt idx="1471">
                  <c:v>8</c:v>
                </c:pt>
                <c:pt idx="1472">
                  <c:v>8</c:v>
                </c:pt>
                <c:pt idx="1473">
                  <c:v>8</c:v>
                </c:pt>
                <c:pt idx="1474">
                  <c:v>8</c:v>
                </c:pt>
                <c:pt idx="1475">
                  <c:v>8</c:v>
                </c:pt>
                <c:pt idx="1476">
                  <c:v>8</c:v>
                </c:pt>
                <c:pt idx="1477">
                  <c:v>8</c:v>
                </c:pt>
                <c:pt idx="1478">
                  <c:v>8</c:v>
                </c:pt>
                <c:pt idx="1479">
                  <c:v>8</c:v>
                </c:pt>
                <c:pt idx="1480">
                  <c:v>8</c:v>
                </c:pt>
                <c:pt idx="1481">
                  <c:v>8</c:v>
                </c:pt>
                <c:pt idx="1482">
                  <c:v>8</c:v>
                </c:pt>
                <c:pt idx="1483">
                  <c:v>8</c:v>
                </c:pt>
                <c:pt idx="1484">
                  <c:v>8</c:v>
                </c:pt>
                <c:pt idx="1485">
                  <c:v>8</c:v>
                </c:pt>
                <c:pt idx="1486">
                  <c:v>8</c:v>
                </c:pt>
                <c:pt idx="1487">
                  <c:v>8</c:v>
                </c:pt>
                <c:pt idx="1488">
                  <c:v>8</c:v>
                </c:pt>
                <c:pt idx="1489">
                  <c:v>8</c:v>
                </c:pt>
                <c:pt idx="1490">
                  <c:v>8</c:v>
                </c:pt>
                <c:pt idx="1491">
                  <c:v>8</c:v>
                </c:pt>
                <c:pt idx="1492">
                  <c:v>8</c:v>
                </c:pt>
                <c:pt idx="1493">
                  <c:v>8</c:v>
                </c:pt>
                <c:pt idx="1494">
                  <c:v>8</c:v>
                </c:pt>
                <c:pt idx="1495">
                  <c:v>8</c:v>
                </c:pt>
                <c:pt idx="1496">
                  <c:v>8</c:v>
                </c:pt>
                <c:pt idx="1497">
                  <c:v>8</c:v>
                </c:pt>
                <c:pt idx="1498">
                  <c:v>8</c:v>
                </c:pt>
                <c:pt idx="1499">
                  <c:v>8</c:v>
                </c:pt>
                <c:pt idx="1500">
                  <c:v>8</c:v>
                </c:pt>
                <c:pt idx="1501">
                  <c:v>8</c:v>
                </c:pt>
                <c:pt idx="1502">
                  <c:v>8</c:v>
                </c:pt>
                <c:pt idx="1503">
                  <c:v>8</c:v>
                </c:pt>
                <c:pt idx="1504">
                  <c:v>8</c:v>
                </c:pt>
                <c:pt idx="1505">
                  <c:v>9</c:v>
                </c:pt>
                <c:pt idx="1506">
                  <c:v>9</c:v>
                </c:pt>
                <c:pt idx="1507">
                  <c:v>9</c:v>
                </c:pt>
                <c:pt idx="1508">
                  <c:v>9</c:v>
                </c:pt>
                <c:pt idx="1509">
                  <c:v>9</c:v>
                </c:pt>
                <c:pt idx="1510">
                  <c:v>9</c:v>
                </c:pt>
                <c:pt idx="1511">
                  <c:v>9</c:v>
                </c:pt>
                <c:pt idx="1512">
                  <c:v>9</c:v>
                </c:pt>
                <c:pt idx="1513">
                  <c:v>9</c:v>
                </c:pt>
                <c:pt idx="1514">
                  <c:v>9</c:v>
                </c:pt>
                <c:pt idx="1515">
                  <c:v>9</c:v>
                </c:pt>
                <c:pt idx="1516">
                  <c:v>9</c:v>
                </c:pt>
                <c:pt idx="1517">
                  <c:v>9</c:v>
                </c:pt>
                <c:pt idx="1518">
                  <c:v>9</c:v>
                </c:pt>
                <c:pt idx="1519">
                  <c:v>9</c:v>
                </c:pt>
                <c:pt idx="1520">
                  <c:v>9</c:v>
                </c:pt>
                <c:pt idx="1521">
                  <c:v>9</c:v>
                </c:pt>
                <c:pt idx="1522">
                  <c:v>9</c:v>
                </c:pt>
                <c:pt idx="1523">
                  <c:v>9</c:v>
                </c:pt>
                <c:pt idx="1524">
                  <c:v>9</c:v>
                </c:pt>
                <c:pt idx="1525">
                  <c:v>9</c:v>
                </c:pt>
                <c:pt idx="1526">
                  <c:v>9</c:v>
                </c:pt>
                <c:pt idx="1527">
                  <c:v>9</c:v>
                </c:pt>
                <c:pt idx="1528">
                  <c:v>9</c:v>
                </c:pt>
                <c:pt idx="1529">
                  <c:v>9</c:v>
                </c:pt>
                <c:pt idx="1530">
                  <c:v>9</c:v>
                </c:pt>
                <c:pt idx="1531">
                  <c:v>9</c:v>
                </c:pt>
                <c:pt idx="1532">
                  <c:v>9</c:v>
                </c:pt>
                <c:pt idx="1533">
                  <c:v>9</c:v>
                </c:pt>
                <c:pt idx="1534">
                  <c:v>9</c:v>
                </c:pt>
                <c:pt idx="1535">
                  <c:v>9</c:v>
                </c:pt>
                <c:pt idx="1536">
                  <c:v>9</c:v>
                </c:pt>
                <c:pt idx="1537">
                  <c:v>9</c:v>
                </c:pt>
                <c:pt idx="1538">
                  <c:v>9</c:v>
                </c:pt>
                <c:pt idx="1539">
                  <c:v>9</c:v>
                </c:pt>
                <c:pt idx="1540">
                  <c:v>9</c:v>
                </c:pt>
                <c:pt idx="1541">
                  <c:v>9</c:v>
                </c:pt>
                <c:pt idx="1542">
                  <c:v>9</c:v>
                </c:pt>
                <c:pt idx="1543">
                  <c:v>8</c:v>
                </c:pt>
                <c:pt idx="1544">
                  <c:v>8</c:v>
                </c:pt>
                <c:pt idx="1545">
                  <c:v>8</c:v>
                </c:pt>
                <c:pt idx="1546">
                  <c:v>8</c:v>
                </c:pt>
                <c:pt idx="1547">
                  <c:v>8</c:v>
                </c:pt>
                <c:pt idx="1548">
                  <c:v>8</c:v>
                </c:pt>
                <c:pt idx="1549">
                  <c:v>8</c:v>
                </c:pt>
                <c:pt idx="1550">
                  <c:v>8</c:v>
                </c:pt>
                <c:pt idx="1551">
                  <c:v>8</c:v>
                </c:pt>
                <c:pt idx="1552">
                  <c:v>8</c:v>
                </c:pt>
                <c:pt idx="1553">
                  <c:v>8</c:v>
                </c:pt>
                <c:pt idx="1554">
                  <c:v>8</c:v>
                </c:pt>
                <c:pt idx="1555">
                  <c:v>8</c:v>
                </c:pt>
                <c:pt idx="1556">
                  <c:v>8</c:v>
                </c:pt>
                <c:pt idx="1557">
                  <c:v>8</c:v>
                </c:pt>
                <c:pt idx="1558">
                  <c:v>8</c:v>
                </c:pt>
                <c:pt idx="1559">
                  <c:v>8</c:v>
                </c:pt>
                <c:pt idx="1560">
                  <c:v>8</c:v>
                </c:pt>
                <c:pt idx="1561">
                  <c:v>8</c:v>
                </c:pt>
                <c:pt idx="1562">
                  <c:v>8</c:v>
                </c:pt>
                <c:pt idx="1563">
                  <c:v>8</c:v>
                </c:pt>
                <c:pt idx="1564">
                  <c:v>8</c:v>
                </c:pt>
                <c:pt idx="1565">
                  <c:v>8</c:v>
                </c:pt>
                <c:pt idx="1566">
                  <c:v>8</c:v>
                </c:pt>
                <c:pt idx="1567">
                  <c:v>8</c:v>
                </c:pt>
                <c:pt idx="1568">
                  <c:v>8</c:v>
                </c:pt>
                <c:pt idx="1569">
                  <c:v>8</c:v>
                </c:pt>
                <c:pt idx="1570">
                  <c:v>8</c:v>
                </c:pt>
                <c:pt idx="1571">
                  <c:v>8</c:v>
                </c:pt>
                <c:pt idx="1572">
                  <c:v>8</c:v>
                </c:pt>
                <c:pt idx="1573">
                  <c:v>8</c:v>
                </c:pt>
                <c:pt idx="1574">
                  <c:v>8</c:v>
                </c:pt>
                <c:pt idx="1575">
                  <c:v>8</c:v>
                </c:pt>
                <c:pt idx="1576">
                  <c:v>8</c:v>
                </c:pt>
                <c:pt idx="1577">
                  <c:v>8</c:v>
                </c:pt>
                <c:pt idx="1578">
                  <c:v>8</c:v>
                </c:pt>
                <c:pt idx="1579">
                  <c:v>8</c:v>
                </c:pt>
                <c:pt idx="1580">
                  <c:v>9</c:v>
                </c:pt>
                <c:pt idx="1581">
                  <c:v>9</c:v>
                </c:pt>
                <c:pt idx="1582">
                  <c:v>9</c:v>
                </c:pt>
                <c:pt idx="1583">
                  <c:v>9</c:v>
                </c:pt>
                <c:pt idx="1584">
                  <c:v>9</c:v>
                </c:pt>
                <c:pt idx="1585">
                  <c:v>9</c:v>
                </c:pt>
                <c:pt idx="1586">
                  <c:v>9</c:v>
                </c:pt>
                <c:pt idx="1587">
                  <c:v>9</c:v>
                </c:pt>
                <c:pt idx="1588">
                  <c:v>9</c:v>
                </c:pt>
                <c:pt idx="1589">
                  <c:v>9</c:v>
                </c:pt>
                <c:pt idx="1590">
                  <c:v>9</c:v>
                </c:pt>
                <c:pt idx="1591">
                  <c:v>9</c:v>
                </c:pt>
                <c:pt idx="1592">
                  <c:v>9</c:v>
                </c:pt>
                <c:pt idx="1593">
                  <c:v>9</c:v>
                </c:pt>
                <c:pt idx="1594">
                  <c:v>9</c:v>
                </c:pt>
                <c:pt idx="1595">
                  <c:v>9</c:v>
                </c:pt>
                <c:pt idx="1596">
                  <c:v>9</c:v>
                </c:pt>
                <c:pt idx="1597">
                  <c:v>9</c:v>
                </c:pt>
                <c:pt idx="1598">
                  <c:v>9</c:v>
                </c:pt>
                <c:pt idx="1599">
                  <c:v>9</c:v>
                </c:pt>
                <c:pt idx="1600">
                  <c:v>9</c:v>
                </c:pt>
                <c:pt idx="1601">
                  <c:v>9</c:v>
                </c:pt>
                <c:pt idx="1602">
                  <c:v>9</c:v>
                </c:pt>
                <c:pt idx="1603">
                  <c:v>9</c:v>
                </c:pt>
                <c:pt idx="1604">
                  <c:v>9</c:v>
                </c:pt>
                <c:pt idx="1605">
                  <c:v>9</c:v>
                </c:pt>
                <c:pt idx="1606">
                  <c:v>9</c:v>
                </c:pt>
                <c:pt idx="1607">
                  <c:v>9</c:v>
                </c:pt>
                <c:pt idx="1608">
                  <c:v>9</c:v>
                </c:pt>
                <c:pt idx="1609">
                  <c:v>9</c:v>
                </c:pt>
                <c:pt idx="1610">
                  <c:v>9</c:v>
                </c:pt>
                <c:pt idx="1611">
                  <c:v>9</c:v>
                </c:pt>
                <c:pt idx="1612">
                  <c:v>9</c:v>
                </c:pt>
                <c:pt idx="1613">
                  <c:v>9</c:v>
                </c:pt>
                <c:pt idx="1614">
                  <c:v>9</c:v>
                </c:pt>
                <c:pt idx="1615">
                  <c:v>9</c:v>
                </c:pt>
                <c:pt idx="1616">
                  <c:v>9</c:v>
                </c:pt>
                <c:pt idx="1617">
                  <c:v>9</c:v>
                </c:pt>
                <c:pt idx="1618">
                  <c:v>8</c:v>
                </c:pt>
                <c:pt idx="1619">
                  <c:v>8</c:v>
                </c:pt>
                <c:pt idx="1620">
                  <c:v>8</c:v>
                </c:pt>
                <c:pt idx="1621">
                  <c:v>8</c:v>
                </c:pt>
                <c:pt idx="1622">
                  <c:v>8</c:v>
                </c:pt>
                <c:pt idx="1623">
                  <c:v>8</c:v>
                </c:pt>
                <c:pt idx="1624">
                  <c:v>8</c:v>
                </c:pt>
                <c:pt idx="1625">
                  <c:v>8</c:v>
                </c:pt>
                <c:pt idx="1626">
                  <c:v>8</c:v>
                </c:pt>
                <c:pt idx="1627">
                  <c:v>8</c:v>
                </c:pt>
                <c:pt idx="1628">
                  <c:v>8</c:v>
                </c:pt>
                <c:pt idx="1629">
                  <c:v>8</c:v>
                </c:pt>
                <c:pt idx="1630">
                  <c:v>8</c:v>
                </c:pt>
                <c:pt idx="1631">
                  <c:v>8</c:v>
                </c:pt>
                <c:pt idx="1632">
                  <c:v>8</c:v>
                </c:pt>
                <c:pt idx="1633">
                  <c:v>8</c:v>
                </c:pt>
                <c:pt idx="1634">
                  <c:v>8</c:v>
                </c:pt>
                <c:pt idx="1635">
                  <c:v>8</c:v>
                </c:pt>
                <c:pt idx="1636">
                  <c:v>8</c:v>
                </c:pt>
                <c:pt idx="1637">
                  <c:v>8</c:v>
                </c:pt>
                <c:pt idx="1638">
                  <c:v>8</c:v>
                </c:pt>
                <c:pt idx="1639">
                  <c:v>8</c:v>
                </c:pt>
                <c:pt idx="1640">
                  <c:v>8</c:v>
                </c:pt>
                <c:pt idx="1641">
                  <c:v>8</c:v>
                </c:pt>
                <c:pt idx="1642">
                  <c:v>8</c:v>
                </c:pt>
                <c:pt idx="1643">
                  <c:v>8</c:v>
                </c:pt>
                <c:pt idx="1644">
                  <c:v>8</c:v>
                </c:pt>
                <c:pt idx="1645">
                  <c:v>8</c:v>
                </c:pt>
                <c:pt idx="1646">
                  <c:v>8</c:v>
                </c:pt>
                <c:pt idx="1647">
                  <c:v>8</c:v>
                </c:pt>
                <c:pt idx="1648">
                  <c:v>8</c:v>
                </c:pt>
                <c:pt idx="1649">
                  <c:v>8</c:v>
                </c:pt>
                <c:pt idx="1650">
                  <c:v>8</c:v>
                </c:pt>
                <c:pt idx="1651">
                  <c:v>8</c:v>
                </c:pt>
                <c:pt idx="1652">
                  <c:v>8</c:v>
                </c:pt>
                <c:pt idx="1653">
                  <c:v>8</c:v>
                </c:pt>
                <c:pt idx="1654">
                  <c:v>8</c:v>
                </c:pt>
                <c:pt idx="1655">
                  <c:v>8</c:v>
                </c:pt>
                <c:pt idx="1656">
                  <c:v>9</c:v>
                </c:pt>
                <c:pt idx="1657">
                  <c:v>9</c:v>
                </c:pt>
                <c:pt idx="1658">
                  <c:v>9</c:v>
                </c:pt>
                <c:pt idx="1659">
                  <c:v>9</c:v>
                </c:pt>
                <c:pt idx="1660">
                  <c:v>9</c:v>
                </c:pt>
                <c:pt idx="1661">
                  <c:v>9</c:v>
                </c:pt>
                <c:pt idx="1662">
                  <c:v>9</c:v>
                </c:pt>
                <c:pt idx="1663">
                  <c:v>9</c:v>
                </c:pt>
                <c:pt idx="1664">
                  <c:v>9</c:v>
                </c:pt>
                <c:pt idx="1665">
                  <c:v>9</c:v>
                </c:pt>
                <c:pt idx="1666">
                  <c:v>9</c:v>
                </c:pt>
                <c:pt idx="1667">
                  <c:v>9</c:v>
                </c:pt>
                <c:pt idx="1668">
                  <c:v>9</c:v>
                </c:pt>
                <c:pt idx="1669">
                  <c:v>9</c:v>
                </c:pt>
                <c:pt idx="1670">
                  <c:v>9</c:v>
                </c:pt>
                <c:pt idx="1671">
                  <c:v>9</c:v>
                </c:pt>
                <c:pt idx="1672">
                  <c:v>9</c:v>
                </c:pt>
                <c:pt idx="1673">
                  <c:v>9</c:v>
                </c:pt>
                <c:pt idx="1674">
                  <c:v>9</c:v>
                </c:pt>
                <c:pt idx="1675">
                  <c:v>9</c:v>
                </c:pt>
                <c:pt idx="1676">
                  <c:v>9</c:v>
                </c:pt>
                <c:pt idx="1677">
                  <c:v>9</c:v>
                </c:pt>
                <c:pt idx="1678">
                  <c:v>9</c:v>
                </c:pt>
                <c:pt idx="1679">
                  <c:v>9</c:v>
                </c:pt>
                <c:pt idx="1680">
                  <c:v>9</c:v>
                </c:pt>
                <c:pt idx="1681">
                  <c:v>9</c:v>
                </c:pt>
                <c:pt idx="1682">
                  <c:v>9</c:v>
                </c:pt>
                <c:pt idx="1683">
                  <c:v>9</c:v>
                </c:pt>
                <c:pt idx="1684">
                  <c:v>9</c:v>
                </c:pt>
                <c:pt idx="1685">
                  <c:v>9</c:v>
                </c:pt>
                <c:pt idx="1686">
                  <c:v>9</c:v>
                </c:pt>
                <c:pt idx="1687">
                  <c:v>9</c:v>
                </c:pt>
                <c:pt idx="1688">
                  <c:v>9</c:v>
                </c:pt>
                <c:pt idx="1689">
                  <c:v>9</c:v>
                </c:pt>
                <c:pt idx="1690">
                  <c:v>9</c:v>
                </c:pt>
                <c:pt idx="1691">
                  <c:v>9</c:v>
                </c:pt>
                <c:pt idx="1692">
                  <c:v>9</c:v>
                </c:pt>
                <c:pt idx="1693">
                  <c:v>8</c:v>
                </c:pt>
                <c:pt idx="1694">
                  <c:v>8</c:v>
                </c:pt>
                <c:pt idx="1695">
                  <c:v>8</c:v>
                </c:pt>
                <c:pt idx="1696">
                  <c:v>8</c:v>
                </c:pt>
                <c:pt idx="1697">
                  <c:v>8</c:v>
                </c:pt>
                <c:pt idx="1698">
                  <c:v>8</c:v>
                </c:pt>
                <c:pt idx="1699">
                  <c:v>8</c:v>
                </c:pt>
                <c:pt idx="1700">
                  <c:v>8</c:v>
                </c:pt>
                <c:pt idx="1701">
                  <c:v>8</c:v>
                </c:pt>
                <c:pt idx="1702">
                  <c:v>8</c:v>
                </c:pt>
                <c:pt idx="1703">
                  <c:v>8</c:v>
                </c:pt>
                <c:pt idx="1704">
                  <c:v>8</c:v>
                </c:pt>
                <c:pt idx="1705">
                  <c:v>8</c:v>
                </c:pt>
                <c:pt idx="1706">
                  <c:v>8</c:v>
                </c:pt>
                <c:pt idx="1707">
                  <c:v>8</c:v>
                </c:pt>
                <c:pt idx="1708">
                  <c:v>8</c:v>
                </c:pt>
                <c:pt idx="1709">
                  <c:v>8</c:v>
                </c:pt>
                <c:pt idx="1710">
                  <c:v>8</c:v>
                </c:pt>
                <c:pt idx="1711">
                  <c:v>8</c:v>
                </c:pt>
                <c:pt idx="1712">
                  <c:v>8</c:v>
                </c:pt>
                <c:pt idx="1713">
                  <c:v>8</c:v>
                </c:pt>
                <c:pt idx="1714">
                  <c:v>8</c:v>
                </c:pt>
                <c:pt idx="1715">
                  <c:v>8</c:v>
                </c:pt>
                <c:pt idx="1716">
                  <c:v>8</c:v>
                </c:pt>
                <c:pt idx="1717">
                  <c:v>8</c:v>
                </c:pt>
                <c:pt idx="1718">
                  <c:v>8</c:v>
                </c:pt>
                <c:pt idx="1719">
                  <c:v>8</c:v>
                </c:pt>
                <c:pt idx="1720">
                  <c:v>8</c:v>
                </c:pt>
                <c:pt idx="1721">
                  <c:v>8</c:v>
                </c:pt>
                <c:pt idx="1722">
                  <c:v>8</c:v>
                </c:pt>
                <c:pt idx="1723">
                  <c:v>8</c:v>
                </c:pt>
                <c:pt idx="1724">
                  <c:v>8</c:v>
                </c:pt>
                <c:pt idx="1725">
                  <c:v>8</c:v>
                </c:pt>
                <c:pt idx="1726">
                  <c:v>8</c:v>
                </c:pt>
                <c:pt idx="1727">
                  <c:v>8</c:v>
                </c:pt>
                <c:pt idx="1728">
                  <c:v>8</c:v>
                </c:pt>
                <c:pt idx="1729">
                  <c:v>8</c:v>
                </c:pt>
                <c:pt idx="1730">
                  <c:v>8</c:v>
                </c:pt>
                <c:pt idx="1731">
                  <c:v>9</c:v>
                </c:pt>
                <c:pt idx="1732">
                  <c:v>9</c:v>
                </c:pt>
                <c:pt idx="1733">
                  <c:v>9</c:v>
                </c:pt>
                <c:pt idx="1734">
                  <c:v>9</c:v>
                </c:pt>
                <c:pt idx="1735">
                  <c:v>9</c:v>
                </c:pt>
                <c:pt idx="1736">
                  <c:v>9</c:v>
                </c:pt>
                <c:pt idx="1737">
                  <c:v>9</c:v>
                </c:pt>
                <c:pt idx="1738">
                  <c:v>9</c:v>
                </c:pt>
                <c:pt idx="1739">
                  <c:v>9</c:v>
                </c:pt>
                <c:pt idx="1740">
                  <c:v>9</c:v>
                </c:pt>
                <c:pt idx="1741">
                  <c:v>9</c:v>
                </c:pt>
                <c:pt idx="1742">
                  <c:v>9</c:v>
                </c:pt>
                <c:pt idx="1743">
                  <c:v>9</c:v>
                </c:pt>
                <c:pt idx="1744">
                  <c:v>9</c:v>
                </c:pt>
                <c:pt idx="1745">
                  <c:v>9</c:v>
                </c:pt>
                <c:pt idx="1746">
                  <c:v>9</c:v>
                </c:pt>
                <c:pt idx="1747">
                  <c:v>9</c:v>
                </c:pt>
                <c:pt idx="1748">
                  <c:v>9</c:v>
                </c:pt>
                <c:pt idx="1749">
                  <c:v>9</c:v>
                </c:pt>
                <c:pt idx="1750">
                  <c:v>9</c:v>
                </c:pt>
                <c:pt idx="1751">
                  <c:v>9</c:v>
                </c:pt>
                <c:pt idx="1752">
                  <c:v>9</c:v>
                </c:pt>
                <c:pt idx="1753">
                  <c:v>9</c:v>
                </c:pt>
                <c:pt idx="1754">
                  <c:v>9</c:v>
                </c:pt>
                <c:pt idx="1755">
                  <c:v>9</c:v>
                </c:pt>
                <c:pt idx="1756">
                  <c:v>9</c:v>
                </c:pt>
                <c:pt idx="1757">
                  <c:v>9</c:v>
                </c:pt>
                <c:pt idx="1758">
                  <c:v>9</c:v>
                </c:pt>
                <c:pt idx="1759">
                  <c:v>9</c:v>
                </c:pt>
                <c:pt idx="1760">
                  <c:v>9</c:v>
                </c:pt>
                <c:pt idx="1761">
                  <c:v>9</c:v>
                </c:pt>
                <c:pt idx="1762">
                  <c:v>9</c:v>
                </c:pt>
                <c:pt idx="1763">
                  <c:v>9</c:v>
                </c:pt>
                <c:pt idx="1764">
                  <c:v>9</c:v>
                </c:pt>
                <c:pt idx="1765">
                  <c:v>9</c:v>
                </c:pt>
                <c:pt idx="1766">
                  <c:v>9</c:v>
                </c:pt>
                <c:pt idx="1767">
                  <c:v>9</c:v>
                </c:pt>
                <c:pt idx="1768">
                  <c:v>8</c:v>
                </c:pt>
                <c:pt idx="1769">
                  <c:v>8</c:v>
                </c:pt>
                <c:pt idx="1770">
                  <c:v>8</c:v>
                </c:pt>
                <c:pt idx="1771">
                  <c:v>8</c:v>
                </c:pt>
                <c:pt idx="1772">
                  <c:v>8</c:v>
                </c:pt>
                <c:pt idx="1773">
                  <c:v>8</c:v>
                </c:pt>
                <c:pt idx="1774">
                  <c:v>8</c:v>
                </c:pt>
                <c:pt idx="1775">
                  <c:v>8</c:v>
                </c:pt>
                <c:pt idx="1776">
                  <c:v>8</c:v>
                </c:pt>
                <c:pt idx="1777">
                  <c:v>8</c:v>
                </c:pt>
                <c:pt idx="1778">
                  <c:v>8</c:v>
                </c:pt>
                <c:pt idx="1779">
                  <c:v>8</c:v>
                </c:pt>
                <c:pt idx="1780">
                  <c:v>8</c:v>
                </c:pt>
                <c:pt idx="1781">
                  <c:v>8</c:v>
                </c:pt>
                <c:pt idx="1782">
                  <c:v>8</c:v>
                </c:pt>
                <c:pt idx="1783">
                  <c:v>8</c:v>
                </c:pt>
                <c:pt idx="1784">
                  <c:v>8</c:v>
                </c:pt>
                <c:pt idx="1785">
                  <c:v>8</c:v>
                </c:pt>
                <c:pt idx="1786">
                  <c:v>8</c:v>
                </c:pt>
                <c:pt idx="1787">
                  <c:v>8</c:v>
                </c:pt>
                <c:pt idx="1788">
                  <c:v>8</c:v>
                </c:pt>
                <c:pt idx="1789">
                  <c:v>8</c:v>
                </c:pt>
                <c:pt idx="1790">
                  <c:v>8</c:v>
                </c:pt>
                <c:pt idx="1791">
                  <c:v>8</c:v>
                </c:pt>
                <c:pt idx="1792">
                  <c:v>8</c:v>
                </c:pt>
                <c:pt idx="1793">
                  <c:v>8</c:v>
                </c:pt>
                <c:pt idx="1794">
                  <c:v>8</c:v>
                </c:pt>
                <c:pt idx="1795">
                  <c:v>8</c:v>
                </c:pt>
                <c:pt idx="1796">
                  <c:v>8</c:v>
                </c:pt>
                <c:pt idx="1797">
                  <c:v>8</c:v>
                </c:pt>
                <c:pt idx="1798">
                  <c:v>8</c:v>
                </c:pt>
                <c:pt idx="1799">
                  <c:v>8</c:v>
                </c:pt>
                <c:pt idx="1800">
                  <c:v>8</c:v>
                </c:pt>
                <c:pt idx="1801">
                  <c:v>8</c:v>
                </c:pt>
                <c:pt idx="1802">
                  <c:v>8</c:v>
                </c:pt>
                <c:pt idx="1803">
                  <c:v>8</c:v>
                </c:pt>
                <c:pt idx="1804">
                  <c:v>8</c:v>
                </c:pt>
                <c:pt idx="1805">
                  <c:v>8</c:v>
                </c:pt>
                <c:pt idx="1806">
                  <c:v>9</c:v>
                </c:pt>
                <c:pt idx="1807">
                  <c:v>9</c:v>
                </c:pt>
                <c:pt idx="1808">
                  <c:v>9</c:v>
                </c:pt>
                <c:pt idx="1809">
                  <c:v>9</c:v>
                </c:pt>
                <c:pt idx="1810">
                  <c:v>9</c:v>
                </c:pt>
                <c:pt idx="1811">
                  <c:v>9</c:v>
                </c:pt>
                <c:pt idx="1812">
                  <c:v>9</c:v>
                </c:pt>
                <c:pt idx="1813">
                  <c:v>9</c:v>
                </c:pt>
                <c:pt idx="1814">
                  <c:v>9</c:v>
                </c:pt>
                <c:pt idx="1815">
                  <c:v>9</c:v>
                </c:pt>
                <c:pt idx="1816">
                  <c:v>9</c:v>
                </c:pt>
                <c:pt idx="1817">
                  <c:v>9</c:v>
                </c:pt>
                <c:pt idx="1818">
                  <c:v>9</c:v>
                </c:pt>
                <c:pt idx="1819">
                  <c:v>9</c:v>
                </c:pt>
                <c:pt idx="1820">
                  <c:v>9</c:v>
                </c:pt>
                <c:pt idx="1821">
                  <c:v>9</c:v>
                </c:pt>
                <c:pt idx="1822">
                  <c:v>9</c:v>
                </c:pt>
                <c:pt idx="1823">
                  <c:v>9</c:v>
                </c:pt>
                <c:pt idx="1824">
                  <c:v>9</c:v>
                </c:pt>
                <c:pt idx="1825">
                  <c:v>9</c:v>
                </c:pt>
                <c:pt idx="1826">
                  <c:v>9</c:v>
                </c:pt>
                <c:pt idx="1827">
                  <c:v>9</c:v>
                </c:pt>
                <c:pt idx="1828">
                  <c:v>9</c:v>
                </c:pt>
                <c:pt idx="1829">
                  <c:v>9</c:v>
                </c:pt>
                <c:pt idx="1830">
                  <c:v>9</c:v>
                </c:pt>
                <c:pt idx="1831">
                  <c:v>9</c:v>
                </c:pt>
                <c:pt idx="1832">
                  <c:v>9</c:v>
                </c:pt>
                <c:pt idx="1833">
                  <c:v>9</c:v>
                </c:pt>
                <c:pt idx="1834">
                  <c:v>9</c:v>
                </c:pt>
                <c:pt idx="1835">
                  <c:v>9</c:v>
                </c:pt>
                <c:pt idx="1836">
                  <c:v>9</c:v>
                </c:pt>
                <c:pt idx="1837">
                  <c:v>9</c:v>
                </c:pt>
                <c:pt idx="1838">
                  <c:v>9</c:v>
                </c:pt>
                <c:pt idx="1839">
                  <c:v>9</c:v>
                </c:pt>
                <c:pt idx="1840">
                  <c:v>9</c:v>
                </c:pt>
                <c:pt idx="1841">
                  <c:v>9</c:v>
                </c:pt>
                <c:pt idx="1842">
                  <c:v>9</c:v>
                </c:pt>
                <c:pt idx="1843">
                  <c:v>9</c:v>
                </c:pt>
                <c:pt idx="1844">
                  <c:v>8</c:v>
                </c:pt>
                <c:pt idx="1845">
                  <c:v>8</c:v>
                </c:pt>
                <c:pt idx="1846">
                  <c:v>8</c:v>
                </c:pt>
                <c:pt idx="1847">
                  <c:v>8</c:v>
                </c:pt>
                <c:pt idx="1848">
                  <c:v>8</c:v>
                </c:pt>
                <c:pt idx="1849">
                  <c:v>8</c:v>
                </c:pt>
                <c:pt idx="1850">
                  <c:v>8</c:v>
                </c:pt>
                <c:pt idx="1851">
                  <c:v>8</c:v>
                </c:pt>
                <c:pt idx="1852">
                  <c:v>8</c:v>
                </c:pt>
                <c:pt idx="1853">
                  <c:v>8</c:v>
                </c:pt>
                <c:pt idx="1854">
                  <c:v>8</c:v>
                </c:pt>
                <c:pt idx="1855">
                  <c:v>8</c:v>
                </c:pt>
                <c:pt idx="1856">
                  <c:v>8</c:v>
                </c:pt>
                <c:pt idx="1857">
                  <c:v>8</c:v>
                </c:pt>
                <c:pt idx="1858">
                  <c:v>8</c:v>
                </c:pt>
                <c:pt idx="1859">
                  <c:v>8</c:v>
                </c:pt>
                <c:pt idx="1860">
                  <c:v>8</c:v>
                </c:pt>
                <c:pt idx="1861">
                  <c:v>8</c:v>
                </c:pt>
                <c:pt idx="1862">
                  <c:v>8</c:v>
                </c:pt>
                <c:pt idx="1863">
                  <c:v>8</c:v>
                </c:pt>
                <c:pt idx="1864">
                  <c:v>8</c:v>
                </c:pt>
                <c:pt idx="1865">
                  <c:v>8</c:v>
                </c:pt>
                <c:pt idx="1866">
                  <c:v>8</c:v>
                </c:pt>
                <c:pt idx="1867">
                  <c:v>8</c:v>
                </c:pt>
                <c:pt idx="1868">
                  <c:v>8</c:v>
                </c:pt>
                <c:pt idx="1869">
                  <c:v>8</c:v>
                </c:pt>
                <c:pt idx="1870">
                  <c:v>8</c:v>
                </c:pt>
                <c:pt idx="1871">
                  <c:v>8</c:v>
                </c:pt>
                <c:pt idx="1872">
                  <c:v>8</c:v>
                </c:pt>
                <c:pt idx="1873">
                  <c:v>8</c:v>
                </c:pt>
                <c:pt idx="1874">
                  <c:v>8</c:v>
                </c:pt>
                <c:pt idx="1875">
                  <c:v>8</c:v>
                </c:pt>
                <c:pt idx="1876">
                  <c:v>8</c:v>
                </c:pt>
                <c:pt idx="1877">
                  <c:v>8</c:v>
                </c:pt>
                <c:pt idx="1878">
                  <c:v>8</c:v>
                </c:pt>
                <c:pt idx="1879">
                  <c:v>8</c:v>
                </c:pt>
                <c:pt idx="1880">
                  <c:v>8</c:v>
                </c:pt>
                <c:pt idx="1881">
                  <c:v>9</c:v>
                </c:pt>
                <c:pt idx="1882">
                  <c:v>9</c:v>
                </c:pt>
                <c:pt idx="1883">
                  <c:v>9</c:v>
                </c:pt>
                <c:pt idx="1884">
                  <c:v>9</c:v>
                </c:pt>
                <c:pt idx="1885">
                  <c:v>9</c:v>
                </c:pt>
                <c:pt idx="1886">
                  <c:v>9</c:v>
                </c:pt>
                <c:pt idx="1887">
                  <c:v>9</c:v>
                </c:pt>
                <c:pt idx="1888">
                  <c:v>9</c:v>
                </c:pt>
                <c:pt idx="1889">
                  <c:v>9</c:v>
                </c:pt>
                <c:pt idx="1890">
                  <c:v>9</c:v>
                </c:pt>
                <c:pt idx="1891">
                  <c:v>9</c:v>
                </c:pt>
                <c:pt idx="1892">
                  <c:v>9</c:v>
                </c:pt>
                <c:pt idx="1893">
                  <c:v>9</c:v>
                </c:pt>
                <c:pt idx="1894">
                  <c:v>9</c:v>
                </c:pt>
                <c:pt idx="1895">
                  <c:v>9</c:v>
                </c:pt>
                <c:pt idx="1896">
                  <c:v>9</c:v>
                </c:pt>
                <c:pt idx="1897">
                  <c:v>9</c:v>
                </c:pt>
                <c:pt idx="1898">
                  <c:v>9</c:v>
                </c:pt>
                <c:pt idx="1899">
                  <c:v>9</c:v>
                </c:pt>
                <c:pt idx="1900">
                  <c:v>9</c:v>
                </c:pt>
                <c:pt idx="1901">
                  <c:v>9</c:v>
                </c:pt>
                <c:pt idx="1902">
                  <c:v>9</c:v>
                </c:pt>
                <c:pt idx="1903">
                  <c:v>9</c:v>
                </c:pt>
                <c:pt idx="1904">
                  <c:v>9</c:v>
                </c:pt>
                <c:pt idx="1905">
                  <c:v>9</c:v>
                </c:pt>
                <c:pt idx="1906">
                  <c:v>9</c:v>
                </c:pt>
                <c:pt idx="1907">
                  <c:v>9</c:v>
                </c:pt>
                <c:pt idx="1908">
                  <c:v>9</c:v>
                </c:pt>
                <c:pt idx="1909">
                  <c:v>9</c:v>
                </c:pt>
                <c:pt idx="1910">
                  <c:v>9</c:v>
                </c:pt>
                <c:pt idx="1911">
                  <c:v>9</c:v>
                </c:pt>
                <c:pt idx="1912">
                  <c:v>9</c:v>
                </c:pt>
                <c:pt idx="1913">
                  <c:v>9</c:v>
                </c:pt>
                <c:pt idx="1914">
                  <c:v>9</c:v>
                </c:pt>
                <c:pt idx="1915">
                  <c:v>9</c:v>
                </c:pt>
                <c:pt idx="1916">
                  <c:v>9</c:v>
                </c:pt>
                <c:pt idx="1917">
                  <c:v>9</c:v>
                </c:pt>
                <c:pt idx="1918">
                  <c:v>9</c:v>
                </c:pt>
                <c:pt idx="1919">
                  <c:v>8</c:v>
                </c:pt>
                <c:pt idx="1920">
                  <c:v>8</c:v>
                </c:pt>
                <c:pt idx="1921">
                  <c:v>8</c:v>
                </c:pt>
                <c:pt idx="1922">
                  <c:v>8</c:v>
                </c:pt>
                <c:pt idx="1923">
                  <c:v>8</c:v>
                </c:pt>
                <c:pt idx="1924">
                  <c:v>8</c:v>
                </c:pt>
                <c:pt idx="1925">
                  <c:v>8</c:v>
                </c:pt>
                <c:pt idx="1926">
                  <c:v>8</c:v>
                </c:pt>
                <c:pt idx="1927">
                  <c:v>8</c:v>
                </c:pt>
                <c:pt idx="1928">
                  <c:v>8</c:v>
                </c:pt>
                <c:pt idx="1929">
                  <c:v>8</c:v>
                </c:pt>
                <c:pt idx="1930">
                  <c:v>8</c:v>
                </c:pt>
                <c:pt idx="1931">
                  <c:v>8</c:v>
                </c:pt>
                <c:pt idx="1932">
                  <c:v>8</c:v>
                </c:pt>
                <c:pt idx="1933">
                  <c:v>8</c:v>
                </c:pt>
                <c:pt idx="1934">
                  <c:v>8</c:v>
                </c:pt>
                <c:pt idx="1935">
                  <c:v>8</c:v>
                </c:pt>
                <c:pt idx="1936">
                  <c:v>8</c:v>
                </c:pt>
                <c:pt idx="1937">
                  <c:v>8</c:v>
                </c:pt>
                <c:pt idx="1938">
                  <c:v>8</c:v>
                </c:pt>
                <c:pt idx="1939">
                  <c:v>8</c:v>
                </c:pt>
                <c:pt idx="1940">
                  <c:v>8</c:v>
                </c:pt>
                <c:pt idx="1941">
                  <c:v>8</c:v>
                </c:pt>
                <c:pt idx="1942">
                  <c:v>8</c:v>
                </c:pt>
                <c:pt idx="1943">
                  <c:v>8</c:v>
                </c:pt>
                <c:pt idx="1944">
                  <c:v>8</c:v>
                </c:pt>
                <c:pt idx="1945">
                  <c:v>8</c:v>
                </c:pt>
                <c:pt idx="1946">
                  <c:v>8</c:v>
                </c:pt>
                <c:pt idx="1947">
                  <c:v>8</c:v>
                </c:pt>
                <c:pt idx="1948">
                  <c:v>8</c:v>
                </c:pt>
                <c:pt idx="1949">
                  <c:v>8</c:v>
                </c:pt>
                <c:pt idx="1950">
                  <c:v>8</c:v>
                </c:pt>
                <c:pt idx="1951">
                  <c:v>8</c:v>
                </c:pt>
                <c:pt idx="1952">
                  <c:v>8</c:v>
                </c:pt>
                <c:pt idx="1953">
                  <c:v>8</c:v>
                </c:pt>
                <c:pt idx="1954">
                  <c:v>8</c:v>
                </c:pt>
                <c:pt idx="1955">
                  <c:v>8</c:v>
                </c:pt>
                <c:pt idx="1956">
                  <c:v>9</c:v>
                </c:pt>
                <c:pt idx="1957">
                  <c:v>9</c:v>
                </c:pt>
                <c:pt idx="1958">
                  <c:v>9</c:v>
                </c:pt>
                <c:pt idx="1959">
                  <c:v>9</c:v>
                </c:pt>
                <c:pt idx="1960">
                  <c:v>9</c:v>
                </c:pt>
                <c:pt idx="1961">
                  <c:v>9</c:v>
                </c:pt>
                <c:pt idx="1962">
                  <c:v>9</c:v>
                </c:pt>
                <c:pt idx="1963">
                  <c:v>9</c:v>
                </c:pt>
                <c:pt idx="1964">
                  <c:v>9</c:v>
                </c:pt>
                <c:pt idx="1965">
                  <c:v>9</c:v>
                </c:pt>
                <c:pt idx="1966">
                  <c:v>9</c:v>
                </c:pt>
                <c:pt idx="1967">
                  <c:v>9</c:v>
                </c:pt>
                <c:pt idx="1968">
                  <c:v>9</c:v>
                </c:pt>
                <c:pt idx="1969">
                  <c:v>9</c:v>
                </c:pt>
                <c:pt idx="1970">
                  <c:v>9</c:v>
                </c:pt>
                <c:pt idx="1971">
                  <c:v>9</c:v>
                </c:pt>
                <c:pt idx="1972">
                  <c:v>9</c:v>
                </c:pt>
                <c:pt idx="1973">
                  <c:v>9</c:v>
                </c:pt>
                <c:pt idx="1974">
                  <c:v>9</c:v>
                </c:pt>
                <c:pt idx="1975">
                  <c:v>9</c:v>
                </c:pt>
                <c:pt idx="1976">
                  <c:v>9</c:v>
                </c:pt>
                <c:pt idx="1977">
                  <c:v>9</c:v>
                </c:pt>
                <c:pt idx="1978">
                  <c:v>9</c:v>
                </c:pt>
                <c:pt idx="1979">
                  <c:v>9</c:v>
                </c:pt>
                <c:pt idx="1980">
                  <c:v>9</c:v>
                </c:pt>
                <c:pt idx="1981">
                  <c:v>9</c:v>
                </c:pt>
                <c:pt idx="1982">
                  <c:v>9</c:v>
                </c:pt>
                <c:pt idx="1983">
                  <c:v>9</c:v>
                </c:pt>
                <c:pt idx="1984">
                  <c:v>9</c:v>
                </c:pt>
                <c:pt idx="1985">
                  <c:v>9</c:v>
                </c:pt>
                <c:pt idx="1986">
                  <c:v>9</c:v>
                </c:pt>
                <c:pt idx="1987">
                  <c:v>9</c:v>
                </c:pt>
                <c:pt idx="1988">
                  <c:v>9</c:v>
                </c:pt>
                <c:pt idx="1989">
                  <c:v>9</c:v>
                </c:pt>
                <c:pt idx="1990">
                  <c:v>9</c:v>
                </c:pt>
                <c:pt idx="1991">
                  <c:v>9</c:v>
                </c:pt>
                <c:pt idx="1992">
                  <c:v>9</c:v>
                </c:pt>
                <c:pt idx="1993">
                  <c:v>9</c:v>
                </c:pt>
                <c:pt idx="1994">
                  <c:v>8</c:v>
                </c:pt>
                <c:pt idx="1995">
                  <c:v>8</c:v>
                </c:pt>
                <c:pt idx="1996">
                  <c:v>8</c:v>
                </c:pt>
                <c:pt idx="1997">
                  <c:v>8</c:v>
                </c:pt>
                <c:pt idx="1998">
                  <c:v>8</c:v>
                </c:pt>
                <c:pt idx="1999">
                  <c:v>8</c:v>
                </c:pt>
                <c:pt idx="2000">
                  <c:v>8</c:v>
                </c:pt>
                <c:pt idx="2001">
                  <c:v>8</c:v>
                </c:pt>
                <c:pt idx="2002">
                  <c:v>8</c:v>
                </c:pt>
                <c:pt idx="2003">
                  <c:v>8</c:v>
                </c:pt>
                <c:pt idx="2004">
                  <c:v>8</c:v>
                </c:pt>
                <c:pt idx="2005">
                  <c:v>8</c:v>
                </c:pt>
                <c:pt idx="2006">
                  <c:v>8</c:v>
                </c:pt>
                <c:pt idx="2007">
                  <c:v>8</c:v>
                </c:pt>
                <c:pt idx="2008">
                  <c:v>8</c:v>
                </c:pt>
                <c:pt idx="2009">
                  <c:v>8</c:v>
                </c:pt>
                <c:pt idx="2010">
                  <c:v>8</c:v>
                </c:pt>
                <c:pt idx="2011">
                  <c:v>8</c:v>
                </c:pt>
                <c:pt idx="2012">
                  <c:v>8</c:v>
                </c:pt>
                <c:pt idx="2013">
                  <c:v>8</c:v>
                </c:pt>
                <c:pt idx="2014">
                  <c:v>8</c:v>
                </c:pt>
                <c:pt idx="2015">
                  <c:v>8</c:v>
                </c:pt>
                <c:pt idx="2016">
                  <c:v>8</c:v>
                </c:pt>
                <c:pt idx="2017">
                  <c:v>8</c:v>
                </c:pt>
                <c:pt idx="2018">
                  <c:v>8</c:v>
                </c:pt>
                <c:pt idx="2019">
                  <c:v>8</c:v>
                </c:pt>
                <c:pt idx="2020">
                  <c:v>8</c:v>
                </c:pt>
                <c:pt idx="2021">
                  <c:v>8</c:v>
                </c:pt>
                <c:pt idx="2022">
                  <c:v>8</c:v>
                </c:pt>
                <c:pt idx="2023">
                  <c:v>8</c:v>
                </c:pt>
                <c:pt idx="2024">
                  <c:v>8</c:v>
                </c:pt>
                <c:pt idx="2025">
                  <c:v>8</c:v>
                </c:pt>
                <c:pt idx="2026">
                  <c:v>8</c:v>
                </c:pt>
                <c:pt idx="2027">
                  <c:v>8</c:v>
                </c:pt>
                <c:pt idx="2028">
                  <c:v>8</c:v>
                </c:pt>
                <c:pt idx="2029">
                  <c:v>8</c:v>
                </c:pt>
                <c:pt idx="2030">
                  <c:v>8</c:v>
                </c:pt>
                <c:pt idx="2031">
                  <c:v>8</c:v>
                </c:pt>
                <c:pt idx="2032">
                  <c:v>9</c:v>
                </c:pt>
                <c:pt idx="2033">
                  <c:v>9</c:v>
                </c:pt>
                <c:pt idx="2034">
                  <c:v>9</c:v>
                </c:pt>
                <c:pt idx="2035">
                  <c:v>9</c:v>
                </c:pt>
                <c:pt idx="2036">
                  <c:v>9</c:v>
                </c:pt>
                <c:pt idx="2037">
                  <c:v>9</c:v>
                </c:pt>
                <c:pt idx="2038">
                  <c:v>9</c:v>
                </c:pt>
                <c:pt idx="2039">
                  <c:v>9</c:v>
                </c:pt>
                <c:pt idx="2040">
                  <c:v>9</c:v>
                </c:pt>
                <c:pt idx="2041">
                  <c:v>9</c:v>
                </c:pt>
                <c:pt idx="2042">
                  <c:v>9</c:v>
                </c:pt>
                <c:pt idx="2043">
                  <c:v>9</c:v>
                </c:pt>
                <c:pt idx="2044">
                  <c:v>9</c:v>
                </c:pt>
                <c:pt idx="2045">
                  <c:v>9</c:v>
                </c:pt>
                <c:pt idx="2046">
                  <c:v>9</c:v>
                </c:pt>
                <c:pt idx="2047">
                  <c:v>9</c:v>
                </c:pt>
                <c:pt idx="2048">
                  <c:v>9</c:v>
                </c:pt>
                <c:pt idx="2049">
                  <c:v>9</c:v>
                </c:pt>
                <c:pt idx="2050">
                  <c:v>9</c:v>
                </c:pt>
                <c:pt idx="2051">
                  <c:v>9</c:v>
                </c:pt>
                <c:pt idx="2052">
                  <c:v>9</c:v>
                </c:pt>
                <c:pt idx="2053">
                  <c:v>9</c:v>
                </c:pt>
                <c:pt idx="2054">
                  <c:v>9</c:v>
                </c:pt>
                <c:pt idx="2055">
                  <c:v>9</c:v>
                </c:pt>
                <c:pt idx="2056">
                  <c:v>9</c:v>
                </c:pt>
                <c:pt idx="2057">
                  <c:v>9</c:v>
                </c:pt>
                <c:pt idx="2058">
                  <c:v>9</c:v>
                </c:pt>
                <c:pt idx="2059">
                  <c:v>9</c:v>
                </c:pt>
                <c:pt idx="2060">
                  <c:v>9</c:v>
                </c:pt>
                <c:pt idx="2061">
                  <c:v>9</c:v>
                </c:pt>
                <c:pt idx="2062">
                  <c:v>9</c:v>
                </c:pt>
                <c:pt idx="2063">
                  <c:v>9</c:v>
                </c:pt>
                <c:pt idx="2064">
                  <c:v>9</c:v>
                </c:pt>
                <c:pt idx="2065">
                  <c:v>9</c:v>
                </c:pt>
                <c:pt idx="2066">
                  <c:v>9</c:v>
                </c:pt>
                <c:pt idx="2067">
                  <c:v>9</c:v>
                </c:pt>
                <c:pt idx="2068">
                  <c:v>9</c:v>
                </c:pt>
                <c:pt idx="2069">
                  <c:v>8</c:v>
                </c:pt>
                <c:pt idx="2070">
                  <c:v>8</c:v>
                </c:pt>
                <c:pt idx="2071">
                  <c:v>8</c:v>
                </c:pt>
                <c:pt idx="2072">
                  <c:v>8</c:v>
                </c:pt>
                <c:pt idx="2073">
                  <c:v>8</c:v>
                </c:pt>
                <c:pt idx="2074">
                  <c:v>8</c:v>
                </c:pt>
                <c:pt idx="2075">
                  <c:v>8</c:v>
                </c:pt>
                <c:pt idx="2076">
                  <c:v>8</c:v>
                </c:pt>
                <c:pt idx="2077">
                  <c:v>8</c:v>
                </c:pt>
                <c:pt idx="2078">
                  <c:v>8</c:v>
                </c:pt>
                <c:pt idx="2079">
                  <c:v>8</c:v>
                </c:pt>
                <c:pt idx="2080">
                  <c:v>8</c:v>
                </c:pt>
                <c:pt idx="2081">
                  <c:v>8</c:v>
                </c:pt>
                <c:pt idx="2082">
                  <c:v>8</c:v>
                </c:pt>
                <c:pt idx="2083">
                  <c:v>8</c:v>
                </c:pt>
                <c:pt idx="2084">
                  <c:v>8</c:v>
                </c:pt>
                <c:pt idx="2085">
                  <c:v>8</c:v>
                </c:pt>
                <c:pt idx="2086">
                  <c:v>8</c:v>
                </c:pt>
                <c:pt idx="2087">
                  <c:v>8</c:v>
                </c:pt>
                <c:pt idx="2088">
                  <c:v>8</c:v>
                </c:pt>
                <c:pt idx="2089">
                  <c:v>8</c:v>
                </c:pt>
                <c:pt idx="2090">
                  <c:v>8</c:v>
                </c:pt>
                <c:pt idx="2091">
                  <c:v>8</c:v>
                </c:pt>
                <c:pt idx="2092">
                  <c:v>8</c:v>
                </c:pt>
                <c:pt idx="2093">
                  <c:v>8</c:v>
                </c:pt>
                <c:pt idx="2094">
                  <c:v>8</c:v>
                </c:pt>
                <c:pt idx="2095">
                  <c:v>8</c:v>
                </c:pt>
                <c:pt idx="2096">
                  <c:v>8</c:v>
                </c:pt>
                <c:pt idx="2097">
                  <c:v>8</c:v>
                </c:pt>
                <c:pt idx="2098">
                  <c:v>8</c:v>
                </c:pt>
                <c:pt idx="2099">
                  <c:v>8</c:v>
                </c:pt>
                <c:pt idx="2100">
                  <c:v>8</c:v>
                </c:pt>
                <c:pt idx="2101">
                  <c:v>8</c:v>
                </c:pt>
                <c:pt idx="2102">
                  <c:v>8</c:v>
                </c:pt>
                <c:pt idx="2103">
                  <c:v>8</c:v>
                </c:pt>
                <c:pt idx="2104">
                  <c:v>8</c:v>
                </c:pt>
                <c:pt idx="2105">
                  <c:v>8</c:v>
                </c:pt>
                <c:pt idx="2106">
                  <c:v>8</c:v>
                </c:pt>
                <c:pt idx="2107">
                  <c:v>9</c:v>
                </c:pt>
                <c:pt idx="2108">
                  <c:v>9</c:v>
                </c:pt>
                <c:pt idx="2109">
                  <c:v>9</c:v>
                </c:pt>
                <c:pt idx="2110">
                  <c:v>9</c:v>
                </c:pt>
                <c:pt idx="2111">
                  <c:v>9</c:v>
                </c:pt>
                <c:pt idx="2112">
                  <c:v>9</c:v>
                </c:pt>
                <c:pt idx="2113">
                  <c:v>9</c:v>
                </c:pt>
                <c:pt idx="2114">
                  <c:v>9</c:v>
                </c:pt>
                <c:pt idx="2115">
                  <c:v>9</c:v>
                </c:pt>
                <c:pt idx="2116">
                  <c:v>9</c:v>
                </c:pt>
                <c:pt idx="2117">
                  <c:v>9</c:v>
                </c:pt>
                <c:pt idx="2118">
                  <c:v>9</c:v>
                </c:pt>
                <c:pt idx="2119">
                  <c:v>9</c:v>
                </c:pt>
                <c:pt idx="2120">
                  <c:v>9</c:v>
                </c:pt>
                <c:pt idx="2121">
                  <c:v>9</c:v>
                </c:pt>
                <c:pt idx="2122">
                  <c:v>9</c:v>
                </c:pt>
                <c:pt idx="2123">
                  <c:v>9</c:v>
                </c:pt>
                <c:pt idx="2124">
                  <c:v>9</c:v>
                </c:pt>
                <c:pt idx="2125">
                  <c:v>9</c:v>
                </c:pt>
                <c:pt idx="2126">
                  <c:v>9</c:v>
                </c:pt>
                <c:pt idx="2127">
                  <c:v>9</c:v>
                </c:pt>
                <c:pt idx="2128">
                  <c:v>9</c:v>
                </c:pt>
                <c:pt idx="2129">
                  <c:v>9</c:v>
                </c:pt>
                <c:pt idx="2130">
                  <c:v>9</c:v>
                </c:pt>
                <c:pt idx="2131">
                  <c:v>9</c:v>
                </c:pt>
                <c:pt idx="2132">
                  <c:v>9</c:v>
                </c:pt>
                <c:pt idx="2133">
                  <c:v>9</c:v>
                </c:pt>
                <c:pt idx="2134">
                  <c:v>9</c:v>
                </c:pt>
                <c:pt idx="2135">
                  <c:v>9</c:v>
                </c:pt>
                <c:pt idx="2136">
                  <c:v>9</c:v>
                </c:pt>
                <c:pt idx="2137">
                  <c:v>9</c:v>
                </c:pt>
                <c:pt idx="2138">
                  <c:v>9</c:v>
                </c:pt>
                <c:pt idx="2139">
                  <c:v>9</c:v>
                </c:pt>
                <c:pt idx="2140">
                  <c:v>9</c:v>
                </c:pt>
                <c:pt idx="2141">
                  <c:v>9</c:v>
                </c:pt>
                <c:pt idx="2142">
                  <c:v>9</c:v>
                </c:pt>
                <c:pt idx="2143">
                  <c:v>9</c:v>
                </c:pt>
                <c:pt idx="2144">
                  <c:v>8</c:v>
                </c:pt>
                <c:pt idx="2145">
                  <c:v>8</c:v>
                </c:pt>
                <c:pt idx="2146">
                  <c:v>8</c:v>
                </c:pt>
                <c:pt idx="2147">
                  <c:v>8</c:v>
                </c:pt>
                <c:pt idx="2148">
                  <c:v>8</c:v>
                </c:pt>
                <c:pt idx="2149">
                  <c:v>8</c:v>
                </c:pt>
                <c:pt idx="2150">
                  <c:v>8</c:v>
                </c:pt>
                <c:pt idx="2151">
                  <c:v>8</c:v>
                </c:pt>
                <c:pt idx="2152">
                  <c:v>8</c:v>
                </c:pt>
                <c:pt idx="2153">
                  <c:v>8</c:v>
                </c:pt>
                <c:pt idx="2154">
                  <c:v>8</c:v>
                </c:pt>
                <c:pt idx="2155">
                  <c:v>8</c:v>
                </c:pt>
                <c:pt idx="2156">
                  <c:v>8</c:v>
                </c:pt>
                <c:pt idx="2157">
                  <c:v>8</c:v>
                </c:pt>
                <c:pt idx="2158">
                  <c:v>8</c:v>
                </c:pt>
                <c:pt idx="2159">
                  <c:v>8</c:v>
                </c:pt>
                <c:pt idx="2160">
                  <c:v>8</c:v>
                </c:pt>
                <c:pt idx="2161">
                  <c:v>8</c:v>
                </c:pt>
                <c:pt idx="2162">
                  <c:v>8</c:v>
                </c:pt>
                <c:pt idx="2163">
                  <c:v>8</c:v>
                </c:pt>
                <c:pt idx="2164">
                  <c:v>8</c:v>
                </c:pt>
                <c:pt idx="2165">
                  <c:v>8</c:v>
                </c:pt>
                <c:pt idx="2166">
                  <c:v>8</c:v>
                </c:pt>
                <c:pt idx="2167">
                  <c:v>8</c:v>
                </c:pt>
                <c:pt idx="2168">
                  <c:v>8</c:v>
                </c:pt>
                <c:pt idx="2169">
                  <c:v>8</c:v>
                </c:pt>
                <c:pt idx="2170">
                  <c:v>8</c:v>
                </c:pt>
                <c:pt idx="2171">
                  <c:v>8</c:v>
                </c:pt>
                <c:pt idx="2172">
                  <c:v>8</c:v>
                </c:pt>
                <c:pt idx="2173">
                  <c:v>8</c:v>
                </c:pt>
                <c:pt idx="2174">
                  <c:v>8</c:v>
                </c:pt>
                <c:pt idx="2175">
                  <c:v>8</c:v>
                </c:pt>
                <c:pt idx="2176">
                  <c:v>8</c:v>
                </c:pt>
                <c:pt idx="2177">
                  <c:v>8</c:v>
                </c:pt>
                <c:pt idx="2178">
                  <c:v>8</c:v>
                </c:pt>
                <c:pt idx="2179">
                  <c:v>8</c:v>
                </c:pt>
                <c:pt idx="2180">
                  <c:v>8</c:v>
                </c:pt>
                <c:pt idx="2181">
                  <c:v>8</c:v>
                </c:pt>
                <c:pt idx="2182">
                  <c:v>9</c:v>
                </c:pt>
                <c:pt idx="2183">
                  <c:v>9</c:v>
                </c:pt>
                <c:pt idx="2184">
                  <c:v>9</c:v>
                </c:pt>
                <c:pt idx="2185">
                  <c:v>9</c:v>
                </c:pt>
                <c:pt idx="2186">
                  <c:v>9</c:v>
                </c:pt>
                <c:pt idx="2187">
                  <c:v>9</c:v>
                </c:pt>
                <c:pt idx="2188">
                  <c:v>9</c:v>
                </c:pt>
                <c:pt idx="2189">
                  <c:v>9</c:v>
                </c:pt>
                <c:pt idx="2190">
                  <c:v>9</c:v>
                </c:pt>
                <c:pt idx="2191">
                  <c:v>9</c:v>
                </c:pt>
                <c:pt idx="2192">
                  <c:v>9</c:v>
                </c:pt>
                <c:pt idx="2193">
                  <c:v>9</c:v>
                </c:pt>
                <c:pt idx="2194">
                  <c:v>9</c:v>
                </c:pt>
                <c:pt idx="2195">
                  <c:v>9</c:v>
                </c:pt>
                <c:pt idx="2196">
                  <c:v>9</c:v>
                </c:pt>
                <c:pt idx="2197">
                  <c:v>9</c:v>
                </c:pt>
                <c:pt idx="2198">
                  <c:v>9</c:v>
                </c:pt>
                <c:pt idx="2199">
                  <c:v>9</c:v>
                </c:pt>
                <c:pt idx="2200">
                  <c:v>9</c:v>
                </c:pt>
                <c:pt idx="2201">
                  <c:v>9</c:v>
                </c:pt>
                <c:pt idx="2202">
                  <c:v>9</c:v>
                </c:pt>
                <c:pt idx="2203">
                  <c:v>9</c:v>
                </c:pt>
                <c:pt idx="2204">
                  <c:v>9</c:v>
                </c:pt>
                <c:pt idx="2205">
                  <c:v>9</c:v>
                </c:pt>
                <c:pt idx="2206">
                  <c:v>9</c:v>
                </c:pt>
                <c:pt idx="2207">
                  <c:v>9</c:v>
                </c:pt>
                <c:pt idx="2208">
                  <c:v>9</c:v>
                </c:pt>
                <c:pt idx="2209">
                  <c:v>9</c:v>
                </c:pt>
                <c:pt idx="2210">
                  <c:v>9</c:v>
                </c:pt>
                <c:pt idx="2211">
                  <c:v>9</c:v>
                </c:pt>
                <c:pt idx="2212">
                  <c:v>9</c:v>
                </c:pt>
                <c:pt idx="2213">
                  <c:v>9</c:v>
                </c:pt>
                <c:pt idx="2214">
                  <c:v>9</c:v>
                </c:pt>
                <c:pt idx="2215">
                  <c:v>9</c:v>
                </c:pt>
                <c:pt idx="2216">
                  <c:v>9</c:v>
                </c:pt>
                <c:pt idx="2217">
                  <c:v>9</c:v>
                </c:pt>
                <c:pt idx="2218">
                  <c:v>9</c:v>
                </c:pt>
                <c:pt idx="2219">
                  <c:v>9</c:v>
                </c:pt>
                <c:pt idx="2220">
                  <c:v>8</c:v>
                </c:pt>
                <c:pt idx="2221">
                  <c:v>8</c:v>
                </c:pt>
                <c:pt idx="2222">
                  <c:v>8</c:v>
                </c:pt>
                <c:pt idx="2223">
                  <c:v>8</c:v>
                </c:pt>
                <c:pt idx="2224">
                  <c:v>8</c:v>
                </c:pt>
                <c:pt idx="2225">
                  <c:v>8</c:v>
                </c:pt>
                <c:pt idx="2226">
                  <c:v>8</c:v>
                </c:pt>
                <c:pt idx="2227">
                  <c:v>8</c:v>
                </c:pt>
                <c:pt idx="2228">
                  <c:v>8</c:v>
                </c:pt>
                <c:pt idx="2229">
                  <c:v>8</c:v>
                </c:pt>
                <c:pt idx="2230">
                  <c:v>8</c:v>
                </c:pt>
                <c:pt idx="2231">
                  <c:v>8</c:v>
                </c:pt>
                <c:pt idx="2232">
                  <c:v>8</c:v>
                </c:pt>
                <c:pt idx="2233">
                  <c:v>8</c:v>
                </c:pt>
                <c:pt idx="2234">
                  <c:v>8</c:v>
                </c:pt>
                <c:pt idx="2235">
                  <c:v>8</c:v>
                </c:pt>
                <c:pt idx="2236">
                  <c:v>8</c:v>
                </c:pt>
                <c:pt idx="2237">
                  <c:v>8</c:v>
                </c:pt>
                <c:pt idx="2238">
                  <c:v>8</c:v>
                </c:pt>
                <c:pt idx="2239">
                  <c:v>8</c:v>
                </c:pt>
                <c:pt idx="2240">
                  <c:v>8</c:v>
                </c:pt>
                <c:pt idx="2241">
                  <c:v>8</c:v>
                </c:pt>
                <c:pt idx="2242">
                  <c:v>8</c:v>
                </c:pt>
                <c:pt idx="2243">
                  <c:v>8</c:v>
                </c:pt>
                <c:pt idx="2244">
                  <c:v>8</c:v>
                </c:pt>
                <c:pt idx="2245">
                  <c:v>8</c:v>
                </c:pt>
                <c:pt idx="2246">
                  <c:v>8</c:v>
                </c:pt>
                <c:pt idx="2247">
                  <c:v>8</c:v>
                </c:pt>
                <c:pt idx="2248">
                  <c:v>8</c:v>
                </c:pt>
                <c:pt idx="2249">
                  <c:v>8</c:v>
                </c:pt>
                <c:pt idx="2250">
                  <c:v>8</c:v>
                </c:pt>
                <c:pt idx="2251">
                  <c:v>8</c:v>
                </c:pt>
                <c:pt idx="2252">
                  <c:v>8</c:v>
                </c:pt>
                <c:pt idx="2253">
                  <c:v>8</c:v>
                </c:pt>
                <c:pt idx="2254">
                  <c:v>8</c:v>
                </c:pt>
                <c:pt idx="2255">
                  <c:v>8</c:v>
                </c:pt>
                <c:pt idx="2256">
                  <c:v>8</c:v>
                </c:pt>
                <c:pt idx="2257">
                  <c:v>9</c:v>
                </c:pt>
                <c:pt idx="2258">
                  <c:v>9</c:v>
                </c:pt>
                <c:pt idx="2259">
                  <c:v>9</c:v>
                </c:pt>
                <c:pt idx="2260">
                  <c:v>9</c:v>
                </c:pt>
                <c:pt idx="2261">
                  <c:v>9</c:v>
                </c:pt>
                <c:pt idx="2262">
                  <c:v>9</c:v>
                </c:pt>
                <c:pt idx="2263">
                  <c:v>9</c:v>
                </c:pt>
                <c:pt idx="2264">
                  <c:v>9</c:v>
                </c:pt>
                <c:pt idx="2265">
                  <c:v>9</c:v>
                </c:pt>
                <c:pt idx="2266">
                  <c:v>9</c:v>
                </c:pt>
                <c:pt idx="2267">
                  <c:v>9</c:v>
                </c:pt>
                <c:pt idx="2268">
                  <c:v>9</c:v>
                </c:pt>
                <c:pt idx="2269">
                  <c:v>9</c:v>
                </c:pt>
                <c:pt idx="2270">
                  <c:v>9</c:v>
                </c:pt>
                <c:pt idx="2271">
                  <c:v>9</c:v>
                </c:pt>
                <c:pt idx="2272">
                  <c:v>9</c:v>
                </c:pt>
                <c:pt idx="2273">
                  <c:v>9</c:v>
                </c:pt>
                <c:pt idx="2274">
                  <c:v>9</c:v>
                </c:pt>
                <c:pt idx="2275">
                  <c:v>9</c:v>
                </c:pt>
                <c:pt idx="2276">
                  <c:v>9</c:v>
                </c:pt>
                <c:pt idx="2277">
                  <c:v>9</c:v>
                </c:pt>
                <c:pt idx="2278">
                  <c:v>9</c:v>
                </c:pt>
                <c:pt idx="2279">
                  <c:v>9</c:v>
                </c:pt>
                <c:pt idx="2280">
                  <c:v>9</c:v>
                </c:pt>
                <c:pt idx="2281">
                  <c:v>9</c:v>
                </c:pt>
                <c:pt idx="2282">
                  <c:v>9</c:v>
                </c:pt>
                <c:pt idx="2283">
                  <c:v>9</c:v>
                </c:pt>
                <c:pt idx="2284">
                  <c:v>9</c:v>
                </c:pt>
                <c:pt idx="2285">
                  <c:v>9</c:v>
                </c:pt>
                <c:pt idx="2286">
                  <c:v>9</c:v>
                </c:pt>
                <c:pt idx="2287">
                  <c:v>9</c:v>
                </c:pt>
                <c:pt idx="2288">
                  <c:v>9</c:v>
                </c:pt>
                <c:pt idx="2289">
                  <c:v>9</c:v>
                </c:pt>
                <c:pt idx="2290">
                  <c:v>9</c:v>
                </c:pt>
                <c:pt idx="2291">
                  <c:v>9</c:v>
                </c:pt>
                <c:pt idx="2292">
                  <c:v>9</c:v>
                </c:pt>
                <c:pt idx="2293">
                  <c:v>9</c:v>
                </c:pt>
                <c:pt idx="2294">
                  <c:v>9</c:v>
                </c:pt>
                <c:pt idx="2295">
                  <c:v>8</c:v>
                </c:pt>
                <c:pt idx="2296">
                  <c:v>8</c:v>
                </c:pt>
                <c:pt idx="2297">
                  <c:v>8</c:v>
                </c:pt>
                <c:pt idx="2298">
                  <c:v>8</c:v>
                </c:pt>
                <c:pt idx="2299">
                  <c:v>8</c:v>
                </c:pt>
                <c:pt idx="2300">
                  <c:v>8</c:v>
                </c:pt>
                <c:pt idx="2301">
                  <c:v>8</c:v>
                </c:pt>
                <c:pt idx="2302">
                  <c:v>8</c:v>
                </c:pt>
                <c:pt idx="2303">
                  <c:v>8</c:v>
                </c:pt>
                <c:pt idx="2304">
                  <c:v>8</c:v>
                </c:pt>
                <c:pt idx="2305">
                  <c:v>8</c:v>
                </c:pt>
                <c:pt idx="2306">
                  <c:v>8</c:v>
                </c:pt>
                <c:pt idx="2307">
                  <c:v>8</c:v>
                </c:pt>
                <c:pt idx="2308">
                  <c:v>8</c:v>
                </c:pt>
                <c:pt idx="2309">
                  <c:v>8</c:v>
                </c:pt>
                <c:pt idx="2310">
                  <c:v>8</c:v>
                </c:pt>
                <c:pt idx="2311">
                  <c:v>8</c:v>
                </c:pt>
                <c:pt idx="2312">
                  <c:v>8</c:v>
                </c:pt>
                <c:pt idx="2313">
                  <c:v>8</c:v>
                </c:pt>
                <c:pt idx="2314">
                  <c:v>8</c:v>
                </c:pt>
                <c:pt idx="2315">
                  <c:v>8</c:v>
                </c:pt>
                <c:pt idx="2316">
                  <c:v>8</c:v>
                </c:pt>
                <c:pt idx="2317">
                  <c:v>8</c:v>
                </c:pt>
                <c:pt idx="2318">
                  <c:v>8</c:v>
                </c:pt>
                <c:pt idx="2319">
                  <c:v>8</c:v>
                </c:pt>
                <c:pt idx="2320">
                  <c:v>8</c:v>
                </c:pt>
                <c:pt idx="2321">
                  <c:v>8</c:v>
                </c:pt>
                <c:pt idx="2322">
                  <c:v>8</c:v>
                </c:pt>
                <c:pt idx="2323">
                  <c:v>8</c:v>
                </c:pt>
                <c:pt idx="2324">
                  <c:v>8</c:v>
                </c:pt>
                <c:pt idx="2325">
                  <c:v>8</c:v>
                </c:pt>
                <c:pt idx="2326">
                  <c:v>8</c:v>
                </c:pt>
                <c:pt idx="2327">
                  <c:v>8</c:v>
                </c:pt>
                <c:pt idx="2328">
                  <c:v>8</c:v>
                </c:pt>
                <c:pt idx="2329">
                  <c:v>8</c:v>
                </c:pt>
                <c:pt idx="2330">
                  <c:v>8</c:v>
                </c:pt>
                <c:pt idx="2331">
                  <c:v>8</c:v>
                </c:pt>
                <c:pt idx="2332">
                  <c:v>9</c:v>
                </c:pt>
                <c:pt idx="2333">
                  <c:v>9</c:v>
                </c:pt>
                <c:pt idx="2334">
                  <c:v>9</c:v>
                </c:pt>
                <c:pt idx="2335">
                  <c:v>9</c:v>
                </c:pt>
                <c:pt idx="2336">
                  <c:v>9</c:v>
                </c:pt>
                <c:pt idx="2337">
                  <c:v>9</c:v>
                </c:pt>
                <c:pt idx="2338">
                  <c:v>9</c:v>
                </c:pt>
                <c:pt idx="2339">
                  <c:v>9</c:v>
                </c:pt>
                <c:pt idx="2340">
                  <c:v>9</c:v>
                </c:pt>
                <c:pt idx="2341">
                  <c:v>9</c:v>
                </c:pt>
                <c:pt idx="2342">
                  <c:v>9</c:v>
                </c:pt>
                <c:pt idx="2343">
                  <c:v>9</c:v>
                </c:pt>
                <c:pt idx="2344">
                  <c:v>9</c:v>
                </c:pt>
                <c:pt idx="2345">
                  <c:v>9</c:v>
                </c:pt>
                <c:pt idx="2346">
                  <c:v>9</c:v>
                </c:pt>
                <c:pt idx="2347">
                  <c:v>9</c:v>
                </c:pt>
                <c:pt idx="2348">
                  <c:v>9</c:v>
                </c:pt>
                <c:pt idx="2349">
                  <c:v>9</c:v>
                </c:pt>
                <c:pt idx="2350">
                  <c:v>9</c:v>
                </c:pt>
                <c:pt idx="2351">
                  <c:v>9</c:v>
                </c:pt>
                <c:pt idx="2352">
                  <c:v>9</c:v>
                </c:pt>
                <c:pt idx="2353">
                  <c:v>9</c:v>
                </c:pt>
                <c:pt idx="2354">
                  <c:v>9</c:v>
                </c:pt>
                <c:pt idx="2355">
                  <c:v>9</c:v>
                </c:pt>
                <c:pt idx="2356">
                  <c:v>9</c:v>
                </c:pt>
                <c:pt idx="2357">
                  <c:v>9</c:v>
                </c:pt>
                <c:pt idx="2358">
                  <c:v>9</c:v>
                </c:pt>
                <c:pt idx="2359">
                  <c:v>9</c:v>
                </c:pt>
                <c:pt idx="2360">
                  <c:v>9</c:v>
                </c:pt>
                <c:pt idx="2361">
                  <c:v>9</c:v>
                </c:pt>
                <c:pt idx="2362">
                  <c:v>9</c:v>
                </c:pt>
                <c:pt idx="2363">
                  <c:v>9</c:v>
                </c:pt>
                <c:pt idx="2364">
                  <c:v>9</c:v>
                </c:pt>
                <c:pt idx="2365">
                  <c:v>9</c:v>
                </c:pt>
                <c:pt idx="2366">
                  <c:v>9</c:v>
                </c:pt>
                <c:pt idx="2367">
                  <c:v>9</c:v>
                </c:pt>
                <c:pt idx="2368">
                  <c:v>9</c:v>
                </c:pt>
                <c:pt idx="2369">
                  <c:v>9</c:v>
                </c:pt>
                <c:pt idx="2370">
                  <c:v>8</c:v>
                </c:pt>
                <c:pt idx="2371">
                  <c:v>8</c:v>
                </c:pt>
                <c:pt idx="2372">
                  <c:v>8</c:v>
                </c:pt>
                <c:pt idx="2373">
                  <c:v>8</c:v>
                </c:pt>
                <c:pt idx="2374">
                  <c:v>8</c:v>
                </c:pt>
                <c:pt idx="2375">
                  <c:v>8</c:v>
                </c:pt>
                <c:pt idx="2376">
                  <c:v>8</c:v>
                </c:pt>
                <c:pt idx="2377">
                  <c:v>8</c:v>
                </c:pt>
                <c:pt idx="2378">
                  <c:v>8</c:v>
                </c:pt>
                <c:pt idx="2379">
                  <c:v>8</c:v>
                </c:pt>
                <c:pt idx="2380">
                  <c:v>8</c:v>
                </c:pt>
                <c:pt idx="2381">
                  <c:v>8</c:v>
                </c:pt>
                <c:pt idx="2382">
                  <c:v>8</c:v>
                </c:pt>
                <c:pt idx="2383">
                  <c:v>8</c:v>
                </c:pt>
                <c:pt idx="2384">
                  <c:v>8</c:v>
                </c:pt>
                <c:pt idx="2385">
                  <c:v>8</c:v>
                </c:pt>
                <c:pt idx="2386">
                  <c:v>8</c:v>
                </c:pt>
                <c:pt idx="2387">
                  <c:v>8</c:v>
                </c:pt>
                <c:pt idx="2388">
                  <c:v>8</c:v>
                </c:pt>
                <c:pt idx="2389">
                  <c:v>8</c:v>
                </c:pt>
                <c:pt idx="2390">
                  <c:v>8</c:v>
                </c:pt>
                <c:pt idx="2391">
                  <c:v>8</c:v>
                </c:pt>
                <c:pt idx="2392">
                  <c:v>8</c:v>
                </c:pt>
                <c:pt idx="2393">
                  <c:v>8</c:v>
                </c:pt>
                <c:pt idx="2394">
                  <c:v>8</c:v>
                </c:pt>
                <c:pt idx="2395">
                  <c:v>8</c:v>
                </c:pt>
                <c:pt idx="2396">
                  <c:v>8</c:v>
                </c:pt>
                <c:pt idx="2397">
                  <c:v>8</c:v>
                </c:pt>
                <c:pt idx="2398">
                  <c:v>8</c:v>
                </c:pt>
                <c:pt idx="2399">
                  <c:v>8</c:v>
                </c:pt>
                <c:pt idx="2400">
                  <c:v>8</c:v>
                </c:pt>
                <c:pt idx="2401">
                  <c:v>8</c:v>
                </c:pt>
                <c:pt idx="2402">
                  <c:v>8</c:v>
                </c:pt>
                <c:pt idx="2403">
                  <c:v>8</c:v>
                </c:pt>
                <c:pt idx="2404">
                  <c:v>8</c:v>
                </c:pt>
                <c:pt idx="2405">
                  <c:v>8</c:v>
                </c:pt>
                <c:pt idx="2406">
                  <c:v>8</c:v>
                </c:pt>
                <c:pt idx="2407">
                  <c:v>8</c:v>
                </c:pt>
                <c:pt idx="2408">
                  <c:v>9</c:v>
                </c:pt>
                <c:pt idx="2409">
                  <c:v>9</c:v>
                </c:pt>
                <c:pt idx="2410">
                  <c:v>9</c:v>
                </c:pt>
                <c:pt idx="2411">
                  <c:v>9</c:v>
                </c:pt>
                <c:pt idx="2412">
                  <c:v>9</c:v>
                </c:pt>
                <c:pt idx="2413">
                  <c:v>9</c:v>
                </c:pt>
                <c:pt idx="2414">
                  <c:v>9</c:v>
                </c:pt>
                <c:pt idx="2415">
                  <c:v>9</c:v>
                </c:pt>
                <c:pt idx="2416">
                  <c:v>9</c:v>
                </c:pt>
                <c:pt idx="2417">
                  <c:v>9</c:v>
                </c:pt>
                <c:pt idx="2418">
                  <c:v>9</c:v>
                </c:pt>
                <c:pt idx="2419">
                  <c:v>9</c:v>
                </c:pt>
                <c:pt idx="2420">
                  <c:v>9</c:v>
                </c:pt>
                <c:pt idx="2421">
                  <c:v>9</c:v>
                </c:pt>
                <c:pt idx="2422">
                  <c:v>9</c:v>
                </c:pt>
                <c:pt idx="2423">
                  <c:v>9</c:v>
                </c:pt>
                <c:pt idx="2424">
                  <c:v>9</c:v>
                </c:pt>
                <c:pt idx="2425">
                  <c:v>9</c:v>
                </c:pt>
                <c:pt idx="2426">
                  <c:v>9</c:v>
                </c:pt>
                <c:pt idx="2427">
                  <c:v>9</c:v>
                </c:pt>
                <c:pt idx="2428">
                  <c:v>9</c:v>
                </c:pt>
                <c:pt idx="2429">
                  <c:v>9</c:v>
                </c:pt>
                <c:pt idx="2430">
                  <c:v>9</c:v>
                </c:pt>
                <c:pt idx="2431">
                  <c:v>9</c:v>
                </c:pt>
                <c:pt idx="2432">
                  <c:v>9</c:v>
                </c:pt>
                <c:pt idx="2433">
                  <c:v>9</c:v>
                </c:pt>
                <c:pt idx="2434">
                  <c:v>9</c:v>
                </c:pt>
                <c:pt idx="2435">
                  <c:v>9</c:v>
                </c:pt>
                <c:pt idx="2436">
                  <c:v>9</c:v>
                </c:pt>
                <c:pt idx="2437">
                  <c:v>9</c:v>
                </c:pt>
                <c:pt idx="2438">
                  <c:v>9</c:v>
                </c:pt>
                <c:pt idx="2439">
                  <c:v>9</c:v>
                </c:pt>
                <c:pt idx="2440">
                  <c:v>9</c:v>
                </c:pt>
                <c:pt idx="2441">
                  <c:v>9</c:v>
                </c:pt>
                <c:pt idx="2442">
                  <c:v>9</c:v>
                </c:pt>
                <c:pt idx="2443">
                  <c:v>9</c:v>
                </c:pt>
                <c:pt idx="2444">
                  <c:v>9</c:v>
                </c:pt>
                <c:pt idx="2445">
                  <c:v>8</c:v>
                </c:pt>
                <c:pt idx="2446">
                  <c:v>8</c:v>
                </c:pt>
                <c:pt idx="2447">
                  <c:v>8</c:v>
                </c:pt>
                <c:pt idx="2448">
                  <c:v>8</c:v>
                </c:pt>
                <c:pt idx="2449">
                  <c:v>8</c:v>
                </c:pt>
                <c:pt idx="2450">
                  <c:v>8</c:v>
                </c:pt>
                <c:pt idx="2451">
                  <c:v>8</c:v>
                </c:pt>
                <c:pt idx="2452">
                  <c:v>8</c:v>
                </c:pt>
                <c:pt idx="2453">
                  <c:v>8</c:v>
                </c:pt>
                <c:pt idx="2454">
                  <c:v>8</c:v>
                </c:pt>
                <c:pt idx="2455">
                  <c:v>8</c:v>
                </c:pt>
                <c:pt idx="2456">
                  <c:v>8</c:v>
                </c:pt>
                <c:pt idx="2457">
                  <c:v>8</c:v>
                </c:pt>
                <c:pt idx="2458">
                  <c:v>8</c:v>
                </c:pt>
                <c:pt idx="2459">
                  <c:v>8</c:v>
                </c:pt>
                <c:pt idx="2460">
                  <c:v>8</c:v>
                </c:pt>
                <c:pt idx="2461">
                  <c:v>8</c:v>
                </c:pt>
                <c:pt idx="2462">
                  <c:v>8</c:v>
                </c:pt>
                <c:pt idx="2463">
                  <c:v>8</c:v>
                </c:pt>
                <c:pt idx="2464">
                  <c:v>8</c:v>
                </c:pt>
                <c:pt idx="2465">
                  <c:v>8</c:v>
                </c:pt>
                <c:pt idx="2466">
                  <c:v>8</c:v>
                </c:pt>
                <c:pt idx="2467">
                  <c:v>8</c:v>
                </c:pt>
                <c:pt idx="2468">
                  <c:v>8</c:v>
                </c:pt>
                <c:pt idx="2469">
                  <c:v>8</c:v>
                </c:pt>
                <c:pt idx="2470">
                  <c:v>8</c:v>
                </c:pt>
                <c:pt idx="2471">
                  <c:v>8</c:v>
                </c:pt>
                <c:pt idx="2472">
                  <c:v>8</c:v>
                </c:pt>
                <c:pt idx="2473">
                  <c:v>8</c:v>
                </c:pt>
                <c:pt idx="2474">
                  <c:v>8</c:v>
                </c:pt>
                <c:pt idx="2475">
                  <c:v>8</c:v>
                </c:pt>
                <c:pt idx="2476">
                  <c:v>8</c:v>
                </c:pt>
                <c:pt idx="2477">
                  <c:v>8</c:v>
                </c:pt>
                <c:pt idx="2478">
                  <c:v>8</c:v>
                </c:pt>
                <c:pt idx="2479">
                  <c:v>8</c:v>
                </c:pt>
                <c:pt idx="2480">
                  <c:v>8</c:v>
                </c:pt>
                <c:pt idx="2481">
                  <c:v>8</c:v>
                </c:pt>
                <c:pt idx="2482">
                  <c:v>8</c:v>
                </c:pt>
                <c:pt idx="2483">
                  <c:v>9</c:v>
                </c:pt>
                <c:pt idx="2484">
                  <c:v>9</c:v>
                </c:pt>
                <c:pt idx="2485">
                  <c:v>9</c:v>
                </c:pt>
                <c:pt idx="2486">
                  <c:v>9</c:v>
                </c:pt>
                <c:pt idx="2487">
                  <c:v>9</c:v>
                </c:pt>
                <c:pt idx="2488">
                  <c:v>9</c:v>
                </c:pt>
                <c:pt idx="2489">
                  <c:v>9</c:v>
                </c:pt>
                <c:pt idx="2490">
                  <c:v>9</c:v>
                </c:pt>
                <c:pt idx="2491">
                  <c:v>9</c:v>
                </c:pt>
                <c:pt idx="2492">
                  <c:v>9</c:v>
                </c:pt>
                <c:pt idx="2493">
                  <c:v>9</c:v>
                </c:pt>
                <c:pt idx="2494">
                  <c:v>9</c:v>
                </c:pt>
                <c:pt idx="2495">
                  <c:v>9</c:v>
                </c:pt>
                <c:pt idx="2496">
                  <c:v>9</c:v>
                </c:pt>
                <c:pt idx="2497">
                  <c:v>9</c:v>
                </c:pt>
                <c:pt idx="2498">
                  <c:v>9</c:v>
                </c:pt>
                <c:pt idx="2499">
                  <c:v>9</c:v>
                </c:pt>
                <c:pt idx="2500">
                  <c:v>9</c:v>
                </c:pt>
                <c:pt idx="2501">
                  <c:v>9</c:v>
                </c:pt>
                <c:pt idx="2502">
                  <c:v>9</c:v>
                </c:pt>
                <c:pt idx="2503">
                  <c:v>9</c:v>
                </c:pt>
                <c:pt idx="2504">
                  <c:v>9</c:v>
                </c:pt>
                <c:pt idx="2505">
                  <c:v>9</c:v>
                </c:pt>
                <c:pt idx="2506">
                  <c:v>9</c:v>
                </c:pt>
                <c:pt idx="2507">
                  <c:v>9</c:v>
                </c:pt>
                <c:pt idx="2508">
                  <c:v>9</c:v>
                </c:pt>
                <c:pt idx="2509">
                  <c:v>9</c:v>
                </c:pt>
                <c:pt idx="2510">
                  <c:v>9</c:v>
                </c:pt>
                <c:pt idx="2511">
                  <c:v>9</c:v>
                </c:pt>
                <c:pt idx="2512">
                  <c:v>9</c:v>
                </c:pt>
                <c:pt idx="2513">
                  <c:v>9</c:v>
                </c:pt>
                <c:pt idx="2514">
                  <c:v>9</c:v>
                </c:pt>
                <c:pt idx="2515">
                  <c:v>9</c:v>
                </c:pt>
                <c:pt idx="2516">
                  <c:v>9</c:v>
                </c:pt>
                <c:pt idx="2517">
                  <c:v>9</c:v>
                </c:pt>
                <c:pt idx="2518">
                  <c:v>9</c:v>
                </c:pt>
                <c:pt idx="2519">
                  <c:v>9</c:v>
                </c:pt>
                <c:pt idx="2520">
                  <c:v>8</c:v>
                </c:pt>
                <c:pt idx="2521">
                  <c:v>8</c:v>
                </c:pt>
                <c:pt idx="2522">
                  <c:v>8</c:v>
                </c:pt>
                <c:pt idx="2523">
                  <c:v>8</c:v>
                </c:pt>
                <c:pt idx="2524">
                  <c:v>8</c:v>
                </c:pt>
                <c:pt idx="2525">
                  <c:v>8</c:v>
                </c:pt>
                <c:pt idx="2526">
                  <c:v>8</c:v>
                </c:pt>
                <c:pt idx="2527">
                  <c:v>8</c:v>
                </c:pt>
                <c:pt idx="2528">
                  <c:v>8</c:v>
                </c:pt>
                <c:pt idx="2529">
                  <c:v>8</c:v>
                </c:pt>
                <c:pt idx="2530">
                  <c:v>8</c:v>
                </c:pt>
                <c:pt idx="2531">
                  <c:v>8</c:v>
                </c:pt>
                <c:pt idx="2532">
                  <c:v>8</c:v>
                </c:pt>
                <c:pt idx="2533">
                  <c:v>8</c:v>
                </c:pt>
                <c:pt idx="2534">
                  <c:v>8</c:v>
                </c:pt>
                <c:pt idx="2535">
                  <c:v>8</c:v>
                </c:pt>
                <c:pt idx="2536">
                  <c:v>8</c:v>
                </c:pt>
                <c:pt idx="2537">
                  <c:v>8</c:v>
                </c:pt>
                <c:pt idx="2538">
                  <c:v>8</c:v>
                </c:pt>
                <c:pt idx="2539">
                  <c:v>8</c:v>
                </c:pt>
                <c:pt idx="2540">
                  <c:v>8</c:v>
                </c:pt>
                <c:pt idx="2541">
                  <c:v>8</c:v>
                </c:pt>
                <c:pt idx="2542">
                  <c:v>8</c:v>
                </c:pt>
                <c:pt idx="2543">
                  <c:v>8</c:v>
                </c:pt>
                <c:pt idx="2544">
                  <c:v>8</c:v>
                </c:pt>
                <c:pt idx="2545">
                  <c:v>8</c:v>
                </c:pt>
                <c:pt idx="2546">
                  <c:v>8</c:v>
                </c:pt>
                <c:pt idx="2547">
                  <c:v>8</c:v>
                </c:pt>
                <c:pt idx="2548">
                  <c:v>8</c:v>
                </c:pt>
                <c:pt idx="2549">
                  <c:v>8</c:v>
                </c:pt>
                <c:pt idx="2550">
                  <c:v>8</c:v>
                </c:pt>
                <c:pt idx="2551">
                  <c:v>8</c:v>
                </c:pt>
                <c:pt idx="2552">
                  <c:v>8</c:v>
                </c:pt>
                <c:pt idx="2553">
                  <c:v>8</c:v>
                </c:pt>
                <c:pt idx="2554">
                  <c:v>8</c:v>
                </c:pt>
                <c:pt idx="2555">
                  <c:v>8</c:v>
                </c:pt>
                <c:pt idx="2556">
                  <c:v>8</c:v>
                </c:pt>
                <c:pt idx="2557">
                  <c:v>8</c:v>
                </c:pt>
                <c:pt idx="2558">
                  <c:v>9</c:v>
                </c:pt>
                <c:pt idx="2559">
                  <c:v>9</c:v>
                </c:pt>
                <c:pt idx="2560">
                  <c:v>9</c:v>
                </c:pt>
                <c:pt idx="2561">
                  <c:v>9</c:v>
                </c:pt>
                <c:pt idx="2562">
                  <c:v>9</c:v>
                </c:pt>
                <c:pt idx="2563">
                  <c:v>9</c:v>
                </c:pt>
                <c:pt idx="2564">
                  <c:v>9</c:v>
                </c:pt>
                <c:pt idx="2565">
                  <c:v>9</c:v>
                </c:pt>
                <c:pt idx="2566">
                  <c:v>9</c:v>
                </c:pt>
                <c:pt idx="2567">
                  <c:v>9</c:v>
                </c:pt>
                <c:pt idx="2568">
                  <c:v>9</c:v>
                </c:pt>
                <c:pt idx="2569">
                  <c:v>9</c:v>
                </c:pt>
                <c:pt idx="2570">
                  <c:v>9</c:v>
                </c:pt>
                <c:pt idx="2571">
                  <c:v>9</c:v>
                </c:pt>
                <c:pt idx="2572">
                  <c:v>9</c:v>
                </c:pt>
                <c:pt idx="2573">
                  <c:v>9</c:v>
                </c:pt>
                <c:pt idx="2574">
                  <c:v>9</c:v>
                </c:pt>
                <c:pt idx="2575">
                  <c:v>9</c:v>
                </c:pt>
                <c:pt idx="2576">
                  <c:v>9</c:v>
                </c:pt>
                <c:pt idx="2577">
                  <c:v>9</c:v>
                </c:pt>
                <c:pt idx="2578">
                  <c:v>9</c:v>
                </c:pt>
                <c:pt idx="2579">
                  <c:v>9</c:v>
                </c:pt>
                <c:pt idx="2580">
                  <c:v>9</c:v>
                </c:pt>
                <c:pt idx="2581">
                  <c:v>9</c:v>
                </c:pt>
                <c:pt idx="2582">
                  <c:v>9</c:v>
                </c:pt>
                <c:pt idx="2583">
                  <c:v>9</c:v>
                </c:pt>
                <c:pt idx="2584">
                  <c:v>9</c:v>
                </c:pt>
                <c:pt idx="2585">
                  <c:v>9</c:v>
                </c:pt>
                <c:pt idx="2586">
                  <c:v>9</c:v>
                </c:pt>
                <c:pt idx="2587">
                  <c:v>9</c:v>
                </c:pt>
                <c:pt idx="2588">
                  <c:v>9</c:v>
                </c:pt>
                <c:pt idx="2589">
                  <c:v>9</c:v>
                </c:pt>
                <c:pt idx="2590">
                  <c:v>9</c:v>
                </c:pt>
                <c:pt idx="2591">
                  <c:v>9</c:v>
                </c:pt>
                <c:pt idx="2592">
                  <c:v>9</c:v>
                </c:pt>
                <c:pt idx="2593">
                  <c:v>9</c:v>
                </c:pt>
                <c:pt idx="2594">
                  <c:v>9</c:v>
                </c:pt>
                <c:pt idx="2595">
                  <c:v>8</c:v>
                </c:pt>
                <c:pt idx="2596">
                  <c:v>8</c:v>
                </c:pt>
                <c:pt idx="2597">
                  <c:v>8</c:v>
                </c:pt>
                <c:pt idx="2598">
                  <c:v>8</c:v>
                </c:pt>
                <c:pt idx="2599">
                  <c:v>8</c:v>
                </c:pt>
                <c:pt idx="2600">
                  <c:v>8</c:v>
                </c:pt>
                <c:pt idx="2601">
                  <c:v>8</c:v>
                </c:pt>
                <c:pt idx="2602">
                  <c:v>8</c:v>
                </c:pt>
                <c:pt idx="2603">
                  <c:v>8</c:v>
                </c:pt>
                <c:pt idx="2604">
                  <c:v>8</c:v>
                </c:pt>
                <c:pt idx="2605">
                  <c:v>8</c:v>
                </c:pt>
                <c:pt idx="2606">
                  <c:v>8</c:v>
                </c:pt>
                <c:pt idx="2607">
                  <c:v>8</c:v>
                </c:pt>
                <c:pt idx="2608">
                  <c:v>8</c:v>
                </c:pt>
                <c:pt idx="2609">
                  <c:v>8</c:v>
                </c:pt>
                <c:pt idx="2610">
                  <c:v>8</c:v>
                </c:pt>
                <c:pt idx="2611">
                  <c:v>8</c:v>
                </c:pt>
                <c:pt idx="2612">
                  <c:v>8</c:v>
                </c:pt>
                <c:pt idx="2613">
                  <c:v>8</c:v>
                </c:pt>
                <c:pt idx="2614">
                  <c:v>8</c:v>
                </c:pt>
                <c:pt idx="2615">
                  <c:v>8</c:v>
                </c:pt>
                <c:pt idx="2616">
                  <c:v>8</c:v>
                </c:pt>
                <c:pt idx="2617">
                  <c:v>8</c:v>
                </c:pt>
                <c:pt idx="2618">
                  <c:v>8</c:v>
                </c:pt>
                <c:pt idx="2619">
                  <c:v>8</c:v>
                </c:pt>
                <c:pt idx="2620">
                  <c:v>8</c:v>
                </c:pt>
                <c:pt idx="2621">
                  <c:v>8</c:v>
                </c:pt>
                <c:pt idx="2622">
                  <c:v>8</c:v>
                </c:pt>
                <c:pt idx="2623">
                  <c:v>8</c:v>
                </c:pt>
                <c:pt idx="2624">
                  <c:v>8</c:v>
                </c:pt>
                <c:pt idx="2625">
                  <c:v>8</c:v>
                </c:pt>
                <c:pt idx="2626">
                  <c:v>8</c:v>
                </c:pt>
                <c:pt idx="2627">
                  <c:v>8</c:v>
                </c:pt>
                <c:pt idx="2628">
                  <c:v>8</c:v>
                </c:pt>
                <c:pt idx="2629">
                  <c:v>8</c:v>
                </c:pt>
                <c:pt idx="2630">
                  <c:v>8</c:v>
                </c:pt>
                <c:pt idx="2631">
                  <c:v>8</c:v>
                </c:pt>
                <c:pt idx="2632">
                  <c:v>8</c:v>
                </c:pt>
                <c:pt idx="2633">
                  <c:v>9</c:v>
                </c:pt>
                <c:pt idx="2634">
                  <c:v>9</c:v>
                </c:pt>
                <c:pt idx="2635">
                  <c:v>9</c:v>
                </c:pt>
                <c:pt idx="2636">
                  <c:v>9</c:v>
                </c:pt>
                <c:pt idx="2637">
                  <c:v>9</c:v>
                </c:pt>
                <c:pt idx="2638">
                  <c:v>9</c:v>
                </c:pt>
                <c:pt idx="2639">
                  <c:v>9</c:v>
                </c:pt>
                <c:pt idx="2640">
                  <c:v>9</c:v>
                </c:pt>
                <c:pt idx="2641">
                  <c:v>9</c:v>
                </c:pt>
                <c:pt idx="2642">
                  <c:v>9</c:v>
                </c:pt>
                <c:pt idx="2643">
                  <c:v>9</c:v>
                </c:pt>
                <c:pt idx="2644">
                  <c:v>9</c:v>
                </c:pt>
                <c:pt idx="2645">
                  <c:v>9</c:v>
                </c:pt>
                <c:pt idx="2646">
                  <c:v>9</c:v>
                </c:pt>
                <c:pt idx="2647">
                  <c:v>9</c:v>
                </c:pt>
                <c:pt idx="2648">
                  <c:v>9</c:v>
                </c:pt>
                <c:pt idx="2649">
                  <c:v>9</c:v>
                </c:pt>
                <c:pt idx="2650">
                  <c:v>9</c:v>
                </c:pt>
                <c:pt idx="2651">
                  <c:v>9</c:v>
                </c:pt>
                <c:pt idx="2652">
                  <c:v>9</c:v>
                </c:pt>
                <c:pt idx="2653">
                  <c:v>9</c:v>
                </c:pt>
                <c:pt idx="2654">
                  <c:v>9</c:v>
                </c:pt>
                <c:pt idx="2655">
                  <c:v>9</c:v>
                </c:pt>
                <c:pt idx="2656">
                  <c:v>9</c:v>
                </c:pt>
                <c:pt idx="2657">
                  <c:v>9</c:v>
                </c:pt>
                <c:pt idx="2658">
                  <c:v>9</c:v>
                </c:pt>
                <c:pt idx="2659">
                  <c:v>9</c:v>
                </c:pt>
                <c:pt idx="2660">
                  <c:v>9</c:v>
                </c:pt>
                <c:pt idx="2661">
                  <c:v>9</c:v>
                </c:pt>
                <c:pt idx="2662">
                  <c:v>9</c:v>
                </c:pt>
                <c:pt idx="2663">
                  <c:v>9</c:v>
                </c:pt>
                <c:pt idx="2664">
                  <c:v>9</c:v>
                </c:pt>
                <c:pt idx="2665">
                  <c:v>9</c:v>
                </c:pt>
                <c:pt idx="2666">
                  <c:v>9</c:v>
                </c:pt>
                <c:pt idx="2667">
                  <c:v>9</c:v>
                </c:pt>
                <c:pt idx="2668">
                  <c:v>9</c:v>
                </c:pt>
                <c:pt idx="2669">
                  <c:v>9</c:v>
                </c:pt>
                <c:pt idx="2670">
                  <c:v>9</c:v>
                </c:pt>
                <c:pt idx="2671">
                  <c:v>8</c:v>
                </c:pt>
                <c:pt idx="2672">
                  <c:v>8</c:v>
                </c:pt>
                <c:pt idx="2673">
                  <c:v>8</c:v>
                </c:pt>
                <c:pt idx="2674">
                  <c:v>8</c:v>
                </c:pt>
                <c:pt idx="2675">
                  <c:v>8</c:v>
                </c:pt>
                <c:pt idx="2676">
                  <c:v>8</c:v>
                </c:pt>
                <c:pt idx="2677">
                  <c:v>8</c:v>
                </c:pt>
                <c:pt idx="2678">
                  <c:v>8</c:v>
                </c:pt>
                <c:pt idx="2679">
                  <c:v>8</c:v>
                </c:pt>
                <c:pt idx="2680">
                  <c:v>8</c:v>
                </c:pt>
                <c:pt idx="2681">
                  <c:v>8</c:v>
                </c:pt>
                <c:pt idx="2682">
                  <c:v>8</c:v>
                </c:pt>
                <c:pt idx="2683">
                  <c:v>8</c:v>
                </c:pt>
                <c:pt idx="2684">
                  <c:v>8</c:v>
                </c:pt>
                <c:pt idx="2685">
                  <c:v>8</c:v>
                </c:pt>
                <c:pt idx="2686">
                  <c:v>8</c:v>
                </c:pt>
                <c:pt idx="2687">
                  <c:v>8</c:v>
                </c:pt>
                <c:pt idx="2688">
                  <c:v>8</c:v>
                </c:pt>
                <c:pt idx="2689">
                  <c:v>8</c:v>
                </c:pt>
                <c:pt idx="2690">
                  <c:v>8</c:v>
                </c:pt>
                <c:pt idx="2691">
                  <c:v>8</c:v>
                </c:pt>
                <c:pt idx="2692">
                  <c:v>8</c:v>
                </c:pt>
                <c:pt idx="2693">
                  <c:v>8</c:v>
                </c:pt>
                <c:pt idx="2694">
                  <c:v>8</c:v>
                </c:pt>
                <c:pt idx="2695">
                  <c:v>8</c:v>
                </c:pt>
                <c:pt idx="2696">
                  <c:v>8</c:v>
                </c:pt>
                <c:pt idx="2697">
                  <c:v>8</c:v>
                </c:pt>
                <c:pt idx="2698">
                  <c:v>8</c:v>
                </c:pt>
                <c:pt idx="2699">
                  <c:v>8</c:v>
                </c:pt>
                <c:pt idx="2700">
                  <c:v>8</c:v>
                </c:pt>
                <c:pt idx="2701">
                  <c:v>8</c:v>
                </c:pt>
                <c:pt idx="2702">
                  <c:v>8</c:v>
                </c:pt>
                <c:pt idx="2703">
                  <c:v>8</c:v>
                </c:pt>
                <c:pt idx="2704">
                  <c:v>8</c:v>
                </c:pt>
                <c:pt idx="2705">
                  <c:v>8</c:v>
                </c:pt>
                <c:pt idx="2706">
                  <c:v>8</c:v>
                </c:pt>
                <c:pt idx="2707">
                  <c:v>8</c:v>
                </c:pt>
                <c:pt idx="2708">
                  <c:v>9</c:v>
                </c:pt>
                <c:pt idx="2709">
                  <c:v>9</c:v>
                </c:pt>
                <c:pt idx="2710">
                  <c:v>9</c:v>
                </c:pt>
                <c:pt idx="2711">
                  <c:v>9</c:v>
                </c:pt>
                <c:pt idx="2712">
                  <c:v>9</c:v>
                </c:pt>
                <c:pt idx="2713">
                  <c:v>9</c:v>
                </c:pt>
                <c:pt idx="2714">
                  <c:v>9</c:v>
                </c:pt>
                <c:pt idx="2715">
                  <c:v>9</c:v>
                </c:pt>
                <c:pt idx="2716">
                  <c:v>9</c:v>
                </c:pt>
                <c:pt idx="2717">
                  <c:v>9</c:v>
                </c:pt>
                <c:pt idx="2718">
                  <c:v>9</c:v>
                </c:pt>
                <c:pt idx="2719">
                  <c:v>9</c:v>
                </c:pt>
                <c:pt idx="2720">
                  <c:v>9</c:v>
                </c:pt>
                <c:pt idx="2721">
                  <c:v>9</c:v>
                </c:pt>
                <c:pt idx="2722">
                  <c:v>9</c:v>
                </c:pt>
                <c:pt idx="2723">
                  <c:v>9</c:v>
                </c:pt>
                <c:pt idx="2724">
                  <c:v>9</c:v>
                </c:pt>
                <c:pt idx="2725">
                  <c:v>9</c:v>
                </c:pt>
                <c:pt idx="2726">
                  <c:v>9</c:v>
                </c:pt>
                <c:pt idx="2727">
                  <c:v>9</c:v>
                </c:pt>
                <c:pt idx="2728">
                  <c:v>9</c:v>
                </c:pt>
                <c:pt idx="2729">
                  <c:v>9</c:v>
                </c:pt>
                <c:pt idx="2730">
                  <c:v>9</c:v>
                </c:pt>
                <c:pt idx="2731">
                  <c:v>9</c:v>
                </c:pt>
                <c:pt idx="2732">
                  <c:v>9</c:v>
                </c:pt>
                <c:pt idx="2733">
                  <c:v>9</c:v>
                </c:pt>
                <c:pt idx="2734">
                  <c:v>9</c:v>
                </c:pt>
                <c:pt idx="2735">
                  <c:v>9</c:v>
                </c:pt>
                <c:pt idx="2736">
                  <c:v>9</c:v>
                </c:pt>
                <c:pt idx="2737">
                  <c:v>9</c:v>
                </c:pt>
                <c:pt idx="2738">
                  <c:v>9</c:v>
                </c:pt>
                <c:pt idx="2739">
                  <c:v>9</c:v>
                </c:pt>
                <c:pt idx="2740">
                  <c:v>9</c:v>
                </c:pt>
                <c:pt idx="2741">
                  <c:v>9</c:v>
                </c:pt>
                <c:pt idx="2742">
                  <c:v>9</c:v>
                </c:pt>
                <c:pt idx="2743">
                  <c:v>9</c:v>
                </c:pt>
                <c:pt idx="2744">
                  <c:v>9</c:v>
                </c:pt>
                <c:pt idx="2745">
                  <c:v>9</c:v>
                </c:pt>
                <c:pt idx="2746">
                  <c:v>8</c:v>
                </c:pt>
                <c:pt idx="2747">
                  <c:v>8</c:v>
                </c:pt>
                <c:pt idx="2748">
                  <c:v>8</c:v>
                </c:pt>
                <c:pt idx="2749">
                  <c:v>8</c:v>
                </c:pt>
                <c:pt idx="2750">
                  <c:v>8</c:v>
                </c:pt>
                <c:pt idx="2751">
                  <c:v>8</c:v>
                </c:pt>
                <c:pt idx="2752">
                  <c:v>8</c:v>
                </c:pt>
                <c:pt idx="2753">
                  <c:v>8</c:v>
                </c:pt>
                <c:pt idx="2754">
                  <c:v>8</c:v>
                </c:pt>
                <c:pt idx="2755">
                  <c:v>8</c:v>
                </c:pt>
                <c:pt idx="2756">
                  <c:v>8</c:v>
                </c:pt>
                <c:pt idx="2757">
                  <c:v>8</c:v>
                </c:pt>
                <c:pt idx="2758">
                  <c:v>8</c:v>
                </c:pt>
                <c:pt idx="2759">
                  <c:v>8</c:v>
                </c:pt>
                <c:pt idx="2760">
                  <c:v>8</c:v>
                </c:pt>
                <c:pt idx="2761">
                  <c:v>8</c:v>
                </c:pt>
                <c:pt idx="2762">
                  <c:v>8</c:v>
                </c:pt>
                <c:pt idx="2763">
                  <c:v>8</c:v>
                </c:pt>
                <c:pt idx="2764">
                  <c:v>8</c:v>
                </c:pt>
                <c:pt idx="2765">
                  <c:v>8</c:v>
                </c:pt>
                <c:pt idx="2766">
                  <c:v>8</c:v>
                </c:pt>
                <c:pt idx="2767">
                  <c:v>8</c:v>
                </c:pt>
                <c:pt idx="2768">
                  <c:v>8</c:v>
                </c:pt>
                <c:pt idx="2769">
                  <c:v>8</c:v>
                </c:pt>
                <c:pt idx="2770">
                  <c:v>8</c:v>
                </c:pt>
                <c:pt idx="2771">
                  <c:v>8</c:v>
                </c:pt>
                <c:pt idx="2772">
                  <c:v>8</c:v>
                </c:pt>
                <c:pt idx="2773">
                  <c:v>8</c:v>
                </c:pt>
                <c:pt idx="2774">
                  <c:v>8</c:v>
                </c:pt>
                <c:pt idx="2775">
                  <c:v>8</c:v>
                </c:pt>
                <c:pt idx="2776">
                  <c:v>8</c:v>
                </c:pt>
                <c:pt idx="2777">
                  <c:v>8</c:v>
                </c:pt>
                <c:pt idx="2778">
                  <c:v>8</c:v>
                </c:pt>
                <c:pt idx="2779">
                  <c:v>8</c:v>
                </c:pt>
                <c:pt idx="2780">
                  <c:v>8</c:v>
                </c:pt>
                <c:pt idx="2781">
                  <c:v>8</c:v>
                </c:pt>
                <c:pt idx="2782">
                  <c:v>8</c:v>
                </c:pt>
                <c:pt idx="2783">
                  <c:v>9</c:v>
                </c:pt>
                <c:pt idx="2784">
                  <c:v>9</c:v>
                </c:pt>
                <c:pt idx="2785">
                  <c:v>9</c:v>
                </c:pt>
                <c:pt idx="2786">
                  <c:v>9</c:v>
                </c:pt>
                <c:pt idx="2787">
                  <c:v>9</c:v>
                </c:pt>
                <c:pt idx="2788">
                  <c:v>9</c:v>
                </c:pt>
                <c:pt idx="2789">
                  <c:v>9</c:v>
                </c:pt>
                <c:pt idx="2790">
                  <c:v>9</c:v>
                </c:pt>
                <c:pt idx="2791">
                  <c:v>9</c:v>
                </c:pt>
                <c:pt idx="2792">
                  <c:v>9</c:v>
                </c:pt>
                <c:pt idx="2793">
                  <c:v>9</c:v>
                </c:pt>
                <c:pt idx="2794">
                  <c:v>9</c:v>
                </c:pt>
                <c:pt idx="2795">
                  <c:v>9</c:v>
                </c:pt>
                <c:pt idx="2796">
                  <c:v>9</c:v>
                </c:pt>
                <c:pt idx="2797">
                  <c:v>9</c:v>
                </c:pt>
                <c:pt idx="2798">
                  <c:v>9</c:v>
                </c:pt>
                <c:pt idx="2799">
                  <c:v>9</c:v>
                </c:pt>
                <c:pt idx="2800">
                  <c:v>9</c:v>
                </c:pt>
                <c:pt idx="2801">
                  <c:v>9</c:v>
                </c:pt>
                <c:pt idx="2802">
                  <c:v>9</c:v>
                </c:pt>
                <c:pt idx="2803">
                  <c:v>9</c:v>
                </c:pt>
                <c:pt idx="2804">
                  <c:v>9</c:v>
                </c:pt>
                <c:pt idx="2805">
                  <c:v>9</c:v>
                </c:pt>
                <c:pt idx="2806">
                  <c:v>9</c:v>
                </c:pt>
                <c:pt idx="2807">
                  <c:v>9</c:v>
                </c:pt>
                <c:pt idx="2808">
                  <c:v>9</c:v>
                </c:pt>
                <c:pt idx="2809">
                  <c:v>9</c:v>
                </c:pt>
                <c:pt idx="2810">
                  <c:v>9</c:v>
                </c:pt>
                <c:pt idx="2811">
                  <c:v>9</c:v>
                </c:pt>
                <c:pt idx="2812">
                  <c:v>9</c:v>
                </c:pt>
                <c:pt idx="2813">
                  <c:v>9</c:v>
                </c:pt>
                <c:pt idx="2814">
                  <c:v>9</c:v>
                </c:pt>
                <c:pt idx="2815">
                  <c:v>9</c:v>
                </c:pt>
                <c:pt idx="2816">
                  <c:v>9</c:v>
                </c:pt>
                <c:pt idx="2817">
                  <c:v>9</c:v>
                </c:pt>
                <c:pt idx="2818">
                  <c:v>9</c:v>
                </c:pt>
                <c:pt idx="2819">
                  <c:v>9</c:v>
                </c:pt>
                <c:pt idx="2820">
                  <c:v>9</c:v>
                </c:pt>
                <c:pt idx="2821">
                  <c:v>8</c:v>
                </c:pt>
                <c:pt idx="2822">
                  <c:v>8</c:v>
                </c:pt>
                <c:pt idx="2823">
                  <c:v>8</c:v>
                </c:pt>
                <c:pt idx="2824">
                  <c:v>8</c:v>
                </c:pt>
                <c:pt idx="2825">
                  <c:v>8</c:v>
                </c:pt>
                <c:pt idx="2826">
                  <c:v>8</c:v>
                </c:pt>
                <c:pt idx="2827">
                  <c:v>8</c:v>
                </c:pt>
                <c:pt idx="2828">
                  <c:v>8</c:v>
                </c:pt>
                <c:pt idx="2829">
                  <c:v>8</c:v>
                </c:pt>
                <c:pt idx="2830">
                  <c:v>8</c:v>
                </c:pt>
                <c:pt idx="2831">
                  <c:v>8</c:v>
                </c:pt>
                <c:pt idx="2832">
                  <c:v>8</c:v>
                </c:pt>
                <c:pt idx="2833">
                  <c:v>8</c:v>
                </c:pt>
                <c:pt idx="2834">
                  <c:v>8</c:v>
                </c:pt>
                <c:pt idx="2835">
                  <c:v>8</c:v>
                </c:pt>
                <c:pt idx="2836">
                  <c:v>8</c:v>
                </c:pt>
                <c:pt idx="2837">
                  <c:v>8</c:v>
                </c:pt>
                <c:pt idx="2838">
                  <c:v>8</c:v>
                </c:pt>
                <c:pt idx="2839">
                  <c:v>8</c:v>
                </c:pt>
                <c:pt idx="2840">
                  <c:v>8</c:v>
                </c:pt>
                <c:pt idx="2841">
                  <c:v>8</c:v>
                </c:pt>
                <c:pt idx="2842">
                  <c:v>8</c:v>
                </c:pt>
                <c:pt idx="2843">
                  <c:v>8</c:v>
                </c:pt>
                <c:pt idx="2844">
                  <c:v>8</c:v>
                </c:pt>
                <c:pt idx="2845">
                  <c:v>8</c:v>
                </c:pt>
                <c:pt idx="2846">
                  <c:v>8</c:v>
                </c:pt>
                <c:pt idx="2847">
                  <c:v>8</c:v>
                </c:pt>
                <c:pt idx="2848">
                  <c:v>8</c:v>
                </c:pt>
                <c:pt idx="2849">
                  <c:v>8</c:v>
                </c:pt>
                <c:pt idx="2850">
                  <c:v>8</c:v>
                </c:pt>
                <c:pt idx="2851">
                  <c:v>8</c:v>
                </c:pt>
                <c:pt idx="2852">
                  <c:v>8</c:v>
                </c:pt>
                <c:pt idx="2853">
                  <c:v>8</c:v>
                </c:pt>
                <c:pt idx="2854">
                  <c:v>8</c:v>
                </c:pt>
                <c:pt idx="2855">
                  <c:v>8</c:v>
                </c:pt>
                <c:pt idx="2856">
                  <c:v>8</c:v>
                </c:pt>
                <c:pt idx="2857">
                  <c:v>8</c:v>
                </c:pt>
                <c:pt idx="2858">
                  <c:v>8</c:v>
                </c:pt>
                <c:pt idx="2859">
                  <c:v>9</c:v>
                </c:pt>
                <c:pt idx="2860">
                  <c:v>9</c:v>
                </c:pt>
                <c:pt idx="2861">
                  <c:v>9</c:v>
                </c:pt>
                <c:pt idx="2862">
                  <c:v>9</c:v>
                </c:pt>
                <c:pt idx="2863">
                  <c:v>9</c:v>
                </c:pt>
                <c:pt idx="2864">
                  <c:v>9</c:v>
                </c:pt>
                <c:pt idx="2865">
                  <c:v>9</c:v>
                </c:pt>
                <c:pt idx="2866">
                  <c:v>9</c:v>
                </c:pt>
                <c:pt idx="2867">
                  <c:v>9</c:v>
                </c:pt>
                <c:pt idx="2868">
                  <c:v>9</c:v>
                </c:pt>
                <c:pt idx="2869">
                  <c:v>9</c:v>
                </c:pt>
                <c:pt idx="2870">
                  <c:v>9</c:v>
                </c:pt>
                <c:pt idx="2871">
                  <c:v>9</c:v>
                </c:pt>
                <c:pt idx="2872">
                  <c:v>9</c:v>
                </c:pt>
                <c:pt idx="2873">
                  <c:v>9</c:v>
                </c:pt>
                <c:pt idx="2874">
                  <c:v>9</c:v>
                </c:pt>
                <c:pt idx="2875">
                  <c:v>9</c:v>
                </c:pt>
                <c:pt idx="2876">
                  <c:v>9</c:v>
                </c:pt>
                <c:pt idx="2877">
                  <c:v>9</c:v>
                </c:pt>
                <c:pt idx="2878">
                  <c:v>9</c:v>
                </c:pt>
                <c:pt idx="2879">
                  <c:v>9</c:v>
                </c:pt>
                <c:pt idx="2880">
                  <c:v>9</c:v>
                </c:pt>
                <c:pt idx="2881">
                  <c:v>9</c:v>
                </c:pt>
                <c:pt idx="2882">
                  <c:v>9</c:v>
                </c:pt>
                <c:pt idx="2883">
                  <c:v>9</c:v>
                </c:pt>
                <c:pt idx="2884">
                  <c:v>9</c:v>
                </c:pt>
                <c:pt idx="2885">
                  <c:v>9</c:v>
                </c:pt>
                <c:pt idx="2886">
                  <c:v>9</c:v>
                </c:pt>
                <c:pt idx="2887">
                  <c:v>9</c:v>
                </c:pt>
                <c:pt idx="2888">
                  <c:v>9</c:v>
                </c:pt>
                <c:pt idx="2889">
                  <c:v>9</c:v>
                </c:pt>
                <c:pt idx="2890">
                  <c:v>9</c:v>
                </c:pt>
                <c:pt idx="2891">
                  <c:v>9</c:v>
                </c:pt>
                <c:pt idx="2892">
                  <c:v>9</c:v>
                </c:pt>
                <c:pt idx="2893">
                  <c:v>9</c:v>
                </c:pt>
                <c:pt idx="2894">
                  <c:v>9</c:v>
                </c:pt>
                <c:pt idx="2895">
                  <c:v>9</c:v>
                </c:pt>
                <c:pt idx="2896">
                  <c:v>8</c:v>
                </c:pt>
                <c:pt idx="2897">
                  <c:v>8</c:v>
                </c:pt>
                <c:pt idx="2898">
                  <c:v>8</c:v>
                </c:pt>
                <c:pt idx="2899">
                  <c:v>8</c:v>
                </c:pt>
                <c:pt idx="2900">
                  <c:v>8</c:v>
                </c:pt>
                <c:pt idx="2901">
                  <c:v>8</c:v>
                </c:pt>
                <c:pt idx="2902">
                  <c:v>8</c:v>
                </c:pt>
                <c:pt idx="2903">
                  <c:v>8</c:v>
                </c:pt>
                <c:pt idx="2904">
                  <c:v>8</c:v>
                </c:pt>
                <c:pt idx="2905">
                  <c:v>8</c:v>
                </c:pt>
                <c:pt idx="2906">
                  <c:v>8</c:v>
                </c:pt>
                <c:pt idx="2907">
                  <c:v>8</c:v>
                </c:pt>
                <c:pt idx="2908">
                  <c:v>8</c:v>
                </c:pt>
                <c:pt idx="2909">
                  <c:v>8</c:v>
                </c:pt>
                <c:pt idx="2910">
                  <c:v>8</c:v>
                </c:pt>
                <c:pt idx="2911">
                  <c:v>8</c:v>
                </c:pt>
                <c:pt idx="2912">
                  <c:v>8</c:v>
                </c:pt>
                <c:pt idx="2913">
                  <c:v>8</c:v>
                </c:pt>
                <c:pt idx="2914">
                  <c:v>8</c:v>
                </c:pt>
                <c:pt idx="2915">
                  <c:v>8</c:v>
                </c:pt>
                <c:pt idx="2916">
                  <c:v>8</c:v>
                </c:pt>
                <c:pt idx="2917">
                  <c:v>8</c:v>
                </c:pt>
                <c:pt idx="2918">
                  <c:v>8</c:v>
                </c:pt>
                <c:pt idx="2919">
                  <c:v>8</c:v>
                </c:pt>
                <c:pt idx="2920">
                  <c:v>8</c:v>
                </c:pt>
                <c:pt idx="2921">
                  <c:v>8</c:v>
                </c:pt>
                <c:pt idx="2922">
                  <c:v>8</c:v>
                </c:pt>
                <c:pt idx="2923">
                  <c:v>8</c:v>
                </c:pt>
                <c:pt idx="2924">
                  <c:v>8</c:v>
                </c:pt>
                <c:pt idx="2925">
                  <c:v>8</c:v>
                </c:pt>
                <c:pt idx="2926">
                  <c:v>8</c:v>
                </c:pt>
                <c:pt idx="2927">
                  <c:v>8</c:v>
                </c:pt>
                <c:pt idx="2928">
                  <c:v>8</c:v>
                </c:pt>
                <c:pt idx="2929">
                  <c:v>8</c:v>
                </c:pt>
                <c:pt idx="2930">
                  <c:v>8</c:v>
                </c:pt>
                <c:pt idx="2931">
                  <c:v>8</c:v>
                </c:pt>
                <c:pt idx="2932">
                  <c:v>8</c:v>
                </c:pt>
                <c:pt idx="2933">
                  <c:v>8</c:v>
                </c:pt>
                <c:pt idx="2934">
                  <c:v>9</c:v>
                </c:pt>
                <c:pt idx="2935">
                  <c:v>9</c:v>
                </c:pt>
                <c:pt idx="2936">
                  <c:v>9</c:v>
                </c:pt>
                <c:pt idx="2937">
                  <c:v>9</c:v>
                </c:pt>
                <c:pt idx="2938">
                  <c:v>9</c:v>
                </c:pt>
                <c:pt idx="2939">
                  <c:v>9</c:v>
                </c:pt>
                <c:pt idx="2940">
                  <c:v>9</c:v>
                </c:pt>
                <c:pt idx="2941">
                  <c:v>9</c:v>
                </c:pt>
                <c:pt idx="2942">
                  <c:v>9</c:v>
                </c:pt>
                <c:pt idx="2943">
                  <c:v>9</c:v>
                </c:pt>
                <c:pt idx="2944">
                  <c:v>9</c:v>
                </c:pt>
                <c:pt idx="2945">
                  <c:v>9</c:v>
                </c:pt>
                <c:pt idx="2946">
                  <c:v>9</c:v>
                </c:pt>
                <c:pt idx="2947">
                  <c:v>9</c:v>
                </c:pt>
                <c:pt idx="2948">
                  <c:v>9</c:v>
                </c:pt>
                <c:pt idx="2949">
                  <c:v>9</c:v>
                </c:pt>
                <c:pt idx="2950">
                  <c:v>9</c:v>
                </c:pt>
                <c:pt idx="2951">
                  <c:v>9</c:v>
                </c:pt>
                <c:pt idx="2952">
                  <c:v>9</c:v>
                </c:pt>
                <c:pt idx="2953">
                  <c:v>9</c:v>
                </c:pt>
                <c:pt idx="2954">
                  <c:v>9</c:v>
                </c:pt>
                <c:pt idx="2955">
                  <c:v>9</c:v>
                </c:pt>
                <c:pt idx="2956">
                  <c:v>9</c:v>
                </c:pt>
                <c:pt idx="2957">
                  <c:v>9</c:v>
                </c:pt>
                <c:pt idx="2958">
                  <c:v>9</c:v>
                </c:pt>
                <c:pt idx="2959">
                  <c:v>9</c:v>
                </c:pt>
                <c:pt idx="2960">
                  <c:v>9</c:v>
                </c:pt>
                <c:pt idx="2961">
                  <c:v>9</c:v>
                </c:pt>
                <c:pt idx="2962">
                  <c:v>9</c:v>
                </c:pt>
                <c:pt idx="2963">
                  <c:v>9</c:v>
                </c:pt>
                <c:pt idx="2964">
                  <c:v>9</c:v>
                </c:pt>
                <c:pt idx="2965">
                  <c:v>9</c:v>
                </c:pt>
                <c:pt idx="2966">
                  <c:v>9</c:v>
                </c:pt>
                <c:pt idx="2967">
                  <c:v>9</c:v>
                </c:pt>
                <c:pt idx="2968">
                  <c:v>9</c:v>
                </c:pt>
                <c:pt idx="2969">
                  <c:v>9</c:v>
                </c:pt>
                <c:pt idx="2970">
                  <c:v>9</c:v>
                </c:pt>
                <c:pt idx="2971">
                  <c:v>8</c:v>
                </c:pt>
                <c:pt idx="2972">
                  <c:v>8</c:v>
                </c:pt>
                <c:pt idx="2973">
                  <c:v>8</c:v>
                </c:pt>
                <c:pt idx="2974">
                  <c:v>8</c:v>
                </c:pt>
                <c:pt idx="2975">
                  <c:v>8</c:v>
                </c:pt>
                <c:pt idx="2976">
                  <c:v>8</c:v>
                </c:pt>
                <c:pt idx="2977">
                  <c:v>8</c:v>
                </c:pt>
                <c:pt idx="2978">
                  <c:v>8</c:v>
                </c:pt>
                <c:pt idx="2979">
                  <c:v>8</c:v>
                </c:pt>
                <c:pt idx="2980">
                  <c:v>8</c:v>
                </c:pt>
                <c:pt idx="2981">
                  <c:v>8</c:v>
                </c:pt>
                <c:pt idx="2982">
                  <c:v>8</c:v>
                </c:pt>
                <c:pt idx="2983">
                  <c:v>8</c:v>
                </c:pt>
                <c:pt idx="2984">
                  <c:v>8</c:v>
                </c:pt>
                <c:pt idx="2985">
                  <c:v>8</c:v>
                </c:pt>
                <c:pt idx="2986">
                  <c:v>8</c:v>
                </c:pt>
                <c:pt idx="2987">
                  <c:v>8</c:v>
                </c:pt>
                <c:pt idx="2988">
                  <c:v>8</c:v>
                </c:pt>
                <c:pt idx="2989">
                  <c:v>8</c:v>
                </c:pt>
                <c:pt idx="2990">
                  <c:v>8</c:v>
                </c:pt>
                <c:pt idx="2991">
                  <c:v>8</c:v>
                </c:pt>
                <c:pt idx="2992">
                  <c:v>8</c:v>
                </c:pt>
                <c:pt idx="2993">
                  <c:v>8</c:v>
                </c:pt>
                <c:pt idx="2994">
                  <c:v>8</c:v>
                </c:pt>
                <c:pt idx="2995">
                  <c:v>8</c:v>
                </c:pt>
                <c:pt idx="2996">
                  <c:v>8</c:v>
                </c:pt>
                <c:pt idx="2997">
                  <c:v>8</c:v>
                </c:pt>
                <c:pt idx="2998">
                  <c:v>8</c:v>
                </c:pt>
                <c:pt idx="2999">
                  <c:v>8</c:v>
                </c:pt>
                <c:pt idx="3000">
                  <c:v>8</c:v>
                </c:pt>
                <c:pt idx="3001">
                  <c:v>8</c:v>
                </c:pt>
                <c:pt idx="3002">
                  <c:v>8</c:v>
                </c:pt>
                <c:pt idx="3003">
                  <c:v>8</c:v>
                </c:pt>
                <c:pt idx="3004">
                  <c:v>8</c:v>
                </c:pt>
                <c:pt idx="3005">
                  <c:v>8</c:v>
                </c:pt>
                <c:pt idx="3006">
                  <c:v>8</c:v>
                </c:pt>
                <c:pt idx="3007">
                  <c:v>8</c:v>
                </c:pt>
                <c:pt idx="3008">
                  <c:v>8</c:v>
                </c:pt>
                <c:pt idx="3009">
                  <c:v>9</c:v>
                </c:pt>
                <c:pt idx="3010">
                  <c:v>9</c:v>
                </c:pt>
                <c:pt idx="3011">
                  <c:v>9</c:v>
                </c:pt>
                <c:pt idx="3012">
                  <c:v>9</c:v>
                </c:pt>
                <c:pt idx="3013">
                  <c:v>9</c:v>
                </c:pt>
                <c:pt idx="3014">
                  <c:v>9</c:v>
                </c:pt>
                <c:pt idx="3015">
                  <c:v>9</c:v>
                </c:pt>
                <c:pt idx="3016">
                  <c:v>9</c:v>
                </c:pt>
                <c:pt idx="3017">
                  <c:v>9</c:v>
                </c:pt>
                <c:pt idx="3018">
                  <c:v>9</c:v>
                </c:pt>
                <c:pt idx="3019">
                  <c:v>9</c:v>
                </c:pt>
                <c:pt idx="3020">
                  <c:v>9</c:v>
                </c:pt>
                <c:pt idx="3021">
                  <c:v>9</c:v>
                </c:pt>
                <c:pt idx="3022">
                  <c:v>9</c:v>
                </c:pt>
                <c:pt idx="3023">
                  <c:v>9</c:v>
                </c:pt>
                <c:pt idx="3024">
                  <c:v>9</c:v>
                </c:pt>
                <c:pt idx="3025">
                  <c:v>9</c:v>
                </c:pt>
                <c:pt idx="3026">
                  <c:v>9</c:v>
                </c:pt>
                <c:pt idx="3027">
                  <c:v>9</c:v>
                </c:pt>
                <c:pt idx="3028">
                  <c:v>9</c:v>
                </c:pt>
                <c:pt idx="3029">
                  <c:v>9</c:v>
                </c:pt>
                <c:pt idx="3030">
                  <c:v>9</c:v>
                </c:pt>
                <c:pt idx="3031">
                  <c:v>9</c:v>
                </c:pt>
                <c:pt idx="3032">
                  <c:v>9</c:v>
                </c:pt>
                <c:pt idx="3033">
                  <c:v>9</c:v>
                </c:pt>
                <c:pt idx="3034">
                  <c:v>9</c:v>
                </c:pt>
                <c:pt idx="3035">
                  <c:v>9</c:v>
                </c:pt>
                <c:pt idx="3036">
                  <c:v>9</c:v>
                </c:pt>
                <c:pt idx="3037">
                  <c:v>9</c:v>
                </c:pt>
                <c:pt idx="3038">
                  <c:v>9</c:v>
                </c:pt>
                <c:pt idx="3039">
                  <c:v>9</c:v>
                </c:pt>
                <c:pt idx="3040">
                  <c:v>9</c:v>
                </c:pt>
                <c:pt idx="3041">
                  <c:v>9</c:v>
                </c:pt>
                <c:pt idx="3042">
                  <c:v>9</c:v>
                </c:pt>
                <c:pt idx="3043">
                  <c:v>9</c:v>
                </c:pt>
                <c:pt idx="3044">
                  <c:v>9</c:v>
                </c:pt>
                <c:pt idx="3045">
                  <c:v>9</c:v>
                </c:pt>
                <c:pt idx="3046">
                  <c:v>9</c:v>
                </c:pt>
                <c:pt idx="3047">
                  <c:v>8</c:v>
                </c:pt>
                <c:pt idx="3048">
                  <c:v>8</c:v>
                </c:pt>
                <c:pt idx="3049">
                  <c:v>8</c:v>
                </c:pt>
                <c:pt idx="3050">
                  <c:v>8</c:v>
                </c:pt>
                <c:pt idx="3051">
                  <c:v>8</c:v>
                </c:pt>
                <c:pt idx="3052">
                  <c:v>8</c:v>
                </c:pt>
                <c:pt idx="3053">
                  <c:v>8</c:v>
                </c:pt>
                <c:pt idx="3054">
                  <c:v>8</c:v>
                </c:pt>
                <c:pt idx="3055">
                  <c:v>8</c:v>
                </c:pt>
                <c:pt idx="3056">
                  <c:v>8</c:v>
                </c:pt>
                <c:pt idx="3057">
                  <c:v>8</c:v>
                </c:pt>
                <c:pt idx="3058">
                  <c:v>8</c:v>
                </c:pt>
                <c:pt idx="3059">
                  <c:v>8</c:v>
                </c:pt>
                <c:pt idx="3060">
                  <c:v>8</c:v>
                </c:pt>
                <c:pt idx="3061">
                  <c:v>8</c:v>
                </c:pt>
                <c:pt idx="3062">
                  <c:v>8</c:v>
                </c:pt>
                <c:pt idx="3063">
                  <c:v>8</c:v>
                </c:pt>
                <c:pt idx="3064">
                  <c:v>8</c:v>
                </c:pt>
                <c:pt idx="3065">
                  <c:v>8</c:v>
                </c:pt>
                <c:pt idx="3066">
                  <c:v>8</c:v>
                </c:pt>
                <c:pt idx="3067">
                  <c:v>8</c:v>
                </c:pt>
                <c:pt idx="3068">
                  <c:v>8</c:v>
                </c:pt>
                <c:pt idx="3069">
                  <c:v>8</c:v>
                </c:pt>
                <c:pt idx="3070">
                  <c:v>8</c:v>
                </c:pt>
                <c:pt idx="3071">
                  <c:v>8</c:v>
                </c:pt>
                <c:pt idx="3072">
                  <c:v>8</c:v>
                </c:pt>
                <c:pt idx="3073">
                  <c:v>8</c:v>
                </c:pt>
                <c:pt idx="3074">
                  <c:v>8</c:v>
                </c:pt>
                <c:pt idx="3075">
                  <c:v>8</c:v>
                </c:pt>
                <c:pt idx="3076">
                  <c:v>8</c:v>
                </c:pt>
                <c:pt idx="3077">
                  <c:v>8</c:v>
                </c:pt>
                <c:pt idx="3078">
                  <c:v>8</c:v>
                </c:pt>
                <c:pt idx="3079">
                  <c:v>8</c:v>
                </c:pt>
                <c:pt idx="3080">
                  <c:v>8</c:v>
                </c:pt>
                <c:pt idx="3081">
                  <c:v>8</c:v>
                </c:pt>
                <c:pt idx="3082">
                  <c:v>8</c:v>
                </c:pt>
                <c:pt idx="3083">
                  <c:v>8</c:v>
                </c:pt>
                <c:pt idx="3084">
                  <c:v>9</c:v>
                </c:pt>
                <c:pt idx="3085">
                  <c:v>9</c:v>
                </c:pt>
                <c:pt idx="3086">
                  <c:v>9</c:v>
                </c:pt>
                <c:pt idx="3087">
                  <c:v>9</c:v>
                </c:pt>
                <c:pt idx="3088">
                  <c:v>9</c:v>
                </c:pt>
                <c:pt idx="3089">
                  <c:v>9</c:v>
                </c:pt>
                <c:pt idx="3090">
                  <c:v>9</c:v>
                </c:pt>
                <c:pt idx="3091">
                  <c:v>9</c:v>
                </c:pt>
                <c:pt idx="3092">
                  <c:v>9</c:v>
                </c:pt>
                <c:pt idx="3093">
                  <c:v>9</c:v>
                </c:pt>
                <c:pt idx="3094">
                  <c:v>9</c:v>
                </c:pt>
                <c:pt idx="3095">
                  <c:v>9</c:v>
                </c:pt>
                <c:pt idx="3096">
                  <c:v>9</c:v>
                </c:pt>
                <c:pt idx="3097">
                  <c:v>9</c:v>
                </c:pt>
                <c:pt idx="3098">
                  <c:v>9</c:v>
                </c:pt>
                <c:pt idx="3099">
                  <c:v>9</c:v>
                </c:pt>
                <c:pt idx="3100">
                  <c:v>9</c:v>
                </c:pt>
                <c:pt idx="3101">
                  <c:v>9</c:v>
                </c:pt>
              </c:numCache>
            </c:numRef>
          </c:val>
          <c:smooth val="0"/>
          <c:extLst>
            <c:ext xmlns:c16="http://schemas.microsoft.com/office/drawing/2014/chart" uri="{C3380CC4-5D6E-409C-BE32-E72D297353CC}">
              <c16:uniqueId val="{00000000-2243-47FC-872A-BB94CD9AD3F5}"/>
            </c:ext>
          </c:extLst>
        </c:ser>
        <c:ser>
          <c:idx val="4"/>
          <c:order val="1"/>
          <c:tx>
            <c:strRef>
              <c:f>Waveform!$A$55</c:f>
              <c:strCache>
                <c:ptCount val="1"/>
                <c:pt idx="0">
                  <c:v>GPMC_CLK</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Waveform!$C$55:$DOJ$55</c:f>
              <c:numCache>
                <c:formatCode>General</c:formatCode>
                <c:ptCount val="3102"/>
                <c:pt idx="0">
                  <c:v>6</c:v>
                </c:pt>
                <c:pt idx="1">
                  <c:v>6</c:v>
                </c:pt>
                <c:pt idx="2">
                  <c:v>6</c:v>
                </c:pt>
                <c:pt idx="3">
                  <c:v>6</c:v>
                </c:pt>
                <c:pt idx="4">
                  <c:v>6</c:v>
                </c:pt>
                <c:pt idx="5">
                  <c:v>6</c:v>
                </c:pt>
                <c:pt idx="6">
                  <c:v>6</c:v>
                </c:pt>
                <c:pt idx="7">
                  <c:v>6</c:v>
                </c:pt>
                <c:pt idx="8">
                  <c:v>6</c:v>
                </c:pt>
                <c:pt idx="9">
                  <c:v>6</c:v>
                </c:pt>
                <c:pt idx="10">
                  <c:v>6</c:v>
                </c:pt>
                <c:pt idx="11">
                  <c:v>6</c:v>
                </c:pt>
                <c:pt idx="12">
                  <c:v>6</c:v>
                </c:pt>
                <c:pt idx="13">
                  <c:v>6</c:v>
                </c:pt>
                <c:pt idx="14">
                  <c:v>6</c:v>
                </c:pt>
                <c:pt idx="15">
                  <c:v>6</c:v>
                </c:pt>
                <c:pt idx="16">
                  <c:v>6</c:v>
                </c:pt>
                <c:pt idx="17">
                  <c:v>6</c:v>
                </c:pt>
                <c:pt idx="18">
                  <c:v>6</c:v>
                </c:pt>
                <c:pt idx="19">
                  <c:v>6</c:v>
                </c:pt>
                <c:pt idx="20">
                  <c:v>6</c:v>
                </c:pt>
                <c:pt idx="21">
                  <c:v>6</c:v>
                </c:pt>
                <c:pt idx="22">
                  <c:v>6</c:v>
                </c:pt>
                <c:pt idx="23">
                  <c:v>6</c:v>
                </c:pt>
                <c:pt idx="24">
                  <c:v>6</c:v>
                </c:pt>
                <c:pt idx="25">
                  <c:v>6</c:v>
                </c:pt>
                <c:pt idx="26">
                  <c:v>6</c:v>
                </c:pt>
                <c:pt idx="27">
                  <c:v>6</c:v>
                </c:pt>
                <c:pt idx="28">
                  <c:v>6</c:v>
                </c:pt>
                <c:pt idx="29">
                  <c:v>6</c:v>
                </c:pt>
                <c:pt idx="30">
                  <c:v>6</c:v>
                </c:pt>
                <c:pt idx="31">
                  <c:v>6</c:v>
                </c:pt>
                <c:pt idx="32">
                  <c:v>6</c:v>
                </c:pt>
                <c:pt idx="33">
                  <c:v>6</c:v>
                </c:pt>
                <c:pt idx="34">
                  <c:v>6</c:v>
                </c:pt>
                <c:pt idx="35">
                  <c:v>6</c:v>
                </c:pt>
                <c:pt idx="36">
                  <c:v>6</c:v>
                </c:pt>
                <c:pt idx="37">
                  <c:v>6</c:v>
                </c:pt>
                <c:pt idx="38">
                  <c:v>6</c:v>
                </c:pt>
                <c:pt idx="39">
                  <c:v>6</c:v>
                </c:pt>
                <c:pt idx="40">
                  <c:v>6</c:v>
                </c:pt>
                <c:pt idx="41">
                  <c:v>6</c:v>
                </c:pt>
                <c:pt idx="42">
                  <c:v>6</c:v>
                </c:pt>
                <c:pt idx="43">
                  <c:v>6</c:v>
                </c:pt>
                <c:pt idx="44">
                  <c:v>6</c:v>
                </c:pt>
                <c:pt idx="45">
                  <c:v>6</c:v>
                </c:pt>
                <c:pt idx="46">
                  <c:v>6</c:v>
                </c:pt>
                <c:pt idx="47">
                  <c:v>6</c:v>
                </c:pt>
                <c:pt idx="48">
                  <c:v>6</c:v>
                </c:pt>
                <c:pt idx="49">
                  <c:v>6</c:v>
                </c:pt>
                <c:pt idx="50">
                  <c:v>6</c:v>
                </c:pt>
                <c:pt idx="51">
                  <c:v>6</c:v>
                </c:pt>
                <c:pt idx="52">
                  <c:v>6</c:v>
                </c:pt>
                <c:pt idx="53">
                  <c:v>6</c:v>
                </c:pt>
                <c:pt idx="54">
                  <c:v>6</c:v>
                </c:pt>
                <c:pt idx="55">
                  <c:v>6</c:v>
                </c:pt>
                <c:pt idx="56">
                  <c:v>6</c:v>
                </c:pt>
                <c:pt idx="57">
                  <c:v>6</c:v>
                </c:pt>
                <c:pt idx="58">
                  <c:v>6</c:v>
                </c:pt>
                <c:pt idx="59">
                  <c:v>6</c:v>
                </c:pt>
                <c:pt idx="60">
                  <c:v>6</c:v>
                </c:pt>
                <c:pt idx="61">
                  <c:v>6</c:v>
                </c:pt>
                <c:pt idx="62">
                  <c:v>6</c:v>
                </c:pt>
                <c:pt idx="63">
                  <c:v>6</c:v>
                </c:pt>
                <c:pt idx="64">
                  <c:v>6</c:v>
                </c:pt>
                <c:pt idx="65">
                  <c:v>6</c:v>
                </c:pt>
                <c:pt idx="66">
                  <c:v>6</c:v>
                </c:pt>
                <c:pt idx="67">
                  <c:v>6</c:v>
                </c:pt>
                <c:pt idx="68">
                  <c:v>6</c:v>
                </c:pt>
                <c:pt idx="69">
                  <c:v>6</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6</c:v>
                </c:pt>
                <c:pt idx="85">
                  <c:v>6</c:v>
                </c:pt>
                <c:pt idx="86">
                  <c:v>6</c:v>
                </c:pt>
                <c:pt idx="87">
                  <c:v>6</c:v>
                </c:pt>
                <c:pt idx="88">
                  <c:v>6</c:v>
                </c:pt>
                <c:pt idx="89">
                  <c:v>6</c:v>
                </c:pt>
                <c:pt idx="90">
                  <c:v>6</c:v>
                </c:pt>
                <c:pt idx="91">
                  <c:v>6</c:v>
                </c:pt>
                <c:pt idx="92">
                  <c:v>6</c:v>
                </c:pt>
                <c:pt idx="93">
                  <c:v>6</c:v>
                </c:pt>
                <c:pt idx="94">
                  <c:v>6</c:v>
                </c:pt>
                <c:pt idx="95">
                  <c:v>6</c:v>
                </c:pt>
                <c:pt idx="96">
                  <c:v>6</c:v>
                </c:pt>
                <c:pt idx="97">
                  <c:v>6</c:v>
                </c:pt>
                <c:pt idx="98">
                  <c:v>6</c:v>
                </c:pt>
                <c:pt idx="99">
                  <c:v>6</c:v>
                </c:pt>
                <c:pt idx="100">
                  <c:v>6</c:v>
                </c:pt>
                <c:pt idx="101">
                  <c:v>6</c:v>
                </c:pt>
                <c:pt idx="102">
                  <c:v>6</c:v>
                </c:pt>
                <c:pt idx="103">
                  <c:v>6</c:v>
                </c:pt>
                <c:pt idx="104">
                  <c:v>6</c:v>
                </c:pt>
                <c:pt idx="105">
                  <c:v>6</c:v>
                </c:pt>
                <c:pt idx="106">
                  <c:v>6</c:v>
                </c:pt>
                <c:pt idx="107">
                  <c:v>6</c:v>
                </c:pt>
                <c:pt idx="108">
                  <c:v>6</c:v>
                </c:pt>
                <c:pt idx="109">
                  <c:v>6</c:v>
                </c:pt>
                <c:pt idx="110">
                  <c:v>6</c:v>
                </c:pt>
                <c:pt idx="111">
                  <c:v>6</c:v>
                </c:pt>
                <c:pt idx="112">
                  <c:v>6</c:v>
                </c:pt>
                <c:pt idx="113">
                  <c:v>6</c:v>
                </c:pt>
                <c:pt idx="114">
                  <c:v>6</c:v>
                </c:pt>
                <c:pt idx="115">
                  <c:v>6</c:v>
                </c:pt>
                <c:pt idx="116">
                  <c:v>6</c:v>
                </c:pt>
                <c:pt idx="117">
                  <c:v>6</c:v>
                </c:pt>
                <c:pt idx="118">
                  <c:v>6</c:v>
                </c:pt>
                <c:pt idx="119">
                  <c:v>6</c:v>
                </c:pt>
                <c:pt idx="120">
                  <c:v>6</c:v>
                </c:pt>
                <c:pt idx="121">
                  <c:v>6</c:v>
                </c:pt>
                <c:pt idx="122">
                  <c:v>6</c:v>
                </c:pt>
                <c:pt idx="123">
                  <c:v>6</c:v>
                </c:pt>
                <c:pt idx="124">
                  <c:v>6</c:v>
                </c:pt>
                <c:pt idx="125">
                  <c:v>6</c:v>
                </c:pt>
                <c:pt idx="126">
                  <c:v>6</c:v>
                </c:pt>
                <c:pt idx="127">
                  <c:v>6</c:v>
                </c:pt>
                <c:pt idx="128">
                  <c:v>6</c:v>
                </c:pt>
                <c:pt idx="129">
                  <c:v>6</c:v>
                </c:pt>
                <c:pt idx="130">
                  <c:v>6</c:v>
                </c:pt>
                <c:pt idx="131">
                  <c:v>6</c:v>
                </c:pt>
                <c:pt idx="132">
                  <c:v>6</c:v>
                </c:pt>
                <c:pt idx="133">
                  <c:v>6</c:v>
                </c:pt>
                <c:pt idx="134">
                  <c:v>6</c:v>
                </c:pt>
                <c:pt idx="135">
                  <c:v>6</c:v>
                </c:pt>
                <c:pt idx="136">
                  <c:v>6</c:v>
                </c:pt>
                <c:pt idx="137">
                  <c:v>6</c:v>
                </c:pt>
                <c:pt idx="138">
                  <c:v>6</c:v>
                </c:pt>
                <c:pt idx="139">
                  <c:v>6</c:v>
                </c:pt>
                <c:pt idx="140">
                  <c:v>6</c:v>
                </c:pt>
                <c:pt idx="141">
                  <c:v>6</c:v>
                </c:pt>
                <c:pt idx="142">
                  <c:v>6</c:v>
                </c:pt>
                <c:pt idx="143">
                  <c:v>6</c:v>
                </c:pt>
                <c:pt idx="144">
                  <c:v>6</c:v>
                </c:pt>
                <c:pt idx="145">
                  <c:v>6</c:v>
                </c:pt>
                <c:pt idx="146">
                  <c:v>6</c:v>
                </c:pt>
                <c:pt idx="147">
                  <c:v>6</c:v>
                </c:pt>
                <c:pt idx="148">
                  <c:v>6</c:v>
                </c:pt>
                <c:pt idx="149">
                  <c:v>6</c:v>
                </c:pt>
                <c:pt idx="150">
                  <c:v>6</c:v>
                </c:pt>
                <c:pt idx="151">
                  <c:v>6</c:v>
                </c:pt>
                <c:pt idx="152">
                  <c:v>6</c:v>
                </c:pt>
                <c:pt idx="153">
                  <c:v>6</c:v>
                </c:pt>
                <c:pt idx="154">
                  <c:v>6</c:v>
                </c:pt>
                <c:pt idx="155">
                  <c:v>6</c:v>
                </c:pt>
                <c:pt idx="156">
                  <c:v>6</c:v>
                </c:pt>
                <c:pt idx="157">
                  <c:v>6</c:v>
                </c:pt>
                <c:pt idx="158">
                  <c:v>6</c:v>
                </c:pt>
                <c:pt idx="159">
                  <c:v>6</c:v>
                </c:pt>
                <c:pt idx="160">
                  <c:v>6</c:v>
                </c:pt>
                <c:pt idx="161">
                  <c:v>6</c:v>
                </c:pt>
                <c:pt idx="162">
                  <c:v>6</c:v>
                </c:pt>
                <c:pt idx="163">
                  <c:v>6</c:v>
                </c:pt>
                <c:pt idx="164">
                  <c:v>6</c:v>
                </c:pt>
                <c:pt idx="165">
                  <c:v>6</c:v>
                </c:pt>
                <c:pt idx="166">
                  <c:v>6</c:v>
                </c:pt>
                <c:pt idx="167">
                  <c:v>6</c:v>
                </c:pt>
                <c:pt idx="168">
                  <c:v>6</c:v>
                </c:pt>
                <c:pt idx="169">
                  <c:v>6</c:v>
                </c:pt>
                <c:pt idx="170">
                  <c:v>6</c:v>
                </c:pt>
                <c:pt idx="171">
                  <c:v>6</c:v>
                </c:pt>
                <c:pt idx="172">
                  <c:v>6</c:v>
                </c:pt>
                <c:pt idx="173">
                  <c:v>6</c:v>
                </c:pt>
                <c:pt idx="174">
                  <c:v>6</c:v>
                </c:pt>
                <c:pt idx="175">
                  <c:v>6</c:v>
                </c:pt>
                <c:pt idx="176">
                  <c:v>6</c:v>
                </c:pt>
                <c:pt idx="177">
                  <c:v>6</c:v>
                </c:pt>
                <c:pt idx="178">
                  <c:v>6</c:v>
                </c:pt>
                <c:pt idx="179">
                  <c:v>6</c:v>
                </c:pt>
                <c:pt idx="180">
                  <c:v>6</c:v>
                </c:pt>
                <c:pt idx="181">
                  <c:v>6</c:v>
                </c:pt>
                <c:pt idx="182">
                  <c:v>6</c:v>
                </c:pt>
                <c:pt idx="183">
                  <c:v>6</c:v>
                </c:pt>
                <c:pt idx="184">
                  <c:v>6</c:v>
                </c:pt>
                <c:pt idx="185">
                  <c:v>6</c:v>
                </c:pt>
                <c:pt idx="186">
                  <c:v>6</c:v>
                </c:pt>
                <c:pt idx="187">
                  <c:v>6</c:v>
                </c:pt>
                <c:pt idx="188">
                  <c:v>6</c:v>
                </c:pt>
                <c:pt idx="189">
                  <c:v>6</c:v>
                </c:pt>
                <c:pt idx="190">
                  <c:v>6</c:v>
                </c:pt>
                <c:pt idx="191">
                  <c:v>6</c:v>
                </c:pt>
                <c:pt idx="192">
                  <c:v>6</c:v>
                </c:pt>
                <c:pt idx="193">
                  <c:v>6</c:v>
                </c:pt>
                <c:pt idx="194">
                  <c:v>6</c:v>
                </c:pt>
                <c:pt idx="195">
                  <c:v>6</c:v>
                </c:pt>
                <c:pt idx="196">
                  <c:v>6</c:v>
                </c:pt>
                <c:pt idx="197">
                  <c:v>6</c:v>
                </c:pt>
                <c:pt idx="198">
                  <c:v>6</c:v>
                </c:pt>
                <c:pt idx="199">
                  <c:v>6</c:v>
                </c:pt>
                <c:pt idx="200">
                  <c:v>6</c:v>
                </c:pt>
                <c:pt idx="201">
                  <c:v>6</c:v>
                </c:pt>
                <c:pt idx="202">
                  <c:v>6</c:v>
                </c:pt>
                <c:pt idx="203">
                  <c:v>6</c:v>
                </c:pt>
                <c:pt idx="204">
                  <c:v>6</c:v>
                </c:pt>
                <c:pt idx="205">
                  <c:v>6</c:v>
                </c:pt>
                <c:pt idx="206">
                  <c:v>6</c:v>
                </c:pt>
                <c:pt idx="207">
                  <c:v>6</c:v>
                </c:pt>
                <c:pt idx="208">
                  <c:v>6</c:v>
                </c:pt>
                <c:pt idx="209">
                  <c:v>6</c:v>
                </c:pt>
                <c:pt idx="210">
                  <c:v>6</c:v>
                </c:pt>
                <c:pt idx="211">
                  <c:v>6</c:v>
                </c:pt>
                <c:pt idx="212">
                  <c:v>6</c:v>
                </c:pt>
                <c:pt idx="213">
                  <c:v>6</c:v>
                </c:pt>
                <c:pt idx="214">
                  <c:v>6</c:v>
                </c:pt>
                <c:pt idx="215">
                  <c:v>6</c:v>
                </c:pt>
                <c:pt idx="216">
                  <c:v>6</c:v>
                </c:pt>
                <c:pt idx="217">
                  <c:v>6</c:v>
                </c:pt>
                <c:pt idx="218">
                  <c:v>6</c:v>
                </c:pt>
                <c:pt idx="219">
                  <c:v>6</c:v>
                </c:pt>
                <c:pt idx="220">
                  <c:v>6</c:v>
                </c:pt>
                <c:pt idx="221">
                  <c:v>6</c:v>
                </c:pt>
                <c:pt idx="222">
                  <c:v>6</c:v>
                </c:pt>
                <c:pt idx="223">
                  <c:v>6</c:v>
                </c:pt>
                <c:pt idx="224">
                  <c:v>6</c:v>
                </c:pt>
                <c:pt idx="225">
                  <c:v>6</c:v>
                </c:pt>
                <c:pt idx="226">
                  <c:v>6</c:v>
                </c:pt>
                <c:pt idx="227">
                  <c:v>6</c:v>
                </c:pt>
                <c:pt idx="228">
                  <c:v>6</c:v>
                </c:pt>
                <c:pt idx="229">
                  <c:v>6</c:v>
                </c:pt>
                <c:pt idx="230">
                  <c:v>6</c:v>
                </c:pt>
                <c:pt idx="231">
                  <c:v>6</c:v>
                </c:pt>
                <c:pt idx="232">
                  <c:v>6</c:v>
                </c:pt>
                <c:pt idx="233">
                  <c:v>6</c:v>
                </c:pt>
                <c:pt idx="234">
                  <c:v>6</c:v>
                </c:pt>
                <c:pt idx="235">
                  <c:v>6</c:v>
                </c:pt>
                <c:pt idx="236">
                  <c:v>6</c:v>
                </c:pt>
                <c:pt idx="237">
                  <c:v>6</c:v>
                </c:pt>
                <c:pt idx="238">
                  <c:v>6</c:v>
                </c:pt>
                <c:pt idx="239">
                  <c:v>6</c:v>
                </c:pt>
                <c:pt idx="240">
                  <c:v>6</c:v>
                </c:pt>
                <c:pt idx="241">
                  <c:v>6</c:v>
                </c:pt>
                <c:pt idx="242">
                  <c:v>6</c:v>
                </c:pt>
                <c:pt idx="243">
                  <c:v>6</c:v>
                </c:pt>
                <c:pt idx="244">
                  <c:v>6</c:v>
                </c:pt>
                <c:pt idx="245">
                  <c:v>6</c:v>
                </c:pt>
                <c:pt idx="246">
                  <c:v>6</c:v>
                </c:pt>
                <c:pt idx="247">
                  <c:v>6</c:v>
                </c:pt>
                <c:pt idx="248">
                  <c:v>6</c:v>
                </c:pt>
                <c:pt idx="249">
                  <c:v>6</c:v>
                </c:pt>
                <c:pt idx="250">
                  <c:v>6</c:v>
                </c:pt>
                <c:pt idx="251">
                  <c:v>6</c:v>
                </c:pt>
                <c:pt idx="252">
                  <c:v>6</c:v>
                </c:pt>
                <c:pt idx="253">
                  <c:v>6</c:v>
                </c:pt>
                <c:pt idx="254">
                  <c:v>6</c:v>
                </c:pt>
                <c:pt idx="255">
                  <c:v>6</c:v>
                </c:pt>
                <c:pt idx="256">
                  <c:v>6</c:v>
                </c:pt>
                <c:pt idx="257">
                  <c:v>6</c:v>
                </c:pt>
                <c:pt idx="258">
                  <c:v>6</c:v>
                </c:pt>
                <c:pt idx="259">
                  <c:v>6</c:v>
                </c:pt>
                <c:pt idx="260">
                  <c:v>6</c:v>
                </c:pt>
                <c:pt idx="261">
                  <c:v>6</c:v>
                </c:pt>
                <c:pt idx="262">
                  <c:v>6</c:v>
                </c:pt>
                <c:pt idx="263">
                  <c:v>6</c:v>
                </c:pt>
                <c:pt idx="264">
                  <c:v>6</c:v>
                </c:pt>
                <c:pt idx="265">
                  <c:v>6</c:v>
                </c:pt>
                <c:pt idx="266">
                  <c:v>6</c:v>
                </c:pt>
                <c:pt idx="267">
                  <c:v>6</c:v>
                </c:pt>
                <c:pt idx="268">
                  <c:v>6</c:v>
                </c:pt>
                <c:pt idx="269">
                  <c:v>6</c:v>
                </c:pt>
                <c:pt idx="270">
                  <c:v>6</c:v>
                </c:pt>
                <c:pt idx="271">
                  <c:v>6</c:v>
                </c:pt>
                <c:pt idx="272">
                  <c:v>6</c:v>
                </c:pt>
                <c:pt idx="273">
                  <c:v>6</c:v>
                </c:pt>
                <c:pt idx="274">
                  <c:v>6</c:v>
                </c:pt>
                <c:pt idx="275">
                  <c:v>6</c:v>
                </c:pt>
                <c:pt idx="276">
                  <c:v>6</c:v>
                </c:pt>
                <c:pt idx="277">
                  <c:v>6</c:v>
                </c:pt>
                <c:pt idx="278">
                  <c:v>6</c:v>
                </c:pt>
                <c:pt idx="279">
                  <c:v>6</c:v>
                </c:pt>
                <c:pt idx="280">
                  <c:v>6</c:v>
                </c:pt>
                <c:pt idx="281">
                  <c:v>6</c:v>
                </c:pt>
                <c:pt idx="282">
                  <c:v>6</c:v>
                </c:pt>
                <c:pt idx="283">
                  <c:v>6</c:v>
                </c:pt>
                <c:pt idx="284">
                  <c:v>6</c:v>
                </c:pt>
                <c:pt idx="285">
                  <c:v>6</c:v>
                </c:pt>
                <c:pt idx="286">
                  <c:v>6</c:v>
                </c:pt>
                <c:pt idx="287">
                  <c:v>6</c:v>
                </c:pt>
                <c:pt idx="288">
                  <c:v>6</c:v>
                </c:pt>
                <c:pt idx="289">
                  <c:v>6</c:v>
                </c:pt>
                <c:pt idx="290">
                  <c:v>6</c:v>
                </c:pt>
                <c:pt idx="291">
                  <c:v>6</c:v>
                </c:pt>
                <c:pt idx="292">
                  <c:v>6</c:v>
                </c:pt>
                <c:pt idx="293">
                  <c:v>6</c:v>
                </c:pt>
                <c:pt idx="294">
                  <c:v>6</c:v>
                </c:pt>
                <c:pt idx="295">
                  <c:v>6</c:v>
                </c:pt>
                <c:pt idx="296">
                  <c:v>6</c:v>
                </c:pt>
                <c:pt idx="297">
                  <c:v>6</c:v>
                </c:pt>
                <c:pt idx="298">
                  <c:v>6</c:v>
                </c:pt>
                <c:pt idx="299">
                  <c:v>6</c:v>
                </c:pt>
                <c:pt idx="300">
                  <c:v>6</c:v>
                </c:pt>
                <c:pt idx="301">
                  <c:v>6</c:v>
                </c:pt>
                <c:pt idx="302">
                  <c:v>6</c:v>
                </c:pt>
                <c:pt idx="303">
                  <c:v>6</c:v>
                </c:pt>
                <c:pt idx="304">
                  <c:v>6</c:v>
                </c:pt>
                <c:pt idx="305">
                  <c:v>6</c:v>
                </c:pt>
                <c:pt idx="306">
                  <c:v>6</c:v>
                </c:pt>
                <c:pt idx="307">
                  <c:v>6</c:v>
                </c:pt>
                <c:pt idx="308">
                  <c:v>6</c:v>
                </c:pt>
                <c:pt idx="309">
                  <c:v>6</c:v>
                </c:pt>
                <c:pt idx="310">
                  <c:v>6</c:v>
                </c:pt>
                <c:pt idx="311">
                  <c:v>6</c:v>
                </c:pt>
                <c:pt idx="312">
                  <c:v>6</c:v>
                </c:pt>
                <c:pt idx="313">
                  <c:v>6</c:v>
                </c:pt>
                <c:pt idx="314">
                  <c:v>6</c:v>
                </c:pt>
                <c:pt idx="315">
                  <c:v>6</c:v>
                </c:pt>
                <c:pt idx="316">
                  <c:v>6</c:v>
                </c:pt>
                <c:pt idx="317">
                  <c:v>6</c:v>
                </c:pt>
                <c:pt idx="318">
                  <c:v>6</c:v>
                </c:pt>
                <c:pt idx="319">
                  <c:v>6</c:v>
                </c:pt>
                <c:pt idx="320">
                  <c:v>6</c:v>
                </c:pt>
                <c:pt idx="321">
                  <c:v>6</c:v>
                </c:pt>
                <c:pt idx="322">
                  <c:v>6</c:v>
                </c:pt>
                <c:pt idx="323">
                  <c:v>6</c:v>
                </c:pt>
                <c:pt idx="324">
                  <c:v>6</c:v>
                </c:pt>
                <c:pt idx="325">
                  <c:v>6</c:v>
                </c:pt>
                <c:pt idx="326">
                  <c:v>6</c:v>
                </c:pt>
                <c:pt idx="327">
                  <c:v>6</c:v>
                </c:pt>
                <c:pt idx="328">
                  <c:v>6</c:v>
                </c:pt>
                <c:pt idx="329">
                  <c:v>6</c:v>
                </c:pt>
                <c:pt idx="330">
                  <c:v>6</c:v>
                </c:pt>
                <c:pt idx="331">
                  <c:v>6</c:v>
                </c:pt>
                <c:pt idx="332">
                  <c:v>6</c:v>
                </c:pt>
                <c:pt idx="333">
                  <c:v>6</c:v>
                </c:pt>
                <c:pt idx="334">
                  <c:v>6</c:v>
                </c:pt>
                <c:pt idx="335">
                  <c:v>6</c:v>
                </c:pt>
                <c:pt idx="336">
                  <c:v>6</c:v>
                </c:pt>
                <c:pt idx="337">
                  <c:v>6</c:v>
                </c:pt>
                <c:pt idx="338">
                  <c:v>6</c:v>
                </c:pt>
                <c:pt idx="339">
                  <c:v>6</c:v>
                </c:pt>
                <c:pt idx="340">
                  <c:v>6</c:v>
                </c:pt>
                <c:pt idx="341">
                  <c:v>6</c:v>
                </c:pt>
                <c:pt idx="342">
                  <c:v>6</c:v>
                </c:pt>
                <c:pt idx="343">
                  <c:v>6</c:v>
                </c:pt>
                <c:pt idx="344">
                  <c:v>6</c:v>
                </c:pt>
                <c:pt idx="345">
                  <c:v>6</c:v>
                </c:pt>
                <c:pt idx="346">
                  <c:v>6</c:v>
                </c:pt>
                <c:pt idx="347">
                  <c:v>6</c:v>
                </c:pt>
                <c:pt idx="348">
                  <c:v>6</c:v>
                </c:pt>
                <c:pt idx="349">
                  <c:v>6</c:v>
                </c:pt>
                <c:pt idx="350">
                  <c:v>6</c:v>
                </c:pt>
                <c:pt idx="351">
                  <c:v>6</c:v>
                </c:pt>
                <c:pt idx="352">
                  <c:v>6</c:v>
                </c:pt>
                <c:pt idx="353">
                  <c:v>6</c:v>
                </c:pt>
                <c:pt idx="354">
                  <c:v>6</c:v>
                </c:pt>
                <c:pt idx="355">
                  <c:v>6</c:v>
                </c:pt>
                <c:pt idx="356">
                  <c:v>6</c:v>
                </c:pt>
                <c:pt idx="357">
                  <c:v>6</c:v>
                </c:pt>
                <c:pt idx="358">
                  <c:v>6</c:v>
                </c:pt>
                <c:pt idx="359">
                  <c:v>6</c:v>
                </c:pt>
                <c:pt idx="360">
                  <c:v>6</c:v>
                </c:pt>
                <c:pt idx="361">
                  <c:v>6</c:v>
                </c:pt>
                <c:pt idx="362">
                  <c:v>6</c:v>
                </c:pt>
                <c:pt idx="363">
                  <c:v>6</c:v>
                </c:pt>
                <c:pt idx="364">
                  <c:v>6</c:v>
                </c:pt>
                <c:pt idx="365">
                  <c:v>6</c:v>
                </c:pt>
                <c:pt idx="366">
                  <c:v>6</c:v>
                </c:pt>
                <c:pt idx="367">
                  <c:v>6</c:v>
                </c:pt>
                <c:pt idx="368">
                  <c:v>6</c:v>
                </c:pt>
                <c:pt idx="369">
                  <c:v>6</c:v>
                </c:pt>
                <c:pt idx="370">
                  <c:v>6</c:v>
                </c:pt>
                <c:pt idx="371">
                  <c:v>6</c:v>
                </c:pt>
                <c:pt idx="372">
                  <c:v>6</c:v>
                </c:pt>
                <c:pt idx="373">
                  <c:v>6</c:v>
                </c:pt>
                <c:pt idx="374">
                  <c:v>6</c:v>
                </c:pt>
                <c:pt idx="375">
                  <c:v>6</c:v>
                </c:pt>
                <c:pt idx="376">
                  <c:v>6</c:v>
                </c:pt>
                <c:pt idx="377">
                  <c:v>6</c:v>
                </c:pt>
                <c:pt idx="378">
                  <c:v>6</c:v>
                </c:pt>
                <c:pt idx="379">
                  <c:v>6</c:v>
                </c:pt>
                <c:pt idx="380">
                  <c:v>6</c:v>
                </c:pt>
                <c:pt idx="381">
                  <c:v>6</c:v>
                </c:pt>
                <c:pt idx="382">
                  <c:v>6</c:v>
                </c:pt>
                <c:pt idx="383">
                  <c:v>6</c:v>
                </c:pt>
                <c:pt idx="384">
                  <c:v>6</c:v>
                </c:pt>
                <c:pt idx="385">
                  <c:v>6</c:v>
                </c:pt>
                <c:pt idx="386">
                  <c:v>6</c:v>
                </c:pt>
                <c:pt idx="387">
                  <c:v>6</c:v>
                </c:pt>
                <c:pt idx="388">
                  <c:v>6</c:v>
                </c:pt>
                <c:pt idx="389">
                  <c:v>6</c:v>
                </c:pt>
                <c:pt idx="390">
                  <c:v>6</c:v>
                </c:pt>
                <c:pt idx="391">
                  <c:v>6</c:v>
                </c:pt>
                <c:pt idx="392">
                  <c:v>6</c:v>
                </c:pt>
                <c:pt idx="393">
                  <c:v>6</c:v>
                </c:pt>
                <c:pt idx="394">
                  <c:v>6</c:v>
                </c:pt>
                <c:pt idx="395">
                  <c:v>6</c:v>
                </c:pt>
                <c:pt idx="396">
                  <c:v>6</c:v>
                </c:pt>
                <c:pt idx="397">
                  <c:v>6</c:v>
                </c:pt>
                <c:pt idx="398">
                  <c:v>6</c:v>
                </c:pt>
                <c:pt idx="399">
                  <c:v>6</c:v>
                </c:pt>
                <c:pt idx="400">
                  <c:v>6</c:v>
                </c:pt>
                <c:pt idx="401">
                  <c:v>6</c:v>
                </c:pt>
                <c:pt idx="402">
                  <c:v>6</c:v>
                </c:pt>
                <c:pt idx="403">
                  <c:v>6</c:v>
                </c:pt>
                <c:pt idx="404">
                  <c:v>6</c:v>
                </c:pt>
                <c:pt idx="405">
                  <c:v>6</c:v>
                </c:pt>
                <c:pt idx="406">
                  <c:v>6</c:v>
                </c:pt>
                <c:pt idx="407">
                  <c:v>6</c:v>
                </c:pt>
                <c:pt idx="408">
                  <c:v>6</c:v>
                </c:pt>
                <c:pt idx="409">
                  <c:v>6</c:v>
                </c:pt>
                <c:pt idx="410">
                  <c:v>6</c:v>
                </c:pt>
                <c:pt idx="411">
                  <c:v>6</c:v>
                </c:pt>
                <c:pt idx="412">
                  <c:v>6</c:v>
                </c:pt>
                <c:pt idx="413">
                  <c:v>6</c:v>
                </c:pt>
                <c:pt idx="414">
                  <c:v>6</c:v>
                </c:pt>
                <c:pt idx="415">
                  <c:v>6</c:v>
                </c:pt>
                <c:pt idx="416">
                  <c:v>6</c:v>
                </c:pt>
                <c:pt idx="417">
                  <c:v>6</c:v>
                </c:pt>
                <c:pt idx="418">
                  <c:v>6</c:v>
                </c:pt>
                <c:pt idx="419">
                  <c:v>6</c:v>
                </c:pt>
                <c:pt idx="420">
                  <c:v>6</c:v>
                </c:pt>
                <c:pt idx="421">
                  <c:v>6</c:v>
                </c:pt>
                <c:pt idx="422">
                  <c:v>6</c:v>
                </c:pt>
                <c:pt idx="423">
                  <c:v>6</c:v>
                </c:pt>
                <c:pt idx="424">
                  <c:v>6</c:v>
                </c:pt>
                <c:pt idx="425">
                  <c:v>6</c:v>
                </c:pt>
                <c:pt idx="426">
                  <c:v>6</c:v>
                </c:pt>
                <c:pt idx="427">
                  <c:v>6</c:v>
                </c:pt>
                <c:pt idx="428">
                  <c:v>6</c:v>
                </c:pt>
                <c:pt idx="429">
                  <c:v>6</c:v>
                </c:pt>
                <c:pt idx="430">
                  <c:v>6</c:v>
                </c:pt>
                <c:pt idx="431">
                  <c:v>6</c:v>
                </c:pt>
                <c:pt idx="432">
                  <c:v>6</c:v>
                </c:pt>
                <c:pt idx="433">
                  <c:v>6</c:v>
                </c:pt>
                <c:pt idx="434">
                  <c:v>6</c:v>
                </c:pt>
                <c:pt idx="435">
                  <c:v>6</c:v>
                </c:pt>
                <c:pt idx="436">
                  <c:v>6</c:v>
                </c:pt>
                <c:pt idx="437">
                  <c:v>6</c:v>
                </c:pt>
                <c:pt idx="438">
                  <c:v>6</c:v>
                </c:pt>
                <c:pt idx="439">
                  <c:v>6</c:v>
                </c:pt>
                <c:pt idx="440">
                  <c:v>6</c:v>
                </c:pt>
                <c:pt idx="441">
                  <c:v>6</c:v>
                </c:pt>
                <c:pt idx="442">
                  <c:v>6</c:v>
                </c:pt>
                <c:pt idx="443">
                  <c:v>6</c:v>
                </c:pt>
                <c:pt idx="444">
                  <c:v>6</c:v>
                </c:pt>
                <c:pt idx="445">
                  <c:v>6</c:v>
                </c:pt>
                <c:pt idx="446">
                  <c:v>6</c:v>
                </c:pt>
                <c:pt idx="447">
                  <c:v>6</c:v>
                </c:pt>
                <c:pt idx="448">
                  <c:v>6</c:v>
                </c:pt>
                <c:pt idx="449">
                  <c:v>6</c:v>
                </c:pt>
                <c:pt idx="450">
                  <c:v>6</c:v>
                </c:pt>
                <c:pt idx="451">
                  <c:v>6</c:v>
                </c:pt>
                <c:pt idx="452">
                  <c:v>6</c:v>
                </c:pt>
                <c:pt idx="453">
                  <c:v>6</c:v>
                </c:pt>
                <c:pt idx="454">
                  <c:v>6</c:v>
                </c:pt>
                <c:pt idx="455">
                  <c:v>6</c:v>
                </c:pt>
                <c:pt idx="456">
                  <c:v>6</c:v>
                </c:pt>
                <c:pt idx="457">
                  <c:v>6</c:v>
                </c:pt>
                <c:pt idx="458">
                  <c:v>6</c:v>
                </c:pt>
                <c:pt idx="459">
                  <c:v>6</c:v>
                </c:pt>
                <c:pt idx="460">
                  <c:v>6</c:v>
                </c:pt>
                <c:pt idx="461">
                  <c:v>6</c:v>
                </c:pt>
                <c:pt idx="462">
                  <c:v>6</c:v>
                </c:pt>
                <c:pt idx="463">
                  <c:v>6</c:v>
                </c:pt>
                <c:pt idx="464">
                  <c:v>6</c:v>
                </c:pt>
                <c:pt idx="465">
                  <c:v>6</c:v>
                </c:pt>
                <c:pt idx="466">
                  <c:v>6</c:v>
                </c:pt>
                <c:pt idx="467">
                  <c:v>6</c:v>
                </c:pt>
                <c:pt idx="468">
                  <c:v>6</c:v>
                </c:pt>
                <c:pt idx="469">
                  <c:v>6</c:v>
                </c:pt>
                <c:pt idx="470">
                  <c:v>6</c:v>
                </c:pt>
                <c:pt idx="471">
                  <c:v>6</c:v>
                </c:pt>
                <c:pt idx="472">
                  <c:v>6</c:v>
                </c:pt>
                <c:pt idx="473">
                  <c:v>6</c:v>
                </c:pt>
                <c:pt idx="474">
                  <c:v>6</c:v>
                </c:pt>
                <c:pt idx="475">
                  <c:v>6</c:v>
                </c:pt>
                <c:pt idx="476">
                  <c:v>6</c:v>
                </c:pt>
                <c:pt idx="477">
                  <c:v>6</c:v>
                </c:pt>
                <c:pt idx="478">
                  <c:v>6</c:v>
                </c:pt>
                <c:pt idx="479">
                  <c:v>6</c:v>
                </c:pt>
                <c:pt idx="480">
                  <c:v>6</c:v>
                </c:pt>
                <c:pt idx="481">
                  <c:v>6</c:v>
                </c:pt>
                <c:pt idx="482">
                  <c:v>6</c:v>
                </c:pt>
                <c:pt idx="483">
                  <c:v>6</c:v>
                </c:pt>
                <c:pt idx="484">
                  <c:v>6</c:v>
                </c:pt>
                <c:pt idx="485">
                  <c:v>6</c:v>
                </c:pt>
                <c:pt idx="486">
                  <c:v>6</c:v>
                </c:pt>
                <c:pt idx="487">
                  <c:v>6</c:v>
                </c:pt>
                <c:pt idx="488">
                  <c:v>6</c:v>
                </c:pt>
                <c:pt idx="489">
                  <c:v>6</c:v>
                </c:pt>
                <c:pt idx="490">
                  <c:v>6</c:v>
                </c:pt>
                <c:pt idx="491">
                  <c:v>6</c:v>
                </c:pt>
                <c:pt idx="492">
                  <c:v>6</c:v>
                </c:pt>
                <c:pt idx="493">
                  <c:v>6</c:v>
                </c:pt>
                <c:pt idx="494">
                  <c:v>6</c:v>
                </c:pt>
                <c:pt idx="495">
                  <c:v>6</c:v>
                </c:pt>
                <c:pt idx="496">
                  <c:v>6</c:v>
                </c:pt>
                <c:pt idx="497">
                  <c:v>6</c:v>
                </c:pt>
                <c:pt idx="498">
                  <c:v>6</c:v>
                </c:pt>
                <c:pt idx="499">
                  <c:v>6</c:v>
                </c:pt>
                <c:pt idx="500">
                  <c:v>6</c:v>
                </c:pt>
                <c:pt idx="501">
                  <c:v>6</c:v>
                </c:pt>
                <c:pt idx="502">
                  <c:v>6</c:v>
                </c:pt>
                <c:pt idx="503">
                  <c:v>6</c:v>
                </c:pt>
                <c:pt idx="504">
                  <c:v>6</c:v>
                </c:pt>
                <c:pt idx="505">
                  <c:v>6</c:v>
                </c:pt>
                <c:pt idx="506">
                  <c:v>6</c:v>
                </c:pt>
                <c:pt idx="507">
                  <c:v>6</c:v>
                </c:pt>
                <c:pt idx="508">
                  <c:v>6</c:v>
                </c:pt>
                <c:pt idx="509">
                  <c:v>6</c:v>
                </c:pt>
                <c:pt idx="510">
                  <c:v>6</c:v>
                </c:pt>
                <c:pt idx="511">
                  <c:v>6</c:v>
                </c:pt>
                <c:pt idx="512">
                  <c:v>6</c:v>
                </c:pt>
                <c:pt idx="513">
                  <c:v>6</c:v>
                </c:pt>
                <c:pt idx="514">
                  <c:v>6</c:v>
                </c:pt>
                <c:pt idx="515">
                  <c:v>6</c:v>
                </c:pt>
                <c:pt idx="516">
                  <c:v>6</c:v>
                </c:pt>
                <c:pt idx="517">
                  <c:v>6</c:v>
                </c:pt>
                <c:pt idx="518">
                  <c:v>6</c:v>
                </c:pt>
                <c:pt idx="519">
                  <c:v>6</c:v>
                </c:pt>
                <c:pt idx="520">
                  <c:v>6</c:v>
                </c:pt>
                <c:pt idx="521">
                  <c:v>6</c:v>
                </c:pt>
                <c:pt idx="522">
                  <c:v>6</c:v>
                </c:pt>
                <c:pt idx="523">
                  <c:v>6</c:v>
                </c:pt>
                <c:pt idx="524">
                  <c:v>6</c:v>
                </c:pt>
                <c:pt idx="525">
                  <c:v>6</c:v>
                </c:pt>
                <c:pt idx="526">
                  <c:v>6</c:v>
                </c:pt>
                <c:pt idx="527">
                  <c:v>6</c:v>
                </c:pt>
                <c:pt idx="528">
                  <c:v>6</c:v>
                </c:pt>
                <c:pt idx="529">
                  <c:v>6</c:v>
                </c:pt>
                <c:pt idx="530">
                  <c:v>6</c:v>
                </c:pt>
                <c:pt idx="531">
                  <c:v>6</c:v>
                </c:pt>
                <c:pt idx="532">
                  <c:v>6</c:v>
                </c:pt>
                <c:pt idx="533">
                  <c:v>6</c:v>
                </c:pt>
                <c:pt idx="534">
                  <c:v>6</c:v>
                </c:pt>
                <c:pt idx="535">
                  <c:v>6</c:v>
                </c:pt>
                <c:pt idx="536">
                  <c:v>6</c:v>
                </c:pt>
                <c:pt idx="537">
                  <c:v>6</c:v>
                </c:pt>
                <c:pt idx="538">
                  <c:v>6</c:v>
                </c:pt>
                <c:pt idx="539">
                  <c:v>6</c:v>
                </c:pt>
                <c:pt idx="540">
                  <c:v>6</c:v>
                </c:pt>
                <c:pt idx="541">
                  <c:v>6</c:v>
                </c:pt>
                <c:pt idx="542">
                  <c:v>6</c:v>
                </c:pt>
                <c:pt idx="543">
                  <c:v>6</c:v>
                </c:pt>
                <c:pt idx="544">
                  <c:v>6</c:v>
                </c:pt>
                <c:pt idx="545">
                  <c:v>6</c:v>
                </c:pt>
                <c:pt idx="546">
                  <c:v>6</c:v>
                </c:pt>
                <c:pt idx="547">
                  <c:v>6</c:v>
                </c:pt>
                <c:pt idx="548">
                  <c:v>6</c:v>
                </c:pt>
                <c:pt idx="549">
                  <c:v>6</c:v>
                </c:pt>
                <c:pt idx="550">
                  <c:v>6</c:v>
                </c:pt>
                <c:pt idx="551">
                  <c:v>6</c:v>
                </c:pt>
                <c:pt idx="552">
                  <c:v>6</c:v>
                </c:pt>
                <c:pt idx="553">
                  <c:v>6</c:v>
                </c:pt>
                <c:pt idx="554">
                  <c:v>6</c:v>
                </c:pt>
                <c:pt idx="555">
                  <c:v>6</c:v>
                </c:pt>
                <c:pt idx="556">
                  <c:v>6</c:v>
                </c:pt>
                <c:pt idx="557">
                  <c:v>6</c:v>
                </c:pt>
                <c:pt idx="558">
                  <c:v>6</c:v>
                </c:pt>
                <c:pt idx="559">
                  <c:v>6</c:v>
                </c:pt>
                <c:pt idx="560">
                  <c:v>6</c:v>
                </c:pt>
                <c:pt idx="561">
                  <c:v>6</c:v>
                </c:pt>
                <c:pt idx="562">
                  <c:v>6</c:v>
                </c:pt>
                <c:pt idx="563">
                  <c:v>6</c:v>
                </c:pt>
                <c:pt idx="564">
                  <c:v>6</c:v>
                </c:pt>
                <c:pt idx="565">
                  <c:v>6</c:v>
                </c:pt>
                <c:pt idx="566">
                  <c:v>6</c:v>
                </c:pt>
                <c:pt idx="567">
                  <c:v>6</c:v>
                </c:pt>
                <c:pt idx="568">
                  <c:v>6</c:v>
                </c:pt>
                <c:pt idx="569">
                  <c:v>6</c:v>
                </c:pt>
                <c:pt idx="570">
                  <c:v>6</c:v>
                </c:pt>
                <c:pt idx="571">
                  <c:v>6</c:v>
                </c:pt>
                <c:pt idx="572">
                  <c:v>6</c:v>
                </c:pt>
                <c:pt idx="573">
                  <c:v>6</c:v>
                </c:pt>
                <c:pt idx="574">
                  <c:v>6</c:v>
                </c:pt>
                <c:pt idx="575">
                  <c:v>6</c:v>
                </c:pt>
                <c:pt idx="576">
                  <c:v>6</c:v>
                </c:pt>
                <c:pt idx="577">
                  <c:v>6</c:v>
                </c:pt>
                <c:pt idx="578">
                  <c:v>6</c:v>
                </c:pt>
                <c:pt idx="579">
                  <c:v>6</c:v>
                </c:pt>
                <c:pt idx="580">
                  <c:v>6</c:v>
                </c:pt>
                <c:pt idx="581">
                  <c:v>6</c:v>
                </c:pt>
                <c:pt idx="582">
                  <c:v>6</c:v>
                </c:pt>
                <c:pt idx="583">
                  <c:v>6</c:v>
                </c:pt>
                <c:pt idx="584">
                  <c:v>6</c:v>
                </c:pt>
                <c:pt idx="585">
                  <c:v>6</c:v>
                </c:pt>
                <c:pt idx="586">
                  <c:v>6</c:v>
                </c:pt>
                <c:pt idx="587">
                  <c:v>6</c:v>
                </c:pt>
                <c:pt idx="588">
                  <c:v>6</c:v>
                </c:pt>
                <c:pt idx="589">
                  <c:v>6</c:v>
                </c:pt>
                <c:pt idx="590">
                  <c:v>6</c:v>
                </c:pt>
                <c:pt idx="591">
                  <c:v>6</c:v>
                </c:pt>
                <c:pt idx="592">
                  <c:v>6</c:v>
                </c:pt>
                <c:pt idx="593">
                  <c:v>6</c:v>
                </c:pt>
                <c:pt idx="594">
                  <c:v>6</c:v>
                </c:pt>
                <c:pt idx="595">
                  <c:v>6</c:v>
                </c:pt>
                <c:pt idx="596">
                  <c:v>6</c:v>
                </c:pt>
                <c:pt idx="597">
                  <c:v>6</c:v>
                </c:pt>
                <c:pt idx="598">
                  <c:v>6</c:v>
                </c:pt>
                <c:pt idx="599">
                  <c:v>6</c:v>
                </c:pt>
                <c:pt idx="600">
                  <c:v>6</c:v>
                </c:pt>
                <c:pt idx="601">
                  <c:v>6</c:v>
                </c:pt>
                <c:pt idx="602">
                  <c:v>6</c:v>
                </c:pt>
                <c:pt idx="603">
                  <c:v>6</c:v>
                </c:pt>
                <c:pt idx="604">
                  <c:v>6</c:v>
                </c:pt>
                <c:pt idx="605">
                  <c:v>6</c:v>
                </c:pt>
                <c:pt idx="606">
                  <c:v>6</c:v>
                </c:pt>
                <c:pt idx="607">
                  <c:v>6</c:v>
                </c:pt>
                <c:pt idx="608">
                  <c:v>6</c:v>
                </c:pt>
                <c:pt idx="609">
                  <c:v>6</c:v>
                </c:pt>
                <c:pt idx="610">
                  <c:v>6</c:v>
                </c:pt>
                <c:pt idx="611">
                  <c:v>6</c:v>
                </c:pt>
                <c:pt idx="612">
                  <c:v>6</c:v>
                </c:pt>
                <c:pt idx="613">
                  <c:v>6</c:v>
                </c:pt>
                <c:pt idx="614">
                  <c:v>6</c:v>
                </c:pt>
                <c:pt idx="615">
                  <c:v>6</c:v>
                </c:pt>
                <c:pt idx="616">
                  <c:v>6</c:v>
                </c:pt>
                <c:pt idx="617">
                  <c:v>6</c:v>
                </c:pt>
                <c:pt idx="618">
                  <c:v>6</c:v>
                </c:pt>
                <c:pt idx="619">
                  <c:v>6</c:v>
                </c:pt>
                <c:pt idx="620">
                  <c:v>6</c:v>
                </c:pt>
                <c:pt idx="621">
                  <c:v>6</c:v>
                </c:pt>
                <c:pt idx="622">
                  <c:v>6</c:v>
                </c:pt>
                <c:pt idx="623">
                  <c:v>6</c:v>
                </c:pt>
                <c:pt idx="624">
                  <c:v>6</c:v>
                </c:pt>
                <c:pt idx="625">
                  <c:v>6</c:v>
                </c:pt>
                <c:pt idx="626">
                  <c:v>6</c:v>
                </c:pt>
                <c:pt idx="627">
                  <c:v>6</c:v>
                </c:pt>
                <c:pt idx="628">
                  <c:v>6</c:v>
                </c:pt>
                <c:pt idx="629">
                  <c:v>6</c:v>
                </c:pt>
                <c:pt idx="630">
                  <c:v>6</c:v>
                </c:pt>
                <c:pt idx="631">
                  <c:v>6</c:v>
                </c:pt>
                <c:pt idx="632">
                  <c:v>6</c:v>
                </c:pt>
                <c:pt idx="633">
                  <c:v>6</c:v>
                </c:pt>
                <c:pt idx="634">
                  <c:v>6</c:v>
                </c:pt>
                <c:pt idx="635">
                  <c:v>6</c:v>
                </c:pt>
                <c:pt idx="636">
                  <c:v>6</c:v>
                </c:pt>
                <c:pt idx="637">
                  <c:v>6</c:v>
                </c:pt>
                <c:pt idx="638">
                  <c:v>6</c:v>
                </c:pt>
                <c:pt idx="639">
                  <c:v>6</c:v>
                </c:pt>
                <c:pt idx="640">
                  <c:v>6</c:v>
                </c:pt>
                <c:pt idx="641">
                  <c:v>6</c:v>
                </c:pt>
                <c:pt idx="642">
                  <c:v>6</c:v>
                </c:pt>
                <c:pt idx="643">
                  <c:v>6</c:v>
                </c:pt>
                <c:pt idx="644">
                  <c:v>6</c:v>
                </c:pt>
                <c:pt idx="645">
                  <c:v>6</c:v>
                </c:pt>
                <c:pt idx="646">
                  <c:v>6</c:v>
                </c:pt>
                <c:pt idx="647">
                  <c:v>6</c:v>
                </c:pt>
                <c:pt idx="648">
                  <c:v>6</c:v>
                </c:pt>
                <c:pt idx="649">
                  <c:v>6</c:v>
                </c:pt>
                <c:pt idx="650">
                  <c:v>6</c:v>
                </c:pt>
                <c:pt idx="651">
                  <c:v>6</c:v>
                </c:pt>
                <c:pt idx="652">
                  <c:v>6</c:v>
                </c:pt>
                <c:pt idx="653">
                  <c:v>6</c:v>
                </c:pt>
                <c:pt idx="654">
                  <c:v>6</c:v>
                </c:pt>
                <c:pt idx="655">
                  <c:v>6</c:v>
                </c:pt>
                <c:pt idx="656">
                  <c:v>6</c:v>
                </c:pt>
                <c:pt idx="657">
                  <c:v>6</c:v>
                </c:pt>
                <c:pt idx="658">
                  <c:v>6</c:v>
                </c:pt>
                <c:pt idx="659">
                  <c:v>6</c:v>
                </c:pt>
                <c:pt idx="660">
                  <c:v>6</c:v>
                </c:pt>
                <c:pt idx="661">
                  <c:v>6</c:v>
                </c:pt>
                <c:pt idx="662">
                  <c:v>6</c:v>
                </c:pt>
                <c:pt idx="663">
                  <c:v>6</c:v>
                </c:pt>
                <c:pt idx="664">
                  <c:v>6</c:v>
                </c:pt>
                <c:pt idx="665">
                  <c:v>6</c:v>
                </c:pt>
                <c:pt idx="666">
                  <c:v>6</c:v>
                </c:pt>
                <c:pt idx="667">
                  <c:v>6</c:v>
                </c:pt>
                <c:pt idx="668">
                  <c:v>6</c:v>
                </c:pt>
                <c:pt idx="669">
                  <c:v>6</c:v>
                </c:pt>
                <c:pt idx="670">
                  <c:v>6</c:v>
                </c:pt>
                <c:pt idx="671">
                  <c:v>6</c:v>
                </c:pt>
                <c:pt idx="672">
                  <c:v>6</c:v>
                </c:pt>
                <c:pt idx="673">
                  <c:v>6</c:v>
                </c:pt>
                <c:pt idx="674">
                  <c:v>6</c:v>
                </c:pt>
                <c:pt idx="675">
                  <c:v>6</c:v>
                </c:pt>
                <c:pt idx="676">
                  <c:v>6</c:v>
                </c:pt>
                <c:pt idx="677">
                  <c:v>6</c:v>
                </c:pt>
                <c:pt idx="678">
                  <c:v>6</c:v>
                </c:pt>
                <c:pt idx="679">
                  <c:v>6</c:v>
                </c:pt>
                <c:pt idx="680">
                  <c:v>6</c:v>
                </c:pt>
                <c:pt idx="681">
                  <c:v>6</c:v>
                </c:pt>
                <c:pt idx="682">
                  <c:v>6</c:v>
                </c:pt>
                <c:pt idx="683">
                  <c:v>6</c:v>
                </c:pt>
                <c:pt idx="684">
                  <c:v>6</c:v>
                </c:pt>
                <c:pt idx="685">
                  <c:v>6</c:v>
                </c:pt>
                <c:pt idx="686">
                  <c:v>6</c:v>
                </c:pt>
                <c:pt idx="687">
                  <c:v>6</c:v>
                </c:pt>
                <c:pt idx="688">
                  <c:v>6</c:v>
                </c:pt>
                <c:pt idx="689">
                  <c:v>6</c:v>
                </c:pt>
                <c:pt idx="690">
                  <c:v>6</c:v>
                </c:pt>
                <c:pt idx="691">
                  <c:v>6</c:v>
                </c:pt>
                <c:pt idx="692">
                  <c:v>6</c:v>
                </c:pt>
                <c:pt idx="693">
                  <c:v>6</c:v>
                </c:pt>
                <c:pt idx="694">
                  <c:v>6</c:v>
                </c:pt>
                <c:pt idx="695">
                  <c:v>6</c:v>
                </c:pt>
                <c:pt idx="696">
                  <c:v>6</c:v>
                </c:pt>
                <c:pt idx="697">
                  <c:v>6</c:v>
                </c:pt>
                <c:pt idx="698">
                  <c:v>6</c:v>
                </c:pt>
                <c:pt idx="699">
                  <c:v>6</c:v>
                </c:pt>
                <c:pt idx="700">
                  <c:v>6</c:v>
                </c:pt>
                <c:pt idx="701">
                  <c:v>6</c:v>
                </c:pt>
                <c:pt idx="702">
                  <c:v>6</c:v>
                </c:pt>
                <c:pt idx="703">
                  <c:v>6</c:v>
                </c:pt>
                <c:pt idx="704">
                  <c:v>6</c:v>
                </c:pt>
                <c:pt idx="705">
                  <c:v>6</c:v>
                </c:pt>
                <c:pt idx="706">
                  <c:v>6</c:v>
                </c:pt>
                <c:pt idx="707">
                  <c:v>6</c:v>
                </c:pt>
                <c:pt idx="708">
                  <c:v>6</c:v>
                </c:pt>
                <c:pt idx="709">
                  <c:v>6</c:v>
                </c:pt>
                <c:pt idx="710">
                  <c:v>6</c:v>
                </c:pt>
                <c:pt idx="711">
                  <c:v>6</c:v>
                </c:pt>
                <c:pt idx="712">
                  <c:v>6</c:v>
                </c:pt>
                <c:pt idx="713">
                  <c:v>6</c:v>
                </c:pt>
                <c:pt idx="714">
                  <c:v>6</c:v>
                </c:pt>
                <c:pt idx="715">
                  <c:v>6</c:v>
                </c:pt>
                <c:pt idx="716">
                  <c:v>6</c:v>
                </c:pt>
                <c:pt idx="717">
                  <c:v>6</c:v>
                </c:pt>
                <c:pt idx="718">
                  <c:v>6</c:v>
                </c:pt>
                <c:pt idx="719">
                  <c:v>6</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6</c:v>
                </c:pt>
                <c:pt idx="841">
                  <c:v>6</c:v>
                </c:pt>
                <c:pt idx="842">
                  <c:v>6</c:v>
                </c:pt>
                <c:pt idx="843">
                  <c:v>6</c:v>
                </c:pt>
                <c:pt idx="844">
                  <c:v>6</c:v>
                </c:pt>
                <c:pt idx="845">
                  <c:v>6</c:v>
                </c:pt>
                <c:pt idx="846">
                  <c:v>6</c:v>
                </c:pt>
                <c:pt idx="847">
                  <c:v>6</c:v>
                </c:pt>
                <c:pt idx="848">
                  <c:v>6</c:v>
                </c:pt>
                <c:pt idx="849">
                  <c:v>6</c:v>
                </c:pt>
                <c:pt idx="850">
                  <c:v>6</c:v>
                </c:pt>
                <c:pt idx="851">
                  <c:v>6</c:v>
                </c:pt>
                <c:pt idx="852">
                  <c:v>6</c:v>
                </c:pt>
                <c:pt idx="853">
                  <c:v>6</c:v>
                </c:pt>
                <c:pt idx="854">
                  <c:v>6</c:v>
                </c:pt>
                <c:pt idx="855">
                  <c:v>6</c:v>
                </c:pt>
                <c:pt idx="856">
                  <c:v>6</c:v>
                </c:pt>
                <c:pt idx="857">
                  <c:v>6</c:v>
                </c:pt>
                <c:pt idx="858">
                  <c:v>6</c:v>
                </c:pt>
                <c:pt idx="859">
                  <c:v>6</c:v>
                </c:pt>
                <c:pt idx="860">
                  <c:v>6</c:v>
                </c:pt>
                <c:pt idx="861">
                  <c:v>6</c:v>
                </c:pt>
                <c:pt idx="862">
                  <c:v>6</c:v>
                </c:pt>
                <c:pt idx="863">
                  <c:v>6</c:v>
                </c:pt>
                <c:pt idx="864">
                  <c:v>6</c:v>
                </c:pt>
                <c:pt idx="865">
                  <c:v>6</c:v>
                </c:pt>
                <c:pt idx="866">
                  <c:v>6</c:v>
                </c:pt>
                <c:pt idx="867">
                  <c:v>6</c:v>
                </c:pt>
                <c:pt idx="868">
                  <c:v>6</c:v>
                </c:pt>
                <c:pt idx="869">
                  <c:v>6</c:v>
                </c:pt>
                <c:pt idx="870">
                  <c:v>6</c:v>
                </c:pt>
                <c:pt idx="871">
                  <c:v>6</c:v>
                </c:pt>
                <c:pt idx="872">
                  <c:v>6</c:v>
                </c:pt>
                <c:pt idx="873">
                  <c:v>6</c:v>
                </c:pt>
                <c:pt idx="874">
                  <c:v>6</c:v>
                </c:pt>
                <c:pt idx="875">
                  <c:v>6</c:v>
                </c:pt>
                <c:pt idx="876">
                  <c:v>6</c:v>
                </c:pt>
                <c:pt idx="877">
                  <c:v>6</c:v>
                </c:pt>
                <c:pt idx="878">
                  <c:v>6</c:v>
                </c:pt>
                <c:pt idx="879">
                  <c:v>6</c:v>
                </c:pt>
                <c:pt idx="880">
                  <c:v>6</c:v>
                </c:pt>
                <c:pt idx="881">
                  <c:v>6</c:v>
                </c:pt>
                <c:pt idx="882">
                  <c:v>6</c:v>
                </c:pt>
                <c:pt idx="883">
                  <c:v>6</c:v>
                </c:pt>
                <c:pt idx="884">
                  <c:v>6</c:v>
                </c:pt>
                <c:pt idx="885">
                  <c:v>6</c:v>
                </c:pt>
                <c:pt idx="886">
                  <c:v>6</c:v>
                </c:pt>
                <c:pt idx="887">
                  <c:v>6</c:v>
                </c:pt>
                <c:pt idx="888">
                  <c:v>6</c:v>
                </c:pt>
                <c:pt idx="889">
                  <c:v>6</c:v>
                </c:pt>
                <c:pt idx="890">
                  <c:v>6</c:v>
                </c:pt>
                <c:pt idx="891">
                  <c:v>6</c:v>
                </c:pt>
                <c:pt idx="892">
                  <c:v>6</c:v>
                </c:pt>
                <c:pt idx="893">
                  <c:v>6</c:v>
                </c:pt>
                <c:pt idx="894">
                  <c:v>6</c:v>
                </c:pt>
                <c:pt idx="895">
                  <c:v>6</c:v>
                </c:pt>
                <c:pt idx="896">
                  <c:v>6</c:v>
                </c:pt>
                <c:pt idx="897">
                  <c:v>6</c:v>
                </c:pt>
                <c:pt idx="898">
                  <c:v>6</c:v>
                </c:pt>
                <c:pt idx="899">
                  <c:v>6</c:v>
                </c:pt>
                <c:pt idx="900">
                  <c:v>6</c:v>
                </c:pt>
                <c:pt idx="901">
                  <c:v>6</c:v>
                </c:pt>
                <c:pt idx="902">
                  <c:v>6</c:v>
                </c:pt>
                <c:pt idx="903">
                  <c:v>6</c:v>
                </c:pt>
                <c:pt idx="904">
                  <c:v>6</c:v>
                </c:pt>
                <c:pt idx="905">
                  <c:v>6</c:v>
                </c:pt>
                <c:pt idx="906">
                  <c:v>6</c:v>
                </c:pt>
                <c:pt idx="907">
                  <c:v>6</c:v>
                </c:pt>
                <c:pt idx="908">
                  <c:v>6</c:v>
                </c:pt>
                <c:pt idx="909">
                  <c:v>6</c:v>
                </c:pt>
                <c:pt idx="910">
                  <c:v>6</c:v>
                </c:pt>
                <c:pt idx="911">
                  <c:v>6</c:v>
                </c:pt>
                <c:pt idx="912">
                  <c:v>6</c:v>
                </c:pt>
                <c:pt idx="913">
                  <c:v>6</c:v>
                </c:pt>
                <c:pt idx="914">
                  <c:v>6</c:v>
                </c:pt>
                <c:pt idx="915">
                  <c:v>6</c:v>
                </c:pt>
                <c:pt idx="916">
                  <c:v>6</c:v>
                </c:pt>
                <c:pt idx="917">
                  <c:v>6</c:v>
                </c:pt>
                <c:pt idx="918">
                  <c:v>6</c:v>
                </c:pt>
                <c:pt idx="919">
                  <c:v>6</c:v>
                </c:pt>
                <c:pt idx="920">
                  <c:v>6</c:v>
                </c:pt>
                <c:pt idx="921">
                  <c:v>6</c:v>
                </c:pt>
                <c:pt idx="922">
                  <c:v>6</c:v>
                </c:pt>
                <c:pt idx="923">
                  <c:v>6</c:v>
                </c:pt>
                <c:pt idx="924">
                  <c:v>6</c:v>
                </c:pt>
                <c:pt idx="925">
                  <c:v>6</c:v>
                </c:pt>
                <c:pt idx="926">
                  <c:v>6</c:v>
                </c:pt>
                <c:pt idx="927">
                  <c:v>6</c:v>
                </c:pt>
                <c:pt idx="928">
                  <c:v>6</c:v>
                </c:pt>
                <c:pt idx="929">
                  <c:v>6</c:v>
                </c:pt>
                <c:pt idx="930">
                  <c:v>6</c:v>
                </c:pt>
                <c:pt idx="931">
                  <c:v>6</c:v>
                </c:pt>
                <c:pt idx="932">
                  <c:v>6</c:v>
                </c:pt>
                <c:pt idx="933">
                  <c:v>6</c:v>
                </c:pt>
                <c:pt idx="934">
                  <c:v>6</c:v>
                </c:pt>
                <c:pt idx="935">
                  <c:v>6</c:v>
                </c:pt>
                <c:pt idx="936">
                  <c:v>6</c:v>
                </c:pt>
                <c:pt idx="937">
                  <c:v>6</c:v>
                </c:pt>
                <c:pt idx="938">
                  <c:v>6</c:v>
                </c:pt>
                <c:pt idx="939">
                  <c:v>6</c:v>
                </c:pt>
                <c:pt idx="940">
                  <c:v>6</c:v>
                </c:pt>
                <c:pt idx="941">
                  <c:v>6</c:v>
                </c:pt>
                <c:pt idx="942">
                  <c:v>6</c:v>
                </c:pt>
                <c:pt idx="943">
                  <c:v>6</c:v>
                </c:pt>
                <c:pt idx="944">
                  <c:v>6</c:v>
                </c:pt>
                <c:pt idx="945">
                  <c:v>6</c:v>
                </c:pt>
                <c:pt idx="946">
                  <c:v>6</c:v>
                </c:pt>
                <c:pt idx="947">
                  <c:v>6</c:v>
                </c:pt>
                <c:pt idx="948">
                  <c:v>6</c:v>
                </c:pt>
                <c:pt idx="949">
                  <c:v>6</c:v>
                </c:pt>
                <c:pt idx="950">
                  <c:v>6</c:v>
                </c:pt>
                <c:pt idx="951">
                  <c:v>6</c:v>
                </c:pt>
                <c:pt idx="952">
                  <c:v>6</c:v>
                </c:pt>
                <c:pt idx="953">
                  <c:v>6</c:v>
                </c:pt>
                <c:pt idx="954">
                  <c:v>6</c:v>
                </c:pt>
                <c:pt idx="955">
                  <c:v>6</c:v>
                </c:pt>
                <c:pt idx="956">
                  <c:v>6</c:v>
                </c:pt>
                <c:pt idx="957">
                  <c:v>6</c:v>
                </c:pt>
                <c:pt idx="958">
                  <c:v>6</c:v>
                </c:pt>
                <c:pt idx="959">
                  <c:v>6</c:v>
                </c:pt>
                <c:pt idx="960">
                  <c:v>6</c:v>
                </c:pt>
                <c:pt idx="961">
                  <c:v>6</c:v>
                </c:pt>
                <c:pt idx="962">
                  <c:v>6</c:v>
                </c:pt>
                <c:pt idx="963">
                  <c:v>6</c:v>
                </c:pt>
                <c:pt idx="964">
                  <c:v>6</c:v>
                </c:pt>
                <c:pt idx="965">
                  <c:v>6</c:v>
                </c:pt>
                <c:pt idx="966">
                  <c:v>6</c:v>
                </c:pt>
                <c:pt idx="967">
                  <c:v>6</c:v>
                </c:pt>
                <c:pt idx="968">
                  <c:v>6</c:v>
                </c:pt>
                <c:pt idx="969">
                  <c:v>6</c:v>
                </c:pt>
                <c:pt idx="970">
                  <c:v>6</c:v>
                </c:pt>
                <c:pt idx="971">
                  <c:v>6</c:v>
                </c:pt>
                <c:pt idx="972">
                  <c:v>6</c:v>
                </c:pt>
                <c:pt idx="973">
                  <c:v>6</c:v>
                </c:pt>
                <c:pt idx="974">
                  <c:v>6</c:v>
                </c:pt>
                <c:pt idx="975">
                  <c:v>6</c:v>
                </c:pt>
                <c:pt idx="976">
                  <c:v>6</c:v>
                </c:pt>
                <c:pt idx="977">
                  <c:v>6</c:v>
                </c:pt>
                <c:pt idx="978">
                  <c:v>6</c:v>
                </c:pt>
                <c:pt idx="979">
                  <c:v>6</c:v>
                </c:pt>
                <c:pt idx="980">
                  <c:v>6</c:v>
                </c:pt>
                <c:pt idx="981">
                  <c:v>6</c:v>
                </c:pt>
                <c:pt idx="982">
                  <c:v>6</c:v>
                </c:pt>
                <c:pt idx="983">
                  <c:v>6</c:v>
                </c:pt>
                <c:pt idx="984">
                  <c:v>6</c:v>
                </c:pt>
                <c:pt idx="985">
                  <c:v>6</c:v>
                </c:pt>
                <c:pt idx="986">
                  <c:v>6</c:v>
                </c:pt>
                <c:pt idx="987">
                  <c:v>6</c:v>
                </c:pt>
                <c:pt idx="988">
                  <c:v>6</c:v>
                </c:pt>
                <c:pt idx="989">
                  <c:v>6</c:v>
                </c:pt>
                <c:pt idx="990">
                  <c:v>6</c:v>
                </c:pt>
                <c:pt idx="991">
                  <c:v>6</c:v>
                </c:pt>
                <c:pt idx="992">
                  <c:v>6</c:v>
                </c:pt>
                <c:pt idx="993">
                  <c:v>6</c:v>
                </c:pt>
                <c:pt idx="994">
                  <c:v>6</c:v>
                </c:pt>
                <c:pt idx="995">
                  <c:v>6</c:v>
                </c:pt>
                <c:pt idx="996">
                  <c:v>6</c:v>
                </c:pt>
                <c:pt idx="997">
                  <c:v>6</c:v>
                </c:pt>
                <c:pt idx="998">
                  <c:v>6</c:v>
                </c:pt>
                <c:pt idx="999">
                  <c:v>6</c:v>
                </c:pt>
                <c:pt idx="1000">
                  <c:v>6</c:v>
                </c:pt>
                <c:pt idx="1001">
                  <c:v>6</c:v>
                </c:pt>
                <c:pt idx="1002">
                  <c:v>6</c:v>
                </c:pt>
                <c:pt idx="1003">
                  <c:v>6</c:v>
                </c:pt>
                <c:pt idx="1004">
                  <c:v>6</c:v>
                </c:pt>
                <c:pt idx="1005">
                  <c:v>6</c:v>
                </c:pt>
                <c:pt idx="1006">
                  <c:v>6</c:v>
                </c:pt>
                <c:pt idx="1007">
                  <c:v>6</c:v>
                </c:pt>
                <c:pt idx="1008">
                  <c:v>6</c:v>
                </c:pt>
                <c:pt idx="1009">
                  <c:v>6</c:v>
                </c:pt>
                <c:pt idx="1010">
                  <c:v>6</c:v>
                </c:pt>
                <c:pt idx="1011">
                  <c:v>6</c:v>
                </c:pt>
                <c:pt idx="1012">
                  <c:v>6</c:v>
                </c:pt>
                <c:pt idx="1013">
                  <c:v>6</c:v>
                </c:pt>
                <c:pt idx="1014">
                  <c:v>6</c:v>
                </c:pt>
                <c:pt idx="1015">
                  <c:v>6</c:v>
                </c:pt>
                <c:pt idx="1016">
                  <c:v>6</c:v>
                </c:pt>
                <c:pt idx="1017">
                  <c:v>6</c:v>
                </c:pt>
                <c:pt idx="1018">
                  <c:v>6</c:v>
                </c:pt>
                <c:pt idx="1019">
                  <c:v>6</c:v>
                </c:pt>
                <c:pt idx="1020">
                  <c:v>6</c:v>
                </c:pt>
                <c:pt idx="1021">
                  <c:v>6</c:v>
                </c:pt>
                <c:pt idx="1022">
                  <c:v>6</c:v>
                </c:pt>
                <c:pt idx="1023">
                  <c:v>6</c:v>
                </c:pt>
                <c:pt idx="1024">
                  <c:v>6</c:v>
                </c:pt>
                <c:pt idx="1025">
                  <c:v>6</c:v>
                </c:pt>
                <c:pt idx="1026">
                  <c:v>6</c:v>
                </c:pt>
                <c:pt idx="1027">
                  <c:v>6</c:v>
                </c:pt>
                <c:pt idx="1028">
                  <c:v>6</c:v>
                </c:pt>
                <c:pt idx="1029">
                  <c:v>6</c:v>
                </c:pt>
                <c:pt idx="1030">
                  <c:v>6</c:v>
                </c:pt>
                <c:pt idx="1031">
                  <c:v>6</c:v>
                </c:pt>
                <c:pt idx="1032">
                  <c:v>6</c:v>
                </c:pt>
                <c:pt idx="1033">
                  <c:v>6</c:v>
                </c:pt>
                <c:pt idx="1034">
                  <c:v>6</c:v>
                </c:pt>
                <c:pt idx="1035">
                  <c:v>6</c:v>
                </c:pt>
                <c:pt idx="1036">
                  <c:v>6</c:v>
                </c:pt>
                <c:pt idx="1037">
                  <c:v>6</c:v>
                </c:pt>
                <c:pt idx="1038">
                  <c:v>6</c:v>
                </c:pt>
                <c:pt idx="1039">
                  <c:v>6</c:v>
                </c:pt>
                <c:pt idx="1040">
                  <c:v>6</c:v>
                </c:pt>
                <c:pt idx="1041">
                  <c:v>6</c:v>
                </c:pt>
                <c:pt idx="1042">
                  <c:v>6</c:v>
                </c:pt>
                <c:pt idx="1043">
                  <c:v>6</c:v>
                </c:pt>
                <c:pt idx="1044">
                  <c:v>6</c:v>
                </c:pt>
                <c:pt idx="1045">
                  <c:v>6</c:v>
                </c:pt>
                <c:pt idx="1046">
                  <c:v>6</c:v>
                </c:pt>
                <c:pt idx="1047">
                  <c:v>6</c:v>
                </c:pt>
                <c:pt idx="1048">
                  <c:v>6</c:v>
                </c:pt>
                <c:pt idx="1049">
                  <c:v>6</c:v>
                </c:pt>
                <c:pt idx="1050">
                  <c:v>6</c:v>
                </c:pt>
                <c:pt idx="1051">
                  <c:v>6</c:v>
                </c:pt>
                <c:pt idx="1052">
                  <c:v>6</c:v>
                </c:pt>
                <c:pt idx="1053">
                  <c:v>6</c:v>
                </c:pt>
                <c:pt idx="1054">
                  <c:v>6</c:v>
                </c:pt>
                <c:pt idx="1055">
                  <c:v>6</c:v>
                </c:pt>
                <c:pt idx="1056">
                  <c:v>6</c:v>
                </c:pt>
                <c:pt idx="1057">
                  <c:v>6</c:v>
                </c:pt>
                <c:pt idx="1058">
                  <c:v>6</c:v>
                </c:pt>
                <c:pt idx="1059">
                  <c:v>6</c:v>
                </c:pt>
                <c:pt idx="1060">
                  <c:v>6</c:v>
                </c:pt>
                <c:pt idx="1061">
                  <c:v>6</c:v>
                </c:pt>
                <c:pt idx="1062">
                  <c:v>6</c:v>
                </c:pt>
                <c:pt idx="1063">
                  <c:v>6</c:v>
                </c:pt>
                <c:pt idx="1064">
                  <c:v>6</c:v>
                </c:pt>
                <c:pt idx="1065">
                  <c:v>6</c:v>
                </c:pt>
                <c:pt idx="1066">
                  <c:v>6</c:v>
                </c:pt>
                <c:pt idx="1067">
                  <c:v>6</c:v>
                </c:pt>
                <c:pt idx="1068">
                  <c:v>6</c:v>
                </c:pt>
                <c:pt idx="1069">
                  <c:v>6</c:v>
                </c:pt>
                <c:pt idx="1070">
                  <c:v>6</c:v>
                </c:pt>
                <c:pt idx="1071">
                  <c:v>6</c:v>
                </c:pt>
                <c:pt idx="1072">
                  <c:v>6</c:v>
                </c:pt>
                <c:pt idx="1073">
                  <c:v>6</c:v>
                </c:pt>
                <c:pt idx="1074">
                  <c:v>6</c:v>
                </c:pt>
                <c:pt idx="1075">
                  <c:v>6</c:v>
                </c:pt>
                <c:pt idx="1076">
                  <c:v>6</c:v>
                </c:pt>
                <c:pt idx="1077">
                  <c:v>6</c:v>
                </c:pt>
                <c:pt idx="1078">
                  <c:v>6</c:v>
                </c:pt>
                <c:pt idx="1079">
                  <c:v>6</c:v>
                </c:pt>
                <c:pt idx="1080">
                  <c:v>6</c:v>
                </c:pt>
                <c:pt idx="1081">
                  <c:v>6</c:v>
                </c:pt>
                <c:pt idx="1082">
                  <c:v>6</c:v>
                </c:pt>
                <c:pt idx="1083">
                  <c:v>6</c:v>
                </c:pt>
                <c:pt idx="1084">
                  <c:v>6</c:v>
                </c:pt>
                <c:pt idx="1085">
                  <c:v>6</c:v>
                </c:pt>
                <c:pt idx="1086">
                  <c:v>6</c:v>
                </c:pt>
                <c:pt idx="1087">
                  <c:v>6</c:v>
                </c:pt>
                <c:pt idx="1088">
                  <c:v>6</c:v>
                </c:pt>
                <c:pt idx="1089">
                  <c:v>6</c:v>
                </c:pt>
                <c:pt idx="1090">
                  <c:v>6</c:v>
                </c:pt>
                <c:pt idx="1091">
                  <c:v>6</c:v>
                </c:pt>
                <c:pt idx="1092">
                  <c:v>6</c:v>
                </c:pt>
                <c:pt idx="1093">
                  <c:v>6</c:v>
                </c:pt>
                <c:pt idx="1094">
                  <c:v>6</c:v>
                </c:pt>
                <c:pt idx="1095">
                  <c:v>6</c:v>
                </c:pt>
                <c:pt idx="1096">
                  <c:v>6</c:v>
                </c:pt>
                <c:pt idx="1097">
                  <c:v>6</c:v>
                </c:pt>
                <c:pt idx="1098">
                  <c:v>6</c:v>
                </c:pt>
                <c:pt idx="1099">
                  <c:v>6</c:v>
                </c:pt>
                <c:pt idx="1100">
                  <c:v>6</c:v>
                </c:pt>
                <c:pt idx="1101">
                  <c:v>6</c:v>
                </c:pt>
                <c:pt idx="1102">
                  <c:v>6</c:v>
                </c:pt>
                <c:pt idx="1103">
                  <c:v>6</c:v>
                </c:pt>
                <c:pt idx="1104">
                  <c:v>6</c:v>
                </c:pt>
                <c:pt idx="1105">
                  <c:v>6</c:v>
                </c:pt>
                <c:pt idx="1106">
                  <c:v>6</c:v>
                </c:pt>
                <c:pt idx="1107">
                  <c:v>6</c:v>
                </c:pt>
                <c:pt idx="1108">
                  <c:v>6</c:v>
                </c:pt>
                <c:pt idx="1109">
                  <c:v>6</c:v>
                </c:pt>
                <c:pt idx="1110">
                  <c:v>6</c:v>
                </c:pt>
                <c:pt idx="1111">
                  <c:v>6</c:v>
                </c:pt>
                <c:pt idx="1112">
                  <c:v>6</c:v>
                </c:pt>
                <c:pt idx="1113">
                  <c:v>6</c:v>
                </c:pt>
                <c:pt idx="1114">
                  <c:v>6</c:v>
                </c:pt>
                <c:pt idx="1115">
                  <c:v>6</c:v>
                </c:pt>
                <c:pt idx="1116">
                  <c:v>6</c:v>
                </c:pt>
                <c:pt idx="1117">
                  <c:v>6</c:v>
                </c:pt>
                <c:pt idx="1118">
                  <c:v>6</c:v>
                </c:pt>
                <c:pt idx="1119">
                  <c:v>6</c:v>
                </c:pt>
                <c:pt idx="1120">
                  <c:v>6</c:v>
                </c:pt>
                <c:pt idx="1121">
                  <c:v>6</c:v>
                </c:pt>
                <c:pt idx="1122">
                  <c:v>6</c:v>
                </c:pt>
                <c:pt idx="1123">
                  <c:v>6</c:v>
                </c:pt>
                <c:pt idx="1124">
                  <c:v>6</c:v>
                </c:pt>
                <c:pt idx="1125">
                  <c:v>6</c:v>
                </c:pt>
                <c:pt idx="1126">
                  <c:v>6</c:v>
                </c:pt>
                <c:pt idx="1127">
                  <c:v>6</c:v>
                </c:pt>
                <c:pt idx="1128">
                  <c:v>6</c:v>
                </c:pt>
                <c:pt idx="1129">
                  <c:v>6</c:v>
                </c:pt>
                <c:pt idx="1130">
                  <c:v>6</c:v>
                </c:pt>
                <c:pt idx="1131">
                  <c:v>6</c:v>
                </c:pt>
                <c:pt idx="1132">
                  <c:v>6</c:v>
                </c:pt>
                <c:pt idx="1133">
                  <c:v>6</c:v>
                </c:pt>
                <c:pt idx="1134">
                  <c:v>6</c:v>
                </c:pt>
                <c:pt idx="1135">
                  <c:v>6</c:v>
                </c:pt>
                <c:pt idx="1136">
                  <c:v>6</c:v>
                </c:pt>
                <c:pt idx="1137">
                  <c:v>6</c:v>
                </c:pt>
                <c:pt idx="1138">
                  <c:v>6</c:v>
                </c:pt>
                <c:pt idx="1139">
                  <c:v>6</c:v>
                </c:pt>
                <c:pt idx="1140">
                  <c:v>6</c:v>
                </c:pt>
                <c:pt idx="1141">
                  <c:v>6</c:v>
                </c:pt>
                <c:pt idx="1142">
                  <c:v>6</c:v>
                </c:pt>
                <c:pt idx="1143">
                  <c:v>6</c:v>
                </c:pt>
                <c:pt idx="1144">
                  <c:v>6</c:v>
                </c:pt>
                <c:pt idx="1145">
                  <c:v>6</c:v>
                </c:pt>
                <c:pt idx="1146">
                  <c:v>6</c:v>
                </c:pt>
                <c:pt idx="1147">
                  <c:v>6</c:v>
                </c:pt>
                <c:pt idx="1148">
                  <c:v>6</c:v>
                </c:pt>
                <c:pt idx="1149">
                  <c:v>6</c:v>
                </c:pt>
                <c:pt idx="1150">
                  <c:v>6</c:v>
                </c:pt>
                <c:pt idx="1151">
                  <c:v>6</c:v>
                </c:pt>
                <c:pt idx="1152">
                  <c:v>6</c:v>
                </c:pt>
                <c:pt idx="1153">
                  <c:v>6</c:v>
                </c:pt>
                <c:pt idx="1154">
                  <c:v>6</c:v>
                </c:pt>
                <c:pt idx="1155">
                  <c:v>6</c:v>
                </c:pt>
                <c:pt idx="1156">
                  <c:v>6</c:v>
                </c:pt>
                <c:pt idx="1157">
                  <c:v>6</c:v>
                </c:pt>
                <c:pt idx="1158">
                  <c:v>6</c:v>
                </c:pt>
                <c:pt idx="1159">
                  <c:v>6</c:v>
                </c:pt>
                <c:pt idx="1160">
                  <c:v>6</c:v>
                </c:pt>
                <c:pt idx="1161">
                  <c:v>6</c:v>
                </c:pt>
                <c:pt idx="1162">
                  <c:v>6</c:v>
                </c:pt>
                <c:pt idx="1163">
                  <c:v>6</c:v>
                </c:pt>
                <c:pt idx="1164">
                  <c:v>6</c:v>
                </c:pt>
                <c:pt idx="1165">
                  <c:v>6</c:v>
                </c:pt>
                <c:pt idx="1166">
                  <c:v>6</c:v>
                </c:pt>
                <c:pt idx="1167">
                  <c:v>6</c:v>
                </c:pt>
                <c:pt idx="1168">
                  <c:v>6</c:v>
                </c:pt>
                <c:pt idx="1169">
                  <c:v>6</c:v>
                </c:pt>
                <c:pt idx="1170">
                  <c:v>6</c:v>
                </c:pt>
                <c:pt idx="1171">
                  <c:v>6</c:v>
                </c:pt>
                <c:pt idx="1172">
                  <c:v>6</c:v>
                </c:pt>
                <c:pt idx="1173">
                  <c:v>6</c:v>
                </c:pt>
                <c:pt idx="1174">
                  <c:v>6</c:v>
                </c:pt>
                <c:pt idx="1175">
                  <c:v>6</c:v>
                </c:pt>
                <c:pt idx="1176">
                  <c:v>6</c:v>
                </c:pt>
                <c:pt idx="1177">
                  <c:v>6</c:v>
                </c:pt>
                <c:pt idx="1178">
                  <c:v>6</c:v>
                </c:pt>
                <c:pt idx="1179">
                  <c:v>6</c:v>
                </c:pt>
                <c:pt idx="1180">
                  <c:v>6</c:v>
                </c:pt>
                <c:pt idx="1181">
                  <c:v>6</c:v>
                </c:pt>
                <c:pt idx="1182">
                  <c:v>6</c:v>
                </c:pt>
                <c:pt idx="1183">
                  <c:v>6</c:v>
                </c:pt>
                <c:pt idx="1184">
                  <c:v>6</c:v>
                </c:pt>
                <c:pt idx="1185">
                  <c:v>6</c:v>
                </c:pt>
                <c:pt idx="1186">
                  <c:v>6</c:v>
                </c:pt>
                <c:pt idx="1187">
                  <c:v>6</c:v>
                </c:pt>
                <c:pt idx="1188">
                  <c:v>6</c:v>
                </c:pt>
                <c:pt idx="1189">
                  <c:v>6</c:v>
                </c:pt>
                <c:pt idx="1190">
                  <c:v>6</c:v>
                </c:pt>
                <c:pt idx="1191">
                  <c:v>6</c:v>
                </c:pt>
                <c:pt idx="1192">
                  <c:v>6</c:v>
                </c:pt>
                <c:pt idx="1193">
                  <c:v>6</c:v>
                </c:pt>
                <c:pt idx="1194">
                  <c:v>6</c:v>
                </c:pt>
                <c:pt idx="1195">
                  <c:v>6</c:v>
                </c:pt>
                <c:pt idx="1196">
                  <c:v>6</c:v>
                </c:pt>
                <c:pt idx="1197">
                  <c:v>6</c:v>
                </c:pt>
                <c:pt idx="1198">
                  <c:v>6</c:v>
                </c:pt>
                <c:pt idx="1199">
                  <c:v>6</c:v>
                </c:pt>
                <c:pt idx="1200">
                  <c:v>6</c:v>
                </c:pt>
                <c:pt idx="1201">
                  <c:v>6</c:v>
                </c:pt>
                <c:pt idx="1202">
                  <c:v>6</c:v>
                </c:pt>
                <c:pt idx="1203">
                  <c:v>6</c:v>
                </c:pt>
                <c:pt idx="1204">
                  <c:v>6</c:v>
                </c:pt>
                <c:pt idx="1205">
                  <c:v>6</c:v>
                </c:pt>
                <c:pt idx="1206">
                  <c:v>6</c:v>
                </c:pt>
                <c:pt idx="1207">
                  <c:v>6</c:v>
                </c:pt>
                <c:pt idx="1208">
                  <c:v>6</c:v>
                </c:pt>
                <c:pt idx="1209">
                  <c:v>6</c:v>
                </c:pt>
                <c:pt idx="1210">
                  <c:v>6</c:v>
                </c:pt>
                <c:pt idx="1211">
                  <c:v>6</c:v>
                </c:pt>
                <c:pt idx="1212">
                  <c:v>6</c:v>
                </c:pt>
                <c:pt idx="1213">
                  <c:v>6</c:v>
                </c:pt>
                <c:pt idx="1214">
                  <c:v>6</c:v>
                </c:pt>
                <c:pt idx="1215">
                  <c:v>6</c:v>
                </c:pt>
                <c:pt idx="1216">
                  <c:v>6</c:v>
                </c:pt>
                <c:pt idx="1217">
                  <c:v>6</c:v>
                </c:pt>
                <c:pt idx="1218">
                  <c:v>6</c:v>
                </c:pt>
                <c:pt idx="1219">
                  <c:v>6</c:v>
                </c:pt>
                <c:pt idx="1220">
                  <c:v>6</c:v>
                </c:pt>
                <c:pt idx="1221">
                  <c:v>6</c:v>
                </c:pt>
                <c:pt idx="1222">
                  <c:v>6</c:v>
                </c:pt>
                <c:pt idx="1223">
                  <c:v>6</c:v>
                </c:pt>
                <c:pt idx="1224">
                  <c:v>6</c:v>
                </c:pt>
                <c:pt idx="1225">
                  <c:v>6</c:v>
                </c:pt>
                <c:pt idx="1226">
                  <c:v>6</c:v>
                </c:pt>
                <c:pt idx="1227">
                  <c:v>6</c:v>
                </c:pt>
                <c:pt idx="1228">
                  <c:v>6</c:v>
                </c:pt>
                <c:pt idx="1229">
                  <c:v>6</c:v>
                </c:pt>
                <c:pt idx="1230">
                  <c:v>6</c:v>
                </c:pt>
                <c:pt idx="1231">
                  <c:v>6</c:v>
                </c:pt>
                <c:pt idx="1232">
                  <c:v>6</c:v>
                </c:pt>
                <c:pt idx="1233">
                  <c:v>6</c:v>
                </c:pt>
                <c:pt idx="1234">
                  <c:v>6</c:v>
                </c:pt>
                <c:pt idx="1235">
                  <c:v>6</c:v>
                </c:pt>
                <c:pt idx="1236">
                  <c:v>6</c:v>
                </c:pt>
                <c:pt idx="1237">
                  <c:v>6</c:v>
                </c:pt>
                <c:pt idx="1238">
                  <c:v>6</c:v>
                </c:pt>
                <c:pt idx="1239">
                  <c:v>6</c:v>
                </c:pt>
                <c:pt idx="1240">
                  <c:v>6</c:v>
                </c:pt>
                <c:pt idx="1241">
                  <c:v>6</c:v>
                </c:pt>
                <c:pt idx="1242">
                  <c:v>6</c:v>
                </c:pt>
                <c:pt idx="1243">
                  <c:v>6</c:v>
                </c:pt>
                <c:pt idx="1244">
                  <c:v>6</c:v>
                </c:pt>
                <c:pt idx="1245">
                  <c:v>6</c:v>
                </c:pt>
                <c:pt idx="1246">
                  <c:v>6</c:v>
                </c:pt>
                <c:pt idx="1247">
                  <c:v>6</c:v>
                </c:pt>
                <c:pt idx="1248">
                  <c:v>6</c:v>
                </c:pt>
                <c:pt idx="1249">
                  <c:v>6</c:v>
                </c:pt>
                <c:pt idx="1250">
                  <c:v>6</c:v>
                </c:pt>
                <c:pt idx="1251">
                  <c:v>6</c:v>
                </c:pt>
                <c:pt idx="1252">
                  <c:v>6</c:v>
                </c:pt>
                <c:pt idx="1253">
                  <c:v>6</c:v>
                </c:pt>
                <c:pt idx="1254">
                  <c:v>6</c:v>
                </c:pt>
                <c:pt idx="1255">
                  <c:v>6</c:v>
                </c:pt>
                <c:pt idx="1256">
                  <c:v>6</c:v>
                </c:pt>
                <c:pt idx="1257">
                  <c:v>6</c:v>
                </c:pt>
                <c:pt idx="1258">
                  <c:v>6</c:v>
                </c:pt>
                <c:pt idx="1259">
                  <c:v>6</c:v>
                </c:pt>
                <c:pt idx="1260">
                  <c:v>6</c:v>
                </c:pt>
                <c:pt idx="1261">
                  <c:v>6</c:v>
                </c:pt>
                <c:pt idx="1262">
                  <c:v>6</c:v>
                </c:pt>
                <c:pt idx="1263">
                  <c:v>6</c:v>
                </c:pt>
                <c:pt idx="1264">
                  <c:v>6</c:v>
                </c:pt>
                <c:pt idx="1265">
                  <c:v>6</c:v>
                </c:pt>
                <c:pt idx="1266">
                  <c:v>6</c:v>
                </c:pt>
                <c:pt idx="1267">
                  <c:v>6</c:v>
                </c:pt>
                <c:pt idx="1268">
                  <c:v>6</c:v>
                </c:pt>
                <c:pt idx="1269">
                  <c:v>6</c:v>
                </c:pt>
                <c:pt idx="1270">
                  <c:v>6</c:v>
                </c:pt>
                <c:pt idx="1271">
                  <c:v>6</c:v>
                </c:pt>
                <c:pt idx="1272">
                  <c:v>6</c:v>
                </c:pt>
                <c:pt idx="1273">
                  <c:v>6</c:v>
                </c:pt>
                <c:pt idx="1274">
                  <c:v>6</c:v>
                </c:pt>
                <c:pt idx="1275">
                  <c:v>6</c:v>
                </c:pt>
                <c:pt idx="1276">
                  <c:v>6</c:v>
                </c:pt>
                <c:pt idx="1277">
                  <c:v>6</c:v>
                </c:pt>
                <c:pt idx="1278">
                  <c:v>6</c:v>
                </c:pt>
                <c:pt idx="1279">
                  <c:v>6</c:v>
                </c:pt>
                <c:pt idx="1280">
                  <c:v>6</c:v>
                </c:pt>
                <c:pt idx="1281">
                  <c:v>6</c:v>
                </c:pt>
                <c:pt idx="1282">
                  <c:v>6</c:v>
                </c:pt>
                <c:pt idx="1283">
                  <c:v>6</c:v>
                </c:pt>
                <c:pt idx="1284">
                  <c:v>6</c:v>
                </c:pt>
                <c:pt idx="1285">
                  <c:v>6</c:v>
                </c:pt>
                <c:pt idx="1286">
                  <c:v>6</c:v>
                </c:pt>
                <c:pt idx="1287">
                  <c:v>6</c:v>
                </c:pt>
                <c:pt idx="1288">
                  <c:v>6</c:v>
                </c:pt>
                <c:pt idx="1289">
                  <c:v>6</c:v>
                </c:pt>
                <c:pt idx="1290">
                  <c:v>6</c:v>
                </c:pt>
                <c:pt idx="1291">
                  <c:v>6</c:v>
                </c:pt>
                <c:pt idx="1292">
                  <c:v>6</c:v>
                </c:pt>
                <c:pt idx="1293">
                  <c:v>6</c:v>
                </c:pt>
                <c:pt idx="1294">
                  <c:v>6</c:v>
                </c:pt>
                <c:pt idx="1295">
                  <c:v>6</c:v>
                </c:pt>
                <c:pt idx="1296">
                  <c:v>6</c:v>
                </c:pt>
                <c:pt idx="1297">
                  <c:v>6</c:v>
                </c:pt>
                <c:pt idx="1298">
                  <c:v>6</c:v>
                </c:pt>
                <c:pt idx="1299">
                  <c:v>6</c:v>
                </c:pt>
                <c:pt idx="1300">
                  <c:v>6</c:v>
                </c:pt>
                <c:pt idx="1301">
                  <c:v>6</c:v>
                </c:pt>
                <c:pt idx="1302">
                  <c:v>6</c:v>
                </c:pt>
                <c:pt idx="1303">
                  <c:v>6</c:v>
                </c:pt>
                <c:pt idx="1304">
                  <c:v>6</c:v>
                </c:pt>
                <c:pt idx="1305">
                  <c:v>6</c:v>
                </c:pt>
                <c:pt idx="1306">
                  <c:v>6</c:v>
                </c:pt>
                <c:pt idx="1307">
                  <c:v>6</c:v>
                </c:pt>
                <c:pt idx="1308">
                  <c:v>6</c:v>
                </c:pt>
                <c:pt idx="1309">
                  <c:v>6</c:v>
                </c:pt>
                <c:pt idx="1310">
                  <c:v>6</c:v>
                </c:pt>
                <c:pt idx="1311">
                  <c:v>6</c:v>
                </c:pt>
                <c:pt idx="1312">
                  <c:v>6</c:v>
                </c:pt>
                <c:pt idx="1313">
                  <c:v>6</c:v>
                </c:pt>
                <c:pt idx="1314">
                  <c:v>6</c:v>
                </c:pt>
                <c:pt idx="1315">
                  <c:v>6</c:v>
                </c:pt>
                <c:pt idx="1316">
                  <c:v>6</c:v>
                </c:pt>
                <c:pt idx="1317">
                  <c:v>6</c:v>
                </c:pt>
                <c:pt idx="1318">
                  <c:v>6</c:v>
                </c:pt>
                <c:pt idx="1319">
                  <c:v>6</c:v>
                </c:pt>
                <c:pt idx="1320">
                  <c:v>6</c:v>
                </c:pt>
                <c:pt idx="1321">
                  <c:v>6</c:v>
                </c:pt>
                <c:pt idx="1322">
                  <c:v>6</c:v>
                </c:pt>
                <c:pt idx="1323">
                  <c:v>6</c:v>
                </c:pt>
                <c:pt idx="1324">
                  <c:v>6</c:v>
                </c:pt>
                <c:pt idx="1325">
                  <c:v>6</c:v>
                </c:pt>
                <c:pt idx="1326">
                  <c:v>6</c:v>
                </c:pt>
                <c:pt idx="1327">
                  <c:v>6</c:v>
                </c:pt>
                <c:pt idx="1328">
                  <c:v>6</c:v>
                </c:pt>
                <c:pt idx="1329">
                  <c:v>6</c:v>
                </c:pt>
                <c:pt idx="1330">
                  <c:v>6</c:v>
                </c:pt>
                <c:pt idx="1331">
                  <c:v>6</c:v>
                </c:pt>
                <c:pt idx="1332">
                  <c:v>6</c:v>
                </c:pt>
                <c:pt idx="1333">
                  <c:v>6</c:v>
                </c:pt>
                <c:pt idx="1334">
                  <c:v>6</c:v>
                </c:pt>
                <c:pt idx="1335">
                  <c:v>6</c:v>
                </c:pt>
                <c:pt idx="1336">
                  <c:v>6</c:v>
                </c:pt>
                <c:pt idx="1337">
                  <c:v>6</c:v>
                </c:pt>
                <c:pt idx="1338">
                  <c:v>6</c:v>
                </c:pt>
                <c:pt idx="1339">
                  <c:v>6</c:v>
                </c:pt>
                <c:pt idx="1340">
                  <c:v>6</c:v>
                </c:pt>
                <c:pt idx="1341">
                  <c:v>6</c:v>
                </c:pt>
                <c:pt idx="1342">
                  <c:v>6</c:v>
                </c:pt>
                <c:pt idx="1343">
                  <c:v>6</c:v>
                </c:pt>
                <c:pt idx="1344">
                  <c:v>6</c:v>
                </c:pt>
                <c:pt idx="1345">
                  <c:v>6</c:v>
                </c:pt>
                <c:pt idx="1346">
                  <c:v>6</c:v>
                </c:pt>
                <c:pt idx="1347">
                  <c:v>6</c:v>
                </c:pt>
                <c:pt idx="1348">
                  <c:v>6</c:v>
                </c:pt>
                <c:pt idx="1349">
                  <c:v>6</c:v>
                </c:pt>
                <c:pt idx="1350">
                  <c:v>6</c:v>
                </c:pt>
                <c:pt idx="1351">
                  <c:v>6</c:v>
                </c:pt>
                <c:pt idx="1352">
                  <c:v>6</c:v>
                </c:pt>
                <c:pt idx="1353">
                  <c:v>6</c:v>
                </c:pt>
                <c:pt idx="1354">
                  <c:v>6</c:v>
                </c:pt>
                <c:pt idx="1355">
                  <c:v>6</c:v>
                </c:pt>
                <c:pt idx="1356">
                  <c:v>6</c:v>
                </c:pt>
                <c:pt idx="1357">
                  <c:v>6</c:v>
                </c:pt>
                <c:pt idx="1358">
                  <c:v>6</c:v>
                </c:pt>
                <c:pt idx="1359">
                  <c:v>6</c:v>
                </c:pt>
                <c:pt idx="1360">
                  <c:v>6</c:v>
                </c:pt>
                <c:pt idx="1361">
                  <c:v>6</c:v>
                </c:pt>
                <c:pt idx="1362">
                  <c:v>6</c:v>
                </c:pt>
                <c:pt idx="1363">
                  <c:v>6</c:v>
                </c:pt>
                <c:pt idx="1364">
                  <c:v>6</c:v>
                </c:pt>
                <c:pt idx="1365">
                  <c:v>6</c:v>
                </c:pt>
                <c:pt idx="1366">
                  <c:v>6</c:v>
                </c:pt>
                <c:pt idx="1367">
                  <c:v>6</c:v>
                </c:pt>
                <c:pt idx="1368">
                  <c:v>6</c:v>
                </c:pt>
                <c:pt idx="1369">
                  <c:v>6</c:v>
                </c:pt>
                <c:pt idx="1370">
                  <c:v>6</c:v>
                </c:pt>
                <c:pt idx="1371">
                  <c:v>6</c:v>
                </c:pt>
                <c:pt idx="1372">
                  <c:v>6</c:v>
                </c:pt>
                <c:pt idx="1373">
                  <c:v>6</c:v>
                </c:pt>
                <c:pt idx="1374">
                  <c:v>6</c:v>
                </c:pt>
                <c:pt idx="1375">
                  <c:v>6</c:v>
                </c:pt>
                <c:pt idx="1376">
                  <c:v>6</c:v>
                </c:pt>
                <c:pt idx="1377">
                  <c:v>6</c:v>
                </c:pt>
                <c:pt idx="1378">
                  <c:v>6</c:v>
                </c:pt>
                <c:pt idx="1379">
                  <c:v>6</c:v>
                </c:pt>
                <c:pt idx="1380">
                  <c:v>6</c:v>
                </c:pt>
                <c:pt idx="1381">
                  <c:v>6</c:v>
                </c:pt>
                <c:pt idx="1382">
                  <c:v>6</c:v>
                </c:pt>
                <c:pt idx="1383">
                  <c:v>6</c:v>
                </c:pt>
                <c:pt idx="1384">
                  <c:v>6</c:v>
                </c:pt>
                <c:pt idx="1385">
                  <c:v>6</c:v>
                </c:pt>
                <c:pt idx="1386">
                  <c:v>6</c:v>
                </c:pt>
                <c:pt idx="1387">
                  <c:v>6</c:v>
                </c:pt>
                <c:pt idx="1388">
                  <c:v>6</c:v>
                </c:pt>
                <c:pt idx="1389">
                  <c:v>6</c:v>
                </c:pt>
                <c:pt idx="1390">
                  <c:v>6</c:v>
                </c:pt>
                <c:pt idx="1391">
                  <c:v>6</c:v>
                </c:pt>
                <c:pt idx="1392">
                  <c:v>6</c:v>
                </c:pt>
                <c:pt idx="1393">
                  <c:v>6</c:v>
                </c:pt>
                <c:pt idx="1394">
                  <c:v>6</c:v>
                </c:pt>
                <c:pt idx="1395">
                  <c:v>6</c:v>
                </c:pt>
                <c:pt idx="1396">
                  <c:v>6</c:v>
                </c:pt>
                <c:pt idx="1397">
                  <c:v>6</c:v>
                </c:pt>
                <c:pt idx="1398">
                  <c:v>6</c:v>
                </c:pt>
                <c:pt idx="1399">
                  <c:v>6</c:v>
                </c:pt>
                <c:pt idx="1400">
                  <c:v>6</c:v>
                </c:pt>
                <c:pt idx="1401">
                  <c:v>6</c:v>
                </c:pt>
                <c:pt idx="1402">
                  <c:v>6</c:v>
                </c:pt>
                <c:pt idx="1403">
                  <c:v>6</c:v>
                </c:pt>
                <c:pt idx="1404">
                  <c:v>6</c:v>
                </c:pt>
                <c:pt idx="1405">
                  <c:v>6</c:v>
                </c:pt>
                <c:pt idx="1406">
                  <c:v>6</c:v>
                </c:pt>
                <c:pt idx="1407">
                  <c:v>6</c:v>
                </c:pt>
                <c:pt idx="1408">
                  <c:v>6</c:v>
                </c:pt>
                <c:pt idx="1409">
                  <c:v>6</c:v>
                </c:pt>
                <c:pt idx="1410">
                  <c:v>6</c:v>
                </c:pt>
                <c:pt idx="1411">
                  <c:v>6</c:v>
                </c:pt>
                <c:pt idx="1412">
                  <c:v>6</c:v>
                </c:pt>
                <c:pt idx="1413">
                  <c:v>6</c:v>
                </c:pt>
                <c:pt idx="1414">
                  <c:v>6</c:v>
                </c:pt>
                <c:pt idx="1415">
                  <c:v>6</c:v>
                </c:pt>
                <c:pt idx="1416">
                  <c:v>6</c:v>
                </c:pt>
                <c:pt idx="1417">
                  <c:v>6</c:v>
                </c:pt>
                <c:pt idx="1418">
                  <c:v>6</c:v>
                </c:pt>
                <c:pt idx="1419">
                  <c:v>6</c:v>
                </c:pt>
                <c:pt idx="1420">
                  <c:v>6</c:v>
                </c:pt>
                <c:pt idx="1421">
                  <c:v>6</c:v>
                </c:pt>
                <c:pt idx="1422">
                  <c:v>6</c:v>
                </c:pt>
                <c:pt idx="1423">
                  <c:v>6</c:v>
                </c:pt>
                <c:pt idx="1424">
                  <c:v>6</c:v>
                </c:pt>
                <c:pt idx="1425">
                  <c:v>6</c:v>
                </c:pt>
                <c:pt idx="1426">
                  <c:v>6</c:v>
                </c:pt>
                <c:pt idx="1427">
                  <c:v>6</c:v>
                </c:pt>
                <c:pt idx="1428">
                  <c:v>6</c:v>
                </c:pt>
                <c:pt idx="1429">
                  <c:v>6</c:v>
                </c:pt>
                <c:pt idx="1430">
                  <c:v>6</c:v>
                </c:pt>
                <c:pt idx="1431">
                  <c:v>6</c:v>
                </c:pt>
                <c:pt idx="1432">
                  <c:v>6</c:v>
                </c:pt>
                <c:pt idx="1433">
                  <c:v>6</c:v>
                </c:pt>
                <c:pt idx="1434">
                  <c:v>6</c:v>
                </c:pt>
                <c:pt idx="1435">
                  <c:v>6</c:v>
                </c:pt>
                <c:pt idx="1436">
                  <c:v>6</c:v>
                </c:pt>
                <c:pt idx="1437">
                  <c:v>6</c:v>
                </c:pt>
                <c:pt idx="1438">
                  <c:v>6</c:v>
                </c:pt>
                <c:pt idx="1439">
                  <c:v>6</c:v>
                </c:pt>
                <c:pt idx="1440">
                  <c:v>6</c:v>
                </c:pt>
                <c:pt idx="1441">
                  <c:v>6</c:v>
                </c:pt>
                <c:pt idx="1442">
                  <c:v>6</c:v>
                </c:pt>
                <c:pt idx="1443">
                  <c:v>6</c:v>
                </c:pt>
                <c:pt idx="1444">
                  <c:v>6</c:v>
                </c:pt>
                <c:pt idx="1445">
                  <c:v>6</c:v>
                </c:pt>
                <c:pt idx="1446">
                  <c:v>6</c:v>
                </c:pt>
                <c:pt idx="1447">
                  <c:v>6</c:v>
                </c:pt>
                <c:pt idx="1448">
                  <c:v>6</c:v>
                </c:pt>
                <c:pt idx="1449">
                  <c:v>6</c:v>
                </c:pt>
                <c:pt idx="1450">
                  <c:v>6</c:v>
                </c:pt>
                <c:pt idx="1451">
                  <c:v>6</c:v>
                </c:pt>
                <c:pt idx="1452">
                  <c:v>6</c:v>
                </c:pt>
                <c:pt idx="1453">
                  <c:v>6</c:v>
                </c:pt>
                <c:pt idx="1454">
                  <c:v>6</c:v>
                </c:pt>
                <c:pt idx="1455">
                  <c:v>6</c:v>
                </c:pt>
                <c:pt idx="1456">
                  <c:v>6</c:v>
                </c:pt>
                <c:pt idx="1457">
                  <c:v>6</c:v>
                </c:pt>
                <c:pt idx="1458">
                  <c:v>6</c:v>
                </c:pt>
                <c:pt idx="1459">
                  <c:v>6</c:v>
                </c:pt>
                <c:pt idx="1460">
                  <c:v>6</c:v>
                </c:pt>
                <c:pt idx="1461">
                  <c:v>6</c:v>
                </c:pt>
                <c:pt idx="1462">
                  <c:v>6</c:v>
                </c:pt>
                <c:pt idx="1463">
                  <c:v>6</c:v>
                </c:pt>
                <c:pt idx="1464">
                  <c:v>6</c:v>
                </c:pt>
                <c:pt idx="1465">
                  <c:v>6</c:v>
                </c:pt>
                <c:pt idx="1466">
                  <c:v>6</c:v>
                </c:pt>
                <c:pt idx="1467">
                  <c:v>6</c:v>
                </c:pt>
                <c:pt idx="1468">
                  <c:v>6</c:v>
                </c:pt>
                <c:pt idx="1469">
                  <c:v>6</c:v>
                </c:pt>
                <c:pt idx="1470">
                  <c:v>6</c:v>
                </c:pt>
                <c:pt idx="1471">
                  <c:v>6</c:v>
                </c:pt>
                <c:pt idx="1472">
                  <c:v>6</c:v>
                </c:pt>
                <c:pt idx="1473">
                  <c:v>6</c:v>
                </c:pt>
                <c:pt idx="1474">
                  <c:v>6</c:v>
                </c:pt>
                <c:pt idx="1475">
                  <c:v>6</c:v>
                </c:pt>
                <c:pt idx="1476">
                  <c:v>6</c:v>
                </c:pt>
                <c:pt idx="1477">
                  <c:v>6</c:v>
                </c:pt>
                <c:pt idx="1478">
                  <c:v>6</c:v>
                </c:pt>
                <c:pt idx="1479">
                  <c:v>6</c:v>
                </c:pt>
                <c:pt idx="1480">
                  <c:v>6</c:v>
                </c:pt>
                <c:pt idx="1481">
                  <c:v>6</c:v>
                </c:pt>
                <c:pt idx="1482">
                  <c:v>6</c:v>
                </c:pt>
                <c:pt idx="1483">
                  <c:v>6</c:v>
                </c:pt>
                <c:pt idx="1484">
                  <c:v>6</c:v>
                </c:pt>
                <c:pt idx="1485">
                  <c:v>6</c:v>
                </c:pt>
                <c:pt idx="1486">
                  <c:v>6</c:v>
                </c:pt>
                <c:pt idx="1487">
                  <c:v>6</c:v>
                </c:pt>
                <c:pt idx="1488">
                  <c:v>6</c:v>
                </c:pt>
                <c:pt idx="1489">
                  <c:v>6</c:v>
                </c:pt>
                <c:pt idx="1490">
                  <c:v>6</c:v>
                </c:pt>
                <c:pt idx="1491">
                  <c:v>6</c:v>
                </c:pt>
                <c:pt idx="1492">
                  <c:v>6</c:v>
                </c:pt>
                <c:pt idx="1493">
                  <c:v>6</c:v>
                </c:pt>
                <c:pt idx="1494">
                  <c:v>6</c:v>
                </c:pt>
                <c:pt idx="1495">
                  <c:v>6</c:v>
                </c:pt>
                <c:pt idx="1496">
                  <c:v>6</c:v>
                </c:pt>
                <c:pt idx="1497">
                  <c:v>6</c:v>
                </c:pt>
                <c:pt idx="1498">
                  <c:v>6</c:v>
                </c:pt>
                <c:pt idx="1499">
                  <c:v>6</c:v>
                </c:pt>
                <c:pt idx="1500">
                  <c:v>6</c:v>
                </c:pt>
                <c:pt idx="1501">
                  <c:v>6</c:v>
                </c:pt>
                <c:pt idx="1502">
                  <c:v>6</c:v>
                </c:pt>
                <c:pt idx="1503">
                  <c:v>6</c:v>
                </c:pt>
                <c:pt idx="1504">
                  <c:v>6</c:v>
                </c:pt>
                <c:pt idx="1505">
                  <c:v>6</c:v>
                </c:pt>
                <c:pt idx="1506">
                  <c:v>6</c:v>
                </c:pt>
                <c:pt idx="1507">
                  <c:v>6</c:v>
                </c:pt>
                <c:pt idx="1508">
                  <c:v>6</c:v>
                </c:pt>
                <c:pt idx="1509">
                  <c:v>6</c:v>
                </c:pt>
                <c:pt idx="1510">
                  <c:v>6</c:v>
                </c:pt>
                <c:pt idx="1511">
                  <c:v>6</c:v>
                </c:pt>
                <c:pt idx="1512">
                  <c:v>6</c:v>
                </c:pt>
                <c:pt idx="1513">
                  <c:v>6</c:v>
                </c:pt>
                <c:pt idx="1514">
                  <c:v>6</c:v>
                </c:pt>
                <c:pt idx="1515">
                  <c:v>6</c:v>
                </c:pt>
                <c:pt idx="1516">
                  <c:v>6</c:v>
                </c:pt>
                <c:pt idx="1517">
                  <c:v>6</c:v>
                </c:pt>
                <c:pt idx="1518">
                  <c:v>6</c:v>
                </c:pt>
                <c:pt idx="1519">
                  <c:v>6</c:v>
                </c:pt>
                <c:pt idx="1520">
                  <c:v>6</c:v>
                </c:pt>
                <c:pt idx="1521">
                  <c:v>6</c:v>
                </c:pt>
                <c:pt idx="1522">
                  <c:v>6</c:v>
                </c:pt>
                <c:pt idx="1523">
                  <c:v>6</c:v>
                </c:pt>
                <c:pt idx="1524">
                  <c:v>6</c:v>
                </c:pt>
                <c:pt idx="1525">
                  <c:v>6</c:v>
                </c:pt>
                <c:pt idx="1526">
                  <c:v>6</c:v>
                </c:pt>
                <c:pt idx="1527">
                  <c:v>6</c:v>
                </c:pt>
                <c:pt idx="1528">
                  <c:v>6</c:v>
                </c:pt>
                <c:pt idx="1529">
                  <c:v>6</c:v>
                </c:pt>
                <c:pt idx="1530">
                  <c:v>6</c:v>
                </c:pt>
                <c:pt idx="1531">
                  <c:v>6</c:v>
                </c:pt>
                <c:pt idx="1532">
                  <c:v>6</c:v>
                </c:pt>
                <c:pt idx="1533">
                  <c:v>6</c:v>
                </c:pt>
                <c:pt idx="1534">
                  <c:v>6</c:v>
                </c:pt>
                <c:pt idx="1535">
                  <c:v>6</c:v>
                </c:pt>
                <c:pt idx="1536">
                  <c:v>6</c:v>
                </c:pt>
                <c:pt idx="1537">
                  <c:v>6</c:v>
                </c:pt>
                <c:pt idx="1538">
                  <c:v>6</c:v>
                </c:pt>
                <c:pt idx="1539">
                  <c:v>6</c:v>
                </c:pt>
                <c:pt idx="1540">
                  <c:v>6</c:v>
                </c:pt>
                <c:pt idx="1541">
                  <c:v>6</c:v>
                </c:pt>
                <c:pt idx="1542">
                  <c:v>6</c:v>
                </c:pt>
                <c:pt idx="1543">
                  <c:v>6</c:v>
                </c:pt>
                <c:pt idx="1544">
                  <c:v>6</c:v>
                </c:pt>
                <c:pt idx="1545">
                  <c:v>6</c:v>
                </c:pt>
                <c:pt idx="1546">
                  <c:v>6</c:v>
                </c:pt>
                <c:pt idx="1547">
                  <c:v>6</c:v>
                </c:pt>
                <c:pt idx="1548">
                  <c:v>6</c:v>
                </c:pt>
                <c:pt idx="1549">
                  <c:v>6</c:v>
                </c:pt>
                <c:pt idx="1550">
                  <c:v>6</c:v>
                </c:pt>
                <c:pt idx="1551">
                  <c:v>6</c:v>
                </c:pt>
                <c:pt idx="1552">
                  <c:v>6</c:v>
                </c:pt>
                <c:pt idx="1553">
                  <c:v>6</c:v>
                </c:pt>
                <c:pt idx="1554">
                  <c:v>6</c:v>
                </c:pt>
                <c:pt idx="1555">
                  <c:v>6</c:v>
                </c:pt>
                <c:pt idx="1556">
                  <c:v>6</c:v>
                </c:pt>
                <c:pt idx="1557">
                  <c:v>6</c:v>
                </c:pt>
                <c:pt idx="1558">
                  <c:v>6</c:v>
                </c:pt>
                <c:pt idx="1559">
                  <c:v>6</c:v>
                </c:pt>
                <c:pt idx="1560">
                  <c:v>6</c:v>
                </c:pt>
                <c:pt idx="1561">
                  <c:v>6</c:v>
                </c:pt>
                <c:pt idx="1562">
                  <c:v>6</c:v>
                </c:pt>
                <c:pt idx="1563">
                  <c:v>6</c:v>
                </c:pt>
                <c:pt idx="1564">
                  <c:v>6</c:v>
                </c:pt>
                <c:pt idx="1565">
                  <c:v>6</c:v>
                </c:pt>
                <c:pt idx="1566">
                  <c:v>6</c:v>
                </c:pt>
                <c:pt idx="1567">
                  <c:v>6</c:v>
                </c:pt>
                <c:pt idx="1568">
                  <c:v>6</c:v>
                </c:pt>
                <c:pt idx="1569">
                  <c:v>6</c:v>
                </c:pt>
                <c:pt idx="1570">
                  <c:v>6</c:v>
                </c:pt>
                <c:pt idx="1571">
                  <c:v>6</c:v>
                </c:pt>
                <c:pt idx="1572">
                  <c:v>6</c:v>
                </c:pt>
                <c:pt idx="1573">
                  <c:v>6</c:v>
                </c:pt>
                <c:pt idx="1574">
                  <c:v>6</c:v>
                </c:pt>
                <c:pt idx="1575">
                  <c:v>6</c:v>
                </c:pt>
                <c:pt idx="1576">
                  <c:v>6</c:v>
                </c:pt>
                <c:pt idx="1577">
                  <c:v>6</c:v>
                </c:pt>
                <c:pt idx="1578">
                  <c:v>6</c:v>
                </c:pt>
                <c:pt idx="1579">
                  <c:v>6</c:v>
                </c:pt>
                <c:pt idx="1580">
                  <c:v>6</c:v>
                </c:pt>
                <c:pt idx="1581">
                  <c:v>6</c:v>
                </c:pt>
                <c:pt idx="1582">
                  <c:v>6</c:v>
                </c:pt>
                <c:pt idx="1583">
                  <c:v>6</c:v>
                </c:pt>
                <c:pt idx="1584">
                  <c:v>6</c:v>
                </c:pt>
                <c:pt idx="1585">
                  <c:v>6</c:v>
                </c:pt>
                <c:pt idx="1586">
                  <c:v>6</c:v>
                </c:pt>
                <c:pt idx="1587">
                  <c:v>6</c:v>
                </c:pt>
                <c:pt idx="1588">
                  <c:v>6</c:v>
                </c:pt>
                <c:pt idx="1589">
                  <c:v>6</c:v>
                </c:pt>
                <c:pt idx="1590">
                  <c:v>6</c:v>
                </c:pt>
                <c:pt idx="1591">
                  <c:v>6</c:v>
                </c:pt>
                <c:pt idx="1592">
                  <c:v>6</c:v>
                </c:pt>
                <c:pt idx="1593">
                  <c:v>6</c:v>
                </c:pt>
                <c:pt idx="1594">
                  <c:v>6</c:v>
                </c:pt>
                <c:pt idx="1595">
                  <c:v>6</c:v>
                </c:pt>
                <c:pt idx="1596">
                  <c:v>6</c:v>
                </c:pt>
                <c:pt idx="1597">
                  <c:v>6</c:v>
                </c:pt>
                <c:pt idx="1598">
                  <c:v>6</c:v>
                </c:pt>
                <c:pt idx="1599">
                  <c:v>6</c:v>
                </c:pt>
                <c:pt idx="1600">
                  <c:v>6</c:v>
                </c:pt>
                <c:pt idx="1601">
                  <c:v>6</c:v>
                </c:pt>
                <c:pt idx="1602">
                  <c:v>6</c:v>
                </c:pt>
                <c:pt idx="1603">
                  <c:v>6</c:v>
                </c:pt>
                <c:pt idx="1604">
                  <c:v>6</c:v>
                </c:pt>
                <c:pt idx="1605">
                  <c:v>6</c:v>
                </c:pt>
                <c:pt idx="1606">
                  <c:v>6</c:v>
                </c:pt>
                <c:pt idx="1607">
                  <c:v>6</c:v>
                </c:pt>
                <c:pt idx="1608">
                  <c:v>6</c:v>
                </c:pt>
                <c:pt idx="1609">
                  <c:v>6</c:v>
                </c:pt>
                <c:pt idx="1610">
                  <c:v>6</c:v>
                </c:pt>
                <c:pt idx="1611">
                  <c:v>6</c:v>
                </c:pt>
                <c:pt idx="1612">
                  <c:v>6</c:v>
                </c:pt>
                <c:pt idx="1613">
                  <c:v>6</c:v>
                </c:pt>
                <c:pt idx="1614">
                  <c:v>6</c:v>
                </c:pt>
                <c:pt idx="1615">
                  <c:v>6</c:v>
                </c:pt>
                <c:pt idx="1616">
                  <c:v>6</c:v>
                </c:pt>
                <c:pt idx="1617">
                  <c:v>6</c:v>
                </c:pt>
                <c:pt idx="1618">
                  <c:v>6</c:v>
                </c:pt>
                <c:pt idx="1619">
                  <c:v>6</c:v>
                </c:pt>
                <c:pt idx="1620">
                  <c:v>6</c:v>
                </c:pt>
                <c:pt idx="1621">
                  <c:v>6</c:v>
                </c:pt>
                <c:pt idx="1622">
                  <c:v>6</c:v>
                </c:pt>
                <c:pt idx="1623">
                  <c:v>6</c:v>
                </c:pt>
                <c:pt idx="1624">
                  <c:v>6</c:v>
                </c:pt>
                <c:pt idx="1625">
                  <c:v>6</c:v>
                </c:pt>
                <c:pt idx="1626">
                  <c:v>6</c:v>
                </c:pt>
                <c:pt idx="1627">
                  <c:v>6</c:v>
                </c:pt>
                <c:pt idx="1628">
                  <c:v>6</c:v>
                </c:pt>
                <c:pt idx="1629">
                  <c:v>6</c:v>
                </c:pt>
                <c:pt idx="1630">
                  <c:v>6</c:v>
                </c:pt>
                <c:pt idx="1631">
                  <c:v>6</c:v>
                </c:pt>
                <c:pt idx="1632">
                  <c:v>6</c:v>
                </c:pt>
                <c:pt idx="1633">
                  <c:v>6</c:v>
                </c:pt>
                <c:pt idx="1634">
                  <c:v>6</c:v>
                </c:pt>
                <c:pt idx="1635">
                  <c:v>6</c:v>
                </c:pt>
                <c:pt idx="1636">
                  <c:v>6</c:v>
                </c:pt>
                <c:pt idx="1637">
                  <c:v>6</c:v>
                </c:pt>
                <c:pt idx="1638">
                  <c:v>6</c:v>
                </c:pt>
                <c:pt idx="1639">
                  <c:v>6</c:v>
                </c:pt>
                <c:pt idx="1640">
                  <c:v>6</c:v>
                </c:pt>
                <c:pt idx="1641">
                  <c:v>6</c:v>
                </c:pt>
                <c:pt idx="1642">
                  <c:v>6</c:v>
                </c:pt>
                <c:pt idx="1643">
                  <c:v>6</c:v>
                </c:pt>
                <c:pt idx="1644">
                  <c:v>6</c:v>
                </c:pt>
                <c:pt idx="1645">
                  <c:v>6</c:v>
                </c:pt>
                <c:pt idx="1646">
                  <c:v>6</c:v>
                </c:pt>
                <c:pt idx="1647">
                  <c:v>6</c:v>
                </c:pt>
                <c:pt idx="1648">
                  <c:v>6</c:v>
                </c:pt>
                <c:pt idx="1649">
                  <c:v>6</c:v>
                </c:pt>
                <c:pt idx="1650">
                  <c:v>6</c:v>
                </c:pt>
                <c:pt idx="1651">
                  <c:v>6</c:v>
                </c:pt>
                <c:pt idx="1652">
                  <c:v>6</c:v>
                </c:pt>
                <c:pt idx="1653">
                  <c:v>6</c:v>
                </c:pt>
                <c:pt idx="1654">
                  <c:v>6</c:v>
                </c:pt>
                <c:pt idx="1655">
                  <c:v>6</c:v>
                </c:pt>
                <c:pt idx="1656">
                  <c:v>6</c:v>
                </c:pt>
                <c:pt idx="1657">
                  <c:v>6</c:v>
                </c:pt>
                <c:pt idx="1658">
                  <c:v>6</c:v>
                </c:pt>
                <c:pt idx="1659">
                  <c:v>6</c:v>
                </c:pt>
                <c:pt idx="1660">
                  <c:v>6</c:v>
                </c:pt>
                <c:pt idx="1661">
                  <c:v>6</c:v>
                </c:pt>
                <c:pt idx="1662">
                  <c:v>6</c:v>
                </c:pt>
                <c:pt idx="1663">
                  <c:v>6</c:v>
                </c:pt>
                <c:pt idx="1664">
                  <c:v>6</c:v>
                </c:pt>
                <c:pt idx="1665">
                  <c:v>6</c:v>
                </c:pt>
                <c:pt idx="1666">
                  <c:v>6</c:v>
                </c:pt>
                <c:pt idx="1667">
                  <c:v>6</c:v>
                </c:pt>
                <c:pt idx="1668">
                  <c:v>6</c:v>
                </c:pt>
                <c:pt idx="1669">
                  <c:v>6</c:v>
                </c:pt>
                <c:pt idx="1670">
                  <c:v>6</c:v>
                </c:pt>
                <c:pt idx="1671">
                  <c:v>6</c:v>
                </c:pt>
                <c:pt idx="1672">
                  <c:v>6</c:v>
                </c:pt>
                <c:pt idx="1673">
                  <c:v>6</c:v>
                </c:pt>
                <c:pt idx="1674">
                  <c:v>6</c:v>
                </c:pt>
                <c:pt idx="1675">
                  <c:v>6</c:v>
                </c:pt>
                <c:pt idx="1676">
                  <c:v>6</c:v>
                </c:pt>
                <c:pt idx="1677">
                  <c:v>6</c:v>
                </c:pt>
                <c:pt idx="1678">
                  <c:v>6</c:v>
                </c:pt>
                <c:pt idx="1679">
                  <c:v>6</c:v>
                </c:pt>
                <c:pt idx="1680">
                  <c:v>6</c:v>
                </c:pt>
                <c:pt idx="1681">
                  <c:v>6</c:v>
                </c:pt>
                <c:pt idx="1682">
                  <c:v>6</c:v>
                </c:pt>
                <c:pt idx="1683">
                  <c:v>6</c:v>
                </c:pt>
                <c:pt idx="1684">
                  <c:v>6</c:v>
                </c:pt>
                <c:pt idx="1685">
                  <c:v>6</c:v>
                </c:pt>
                <c:pt idx="1686">
                  <c:v>6</c:v>
                </c:pt>
                <c:pt idx="1687">
                  <c:v>6</c:v>
                </c:pt>
                <c:pt idx="1688">
                  <c:v>6</c:v>
                </c:pt>
                <c:pt idx="1689">
                  <c:v>6</c:v>
                </c:pt>
                <c:pt idx="1690">
                  <c:v>6</c:v>
                </c:pt>
                <c:pt idx="1691">
                  <c:v>6</c:v>
                </c:pt>
                <c:pt idx="1692">
                  <c:v>6</c:v>
                </c:pt>
                <c:pt idx="1693">
                  <c:v>6</c:v>
                </c:pt>
                <c:pt idx="1694">
                  <c:v>6</c:v>
                </c:pt>
                <c:pt idx="1695">
                  <c:v>6</c:v>
                </c:pt>
                <c:pt idx="1696">
                  <c:v>6</c:v>
                </c:pt>
                <c:pt idx="1697">
                  <c:v>6</c:v>
                </c:pt>
                <c:pt idx="1698">
                  <c:v>6</c:v>
                </c:pt>
                <c:pt idx="1699">
                  <c:v>6</c:v>
                </c:pt>
                <c:pt idx="1700">
                  <c:v>6</c:v>
                </c:pt>
                <c:pt idx="1701">
                  <c:v>6</c:v>
                </c:pt>
                <c:pt idx="1702">
                  <c:v>6</c:v>
                </c:pt>
                <c:pt idx="1703">
                  <c:v>6</c:v>
                </c:pt>
                <c:pt idx="1704">
                  <c:v>6</c:v>
                </c:pt>
                <c:pt idx="1705">
                  <c:v>6</c:v>
                </c:pt>
                <c:pt idx="1706">
                  <c:v>6</c:v>
                </c:pt>
                <c:pt idx="1707">
                  <c:v>6</c:v>
                </c:pt>
                <c:pt idx="1708">
                  <c:v>6</c:v>
                </c:pt>
                <c:pt idx="1709">
                  <c:v>6</c:v>
                </c:pt>
                <c:pt idx="1710">
                  <c:v>6</c:v>
                </c:pt>
                <c:pt idx="1711">
                  <c:v>6</c:v>
                </c:pt>
                <c:pt idx="1712">
                  <c:v>6</c:v>
                </c:pt>
                <c:pt idx="1713">
                  <c:v>6</c:v>
                </c:pt>
                <c:pt idx="1714">
                  <c:v>6</c:v>
                </c:pt>
                <c:pt idx="1715">
                  <c:v>6</c:v>
                </c:pt>
                <c:pt idx="1716">
                  <c:v>6</c:v>
                </c:pt>
                <c:pt idx="1717">
                  <c:v>6</c:v>
                </c:pt>
                <c:pt idx="1718">
                  <c:v>6</c:v>
                </c:pt>
                <c:pt idx="1719">
                  <c:v>6</c:v>
                </c:pt>
                <c:pt idx="1720">
                  <c:v>6</c:v>
                </c:pt>
                <c:pt idx="1721">
                  <c:v>6</c:v>
                </c:pt>
                <c:pt idx="1722">
                  <c:v>6</c:v>
                </c:pt>
                <c:pt idx="1723">
                  <c:v>6</c:v>
                </c:pt>
                <c:pt idx="1724">
                  <c:v>6</c:v>
                </c:pt>
                <c:pt idx="1725">
                  <c:v>6</c:v>
                </c:pt>
                <c:pt idx="1726">
                  <c:v>6</c:v>
                </c:pt>
                <c:pt idx="1727">
                  <c:v>6</c:v>
                </c:pt>
                <c:pt idx="1728">
                  <c:v>6</c:v>
                </c:pt>
                <c:pt idx="1729">
                  <c:v>6</c:v>
                </c:pt>
                <c:pt idx="1730">
                  <c:v>6</c:v>
                </c:pt>
                <c:pt idx="1731">
                  <c:v>6</c:v>
                </c:pt>
                <c:pt idx="1732">
                  <c:v>6</c:v>
                </c:pt>
                <c:pt idx="1733">
                  <c:v>6</c:v>
                </c:pt>
                <c:pt idx="1734">
                  <c:v>6</c:v>
                </c:pt>
                <c:pt idx="1735">
                  <c:v>6</c:v>
                </c:pt>
                <c:pt idx="1736">
                  <c:v>6</c:v>
                </c:pt>
                <c:pt idx="1737">
                  <c:v>6</c:v>
                </c:pt>
                <c:pt idx="1738">
                  <c:v>6</c:v>
                </c:pt>
                <c:pt idx="1739">
                  <c:v>6</c:v>
                </c:pt>
                <c:pt idx="1740">
                  <c:v>6</c:v>
                </c:pt>
                <c:pt idx="1741">
                  <c:v>6</c:v>
                </c:pt>
                <c:pt idx="1742">
                  <c:v>6</c:v>
                </c:pt>
                <c:pt idx="1743">
                  <c:v>6</c:v>
                </c:pt>
                <c:pt idx="1744">
                  <c:v>6</c:v>
                </c:pt>
                <c:pt idx="1745">
                  <c:v>6</c:v>
                </c:pt>
                <c:pt idx="1746">
                  <c:v>6</c:v>
                </c:pt>
                <c:pt idx="1747">
                  <c:v>6</c:v>
                </c:pt>
                <c:pt idx="1748">
                  <c:v>6</c:v>
                </c:pt>
                <c:pt idx="1749">
                  <c:v>6</c:v>
                </c:pt>
                <c:pt idx="1750">
                  <c:v>6</c:v>
                </c:pt>
                <c:pt idx="1751">
                  <c:v>6</c:v>
                </c:pt>
                <c:pt idx="1752">
                  <c:v>6</c:v>
                </c:pt>
                <c:pt idx="1753">
                  <c:v>6</c:v>
                </c:pt>
                <c:pt idx="1754">
                  <c:v>6</c:v>
                </c:pt>
                <c:pt idx="1755">
                  <c:v>6</c:v>
                </c:pt>
                <c:pt idx="1756">
                  <c:v>6</c:v>
                </c:pt>
                <c:pt idx="1757">
                  <c:v>6</c:v>
                </c:pt>
                <c:pt idx="1758">
                  <c:v>6</c:v>
                </c:pt>
                <c:pt idx="1759">
                  <c:v>6</c:v>
                </c:pt>
                <c:pt idx="1760">
                  <c:v>6</c:v>
                </c:pt>
                <c:pt idx="1761">
                  <c:v>6</c:v>
                </c:pt>
                <c:pt idx="1762">
                  <c:v>6</c:v>
                </c:pt>
                <c:pt idx="1763">
                  <c:v>6</c:v>
                </c:pt>
                <c:pt idx="1764">
                  <c:v>6</c:v>
                </c:pt>
                <c:pt idx="1765">
                  <c:v>6</c:v>
                </c:pt>
                <c:pt idx="1766">
                  <c:v>6</c:v>
                </c:pt>
                <c:pt idx="1767">
                  <c:v>6</c:v>
                </c:pt>
                <c:pt idx="1768">
                  <c:v>6</c:v>
                </c:pt>
                <c:pt idx="1769">
                  <c:v>6</c:v>
                </c:pt>
                <c:pt idx="1770">
                  <c:v>6</c:v>
                </c:pt>
                <c:pt idx="1771">
                  <c:v>6</c:v>
                </c:pt>
                <c:pt idx="1772">
                  <c:v>6</c:v>
                </c:pt>
                <c:pt idx="1773">
                  <c:v>6</c:v>
                </c:pt>
                <c:pt idx="1774">
                  <c:v>6</c:v>
                </c:pt>
                <c:pt idx="1775">
                  <c:v>6</c:v>
                </c:pt>
                <c:pt idx="1776">
                  <c:v>6</c:v>
                </c:pt>
                <c:pt idx="1777">
                  <c:v>6</c:v>
                </c:pt>
                <c:pt idx="1778">
                  <c:v>6</c:v>
                </c:pt>
                <c:pt idx="1779">
                  <c:v>6</c:v>
                </c:pt>
                <c:pt idx="1780">
                  <c:v>6</c:v>
                </c:pt>
                <c:pt idx="1781">
                  <c:v>6</c:v>
                </c:pt>
                <c:pt idx="1782">
                  <c:v>6</c:v>
                </c:pt>
                <c:pt idx="1783">
                  <c:v>6</c:v>
                </c:pt>
                <c:pt idx="1784">
                  <c:v>6</c:v>
                </c:pt>
                <c:pt idx="1785">
                  <c:v>6</c:v>
                </c:pt>
                <c:pt idx="1786">
                  <c:v>6</c:v>
                </c:pt>
                <c:pt idx="1787">
                  <c:v>6</c:v>
                </c:pt>
                <c:pt idx="1788">
                  <c:v>6</c:v>
                </c:pt>
                <c:pt idx="1789">
                  <c:v>6</c:v>
                </c:pt>
                <c:pt idx="1790">
                  <c:v>6</c:v>
                </c:pt>
                <c:pt idx="1791">
                  <c:v>6</c:v>
                </c:pt>
                <c:pt idx="1792">
                  <c:v>6</c:v>
                </c:pt>
                <c:pt idx="1793">
                  <c:v>6</c:v>
                </c:pt>
                <c:pt idx="1794">
                  <c:v>6</c:v>
                </c:pt>
                <c:pt idx="1795">
                  <c:v>6</c:v>
                </c:pt>
                <c:pt idx="1796">
                  <c:v>6</c:v>
                </c:pt>
                <c:pt idx="1797">
                  <c:v>6</c:v>
                </c:pt>
                <c:pt idx="1798">
                  <c:v>6</c:v>
                </c:pt>
                <c:pt idx="1799">
                  <c:v>6</c:v>
                </c:pt>
                <c:pt idx="1800">
                  <c:v>6</c:v>
                </c:pt>
                <c:pt idx="1801">
                  <c:v>6</c:v>
                </c:pt>
                <c:pt idx="1802">
                  <c:v>6</c:v>
                </c:pt>
                <c:pt idx="1803">
                  <c:v>6</c:v>
                </c:pt>
                <c:pt idx="1804">
                  <c:v>6</c:v>
                </c:pt>
                <c:pt idx="1805">
                  <c:v>6</c:v>
                </c:pt>
                <c:pt idx="1806">
                  <c:v>6</c:v>
                </c:pt>
                <c:pt idx="1807">
                  <c:v>6</c:v>
                </c:pt>
                <c:pt idx="1808">
                  <c:v>6</c:v>
                </c:pt>
                <c:pt idx="1809">
                  <c:v>6</c:v>
                </c:pt>
                <c:pt idx="1810">
                  <c:v>6</c:v>
                </c:pt>
                <c:pt idx="1811">
                  <c:v>6</c:v>
                </c:pt>
                <c:pt idx="1812">
                  <c:v>6</c:v>
                </c:pt>
                <c:pt idx="1813">
                  <c:v>6</c:v>
                </c:pt>
                <c:pt idx="1814">
                  <c:v>6</c:v>
                </c:pt>
                <c:pt idx="1815">
                  <c:v>6</c:v>
                </c:pt>
                <c:pt idx="1816">
                  <c:v>6</c:v>
                </c:pt>
                <c:pt idx="1817">
                  <c:v>6</c:v>
                </c:pt>
                <c:pt idx="1818">
                  <c:v>6</c:v>
                </c:pt>
                <c:pt idx="1819">
                  <c:v>6</c:v>
                </c:pt>
                <c:pt idx="1820">
                  <c:v>6</c:v>
                </c:pt>
                <c:pt idx="1821">
                  <c:v>6</c:v>
                </c:pt>
                <c:pt idx="1822">
                  <c:v>6</c:v>
                </c:pt>
                <c:pt idx="1823">
                  <c:v>6</c:v>
                </c:pt>
                <c:pt idx="1824">
                  <c:v>6</c:v>
                </c:pt>
                <c:pt idx="1825">
                  <c:v>6</c:v>
                </c:pt>
                <c:pt idx="1826">
                  <c:v>6</c:v>
                </c:pt>
                <c:pt idx="1827">
                  <c:v>6</c:v>
                </c:pt>
                <c:pt idx="1828">
                  <c:v>6</c:v>
                </c:pt>
                <c:pt idx="1829">
                  <c:v>6</c:v>
                </c:pt>
                <c:pt idx="1830">
                  <c:v>6</c:v>
                </c:pt>
                <c:pt idx="1831">
                  <c:v>6</c:v>
                </c:pt>
                <c:pt idx="1832">
                  <c:v>6</c:v>
                </c:pt>
                <c:pt idx="1833">
                  <c:v>6</c:v>
                </c:pt>
                <c:pt idx="1834">
                  <c:v>6</c:v>
                </c:pt>
                <c:pt idx="1835">
                  <c:v>6</c:v>
                </c:pt>
                <c:pt idx="1836">
                  <c:v>6</c:v>
                </c:pt>
                <c:pt idx="1837">
                  <c:v>6</c:v>
                </c:pt>
                <c:pt idx="1838">
                  <c:v>6</c:v>
                </c:pt>
                <c:pt idx="1839">
                  <c:v>6</c:v>
                </c:pt>
                <c:pt idx="1840">
                  <c:v>6</c:v>
                </c:pt>
                <c:pt idx="1841">
                  <c:v>6</c:v>
                </c:pt>
                <c:pt idx="1842">
                  <c:v>6</c:v>
                </c:pt>
                <c:pt idx="1843">
                  <c:v>6</c:v>
                </c:pt>
                <c:pt idx="1844">
                  <c:v>6</c:v>
                </c:pt>
                <c:pt idx="1845">
                  <c:v>6</c:v>
                </c:pt>
                <c:pt idx="1846">
                  <c:v>6</c:v>
                </c:pt>
                <c:pt idx="1847">
                  <c:v>6</c:v>
                </c:pt>
                <c:pt idx="1848">
                  <c:v>6</c:v>
                </c:pt>
                <c:pt idx="1849">
                  <c:v>6</c:v>
                </c:pt>
                <c:pt idx="1850">
                  <c:v>6</c:v>
                </c:pt>
                <c:pt idx="1851">
                  <c:v>6</c:v>
                </c:pt>
                <c:pt idx="1852">
                  <c:v>6</c:v>
                </c:pt>
                <c:pt idx="1853">
                  <c:v>6</c:v>
                </c:pt>
                <c:pt idx="1854">
                  <c:v>6</c:v>
                </c:pt>
                <c:pt idx="1855">
                  <c:v>6</c:v>
                </c:pt>
                <c:pt idx="1856">
                  <c:v>6</c:v>
                </c:pt>
                <c:pt idx="1857">
                  <c:v>6</c:v>
                </c:pt>
                <c:pt idx="1858">
                  <c:v>6</c:v>
                </c:pt>
                <c:pt idx="1859">
                  <c:v>6</c:v>
                </c:pt>
                <c:pt idx="1860">
                  <c:v>6</c:v>
                </c:pt>
                <c:pt idx="1861">
                  <c:v>6</c:v>
                </c:pt>
                <c:pt idx="1862">
                  <c:v>6</c:v>
                </c:pt>
                <c:pt idx="1863">
                  <c:v>6</c:v>
                </c:pt>
                <c:pt idx="1864">
                  <c:v>6</c:v>
                </c:pt>
                <c:pt idx="1865">
                  <c:v>6</c:v>
                </c:pt>
                <c:pt idx="1866">
                  <c:v>6</c:v>
                </c:pt>
                <c:pt idx="1867">
                  <c:v>6</c:v>
                </c:pt>
                <c:pt idx="1868">
                  <c:v>6</c:v>
                </c:pt>
                <c:pt idx="1869">
                  <c:v>6</c:v>
                </c:pt>
                <c:pt idx="1870">
                  <c:v>6</c:v>
                </c:pt>
                <c:pt idx="1871">
                  <c:v>6</c:v>
                </c:pt>
                <c:pt idx="1872">
                  <c:v>6</c:v>
                </c:pt>
                <c:pt idx="1873">
                  <c:v>6</c:v>
                </c:pt>
                <c:pt idx="1874">
                  <c:v>6</c:v>
                </c:pt>
                <c:pt idx="1875">
                  <c:v>6</c:v>
                </c:pt>
                <c:pt idx="1876">
                  <c:v>6</c:v>
                </c:pt>
                <c:pt idx="1877">
                  <c:v>6</c:v>
                </c:pt>
                <c:pt idx="1878">
                  <c:v>6</c:v>
                </c:pt>
                <c:pt idx="1879">
                  <c:v>6</c:v>
                </c:pt>
                <c:pt idx="1880">
                  <c:v>6</c:v>
                </c:pt>
                <c:pt idx="1881">
                  <c:v>6</c:v>
                </c:pt>
                <c:pt idx="1882">
                  <c:v>6</c:v>
                </c:pt>
                <c:pt idx="1883">
                  <c:v>6</c:v>
                </c:pt>
                <c:pt idx="1884">
                  <c:v>6</c:v>
                </c:pt>
                <c:pt idx="1885">
                  <c:v>6</c:v>
                </c:pt>
                <c:pt idx="1886">
                  <c:v>6</c:v>
                </c:pt>
                <c:pt idx="1887">
                  <c:v>6</c:v>
                </c:pt>
                <c:pt idx="1888">
                  <c:v>6</c:v>
                </c:pt>
                <c:pt idx="1889">
                  <c:v>6</c:v>
                </c:pt>
                <c:pt idx="1890">
                  <c:v>6</c:v>
                </c:pt>
                <c:pt idx="1891">
                  <c:v>6</c:v>
                </c:pt>
                <c:pt idx="1892">
                  <c:v>6</c:v>
                </c:pt>
                <c:pt idx="1893">
                  <c:v>6</c:v>
                </c:pt>
                <c:pt idx="1894">
                  <c:v>6</c:v>
                </c:pt>
                <c:pt idx="1895">
                  <c:v>6</c:v>
                </c:pt>
                <c:pt idx="1896">
                  <c:v>6</c:v>
                </c:pt>
                <c:pt idx="1897">
                  <c:v>6</c:v>
                </c:pt>
                <c:pt idx="1898">
                  <c:v>6</c:v>
                </c:pt>
                <c:pt idx="1899">
                  <c:v>6</c:v>
                </c:pt>
                <c:pt idx="1900">
                  <c:v>6</c:v>
                </c:pt>
                <c:pt idx="1901">
                  <c:v>6</c:v>
                </c:pt>
                <c:pt idx="1902">
                  <c:v>6</c:v>
                </c:pt>
                <c:pt idx="1903">
                  <c:v>6</c:v>
                </c:pt>
                <c:pt idx="1904">
                  <c:v>6</c:v>
                </c:pt>
                <c:pt idx="1905">
                  <c:v>6</c:v>
                </c:pt>
                <c:pt idx="1906">
                  <c:v>6</c:v>
                </c:pt>
                <c:pt idx="1907">
                  <c:v>6</c:v>
                </c:pt>
                <c:pt idx="1908">
                  <c:v>6</c:v>
                </c:pt>
                <c:pt idx="1909">
                  <c:v>6</c:v>
                </c:pt>
                <c:pt idx="1910">
                  <c:v>6</c:v>
                </c:pt>
                <c:pt idx="1911">
                  <c:v>6</c:v>
                </c:pt>
                <c:pt idx="1912">
                  <c:v>6</c:v>
                </c:pt>
                <c:pt idx="1913">
                  <c:v>6</c:v>
                </c:pt>
                <c:pt idx="1914">
                  <c:v>6</c:v>
                </c:pt>
                <c:pt idx="1915">
                  <c:v>6</c:v>
                </c:pt>
                <c:pt idx="1916">
                  <c:v>6</c:v>
                </c:pt>
                <c:pt idx="1917">
                  <c:v>6</c:v>
                </c:pt>
                <c:pt idx="1918">
                  <c:v>6</c:v>
                </c:pt>
                <c:pt idx="1919">
                  <c:v>6</c:v>
                </c:pt>
                <c:pt idx="1920">
                  <c:v>6</c:v>
                </c:pt>
                <c:pt idx="1921">
                  <c:v>6</c:v>
                </c:pt>
                <c:pt idx="1922">
                  <c:v>6</c:v>
                </c:pt>
                <c:pt idx="1923">
                  <c:v>6</c:v>
                </c:pt>
                <c:pt idx="1924">
                  <c:v>6</c:v>
                </c:pt>
                <c:pt idx="1925">
                  <c:v>6</c:v>
                </c:pt>
                <c:pt idx="1926">
                  <c:v>6</c:v>
                </c:pt>
                <c:pt idx="1927">
                  <c:v>6</c:v>
                </c:pt>
                <c:pt idx="1928">
                  <c:v>6</c:v>
                </c:pt>
                <c:pt idx="1929">
                  <c:v>6</c:v>
                </c:pt>
                <c:pt idx="1930">
                  <c:v>6</c:v>
                </c:pt>
                <c:pt idx="1931">
                  <c:v>6</c:v>
                </c:pt>
                <c:pt idx="1932">
                  <c:v>6</c:v>
                </c:pt>
                <c:pt idx="1933">
                  <c:v>6</c:v>
                </c:pt>
                <c:pt idx="1934">
                  <c:v>6</c:v>
                </c:pt>
                <c:pt idx="1935">
                  <c:v>6</c:v>
                </c:pt>
                <c:pt idx="1936">
                  <c:v>6</c:v>
                </c:pt>
                <c:pt idx="1937">
                  <c:v>6</c:v>
                </c:pt>
                <c:pt idx="1938">
                  <c:v>6</c:v>
                </c:pt>
                <c:pt idx="1939">
                  <c:v>6</c:v>
                </c:pt>
                <c:pt idx="1940">
                  <c:v>6</c:v>
                </c:pt>
                <c:pt idx="1941">
                  <c:v>6</c:v>
                </c:pt>
                <c:pt idx="1942">
                  <c:v>6</c:v>
                </c:pt>
                <c:pt idx="1943">
                  <c:v>6</c:v>
                </c:pt>
                <c:pt idx="1944">
                  <c:v>6</c:v>
                </c:pt>
                <c:pt idx="1945">
                  <c:v>6</c:v>
                </c:pt>
                <c:pt idx="1946">
                  <c:v>6</c:v>
                </c:pt>
                <c:pt idx="1947">
                  <c:v>6</c:v>
                </c:pt>
                <c:pt idx="1948">
                  <c:v>6</c:v>
                </c:pt>
                <c:pt idx="1949">
                  <c:v>6</c:v>
                </c:pt>
                <c:pt idx="1950">
                  <c:v>6</c:v>
                </c:pt>
                <c:pt idx="1951">
                  <c:v>6</c:v>
                </c:pt>
                <c:pt idx="1952">
                  <c:v>6</c:v>
                </c:pt>
                <c:pt idx="1953">
                  <c:v>6</c:v>
                </c:pt>
                <c:pt idx="1954">
                  <c:v>6</c:v>
                </c:pt>
                <c:pt idx="1955">
                  <c:v>6</c:v>
                </c:pt>
                <c:pt idx="1956">
                  <c:v>6</c:v>
                </c:pt>
                <c:pt idx="1957">
                  <c:v>6</c:v>
                </c:pt>
                <c:pt idx="1958">
                  <c:v>6</c:v>
                </c:pt>
                <c:pt idx="1959">
                  <c:v>6</c:v>
                </c:pt>
                <c:pt idx="1960">
                  <c:v>6</c:v>
                </c:pt>
                <c:pt idx="1961">
                  <c:v>6</c:v>
                </c:pt>
                <c:pt idx="1962">
                  <c:v>6</c:v>
                </c:pt>
                <c:pt idx="1963">
                  <c:v>6</c:v>
                </c:pt>
                <c:pt idx="1964">
                  <c:v>6</c:v>
                </c:pt>
                <c:pt idx="1965">
                  <c:v>6</c:v>
                </c:pt>
                <c:pt idx="1966">
                  <c:v>6</c:v>
                </c:pt>
                <c:pt idx="1967">
                  <c:v>6</c:v>
                </c:pt>
                <c:pt idx="1968">
                  <c:v>6</c:v>
                </c:pt>
                <c:pt idx="1969">
                  <c:v>6</c:v>
                </c:pt>
                <c:pt idx="1970">
                  <c:v>6</c:v>
                </c:pt>
                <c:pt idx="1971">
                  <c:v>6</c:v>
                </c:pt>
                <c:pt idx="1972">
                  <c:v>6</c:v>
                </c:pt>
                <c:pt idx="1973">
                  <c:v>6</c:v>
                </c:pt>
                <c:pt idx="1974">
                  <c:v>6</c:v>
                </c:pt>
                <c:pt idx="1975">
                  <c:v>6</c:v>
                </c:pt>
                <c:pt idx="1976">
                  <c:v>6</c:v>
                </c:pt>
                <c:pt idx="1977">
                  <c:v>6</c:v>
                </c:pt>
                <c:pt idx="1978">
                  <c:v>6</c:v>
                </c:pt>
                <c:pt idx="1979">
                  <c:v>6</c:v>
                </c:pt>
                <c:pt idx="1980">
                  <c:v>6</c:v>
                </c:pt>
                <c:pt idx="1981">
                  <c:v>6</c:v>
                </c:pt>
                <c:pt idx="1982">
                  <c:v>6</c:v>
                </c:pt>
                <c:pt idx="1983">
                  <c:v>6</c:v>
                </c:pt>
                <c:pt idx="1984">
                  <c:v>6</c:v>
                </c:pt>
                <c:pt idx="1985">
                  <c:v>6</c:v>
                </c:pt>
                <c:pt idx="1986">
                  <c:v>6</c:v>
                </c:pt>
                <c:pt idx="1987">
                  <c:v>6</c:v>
                </c:pt>
                <c:pt idx="1988">
                  <c:v>6</c:v>
                </c:pt>
                <c:pt idx="1989">
                  <c:v>6</c:v>
                </c:pt>
                <c:pt idx="1990">
                  <c:v>6</c:v>
                </c:pt>
                <c:pt idx="1991">
                  <c:v>6</c:v>
                </c:pt>
                <c:pt idx="1992">
                  <c:v>6</c:v>
                </c:pt>
                <c:pt idx="1993">
                  <c:v>6</c:v>
                </c:pt>
                <c:pt idx="1994">
                  <c:v>6</c:v>
                </c:pt>
                <c:pt idx="1995">
                  <c:v>6</c:v>
                </c:pt>
                <c:pt idx="1996">
                  <c:v>6</c:v>
                </c:pt>
                <c:pt idx="1997">
                  <c:v>6</c:v>
                </c:pt>
                <c:pt idx="1998">
                  <c:v>6</c:v>
                </c:pt>
                <c:pt idx="1999">
                  <c:v>6</c:v>
                </c:pt>
                <c:pt idx="2000">
                  <c:v>6</c:v>
                </c:pt>
                <c:pt idx="2001">
                  <c:v>6</c:v>
                </c:pt>
                <c:pt idx="2002">
                  <c:v>6</c:v>
                </c:pt>
                <c:pt idx="2003">
                  <c:v>6</c:v>
                </c:pt>
                <c:pt idx="2004">
                  <c:v>6</c:v>
                </c:pt>
                <c:pt idx="2005">
                  <c:v>6</c:v>
                </c:pt>
                <c:pt idx="2006">
                  <c:v>6</c:v>
                </c:pt>
                <c:pt idx="2007">
                  <c:v>6</c:v>
                </c:pt>
                <c:pt idx="2008">
                  <c:v>6</c:v>
                </c:pt>
                <c:pt idx="2009">
                  <c:v>6</c:v>
                </c:pt>
                <c:pt idx="2010">
                  <c:v>6</c:v>
                </c:pt>
                <c:pt idx="2011">
                  <c:v>6</c:v>
                </c:pt>
                <c:pt idx="2012">
                  <c:v>6</c:v>
                </c:pt>
                <c:pt idx="2013">
                  <c:v>6</c:v>
                </c:pt>
                <c:pt idx="2014">
                  <c:v>6</c:v>
                </c:pt>
                <c:pt idx="2015">
                  <c:v>6</c:v>
                </c:pt>
                <c:pt idx="2016">
                  <c:v>6</c:v>
                </c:pt>
                <c:pt idx="2017">
                  <c:v>6</c:v>
                </c:pt>
                <c:pt idx="2018">
                  <c:v>6</c:v>
                </c:pt>
                <c:pt idx="2019">
                  <c:v>6</c:v>
                </c:pt>
                <c:pt idx="2020">
                  <c:v>6</c:v>
                </c:pt>
                <c:pt idx="2021">
                  <c:v>6</c:v>
                </c:pt>
                <c:pt idx="2022">
                  <c:v>6</c:v>
                </c:pt>
                <c:pt idx="2023">
                  <c:v>6</c:v>
                </c:pt>
                <c:pt idx="2024">
                  <c:v>6</c:v>
                </c:pt>
                <c:pt idx="2025">
                  <c:v>6</c:v>
                </c:pt>
                <c:pt idx="2026">
                  <c:v>6</c:v>
                </c:pt>
                <c:pt idx="2027">
                  <c:v>6</c:v>
                </c:pt>
                <c:pt idx="2028">
                  <c:v>6</c:v>
                </c:pt>
                <c:pt idx="2029">
                  <c:v>6</c:v>
                </c:pt>
                <c:pt idx="2030">
                  <c:v>6</c:v>
                </c:pt>
                <c:pt idx="2031">
                  <c:v>6</c:v>
                </c:pt>
                <c:pt idx="2032">
                  <c:v>6</c:v>
                </c:pt>
                <c:pt idx="2033">
                  <c:v>6</c:v>
                </c:pt>
                <c:pt idx="2034">
                  <c:v>6</c:v>
                </c:pt>
                <c:pt idx="2035">
                  <c:v>6</c:v>
                </c:pt>
                <c:pt idx="2036">
                  <c:v>6</c:v>
                </c:pt>
                <c:pt idx="2037">
                  <c:v>6</c:v>
                </c:pt>
                <c:pt idx="2038">
                  <c:v>6</c:v>
                </c:pt>
                <c:pt idx="2039">
                  <c:v>6</c:v>
                </c:pt>
                <c:pt idx="2040">
                  <c:v>6</c:v>
                </c:pt>
                <c:pt idx="2041">
                  <c:v>6</c:v>
                </c:pt>
                <c:pt idx="2042">
                  <c:v>6</c:v>
                </c:pt>
                <c:pt idx="2043">
                  <c:v>6</c:v>
                </c:pt>
                <c:pt idx="2044">
                  <c:v>6</c:v>
                </c:pt>
                <c:pt idx="2045">
                  <c:v>6</c:v>
                </c:pt>
                <c:pt idx="2046">
                  <c:v>6</c:v>
                </c:pt>
                <c:pt idx="2047">
                  <c:v>6</c:v>
                </c:pt>
                <c:pt idx="2048">
                  <c:v>6</c:v>
                </c:pt>
                <c:pt idx="2049">
                  <c:v>6</c:v>
                </c:pt>
                <c:pt idx="2050">
                  <c:v>6</c:v>
                </c:pt>
                <c:pt idx="2051">
                  <c:v>6</c:v>
                </c:pt>
                <c:pt idx="2052">
                  <c:v>6</c:v>
                </c:pt>
                <c:pt idx="2053">
                  <c:v>6</c:v>
                </c:pt>
                <c:pt idx="2054">
                  <c:v>6</c:v>
                </c:pt>
                <c:pt idx="2055">
                  <c:v>6</c:v>
                </c:pt>
                <c:pt idx="2056">
                  <c:v>6</c:v>
                </c:pt>
                <c:pt idx="2057">
                  <c:v>6</c:v>
                </c:pt>
                <c:pt idx="2058">
                  <c:v>6</c:v>
                </c:pt>
                <c:pt idx="2059">
                  <c:v>6</c:v>
                </c:pt>
                <c:pt idx="2060">
                  <c:v>6</c:v>
                </c:pt>
                <c:pt idx="2061">
                  <c:v>6</c:v>
                </c:pt>
                <c:pt idx="2062">
                  <c:v>6</c:v>
                </c:pt>
                <c:pt idx="2063">
                  <c:v>6</c:v>
                </c:pt>
                <c:pt idx="2064">
                  <c:v>6</c:v>
                </c:pt>
                <c:pt idx="2065">
                  <c:v>6</c:v>
                </c:pt>
                <c:pt idx="2066">
                  <c:v>6</c:v>
                </c:pt>
                <c:pt idx="2067">
                  <c:v>6</c:v>
                </c:pt>
                <c:pt idx="2068">
                  <c:v>6</c:v>
                </c:pt>
                <c:pt idx="2069">
                  <c:v>6</c:v>
                </c:pt>
                <c:pt idx="2070">
                  <c:v>6</c:v>
                </c:pt>
                <c:pt idx="2071">
                  <c:v>6</c:v>
                </c:pt>
                <c:pt idx="2072">
                  <c:v>6</c:v>
                </c:pt>
                <c:pt idx="2073">
                  <c:v>6</c:v>
                </c:pt>
                <c:pt idx="2074">
                  <c:v>6</c:v>
                </c:pt>
                <c:pt idx="2075">
                  <c:v>6</c:v>
                </c:pt>
                <c:pt idx="2076">
                  <c:v>6</c:v>
                </c:pt>
                <c:pt idx="2077">
                  <c:v>6</c:v>
                </c:pt>
                <c:pt idx="2078">
                  <c:v>6</c:v>
                </c:pt>
                <c:pt idx="2079">
                  <c:v>6</c:v>
                </c:pt>
                <c:pt idx="2080">
                  <c:v>6</c:v>
                </c:pt>
                <c:pt idx="2081">
                  <c:v>6</c:v>
                </c:pt>
                <c:pt idx="2082">
                  <c:v>6</c:v>
                </c:pt>
                <c:pt idx="2083">
                  <c:v>6</c:v>
                </c:pt>
                <c:pt idx="2084">
                  <c:v>6</c:v>
                </c:pt>
                <c:pt idx="2085">
                  <c:v>6</c:v>
                </c:pt>
                <c:pt idx="2086">
                  <c:v>6</c:v>
                </c:pt>
                <c:pt idx="2087">
                  <c:v>6</c:v>
                </c:pt>
                <c:pt idx="2088">
                  <c:v>6</c:v>
                </c:pt>
                <c:pt idx="2089">
                  <c:v>6</c:v>
                </c:pt>
                <c:pt idx="2090">
                  <c:v>6</c:v>
                </c:pt>
                <c:pt idx="2091">
                  <c:v>6</c:v>
                </c:pt>
                <c:pt idx="2092">
                  <c:v>6</c:v>
                </c:pt>
                <c:pt idx="2093">
                  <c:v>6</c:v>
                </c:pt>
                <c:pt idx="2094">
                  <c:v>6</c:v>
                </c:pt>
                <c:pt idx="2095">
                  <c:v>6</c:v>
                </c:pt>
                <c:pt idx="2096">
                  <c:v>6</c:v>
                </c:pt>
                <c:pt idx="2097">
                  <c:v>6</c:v>
                </c:pt>
                <c:pt idx="2098">
                  <c:v>6</c:v>
                </c:pt>
                <c:pt idx="2099">
                  <c:v>6</c:v>
                </c:pt>
                <c:pt idx="2100">
                  <c:v>6</c:v>
                </c:pt>
                <c:pt idx="2101">
                  <c:v>6</c:v>
                </c:pt>
                <c:pt idx="2102">
                  <c:v>6</c:v>
                </c:pt>
                <c:pt idx="2103">
                  <c:v>6</c:v>
                </c:pt>
                <c:pt idx="2104">
                  <c:v>6</c:v>
                </c:pt>
                <c:pt idx="2105">
                  <c:v>6</c:v>
                </c:pt>
                <c:pt idx="2106">
                  <c:v>6</c:v>
                </c:pt>
                <c:pt idx="2107">
                  <c:v>6</c:v>
                </c:pt>
                <c:pt idx="2108">
                  <c:v>6</c:v>
                </c:pt>
                <c:pt idx="2109">
                  <c:v>6</c:v>
                </c:pt>
                <c:pt idx="2110">
                  <c:v>6</c:v>
                </c:pt>
                <c:pt idx="2111">
                  <c:v>6</c:v>
                </c:pt>
                <c:pt idx="2112">
                  <c:v>6</c:v>
                </c:pt>
                <c:pt idx="2113">
                  <c:v>6</c:v>
                </c:pt>
                <c:pt idx="2114">
                  <c:v>6</c:v>
                </c:pt>
                <c:pt idx="2115">
                  <c:v>6</c:v>
                </c:pt>
                <c:pt idx="2116">
                  <c:v>6</c:v>
                </c:pt>
                <c:pt idx="2117">
                  <c:v>6</c:v>
                </c:pt>
                <c:pt idx="2118">
                  <c:v>6</c:v>
                </c:pt>
                <c:pt idx="2119">
                  <c:v>6</c:v>
                </c:pt>
                <c:pt idx="2120">
                  <c:v>6</c:v>
                </c:pt>
                <c:pt idx="2121">
                  <c:v>6</c:v>
                </c:pt>
                <c:pt idx="2122">
                  <c:v>6</c:v>
                </c:pt>
                <c:pt idx="2123">
                  <c:v>6</c:v>
                </c:pt>
                <c:pt idx="2124">
                  <c:v>6</c:v>
                </c:pt>
                <c:pt idx="2125">
                  <c:v>6</c:v>
                </c:pt>
                <c:pt idx="2126">
                  <c:v>6</c:v>
                </c:pt>
                <c:pt idx="2127">
                  <c:v>6</c:v>
                </c:pt>
                <c:pt idx="2128">
                  <c:v>6</c:v>
                </c:pt>
                <c:pt idx="2129">
                  <c:v>6</c:v>
                </c:pt>
                <c:pt idx="2130">
                  <c:v>6</c:v>
                </c:pt>
                <c:pt idx="2131">
                  <c:v>6</c:v>
                </c:pt>
                <c:pt idx="2132">
                  <c:v>6</c:v>
                </c:pt>
                <c:pt idx="2133">
                  <c:v>6</c:v>
                </c:pt>
                <c:pt idx="2134">
                  <c:v>6</c:v>
                </c:pt>
                <c:pt idx="2135">
                  <c:v>6</c:v>
                </c:pt>
                <c:pt idx="2136">
                  <c:v>6</c:v>
                </c:pt>
                <c:pt idx="2137">
                  <c:v>6</c:v>
                </c:pt>
                <c:pt idx="2138">
                  <c:v>6</c:v>
                </c:pt>
                <c:pt idx="2139">
                  <c:v>6</c:v>
                </c:pt>
                <c:pt idx="2140">
                  <c:v>6</c:v>
                </c:pt>
                <c:pt idx="2141">
                  <c:v>6</c:v>
                </c:pt>
                <c:pt idx="2142">
                  <c:v>6</c:v>
                </c:pt>
                <c:pt idx="2143">
                  <c:v>6</c:v>
                </c:pt>
                <c:pt idx="2144">
                  <c:v>6</c:v>
                </c:pt>
                <c:pt idx="2145">
                  <c:v>6</c:v>
                </c:pt>
                <c:pt idx="2146">
                  <c:v>6</c:v>
                </c:pt>
                <c:pt idx="2147">
                  <c:v>6</c:v>
                </c:pt>
                <c:pt idx="2148">
                  <c:v>6</c:v>
                </c:pt>
                <c:pt idx="2149">
                  <c:v>6</c:v>
                </c:pt>
                <c:pt idx="2150">
                  <c:v>6</c:v>
                </c:pt>
                <c:pt idx="2151">
                  <c:v>6</c:v>
                </c:pt>
                <c:pt idx="2152">
                  <c:v>6</c:v>
                </c:pt>
                <c:pt idx="2153">
                  <c:v>6</c:v>
                </c:pt>
                <c:pt idx="2154">
                  <c:v>6</c:v>
                </c:pt>
                <c:pt idx="2155">
                  <c:v>6</c:v>
                </c:pt>
                <c:pt idx="2156">
                  <c:v>6</c:v>
                </c:pt>
                <c:pt idx="2157">
                  <c:v>6</c:v>
                </c:pt>
                <c:pt idx="2158">
                  <c:v>6</c:v>
                </c:pt>
                <c:pt idx="2159">
                  <c:v>6</c:v>
                </c:pt>
                <c:pt idx="2160">
                  <c:v>6</c:v>
                </c:pt>
                <c:pt idx="2161">
                  <c:v>6</c:v>
                </c:pt>
                <c:pt idx="2162">
                  <c:v>6</c:v>
                </c:pt>
                <c:pt idx="2163">
                  <c:v>6</c:v>
                </c:pt>
                <c:pt idx="2164">
                  <c:v>6</c:v>
                </c:pt>
                <c:pt idx="2165">
                  <c:v>6</c:v>
                </c:pt>
                <c:pt idx="2166">
                  <c:v>6</c:v>
                </c:pt>
                <c:pt idx="2167">
                  <c:v>6</c:v>
                </c:pt>
                <c:pt idx="2168">
                  <c:v>6</c:v>
                </c:pt>
                <c:pt idx="2169">
                  <c:v>6</c:v>
                </c:pt>
                <c:pt idx="2170">
                  <c:v>6</c:v>
                </c:pt>
                <c:pt idx="2171">
                  <c:v>6</c:v>
                </c:pt>
                <c:pt idx="2172">
                  <c:v>6</c:v>
                </c:pt>
                <c:pt idx="2173">
                  <c:v>6</c:v>
                </c:pt>
                <c:pt idx="2174">
                  <c:v>6</c:v>
                </c:pt>
                <c:pt idx="2175">
                  <c:v>6</c:v>
                </c:pt>
                <c:pt idx="2176">
                  <c:v>6</c:v>
                </c:pt>
                <c:pt idx="2177">
                  <c:v>6</c:v>
                </c:pt>
                <c:pt idx="2178">
                  <c:v>6</c:v>
                </c:pt>
                <c:pt idx="2179">
                  <c:v>6</c:v>
                </c:pt>
                <c:pt idx="2180">
                  <c:v>6</c:v>
                </c:pt>
                <c:pt idx="2181">
                  <c:v>6</c:v>
                </c:pt>
                <c:pt idx="2182">
                  <c:v>6</c:v>
                </c:pt>
                <c:pt idx="2183">
                  <c:v>6</c:v>
                </c:pt>
                <c:pt idx="2184">
                  <c:v>6</c:v>
                </c:pt>
                <c:pt idx="2185">
                  <c:v>6</c:v>
                </c:pt>
                <c:pt idx="2186">
                  <c:v>6</c:v>
                </c:pt>
                <c:pt idx="2187">
                  <c:v>6</c:v>
                </c:pt>
                <c:pt idx="2188">
                  <c:v>6</c:v>
                </c:pt>
                <c:pt idx="2189">
                  <c:v>6</c:v>
                </c:pt>
                <c:pt idx="2190">
                  <c:v>6</c:v>
                </c:pt>
                <c:pt idx="2191">
                  <c:v>6</c:v>
                </c:pt>
                <c:pt idx="2192">
                  <c:v>6</c:v>
                </c:pt>
                <c:pt idx="2193">
                  <c:v>6</c:v>
                </c:pt>
                <c:pt idx="2194">
                  <c:v>6</c:v>
                </c:pt>
                <c:pt idx="2195">
                  <c:v>6</c:v>
                </c:pt>
                <c:pt idx="2196">
                  <c:v>6</c:v>
                </c:pt>
                <c:pt idx="2197">
                  <c:v>6</c:v>
                </c:pt>
                <c:pt idx="2198">
                  <c:v>6</c:v>
                </c:pt>
                <c:pt idx="2199">
                  <c:v>6</c:v>
                </c:pt>
                <c:pt idx="2200">
                  <c:v>6</c:v>
                </c:pt>
                <c:pt idx="2201">
                  <c:v>6</c:v>
                </c:pt>
                <c:pt idx="2202">
                  <c:v>6</c:v>
                </c:pt>
                <c:pt idx="2203">
                  <c:v>6</c:v>
                </c:pt>
                <c:pt idx="2204">
                  <c:v>6</c:v>
                </c:pt>
                <c:pt idx="2205">
                  <c:v>6</c:v>
                </c:pt>
                <c:pt idx="2206">
                  <c:v>6</c:v>
                </c:pt>
                <c:pt idx="2207">
                  <c:v>6</c:v>
                </c:pt>
                <c:pt idx="2208">
                  <c:v>6</c:v>
                </c:pt>
                <c:pt idx="2209">
                  <c:v>6</c:v>
                </c:pt>
                <c:pt idx="2210">
                  <c:v>6</c:v>
                </c:pt>
                <c:pt idx="2211">
                  <c:v>6</c:v>
                </c:pt>
                <c:pt idx="2212">
                  <c:v>6</c:v>
                </c:pt>
                <c:pt idx="2213">
                  <c:v>6</c:v>
                </c:pt>
                <c:pt idx="2214">
                  <c:v>6</c:v>
                </c:pt>
                <c:pt idx="2215">
                  <c:v>6</c:v>
                </c:pt>
                <c:pt idx="2216">
                  <c:v>6</c:v>
                </c:pt>
                <c:pt idx="2217">
                  <c:v>6</c:v>
                </c:pt>
                <c:pt idx="2218">
                  <c:v>6</c:v>
                </c:pt>
                <c:pt idx="2219">
                  <c:v>6</c:v>
                </c:pt>
                <c:pt idx="2220">
                  <c:v>6</c:v>
                </c:pt>
                <c:pt idx="2221">
                  <c:v>6</c:v>
                </c:pt>
                <c:pt idx="2222">
                  <c:v>6</c:v>
                </c:pt>
                <c:pt idx="2223">
                  <c:v>6</c:v>
                </c:pt>
                <c:pt idx="2224">
                  <c:v>6</c:v>
                </c:pt>
                <c:pt idx="2225">
                  <c:v>6</c:v>
                </c:pt>
                <c:pt idx="2226">
                  <c:v>6</c:v>
                </c:pt>
                <c:pt idx="2227">
                  <c:v>6</c:v>
                </c:pt>
                <c:pt idx="2228">
                  <c:v>6</c:v>
                </c:pt>
                <c:pt idx="2229">
                  <c:v>6</c:v>
                </c:pt>
                <c:pt idx="2230">
                  <c:v>6</c:v>
                </c:pt>
                <c:pt idx="2231">
                  <c:v>6</c:v>
                </c:pt>
                <c:pt idx="2232">
                  <c:v>6</c:v>
                </c:pt>
                <c:pt idx="2233">
                  <c:v>6</c:v>
                </c:pt>
                <c:pt idx="2234">
                  <c:v>6</c:v>
                </c:pt>
                <c:pt idx="2235">
                  <c:v>6</c:v>
                </c:pt>
                <c:pt idx="2236">
                  <c:v>6</c:v>
                </c:pt>
                <c:pt idx="2237">
                  <c:v>6</c:v>
                </c:pt>
                <c:pt idx="2238">
                  <c:v>6</c:v>
                </c:pt>
                <c:pt idx="2239">
                  <c:v>6</c:v>
                </c:pt>
                <c:pt idx="2240">
                  <c:v>6</c:v>
                </c:pt>
                <c:pt idx="2241">
                  <c:v>6</c:v>
                </c:pt>
                <c:pt idx="2242">
                  <c:v>6</c:v>
                </c:pt>
                <c:pt idx="2243">
                  <c:v>6</c:v>
                </c:pt>
                <c:pt idx="2244">
                  <c:v>6</c:v>
                </c:pt>
                <c:pt idx="2245">
                  <c:v>6</c:v>
                </c:pt>
                <c:pt idx="2246">
                  <c:v>6</c:v>
                </c:pt>
                <c:pt idx="2247">
                  <c:v>6</c:v>
                </c:pt>
                <c:pt idx="2248">
                  <c:v>6</c:v>
                </c:pt>
                <c:pt idx="2249">
                  <c:v>6</c:v>
                </c:pt>
                <c:pt idx="2250">
                  <c:v>6</c:v>
                </c:pt>
                <c:pt idx="2251">
                  <c:v>6</c:v>
                </c:pt>
                <c:pt idx="2252">
                  <c:v>6</c:v>
                </c:pt>
                <c:pt idx="2253">
                  <c:v>6</c:v>
                </c:pt>
                <c:pt idx="2254">
                  <c:v>6</c:v>
                </c:pt>
                <c:pt idx="2255">
                  <c:v>6</c:v>
                </c:pt>
                <c:pt idx="2256">
                  <c:v>6</c:v>
                </c:pt>
                <c:pt idx="2257">
                  <c:v>6</c:v>
                </c:pt>
                <c:pt idx="2258">
                  <c:v>6</c:v>
                </c:pt>
                <c:pt idx="2259">
                  <c:v>6</c:v>
                </c:pt>
                <c:pt idx="2260">
                  <c:v>6</c:v>
                </c:pt>
                <c:pt idx="2261">
                  <c:v>6</c:v>
                </c:pt>
                <c:pt idx="2262">
                  <c:v>6</c:v>
                </c:pt>
                <c:pt idx="2263">
                  <c:v>6</c:v>
                </c:pt>
                <c:pt idx="2264">
                  <c:v>6</c:v>
                </c:pt>
                <c:pt idx="2265">
                  <c:v>6</c:v>
                </c:pt>
                <c:pt idx="2266">
                  <c:v>6</c:v>
                </c:pt>
                <c:pt idx="2267">
                  <c:v>6</c:v>
                </c:pt>
                <c:pt idx="2268">
                  <c:v>6</c:v>
                </c:pt>
                <c:pt idx="2269">
                  <c:v>6</c:v>
                </c:pt>
                <c:pt idx="2270">
                  <c:v>6</c:v>
                </c:pt>
                <c:pt idx="2271">
                  <c:v>6</c:v>
                </c:pt>
                <c:pt idx="2272">
                  <c:v>6</c:v>
                </c:pt>
                <c:pt idx="2273">
                  <c:v>6</c:v>
                </c:pt>
                <c:pt idx="2274">
                  <c:v>6</c:v>
                </c:pt>
                <c:pt idx="2275">
                  <c:v>6</c:v>
                </c:pt>
                <c:pt idx="2276">
                  <c:v>6</c:v>
                </c:pt>
                <c:pt idx="2277">
                  <c:v>6</c:v>
                </c:pt>
                <c:pt idx="2278">
                  <c:v>6</c:v>
                </c:pt>
                <c:pt idx="2279">
                  <c:v>6</c:v>
                </c:pt>
                <c:pt idx="2280">
                  <c:v>6</c:v>
                </c:pt>
                <c:pt idx="2281">
                  <c:v>6</c:v>
                </c:pt>
                <c:pt idx="2282">
                  <c:v>6</c:v>
                </c:pt>
                <c:pt idx="2283">
                  <c:v>6</c:v>
                </c:pt>
                <c:pt idx="2284">
                  <c:v>6</c:v>
                </c:pt>
                <c:pt idx="2285">
                  <c:v>6</c:v>
                </c:pt>
                <c:pt idx="2286">
                  <c:v>6</c:v>
                </c:pt>
                <c:pt idx="2287">
                  <c:v>6</c:v>
                </c:pt>
                <c:pt idx="2288">
                  <c:v>6</c:v>
                </c:pt>
                <c:pt idx="2289">
                  <c:v>6</c:v>
                </c:pt>
                <c:pt idx="2290">
                  <c:v>6</c:v>
                </c:pt>
                <c:pt idx="2291">
                  <c:v>6</c:v>
                </c:pt>
                <c:pt idx="2292">
                  <c:v>6</c:v>
                </c:pt>
                <c:pt idx="2293">
                  <c:v>6</c:v>
                </c:pt>
                <c:pt idx="2294">
                  <c:v>6</c:v>
                </c:pt>
                <c:pt idx="2295">
                  <c:v>6</c:v>
                </c:pt>
                <c:pt idx="2296">
                  <c:v>6</c:v>
                </c:pt>
                <c:pt idx="2297">
                  <c:v>6</c:v>
                </c:pt>
                <c:pt idx="2298">
                  <c:v>6</c:v>
                </c:pt>
                <c:pt idx="2299">
                  <c:v>6</c:v>
                </c:pt>
                <c:pt idx="2300">
                  <c:v>6</c:v>
                </c:pt>
                <c:pt idx="2301">
                  <c:v>6</c:v>
                </c:pt>
                <c:pt idx="2302">
                  <c:v>6</c:v>
                </c:pt>
                <c:pt idx="2303">
                  <c:v>6</c:v>
                </c:pt>
                <c:pt idx="2304">
                  <c:v>6</c:v>
                </c:pt>
                <c:pt idx="2305">
                  <c:v>6</c:v>
                </c:pt>
                <c:pt idx="2306">
                  <c:v>6</c:v>
                </c:pt>
                <c:pt idx="2307">
                  <c:v>6</c:v>
                </c:pt>
                <c:pt idx="2308">
                  <c:v>6</c:v>
                </c:pt>
                <c:pt idx="2309">
                  <c:v>6</c:v>
                </c:pt>
                <c:pt idx="2310">
                  <c:v>6</c:v>
                </c:pt>
                <c:pt idx="2311">
                  <c:v>6</c:v>
                </c:pt>
                <c:pt idx="2312">
                  <c:v>6</c:v>
                </c:pt>
                <c:pt idx="2313">
                  <c:v>6</c:v>
                </c:pt>
                <c:pt idx="2314">
                  <c:v>6</c:v>
                </c:pt>
                <c:pt idx="2315">
                  <c:v>6</c:v>
                </c:pt>
                <c:pt idx="2316">
                  <c:v>6</c:v>
                </c:pt>
                <c:pt idx="2317">
                  <c:v>6</c:v>
                </c:pt>
                <c:pt idx="2318">
                  <c:v>6</c:v>
                </c:pt>
                <c:pt idx="2319">
                  <c:v>6</c:v>
                </c:pt>
                <c:pt idx="2320">
                  <c:v>6</c:v>
                </c:pt>
                <c:pt idx="2321">
                  <c:v>6</c:v>
                </c:pt>
                <c:pt idx="2322">
                  <c:v>6</c:v>
                </c:pt>
                <c:pt idx="2323">
                  <c:v>6</c:v>
                </c:pt>
                <c:pt idx="2324">
                  <c:v>6</c:v>
                </c:pt>
                <c:pt idx="2325">
                  <c:v>6</c:v>
                </c:pt>
                <c:pt idx="2326">
                  <c:v>6</c:v>
                </c:pt>
                <c:pt idx="2327">
                  <c:v>6</c:v>
                </c:pt>
                <c:pt idx="2328">
                  <c:v>6</c:v>
                </c:pt>
                <c:pt idx="2329">
                  <c:v>6</c:v>
                </c:pt>
                <c:pt idx="2330">
                  <c:v>6</c:v>
                </c:pt>
                <c:pt idx="2331">
                  <c:v>6</c:v>
                </c:pt>
                <c:pt idx="2332">
                  <c:v>6</c:v>
                </c:pt>
                <c:pt idx="2333">
                  <c:v>6</c:v>
                </c:pt>
                <c:pt idx="2334">
                  <c:v>6</c:v>
                </c:pt>
                <c:pt idx="2335">
                  <c:v>6</c:v>
                </c:pt>
                <c:pt idx="2336">
                  <c:v>6</c:v>
                </c:pt>
                <c:pt idx="2337">
                  <c:v>6</c:v>
                </c:pt>
                <c:pt idx="2338">
                  <c:v>6</c:v>
                </c:pt>
                <c:pt idx="2339">
                  <c:v>6</c:v>
                </c:pt>
                <c:pt idx="2340">
                  <c:v>6</c:v>
                </c:pt>
                <c:pt idx="2341">
                  <c:v>6</c:v>
                </c:pt>
                <c:pt idx="2342">
                  <c:v>6</c:v>
                </c:pt>
                <c:pt idx="2343">
                  <c:v>6</c:v>
                </c:pt>
                <c:pt idx="2344">
                  <c:v>6</c:v>
                </c:pt>
                <c:pt idx="2345">
                  <c:v>6</c:v>
                </c:pt>
                <c:pt idx="2346">
                  <c:v>6</c:v>
                </c:pt>
                <c:pt idx="2347">
                  <c:v>6</c:v>
                </c:pt>
                <c:pt idx="2348">
                  <c:v>6</c:v>
                </c:pt>
                <c:pt idx="2349">
                  <c:v>6</c:v>
                </c:pt>
                <c:pt idx="2350">
                  <c:v>6</c:v>
                </c:pt>
                <c:pt idx="2351">
                  <c:v>6</c:v>
                </c:pt>
                <c:pt idx="2352">
                  <c:v>6</c:v>
                </c:pt>
                <c:pt idx="2353">
                  <c:v>6</c:v>
                </c:pt>
                <c:pt idx="2354">
                  <c:v>6</c:v>
                </c:pt>
                <c:pt idx="2355">
                  <c:v>6</c:v>
                </c:pt>
                <c:pt idx="2356">
                  <c:v>6</c:v>
                </c:pt>
                <c:pt idx="2357">
                  <c:v>6</c:v>
                </c:pt>
                <c:pt idx="2358">
                  <c:v>6</c:v>
                </c:pt>
                <c:pt idx="2359">
                  <c:v>6</c:v>
                </c:pt>
                <c:pt idx="2360">
                  <c:v>6</c:v>
                </c:pt>
                <c:pt idx="2361">
                  <c:v>6</c:v>
                </c:pt>
                <c:pt idx="2362">
                  <c:v>6</c:v>
                </c:pt>
                <c:pt idx="2363">
                  <c:v>6</c:v>
                </c:pt>
                <c:pt idx="2364">
                  <c:v>6</c:v>
                </c:pt>
                <c:pt idx="2365">
                  <c:v>6</c:v>
                </c:pt>
                <c:pt idx="2366">
                  <c:v>6</c:v>
                </c:pt>
                <c:pt idx="2367">
                  <c:v>6</c:v>
                </c:pt>
                <c:pt idx="2368">
                  <c:v>6</c:v>
                </c:pt>
                <c:pt idx="2369">
                  <c:v>6</c:v>
                </c:pt>
                <c:pt idx="2370">
                  <c:v>6</c:v>
                </c:pt>
                <c:pt idx="2371">
                  <c:v>6</c:v>
                </c:pt>
                <c:pt idx="2372">
                  <c:v>6</c:v>
                </c:pt>
                <c:pt idx="2373">
                  <c:v>6</c:v>
                </c:pt>
                <c:pt idx="2374">
                  <c:v>6</c:v>
                </c:pt>
                <c:pt idx="2375">
                  <c:v>6</c:v>
                </c:pt>
                <c:pt idx="2376">
                  <c:v>6</c:v>
                </c:pt>
                <c:pt idx="2377">
                  <c:v>6</c:v>
                </c:pt>
                <c:pt idx="2378">
                  <c:v>6</c:v>
                </c:pt>
                <c:pt idx="2379">
                  <c:v>6</c:v>
                </c:pt>
                <c:pt idx="2380">
                  <c:v>6</c:v>
                </c:pt>
                <c:pt idx="2381">
                  <c:v>6</c:v>
                </c:pt>
                <c:pt idx="2382">
                  <c:v>6</c:v>
                </c:pt>
                <c:pt idx="2383">
                  <c:v>6</c:v>
                </c:pt>
                <c:pt idx="2384">
                  <c:v>6</c:v>
                </c:pt>
                <c:pt idx="2385">
                  <c:v>6</c:v>
                </c:pt>
                <c:pt idx="2386">
                  <c:v>6</c:v>
                </c:pt>
                <c:pt idx="2387">
                  <c:v>6</c:v>
                </c:pt>
                <c:pt idx="2388">
                  <c:v>6</c:v>
                </c:pt>
                <c:pt idx="2389">
                  <c:v>6</c:v>
                </c:pt>
                <c:pt idx="2390">
                  <c:v>6</c:v>
                </c:pt>
                <c:pt idx="2391">
                  <c:v>6</c:v>
                </c:pt>
                <c:pt idx="2392">
                  <c:v>6</c:v>
                </c:pt>
                <c:pt idx="2393">
                  <c:v>6</c:v>
                </c:pt>
                <c:pt idx="2394">
                  <c:v>6</c:v>
                </c:pt>
                <c:pt idx="2395">
                  <c:v>6</c:v>
                </c:pt>
                <c:pt idx="2396">
                  <c:v>6</c:v>
                </c:pt>
                <c:pt idx="2397">
                  <c:v>6</c:v>
                </c:pt>
                <c:pt idx="2398">
                  <c:v>6</c:v>
                </c:pt>
                <c:pt idx="2399">
                  <c:v>6</c:v>
                </c:pt>
                <c:pt idx="2400">
                  <c:v>6</c:v>
                </c:pt>
                <c:pt idx="2401">
                  <c:v>6</c:v>
                </c:pt>
                <c:pt idx="2402">
                  <c:v>6</c:v>
                </c:pt>
                <c:pt idx="2403">
                  <c:v>6</c:v>
                </c:pt>
                <c:pt idx="2404">
                  <c:v>6</c:v>
                </c:pt>
                <c:pt idx="2405">
                  <c:v>6</c:v>
                </c:pt>
                <c:pt idx="2406">
                  <c:v>6</c:v>
                </c:pt>
                <c:pt idx="2407">
                  <c:v>6</c:v>
                </c:pt>
                <c:pt idx="2408">
                  <c:v>6</c:v>
                </c:pt>
                <c:pt idx="2409">
                  <c:v>6</c:v>
                </c:pt>
                <c:pt idx="2410">
                  <c:v>6</c:v>
                </c:pt>
                <c:pt idx="2411">
                  <c:v>6</c:v>
                </c:pt>
                <c:pt idx="2412">
                  <c:v>6</c:v>
                </c:pt>
                <c:pt idx="2413">
                  <c:v>6</c:v>
                </c:pt>
                <c:pt idx="2414">
                  <c:v>6</c:v>
                </c:pt>
                <c:pt idx="2415">
                  <c:v>6</c:v>
                </c:pt>
                <c:pt idx="2416">
                  <c:v>6</c:v>
                </c:pt>
                <c:pt idx="2417">
                  <c:v>6</c:v>
                </c:pt>
                <c:pt idx="2418">
                  <c:v>6</c:v>
                </c:pt>
                <c:pt idx="2419">
                  <c:v>6</c:v>
                </c:pt>
                <c:pt idx="2420">
                  <c:v>6</c:v>
                </c:pt>
                <c:pt idx="2421">
                  <c:v>6</c:v>
                </c:pt>
                <c:pt idx="2422">
                  <c:v>6</c:v>
                </c:pt>
                <c:pt idx="2423">
                  <c:v>6</c:v>
                </c:pt>
                <c:pt idx="2424">
                  <c:v>6</c:v>
                </c:pt>
                <c:pt idx="2425">
                  <c:v>6</c:v>
                </c:pt>
                <c:pt idx="2426">
                  <c:v>6</c:v>
                </c:pt>
                <c:pt idx="2427">
                  <c:v>6</c:v>
                </c:pt>
                <c:pt idx="2428">
                  <c:v>6</c:v>
                </c:pt>
                <c:pt idx="2429">
                  <c:v>6</c:v>
                </c:pt>
                <c:pt idx="2430">
                  <c:v>6</c:v>
                </c:pt>
                <c:pt idx="2431">
                  <c:v>6</c:v>
                </c:pt>
                <c:pt idx="2432">
                  <c:v>6</c:v>
                </c:pt>
                <c:pt idx="2433">
                  <c:v>6</c:v>
                </c:pt>
                <c:pt idx="2434">
                  <c:v>6</c:v>
                </c:pt>
                <c:pt idx="2435">
                  <c:v>6</c:v>
                </c:pt>
                <c:pt idx="2436">
                  <c:v>6</c:v>
                </c:pt>
                <c:pt idx="2437">
                  <c:v>6</c:v>
                </c:pt>
                <c:pt idx="2438">
                  <c:v>6</c:v>
                </c:pt>
                <c:pt idx="2439">
                  <c:v>6</c:v>
                </c:pt>
                <c:pt idx="2440">
                  <c:v>6</c:v>
                </c:pt>
                <c:pt idx="2441">
                  <c:v>6</c:v>
                </c:pt>
                <c:pt idx="2442">
                  <c:v>6</c:v>
                </c:pt>
                <c:pt idx="2443">
                  <c:v>6</c:v>
                </c:pt>
                <c:pt idx="2444">
                  <c:v>6</c:v>
                </c:pt>
                <c:pt idx="2445">
                  <c:v>6</c:v>
                </c:pt>
                <c:pt idx="2446">
                  <c:v>6</c:v>
                </c:pt>
                <c:pt idx="2447">
                  <c:v>6</c:v>
                </c:pt>
                <c:pt idx="2448">
                  <c:v>6</c:v>
                </c:pt>
                <c:pt idx="2449">
                  <c:v>6</c:v>
                </c:pt>
                <c:pt idx="2450">
                  <c:v>6</c:v>
                </c:pt>
                <c:pt idx="2451">
                  <c:v>6</c:v>
                </c:pt>
                <c:pt idx="2452">
                  <c:v>6</c:v>
                </c:pt>
                <c:pt idx="2453">
                  <c:v>6</c:v>
                </c:pt>
                <c:pt idx="2454">
                  <c:v>6</c:v>
                </c:pt>
                <c:pt idx="2455">
                  <c:v>6</c:v>
                </c:pt>
                <c:pt idx="2456">
                  <c:v>6</c:v>
                </c:pt>
                <c:pt idx="2457">
                  <c:v>6</c:v>
                </c:pt>
                <c:pt idx="2458">
                  <c:v>6</c:v>
                </c:pt>
                <c:pt idx="2459">
                  <c:v>6</c:v>
                </c:pt>
                <c:pt idx="2460">
                  <c:v>6</c:v>
                </c:pt>
                <c:pt idx="2461">
                  <c:v>6</c:v>
                </c:pt>
                <c:pt idx="2462">
                  <c:v>6</c:v>
                </c:pt>
                <c:pt idx="2463">
                  <c:v>6</c:v>
                </c:pt>
                <c:pt idx="2464">
                  <c:v>6</c:v>
                </c:pt>
                <c:pt idx="2465">
                  <c:v>6</c:v>
                </c:pt>
                <c:pt idx="2466">
                  <c:v>6</c:v>
                </c:pt>
                <c:pt idx="2467">
                  <c:v>6</c:v>
                </c:pt>
                <c:pt idx="2468">
                  <c:v>6</c:v>
                </c:pt>
                <c:pt idx="2469">
                  <c:v>6</c:v>
                </c:pt>
                <c:pt idx="2470">
                  <c:v>6</c:v>
                </c:pt>
                <c:pt idx="2471">
                  <c:v>6</c:v>
                </c:pt>
                <c:pt idx="2472">
                  <c:v>6</c:v>
                </c:pt>
                <c:pt idx="2473">
                  <c:v>6</c:v>
                </c:pt>
                <c:pt idx="2474">
                  <c:v>6</c:v>
                </c:pt>
                <c:pt idx="2475">
                  <c:v>6</c:v>
                </c:pt>
                <c:pt idx="2476">
                  <c:v>6</c:v>
                </c:pt>
                <c:pt idx="2477">
                  <c:v>6</c:v>
                </c:pt>
                <c:pt idx="2478">
                  <c:v>6</c:v>
                </c:pt>
                <c:pt idx="2479">
                  <c:v>6</c:v>
                </c:pt>
                <c:pt idx="2480">
                  <c:v>6</c:v>
                </c:pt>
                <c:pt idx="2481">
                  <c:v>6</c:v>
                </c:pt>
                <c:pt idx="2482">
                  <c:v>6</c:v>
                </c:pt>
                <c:pt idx="2483">
                  <c:v>6</c:v>
                </c:pt>
                <c:pt idx="2484">
                  <c:v>6</c:v>
                </c:pt>
                <c:pt idx="2485">
                  <c:v>6</c:v>
                </c:pt>
                <c:pt idx="2486">
                  <c:v>6</c:v>
                </c:pt>
                <c:pt idx="2487">
                  <c:v>6</c:v>
                </c:pt>
                <c:pt idx="2488">
                  <c:v>6</c:v>
                </c:pt>
                <c:pt idx="2489">
                  <c:v>6</c:v>
                </c:pt>
                <c:pt idx="2490">
                  <c:v>6</c:v>
                </c:pt>
                <c:pt idx="2491">
                  <c:v>6</c:v>
                </c:pt>
                <c:pt idx="2492">
                  <c:v>6</c:v>
                </c:pt>
                <c:pt idx="2493">
                  <c:v>6</c:v>
                </c:pt>
                <c:pt idx="2494">
                  <c:v>6</c:v>
                </c:pt>
                <c:pt idx="2495">
                  <c:v>6</c:v>
                </c:pt>
                <c:pt idx="2496">
                  <c:v>6</c:v>
                </c:pt>
                <c:pt idx="2497">
                  <c:v>6</c:v>
                </c:pt>
                <c:pt idx="2498">
                  <c:v>6</c:v>
                </c:pt>
                <c:pt idx="2499">
                  <c:v>6</c:v>
                </c:pt>
                <c:pt idx="2500">
                  <c:v>6</c:v>
                </c:pt>
                <c:pt idx="2501">
                  <c:v>6</c:v>
                </c:pt>
                <c:pt idx="2502">
                  <c:v>6</c:v>
                </c:pt>
                <c:pt idx="2503">
                  <c:v>6</c:v>
                </c:pt>
                <c:pt idx="2504">
                  <c:v>6</c:v>
                </c:pt>
                <c:pt idx="2505">
                  <c:v>6</c:v>
                </c:pt>
                <c:pt idx="2506">
                  <c:v>6</c:v>
                </c:pt>
                <c:pt idx="2507">
                  <c:v>6</c:v>
                </c:pt>
                <c:pt idx="2508">
                  <c:v>6</c:v>
                </c:pt>
                <c:pt idx="2509">
                  <c:v>6</c:v>
                </c:pt>
                <c:pt idx="2510">
                  <c:v>6</c:v>
                </c:pt>
                <c:pt idx="2511">
                  <c:v>6</c:v>
                </c:pt>
                <c:pt idx="2512">
                  <c:v>6</c:v>
                </c:pt>
                <c:pt idx="2513">
                  <c:v>6</c:v>
                </c:pt>
                <c:pt idx="2514">
                  <c:v>6</c:v>
                </c:pt>
                <c:pt idx="2515">
                  <c:v>6</c:v>
                </c:pt>
                <c:pt idx="2516">
                  <c:v>6</c:v>
                </c:pt>
                <c:pt idx="2517">
                  <c:v>6</c:v>
                </c:pt>
                <c:pt idx="2518">
                  <c:v>6</c:v>
                </c:pt>
                <c:pt idx="2519">
                  <c:v>6</c:v>
                </c:pt>
                <c:pt idx="2520">
                  <c:v>6</c:v>
                </c:pt>
                <c:pt idx="2521">
                  <c:v>6</c:v>
                </c:pt>
                <c:pt idx="2522">
                  <c:v>6</c:v>
                </c:pt>
                <c:pt idx="2523">
                  <c:v>6</c:v>
                </c:pt>
                <c:pt idx="2524">
                  <c:v>6</c:v>
                </c:pt>
                <c:pt idx="2525">
                  <c:v>6</c:v>
                </c:pt>
                <c:pt idx="2526">
                  <c:v>6</c:v>
                </c:pt>
                <c:pt idx="2527">
                  <c:v>6</c:v>
                </c:pt>
                <c:pt idx="2528">
                  <c:v>6</c:v>
                </c:pt>
                <c:pt idx="2529">
                  <c:v>6</c:v>
                </c:pt>
                <c:pt idx="2530">
                  <c:v>6</c:v>
                </c:pt>
                <c:pt idx="2531">
                  <c:v>6</c:v>
                </c:pt>
                <c:pt idx="2532">
                  <c:v>6</c:v>
                </c:pt>
                <c:pt idx="2533">
                  <c:v>6</c:v>
                </c:pt>
                <c:pt idx="2534">
                  <c:v>6</c:v>
                </c:pt>
                <c:pt idx="2535">
                  <c:v>6</c:v>
                </c:pt>
                <c:pt idx="2536">
                  <c:v>6</c:v>
                </c:pt>
                <c:pt idx="2537">
                  <c:v>6</c:v>
                </c:pt>
                <c:pt idx="2538">
                  <c:v>6</c:v>
                </c:pt>
                <c:pt idx="2539">
                  <c:v>6</c:v>
                </c:pt>
                <c:pt idx="2540">
                  <c:v>6</c:v>
                </c:pt>
                <c:pt idx="2541">
                  <c:v>6</c:v>
                </c:pt>
                <c:pt idx="2542">
                  <c:v>6</c:v>
                </c:pt>
                <c:pt idx="2543">
                  <c:v>6</c:v>
                </c:pt>
                <c:pt idx="2544">
                  <c:v>6</c:v>
                </c:pt>
                <c:pt idx="2545">
                  <c:v>6</c:v>
                </c:pt>
                <c:pt idx="2546">
                  <c:v>6</c:v>
                </c:pt>
                <c:pt idx="2547">
                  <c:v>6</c:v>
                </c:pt>
                <c:pt idx="2548">
                  <c:v>6</c:v>
                </c:pt>
                <c:pt idx="2549">
                  <c:v>6</c:v>
                </c:pt>
                <c:pt idx="2550">
                  <c:v>6</c:v>
                </c:pt>
                <c:pt idx="2551">
                  <c:v>6</c:v>
                </c:pt>
                <c:pt idx="2552">
                  <c:v>6</c:v>
                </c:pt>
                <c:pt idx="2553">
                  <c:v>6</c:v>
                </c:pt>
                <c:pt idx="2554">
                  <c:v>6</c:v>
                </c:pt>
                <c:pt idx="2555">
                  <c:v>6</c:v>
                </c:pt>
                <c:pt idx="2556">
                  <c:v>6</c:v>
                </c:pt>
                <c:pt idx="2557">
                  <c:v>6</c:v>
                </c:pt>
                <c:pt idx="2558">
                  <c:v>6</c:v>
                </c:pt>
                <c:pt idx="2559">
                  <c:v>6</c:v>
                </c:pt>
                <c:pt idx="2560">
                  <c:v>6</c:v>
                </c:pt>
                <c:pt idx="2561">
                  <c:v>6</c:v>
                </c:pt>
                <c:pt idx="2562">
                  <c:v>6</c:v>
                </c:pt>
                <c:pt idx="2563">
                  <c:v>6</c:v>
                </c:pt>
                <c:pt idx="2564">
                  <c:v>6</c:v>
                </c:pt>
                <c:pt idx="2565">
                  <c:v>6</c:v>
                </c:pt>
                <c:pt idx="2566">
                  <c:v>6</c:v>
                </c:pt>
                <c:pt idx="2567">
                  <c:v>6</c:v>
                </c:pt>
                <c:pt idx="2568">
                  <c:v>6</c:v>
                </c:pt>
                <c:pt idx="2569">
                  <c:v>6</c:v>
                </c:pt>
                <c:pt idx="2570">
                  <c:v>6</c:v>
                </c:pt>
                <c:pt idx="2571">
                  <c:v>6</c:v>
                </c:pt>
                <c:pt idx="2572">
                  <c:v>6</c:v>
                </c:pt>
                <c:pt idx="2573">
                  <c:v>6</c:v>
                </c:pt>
                <c:pt idx="2574">
                  <c:v>6</c:v>
                </c:pt>
                <c:pt idx="2575">
                  <c:v>6</c:v>
                </c:pt>
                <c:pt idx="2576">
                  <c:v>6</c:v>
                </c:pt>
                <c:pt idx="2577">
                  <c:v>6</c:v>
                </c:pt>
                <c:pt idx="2578">
                  <c:v>6</c:v>
                </c:pt>
                <c:pt idx="2579">
                  <c:v>6</c:v>
                </c:pt>
                <c:pt idx="2580">
                  <c:v>6</c:v>
                </c:pt>
                <c:pt idx="2581">
                  <c:v>6</c:v>
                </c:pt>
                <c:pt idx="2582">
                  <c:v>6</c:v>
                </c:pt>
                <c:pt idx="2583">
                  <c:v>6</c:v>
                </c:pt>
                <c:pt idx="2584">
                  <c:v>6</c:v>
                </c:pt>
                <c:pt idx="2585">
                  <c:v>6</c:v>
                </c:pt>
                <c:pt idx="2586">
                  <c:v>6</c:v>
                </c:pt>
                <c:pt idx="2587">
                  <c:v>6</c:v>
                </c:pt>
                <c:pt idx="2588">
                  <c:v>6</c:v>
                </c:pt>
                <c:pt idx="2589">
                  <c:v>6</c:v>
                </c:pt>
                <c:pt idx="2590">
                  <c:v>6</c:v>
                </c:pt>
                <c:pt idx="2591">
                  <c:v>6</c:v>
                </c:pt>
                <c:pt idx="2592">
                  <c:v>6</c:v>
                </c:pt>
                <c:pt idx="2593">
                  <c:v>6</c:v>
                </c:pt>
                <c:pt idx="2594">
                  <c:v>6</c:v>
                </c:pt>
                <c:pt idx="2595">
                  <c:v>6</c:v>
                </c:pt>
                <c:pt idx="2596">
                  <c:v>6</c:v>
                </c:pt>
                <c:pt idx="2597">
                  <c:v>6</c:v>
                </c:pt>
                <c:pt idx="2598">
                  <c:v>6</c:v>
                </c:pt>
                <c:pt idx="2599">
                  <c:v>6</c:v>
                </c:pt>
                <c:pt idx="2600">
                  <c:v>6</c:v>
                </c:pt>
                <c:pt idx="2601">
                  <c:v>6</c:v>
                </c:pt>
                <c:pt idx="2602">
                  <c:v>6</c:v>
                </c:pt>
                <c:pt idx="2603">
                  <c:v>6</c:v>
                </c:pt>
                <c:pt idx="2604">
                  <c:v>6</c:v>
                </c:pt>
                <c:pt idx="2605">
                  <c:v>6</c:v>
                </c:pt>
                <c:pt idx="2606">
                  <c:v>6</c:v>
                </c:pt>
                <c:pt idx="2607">
                  <c:v>6</c:v>
                </c:pt>
                <c:pt idx="2608">
                  <c:v>6</c:v>
                </c:pt>
                <c:pt idx="2609">
                  <c:v>6</c:v>
                </c:pt>
                <c:pt idx="2610">
                  <c:v>6</c:v>
                </c:pt>
                <c:pt idx="2611">
                  <c:v>6</c:v>
                </c:pt>
                <c:pt idx="2612">
                  <c:v>6</c:v>
                </c:pt>
                <c:pt idx="2613">
                  <c:v>6</c:v>
                </c:pt>
                <c:pt idx="2614">
                  <c:v>6</c:v>
                </c:pt>
                <c:pt idx="2615">
                  <c:v>6</c:v>
                </c:pt>
                <c:pt idx="2616">
                  <c:v>6</c:v>
                </c:pt>
                <c:pt idx="2617">
                  <c:v>6</c:v>
                </c:pt>
                <c:pt idx="2618">
                  <c:v>6</c:v>
                </c:pt>
                <c:pt idx="2619">
                  <c:v>6</c:v>
                </c:pt>
                <c:pt idx="2620">
                  <c:v>6</c:v>
                </c:pt>
                <c:pt idx="2621">
                  <c:v>6</c:v>
                </c:pt>
                <c:pt idx="2622">
                  <c:v>6</c:v>
                </c:pt>
                <c:pt idx="2623">
                  <c:v>6</c:v>
                </c:pt>
                <c:pt idx="2624">
                  <c:v>6</c:v>
                </c:pt>
                <c:pt idx="2625">
                  <c:v>6</c:v>
                </c:pt>
                <c:pt idx="2626">
                  <c:v>6</c:v>
                </c:pt>
                <c:pt idx="2627">
                  <c:v>6</c:v>
                </c:pt>
                <c:pt idx="2628">
                  <c:v>6</c:v>
                </c:pt>
                <c:pt idx="2629">
                  <c:v>6</c:v>
                </c:pt>
                <c:pt idx="2630">
                  <c:v>6</c:v>
                </c:pt>
                <c:pt idx="2631">
                  <c:v>6</c:v>
                </c:pt>
                <c:pt idx="2632">
                  <c:v>6</c:v>
                </c:pt>
                <c:pt idx="2633">
                  <c:v>6</c:v>
                </c:pt>
                <c:pt idx="2634">
                  <c:v>6</c:v>
                </c:pt>
                <c:pt idx="2635">
                  <c:v>6</c:v>
                </c:pt>
                <c:pt idx="2636">
                  <c:v>6</c:v>
                </c:pt>
                <c:pt idx="2637">
                  <c:v>6</c:v>
                </c:pt>
                <c:pt idx="2638">
                  <c:v>6</c:v>
                </c:pt>
                <c:pt idx="2639">
                  <c:v>6</c:v>
                </c:pt>
                <c:pt idx="2640">
                  <c:v>6</c:v>
                </c:pt>
                <c:pt idx="2641">
                  <c:v>6</c:v>
                </c:pt>
                <c:pt idx="2642">
                  <c:v>6</c:v>
                </c:pt>
                <c:pt idx="2643">
                  <c:v>6</c:v>
                </c:pt>
                <c:pt idx="2644">
                  <c:v>6</c:v>
                </c:pt>
                <c:pt idx="2645">
                  <c:v>6</c:v>
                </c:pt>
                <c:pt idx="2646">
                  <c:v>6</c:v>
                </c:pt>
                <c:pt idx="2647">
                  <c:v>6</c:v>
                </c:pt>
                <c:pt idx="2648">
                  <c:v>6</c:v>
                </c:pt>
                <c:pt idx="2649">
                  <c:v>6</c:v>
                </c:pt>
                <c:pt idx="2650">
                  <c:v>6</c:v>
                </c:pt>
                <c:pt idx="2651">
                  <c:v>6</c:v>
                </c:pt>
                <c:pt idx="2652">
                  <c:v>6</c:v>
                </c:pt>
                <c:pt idx="2653">
                  <c:v>6</c:v>
                </c:pt>
                <c:pt idx="2654">
                  <c:v>6</c:v>
                </c:pt>
                <c:pt idx="2655">
                  <c:v>6</c:v>
                </c:pt>
                <c:pt idx="2656">
                  <c:v>6</c:v>
                </c:pt>
                <c:pt idx="2657">
                  <c:v>6</c:v>
                </c:pt>
                <c:pt idx="2658">
                  <c:v>6</c:v>
                </c:pt>
                <c:pt idx="2659">
                  <c:v>6</c:v>
                </c:pt>
                <c:pt idx="2660">
                  <c:v>6</c:v>
                </c:pt>
                <c:pt idx="2661">
                  <c:v>6</c:v>
                </c:pt>
                <c:pt idx="2662">
                  <c:v>6</c:v>
                </c:pt>
                <c:pt idx="2663">
                  <c:v>6</c:v>
                </c:pt>
                <c:pt idx="2664">
                  <c:v>6</c:v>
                </c:pt>
                <c:pt idx="2665">
                  <c:v>6</c:v>
                </c:pt>
                <c:pt idx="2666">
                  <c:v>6</c:v>
                </c:pt>
                <c:pt idx="2667">
                  <c:v>6</c:v>
                </c:pt>
                <c:pt idx="2668">
                  <c:v>6</c:v>
                </c:pt>
                <c:pt idx="2669">
                  <c:v>6</c:v>
                </c:pt>
                <c:pt idx="2670">
                  <c:v>6</c:v>
                </c:pt>
                <c:pt idx="2671">
                  <c:v>6</c:v>
                </c:pt>
                <c:pt idx="2672">
                  <c:v>6</c:v>
                </c:pt>
                <c:pt idx="2673">
                  <c:v>6</c:v>
                </c:pt>
                <c:pt idx="2674">
                  <c:v>6</c:v>
                </c:pt>
                <c:pt idx="2675">
                  <c:v>6</c:v>
                </c:pt>
                <c:pt idx="2676">
                  <c:v>6</c:v>
                </c:pt>
                <c:pt idx="2677">
                  <c:v>6</c:v>
                </c:pt>
                <c:pt idx="2678">
                  <c:v>6</c:v>
                </c:pt>
                <c:pt idx="2679">
                  <c:v>6</c:v>
                </c:pt>
                <c:pt idx="2680">
                  <c:v>6</c:v>
                </c:pt>
                <c:pt idx="2681">
                  <c:v>6</c:v>
                </c:pt>
                <c:pt idx="2682">
                  <c:v>6</c:v>
                </c:pt>
                <c:pt idx="2683">
                  <c:v>6</c:v>
                </c:pt>
                <c:pt idx="2684">
                  <c:v>6</c:v>
                </c:pt>
                <c:pt idx="2685">
                  <c:v>6</c:v>
                </c:pt>
                <c:pt idx="2686">
                  <c:v>6</c:v>
                </c:pt>
                <c:pt idx="2687">
                  <c:v>6</c:v>
                </c:pt>
                <c:pt idx="2688">
                  <c:v>6</c:v>
                </c:pt>
                <c:pt idx="2689">
                  <c:v>6</c:v>
                </c:pt>
                <c:pt idx="2690">
                  <c:v>6</c:v>
                </c:pt>
                <c:pt idx="2691">
                  <c:v>6</c:v>
                </c:pt>
                <c:pt idx="2692">
                  <c:v>6</c:v>
                </c:pt>
                <c:pt idx="2693">
                  <c:v>6</c:v>
                </c:pt>
                <c:pt idx="2694">
                  <c:v>6</c:v>
                </c:pt>
                <c:pt idx="2695">
                  <c:v>6</c:v>
                </c:pt>
                <c:pt idx="2696">
                  <c:v>6</c:v>
                </c:pt>
                <c:pt idx="2697">
                  <c:v>6</c:v>
                </c:pt>
                <c:pt idx="2698">
                  <c:v>6</c:v>
                </c:pt>
                <c:pt idx="2699">
                  <c:v>6</c:v>
                </c:pt>
                <c:pt idx="2700">
                  <c:v>6</c:v>
                </c:pt>
                <c:pt idx="2701">
                  <c:v>6</c:v>
                </c:pt>
                <c:pt idx="2702">
                  <c:v>6</c:v>
                </c:pt>
                <c:pt idx="2703">
                  <c:v>6</c:v>
                </c:pt>
                <c:pt idx="2704">
                  <c:v>6</c:v>
                </c:pt>
                <c:pt idx="2705">
                  <c:v>6</c:v>
                </c:pt>
                <c:pt idx="2706">
                  <c:v>6</c:v>
                </c:pt>
                <c:pt idx="2707">
                  <c:v>6</c:v>
                </c:pt>
                <c:pt idx="2708">
                  <c:v>6</c:v>
                </c:pt>
                <c:pt idx="2709">
                  <c:v>6</c:v>
                </c:pt>
                <c:pt idx="2710">
                  <c:v>6</c:v>
                </c:pt>
                <c:pt idx="2711">
                  <c:v>6</c:v>
                </c:pt>
                <c:pt idx="2712">
                  <c:v>6</c:v>
                </c:pt>
                <c:pt idx="2713">
                  <c:v>6</c:v>
                </c:pt>
                <c:pt idx="2714">
                  <c:v>6</c:v>
                </c:pt>
                <c:pt idx="2715">
                  <c:v>6</c:v>
                </c:pt>
                <c:pt idx="2716">
                  <c:v>6</c:v>
                </c:pt>
                <c:pt idx="2717">
                  <c:v>6</c:v>
                </c:pt>
                <c:pt idx="2718">
                  <c:v>6</c:v>
                </c:pt>
                <c:pt idx="2719">
                  <c:v>6</c:v>
                </c:pt>
                <c:pt idx="2720">
                  <c:v>6</c:v>
                </c:pt>
                <c:pt idx="2721">
                  <c:v>6</c:v>
                </c:pt>
                <c:pt idx="2722">
                  <c:v>6</c:v>
                </c:pt>
                <c:pt idx="2723">
                  <c:v>6</c:v>
                </c:pt>
                <c:pt idx="2724">
                  <c:v>6</c:v>
                </c:pt>
                <c:pt idx="2725">
                  <c:v>6</c:v>
                </c:pt>
                <c:pt idx="2726">
                  <c:v>6</c:v>
                </c:pt>
                <c:pt idx="2727">
                  <c:v>6</c:v>
                </c:pt>
                <c:pt idx="2728">
                  <c:v>6</c:v>
                </c:pt>
                <c:pt idx="2729">
                  <c:v>6</c:v>
                </c:pt>
                <c:pt idx="2730">
                  <c:v>6</c:v>
                </c:pt>
                <c:pt idx="2731">
                  <c:v>6</c:v>
                </c:pt>
                <c:pt idx="2732">
                  <c:v>6</c:v>
                </c:pt>
                <c:pt idx="2733">
                  <c:v>6</c:v>
                </c:pt>
                <c:pt idx="2734">
                  <c:v>6</c:v>
                </c:pt>
                <c:pt idx="2735">
                  <c:v>6</c:v>
                </c:pt>
                <c:pt idx="2736">
                  <c:v>6</c:v>
                </c:pt>
                <c:pt idx="2737">
                  <c:v>6</c:v>
                </c:pt>
                <c:pt idx="2738">
                  <c:v>6</c:v>
                </c:pt>
                <c:pt idx="2739">
                  <c:v>6</c:v>
                </c:pt>
                <c:pt idx="2740">
                  <c:v>6</c:v>
                </c:pt>
                <c:pt idx="2741">
                  <c:v>6</c:v>
                </c:pt>
                <c:pt idx="2742">
                  <c:v>6</c:v>
                </c:pt>
                <c:pt idx="2743">
                  <c:v>6</c:v>
                </c:pt>
                <c:pt idx="2744">
                  <c:v>6</c:v>
                </c:pt>
                <c:pt idx="2745">
                  <c:v>6</c:v>
                </c:pt>
                <c:pt idx="2746">
                  <c:v>6</c:v>
                </c:pt>
                <c:pt idx="2747">
                  <c:v>6</c:v>
                </c:pt>
                <c:pt idx="2748">
                  <c:v>6</c:v>
                </c:pt>
                <c:pt idx="2749">
                  <c:v>6</c:v>
                </c:pt>
                <c:pt idx="2750">
                  <c:v>6</c:v>
                </c:pt>
                <c:pt idx="2751">
                  <c:v>6</c:v>
                </c:pt>
                <c:pt idx="2752">
                  <c:v>6</c:v>
                </c:pt>
                <c:pt idx="2753">
                  <c:v>6</c:v>
                </c:pt>
                <c:pt idx="2754">
                  <c:v>6</c:v>
                </c:pt>
                <c:pt idx="2755">
                  <c:v>6</c:v>
                </c:pt>
                <c:pt idx="2756">
                  <c:v>6</c:v>
                </c:pt>
                <c:pt idx="2757">
                  <c:v>6</c:v>
                </c:pt>
                <c:pt idx="2758">
                  <c:v>6</c:v>
                </c:pt>
                <c:pt idx="2759">
                  <c:v>6</c:v>
                </c:pt>
                <c:pt idx="2760">
                  <c:v>6</c:v>
                </c:pt>
                <c:pt idx="2761">
                  <c:v>6</c:v>
                </c:pt>
                <c:pt idx="2762">
                  <c:v>6</c:v>
                </c:pt>
                <c:pt idx="2763">
                  <c:v>6</c:v>
                </c:pt>
                <c:pt idx="2764">
                  <c:v>6</c:v>
                </c:pt>
                <c:pt idx="2765">
                  <c:v>6</c:v>
                </c:pt>
                <c:pt idx="2766">
                  <c:v>6</c:v>
                </c:pt>
                <c:pt idx="2767">
                  <c:v>6</c:v>
                </c:pt>
                <c:pt idx="2768">
                  <c:v>6</c:v>
                </c:pt>
                <c:pt idx="2769">
                  <c:v>6</c:v>
                </c:pt>
                <c:pt idx="2770">
                  <c:v>6</c:v>
                </c:pt>
                <c:pt idx="2771">
                  <c:v>6</c:v>
                </c:pt>
                <c:pt idx="2772">
                  <c:v>6</c:v>
                </c:pt>
                <c:pt idx="2773">
                  <c:v>6</c:v>
                </c:pt>
                <c:pt idx="2774">
                  <c:v>6</c:v>
                </c:pt>
                <c:pt idx="2775">
                  <c:v>6</c:v>
                </c:pt>
                <c:pt idx="2776">
                  <c:v>6</c:v>
                </c:pt>
                <c:pt idx="2777">
                  <c:v>6</c:v>
                </c:pt>
                <c:pt idx="2778">
                  <c:v>6</c:v>
                </c:pt>
                <c:pt idx="2779">
                  <c:v>6</c:v>
                </c:pt>
                <c:pt idx="2780">
                  <c:v>6</c:v>
                </c:pt>
                <c:pt idx="2781">
                  <c:v>6</c:v>
                </c:pt>
                <c:pt idx="2782">
                  <c:v>6</c:v>
                </c:pt>
                <c:pt idx="2783">
                  <c:v>6</c:v>
                </c:pt>
                <c:pt idx="2784">
                  <c:v>6</c:v>
                </c:pt>
                <c:pt idx="2785">
                  <c:v>6</c:v>
                </c:pt>
                <c:pt idx="2786">
                  <c:v>6</c:v>
                </c:pt>
                <c:pt idx="2787">
                  <c:v>6</c:v>
                </c:pt>
                <c:pt idx="2788">
                  <c:v>6</c:v>
                </c:pt>
                <c:pt idx="2789">
                  <c:v>6</c:v>
                </c:pt>
                <c:pt idx="2790">
                  <c:v>6</c:v>
                </c:pt>
                <c:pt idx="2791">
                  <c:v>6</c:v>
                </c:pt>
                <c:pt idx="2792">
                  <c:v>6</c:v>
                </c:pt>
                <c:pt idx="2793">
                  <c:v>6</c:v>
                </c:pt>
                <c:pt idx="2794">
                  <c:v>6</c:v>
                </c:pt>
                <c:pt idx="2795">
                  <c:v>6</c:v>
                </c:pt>
                <c:pt idx="2796">
                  <c:v>6</c:v>
                </c:pt>
                <c:pt idx="2797">
                  <c:v>6</c:v>
                </c:pt>
                <c:pt idx="2798">
                  <c:v>6</c:v>
                </c:pt>
                <c:pt idx="2799">
                  <c:v>6</c:v>
                </c:pt>
                <c:pt idx="2800">
                  <c:v>6</c:v>
                </c:pt>
                <c:pt idx="2801">
                  <c:v>6</c:v>
                </c:pt>
                <c:pt idx="2802">
                  <c:v>6</c:v>
                </c:pt>
                <c:pt idx="2803">
                  <c:v>6</c:v>
                </c:pt>
                <c:pt idx="2804">
                  <c:v>6</c:v>
                </c:pt>
                <c:pt idx="2805">
                  <c:v>6</c:v>
                </c:pt>
                <c:pt idx="2806">
                  <c:v>6</c:v>
                </c:pt>
                <c:pt idx="2807">
                  <c:v>6</c:v>
                </c:pt>
                <c:pt idx="2808">
                  <c:v>6</c:v>
                </c:pt>
                <c:pt idx="2809">
                  <c:v>6</c:v>
                </c:pt>
                <c:pt idx="2810">
                  <c:v>6</c:v>
                </c:pt>
                <c:pt idx="2811">
                  <c:v>6</c:v>
                </c:pt>
                <c:pt idx="2812">
                  <c:v>6</c:v>
                </c:pt>
                <c:pt idx="2813">
                  <c:v>6</c:v>
                </c:pt>
                <c:pt idx="2814">
                  <c:v>6</c:v>
                </c:pt>
                <c:pt idx="2815">
                  <c:v>6</c:v>
                </c:pt>
                <c:pt idx="2816">
                  <c:v>6</c:v>
                </c:pt>
                <c:pt idx="2817">
                  <c:v>6</c:v>
                </c:pt>
                <c:pt idx="2818">
                  <c:v>6</c:v>
                </c:pt>
                <c:pt idx="2819">
                  <c:v>6</c:v>
                </c:pt>
                <c:pt idx="2820">
                  <c:v>6</c:v>
                </c:pt>
                <c:pt idx="2821">
                  <c:v>6</c:v>
                </c:pt>
                <c:pt idx="2822">
                  <c:v>6</c:v>
                </c:pt>
                <c:pt idx="2823">
                  <c:v>6</c:v>
                </c:pt>
                <c:pt idx="2824">
                  <c:v>6</c:v>
                </c:pt>
                <c:pt idx="2825">
                  <c:v>6</c:v>
                </c:pt>
                <c:pt idx="2826">
                  <c:v>6</c:v>
                </c:pt>
                <c:pt idx="2827">
                  <c:v>6</c:v>
                </c:pt>
                <c:pt idx="2828">
                  <c:v>6</c:v>
                </c:pt>
                <c:pt idx="2829">
                  <c:v>6</c:v>
                </c:pt>
                <c:pt idx="2830">
                  <c:v>6</c:v>
                </c:pt>
                <c:pt idx="2831">
                  <c:v>6</c:v>
                </c:pt>
                <c:pt idx="2832">
                  <c:v>6</c:v>
                </c:pt>
                <c:pt idx="2833">
                  <c:v>6</c:v>
                </c:pt>
                <c:pt idx="2834">
                  <c:v>6</c:v>
                </c:pt>
                <c:pt idx="2835">
                  <c:v>6</c:v>
                </c:pt>
                <c:pt idx="2836">
                  <c:v>6</c:v>
                </c:pt>
                <c:pt idx="2837">
                  <c:v>6</c:v>
                </c:pt>
                <c:pt idx="2838">
                  <c:v>6</c:v>
                </c:pt>
                <c:pt idx="2839">
                  <c:v>6</c:v>
                </c:pt>
                <c:pt idx="2840">
                  <c:v>6</c:v>
                </c:pt>
                <c:pt idx="2841">
                  <c:v>6</c:v>
                </c:pt>
                <c:pt idx="2842">
                  <c:v>6</c:v>
                </c:pt>
                <c:pt idx="2843">
                  <c:v>6</c:v>
                </c:pt>
                <c:pt idx="2844">
                  <c:v>6</c:v>
                </c:pt>
                <c:pt idx="2845">
                  <c:v>6</c:v>
                </c:pt>
                <c:pt idx="2846">
                  <c:v>6</c:v>
                </c:pt>
                <c:pt idx="2847">
                  <c:v>6</c:v>
                </c:pt>
                <c:pt idx="2848">
                  <c:v>6</c:v>
                </c:pt>
                <c:pt idx="2849">
                  <c:v>6</c:v>
                </c:pt>
                <c:pt idx="2850">
                  <c:v>6</c:v>
                </c:pt>
                <c:pt idx="2851">
                  <c:v>6</c:v>
                </c:pt>
                <c:pt idx="2852">
                  <c:v>6</c:v>
                </c:pt>
                <c:pt idx="2853">
                  <c:v>6</c:v>
                </c:pt>
                <c:pt idx="2854">
                  <c:v>6</c:v>
                </c:pt>
                <c:pt idx="2855">
                  <c:v>6</c:v>
                </c:pt>
                <c:pt idx="2856">
                  <c:v>6</c:v>
                </c:pt>
                <c:pt idx="2857">
                  <c:v>6</c:v>
                </c:pt>
                <c:pt idx="2858">
                  <c:v>6</c:v>
                </c:pt>
                <c:pt idx="2859">
                  <c:v>6</c:v>
                </c:pt>
                <c:pt idx="2860">
                  <c:v>6</c:v>
                </c:pt>
                <c:pt idx="2861">
                  <c:v>6</c:v>
                </c:pt>
                <c:pt idx="2862">
                  <c:v>6</c:v>
                </c:pt>
                <c:pt idx="2863">
                  <c:v>6</c:v>
                </c:pt>
                <c:pt idx="2864">
                  <c:v>6</c:v>
                </c:pt>
                <c:pt idx="2865">
                  <c:v>6</c:v>
                </c:pt>
                <c:pt idx="2866">
                  <c:v>6</c:v>
                </c:pt>
                <c:pt idx="2867">
                  <c:v>6</c:v>
                </c:pt>
                <c:pt idx="2868">
                  <c:v>6</c:v>
                </c:pt>
                <c:pt idx="2869">
                  <c:v>6</c:v>
                </c:pt>
                <c:pt idx="2870">
                  <c:v>6</c:v>
                </c:pt>
                <c:pt idx="2871">
                  <c:v>6</c:v>
                </c:pt>
                <c:pt idx="2872">
                  <c:v>6</c:v>
                </c:pt>
                <c:pt idx="2873">
                  <c:v>6</c:v>
                </c:pt>
                <c:pt idx="2874">
                  <c:v>6</c:v>
                </c:pt>
                <c:pt idx="2875">
                  <c:v>6</c:v>
                </c:pt>
                <c:pt idx="2876">
                  <c:v>6</c:v>
                </c:pt>
                <c:pt idx="2877">
                  <c:v>6</c:v>
                </c:pt>
                <c:pt idx="2878">
                  <c:v>6</c:v>
                </c:pt>
                <c:pt idx="2879">
                  <c:v>6</c:v>
                </c:pt>
                <c:pt idx="2880">
                  <c:v>6</c:v>
                </c:pt>
                <c:pt idx="2881">
                  <c:v>6</c:v>
                </c:pt>
                <c:pt idx="2882">
                  <c:v>6</c:v>
                </c:pt>
                <c:pt idx="2883">
                  <c:v>6</c:v>
                </c:pt>
                <c:pt idx="2884">
                  <c:v>6</c:v>
                </c:pt>
                <c:pt idx="2885">
                  <c:v>6</c:v>
                </c:pt>
                <c:pt idx="2886">
                  <c:v>6</c:v>
                </c:pt>
                <c:pt idx="2887">
                  <c:v>6</c:v>
                </c:pt>
                <c:pt idx="2888">
                  <c:v>6</c:v>
                </c:pt>
                <c:pt idx="2889">
                  <c:v>6</c:v>
                </c:pt>
                <c:pt idx="2890">
                  <c:v>6</c:v>
                </c:pt>
                <c:pt idx="2891">
                  <c:v>6</c:v>
                </c:pt>
                <c:pt idx="2892">
                  <c:v>6</c:v>
                </c:pt>
                <c:pt idx="2893">
                  <c:v>6</c:v>
                </c:pt>
                <c:pt idx="2894">
                  <c:v>6</c:v>
                </c:pt>
                <c:pt idx="2895">
                  <c:v>6</c:v>
                </c:pt>
                <c:pt idx="2896">
                  <c:v>6</c:v>
                </c:pt>
                <c:pt idx="2897">
                  <c:v>6</c:v>
                </c:pt>
                <c:pt idx="2898">
                  <c:v>6</c:v>
                </c:pt>
                <c:pt idx="2899">
                  <c:v>6</c:v>
                </c:pt>
                <c:pt idx="2900">
                  <c:v>6</c:v>
                </c:pt>
                <c:pt idx="2901">
                  <c:v>6</c:v>
                </c:pt>
                <c:pt idx="2902">
                  <c:v>6</c:v>
                </c:pt>
                <c:pt idx="2903">
                  <c:v>6</c:v>
                </c:pt>
                <c:pt idx="2904">
                  <c:v>6</c:v>
                </c:pt>
                <c:pt idx="2905">
                  <c:v>6</c:v>
                </c:pt>
                <c:pt idx="2906">
                  <c:v>6</c:v>
                </c:pt>
                <c:pt idx="2907">
                  <c:v>6</c:v>
                </c:pt>
                <c:pt idx="2908">
                  <c:v>6</c:v>
                </c:pt>
                <c:pt idx="2909">
                  <c:v>6</c:v>
                </c:pt>
                <c:pt idx="2910">
                  <c:v>6</c:v>
                </c:pt>
                <c:pt idx="2911">
                  <c:v>6</c:v>
                </c:pt>
                <c:pt idx="2912">
                  <c:v>6</c:v>
                </c:pt>
                <c:pt idx="2913">
                  <c:v>6</c:v>
                </c:pt>
                <c:pt idx="2914">
                  <c:v>6</c:v>
                </c:pt>
                <c:pt idx="2915">
                  <c:v>6</c:v>
                </c:pt>
                <c:pt idx="2916">
                  <c:v>6</c:v>
                </c:pt>
                <c:pt idx="2917">
                  <c:v>6</c:v>
                </c:pt>
                <c:pt idx="2918">
                  <c:v>6</c:v>
                </c:pt>
                <c:pt idx="2919">
                  <c:v>6</c:v>
                </c:pt>
                <c:pt idx="2920">
                  <c:v>6</c:v>
                </c:pt>
                <c:pt idx="2921">
                  <c:v>6</c:v>
                </c:pt>
                <c:pt idx="2922">
                  <c:v>6</c:v>
                </c:pt>
                <c:pt idx="2923">
                  <c:v>6</c:v>
                </c:pt>
                <c:pt idx="2924">
                  <c:v>6</c:v>
                </c:pt>
                <c:pt idx="2925">
                  <c:v>6</c:v>
                </c:pt>
                <c:pt idx="2926">
                  <c:v>6</c:v>
                </c:pt>
                <c:pt idx="2927">
                  <c:v>6</c:v>
                </c:pt>
                <c:pt idx="2928">
                  <c:v>6</c:v>
                </c:pt>
                <c:pt idx="2929">
                  <c:v>6</c:v>
                </c:pt>
                <c:pt idx="2930">
                  <c:v>6</c:v>
                </c:pt>
                <c:pt idx="2931">
                  <c:v>6</c:v>
                </c:pt>
                <c:pt idx="2932">
                  <c:v>6</c:v>
                </c:pt>
                <c:pt idx="2933">
                  <c:v>6</c:v>
                </c:pt>
                <c:pt idx="2934">
                  <c:v>6</c:v>
                </c:pt>
                <c:pt idx="2935">
                  <c:v>6</c:v>
                </c:pt>
                <c:pt idx="2936">
                  <c:v>6</c:v>
                </c:pt>
                <c:pt idx="2937">
                  <c:v>6</c:v>
                </c:pt>
                <c:pt idx="2938">
                  <c:v>6</c:v>
                </c:pt>
                <c:pt idx="2939">
                  <c:v>6</c:v>
                </c:pt>
                <c:pt idx="2940">
                  <c:v>6</c:v>
                </c:pt>
                <c:pt idx="2941">
                  <c:v>6</c:v>
                </c:pt>
                <c:pt idx="2942">
                  <c:v>6</c:v>
                </c:pt>
                <c:pt idx="2943">
                  <c:v>6</c:v>
                </c:pt>
                <c:pt idx="2944">
                  <c:v>6</c:v>
                </c:pt>
                <c:pt idx="2945">
                  <c:v>6</c:v>
                </c:pt>
                <c:pt idx="2946">
                  <c:v>6</c:v>
                </c:pt>
                <c:pt idx="2947">
                  <c:v>6</c:v>
                </c:pt>
                <c:pt idx="2948">
                  <c:v>6</c:v>
                </c:pt>
                <c:pt idx="2949">
                  <c:v>6</c:v>
                </c:pt>
                <c:pt idx="2950">
                  <c:v>6</c:v>
                </c:pt>
                <c:pt idx="2951">
                  <c:v>6</c:v>
                </c:pt>
                <c:pt idx="2952">
                  <c:v>6</c:v>
                </c:pt>
                <c:pt idx="2953">
                  <c:v>6</c:v>
                </c:pt>
                <c:pt idx="2954">
                  <c:v>6</c:v>
                </c:pt>
                <c:pt idx="2955">
                  <c:v>6</c:v>
                </c:pt>
                <c:pt idx="2956">
                  <c:v>6</c:v>
                </c:pt>
                <c:pt idx="2957">
                  <c:v>6</c:v>
                </c:pt>
                <c:pt idx="2958">
                  <c:v>6</c:v>
                </c:pt>
                <c:pt idx="2959">
                  <c:v>6</c:v>
                </c:pt>
                <c:pt idx="2960">
                  <c:v>6</c:v>
                </c:pt>
                <c:pt idx="2961">
                  <c:v>6</c:v>
                </c:pt>
                <c:pt idx="2962">
                  <c:v>6</c:v>
                </c:pt>
                <c:pt idx="2963">
                  <c:v>6</c:v>
                </c:pt>
                <c:pt idx="2964">
                  <c:v>6</c:v>
                </c:pt>
                <c:pt idx="2965">
                  <c:v>6</c:v>
                </c:pt>
                <c:pt idx="2966">
                  <c:v>6</c:v>
                </c:pt>
                <c:pt idx="2967">
                  <c:v>6</c:v>
                </c:pt>
                <c:pt idx="2968">
                  <c:v>6</c:v>
                </c:pt>
                <c:pt idx="2969">
                  <c:v>6</c:v>
                </c:pt>
                <c:pt idx="2970">
                  <c:v>6</c:v>
                </c:pt>
                <c:pt idx="2971">
                  <c:v>6</c:v>
                </c:pt>
                <c:pt idx="2972">
                  <c:v>6</c:v>
                </c:pt>
                <c:pt idx="2973">
                  <c:v>6</c:v>
                </c:pt>
                <c:pt idx="2974">
                  <c:v>6</c:v>
                </c:pt>
                <c:pt idx="2975">
                  <c:v>6</c:v>
                </c:pt>
                <c:pt idx="2976">
                  <c:v>6</c:v>
                </c:pt>
                <c:pt idx="2977">
                  <c:v>6</c:v>
                </c:pt>
                <c:pt idx="2978">
                  <c:v>6</c:v>
                </c:pt>
                <c:pt idx="2979">
                  <c:v>6</c:v>
                </c:pt>
                <c:pt idx="2980">
                  <c:v>6</c:v>
                </c:pt>
                <c:pt idx="2981">
                  <c:v>6</c:v>
                </c:pt>
                <c:pt idx="2982">
                  <c:v>6</c:v>
                </c:pt>
                <c:pt idx="2983">
                  <c:v>6</c:v>
                </c:pt>
                <c:pt idx="2984">
                  <c:v>6</c:v>
                </c:pt>
                <c:pt idx="2985">
                  <c:v>6</c:v>
                </c:pt>
                <c:pt idx="2986">
                  <c:v>6</c:v>
                </c:pt>
                <c:pt idx="2987">
                  <c:v>6</c:v>
                </c:pt>
                <c:pt idx="2988">
                  <c:v>6</c:v>
                </c:pt>
                <c:pt idx="2989">
                  <c:v>6</c:v>
                </c:pt>
                <c:pt idx="2990">
                  <c:v>6</c:v>
                </c:pt>
                <c:pt idx="2991">
                  <c:v>6</c:v>
                </c:pt>
                <c:pt idx="2992">
                  <c:v>6</c:v>
                </c:pt>
                <c:pt idx="2993">
                  <c:v>6</c:v>
                </c:pt>
                <c:pt idx="2994">
                  <c:v>6</c:v>
                </c:pt>
                <c:pt idx="2995">
                  <c:v>6</c:v>
                </c:pt>
                <c:pt idx="2996">
                  <c:v>6</c:v>
                </c:pt>
                <c:pt idx="2997">
                  <c:v>6</c:v>
                </c:pt>
                <c:pt idx="2998">
                  <c:v>6</c:v>
                </c:pt>
                <c:pt idx="2999">
                  <c:v>6</c:v>
                </c:pt>
                <c:pt idx="3000">
                  <c:v>6</c:v>
                </c:pt>
                <c:pt idx="3001">
                  <c:v>6</c:v>
                </c:pt>
                <c:pt idx="3002">
                  <c:v>6</c:v>
                </c:pt>
                <c:pt idx="3003">
                  <c:v>6</c:v>
                </c:pt>
                <c:pt idx="3004">
                  <c:v>6</c:v>
                </c:pt>
                <c:pt idx="3005">
                  <c:v>6</c:v>
                </c:pt>
                <c:pt idx="3006">
                  <c:v>6</c:v>
                </c:pt>
                <c:pt idx="3007">
                  <c:v>6</c:v>
                </c:pt>
                <c:pt idx="3008">
                  <c:v>6</c:v>
                </c:pt>
                <c:pt idx="3009">
                  <c:v>6</c:v>
                </c:pt>
                <c:pt idx="3010">
                  <c:v>6</c:v>
                </c:pt>
                <c:pt idx="3011">
                  <c:v>6</c:v>
                </c:pt>
                <c:pt idx="3012">
                  <c:v>6</c:v>
                </c:pt>
                <c:pt idx="3013">
                  <c:v>6</c:v>
                </c:pt>
                <c:pt idx="3014">
                  <c:v>6</c:v>
                </c:pt>
                <c:pt idx="3015">
                  <c:v>6</c:v>
                </c:pt>
                <c:pt idx="3016">
                  <c:v>6</c:v>
                </c:pt>
                <c:pt idx="3017">
                  <c:v>6</c:v>
                </c:pt>
                <c:pt idx="3018">
                  <c:v>6</c:v>
                </c:pt>
                <c:pt idx="3019">
                  <c:v>6</c:v>
                </c:pt>
                <c:pt idx="3020">
                  <c:v>6</c:v>
                </c:pt>
                <c:pt idx="3021">
                  <c:v>6</c:v>
                </c:pt>
                <c:pt idx="3022">
                  <c:v>6</c:v>
                </c:pt>
                <c:pt idx="3023">
                  <c:v>6</c:v>
                </c:pt>
                <c:pt idx="3024">
                  <c:v>6</c:v>
                </c:pt>
                <c:pt idx="3025">
                  <c:v>6</c:v>
                </c:pt>
                <c:pt idx="3026">
                  <c:v>6</c:v>
                </c:pt>
                <c:pt idx="3027">
                  <c:v>6</c:v>
                </c:pt>
                <c:pt idx="3028">
                  <c:v>6</c:v>
                </c:pt>
                <c:pt idx="3029">
                  <c:v>6</c:v>
                </c:pt>
                <c:pt idx="3030">
                  <c:v>6</c:v>
                </c:pt>
                <c:pt idx="3031">
                  <c:v>6</c:v>
                </c:pt>
                <c:pt idx="3032">
                  <c:v>6</c:v>
                </c:pt>
                <c:pt idx="3033">
                  <c:v>6</c:v>
                </c:pt>
                <c:pt idx="3034">
                  <c:v>6</c:v>
                </c:pt>
                <c:pt idx="3035">
                  <c:v>6</c:v>
                </c:pt>
                <c:pt idx="3036">
                  <c:v>6</c:v>
                </c:pt>
                <c:pt idx="3037">
                  <c:v>6</c:v>
                </c:pt>
                <c:pt idx="3038">
                  <c:v>6</c:v>
                </c:pt>
                <c:pt idx="3039">
                  <c:v>6</c:v>
                </c:pt>
                <c:pt idx="3040">
                  <c:v>6</c:v>
                </c:pt>
                <c:pt idx="3041">
                  <c:v>6</c:v>
                </c:pt>
                <c:pt idx="3042">
                  <c:v>6</c:v>
                </c:pt>
                <c:pt idx="3043">
                  <c:v>6</c:v>
                </c:pt>
                <c:pt idx="3044">
                  <c:v>6</c:v>
                </c:pt>
                <c:pt idx="3045">
                  <c:v>6</c:v>
                </c:pt>
                <c:pt idx="3046">
                  <c:v>6</c:v>
                </c:pt>
                <c:pt idx="3047">
                  <c:v>6</c:v>
                </c:pt>
                <c:pt idx="3048">
                  <c:v>6</c:v>
                </c:pt>
                <c:pt idx="3049">
                  <c:v>6</c:v>
                </c:pt>
                <c:pt idx="3050">
                  <c:v>6</c:v>
                </c:pt>
                <c:pt idx="3051">
                  <c:v>6</c:v>
                </c:pt>
                <c:pt idx="3052">
                  <c:v>6</c:v>
                </c:pt>
                <c:pt idx="3053">
                  <c:v>6</c:v>
                </c:pt>
                <c:pt idx="3054">
                  <c:v>6</c:v>
                </c:pt>
                <c:pt idx="3055">
                  <c:v>6</c:v>
                </c:pt>
                <c:pt idx="3056">
                  <c:v>6</c:v>
                </c:pt>
                <c:pt idx="3057">
                  <c:v>6</c:v>
                </c:pt>
                <c:pt idx="3058">
                  <c:v>6</c:v>
                </c:pt>
                <c:pt idx="3059">
                  <c:v>6</c:v>
                </c:pt>
                <c:pt idx="3060">
                  <c:v>6</c:v>
                </c:pt>
                <c:pt idx="3061">
                  <c:v>6</c:v>
                </c:pt>
                <c:pt idx="3062">
                  <c:v>6</c:v>
                </c:pt>
                <c:pt idx="3063">
                  <c:v>6</c:v>
                </c:pt>
                <c:pt idx="3064">
                  <c:v>6</c:v>
                </c:pt>
                <c:pt idx="3065">
                  <c:v>6</c:v>
                </c:pt>
                <c:pt idx="3066">
                  <c:v>6</c:v>
                </c:pt>
                <c:pt idx="3067">
                  <c:v>6</c:v>
                </c:pt>
                <c:pt idx="3068">
                  <c:v>6</c:v>
                </c:pt>
                <c:pt idx="3069">
                  <c:v>6</c:v>
                </c:pt>
                <c:pt idx="3070">
                  <c:v>6</c:v>
                </c:pt>
                <c:pt idx="3071">
                  <c:v>6</c:v>
                </c:pt>
                <c:pt idx="3072">
                  <c:v>6</c:v>
                </c:pt>
                <c:pt idx="3073">
                  <c:v>6</c:v>
                </c:pt>
                <c:pt idx="3074">
                  <c:v>6</c:v>
                </c:pt>
                <c:pt idx="3075">
                  <c:v>6</c:v>
                </c:pt>
                <c:pt idx="3076">
                  <c:v>6</c:v>
                </c:pt>
                <c:pt idx="3077">
                  <c:v>6</c:v>
                </c:pt>
                <c:pt idx="3078">
                  <c:v>6</c:v>
                </c:pt>
                <c:pt idx="3079">
                  <c:v>6</c:v>
                </c:pt>
                <c:pt idx="3080">
                  <c:v>6</c:v>
                </c:pt>
                <c:pt idx="3081">
                  <c:v>6</c:v>
                </c:pt>
                <c:pt idx="3082">
                  <c:v>6</c:v>
                </c:pt>
                <c:pt idx="3083">
                  <c:v>6</c:v>
                </c:pt>
                <c:pt idx="3084">
                  <c:v>6</c:v>
                </c:pt>
                <c:pt idx="3085">
                  <c:v>6</c:v>
                </c:pt>
                <c:pt idx="3086">
                  <c:v>6</c:v>
                </c:pt>
                <c:pt idx="3087">
                  <c:v>6</c:v>
                </c:pt>
                <c:pt idx="3088">
                  <c:v>6</c:v>
                </c:pt>
                <c:pt idx="3089">
                  <c:v>6</c:v>
                </c:pt>
                <c:pt idx="3090">
                  <c:v>6</c:v>
                </c:pt>
                <c:pt idx="3091">
                  <c:v>6</c:v>
                </c:pt>
                <c:pt idx="3092">
                  <c:v>6</c:v>
                </c:pt>
                <c:pt idx="3093">
                  <c:v>6</c:v>
                </c:pt>
                <c:pt idx="3094">
                  <c:v>6</c:v>
                </c:pt>
                <c:pt idx="3095">
                  <c:v>6</c:v>
                </c:pt>
                <c:pt idx="3096">
                  <c:v>6</c:v>
                </c:pt>
                <c:pt idx="3097">
                  <c:v>6</c:v>
                </c:pt>
                <c:pt idx="3098">
                  <c:v>6</c:v>
                </c:pt>
                <c:pt idx="3099">
                  <c:v>6</c:v>
                </c:pt>
                <c:pt idx="3100">
                  <c:v>6</c:v>
                </c:pt>
                <c:pt idx="3101">
                  <c:v>6</c:v>
                </c:pt>
              </c:numCache>
            </c:numRef>
          </c:val>
          <c:smooth val="0"/>
          <c:extLst>
            <c:ext xmlns:c16="http://schemas.microsoft.com/office/drawing/2014/chart" uri="{C3380CC4-5D6E-409C-BE32-E72D297353CC}">
              <c16:uniqueId val="{00000001-2243-47FC-872A-BB94CD9AD3F5}"/>
            </c:ext>
          </c:extLst>
        </c:ser>
        <c:ser>
          <c:idx val="1"/>
          <c:order val="2"/>
          <c:tx>
            <c:strRef>
              <c:f>Waveform!$A$56</c:f>
              <c:strCache>
                <c:ptCount val="1"/>
                <c:pt idx="0">
                  <c:v>CSn</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Waveform!$C$56:$DOJ$56</c:f>
              <c:numCache>
                <c:formatCode>General</c:formatCode>
                <c:ptCount val="3102"/>
                <c:pt idx="0">
                  <c:v>5</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pt idx="25">
                  <c:v>4</c:v>
                </c:pt>
                <c:pt idx="26">
                  <c:v>4</c:v>
                </c:pt>
                <c:pt idx="27">
                  <c:v>4</c:v>
                </c:pt>
                <c:pt idx="28">
                  <c:v>4</c:v>
                </c:pt>
                <c:pt idx="29">
                  <c:v>4</c:v>
                </c:pt>
                <c:pt idx="30">
                  <c:v>4</c:v>
                </c:pt>
                <c:pt idx="31">
                  <c:v>4</c:v>
                </c:pt>
                <c:pt idx="32">
                  <c:v>4</c:v>
                </c:pt>
                <c:pt idx="33">
                  <c:v>4</c:v>
                </c:pt>
                <c:pt idx="34">
                  <c:v>4</c:v>
                </c:pt>
                <c:pt idx="35">
                  <c:v>4</c:v>
                </c:pt>
                <c:pt idx="36">
                  <c:v>4</c:v>
                </c:pt>
                <c:pt idx="37">
                  <c:v>4</c:v>
                </c:pt>
                <c:pt idx="38">
                  <c:v>4</c:v>
                </c:pt>
                <c:pt idx="39">
                  <c:v>4</c:v>
                </c:pt>
                <c:pt idx="40">
                  <c:v>4</c:v>
                </c:pt>
                <c:pt idx="41">
                  <c:v>4</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4</c:v>
                </c:pt>
                <c:pt idx="57">
                  <c:v>4</c:v>
                </c:pt>
                <c:pt idx="58">
                  <c:v>4</c:v>
                </c:pt>
                <c:pt idx="59">
                  <c:v>4</c:v>
                </c:pt>
                <c:pt idx="60">
                  <c:v>4</c:v>
                </c:pt>
                <c:pt idx="61">
                  <c:v>4</c:v>
                </c:pt>
                <c:pt idx="62">
                  <c:v>4</c:v>
                </c:pt>
                <c:pt idx="63">
                  <c:v>4</c:v>
                </c:pt>
                <c:pt idx="64">
                  <c:v>4</c:v>
                </c:pt>
                <c:pt idx="65">
                  <c:v>4</c:v>
                </c:pt>
                <c:pt idx="66">
                  <c:v>4</c:v>
                </c:pt>
                <c:pt idx="67">
                  <c:v>4</c:v>
                </c:pt>
                <c:pt idx="68">
                  <c:v>4</c:v>
                </c:pt>
                <c:pt idx="69">
                  <c:v>4</c:v>
                </c:pt>
                <c:pt idx="70">
                  <c:v>4</c:v>
                </c:pt>
                <c:pt idx="71">
                  <c:v>4</c:v>
                </c:pt>
                <c:pt idx="72">
                  <c:v>4</c:v>
                </c:pt>
                <c:pt idx="73">
                  <c:v>4</c:v>
                </c:pt>
                <c:pt idx="74">
                  <c:v>4</c:v>
                </c:pt>
                <c:pt idx="75">
                  <c:v>4</c:v>
                </c:pt>
                <c:pt idx="76">
                  <c:v>4</c:v>
                </c:pt>
                <c:pt idx="77">
                  <c:v>4</c:v>
                </c:pt>
                <c:pt idx="78">
                  <c:v>4</c:v>
                </c:pt>
                <c:pt idx="79">
                  <c:v>4</c:v>
                </c:pt>
                <c:pt idx="80">
                  <c:v>4</c:v>
                </c:pt>
                <c:pt idx="81">
                  <c:v>4</c:v>
                </c:pt>
                <c:pt idx="82">
                  <c:v>4</c:v>
                </c:pt>
                <c:pt idx="83">
                  <c:v>4</c:v>
                </c:pt>
                <c:pt idx="84">
                  <c:v>4</c:v>
                </c:pt>
                <c:pt idx="85">
                  <c:v>4</c:v>
                </c:pt>
                <c:pt idx="86">
                  <c:v>4</c:v>
                </c:pt>
                <c:pt idx="87">
                  <c:v>4</c:v>
                </c:pt>
                <c:pt idx="88">
                  <c:v>4</c:v>
                </c:pt>
                <c:pt idx="89">
                  <c:v>4</c:v>
                </c:pt>
                <c:pt idx="90">
                  <c:v>4</c:v>
                </c:pt>
                <c:pt idx="91">
                  <c:v>4</c:v>
                </c:pt>
                <c:pt idx="92">
                  <c:v>4</c:v>
                </c:pt>
                <c:pt idx="93">
                  <c:v>4</c:v>
                </c:pt>
                <c:pt idx="94">
                  <c:v>4</c:v>
                </c:pt>
                <c:pt idx="95">
                  <c:v>4</c:v>
                </c:pt>
                <c:pt idx="96">
                  <c:v>4</c:v>
                </c:pt>
                <c:pt idx="97">
                  <c:v>4</c:v>
                </c:pt>
                <c:pt idx="98">
                  <c:v>4</c:v>
                </c:pt>
                <c:pt idx="99">
                  <c:v>4</c:v>
                </c:pt>
                <c:pt idx="100">
                  <c:v>4</c:v>
                </c:pt>
                <c:pt idx="101">
                  <c:v>4</c:v>
                </c:pt>
                <c:pt idx="102">
                  <c:v>4</c:v>
                </c:pt>
                <c:pt idx="103">
                  <c:v>4</c:v>
                </c:pt>
                <c:pt idx="104">
                  <c:v>4</c:v>
                </c:pt>
                <c:pt idx="105">
                  <c:v>4</c:v>
                </c:pt>
                <c:pt idx="106">
                  <c:v>4</c:v>
                </c:pt>
                <c:pt idx="107">
                  <c:v>4</c:v>
                </c:pt>
                <c:pt idx="108">
                  <c:v>4</c:v>
                </c:pt>
                <c:pt idx="109">
                  <c:v>4</c:v>
                </c:pt>
                <c:pt idx="110">
                  <c:v>4</c:v>
                </c:pt>
                <c:pt idx="111">
                  <c:v>4</c:v>
                </c:pt>
                <c:pt idx="112">
                  <c:v>4</c:v>
                </c:pt>
                <c:pt idx="113">
                  <c:v>4</c:v>
                </c:pt>
                <c:pt idx="114">
                  <c:v>4</c:v>
                </c:pt>
                <c:pt idx="115">
                  <c:v>4</c:v>
                </c:pt>
                <c:pt idx="116">
                  <c:v>4</c:v>
                </c:pt>
                <c:pt idx="117">
                  <c:v>4</c:v>
                </c:pt>
                <c:pt idx="118">
                  <c:v>4</c:v>
                </c:pt>
                <c:pt idx="119">
                  <c:v>4</c:v>
                </c:pt>
                <c:pt idx="120">
                  <c:v>4</c:v>
                </c:pt>
                <c:pt idx="121">
                  <c:v>4</c:v>
                </c:pt>
                <c:pt idx="122">
                  <c:v>4</c:v>
                </c:pt>
                <c:pt idx="123">
                  <c:v>4</c:v>
                </c:pt>
                <c:pt idx="124">
                  <c:v>4</c:v>
                </c:pt>
                <c:pt idx="125">
                  <c:v>4</c:v>
                </c:pt>
                <c:pt idx="126">
                  <c:v>4</c:v>
                </c:pt>
                <c:pt idx="127">
                  <c:v>4</c:v>
                </c:pt>
                <c:pt idx="128">
                  <c:v>4</c:v>
                </c:pt>
                <c:pt idx="129">
                  <c:v>4</c:v>
                </c:pt>
                <c:pt idx="130">
                  <c:v>4</c:v>
                </c:pt>
                <c:pt idx="131">
                  <c:v>4</c:v>
                </c:pt>
                <c:pt idx="132">
                  <c:v>4</c:v>
                </c:pt>
                <c:pt idx="133">
                  <c:v>4</c:v>
                </c:pt>
                <c:pt idx="134">
                  <c:v>4</c:v>
                </c:pt>
                <c:pt idx="135">
                  <c:v>4</c:v>
                </c:pt>
                <c:pt idx="136">
                  <c:v>4</c:v>
                </c:pt>
                <c:pt idx="137">
                  <c:v>4</c:v>
                </c:pt>
                <c:pt idx="138">
                  <c:v>4</c:v>
                </c:pt>
                <c:pt idx="139">
                  <c:v>4</c:v>
                </c:pt>
                <c:pt idx="140">
                  <c:v>4</c:v>
                </c:pt>
                <c:pt idx="141">
                  <c:v>4</c:v>
                </c:pt>
                <c:pt idx="142">
                  <c:v>4</c:v>
                </c:pt>
                <c:pt idx="143">
                  <c:v>4</c:v>
                </c:pt>
                <c:pt idx="144">
                  <c:v>4</c:v>
                </c:pt>
                <c:pt idx="145">
                  <c:v>4</c:v>
                </c:pt>
                <c:pt idx="146">
                  <c:v>4</c:v>
                </c:pt>
                <c:pt idx="147">
                  <c:v>4</c:v>
                </c:pt>
                <c:pt idx="148">
                  <c:v>4</c:v>
                </c:pt>
                <c:pt idx="149">
                  <c:v>4</c:v>
                </c:pt>
                <c:pt idx="150">
                  <c:v>4</c:v>
                </c:pt>
                <c:pt idx="151">
                  <c:v>4</c:v>
                </c:pt>
                <c:pt idx="152">
                  <c:v>4</c:v>
                </c:pt>
                <c:pt idx="153">
                  <c:v>4</c:v>
                </c:pt>
                <c:pt idx="154">
                  <c:v>4</c:v>
                </c:pt>
                <c:pt idx="155">
                  <c:v>4</c:v>
                </c:pt>
                <c:pt idx="156">
                  <c:v>4</c:v>
                </c:pt>
                <c:pt idx="157">
                  <c:v>4</c:v>
                </c:pt>
                <c:pt idx="158">
                  <c:v>4</c:v>
                </c:pt>
                <c:pt idx="159">
                  <c:v>4</c:v>
                </c:pt>
                <c:pt idx="160">
                  <c:v>4</c:v>
                </c:pt>
                <c:pt idx="161">
                  <c:v>4</c:v>
                </c:pt>
                <c:pt idx="162">
                  <c:v>4</c:v>
                </c:pt>
                <c:pt idx="163">
                  <c:v>4</c:v>
                </c:pt>
                <c:pt idx="164">
                  <c:v>4</c:v>
                </c:pt>
                <c:pt idx="165">
                  <c:v>4</c:v>
                </c:pt>
                <c:pt idx="166">
                  <c:v>4</c:v>
                </c:pt>
                <c:pt idx="167">
                  <c:v>4</c:v>
                </c:pt>
                <c:pt idx="168">
                  <c:v>4</c:v>
                </c:pt>
                <c:pt idx="169">
                  <c:v>4</c:v>
                </c:pt>
                <c:pt idx="170">
                  <c:v>4</c:v>
                </c:pt>
                <c:pt idx="171">
                  <c:v>4</c:v>
                </c:pt>
                <c:pt idx="172">
                  <c:v>4</c:v>
                </c:pt>
                <c:pt idx="173">
                  <c:v>4</c:v>
                </c:pt>
                <c:pt idx="174">
                  <c:v>4</c:v>
                </c:pt>
                <c:pt idx="175">
                  <c:v>4</c:v>
                </c:pt>
                <c:pt idx="176">
                  <c:v>4</c:v>
                </c:pt>
                <c:pt idx="177">
                  <c:v>4</c:v>
                </c:pt>
                <c:pt idx="178">
                  <c:v>4</c:v>
                </c:pt>
                <c:pt idx="179">
                  <c:v>4</c:v>
                </c:pt>
                <c:pt idx="180">
                  <c:v>4</c:v>
                </c:pt>
                <c:pt idx="181">
                  <c:v>4</c:v>
                </c:pt>
                <c:pt idx="182">
                  <c:v>4</c:v>
                </c:pt>
                <c:pt idx="183">
                  <c:v>4</c:v>
                </c:pt>
                <c:pt idx="184">
                  <c:v>4</c:v>
                </c:pt>
                <c:pt idx="185">
                  <c:v>4</c:v>
                </c:pt>
                <c:pt idx="186">
                  <c:v>4</c:v>
                </c:pt>
                <c:pt idx="187">
                  <c:v>4</c:v>
                </c:pt>
                <c:pt idx="188">
                  <c:v>4</c:v>
                </c:pt>
                <c:pt idx="189">
                  <c:v>4</c:v>
                </c:pt>
                <c:pt idx="190">
                  <c:v>4</c:v>
                </c:pt>
                <c:pt idx="191">
                  <c:v>4</c:v>
                </c:pt>
                <c:pt idx="192">
                  <c:v>4</c:v>
                </c:pt>
                <c:pt idx="193">
                  <c:v>4</c:v>
                </c:pt>
                <c:pt idx="194">
                  <c:v>4</c:v>
                </c:pt>
                <c:pt idx="195">
                  <c:v>4</c:v>
                </c:pt>
                <c:pt idx="196">
                  <c:v>4</c:v>
                </c:pt>
                <c:pt idx="197">
                  <c:v>4</c:v>
                </c:pt>
                <c:pt idx="198">
                  <c:v>4</c:v>
                </c:pt>
                <c:pt idx="199">
                  <c:v>4</c:v>
                </c:pt>
                <c:pt idx="200">
                  <c:v>4</c:v>
                </c:pt>
                <c:pt idx="201">
                  <c:v>4</c:v>
                </c:pt>
                <c:pt idx="202">
                  <c:v>4</c:v>
                </c:pt>
                <c:pt idx="203">
                  <c:v>4</c:v>
                </c:pt>
                <c:pt idx="204">
                  <c:v>4</c:v>
                </c:pt>
                <c:pt idx="205">
                  <c:v>4</c:v>
                </c:pt>
                <c:pt idx="206">
                  <c:v>4</c:v>
                </c:pt>
                <c:pt idx="207">
                  <c:v>4</c:v>
                </c:pt>
                <c:pt idx="208">
                  <c:v>4</c:v>
                </c:pt>
                <c:pt idx="209">
                  <c:v>4</c:v>
                </c:pt>
                <c:pt idx="210">
                  <c:v>4</c:v>
                </c:pt>
                <c:pt idx="211">
                  <c:v>4</c:v>
                </c:pt>
                <c:pt idx="212">
                  <c:v>4</c:v>
                </c:pt>
                <c:pt idx="213">
                  <c:v>4</c:v>
                </c:pt>
                <c:pt idx="214">
                  <c:v>4</c:v>
                </c:pt>
                <c:pt idx="215">
                  <c:v>4</c:v>
                </c:pt>
                <c:pt idx="216">
                  <c:v>4</c:v>
                </c:pt>
                <c:pt idx="217">
                  <c:v>4</c:v>
                </c:pt>
                <c:pt idx="218">
                  <c:v>4</c:v>
                </c:pt>
                <c:pt idx="219">
                  <c:v>4</c:v>
                </c:pt>
                <c:pt idx="220">
                  <c:v>4</c:v>
                </c:pt>
                <c:pt idx="221">
                  <c:v>4</c:v>
                </c:pt>
                <c:pt idx="222">
                  <c:v>4</c:v>
                </c:pt>
                <c:pt idx="223">
                  <c:v>4</c:v>
                </c:pt>
                <c:pt idx="224">
                  <c:v>4</c:v>
                </c:pt>
                <c:pt idx="225">
                  <c:v>4</c:v>
                </c:pt>
                <c:pt idx="226">
                  <c:v>4</c:v>
                </c:pt>
                <c:pt idx="227">
                  <c:v>4</c:v>
                </c:pt>
                <c:pt idx="228">
                  <c:v>4</c:v>
                </c:pt>
                <c:pt idx="229">
                  <c:v>4</c:v>
                </c:pt>
                <c:pt idx="230">
                  <c:v>4</c:v>
                </c:pt>
                <c:pt idx="231">
                  <c:v>4</c:v>
                </c:pt>
                <c:pt idx="232">
                  <c:v>4</c:v>
                </c:pt>
                <c:pt idx="233">
                  <c:v>4</c:v>
                </c:pt>
                <c:pt idx="234">
                  <c:v>4</c:v>
                </c:pt>
                <c:pt idx="235">
                  <c:v>4</c:v>
                </c:pt>
                <c:pt idx="236">
                  <c:v>4</c:v>
                </c:pt>
                <c:pt idx="237">
                  <c:v>4</c:v>
                </c:pt>
                <c:pt idx="238">
                  <c:v>4</c:v>
                </c:pt>
                <c:pt idx="239">
                  <c:v>4</c:v>
                </c:pt>
                <c:pt idx="240">
                  <c:v>4</c:v>
                </c:pt>
                <c:pt idx="241">
                  <c:v>4</c:v>
                </c:pt>
                <c:pt idx="242">
                  <c:v>4</c:v>
                </c:pt>
                <c:pt idx="243">
                  <c:v>4</c:v>
                </c:pt>
                <c:pt idx="244">
                  <c:v>4</c:v>
                </c:pt>
                <c:pt idx="245">
                  <c:v>4</c:v>
                </c:pt>
                <c:pt idx="246">
                  <c:v>4</c:v>
                </c:pt>
                <c:pt idx="247">
                  <c:v>4</c:v>
                </c:pt>
                <c:pt idx="248">
                  <c:v>4</c:v>
                </c:pt>
                <c:pt idx="249">
                  <c:v>4</c:v>
                </c:pt>
                <c:pt idx="250">
                  <c:v>4</c:v>
                </c:pt>
                <c:pt idx="251">
                  <c:v>4</c:v>
                </c:pt>
                <c:pt idx="252">
                  <c:v>4</c:v>
                </c:pt>
                <c:pt idx="253">
                  <c:v>4</c:v>
                </c:pt>
                <c:pt idx="254">
                  <c:v>4</c:v>
                </c:pt>
                <c:pt idx="255">
                  <c:v>4</c:v>
                </c:pt>
                <c:pt idx="256">
                  <c:v>4</c:v>
                </c:pt>
                <c:pt idx="257">
                  <c:v>4</c:v>
                </c:pt>
                <c:pt idx="258">
                  <c:v>4</c:v>
                </c:pt>
                <c:pt idx="259">
                  <c:v>4</c:v>
                </c:pt>
                <c:pt idx="260">
                  <c:v>4</c:v>
                </c:pt>
                <c:pt idx="261">
                  <c:v>4</c:v>
                </c:pt>
                <c:pt idx="262">
                  <c:v>4</c:v>
                </c:pt>
                <c:pt idx="263">
                  <c:v>4</c:v>
                </c:pt>
                <c:pt idx="264">
                  <c:v>4</c:v>
                </c:pt>
                <c:pt idx="265">
                  <c:v>4</c:v>
                </c:pt>
                <c:pt idx="266">
                  <c:v>4</c:v>
                </c:pt>
                <c:pt idx="267">
                  <c:v>4</c:v>
                </c:pt>
                <c:pt idx="268">
                  <c:v>4</c:v>
                </c:pt>
                <c:pt idx="269">
                  <c:v>4</c:v>
                </c:pt>
                <c:pt idx="270">
                  <c:v>4</c:v>
                </c:pt>
                <c:pt idx="271">
                  <c:v>4</c:v>
                </c:pt>
                <c:pt idx="272">
                  <c:v>4</c:v>
                </c:pt>
                <c:pt idx="273">
                  <c:v>4</c:v>
                </c:pt>
                <c:pt idx="274">
                  <c:v>4</c:v>
                </c:pt>
                <c:pt idx="275">
                  <c:v>4</c:v>
                </c:pt>
                <c:pt idx="276">
                  <c:v>4</c:v>
                </c:pt>
                <c:pt idx="277">
                  <c:v>4</c:v>
                </c:pt>
                <c:pt idx="278">
                  <c:v>4</c:v>
                </c:pt>
                <c:pt idx="279">
                  <c:v>4</c:v>
                </c:pt>
                <c:pt idx="280">
                  <c:v>4</c:v>
                </c:pt>
                <c:pt idx="281">
                  <c:v>4</c:v>
                </c:pt>
                <c:pt idx="282">
                  <c:v>4</c:v>
                </c:pt>
                <c:pt idx="283">
                  <c:v>4</c:v>
                </c:pt>
                <c:pt idx="284">
                  <c:v>4</c:v>
                </c:pt>
                <c:pt idx="285">
                  <c:v>4</c:v>
                </c:pt>
                <c:pt idx="286">
                  <c:v>4</c:v>
                </c:pt>
                <c:pt idx="287">
                  <c:v>4</c:v>
                </c:pt>
                <c:pt idx="288">
                  <c:v>4</c:v>
                </c:pt>
                <c:pt idx="289">
                  <c:v>4</c:v>
                </c:pt>
                <c:pt idx="290">
                  <c:v>4</c:v>
                </c:pt>
                <c:pt idx="291">
                  <c:v>4</c:v>
                </c:pt>
                <c:pt idx="292">
                  <c:v>4</c:v>
                </c:pt>
                <c:pt idx="293">
                  <c:v>4</c:v>
                </c:pt>
                <c:pt idx="294">
                  <c:v>4</c:v>
                </c:pt>
                <c:pt idx="295">
                  <c:v>4</c:v>
                </c:pt>
                <c:pt idx="296">
                  <c:v>4</c:v>
                </c:pt>
                <c:pt idx="297">
                  <c:v>4</c:v>
                </c:pt>
                <c:pt idx="298">
                  <c:v>4</c:v>
                </c:pt>
                <c:pt idx="299">
                  <c:v>4</c:v>
                </c:pt>
                <c:pt idx="300">
                  <c:v>4</c:v>
                </c:pt>
                <c:pt idx="301">
                  <c:v>4</c:v>
                </c:pt>
                <c:pt idx="302">
                  <c:v>4</c:v>
                </c:pt>
                <c:pt idx="303">
                  <c:v>4</c:v>
                </c:pt>
                <c:pt idx="304">
                  <c:v>4</c:v>
                </c:pt>
                <c:pt idx="305">
                  <c:v>4</c:v>
                </c:pt>
                <c:pt idx="306">
                  <c:v>4</c:v>
                </c:pt>
                <c:pt idx="307">
                  <c:v>4</c:v>
                </c:pt>
                <c:pt idx="308">
                  <c:v>4</c:v>
                </c:pt>
                <c:pt idx="309">
                  <c:v>4</c:v>
                </c:pt>
                <c:pt idx="310">
                  <c:v>4</c:v>
                </c:pt>
                <c:pt idx="311">
                  <c:v>4</c:v>
                </c:pt>
                <c:pt idx="312">
                  <c:v>4</c:v>
                </c:pt>
                <c:pt idx="313">
                  <c:v>4</c:v>
                </c:pt>
                <c:pt idx="314">
                  <c:v>4</c:v>
                </c:pt>
                <c:pt idx="315">
                  <c:v>4</c:v>
                </c:pt>
                <c:pt idx="316">
                  <c:v>4</c:v>
                </c:pt>
                <c:pt idx="317">
                  <c:v>4</c:v>
                </c:pt>
                <c:pt idx="318">
                  <c:v>4</c:v>
                </c:pt>
                <c:pt idx="319">
                  <c:v>4</c:v>
                </c:pt>
                <c:pt idx="320">
                  <c:v>4</c:v>
                </c:pt>
                <c:pt idx="321">
                  <c:v>4</c:v>
                </c:pt>
                <c:pt idx="322">
                  <c:v>4</c:v>
                </c:pt>
                <c:pt idx="323">
                  <c:v>4</c:v>
                </c:pt>
                <c:pt idx="324">
                  <c:v>4</c:v>
                </c:pt>
                <c:pt idx="325">
                  <c:v>4</c:v>
                </c:pt>
                <c:pt idx="326">
                  <c:v>4</c:v>
                </c:pt>
                <c:pt idx="327">
                  <c:v>4</c:v>
                </c:pt>
                <c:pt idx="328">
                  <c:v>4</c:v>
                </c:pt>
                <c:pt idx="329">
                  <c:v>4</c:v>
                </c:pt>
                <c:pt idx="330">
                  <c:v>4</c:v>
                </c:pt>
                <c:pt idx="331">
                  <c:v>4</c:v>
                </c:pt>
                <c:pt idx="332">
                  <c:v>4</c:v>
                </c:pt>
                <c:pt idx="333">
                  <c:v>4</c:v>
                </c:pt>
                <c:pt idx="334">
                  <c:v>4</c:v>
                </c:pt>
                <c:pt idx="335">
                  <c:v>4</c:v>
                </c:pt>
                <c:pt idx="336">
                  <c:v>4</c:v>
                </c:pt>
                <c:pt idx="337">
                  <c:v>4</c:v>
                </c:pt>
                <c:pt idx="338">
                  <c:v>4</c:v>
                </c:pt>
                <c:pt idx="339">
                  <c:v>4</c:v>
                </c:pt>
                <c:pt idx="340">
                  <c:v>4</c:v>
                </c:pt>
                <c:pt idx="341">
                  <c:v>4</c:v>
                </c:pt>
                <c:pt idx="342">
                  <c:v>4</c:v>
                </c:pt>
                <c:pt idx="343">
                  <c:v>4</c:v>
                </c:pt>
                <c:pt idx="344">
                  <c:v>4</c:v>
                </c:pt>
                <c:pt idx="345">
                  <c:v>4</c:v>
                </c:pt>
                <c:pt idx="346">
                  <c:v>4</c:v>
                </c:pt>
                <c:pt idx="347">
                  <c:v>4</c:v>
                </c:pt>
                <c:pt idx="348">
                  <c:v>4</c:v>
                </c:pt>
                <c:pt idx="349">
                  <c:v>4</c:v>
                </c:pt>
                <c:pt idx="350">
                  <c:v>4</c:v>
                </c:pt>
                <c:pt idx="351">
                  <c:v>4</c:v>
                </c:pt>
                <c:pt idx="352">
                  <c:v>4</c:v>
                </c:pt>
                <c:pt idx="353">
                  <c:v>4</c:v>
                </c:pt>
                <c:pt idx="354">
                  <c:v>4</c:v>
                </c:pt>
                <c:pt idx="355">
                  <c:v>4</c:v>
                </c:pt>
                <c:pt idx="356">
                  <c:v>4</c:v>
                </c:pt>
                <c:pt idx="357">
                  <c:v>4</c:v>
                </c:pt>
                <c:pt idx="358">
                  <c:v>4</c:v>
                </c:pt>
                <c:pt idx="359">
                  <c:v>4</c:v>
                </c:pt>
                <c:pt idx="360">
                  <c:v>4</c:v>
                </c:pt>
                <c:pt idx="361">
                  <c:v>4</c:v>
                </c:pt>
                <c:pt idx="362">
                  <c:v>4</c:v>
                </c:pt>
                <c:pt idx="363">
                  <c:v>4</c:v>
                </c:pt>
                <c:pt idx="364">
                  <c:v>4</c:v>
                </c:pt>
                <c:pt idx="365">
                  <c:v>4</c:v>
                </c:pt>
                <c:pt idx="366">
                  <c:v>4</c:v>
                </c:pt>
                <c:pt idx="367">
                  <c:v>4</c:v>
                </c:pt>
                <c:pt idx="368">
                  <c:v>4</c:v>
                </c:pt>
                <c:pt idx="369">
                  <c:v>4</c:v>
                </c:pt>
                <c:pt idx="370">
                  <c:v>4</c:v>
                </c:pt>
                <c:pt idx="371">
                  <c:v>4</c:v>
                </c:pt>
                <c:pt idx="372">
                  <c:v>4</c:v>
                </c:pt>
                <c:pt idx="373">
                  <c:v>4</c:v>
                </c:pt>
                <c:pt idx="374">
                  <c:v>4</c:v>
                </c:pt>
                <c:pt idx="375">
                  <c:v>4</c:v>
                </c:pt>
                <c:pt idx="376">
                  <c:v>4</c:v>
                </c:pt>
                <c:pt idx="377">
                  <c:v>4</c:v>
                </c:pt>
                <c:pt idx="378">
                  <c:v>4</c:v>
                </c:pt>
                <c:pt idx="379">
                  <c:v>4</c:v>
                </c:pt>
                <c:pt idx="380">
                  <c:v>4</c:v>
                </c:pt>
                <c:pt idx="381">
                  <c:v>4</c:v>
                </c:pt>
                <c:pt idx="382">
                  <c:v>4</c:v>
                </c:pt>
                <c:pt idx="383">
                  <c:v>4</c:v>
                </c:pt>
                <c:pt idx="384">
                  <c:v>4</c:v>
                </c:pt>
                <c:pt idx="385">
                  <c:v>4</c:v>
                </c:pt>
                <c:pt idx="386">
                  <c:v>4</c:v>
                </c:pt>
                <c:pt idx="387">
                  <c:v>4</c:v>
                </c:pt>
                <c:pt idx="388">
                  <c:v>4</c:v>
                </c:pt>
                <c:pt idx="389">
                  <c:v>4</c:v>
                </c:pt>
                <c:pt idx="390">
                  <c:v>4</c:v>
                </c:pt>
                <c:pt idx="391">
                  <c:v>4</c:v>
                </c:pt>
                <c:pt idx="392">
                  <c:v>4</c:v>
                </c:pt>
                <c:pt idx="393">
                  <c:v>4</c:v>
                </c:pt>
                <c:pt idx="394">
                  <c:v>4</c:v>
                </c:pt>
                <c:pt idx="395">
                  <c:v>4</c:v>
                </c:pt>
                <c:pt idx="396">
                  <c:v>4</c:v>
                </c:pt>
                <c:pt idx="397">
                  <c:v>4</c:v>
                </c:pt>
                <c:pt idx="398">
                  <c:v>4</c:v>
                </c:pt>
                <c:pt idx="399">
                  <c:v>4</c:v>
                </c:pt>
                <c:pt idx="400">
                  <c:v>4</c:v>
                </c:pt>
                <c:pt idx="401">
                  <c:v>4</c:v>
                </c:pt>
                <c:pt idx="402">
                  <c:v>4</c:v>
                </c:pt>
                <c:pt idx="403">
                  <c:v>4</c:v>
                </c:pt>
                <c:pt idx="404">
                  <c:v>4</c:v>
                </c:pt>
                <c:pt idx="405">
                  <c:v>4</c:v>
                </c:pt>
                <c:pt idx="406">
                  <c:v>4</c:v>
                </c:pt>
                <c:pt idx="407">
                  <c:v>4</c:v>
                </c:pt>
                <c:pt idx="408">
                  <c:v>4</c:v>
                </c:pt>
                <c:pt idx="409">
                  <c:v>4</c:v>
                </c:pt>
                <c:pt idx="410">
                  <c:v>4</c:v>
                </c:pt>
                <c:pt idx="411">
                  <c:v>4</c:v>
                </c:pt>
                <c:pt idx="412">
                  <c:v>4</c:v>
                </c:pt>
                <c:pt idx="413">
                  <c:v>4</c:v>
                </c:pt>
                <c:pt idx="414">
                  <c:v>4</c:v>
                </c:pt>
                <c:pt idx="415">
                  <c:v>4</c:v>
                </c:pt>
                <c:pt idx="416">
                  <c:v>4</c:v>
                </c:pt>
                <c:pt idx="417">
                  <c:v>4</c:v>
                </c:pt>
                <c:pt idx="418">
                  <c:v>4</c:v>
                </c:pt>
                <c:pt idx="419">
                  <c:v>4</c:v>
                </c:pt>
                <c:pt idx="420">
                  <c:v>4</c:v>
                </c:pt>
                <c:pt idx="421">
                  <c:v>4</c:v>
                </c:pt>
                <c:pt idx="422">
                  <c:v>4</c:v>
                </c:pt>
                <c:pt idx="423">
                  <c:v>4</c:v>
                </c:pt>
                <c:pt idx="424">
                  <c:v>4</c:v>
                </c:pt>
                <c:pt idx="425">
                  <c:v>4</c:v>
                </c:pt>
                <c:pt idx="426">
                  <c:v>4</c:v>
                </c:pt>
                <c:pt idx="427">
                  <c:v>4</c:v>
                </c:pt>
                <c:pt idx="428">
                  <c:v>4</c:v>
                </c:pt>
                <c:pt idx="429">
                  <c:v>4</c:v>
                </c:pt>
                <c:pt idx="430">
                  <c:v>4</c:v>
                </c:pt>
                <c:pt idx="431">
                  <c:v>4</c:v>
                </c:pt>
                <c:pt idx="432">
                  <c:v>4</c:v>
                </c:pt>
                <c:pt idx="433">
                  <c:v>4</c:v>
                </c:pt>
                <c:pt idx="434">
                  <c:v>4</c:v>
                </c:pt>
                <c:pt idx="435">
                  <c:v>4</c:v>
                </c:pt>
                <c:pt idx="436">
                  <c:v>4</c:v>
                </c:pt>
                <c:pt idx="437">
                  <c:v>4</c:v>
                </c:pt>
                <c:pt idx="438">
                  <c:v>4</c:v>
                </c:pt>
                <c:pt idx="439">
                  <c:v>4</c:v>
                </c:pt>
                <c:pt idx="440">
                  <c:v>4</c:v>
                </c:pt>
                <c:pt idx="441">
                  <c:v>4</c:v>
                </c:pt>
                <c:pt idx="442">
                  <c:v>4</c:v>
                </c:pt>
                <c:pt idx="443">
                  <c:v>4</c:v>
                </c:pt>
                <c:pt idx="444">
                  <c:v>4</c:v>
                </c:pt>
                <c:pt idx="445">
                  <c:v>4</c:v>
                </c:pt>
                <c:pt idx="446">
                  <c:v>4</c:v>
                </c:pt>
                <c:pt idx="447">
                  <c:v>4</c:v>
                </c:pt>
                <c:pt idx="448">
                  <c:v>4</c:v>
                </c:pt>
                <c:pt idx="449">
                  <c:v>4</c:v>
                </c:pt>
                <c:pt idx="450">
                  <c:v>4</c:v>
                </c:pt>
                <c:pt idx="451">
                  <c:v>4</c:v>
                </c:pt>
                <c:pt idx="452">
                  <c:v>4</c:v>
                </c:pt>
                <c:pt idx="453">
                  <c:v>5</c:v>
                </c:pt>
                <c:pt idx="454">
                  <c:v>5</c:v>
                </c:pt>
                <c:pt idx="455">
                  <c:v>5</c:v>
                </c:pt>
                <c:pt idx="456">
                  <c:v>5</c:v>
                </c:pt>
                <c:pt idx="457">
                  <c:v>5</c:v>
                </c:pt>
                <c:pt idx="458">
                  <c:v>5</c:v>
                </c:pt>
                <c:pt idx="459">
                  <c:v>5</c:v>
                </c:pt>
                <c:pt idx="460">
                  <c:v>5</c:v>
                </c:pt>
                <c:pt idx="461">
                  <c:v>5</c:v>
                </c:pt>
                <c:pt idx="462">
                  <c:v>5</c:v>
                </c:pt>
                <c:pt idx="463">
                  <c:v>5</c:v>
                </c:pt>
                <c:pt idx="464">
                  <c:v>5</c:v>
                </c:pt>
                <c:pt idx="465">
                  <c:v>5</c:v>
                </c:pt>
                <c:pt idx="466">
                  <c:v>5</c:v>
                </c:pt>
                <c:pt idx="467">
                  <c:v>5</c:v>
                </c:pt>
                <c:pt idx="468">
                  <c:v>5</c:v>
                </c:pt>
                <c:pt idx="469">
                  <c:v>5</c:v>
                </c:pt>
                <c:pt idx="470">
                  <c:v>5</c:v>
                </c:pt>
                <c:pt idx="471">
                  <c:v>5</c:v>
                </c:pt>
                <c:pt idx="472">
                  <c:v>5</c:v>
                </c:pt>
                <c:pt idx="473">
                  <c:v>5</c:v>
                </c:pt>
                <c:pt idx="474">
                  <c:v>5</c:v>
                </c:pt>
                <c:pt idx="475">
                  <c:v>5</c:v>
                </c:pt>
                <c:pt idx="476">
                  <c:v>5</c:v>
                </c:pt>
                <c:pt idx="477">
                  <c:v>5</c:v>
                </c:pt>
                <c:pt idx="478">
                  <c:v>5</c:v>
                </c:pt>
                <c:pt idx="479">
                  <c:v>5</c:v>
                </c:pt>
                <c:pt idx="480">
                  <c:v>5</c:v>
                </c:pt>
                <c:pt idx="481">
                  <c:v>5</c:v>
                </c:pt>
                <c:pt idx="482">
                  <c:v>5</c:v>
                </c:pt>
                <c:pt idx="483">
                  <c:v>5</c:v>
                </c:pt>
                <c:pt idx="484">
                  <c:v>5</c:v>
                </c:pt>
                <c:pt idx="485">
                  <c:v>5</c:v>
                </c:pt>
                <c:pt idx="486">
                  <c:v>5</c:v>
                </c:pt>
                <c:pt idx="487">
                  <c:v>5</c:v>
                </c:pt>
                <c:pt idx="488">
                  <c:v>5</c:v>
                </c:pt>
                <c:pt idx="489">
                  <c:v>5</c:v>
                </c:pt>
                <c:pt idx="490">
                  <c:v>5</c:v>
                </c:pt>
                <c:pt idx="491">
                  <c:v>5</c:v>
                </c:pt>
                <c:pt idx="492">
                  <c:v>5</c:v>
                </c:pt>
                <c:pt idx="493">
                  <c:v>5</c:v>
                </c:pt>
                <c:pt idx="494">
                  <c:v>5</c:v>
                </c:pt>
                <c:pt idx="495">
                  <c:v>5</c:v>
                </c:pt>
                <c:pt idx="496">
                  <c:v>5</c:v>
                </c:pt>
                <c:pt idx="497">
                  <c:v>5</c:v>
                </c:pt>
                <c:pt idx="498">
                  <c:v>5</c:v>
                </c:pt>
                <c:pt idx="499">
                  <c:v>5</c:v>
                </c:pt>
                <c:pt idx="500">
                  <c:v>5</c:v>
                </c:pt>
                <c:pt idx="501">
                  <c:v>5</c:v>
                </c:pt>
                <c:pt idx="502">
                  <c:v>5</c:v>
                </c:pt>
                <c:pt idx="503">
                  <c:v>5</c:v>
                </c:pt>
                <c:pt idx="504">
                  <c:v>5</c:v>
                </c:pt>
                <c:pt idx="505">
                  <c:v>5</c:v>
                </c:pt>
                <c:pt idx="506">
                  <c:v>5</c:v>
                </c:pt>
                <c:pt idx="507">
                  <c:v>5</c:v>
                </c:pt>
                <c:pt idx="508">
                  <c:v>5</c:v>
                </c:pt>
                <c:pt idx="509">
                  <c:v>5</c:v>
                </c:pt>
                <c:pt idx="510">
                  <c:v>5</c:v>
                </c:pt>
                <c:pt idx="511">
                  <c:v>5</c:v>
                </c:pt>
                <c:pt idx="512">
                  <c:v>5</c:v>
                </c:pt>
                <c:pt idx="513">
                  <c:v>5</c:v>
                </c:pt>
                <c:pt idx="514">
                  <c:v>5</c:v>
                </c:pt>
                <c:pt idx="515">
                  <c:v>5</c:v>
                </c:pt>
                <c:pt idx="516">
                  <c:v>5</c:v>
                </c:pt>
                <c:pt idx="517">
                  <c:v>5</c:v>
                </c:pt>
                <c:pt idx="518">
                  <c:v>5</c:v>
                </c:pt>
                <c:pt idx="519">
                  <c:v>5</c:v>
                </c:pt>
                <c:pt idx="520">
                  <c:v>5</c:v>
                </c:pt>
                <c:pt idx="521">
                  <c:v>5</c:v>
                </c:pt>
                <c:pt idx="522">
                  <c:v>5</c:v>
                </c:pt>
                <c:pt idx="523">
                  <c:v>5</c:v>
                </c:pt>
                <c:pt idx="524">
                  <c:v>5</c:v>
                </c:pt>
                <c:pt idx="525">
                  <c:v>5</c:v>
                </c:pt>
                <c:pt idx="526">
                  <c:v>5</c:v>
                </c:pt>
                <c:pt idx="527">
                  <c:v>5</c:v>
                </c:pt>
                <c:pt idx="528">
                  <c:v>5</c:v>
                </c:pt>
                <c:pt idx="529">
                  <c:v>5</c:v>
                </c:pt>
                <c:pt idx="530">
                  <c:v>5</c:v>
                </c:pt>
                <c:pt idx="531">
                  <c:v>5</c:v>
                </c:pt>
                <c:pt idx="532">
                  <c:v>5</c:v>
                </c:pt>
                <c:pt idx="533">
                  <c:v>5</c:v>
                </c:pt>
                <c:pt idx="534">
                  <c:v>5</c:v>
                </c:pt>
                <c:pt idx="535">
                  <c:v>5</c:v>
                </c:pt>
                <c:pt idx="536">
                  <c:v>5</c:v>
                </c:pt>
                <c:pt idx="537">
                  <c:v>5</c:v>
                </c:pt>
                <c:pt idx="538">
                  <c:v>5</c:v>
                </c:pt>
                <c:pt idx="539">
                  <c:v>5</c:v>
                </c:pt>
                <c:pt idx="540">
                  <c:v>5</c:v>
                </c:pt>
                <c:pt idx="541">
                  <c:v>5</c:v>
                </c:pt>
                <c:pt idx="542">
                  <c:v>5</c:v>
                </c:pt>
                <c:pt idx="543">
                  <c:v>5</c:v>
                </c:pt>
                <c:pt idx="544">
                  <c:v>5</c:v>
                </c:pt>
                <c:pt idx="545">
                  <c:v>5</c:v>
                </c:pt>
                <c:pt idx="546">
                  <c:v>5</c:v>
                </c:pt>
                <c:pt idx="547">
                  <c:v>5</c:v>
                </c:pt>
                <c:pt idx="548">
                  <c:v>5</c:v>
                </c:pt>
                <c:pt idx="549">
                  <c:v>5</c:v>
                </c:pt>
                <c:pt idx="550">
                  <c:v>5</c:v>
                </c:pt>
                <c:pt idx="551">
                  <c:v>5</c:v>
                </c:pt>
                <c:pt idx="552">
                  <c:v>5</c:v>
                </c:pt>
                <c:pt idx="553">
                  <c:v>5</c:v>
                </c:pt>
                <c:pt idx="554">
                  <c:v>5</c:v>
                </c:pt>
                <c:pt idx="555">
                  <c:v>5</c:v>
                </c:pt>
                <c:pt idx="556">
                  <c:v>5</c:v>
                </c:pt>
                <c:pt idx="557">
                  <c:v>5</c:v>
                </c:pt>
                <c:pt idx="558">
                  <c:v>5</c:v>
                </c:pt>
                <c:pt idx="559">
                  <c:v>5</c:v>
                </c:pt>
                <c:pt idx="560">
                  <c:v>5</c:v>
                </c:pt>
                <c:pt idx="561">
                  <c:v>5</c:v>
                </c:pt>
                <c:pt idx="562">
                  <c:v>5</c:v>
                </c:pt>
                <c:pt idx="563">
                  <c:v>5</c:v>
                </c:pt>
                <c:pt idx="564">
                  <c:v>5</c:v>
                </c:pt>
                <c:pt idx="565">
                  <c:v>5</c:v>
                </c:pt>
                <c:pt idx="566">
                  <c:v>5</c:v>
                </c:pt>
                <c:pt idx="567">
                  <c:v>5</c:v>
                </c:pt>
                <c:pt idx="568">
                  <c:v>5</c:v>
                </c:pt>
                <c:pt idx="569">
                  <c:v>5</c:v>
                </c:pt>
                <c:pt idx="570">
                  <c:v>5</c:v>
                </c:pt>
                <c:pt idx="571">
                  <c:v>5</c:v>
                </c:pt>
                <c:pt idx="572">
                  <c:v>5</c:v>
                </c:pt>
                <c:pt idx="573">
                  <c:v>5</c:v>
                </c:pt>
                <c:pt idx="574">
                  <c:v>5</c:v>
                </c:pt>
                <c:pt idx="575">
                  <c:v>5</c:v>
                </c:pt>
                <c:pt idx="576">
                  <c:v>5</c:v>
                </c:pt>
                <c:pt idx="577">
                  <c:v>5</c:v>
                </c:pt>
                <c:pt idx="578">
                  <c:v>5</c:v>
                </c:pt>
                <c:pt idx="579">
                  <c:v>5</c:v>
                </c:pt>
                <c:pt idx="580">
                  <c:v>5</c:v>
                </c:pt>
                <c:pt idx="581">
                  <c:v>5</c:v>
                </c:pt>
                <c:pt idx="582">
                  <c:v>5</c:v>
                </c:pt>
                <c:pt idx="583">
                  <c:v>5</c:v>
                </c:pt>
                <c:pt idx="584">
                  <c:v>5</c:v>
                </c:pt>
                <c:pt idx="585">
                  <c:v>5</c:v>
                </c:pt>
                <c:pt idx="586">
                  <c:v>5</c:v>
                </c:pt>
                <c:pt idx="587">
                  <c:v>5</c:v>
                </c:pt>
                <c:pt idx="588">
                  <c:v>5</c:v>
                </c:pt>
                <c:pt idx="589">
                  <c:v>5</c:v>
                </c:pt>
                <c:pt idx="590">
                  <c:v>5</c:v>
                </c:pt>
                <c:pt idx="591">
                  <c:v>5</c:v>
                </c:pt>
                <c:pt idx="592">
                  <c:v>5</c:v>
                </c:pt>
                <c:pt idx="593">
                  <c:v>5</c:v>
                </c:pt>
                <c:pt idx="594">
                  <c:v>5</c:v>
                </c:pt>
                <c:pt idx="595">
                  <c:v>5</c:v>
                </c:pt>
                <c:pt idx="596">
                  <c:v>5</c:v>
                </c:pt>
                <c:pt idx="597">
                  <c:v>5</c:v>
                </c:pt>
                <c:pt idx="598">
                  <c:v>5</c:v>
                </c:pt>
                <c:pt idx="599">
                  <c:v>5</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5</c:v>
                </c:pt>
                <c:pt idx="721">
                  <c:v>5</c:v>
                </c:pt>
                <c:pt idx="722">
                  <c:v>5</c:v>
                </c:pt>
                <c:pt idx="723">
                  <c:v>5</c:v>
                </c:pt>
                <c:pt idx="724">
                  <c:v>5</c:v>
                </c:pt>
                <c:pt idx="725">
                  <c:v>5</c:v>
                </c:pt>
                <c:pt idx="726">
                  <c:v>5</c:v>
                </c:pt>
                <c:pt idx="727">
                  <c:v>5</c:v>
                </c:pt>
                <c:pt idx="728">
                  <c:v>5</c:v>
                </c:pt>
                <c:pt idx="729">
                  <c:v>5</c:v>
                </c:pt>
                <c:pt idx="730">
                  <c:v>5</c:v>
                </c:pt>
                <c:pt idx="731">
                  <c:v>5</c:v>
                </c:pt>
                <c:pt idx="732">
                  <c:v>5</c:v>
                </c:pt>
                <c:pt idx="733">
                  <c:v>5</c:v>
                </c:pt>
                <c:pt idx="734">
                  <c:v>5</c:v>
                </c:pt>
                <c:pt idx="735">
                  <c:v>5</c:v>
                </c:pt>
                <c:pt idx="736">
                  <c:v>5</c:v>
                </c:pt>
                <c:pt idx="737">
                  <c:v>5</c:v>
                </c:pt>
                <c:pt idx="738">
                  <c:v>5</c:v>
                </c:pt>
                <c:pt idx="739">
                  <c:v>5</c:v>
                </c:pt>
                <c:pt idx="740">
                  <c:v>5</c:v>
                </c:pt>
                <c:pt idx="741">
                  <c:v>5</c:v>
                </c:pt>
                <c:pt idx="742">
                  <c:v>5</c:v>
                </c:pt>
                <c:pt idx="743">
                  <c:v>5</c:v>
                </c:pt>
                <c:pt idx="744">
                  <c:v>5</c:v>
                </c:pt>
                <c:pt idx="745">
                  <c:v>5</c:v>
                </c:pt>
                <c:pt idx="746">
                  <c:v>5</c:v>
                </c:pt>
                <c:pt idx="747">
                  <c:v>5</c:v>
                </c:pt>
                <c:pt idx="748">
                  <c:v>5</c:v>
                </c:pt>
                <c:pt idx="749">
                  <c:v>5</c:v>
                </c:pt>
                <c:pt idx="750">
                  <c:v>5</c:v>
                </c:pt>
                <c:pt idx="751">
                  <c:v>5</c:v>
                </c:pt>
                <c:pt idx="752">
                  <c:v>5</c:v>
                </c:pt>
                <c:pt idx="753">
                  <c:v>5</c:v>
                </c:pt>
                <c:pt idx="754">
                  <c:v>5</c:v>
                </c:pt>
                <c:pt idx="755">
                  <c:v>5</c:v>
                </c:pt>
                <c:pt idx="756">
                  <c:v>5</c:v>
                </c:pt>
                <c:pt idx="757">
                  <c:v>5</c:v>
                </c:pt>
                <c:pt idx="758">
                  <c:v>5</c:v>
                </c:pt>
                <c:pt idx="759">
                  <c:v>5</c:v>
                </c:pt>
                <c:pt idx="760">
                  <c:v>5</c:v>
                </c:pt>
                <c:pt idx="761">
                  <c:v>5</c:v>
                </c:pt>
                <c:pt idx="762">
                  <c:v>5</c:v>
                </c:pt>
                <c:pt idx="763">
                  <c:v>5</c:v>
                </c:pt>
                <c:pt idx="764">
                  <c:v>5</c:v>
                </c:pt>
                <c:pt idx="765">
                  <c:v>5</c:v>
                </c:pt>
                <c:pt idx="766">
                  <c:v>5</c:v>
                </c:pt>
                <c:pt idx="767">
                  <c:v>5</c:v>
                </c:pt>
                <c:pt idx="768">
                  <c:v>5</c:v>
                </c:pt>
                <c:pt idx="769">
                  <c:v>5</c:v>
                </c:pt>
                <c:pt idx="770">
                  <c:v>5</c:v>
                </c:pt>
                <c:pt idx="771">
                  <c:v>5</c:v>
                </c:pt>
                <c:pt idx="772">
                  <c:v>5</c:v>
                </c:pt>
                <c:pt idx="773">
                  <c:v>5</c:v>
                </c:pt>
                <c:pt idx="774">
                  <c:v>5</c:v>
                </c:pt>
                <c:pt idx="775">
                  <c:v>5</c:v>
                </c:pt>
                <c:pt idx="776">
                  <c:v>5</c:v>
                </c:pt>
                <c:pt idx="777">
                  <c:v>5</c:v>
                </c:pt>
                <c:pt idx="778">
                  <c:v>5</c:v>
                </c:pt>
                <c:pt idx="779">
                  <c:v>5</c:v>
                </c:pt>
                <c:pt idx="780">
                  <c:v>5</c:v>
                </c:pt>
                <c:pt idx="781">
                  <c:v>5</c:v>
                </c:pt>
                <c:pt idx="782">
                  <c:v>5</c:v>
                </c:pt>
                <c:pt idx="783">
                  <c:v>5</c:v>
                </c:pt>
                <c:pt idx="784">
                  <c:v>5</c:v>
                </c:pt>
                <c:pt idx="785">
                  <c:v>5</c:v>
                </c:pt>
                <c:pt idx="786">
                  <c:v>5</c:v>
                </c:pt>
                <c:pt idx="787">
                  <c:v>5</c:v>
                </c:pt>
                <c:pt idx="788">
                  <c:v>5</c:v>
                </c:pt>
                <c:pt idx="789">
                  <c:v>5</c:v>
                </c:pt>
                <c:pt idx="790">
                  <c:v>5</c:v>
                </c:pt>
                <c:pt idx="791">
                  <c:v>5</c:v>
                </c:pt>
                <c:pt idx="792">
                  <c:v>5</c:v>
                </c:pt>
                <c:pt idx="793">
                  <c:v>5</c:v>
                </c:pt>
                <c:pt idx="794">
                  <c:v>5</c:v>
                </c:pt>
                <c:pt idx="795">
                  <c:v>5</c:v>
                </c:pt>
                <c:pt idx="796">
                  <c:v>5</c:v>
                </c:pt>
                <c:pt idx="797">
                  <c:v>5</c:v>
                </c:pt>
                <c:pt idx="798">
                  <c:v>5</c:v>
                </c:pt>
                <c:pt idx="799">
                  <c:v>5</c:v>
                </c:pt>
                <c:pt idx="800">
                  <c:v>5</c:v>
                </c:pt>
                <c:pt idx="801">
                  <c:v>5</c:v>
                </c:pt>
                <c:pt idx="802">
                  <c:v>5</c:v>
                </c:pt>
                <c:pt idx="803">
                  <c:v>5</c:v>
                </c:pt>
                <c:pt idx="804">
                  <c:v>5</c:v>
                </c:pt>
                <c:pt idx="805">
                  <c:v>5</c:v>
                </c:pt>
                <c:pt idx="806">
                  <c:v>5</c:v>
                </c:pt>
                <c:pt idx="807">
                  <c:v>5</c:v>
                </c:pt>
                <c:pt idx="808">
                  <c:v>5</c:v>
                </c:pt>
                <c:pt idx="809">
                  <c:v>5</c:v>
                </c:pt>
                <c:pt idx="810">
                  <c:v>5</c:v>
                </c:pt>
                <c:pt idx="811">
                  <c:v>5</c:v>
                </c:pt>
                <c:pt idx="812">
                  <c:v>5</c:v>
                </c:pt>
                <c:pt idx="813">
                  <c:v>5</c:v>
                </c:pt>
                <c:pt idx="814">
                  <c:v>5</c:v>
                </c:pt>
                <c:pt idx="815">
                  <c:v>5</c:v>
                </c:pt>
                <c:pt idx="816">
                  <c:v>5</c:v>
                </c:pt>
                <c:pt idx="817">
                  <c:v>5</c:v>
                </c:pt>
                <c:pt idx="818">
                  <c:v>5</c:v>
                </c:pt>
                <c:pt idx="819">
                  <c:v>5</c:v>
                </c:pt>
                <c:pt idx="820">
                  <c:v>5</c:v>
                </c:pt>
                <c:pt idx="821">
                  <c:v>5</c:v>
                </c:pt>
                <c:pt idx="822">
                  <c:v>5</c:v>
                </c:pt>
                <c:pt idx="823">
                  <c:v>5</c:v>
                </c:pt>
                <c:pt idx="824">
                  <c:v>5</c:v>
                </c:pt>
                <c:pt idx="825">
                  <c:v>5</c:v>
                </c:pt>
                <c:pt idx="826">
                  <c:v>5</c:v>
                </c:pt>
                <c:pt idx="827">
                  <c:v>5</c:v>
                </c:pt>
                <c:pt idx="828">
                  <c:v>5</c:v>
                </c:pt>
                <c:pt idx="829">
                  <c:v>5</c:v>
                </c:pt>
                <c:pt idx="830">
                  <c:v>5</c:v>
                </c:pt>
                <c:pt idx="831">
                  <c:v>5</c:v>
                </c:pt>
                <c:pt idx="832">
                  <c:v>5</c:v>
                </c:pt>
                <c:pt idx="833">
                  <c:v>5</c:v>
                </c:pt>
                <c:pt idx="834">
                  <c:v>5</c:v>
                </c:pt>
                <c:pt idx="835">
                  <c:v>5</c:v>
                </c:pt>
                <c:pt idx="836">
                  <c:v>5</c:v>
                </c:pt>
                <c:pt idx="837">
                  <c:v>5</c:v>
                </c:pt>
                <c:pt idx="838">
                  <c:v>5</c:v>
                </c:pt>
                <c:pt idx="839">
                  <c:v>5</c:v>
                </c:pt>
                <c:pt idx="840">
                  <c:v>5</c:v>
                </c:pt>
                <c:pt idx="841">
                  <c:v>5</c:v>
                </c:pt>
                <c:pt idx="842">
                  <c:v>5</c:v>
                </c:pt>
                <c:pt idx="843">
                  <c:v>5</c:v>
                </c:pt>
                <c:pt idx="844">
                  <c:v>5</c:v>
                </c:pt>
                <c:pt idx="845">
                  <c:v>5</c:v>
                </c:pt>
                <c:pt idx="846">
                  <c:v>5</c:v>
                </c:pt>
                <c:pt idx="847">
                  <c:v>5</c:v>
                </c:pt>
                <c:pt idx="848">
                  <c:v>5</c:v>
                </c:pt>
                <c:pt idx="849">
                  <c:v>5</c:v>
                </c:pt>
                <c:pt idx="850">
                  <c:v>5</c:v>
                </c:pt>
                <c:pt idx="851">
                  <c:v>5</c:v>
                </c:pt>
                <c:pt idx="852">
                  <c:v>5</c:v>
                </c:pt>
                <c:pt idx="853">
                  <c:v>5</c:v>
                </c:pt>
                <c:pt idx="854">
                  <c:v>5</c:v>
                </c:pt>
                <c:pt idx="855">
                  <c:v>5</c:v>
                </c:pt>
                <c:pt idx="856">
                  <c:v>5</c:v>
                </c:pt>
                <c:pt idx="857">
                  <c:v>5</c:v>
                </c:pt>
                <c:pt idx="858">
                  <c:v>5</c:v>
                </c:pt>
                <c:pt idx="859">
                  <c:v>5</c:v>
                </c:pt>
                <c:pt idx="860">
                  <c:v>5</c:v>
                </c:pt>
                <c:pt idx="861">
                  <c:v>5</c:v>
                </c:pt>
                <c:pt idx="862">
                  <c:v>5</c:v>
                </c:pt>
                <c:pt idx="863">
                  <c:v>5</c:v>
                </c:pt>
                <c:pt idx="864">
                  <c:v>5</c:v>
                </c:pt>
                <c:pt idx="865">
                  <c:v>5</c:v>
                </c:pt>
                <c:pt idx="866">
                  <c:v>5</c:v>
                </c:pt>
                <c:pt idx="867">
                  <c:v>5</c:v>
                </c:pt>
                <c:pt idx="868">
                  <c:v>5</c:v>
                </c:pt>
                <c:pt idx="869">
                  <c:v>5</c:v>
                </c:pt>
                <c:pt idx="870">
                  <c:v>5</c:v>
                </c:pt>
                <c:pt idx="871">
                  <c:v>5</c:v>
                </c:pt>
                <c:pt idx="872">
                  <c:v>5</c:v>
                </c:pt>
                <c:pt idx="873">
                  <c:v>5</c:v>
                </c:pt>
                <c:pt idx="874">
                  <c:v>5</c:v>
                </c:pt>
                <c:pt idx="875">
                  <c:v>5</c:v>
                </c:pt>
                <c:pt idx="876">
                  <c:v>5</c:v>
                </c:pt>
                <c:pt idx="877">
                  <c:v>5</c:v>
                </c:pt>
                <c:pt idx="878">
                  <c:v>5</c:v>
                </c:pt>
                <c:pt idx="879">
                  <c:v>5</c:v>
                </c:pt>
                <c:pt idx="880">
                  <c:v>5</c:v>
                </c:pt>
                <c:pt idx="881">
                  <c:v>5</c:v>
                </c:pt>
                <c:pt idx="882">
                  <c:v>5</c:v>
                </c:pt>
                <c:pt idx="883">
                  <c:v>5</c:v>
                </c:pt>
                <c:pt idx="884">
                  <c:v>5</c:v>
                </c:pt>
                <c:pt idx="885">
                  <c:v>5</c:v>
                </c:pt>
                <c:pt idx="886">
                  <c:v>5</c:v>
                </c:pt>
                <c:pt idx="887">
                  <c:v>5</c:v>
                </c:pt>
                <c:pt idx="888">
                  <c:v>5</c:v>
                </c:pt>
                <c:pt idx="889">
                  <c:v>5</c:v>
                </c:pt>
                <c:pt idx="890">
                  <c:v>5</c:v>
                </c:pt>
                <c:pt idx="891">
                  <c:v>5</c:v>
                </c:pt>
                <c:pt idx="892">
                  <c:v>5</c:v>
                </c:pt>
                <c:pt idx="893">
                  <c:v>5</c:v>
                </c:pt>
                <c:pt idx="894">
                  <c:v>5</c:v>
                </c:pt>
                <c:pt idx="895">
                  <c:v>5</c:v>
                </c:pt>
                <c:pt idx="896">
                  <c:v>5</c:v>
                </c:pt>
                <c:pt idx="897">
                  <c:v>5</c:v>
                </c:pt>
                <c:pt idx="898">
                  <c:v>5</c:v>
                </c:pt>
                <c:pt idx="899">
                  <c:v>5</c:v>
                </c:pt>
                <c:pt idx="900">
                  <c:v>5</c:v>
                </c:pt>
                <c:pt idx="901">
                  <c:v>5</c:v>
                </c:pt>
                <c:pt idx="902">
                  <c:v>5</c:v>
                </c:pt>
                <c:pt idx="903">
                  <c:v>5</c:v>
                </c:pt>
                <c:pt idx="904">
                  <c:v>5</c:v>
                </c:pt>
                <c:pt idx="905">
                  <c:v>5</c:v>
                </c:pt>
                <c:pt idx="906">
                  <c:v>5</c:v>
                </c:pt>
                <c:pt idx="907">
                  <c:v>5</c:v>
                </c:pt>
                <c:pt idx="908">
                  <c:v>5</c:v>
                </c:pt>
                <c:pt idx="909">
                  <c:v>5</c:v>
                </c:pt>
                <c:pt idx="910">
                  <c:v>5</c:v>
                </c:pt>
                <c:pt idx="911">
                  <c:v>5</c:v>
                </c:pt>
                <c:pt idx="912">
                  <c:v>5</c:v>
                </c:pt>
                <c:pt idx="913">
                  <c:v>5</c:v>
                </c:pt>
                <c:pt idx="914">
                  <c:v>5</c:v>
                </c:pt>
                <c:pt idx="915">
                  <c:v>5</c:v>
                </c:pt>
                <c:pt idx="916">
                  <c:v>5</c:v>
                </c:pt>
                <c:pt idx="917">
                  <c:v>5</c:v>
                </c:pt>
                <c:pt idx="918">
                  <c:v>5</c:v>
                </c:pt>
                <c:pt idx="919">
                  <c:v>5</c:v>
                </c:pt>
                <c:pt idx="920">
                  <c:v>5</c:v>
                </c:pt>
                <c:pt idx="921">
                  <c:v>5</c:v>
                </c:pt>
                <c:pt idx="922">
                  <c:v>5</c:v>
                </c:pt>
                <c:pt idx="923">
                  <c:v>5</c:v>
                </c:pt>
                <c:pt idx="924">
                  <c:v>5</c:v>
                </c:pt>
                <c:pt idx="925">
                  <c:v>5</c:v>
                </c:pt>
                <c:pt idx="926">
                  <c:v>5</c:v>
                </c:pt>
                <c:pt idx="927">
                  <c:v>5</c:v>
                </c:pt>
                <c:pt idx="928">
                  <c:v>5</c:v>
                </c:pt>
                <c:pt idx="929">
                  <c:v>5</c:v>
                </c:pt>
                <c:pt idx="930">
                  <c:v>5</c:v>
                </c:pt>
                <c:pt idx="931">
                  <c:v>5</c:v>
                </c:pt>
                <c:pt idx="932">
                  <c:v>5</c:v>
                </c:pt>
                <c:pt idx="933">
                  <c:v>5</c:v>
                </c:pt>
                <c:pt idx="934">
                  <c:v>5</c:v>
                </c:pt>
                <c:pt idx="935">
                  <c:v>5</c:v>
                </c:pt>
                <c:pt idx="936">
                  <c:v>5</c:v>
                </c:pt>
                <c:pt idx="937">
                  <c:v>5</c:v>
                </c:pt>
                <c:pt idx="938">
                  <c:v>5</c:v>
                </c:pt>
                <c:pt idx="939">
                  <c:v>5</c:v>
                </c:pt>
                <c:pt idx="940">
                  <c:v>5</c:v>
                </c:pt>
                <c:pt idx="941">
                  <c:v>5</c:v>
                </c:pt>
                <c:pt idx="942">
                  <c:v>5</c:v>
                </c:pt>
                <c:pt idx="943">
                  <c:v>5</c:v>
                </c:pt>
                <c:pt idx="944">
                  <c:v>5</c:v>
                </c:pt>
                <c:pt idx="945">
                  <c:v>5</c:v>
                </c:pt>
                <c:pt idx="946">
                  <c:v>5</c:v>
                </c:pt>
                <c:pt idx="947">
                  <c:v>5</c:v>
                </c:pt>
                <c:pt idx="948">
                  <c:v>5</c:v>
                </c:pt>
                <c:pt idx="949">
                  <c:v>5</c:v>
                </c:pt>
                <c:pt idx="950">
                  <c:v>5</c:v>
                </c:pt>
                <c:pt idx="951">
                  <c:v>5</c:v>
                </c:pt>
                <c:pt idx="952">
                  <c:v>5</c:v>
                </c:pt>
                <c:pt idx="953">
                  <c:v>5</c:v>
                </c:pt>
                <c:pt idx="954">
                  <c:v>5</c:v>
                </c:pt>
                <c:pt idx="955">
                  <c:v>5</c:v>
                </c:pt>
                <c:pt idx="956">
                  <c:v>5</c:v>
                </c:pt>
                <c:pt idx="957">
                  <c:v>5</c:v>
                </c:pt>
                <c:pt idx="958">
                  <c:v>5</c:v>
                </c:pt>
                <c:pt idx="959">
                  <c:v>5</c:v>
                </c:pt>
                <c:pt idx="960">
                  <c:v>5</c:v>
                </c:pt>
                <c:pt idx="961">
                  <c:v>5</c:v>
                </c:pt>
                <c:pt idx="962">
                  <c:v>5</c:v>
                </c:pt>
                <c:pt idx="963">
                  <c:v>5</c:v>
                </c:pt>
                <c:pt idx="964">
                  <c:v>5</c:v>
                </c:pt>
                <c:pt idx="965">
                  <c:v>5</c:v>
                </c:pt>
                <c:pt idx="966">
                  <c:v>5</c:v>
                </c:pt>
                <c:pt idx="967">
                  <c:v>5</c:v>
                </c:pt>
                <c:pt idx="968">
                  <c:v>5</c:v>
                </c:pt>
                <c:pt idx="969">
                  <c:v>5</c:v>
                </c:pt>
                <c:pt idx="970">
                  <c:v>5</c:v>
                </c:pt>
                <c:pt idx="971">
                  <c:v>5</c:v>
                </c:pt>
                <c:pt idx="972">
                  <c:v>5</c:v>
                </c:pt>
                <c:pt idx="973">
                  <c:v>5</c:v>
                </c:pt>
                <c:pt idx="974">
                  <c:v>5</c:v>
                </c:pt>
                <c:pt idx="975">
                  <c:v>5</c:v>
                </c:pt>
                <c:pt idx="976">
                  <c:v>5</c:v>
                </c:pt>
                <c:pt idx="977">
                  <c:v>5</c:v>
                </c:pt>
                <c:pt idx="978">
                  <c:v>5</c:v>
                </c:pt>
                <c:pt idx="979">
                  <c:v>5</c:v>
                </c:pt>
                <c:pt idx="980">
                  <c:v>5</c:v>
                </c:pt>
                <c:pt idx="981">
                  <c:v>5</c:v>
                </c:pt>
                <c:pt idx="982">
                  <c:v>5</c:v>
                </c:pt>
                <c:pt idx="983">
                  <c:v>5</c:v>
                </c:pt>
                <c:pt idx="984">
                  <c:v>5</c:v>
                </c:pt>
                <c:pt idx="985">
                  <c:v>5</c:v>
                </c:pt>
                <c:pt idx="986">
                  <c:v>5</c:v>
                </c:pt>
                <c:pt idx="987">
                  <c:v>5</c:v>
                </c:pt>
                <c:pt idx="988">
                  <c:v>5</c:v>
                </c:pt>
                <c:pt idx="989">
                  <c:v>5</c:v>
                </c:pt>
                <c:pt idx="990">
                  <c:v>5</c:v>
                </c:pt>
                <c:pt idx="991">
                  <c:v>5</c:v>
                </c:pt>
                <c:pt idx="992">
                  <c:v>5</c:v>
                </c:pt>
                <c:pt idx="993">
                  <c:v>5</c:v>
                </c:pt>
                <c:pt idx="994">
                  <c:v>5</c:v>
                </c:pt>
                <c:pt idx="995">
                  <c:v>5</c:v>
                </c:pt>
                <c:pt idx="996">
                  <c:v>5</c:v>
                </c:pt>
                <c:pt idx="997">
                  <c:v>5</c:v>
                </c:pt>
                <c:pt idx="998">
                  <c:v>5</c:v>
                </c:pt>
                <c:pt idx="999">
                  <c:v>5</c:v>
                </c:pt>
                <c:pt idx="1000">
                  <c:v>5</c:v>
                </c:pt>
                <c:pt idx="1001">
                  <c:v>5</c:v>
                </c:pt>
                <c:pt idx="1002">
                  <c:v>5</c:v>
                </c:pt>
                <c:pt idx="1003">
                  <c:v>5</c:v>
                </c:pt>
                <c:pt idx="1004">
                  <c:v>5</c:v>
                </c:pt>
                <c:pt idx="1005">
                  <c:v>5</c:v>
                </c:pt>
                <c:pt idx="1006">
                  <c:v>5</c:v>
                </c:pt>
                <c:pt idx="1007">
                  <c:v>5</c:v>
                </c:pt>
                <c:pt idx="1008">
                  <c:v>5</c:v>
                </c:pt>
                <c:pt idx="1009">
                  <c:v>5</c:v>
                </c:pt>
                <c:pt idx="1010">
                  <c:v>5</c:v>
                </c:pt>
                <c:pt idx="1011">
                  <c:v>5</c:v>
                </c:pt>
                <c:pt idx="1012">
                  <c:v>5</c:v>
                </c:pt>
                <c:pt idx="1013">
                  <c:v>5</c:v>
                </c:pt>
                <c:pt idx="1014">
                  <c:v>5</c:v>
                </c:pt>
                <c:pt idx="1015">
                  <c:v>5</c:v>
                </c:pt>
                <c:pt idx="1016">
                  <c:v>5</c:v>
                </c:pt>
                <c:pt idx="1017">
                  <c:v>5</c:v>
                </c:pt>
                <c:pt idx="1018">
                  <c:v>5</c:v>
                </c:pt>
                <c:pt idx="1019">
                  <c:v>5</c:v>
                </c:pt>
                <c:pt idx="1020">
                  <c:v>5</c:v>
                </c:pt>
                <c:pt idx="1021">
                  <c:v>5</c:v>
                </c:pt>
                <c:pt idx="1022">
                  <c:v>5</c:v>
                </c:pt>
                <c:pt idx="1023">
                  <c:v>5</c:v>
                </c:pt>
                <c:pt idx="1024">
                  <c:v>5</c:v>
                </c:pt>
                <c:pt idx="1025">
                  <c:v>5</c:v>
                </c:pt>
                <c:pt idx="1026">
                  <c:v>5</c:v>
                </c:pt>
                <c:pt idx="1027">
                  <c:v>5</c:v>
                </c:pt>
                <c:pt idx="1028">
                  <c:v>5</c:v>
                </c:pt>
                <c:pt idx="1029">
                  <c:v>5</c:v>
                </c:pt>
                <c:pt idx="1030">
                  <c:v>5</c:v>
                </c:pt>
                <c:pt idx="1031">
                  <c:v>5</c:v>
                </c:pt>
                <c:pt idx="1032">
                  <c:v>5</c:v>
                </c:pt>
                <c:pt idx="1033">
                  <c:v>5</c:v>
                </c:pt>
                <c:pt idx="1034">
                  <c:v>5</c:v>
                </c:pt>
                <c:pt idx="1035">
                  <c:v>5</c:v>
                </c:pt>
                <c:pt idx="1036">
                  <c:v>5</c:v>
                </c:pt>
                <c:pt idx="1037">
                  <c:v>5</c:v>
                </c:pt>
                <c:pt idx="1038">
                  <c:v>5</c:v>
                </c:pt>
                <c:pt idx="1039">
                  <c:v>5</c:v>
                </c:pt>
                <c:pt idx="1040">
                  <c:v>5</c:v>
                </c:pt>
                <c:pt idx="1041">
                  <c:v>5</c:v>
                </c:pt>
                <c:pt idx="1042">
                  <c:v>5</c:v>
                </c:pt>
                <c:pt idx="1043">
                  <c:v>5</c:v>
                </c:pt>
                <c:pt idx="1044">
                  <c:v>5</c:v>
                </c:pt>
                <c:pt idx="1045">
                  <c:v>5</c:v>
                </c:pt>
                <c:pt idx="1046">
                  <c:v>5</c:v>
                </c:pt>
                <c:pt idx="1047">
                  <c:v>5</c:v>
                </c:pt>
                <c:pt idx="1048">
                  <c:v>5</c:v>
                </c:pt>
                <c:pt idx="1049">
                  <c:v>5</c:v>
                </c:pt>
                <c:pt idx="1050">
                  <c:v>5</c:v>
                </c:pt>
                <c:pt idx="1051">
                  <c:v>5</c:v>
                </c:pt>
                <c:pt idx="1052">
                  <c:v>5</c:v>
                </c:pt>
                <c:pt idx="1053">
                  <c:v>5</c:v>
                </c:pt>
                <c:pt idx="1054">
                  <c:v>5</c:v>
                </c:pt>
                <c:pt idx="1055">
                  <c:v>5</c:v>
                </c:pt>
                <c:pt idx="1056">
                  <c:v>5</c:v>
                </c:pt>
                <c:pt idx="1057">
                  <c:v>5</c:v>
                </c:pt>
                <c:pt idx="1058">
                  <c:v>5</c:v>
                </c:pt>
                <c:pt idx="1059">
                  <c:v>5</c:v>
                </c:pt>
                <c:pt idx="1060">
                  <c:v>5</c:v>
                </c:pt>
                <c:pt idx="1061">
                  <c:v>5</c:v>
                </c:pt>
                <c:pt idx="1062">
                  <c:v>5</c:v>
                </c:pt>
                <c:pt idx="1063">
                  <c:v>5</c:v>
                </c:pt>
                <c:pt idx="1064">
                  <c:v>5</c:v>
                </c:pt>
                <c:pt idx="1065">
                  <c:v>5</c:v>
                </c:pt>
                <c:pt idx="1066">
                  <c:v>5</c:v>
                </c:pt>
                <c:pt idx="1067">
                  <c:v>5</c:v>
                </c:pt>
                <c:pt idx="1068">
                  <c:v>5</c:v>
                </c:pt>
                <c:pt idx="1069">
                  <c:v>5</c:v>
                </c:pt>
                <c:pt idx="1070">
                  <c:v>5</c:v>
                </c:pt>
                <c:pt idx="1071">
                  <c:v>5</c:v>
                </c:pt>
                <c:pt idx="1072">
                  <c:v>5</c:v>
                </c:pt>
                <c:pt idx="1073">
                  <c:v>5</c:v>
                </c:pt>
                <c:pt idx="1074">
                  <c:v>5</c:v>
                </c:pt>
                <c:pt idx="1075">
                  <c:v>5</c:v>
                </c:pt>
                <c:pt idx="1076">
                  <c:v>5</c:v>
                </c:pt>
                <c:pt idx="1077">
                  <c:v>5</c:v>
                </c:pt>
                <c:pt idx="1078">
                  <c:v>5</c:v>
                </c:pt>
                <c:pt idx="1079">
                  <c:v>5</c:v>
                </c:pt>
                <c:pt idx="1080">
                  <c:v>5</c:v>
                </c:pt>
                <c:pt idx="1081">
                  <c:v>5</c:v>
                </c:pt>
                <c:pt idx="1082">
                  <c:v>5</c:v>
                </c:pt>
                <c:pt idx="1083">
                  <c:v>5</c:v>
                </c:pt>
                <c:pt idx="1084">
                  <c:v>5</c:v>
                </c:pt>
                <c:pt idx="1085">
                  <c:v>5</c:v>
                </c:pt>
                <c:pt idx="1086">
                  <c:v>5</c:v>
                </c:pt>
                <c:pt idx="1087">
                  <c:v>5</c:v>
                </c:pt>
                <c:pt idx="1088">
                  <c:v>5</c:v>
                </c:pt>
                <c:pt idx="1089">
                  <c:v>5</c:v>
                </c:pt>
                <c:pt idx="1090">
                  <c:v>5</c:v>
                </c:pt>
                <c:pt idx="1091">
                  <c:v>5</c:v>
                </c:pt>
                <c:pt idx="1092">
                  <c:v>5</c:v>
                </c:pt>
                <c:pt idx="1093">
                  <c:v>5</c:v>
                </c:pt>
                <c:pt idx="1094">
                  <c:v>5</c:v>
                </c:pt>
                <c:pt idx="1095">
                  <c:v>5</c:v>
                </c:pt>
                <c:pt idx="1096">
                  <c:v>5</c:v>
                </c:pt>
                <c:pt idx="1097">
                  <c:v>5</c:v>
                </c:pt>
                <c:pt idx="1098">
                  <c:v>5</c:v>
                </c:pt>
                <c:pt idx="1099">
                  <c:v>5</c:v>
                </c:pt>
                <c:pt idx="1100">
                  <c:v>5</c:v>
                </c:pt>
                <c:pt idx="1101">
                  <c:v>5</c:v>
                </c:pt>
                <c:pt idx="1102">
                  <c:v>5</c:v>
                </c:pt>
                <c:pt idx="1103">
                  <c:v>5</c:v>
                </c:pt>
                <c:pt idx="1104">
                  <c:v>5</c:v>
                </c:pt>
                <c:pt idx="1105">
                  <c:v>5</c:v>
                </c:pt>
                <c:pt idx="1106">
                  <c:v>5</c:v>
                </c:pt>
                <c:pt idx="1107">
                  <c:v>5</c:v>
                </c:pt>
                <c:pt idx="1108">
                  <c:v>5</c:v>
                </c:pt>
                <c:pt idx="1109">
                  <c:v>5</c:v>
                </c:pt>
                <c:pt idx="1110">
                  <c:v>5</c:v>
                </c:pt>
                <c:pt idx="1111">
                  <c:v>5</c:v>
                </c:pt>
                <c:pt idx="1112">
                  <c:v>5</c:v>
                </c:pt>
                <c:pt idx="1113">
                  <c:v>5</c:v>
                </c:pt>
                <c:pt idx="1114">
                  <c:v>5</c:v>
                </c:pt>
                <c:pt idx="1115">
                  <c:v>5</c:v>
                </c:pt>
                <c:pt idx="1116">
                  <c:v>5</c:v>
                </c:pt>
                <c:pt idx="1117">
                  <c:v>5</c:v>
                </c:pt>
                <c:pt idx="1118">
                  <c:v>5</c:v>
                </c:pt>
                <c:pt idx="1119">
                  <c:v>5</c:v>
                </c:pt>
                <c:pt idx="1120">
                  <c:v>5</c:v>
                </c:pt>
                <c:pt idx="1121">
                  <c:v>5</c:v>
                </c:pt>
                <c:pt idx="1122">
                  <c:v>5</c:v>
                </c:pt>
                <c:pt idx="1123">
                  <c:v>5</c:v>
                </c:pt>
                <c:pt idx="1124">
                  <c:v>5</c:v>
                </c:pt>
                <c:pt idx="1125">
                  <c:v>5</c:v>
                </c:pt>
                <c:pt idx="1126">
                  <c:v>5</c:v>
                </c:pt>
                <c:pt idx="1127">
                  <c:v>5</c:v>
                </c:pt>
                <c:pt idx="1128">
                  <c:v>5</c:v>
                </c:pt>
                <c:pt idx="1129">
                  <c:v>5</c:v>
                </c:pt>
                <c:pt idx="1130">
                  <c:v>5</c:v>
                </c:pt>
                <c:pt idx="1131">
                  <c:v>5</c:v>
                </c:pt>
                <c:pt idx="1132">
                  <c:v>5</c:v>
                </c:pt>
                <c:pt idx="1133">
                  <c:v>5</c:v>
                </c:pt>
                <c:pt idx="1134">
                  <c:v>5</c:v>
                </c:pt>
                <c:pt idx="1135">
                  <c:v>5</c:v>
                </c:pt>
                <c:pt idx="1136">
                  <c:v>5</c:v>
                </c:pt>
                <c:pt idx="1137">
                  <c:v>5</c:v>
                </c:pt>
                <c:pt idx="1138">
                  <c:v>5</c:v>
                </c:pt>
                <c:pt idx="1139">
                  <c:v>5</c:v>
                </c:pt>
                <c:pt idx="1140">
                  <c:v>5</c:v>
                </c:pt>
                <c:pt idx="1141">
                  <c:v>5</c:v>
                </c:pt>
                <c:pt idx="1142">
                  <c:v>5</c:v>
                </c:pt>
                <c:pt idx="1143">
                  <c:v>5</c:v>
                </c:pt>
                <c:pt idx="1144">
                  <c:v>5</c:v>
                </c:pt>
                <c:pt idx="1145">
                  <c:v>5</c:v>
                </c:pt>
                <c:pt idx="1146">
                  <c:v>5</c:v>
                </c:pt>
                <c:pt idx="1147">
                  <c:v>5</c:v>
                </c:pt>
                <c:pt idx="1148">
                  <c:v>5</c:v>
                </c:pt>
                <c:pt idx="1149">
                  <c:v>5</c:v>
                </c:pt>
                <c:pt idx="1150">
                  <c:v>5</c:v>
                </c:pt>
                <c:pt idx="1151">
                  <c:v>5</c:v>
                </c:pt>
                <c:pt idx="1152">
                  <c:v>5</c:v>
                </c:pt>
                <c:pt idx="1153">
                  <c:v>5</c:v>
                </c:pt>
                <c:pt idx="1154">
                  <c:v>5</c:v>
                </c:pt>
                <c:pt idx="1155">
                  <c:v>5</c:v>
                </c:pt>
                <c:pt idx="1156">
                  <c:v>5</c:v>
                </c:pt>
                <c:pt idx="1157">
                  <c:v>5</c:v>
                </c:pt>
                <c:pt idx="1158">
                  <c:v>5</c:v>
                </c:pt>
                <c:pt idx="1159">
                  <c:v>5</c:v>
                </c:pt>
                <c:pt idx="1160">
                  <c:v>5</c:v>
                </c:pt>
                <c:pt idx="1161">
                  <c:v>5</c:v>
                </c:pt>
                <c:pt idx="1162">
                  <c:v>5</c:v>
                </c:pt>
                <c:pt idx="1163">
                  <c:v>5</c:v>
                </c:pt>
                <c:pt idx="1164">
                  <c:v>5</c:v>
                </c:pt>
                <c:pt idx="1165">
                  <c:v>5</c:v>
                </c:pt>
                <c:pt idx="1166">
                  <c:v>5</c:v>
                </c:pt>
                <c:pt idx="1167">
                  <c:v>5</c:v>
                </c:pt>
                <c:pt idx="1168">
                  <c:v>5</c:v>
                </c:pt>
                <c:pt idx="1169">
                  <c:v>5</c:v>
                </c:pt>
                <c:pt idx="1170">
                  <c:v>5</c:v>
                </c:pt>
                <c:pt idx="1171">
                  <c:v>5</c:v>
                </c:pt>
                <c:pt idx="1172">
                  <c:v>5</c:v>
                </c:pt>
                <c:pt idx="1173">
                  <c:v>5</c:v>
                </c:pt>
                <c:pt idx="1174">
                  <c:v>5</c:v>
                </c:pt>
                <c:pt idx="1175">
                  <c:v>5</c:v>
                </c:pt>
                <c:pt idx="1176">
                  <c:v>5</c:v>
                </c:pt>
                <c:pt idx="1177">
                  <c:v>5</c:v>
                </c:pt>
                <c:pt idx="1178">
                  <c:v>5</c:v>
                </c:pt>
                <c:pt idx="1179">
                  <c:v>5</c:v>
                </c:pt>
                <c:pt idx="1180">
                  <c:v>5</c:v>
                </c:pt>
                <c:pt idx="1181">
                  <c:v>5</c:v>
                </c:pt>
                <c:pt idx="1182">
                  <c:v>5</c:v>
                </c:pt>
                <c:pt idx="1183">
                  <c:v>5</c:v>
                </c:pt>
                <c:pt idx="1184">
                  <c:v>5</c:v>
                </c:pt>
                <c:pt idx="1185">
                  <c:v>5</c:v>
                </c:pt>
                <c:pt idx="1186">
                  <c:v>5</c:v>
                </c:pt>
                <c:pt idx="1187">
                  <c:v>5</c:v>
                </c:pt>
                <c:pt idx="1188">
                  <c:v>5</c:v>
                </c:pt>
                <c:pt idx="1189">
                  <c:v>5</c:v>
                </c:pt>
                <c:pt idx="1190">
                  <c:v>5</c:v>
                </c:pt>
                <c:pt idx="1191">
                  <c:v>5</c:v>
                </c:pt>
                <c:pt idx="1192">
                  <c:v>5</c:v>
                </c:pt>
                <c:pt idx="1193">
                  <c:v>5</c:v>
                </c:pt>
                <c:pt idx="1194">
                  <c:v>5</c:v>
                </c:pt>
                <c:pt idx="1195">
                  <c:v>5</c:v>
                </c:pt>
                <c:pt idx="1196">
                  <c:v>5</c:v>
                </c:pt>
                <c:pt idx="1197">
                  <c:v>5</c:v>
                </c:pt>
                <c:pt idx="1198">
                  <c:v>5</c:v>
                </c:pt>
                <c:pt idx="1199">
                  <c:v>5</c:v>
                </c:pt>
                <c:pt idx="1200">
                  <c:v>5</c:v>
                </c:pt>
                <c:pt idx="1201">
                  <c:v>5</c:v>
                </c:pt>
                <c:pt idx="1202">
                  <c:v>5</c:v>
                </c:pt>
                <c:pt idx="1203">
                  <c:v>5</c:v>
                </c:pt>
                <c:pt idx="1204">
                  <c:v>5</c:v>
                </c:pt>
                <c:pt idx="1205">
                  <c:v>5</c:v>
                </c:pt>
                <c:pt idx="1206">
                  <c:v>5</c:v>
                </c:pt>
                <c:pt idx="1207">
                  <c:v>5</c:v>
                </c:pt>
                <c:pt idx="1208">
                  <c:v>5</c:v>
                </c:pt>
                <c:pt idx="1209">
                  <c:v>5</c:v>
                </c:pt>
                <c:pt idx="1210">
                  <c:v>5</c:v>
                </c:pt>
                <c:pt idx="1211">
                  <c:v>5</c:v>
                </c:pt>
                <c:pt idx="1212">
                  <c:v>5</c:v>
                </c:pt>
                <c:pt idx="1213">
                  <c:v>5</c:v>
                </c:pt>
                <c:pt idx="1214">
                  <c:v>5</c:v>
                </c:pt>
                <c:pt idx="1215">
                  <c:v>5</c:v>
                </c:pt>
                <c:pt idx="1216">
                  <c:v>5</c:v>
                </c:pt>
                <c:pt idx="1217">
                  <c:v>5</c:v>
                </c:pt>
                <c:pt idx="1218">
                  <c:v>5</c:v>
                </c:pt>
                <c:pt idx="1219">
                  <c:v>5</c:v>
                </c:pt>
                <c:pt idx="1220">
                  <c:v>5</c:v>
                </c:pt>
                <c:pt idx="1221">
                  <c:v>5</c:v>
                </c:pt>
                <c:pt idx="1222">
                  <c:v>5</c:v>
                </c:pt>
                <c:pt idx="1223">
                  <c:v>5</c:v>
                </c:pt>
                <c:pt idx="1224">
                  <c:v>5</c:v>
                </c:pt>
                <c:pt idx="1225">
                  <c:v>5</c:v>
                </c:pt>
                <c:pt idx="1226">
                  <c:v>5</c:v>
                </c:pt>
                <c:pt idx="1227">
                  <c:v>5</c:v>
                </c:pt>
                <c:pt idx="1228">
                  <c:v>5</c:v>
                </c:pt>
                <c:pt idx="1229">
                  <c:v>5</c:v>
                </c:pt>
                <c:pt idx="1230">
                  <c:v>5</c:v>
                </c:pt>
                <c:pt idx="1231">
                  <c:v>5</c:v>
                </c:pt>
                <c:pt idx="1232">
                  <c:v>5</c:v>
                </c:pt>
                <c:pt idx="1233">
                  <c:v>5</c:v>
                </c:pt>
                <c:pt idx="1234">
                  <c:v>5</c:v>
                </c:pt>
                <c:pt idx="1235">
                  <c:v>5</c:v>
                </c:pt>
                <c:pt idx="1236">
                  <c:v>5</c:v>
                </c:pt>
                <c:pt idx="1237">
                  <c:v>5</c:v>
                </c:pt>
                <c:pt idx="1238">
                  <c:v>5</c:v>
                </c:pt>
                <c:pt idx="1239">
                  <c:v>5</c:v>
                </c:pt>
                <c:pt idx="1240">
                  <c:v>5</c:v>
                </c:pt>
                <c:pt idx="1241">
                  <c:v>5</c:v>
                </c:pt>
                <c:pt idx="1242">
                  <c:v>5</c:v>
                </c:pt>
                <c:pt idx="1243">
                  <c:v>5</c:v>
                </c:pt>
                <c:pt idx="1244">
                  <c:v>5</c:v>
                </c:pt>
                <c:pt idx="1245">
                  <c:v>5</c:v>
                </c:pt>
                <c:pt idx="1246">
                  <c:v>5</c:v>
                </c:pt>
                <c:pt idx="1247">
                  <c:v>5</c:v>
                </c:pt>
                <c:pt idx="1248">
                  <c:v>5</c:v>
                </c:pt>
                <c:pt idx="1249">
                  <c:v>5</c:v>
                </c:pt>
                <c:pt idx="1250">
                  <c:v>5</c:v>
                </c:pt>
                <c:pt idx="1251">
                  <c:v>5</c:v>
                </c:pt>
                <c:pt idx="1252">
                  <c:v>5</c:v>
                </c:pt>
                <c:pt idx="1253">
                  <c:v>5</c:v>
                </c:pt>
                <c:pt idx="1254">
                  <c:v>5</c:v>
                </c:pt>
                <c:pt idx="1255">
                  <c:v>5</c:v>
                </c:pt>
                <c:pt idx="1256">
                  <c:v>5</c:v>
                </c:pt>
                <c:pt idx="1257">
                  <c:v>5</c:v>
                </c:pt>
                <c:pt idx="1258">
                  <c:v>5</c:v>
                </c:pt>
                <c:pt idx="1259">
                  <c:v>5</c:v>
                </c:pt>
                <c:pt idx="1260">
                  <c:v>5</c:v>
                </c:pt>
                <c:pt idx="1261">
                  <c:v>5</c:v>
                </c:pt>
                <c:pt idx="1262">
                  <c:v>5</c:v>
                </c:pt>
                <c:pt idx="1263">
                  <c:v>5</c:v>
                </c:pt>
                <c:pt idx="1264">
                  <c:v>5</c:v>
                </c:pt>
                <c:pt idx="1265">
                  <c:v>5</c:v>
                </c:pt>
                <c:pt idx="1266">
                  <c:v>5</c:v>
                </c:pt>
                <c:pt idx="1267">
                  <c:v>5</c:v>
                </c:pt>
                <c:pt idx="1268">
                  <c:v>5</c:v>
                </c:pt>
                <c:pt idx="1269">
                  <c:v>5</c:v>
                </c:pt>
                <c:pt idx="1270">
                  <c:v>5</c:v>
                </c:pt>
                <c:pt idx="1271">
                  <c:v>5</c:v>
                </c:pt>
                <c:pt idx="1272">
                  <c:v>5</c:v>
                </c:pt>
                <c:pt idx="1273">
                  <c:v>5</c:v>
                </c:pt>
                <c:pt idx="1274">
                  <c:v>5</c:v>
                </c:pt>
                <c:pt idx="1275">
                  <c:v>5</c:v>
                </c:pt>
                <c:pt idx="1276">
                  <c:v>5</c:v>
                </c:pt>
                <c:pt idx="1277">
                  <c:v>5</c:v>
                </c:pt>
                <c:pt idx="1278">
                  <c:v>5</c:v>
                </c:pt>
                <c:pt idx="1279">
                  <c:v>5</c:v>
                </c:pt>
                <c:pt idx="1280">
                  <c:v>5</c:v>
                </c:pt>
                <c:pt idx="1281">
                  <c:v>5</c:v>
                </c:pt>
                <c:pt idx="1282">
                  <c:v>5</c:v>
                </c:pt>
                <c:pt idx="1283">
                  <c:v>5</c:v>
                </c:pt>
                <c:pt idx="1284">
                  <c:v>5</c:v>
                </c:pt>
                <c:pt idx="1285">
                  <c:v>5</c:v>
                </c:pt>
                <c:pt idx="1286">
                  <c:v>5</c:v>
                </c:pt>
                <c:pt idx="1287">
                  <c:v>5</c:v>
                </c:pt>
                <c:pt idx="1288">
                  <c:v>5</c:v>
                </c:pt>
                <c:pt idx="1289">
                  <c:v>5</c:v>
                </c:pt>
                <c:pt idx="1290">
                  <c:v>5</c:v>
                </c:pt>
                <c:pt idx="1291">
                  <c:v>5</c:v>
                </c:pt>
                <c:pt idx="1292">
                  <c:v>5</c:v>
                </c:pt>
                <c:pt idx="1293">
                  <c:v>5</c:v>
                </c:pt>
                <c:pt idx="1294">
                  <c:v>5</c:v>
                </c:pt>
                <c:pt idx="1295">
                  <c:v>5</c:v>
                </c:pt>
                <c:pt idx="1296">
                  <c:v>5</c:v>
                </c:pt>
                <c:pt idx="1297">
                  <c:v>5</c:v>
                </c:pt>
                <c:pt idx="1298">
                  <c:v>5</c:v>
                </c:pt>
                <c:pt idx="1299">
                  <c:v>5</c:v>
                </c:pt>
                <c:pt idx="1300">
                  <c:v>5</c:v>
                </c:pt>
                <c:pt idx="1301">
                  <c:v>5</c:v>
                </c:pt>
                <c:pt idx="1302">
                  <c:v>5</c:v>
                </c:pt>
                <c:pt idx="1303">
                  <c:v>5</c:v>
                </c:pt>
                <c:pt idx="1304">
                  <c:v>5</c:v>
                </c:pt>
                <c:pt idx="1305">
                  <c:v>5</c:v>
                </c:pt>
                <c:pt idx="1306">
                  <c:v>5</c:v>
                </c:pt>
                <c:pt idx="1307">
                  <c:v>5</c:v>
                </c:pt>
                <c:pt idx="1308">
                  <c:v>5</c:v>
                </c:pt>
                <c:pt idx="1309">
                  <c:v>5</c:v>
                </c:pt>
                <c:pt idx="1310">
                  <c:v>5</c:v>
                </c:pt>
                <c:pt idx="1311">
                  <c:v>5</c:v>
                </c:pt>
                <c:pt idx="1312">
                  <c:v>5</c:v>
                </c:pt>
                <c:pt idx="1313">
                  <c:v>5</c:v>
                </c:pt>
                <c:pt idx="1314">
                  <c:v>5</c:v>
                </c:pt>
                <c:pt idx="1315">
                  <c:v>5</c:v>
                </c:pt>
                <c:pt idx="1316">
                  <c:v>5</c:v>
                </c:pt>
                <c:pt idx="1317">
                  <c:v>5</c:v>
                </c:pt>
                <c:pt idx="1318">
                  <c:v>5</c:v>
                </c:pt>
                <c:pt idx="1319">
                  <c:v>5</c:v>
                </c:pt>
                <c:pt idx="1320">
                  <c:v>5</c:v>
                </c:pt>
                <c:pt idx="1321">
                  <c:v>5</c:v>
                </c:pt>
                <c:pt idx="1322">
                  <c:v>5</c:v>
                </c:pt>
                <c:pt idx="1323">
                  <c:v>5</c:v>
                </c:pt>
                <c:pt idx="1324">
                  <c:v>5</c:v>
                </c:pt>
                <c:pt idx="1325">
                  <c:v>5</c:v>
                </c:pt>
                <c:pt idx="1326">
                  <c:v>5</c:v>
                </c:pt>
                <c:pt idx="1327">
                  <c:v>5</c:v>
                </c:pt>
                <c:pt idx="1328">
                  <c:v>5</c:v>
                </c:pt>
                <c:pt idx="1329">
                  <c:v>5</c:v>
                </c:pt>
                <c:pt idx="1330">
                  <c:v>5</c:v>
                </c:pt>
                <c:pt idx="1331">
                  <c:v>5</c:v>
                </c:pt>
                <c:pt idx="1332">
                  <c:v>5</c:v>
                </c:pt>
                <c:pt idx="1333">
                  <c:v>5</c:v>
                </c:pt>
                <c:pt idx="1334">
                  <c:v>5</c:v>
                </c:pt>
                <c:pt idx="1335">
                  <c:v>5</c:v>
                </c:pt>
                <c:pt idx="1336">
                  <c:v>5</c:v>
                </c:pt>
                <c:pt idx="1337">
                  <c:v>5</c:v>
                </c:pt>
                <c:pt idx="1338">
                  <c:v>5</c:v>
                </c:pt>
                <c:pt idx="1339">
                  <c:v>5</c:v>
                </c:pt>
                <c:pt idx="1340">
                  <c:v>5</c:v>
                </c:pt>
                <c:pt idx="1341">
                  <c:v>5</c:v>
                </c:pt>
                <c:pt idx="1342">
                  <c:v>5</c:v>
                </c:pt>
                <c:pt idx="1343">
                  <c:v>5</c:v>
                </c:pt>
                <c:pt idx="1344">
                  <c:v>5</c:v>
                </c:pt>
                <c:pt idx="1345">
                  <c:v>5</c:v>
                </c:pt>
                <c:pt idx="1346">
                  <c:v>5</c:v>
                </c:pt>
                <c:pt idx="1347">
                  <c:v>5</c:v>
                </c:pt>
                <c:pt idx="1348">
                  <c:v>5</c:v>
                </c:pt>
                <c:pt idx="1349">
                  <c:v>5</c:v>
                </c:pt>
                <c:pt idx="1350">
                  <c:v>5</c:v>
                </c:pt>
                <c:pt idx="1351">
                  <c:v>5</c:v>
                </c:pt>
                <c:pt idx="1352">
                  <c:v>5</c:v>
                </c:pt>
                <c:pt idx="1353">
                  <c:v>5</c:v>
                </c:pt>
                <c:pt idx="1354">
                  <c:v>5</c:v>
                </c:pt>
                <c:pt idx="1355">
                  <c:v>5</c:v>
                </c:pt>
                <c:pt idx="1356">
                  <c:v>5</c:v>
                </c:pt>
                <c:pt idx="1357">
                  <c:v>5</c:v>
                </c:pt>
                <c:pt idx="1358">
                  <c:v>5</c:v>
                </c:pt>
                <c:pt idx="1359">
                  <c:v>5</c:v>
                </c:pt>
                <c:pt idx="1360">
                  <c:v>5</c:v>
                </c:pt>
                <c:pt idx="1361">
                  <c:v>5</c:v>
                </c:pt>
                <c:pt idx="1362">
                  <c:v>5</c:v>
                </c:pt>
                <c:pt idx="1363">
                  <c:v>5</c:v>
                </c:pt>
                <c:pt idx="1364">
                  <c:v>5</c:v>
                </c:pt>
                <c:pt idx="1365">
                  <c:v>5</c:v>
                </c:pt>
                <c:pt idx="1366">
                  <c:v>5</c:v>
                </c:pt>
                <c:pt idx="1367">
                  <c:v>5</c:v>
                </c:pt>
                <c:pt idx="1368">
                  <c:v>5</c:v>
                </c:pt>
                <c:pt idx="1369">
                  <c:v>5</c:v>
                </c:pt>
                <c:pt idx="1370">
                  <c:v>5</c:v>
                </c:pt>
                <c:pt idx="1371">
                  <c:v>5</c:v>
                </c:pt>
                <c:pt idx="1372">
                  <c:v>5</c:v>
                </c:pt>
                <c:pt idx="1373">
                  <c:v>5</c:v>
                </c:pt>
                <c:pt idx="1374">
                  <c:v>5</c:v>
                </c:pt>
                <c:pt idx="1375">
                  <c:v>5</c:v>
                </c:pt>
                <c:pt idx="1376">
                  <c:v>5</c:v>
                </c:pt>
                <c:pt idx="1377">
                  <c:v>5</c:v>
                </c:pt>
                <c:pt idx="1378">
                  <c:v>5</c:v>
                </c:pt>
                <c:pt idx="1379">
                  <c:v>5</c:v>
                </c:pt>
                <c:pt idx="1380">
                  <c:v>5</c:v>
                </c:pt>
                <c:pt idx="1381">
                  <c:v>5</c:v>
                </c:pt>
                <c:pt idx="1382">
                  <c:v>5</c:v>
                </c:pt>
                <c:pt idx="1383">
                  <c:v>5</c:v>
                </c:pt>
                <c:pt idx="1384">
                  <c:v>5</c:v>
                </c:pt>
                <c:pt idx="1385">
                  <c:v>5</c:v>
                </c:pt>
                <c:pt idx="1386">
                  <c:v>5</c:v>
                </c:pt>
                <c:pt idx="1387">
                  <c:v>5</c:v>
                </c:pt>
                <c:pt idx="1388">
                  <c:v>5</c:v>
                </c:pt>
                <c:pt idx="1389">
                  <c:v>5</c:v>
                </c:pt>
                <c:pt idx="1390">
                  <c:v>5</c:v>
                </c:pt>
                <c:pt idx="1391">
                  <c:v>5</c:v>
                </c:pt>
                <c:pt idx="1392">
                  <c:v>5</c:v>
                </c:pt>
                <c:pt idx="1393">
                  <c:v>5</c:v>
                </c:pt>
                <c:pt idx="1394">
                  <c:v>5</c:v>
                </c:pt>
                <c:pt idx="1395">
                  <c:v>5</c:v>
                </c:pt>
                <c:pt idx="1396">
                  <c:v>5</c:v>
                </c:pt>
                <c:pt idx="1397">
                  <c:v>5</c:v>
                </c:pt>
                <c:pt idx="1398">
                  <c:v>5</c:v>
                </c:pt>
                <c:pt idx="1399">
                  <c:v>5</c:v>
                </c:pt>
                <c:pt idx="1400">
                  <c:v>5</c:v>
                </c:pt>
                <c:pt idx="1401">
                  <c:v>5</c:v>
                </c:pt>
                <c:pt idx="1402">
                  <c:v>5</c:v>
                </c:pt>
                <c:pt idx="1403">
                  <c:v>5</c:v>
                </c:pt>
                <c:pt idx="1404">
                  <c:v>5</c:v>
                </c:pt>
                <c:pt idx="1405">
                  <c:v>5</c:v>
                </c:pt>
                <c:pt idx="1406">
                  <c:v>5</c:v>
                </c:pt>
                <c:pt idx="1407">
                  <c:v>5</c:v>
                </c:pt>
                <c:pt idx="1408">
                  <c:v>5</c:v>
                </c:pt>
                <c:pt idx="1409">
                  <c:v>5</c:v>
                </c:pt>
                <c:pt idx="1410">
                  <c:v>5</c:v>
                </c:pt>
                <c:pt idx="1411">
                  <c:v>5</c:v>
                </c:pt>
                <c:pt idx="1412">
                  <c:v>5</c:v>
                </c:pt>
                <c:pt idx="1413">
                  <c:v>5</c:v>
                </c:pt>
                <c:pt idx="1414">
                  <c:v>5</c:v>
                </c:pt>
                <c:pt idx="1415">
                  <c:v>5</c:v>
                </c:pt>
                <c:pt idx="1416">
                  <c:v>5</c:v>
                </c:pt>
                <c:pt idx="1417">
                  <c:v>5</c:v>
                </c:pt>
                <c:pt idx="1418">
                  <c:v>5</c:v>
                </c:pt>
                <c:pt idx="1419">
                  <c:v>5</c:v>
                </c:pt>
                <c:pt idx="1420">
                  <c:v>5</c:v>
                </c:pt>
                <c:pt idx="1421">
                  <c:v>5</c:v>
                </c:pt>
                <c:pt idx="1422">
                  <c:v>5</c:v>
                </c:pt>
                <c:pt idx="1423">
                  <c:v>5</c:v>
                </c:pt>
                <c:pt idx="1424">
                  <c:v>5</c:v>
                </c:pt>
                <c:pt idx="1425">
                  <c:v>5</c:v>
                </c:pt>
                <c:pt idx="1426">
                  <c:v>5</c:v>
                </c:pt>
                <c:pt idx="1427">
                  <c:v>5</c:v>
                </c:pt>
                <c:pt idx="1428">
                  <c:v>5</c:v>
                </c:pt>
                <c:pt idx="1429">
                  <c:v>5</c:v>
                </c:pt>
                <c:pt idx="1430">
                  <c:v>5</c:v>
                </c:pt>
                <c:pt idx="1431">
                  <c:v>5</c:v>
                </c:pt>
                <c:pt idx="1432">
                  <c:v>5</c:v>
                </c:pt>
                <c:pt idx="1433">
                  <c:v>5</c:v>
                </c:pt>
                <c:pt idx="1434">
                  <c:v>5</c:v>
                </c:pt>
                <c:pt idx="1435">
                  <c:v>5</c:v>
                </c:pt>
                <c:pt idx="1436">
                  <c:v>5</c:v>
                </c:pt>
                <c:pt idx="1437">
                  <c:v>5</c:v>
                </c:pt>
                <c:pt idx="1438">
                  <c:v>5</c:v>
                </c:pt>
                <c:pt idx="1439">
                  <c:v>5</c:v>
                </c:pt>
                <c:pt idx="1440">
                  <c:v>5</c:v>
                </c:pt>
                <c:pt idx="1441">
                  <c:v>5</c:v>
                </c:pt>
                <c:pt idx="1442">
                  <c:v>5</c:v>
                </c:pt>
                <c:pt idx="1443">
                  <c:v>5</c:v>
                </c:pt>
                <c:pt idx="1444">
                  <c:v>5</c:v>
                </c:pt>
                <c:pt idx="1445">
                  <c:v>5</c:v>
                </c:pt>
                <c:pt idx="1446">
                  <c:v>5</c:v>
                </c:pt>
                <c:pt idx="1447">
                  <c:v>5</c:v>
                </c:pt>
                <c:pt idx="1448">
                  <c:v>5</c:v>
                </c:pt>
                <c:pt idx="1449">
                  <c:v>5</c:v>
                </c:pt>
                <c:pt idx="1450">
                  <c:v>5</c:v>
                </c:pt>
                <c:pt idx="1451">
                  <c:v>5</c:v>
                </c:pt>
                <c:pt idx="1452">
                  <c:v>5</c:v>
                </c:pt>
                <c:pt idx="1453">
                  <c:v>5</c:v>
                </c:pt>
                <c:pt idx="1454">
                  <c:v>5</c:v>
                </c:pt>
                <c:pt idx="1455">
                  <c:v>5</c:v>
                </c:pt>
                <c:pt idx="1456">
                  <c:v>5</c:v>
                </c:pt>
                <c:pt idx="1457">
                  <c:v>5</c:v>
                </c:pt>
                <c:pt idx="1458">
                  <c:v>5</c:v>
                </c:pt>
                <c:pt idx="1459">
                  <c:v>5</c:v>
                </c:pt>
                <c:pt idx="1460">
                  <c:v>5</c:v>
                </c:pt>
                <c:pt idx="1461">
                  <c:v>5</c:v>
                </c:pt>
                <c:pt idx="1462">
                  <c:v>5</c:v>
                </c:pt>
                <c:pt idx="1463">
                  <c:v>5</c:v>
                </c:pt>
                <c:pt idx="1464">
                  <c:v>5</c:v>
                </c:pt>
                <c:pt idx="1465">
                  <c:v>5</c:v>
                </c:pt>
                <c:pt idx="1466">
                  <c:v>5</c:v>
                </c:pt>
                <c:pt idx="1467">
                  <c:v>5</c:v>
                </c:pt>
                <c:pt idx="1468">
                  <c:v>5</c:v>
                </c:pt>
                <c:pt idx="1469">
                  <c:v>5</c:v>
                </c:pt>
                <c:pt idx="1470">
                  <c:v>5</c:v>
                </c:pt>
                <c:pt idx="1471">
                  <c:v>5</c:v>
                </c:pt>
                <c:pt idx="1472">
                  <c:v>5</c:v>
                </c:pt>
                <c:pt idx="1473">
                  <c:v>5</c:v>
                </c:pt>
                <c:pt idx="1474">
                  <c:v>5</c:v>
                </c:pt>
                <c:pt idx="1475">
                  <c:v>5</c:v>
                </c:pt>
                <c:pt idx="1476">
                  <c:v>5</c:v>
                </c:pt>
                <c:pt idx="1477">
                  <c:v>5</c:v>
                </c:pt>
                <c:pt idx="1478">
                  <c:v>5</c:v>
                </c:pt>
                <c:pt idx="1479">
                  <c:v>5</c:v>
                </c:pt>
                <c:pt idx="1480">
                  <c:v>5</c:v>
                </c:pt>
                <c:pt idx="1481">
                  <c:v>5</c:v>
                </c:pt>
                <c:pt idx="1482">
                  <c:v>5</c:v>
                </c:pt>
                <c:pt idx="1483">
                  <c:v>5</c:v>
                </c:pt>
                <c:pt idx="1484">
                  <c:v>5</c:v>
                </c:pt>
                <c:pt idx="1485">
                  <c:v>5</c:v>
                </c:pt>
                <c:pt idx="1486">
                  <c:v>5</c:v>
                </c:pt>
                <c:pt idx="1487">
                  <c:v>5</c:v>
                </c:pt>
                <c:pt idx="1488">
                  <c:v>5</c:v>
                </c:pt>
                <c:pt idx="1489">
                  <c:v>5</c:v>
                </c:pt>
                <c:pt idx="1490">
                  <c:v>5</c:v>
                </c:pt>
                <c:pt idx="1491">
                  <c:v>5</c:v>
                </c:pt>
                <c:pt idx="1492">
                  <c:v>5</c:v>
                </c:pt>
                <c:pt idx="1493">
                  <c:v>5</c:v>
                </c:pt>
                <c:pt idx="1494">
                  <c:v>5</c:v>
                </c:pt>
                <c:pt idx="1495">
                  <c:v>5</c:v>
                </c:pt>
                <c:pt idx="1496">
                  <c:v>5</c:v>
                </c:pt>
                <c:pt idx="1497">
                  <c:v>5</c:v>
                </c:pt>
                <c:pt idx="1498">
                  <c:v>5</c:v>
                </c:pt>
                <c:pt idx="1499">
                  <c:v>5</c:v>
                </c:pt>
                <c:pt idx="1500">
                  <c:v>5</c:v>
                </c:pt>
                <c:pt idx="1501">
                  <c:v>5</c:v>
                </c:pt>
                <c:pt idx="1502">
                  <c:v>5</c:v>
                </c:pt>
                <c:pt idx="1503">
                  <c:v>5</c:v>
                </c:pt>
                <c:pt idx="1504">
                  <c:v>5</c:v>
                </c:pt>
                <c:pt idx="1505">
                  <c:v>5</c:v>
                </c:pt>
                <c:pt idx="1506">
                  <c:v>5</c:v>
                </c:pt>
                <c:pt idx="1507">
                  <c:v>5</c:v>
                </c:pt>
                <c:pt idx="1508">
                  <c:v>5</c:v>
                </c:pt>
                <c:pt idx="1509">
                  <c:v>5</c:v>
                </c:pt>
                <c:pt idx="1510">
                  <c:v>5</c:v>
                </c:pt>
                <c:pt idx="1511">
                  <c:v>5</c:v>
                </c:pt>
                <c:pt idx="1512">
                  <c:v>5</c:v>
                </c:pt>
                <c:pt idx="1513">
                  <c:v>5</c:v>
                </c:pt>
                <c:pt idx="1514">
                  <c:v>5</c:v>
                </c:pt>
                <c:pt idx="1515">
                  <c:v>5</c:v>
                </c:pt>
                <c:pt idx="1516">
                  <c:v>5</c:v>
                </c:pt>
                <c:pt idx="1517">
                  <c:v>5</c:v>
                </c:pt>
                <c:pt idx="1518">
                  <c:v>5</c:v>
                </c:pt>
                <c:pt idx="1519">
                  <c:v>5</c:v>
                </c:pt>
                <c:pt idx="1520">
                  <c:v>5</c:v>
                </c:pt>
                <c:pt idx="1521">
                  <c:v>5</c:v>
                </c:pt>
                <c:pt idx="1522">
                  <c:v>5</c:v>
                </c:pt>
                <c:pt idx="1523">
                  <c:v>5</c:v>
                </c:pt>
                <c:pt idx="1524">
                  <c:v>5</c:v>
                </c:pt>
                <c:pt idx="1525">
                  <c:v>5</c:v>
                </c:pt>
                <c:pt idx="1526">
                  <c:v>5</c:v>
                </c:pt>
                <c:pt idx="1527">
                  <c:v>5</c:v>
                </c:pt>
                <c:pt idx="1528">
                  <c:v>5</c:v>
                </c:pt>
                <c:pt idx="1529">
                  <c:v>5</c:v>
                </c:pt>
                <c:pt idx="1530">
                  <c:v>5</c:v>
                </c:pt>
                <c:pt idx="1531">
                  <c:v>5</c:v>
                </c:pt>
                <c:pt idx="1532">
                  <c:v>5</c:v>
                </c:pt>
                <c:pt idx="1533">
                  <c:v>5</c:v>
                </c:pt>
                <c:pt idx="1534">
                  <c:v>5</c:v>
                </c:pt>
                <c:pt idx="1535">
                  <c:v>5</c:v>
                </c:pt>
                <c:pt idx="1536">
                  <c:v>5</c:v>
                </c:pt>
                <c:pt idx="1537">
                  <c:v>5</c:v>
                </c:pt>
                <c:pt idx="1538">
                  <c:v>5</c:v>
                </c:pt>
                <c:pt idx="1539">
                  <c:v>5</c:v>
                </c:pt>
                <c:pt idx="1540">
                  <c:v>5</c:v>
                </c:pt>
                <c:pt idx="1541">
                  <c:v>5</c:v>
                </c:pt>
                <c:pt idx="1542">
                  <c:v>5</c:v>
                </c:pt>
                <c:pt idx="1543">
                  <c:v>5</c:v>
                </c:pt>
                <c:pt idx="1544">
                  <c:v>5</c:v>
                </c:pt>
                <c:pt idx="1545">
                  <c:v>5</c:v>
                </c:pt>
                <c:pt idx="1546">
                  <c:v>5</c:v>
                </c:pt>
                <c:pt idx="1547">
                  <c:v>5</c:v>
                </c:pt>
                <c:pt idx="1548">
                  <c:v>5</c:v>
                </c:pt>
                <c:pt idx="1549">
                  <c:v>5</c:v>
                </c:pt>
                <c:pt idx="1550">
                  <c:v>5</c:v>
                </c:pt>
                <c:pt idx="1551">
                  <c:v>5</c:v>
                </c:pt>
                <c:pt idx="1552">
                  <c:v>5</c:v>
                </c:pt>
                <c:pt idx="1553">
                  <c:v>5</c:v>
                </c:pt>
                <c:pt idx="1554">
                  <c:v>5</c:v>
                </c:pt>
                <c:pt idx="1555">
                  <c:v>5</c:v>
                </c:pt>
                <c:pt idx="1556">
                  <c:v>5</c:v>
                </c:pt>
                <c:pt idx="1557">
                  <c:v>5</c:v>
                </c:pt>
                <c:pt idx="1558">
                  <c:v>5</c:v>
                </c:pt>
                <c:pt idx="1559">
                  <c:v>5</c:v>
                </c:pt>
                <c:pt idx="1560">
                  <c:v>5</c:v>
                </c:pt>
                <c:pt idx="1561">
                  <c:v>5</c:v>
                </c:pt>
                <c:pt idx="1562">
                  <c:v>5</c:v>
                </c:pt>
                <c:pt idx="1563">
                  <c:v>5</c:v>
                </c:pt>
                <c:pt idx="1564">
                  <c:v>5</c:v>
                </c:pt>
                <c:pt idx="1565">
                  <c:v>5</c:v>
                </c:pt>
                <c:pt idx="1566">
                  <c:v>5</c:v>
                </c:pt>
                <c:pt idx="1567">
                  <c:v>5</c:v>
                </c:pt>
                <c:pt idx="1568">
                  <c:v>5</c:v>
                </c:pt>
                <c:pt idx="1569">
                  <c:v>5</c:v>
                </c:pt>
                <c:pt idx="1570">
                  <c:v>5</c:v>
                </c:pt>
                <c:pt idx="1571">
                  <c:v>5</c:v>
                </c:pt>
                <c:pt idx="1572">
                  <c:v>5</c:v>
                </c:pt>
                <c:pt idx="1573">
                  <c:v>5</c:v>
                </c:pt>
                <c:pt idx="1574">
                  <c:v>5</c:v>
                </c:pt>
                <c:pt idx="1575">
                  <c:v>5</c:v>
                </c:pt>
                <c:pt idx="1576">
                  <c:v>5</c:v>
                </c:pt>
                <c:pt idx="1577">
                  <c:v>5</c:v>
                </c:pt>
                <c:pt idx="1578">
                  <c:v>5</c:v>
                </c:pt>
                <c:pt idx="1579">
                  <c:v>5</c:v>
                </c:pt>
                <c:pt idx="1580">
                  <c:v>5</c:v>
                </c:pt>
                <c:pt idx="1581">
                  <c:v>5</c:v>
                </c:pt>
                <c:pt idx="1582">
                  <c:v>5</c:v>
                </c:pt>
                <c:pt idx="1583">
                  <c:v>5</c:v>
                </c:pt>
                <c:pt idx="1584">
                  <c:v>5</c:v>
                </c:pt>
                <c:pt idx="1585">
                  <c:v>5</c:v>
                </c:pt>
                <c:pt idx="1586">
                  <c:v>5</c:v>
                </c:pt>
                <c:pt idx="1587">
                  <c:v>5</c:v>
                </c:pt>
                <c:pt idx="1588">
                  <c:v>5</c:v>
                </c:pt>
                <c:pt idx="1589">
                  <c:v>5</c:v>
                </c:pt>
                <c:pt idx="1590">
                  <c:v>5</c:v>
                </c:pt>
                <c:pt idx="1591">
                  <c:v>5</c:v>
                </c:pt>
                <c:pt idx="1592">
                  <c:v>5</c:v>
                </c:pt>
                <c:pt idx="1593">
                  <c:v>5</c:v>
                </c:pt>
                <c:pt idx="1594">
                  <c:v>5</c:v>
                </c:pt>
                <c:pt idx="1595">
                  <c:v>5</c:v>
                </c:pt>
                <c:pt idx="1596">
                  <c:v>5</c:v>
                </c:pt>
                <c:pt idx="1597">
                  <c:v>5</c:v>
                </c:pt>
                <c:pt idx="1598">
                  <c:v>5</c:v>
                </c:pt>
                <c:pt idx="1599">
                  <c:v>5</c:v>
                </c:pt>
                <c:pt idx="1600">
                  <c:v>5</c:v>
                </c:pt>
                <c:pt idx="1601">
                  <c:v>5</c:v>
                </c:pt>
                <c:pt idx="1602">
                  <c:v>5</c:v>
                </c:pt>
                <c:pt idx="1603">
                  <c:v>5</c:v>
                </c:pt>
                <c:pt idx="1604">
                  <c:v>5</c:v>
                </c:pt>
                <c:pt idx="1605">
                  <c:v>5</c:v>
                </c:pt>
                <c:pt idx="1606">
                  <c:v>5</c:v>
                </c:pt>
                <c:pt idx="1607">
                  <c:v>5</c:v>
                </c:pt>
                <c:pt idx="1608">
                  <c:v>5</c:v>
                </c:pt>
                <c:pt idx="1609">
                  <c:v>5</c:v>
                </c:pt>
                <c:pt idx="1610">
                  <c:v>5</c:v>
                </c:pt>
                <c:pt idx="1611">
                  <c:v>5</c:v>
                </c:pt>
                <c:pt idx="1612">
                  <c:v>5</c:v>
                </c:pt>
                <c:pt idx="1613">
                  <c:v>5</c:v>
                </c:pt>
                <c:pt idx="1614">
                  <c:v>5</c:v>
                </c:pt>
                <c:pt idx="1615">
                  <c:v>5</c:v>
                </c:pt>
                <c:pt idx="1616">
                  <c:v>5</c:v>
                </c:pt>
                <c:pt idx="1617">
                  <c:v>5</c:v>
                </c:pt>
                <c:pt idx="1618">
                  <c:v>5</c:v>
                </c:pt>
                <c:pt idx="1619">
                  <c:v>5</c:v>
                </c:pt>
                <c:pt idx="1620">
                  <c:v>5</c:v>
                </c:pt>
                <c:pt idx="1621">
                  <c:v>5</c:v>
                </c:pt>
                <c:pt idx="1622">
                  <c:v>5</c:v>
                </c:pt>
                <c:pt idx="1623">
                  <c:v>5</c:v>
                </c:pt>
                <c:pt idx="1624">
                  <c:v>5</c:v>
                </c:pt>
                <c:pt idx="1625">
                  <c:v>5</c:v>
                </c:pt>
                <c:pt idx="1626">
                  <c:v>5</c:v>
                </c:pt>
                <c:pt idx="1627">
                  <c:v>5</c:v>
                </c:pt>
                <c:pt idx="1628">
                  <c:v>5</c:v>
                </c:pt>
                <c:pt idx="1629">
                  <c:v>5</c:v>
                </c:pt>
                <c:pt idx="1630">
                  <c:v>5</c:v>
                </c:pt>
                <c:pt idx="1631">
                  <c:v>5</c:v>
                </c:pt>
                <c:pt idx="1632">
                  <c:v>5</c:v>
                </c:pt>
                <c:pt idx="1633">
                  <c:v>5</c:v>
                </c:pt>
                <c:pt idx="1634">
                  <c:v>5</c:v>
                </c:pt>
                <c:pt idx="1635">
                  <c:v>5</c:v>
                </c:pt>
                <c:pt idx="1636">
                  <c:v>5</c:v>
                </c:pt>
                <c:pt idx="1637">
                  <c:v>5</c:v>
                </c:pt>
                <c:pt idx="1638">
                  <c:v>5</c:v>
                </c:pt>
                <c:pt idx="1639">
                  <c:v>5</c:v>
                </c:pt>
                <c:pt idx="1640">
                  <c:v>5</c:v>
                </c:pt>
                <c:pt idx="1641">
                  <c:v>5</c:v>
                </c:pt>
                <c:pt idx="1642">
                  <c:v>5</c:v>
                </c:pt>
                <c:pt idx="1643">
                  <c:v>5</c:v>
                </c:pt>
                <c:pt idx="1644">
                  <c:v>5</c:v>
                </c:pt>
                <c:pt idx="1645">
                  <c:v>5</c:v>
                </c:pt>
                <c:pt idx="1646">
                  <c:v>5</c:v>
                </c:pt>
                <c:pt idx="1647">
                  <c:v>5</c:v>
                </c:pt>
                <c:pt idx="1648">
                  <c:v>5</c:v>
                </c:pt>
                <c:pt idx="1649">
                  <c:v>5</c:v>
                </c:pt>
                <c:pt idx="1650">
                  <c:v>5</c:v>
                </c:pt>
                <c:pt idx="1651">
                  <c:v>5</c:v>
                </c:pt>
                <c:pt idx="1652">
                  <c:v>5</c:v>
                </c:pt>
                <c:pt idx="1653">
                  <c:v>5</c:v>
                </c:pt>
                <c:pt idx="1654">
                  <c:v>5</c:v>
                </c:pt>
                <c:pt idx="1655">
                  <c:v>5</c:v>
                </c:pt>
                <c:pt idx="1656">
                  <c:v>5</c:v>
                </c:pt>
                <c:pt idx="1657">
                  <c:v>5</c:v>
                </c:pt>
                <c:pt idx="1658">
                  <c:v>5</c:v>
                </c:pt>
                <c:pt idx="1659">
                  <c:v>5</c:v>
                </c:pt>
                <c:pt idx="1660">
                  <c:v>5</c:v>
                </c:pt>
                <c:pt idx="1661">
                  <c:v>5</c:v>
                </c:pt>
                <c:pt idx="1662">
                  <c:v>5</c:v>
                </c:pt>
                <c:pt idx="1663">
                  <c:v>5</c:v>
                </c:pt>
                <c:pt idx="1664">
                  <c:v>5</c:v>
                </c:pt>
                <c:pt idx="1665">
                  <c:v>5</c:v>
                </c:pt>
                <c:pt idx="1666">
                  <c:v>5</c:v>
                </c:pt>
                <c:pt idx="1667">
                  <c:v>5</c:v>
                </c:pt>
                <c:pt idx="1668">
                  <c:v>5</c:v>
                </c:pt>
                <c:pt idx="1669">
                  <c:v>5</c:v>
                </c:pt>
                <c:pt idx="1670">
                  <c:v>5</c:v>
                </c:pt>
                <c:pt idx="1671">
                  <c:v>5</c:v>
                </c:pt>
                <c:pt idx="1672">
                  <c:v>5</c:v>
                </c:pt>
                <c:pt idx="1673">
                  <c:v>5</c:v>
                </c:pt>
                <c:pt idx="1674">
                  <c:v>5</c:v>
                </c:pt>
                <c:pt idx="1675">
                  <c:v>5</c:v>
                </c:pt>
                <c:pt idx="1676">
                  <c:v>5</c:v>
                </c:pt>
                <c:pt idx="1677">
                  <c:v>5</c:v>
                </c:pt>
                <c:pt idx="1678">
                  <c:v>5</c:v>
                </c:pt>
                <c:pt idx="1679">
                  <c:v>5</c:v>
                </c:pt>
                <c:pt idx="1680">
                  <c:v>5</c:v>
                </c:pt>
                <c:pt idx="1681">
                  <c:v>5</c:v>
                </c:pt>
                <c:pt idx="1682">
                  <c:v>5</c:v>
                </c:pt>
                <c:pt idx="1683">
                  <c:v>5</c:v>
                </c:pt>
                <c:pt idx="1684">
                  <c:v>5</c:v>
                </c:pt>
                <c:pt idx="1685">
                  <c:v>5</c:v>
                </c:pt>
                <c:pt idx="1686">
                  <c:v>5</c:v>
                </c:pt>
                <c:pt idx="1687">
                  <c:v>5</c:v>
                </c:pt>
                <c:pt idx="1688">
                  <c:v>5</c:v>
                </c:pt>
                <c:pt idx="1689">
                  <c:v>5</c:v>
                </c:pt>
                <c:pt idx="1690">
                  <c:v>5</c:v>
                </c:pt>
                <c:pt idx="1691">
                  <c:v>5</c:v>
                </c:pt>
                <c:pt idx="1692">
                  <c:v>5</c:v>
                </c:pt>
                <c:pt idx="1693">
                  <c:v>5</c:v>
                </c:pt>
                <c:pt idx="1694">
                  <c:v>5</c:v>
                </c:pt>
                <c:pt idx="1695">
                  <c:v>5</c:v>
                </c:pt>
                <c:pt idx="1696">
                  <c:v>5</c:v>
                </c:pt>
                <c:pt idx="1697">
                  <c:v>5</c:v>
                </c:pt>
                <c:pt idx="1698">
                  <c:v>5</c:v>
                </c:pt>
                <c:pt idx="1699">
                  <c:v>5</c:v>
                </c:pt>
                <c:pt idx="1700">
                  <c:v>5</c:v>
                </c:pt>
                <c:pt idx="1701">
                  <c:v>5</c:v>
                </c:pt>
                <c:pt idx="1702">
                  <c:v>5</c:v>
                </c:pt>
                <c:pt idx="1703">
                  <c:v>5</c:v>
                </c:pt>
                <c:pt idx="1704">
                  <c:v>5</c:v>
                </c:pt>
                <c:pt idx="1705">
                  <c:v>5</c:v>
                </c:pt>
                <c:pt idx="1706">
                  <c:v>5</c:v>
                </c:pt>
                <c:pt idx="1707">
                  <c:v>5</c:v>
                </c:pt>
                <c:pt idx="1708">
                  <c:v>5</c:v>
                </c:pt>
                <c:pt idx="1709">
                  <c:v>5</c:v>
                </c:pt>
                <c:pt idx="1710">
                  <c:v>5</c:v>
                </c:pt>
                <c:pt idx="1711">
                  <c:v>5</c:v>
                </c:pt>
                <c:pt idx="1712">
                  <c:v>5</c:v>
                </c:pt>
                <c:pt idx="1713">
                  <c:v>5</c:v>
                </c:pt>
                <c:pt idx="1714">
                  <c:v>5</c:v>
                </c:pt>
                <c:pt idx="1715">
                  <c:v>5</c:v>
                </c:pt>
                <c:pt idx="1716">
                  <c:v>5</c:v>
                </c:pt>
                <c:pt idx="1717">
                  <c:v>5</c:v>
                </c:pt>
                <c:pt idx="1718">
                  <c:v>5</c:v>
                </c:pt>
                <c:pt idx="1719">
                  <c:v>5</c:v>
                </c:pt>
                <c:pt idx="1720">
                  <c:v>5</c:v>
                </c:pt>
                <c:pt idx="1721">
                  <c:v>5</c:v>
                </c:pt>
                <c:pt idx="1722">
                  <c:v>5</c:v>
                </c:pt>
                <c:pt idx="1723">
                  <c:v>5</c:v>
                </c:pt>
                <c:pt idx="1724">
                  <c:v>5</c:v>
                </c:pt>
                <c:pt idx="1725">
                  <c:v>5</c:v>
                </c:pt>
                <c:pt idx="1726">
                  <c:v>5</c:v>
                </c:pt>
                <c:pt idx="1727">
                  <c:v>5</c:v>
                </c:pt>
                <c:pt idx="1728">
                  <c:v>5</c:v>
                </c:pt>
                <c:pt idx="1729">
                  <c:v>5</c:v>
                </c:pt>
                <c:pt idx="1730">
                  <c:v>5</c:v>
                </c:pt>
                <c:pt idx="1731">
                  <c:v>5</c:v>
                </c:pt>
                <c:pt idx="1732">
                  <c:v>5</c:v>
                </c:pt>
                <c:pt idx="1733">
                  <c:v>5</c:v>
                </c:pt>
                <c:pt idx="1734">
                  <c:v>5</c:v>
                </c:pt>
                <c:pt idx="1735">
                  <c:v>5</c:v>
                </c:pt>
                <c:pt idx="1736">
                  <c:v>5</c:v>
                </c:pt>
                <c:pt idx="1737">
                  <c:v>5</c:v>
                </c:pt>
                <c:pt idx="1738">
                  <c:v>5</c:v>
                </c:pt>
                <c:pt idx="1739">
                  <c:v>5</c:v>
                </c:pt>
                <c:pt idx="1740">
                  <c:v>5</c:v>
                </c:pt>
                <c:pt idx="1741">
                  <c:v>5</c:v>
                </c:pt>
                <c:pt idx="1742">
                  <c:v>5</c:v>
                </c:pt>
                <c:pt idx="1743">
                  <c:v>5</c:v>
                </c:pt>
                <c:pt idx="1744">
                  <c:v>5</c:v>
                </c:pt>
                <c:pt idx="1745">
                  <c:v>5</c:v>
                </c:pt>
                <c:pt idx="1746">
                  <c:v>5</c:v>
                </c:pt>
                <c:pt idx="1747">
                  <c:v>5</c:v>
                </c:pt>
                <c:pt idx="1748">
                  <c:v>5</c:v>
                </c:pt>
                <c:pt idx="1749">
                  <c:v>5</c:v>
                </c:pt>
                <c:pt idx="1750">
                  <c:v>5</c:v>
                </c:pt>
                <c:pt idx="1751">
                  <c:v>5</c:v>
                </c:pt>
                <c:pt idx="1752">
                  <c:v>5</c:v>
                </c:pt>
                <c:pt idx="1753">
                  <c:v>5</c:v>
                </c:pt>
                <c:pt idx="1754">
                  <c:v>5</c:v>
                </c:pt>
                <c:pt idx="1755">
                  <c:v>5</c:v>
                </c:pt>
                <c:pt idx="1756">
                  <c:v>5</c:v>
                </c:pt>
                <c:pt idx="1757">
                  <c:v>5</c:v>
                </c:pt>
                <c:pt idx="1758">
                  <c:v>5</c:v>
                </c:pt>
                <c:pt idx="1759">
                  <c:v>5</c:v>
                </c:pt>
                <c:pt idx="1760">
                  <c:v>5</c:v>
                </c:pt>
                <c:pt idx="1761">
                  <c:v>5</c:v>
                </c:pt>
                <c:pt idx="1762">
                  <c:v>5</c:v>
                </c:pt>
                <c:pt idx="1763">
                  <c:v>5</c:v>
                </c:pt>
                <c:pt idx="1764">
                  <c:v>5</c:v>
                </c:pt>
                <c:pt idx="1765">
                  <c:v>5</c:v>
                </c:pt>
                <c:pt idx="1766">
                  <c:v>5</c:v>
                </c:pt>
                <c:pt idx="1767">
                  <c:v>5</c:v>
                </c:pt>
                <c:pt idx="1768">
                  <c:v>5</c:v>
                </c:pt>
                <c:pt idx="1769">
                  <c:v>5</c:v>
                </c:pt>
                <c:pt idx="1770">
                  <c:v>5</c:v>
                </c:pt>
                <c:pt idx="1771">
                  <c:v>5</c:v>
                </c:pt>
                <c:pt idx="1772">
                  <c:v>5</c:v>
                </c:pt>
                <c:pt idx="1773">
                  <c:v>5</c:v>
                </c:pt>
                <c:pt idx="1774">
                  <c:v>5</c:v>
                </c:pt>
                <c:pt idx="1775">
                  <c:v>5</c:v>
                </c:pt>
                <c:pt idx="1776">
                  <c:v>5</c:v>
                </c:pt>
                <c:pt idx="1777">
                  <c:v>5</c:v>
                </c:pt>
                <c:pt idx="1778">
                  <c:v>5</c:v>
                </c:pt>
                <c:pt idx="1779">
                  <c:v>5</c:v>
                </c:pt>
                <c:pt idx="1780">
                  <c:v>5</c:v>
                </c:pt>
                <c:pt idx="1781">
                  <c:v>5</c:v>
                </c:pt>
                <c:pt idx="1782">
                  <c:v>5</c:v>
                </c:pt>
                <c:pt idx="1783">
                  <c:v>5</c:v>
                </c:pt>
                <c:pt idx="1784">
                  <c:v>5</c:v>
                </c:pt>
                <c:pt idx="1785">
                  <c:v>5</c:v>
                </c:pt>
                <c:pt idx="1786">
                  <c:v>5</c:v>
                </c:pt>
                <c:pt idx="1787">
                  <c:v>5</c:v>
                </c:pt>
                <c:pt idx="1788">
                  <c:v>5</c:v>
                </c:pt>
                <c:pt idx="1789">
                  <c:v>5</c:v>
                </c:pt>
                <c:pt idx="1790">
                  <c:v>5</c:v>
                </c:pt>
                <c:pt idx="1791">
                  <c:v>5</c:v>
                </c:pt>
                <c:pt idx="1792">
                  <c:v>5</c:v>
                </c:pt>
                <c:pt idx="1793">
                  <c:v>5</c:v>
                </c:pt>
                <c:pt idx="1794">
                  <c:v>5</c:v>
                </c:pt>
                <c:pt idx="1795">
                  <c:v>5</c:v>
                </c:pt>
                <c:pt idx="1796">
                  <c:v>5</c:v>
                </c:pt>
                <c:pt idx="1797">
                  <c:v>5</c:v>
                </c:pt>
                <c:pt idx="1798">
                  <c:v>5</c:v>
                </c:pt>
                <c:pt idx="1799">
                  <c:v>5</c:v>
                </c:pt>
                <c:pt idx="1800">
                  <c:v>5</c:v>
                </c:pt>
                <c:pt idx="1801">
                  <c:v>5</c:v>
                </c:pt>
                <c:pt idx="1802">
                  <c:v>5</c:v>
                </c:pt>
                <c:pt idx="1803">
                  <c:v>5</c:v>
                </c:pt>
                <c:pt idx="1804">
                  <c:v>5</c:v>
                </c:pt>
                <c:pt idx="1805">
                  <c:v>5</c:v>
                </c:pt>
                <c:pt idx="1806">
                  <c:v>5</c:v>
                </c:pt>
                <c:pt idx="1807">
                  <c:v>5</c:v>
                </c:pt>
                <c:pt idx="1808">
                  <c:v>5</c:v>
                </c:pt>
                <c:pt idx="1809">
                  <c:v>5</c:v>
                </c:pt>
                <c:pt idx="1810">
                  <c:v>5</c:v>
                </c:pt>
                <c:pt idx="1811">
                  <c:v>5</c:v>
                </c:pt>
                <c:pt idx="1812">
                  <c:v>5</c:v>
                </c:pt>
                <c:pt idx="1813">
                  <c:v>5</c:v>
                </c:pt>
                <c:pt idx="1814">
                  <c:v>5</c:v>
                </c:pt>
                <c:pt idx="1815">
                  <c:v>5</c:v>
                </c:pt>
                <c:pt idx="1816">
                  <c:v>5</c:v>
                </c:pt>
                <c:pt idx="1817">
                  <c:v>5</c:v>
                </c:pt>
                <c:pt idx="1818">
                  <c:v>5</c:v>
                </c:pt>
                <c:pt idx="1819">
                  <c:v>5</c:v>
                </c:pt>
                <c:pt idx="1820">
                  <c:v>5</c:v>
                </c:pt>
                <c:pt idx="1821">
                  <c:v>5</c:v>
                </c:pt>
                <c:pt idx="1822">
                  <c:v>5</c:v>
                </c:pt>
                <c:pt idx="1823">
                  <c:v>5</c:v>
                </c:pt>
                <c:pt idx="1824">
                  <c:v>5</c:v>
                </c:pt>
                <c:pt idx="1825">
                  <c:v>5</c:v>
                </c:pt>
                <c:pt idx="1826">
                  <c:v>5</c:v>
                </c:pt>
                <c:pt idx="1827">
                  <c:v>5</c:v>
                </c:pt>
                <c:pt idx="1828">
                  <c:v>5</c:v>
                </c:pt>
                <c:pt idx="1829">
                  <c:v>5</c:v>
                </c:pt>
                <c:pt idx="1830">
                  <c:v>5</c:v>
                </c:pt>
                <c:pt idx="1831">
                  <c:v>5</c:v>
                </c:pt>
                <c:pt idx="1832">
                  <c:v>5</c:v>
                </c:pt>
                <c:pt idx="1833">
                  <c:v>5</c:v>
                </c:pt>
                <c:pt idx="1834">
                  <c:v>5</c:v>
                </c:pt>
                <c:pt idx="1835">
                  <c:v>5</c:v>
                </c:pt>
                <c:pt idx="1836">
                  <c:v>5</c:v>
                </c:pt>
                <c:pt idx="1837">
                  <c:v>5</c:v>
                </c:pt>
                <c:pt idx="1838">
                  <c:v>5</c:v>
                </c:pt>
                <c:pt idx="1839">
                  <c:v>5</c:v>
                </c:pt>
                <c:pt idx="1840">
                  <c:v>5</c:v>
                </c:pt>
                <c:pt idx="1841">
                  <c:v>5</c:v>
                </c:pt>
                <c:pt idx="1842">
                  <c:v>5</c:v>
                </c:pt>
                <c:pt idx="1843">
                  <c:v>5</c:v>
                </c:pt>
                <c:pt idx="1844">
                  <c:v>5</c:v>
                </c:pt>
                <c:pt idx="1845">
                  <c:v>5</c:v>
                </c:pt>
                <c:pt idx="1846">
                  <c:v>5</c:v>
                </c:pt>
                <c:pt idx="1847">
                  <c:v>5</c:v>
                </c:pt>
                <c:pt idx="1848">
                  <c:v>5</c:v>
                </c:pt>
                <c:pt idx="1849">
                  <c:v>5</c:v>
                </c:pt>
                <c:pt idx="1850">
                  <c:v>5</c:v>
                </c:pt>
                <c:pt idx="1851">
                  <c:v>5</c:v>
                </c:pt>
                <c:pt idx="1852">
                  <c:v>5</c:v>
                </c:pt>
                <c:pt idx="1853">
                  <c:v>5</c:v>
                </c:pt>
                <c:pt idx="1854">
                  <c:v>5</c:v>
                </c:pt>
                <c:pt idx="1855">
                  <c:v>5</c:v>
                </c:pt>
                <c:pt idx="1856">
                  <c:v>5</c:v>
                </c:pt>
                <c:pt idx="1857">
                  <c:v>5</c:v>
                </c:pt>
                <c:pt idx="1858">
                  <c:v>5</c:v>
                </c:pt>
                <c:pt idx="1859">
                  <c:v>5</c:v>
                </c:pt>
                <c:pt idx="1860">
                  <c:v>5</c:v>
                </c:pt>
                <c:pt idx="1861">
                  <c:v>5</c:v>
                </c:pt>
                <c:pt idx="1862">
                  <c:v>5</c:v>
                </c:pt>
                <c:pt idx="1863">
                  <c:v>5</c:v>
                </c:pt>
                <c:pt idx="1864">
                  <c:v>5</c:v>
                </c:pt>
                <c:pt idx="1865">
                  <c:v>5</c:v>
                </c:pt>
                <c:pt idx="1866">
                  <c:v>5</c:v>
                </c:pt>
                <c:pt idx="1867">
                  <c:v>5</c:v>
                </c:pt>
                <c:pt idx="1868">
                  <c:v>5</c:v>
                </c:pt>
                <c:pt idx="1869">
                  <c:v>5</c:v>
                </c:pt>
                <c:pt idx="1870">
                  <c:v>5</c:v>
                </c:pt>
                <c:pt idx="1871">
                  <c:v>5</c:v>
                </c:pt>
                <c:pt idx="1872">
                  <c:v>5</c:v>
                </c:pt>
                <c:pt idx="1873">
                  <c:v>5</c:v>
                </c:pt>
                <c:pt idx="1874">
                  <c:v>5</c:v>
                </c:pt>
                <c:pt idx="1875">
                  <c:v>5</c:v>
                </c:pt>
                <c:pt idx="1876">
                  <c:v>5</c:v>
                </c:pt>
                <c:pt idx="1877">
                  <c:v>5</c:v>
                </c:pt>
                <c:pt idx="1878">
                  <c:v>5</c:v>
                </c:pt>
                <c:pt idx="1879">
                  <c:v>5</c:v>
                </c:pt>
                <c:pt idx="1880">
                  <c:v>5</c:v>
                </c:pt>
                <c:pt idx="1881">
                  <c:v>5</c:v>
                </c:pt>
                <c:pt idx="1882">
                  <c:v>5</c:v>
                </c:pt>
                <c:pt idx="1883">
                  <c:v>5</c:v>
                </c:pt>
                <c:pt idx="1884">
                  <c:v>5</c:v>
                </c:pt>
                <c:pt idx="1885">
                  <c:v>5</c:v>
                </c:pt>
                <c:pt idx="1886">
                  <c:v>5</c:v>
                </c:pt>
                <c:pt idx="1887">
                  <c:v>5</c:v>
                </c:pt>
                <c:pt idx="1888">
                  <c:v>5</c:v>
                </c:pt>
                <c:pt idx="1889">
                  <c:v>5</c:v>
                </c:pt>
                <c:pt idx="1890">
                  <c:v>5</c:v>
                </c:pt>
                <c:pt idx="1891">
                  <c:v>5</c:v>
                </c:pt>
                <c:pt idx="1892">
                  <c:v>5</c:v>
                </c:pt>
                <c:pt idx="1893">
                  <c:v>5</c:v>
                </c:pt>
                <c:pt idx="1894">
                  <c:v>5</c:v>
                </c:pt>
                <c:pt idx="1895">
                  <c:v>5</c:v>
                </c:pt>
                <c:pt idx="1896">
                  <c:v>5</c:v>
                </c:pt>
                <c:pt idx="1897">
                  <c:v>5</c:v>
                </c:pt>
                <c:pt idx="1898">
                  <c:v>5</c:v>
                </c:pt>
                <c:pt idx="1899">
                  <c:v>5</c:v>
                </c:pt>
                <c:pt idx="1900">
                  <c:v>5</c:v>
                </c:pt>
                <c:pt idx="1901">
                  <c:v>5</c:v>
                </c:pt>
                <c:pt idx="1902">
                  <c:v>5</c:v>
                </c:pt>
                <c:pt idx="1903">
                  <c:v>5</c:v>
                </c:pt>
                <c:pt idx="1904">
                  <c:v>5</c:v>
                </c:pt>
                <c:pt idx="1905">
                  <c:v>5</c:v>
                </c:pt>
                <c:pt idx="1906">
                  <c:v>5</c:v>
                </c:pt>
                <c:pt idx="1907">
                  <c:v>5</c:v>
                </c:pt>
                <c:pt idx="1908">
                  <c:v>5</c:v>
                </c:pt>
                <c:pt idx="1909">
                  <c:v>5</c:v>
                </c:pt>
                <c:pt idx="1910">
                  <c:v>5</c:v>
                </c:pt>
                <c:pt idx="1911">
                  <c:v>5</c:v>
                </c:pt>
                <c:pt idx="1912">
                  <c:v>5</c:v>
                </c:pt>
                <c:pt idx="1913">
                  <c:v>5</c:v>
                </c:pt>
                <c:pt idx="1914">
                  <c:v>5</c:v>
                </c:pt>
                <c:pt idx="1915">
                  <c:v>5</c:v>
                </c:pt>
                <c:pt idx="1916">
                  <c:v>5</c:v>
                </c:pt>
                <c:pt idx="1917">
                  <c:v>5</c:v>
                </c:pt>
                <c:pt idx="1918">
                  <c:v>5</c:v>
                </c:pt>
                <c:pt idx="1919">
                  <c:v>5</c:v>
                </c:pt>
                <c:pt idx="1920">
                  <c:v>5</c:v>
                </c:pt>
                <c:pt idx="1921">
                  <c:v>5</c:v>
                </c:pt>
                <c:pt idx="1922">
                  <c:v>5</c:v>
                </c:pt>
                <c:pt idx="1923">
                  <c:v>5</c:v>
                </c:pt>
                <c:pt idx="1924">
                  <c:v>5</c:v>
                </c:pt>
                <c:pt idx="1925">
                  <c:v>5</c:v>
                </c:pt>
                <c:pt idx="1926">
                  <c:v>5</c:v>
                </c:pt>
                <c:pt idx="1927">
                  <c:v>5</c:v>
                </c:pt>
                <c:pt idx="1928">
                  <c:v>5</c:v>
                </c:pt>
                <c:pt idx="1929">
                  <c:v>5</c:v>
                </c:pt>
                <c:pt idx="1930">
                  <c:v>5</c:v>
                </c:pt>
                <c:pt idx="1931">
                  <c:v>5</c:v>
                </c:pt>
                <c:pt idx="1932">
                  <c:v>5</c:v>
                </c:pt>
                <c:pt idx="1933">
                  <c:v>5</c:v>
                </c:pt>
                <c:pt idx="1934">
                  <c:v>5</c:v>
                </c:pt>
                <c:pt idx="1935">
                  <c:v>5</c:v>
                </c:pt>
                <c:pt idx="1936">
                  <c:v>5</c:v>
                </c:pt>
                <c:pt idx="1937">
                  <c:v>5</c:v>
                </c:pt>
                <c:pt idx="1938">
                  <c:v>5</c:v>
                </c:pt>
                <c:pt idx="1939">
                  <c:v>5</c:v>
                </c:pt>
                <c:pt idx="1940">
                  <c:v>5</c:v>
                </c:pt>
                <c:pt idx="1941">
                  <c:v>5</c:v>
                </c:pt>
                <c:pt idx="1942">
                  <c:v>5</c:v>
                </c:pt>
                <c:pt idx="1943">
                  <c:v>5</c:v>
                </c:pt>
                <c:pt idx="1944">
                  <c:v>5</c:v>
                </c:pt>
                <c:pt idx="1945">
                  <c:v>5</c:v>
                </c:pt>
                <c:pt idx="1946">
                  <c:v>5</c:v>
                </c:pt>
                <c:pt idx="1947">
                  <c:v>5</c:v>
                </c:pt>
                <c:pt idx="1948">
                  <c:v>5</c:v>
                </c:pt>
                <c:pt idx="1949">
                  <c:v>5</c:v>
                </c:pt>
                <c:pt idx="1950">
                  <c:v>5</c:v>
                </c:pt>
                <c:pt idx="1951">
                  <c:v>5</c:v>
                </c:pt>
                <c:pt idx="1952">
                  <c:v>5</c:v>
                </c:pt>
                <c:pt idx="1953">
                  <c:v>5</c:v>
                </c:pt>
                <c:pt idx="1954">
                  <c:v>5</c:v>
                </c:pt>
                <c:pt idx="1955">
                  <c:v>5</c:v>
                </c:pt>
                <c:pt idx="1956">
                  <c:v>5</c:v>
                </c:pt>
                <c:pt idx="1957">
                  <c:v>5</c:v>
                </c:pt>
                <c:pt idx="1958">
                  <c:v>5</c:v>
                </c:pt>
                <c:pt idx="1959">
                  <c:v>5</c:v>
                </c:pt>
                <c:pt idx="1960">
                  <c:v>5</c:v>
                </c:pt>
                <c:pt idx="1961">
                  <c:v>5</c:v>
                </c:pt>
                <c:pt idx="1962">
                  <c:v>5</c:v>
                </c:pt>
                <c:pt idx="1963">
                  <c:v>5</c:v>
                </c:pt>
                <c:pt idx="1964">
                  <c:v>5</c:v>
                </c:pt>
                <c:pt idx="1965">
                  <c:v>5</c:v>
                </c:pt>
                <c:pt idx="1966">
                  <c:v>5</c:v>
                </c:pt>
                <c:pt idx="1967">
                  <c:v>5</c:v>
                </c:pt>
                <c:pt idx="1968">
                  <c:v>5</c:v>
                </c:pt>
                <c:pt idx="1969">
                  <c:v>5</c:v>
                </c:pt>
                <c:pt idx="1970">
                  <c:v>5</c:v>
                </c:pt>
                <c:pt idx="1971">
                  <c:v>5</c:v>
                </c:pt>
                <c:pt idx="1972">
                  <c:v>5</c:v>
                </c:pt>
                <c:pt idx="1973">
                  <c:v>5</c:v>
                </c:pt>
                <c:pt idx="1974">
                  <c:v>5</c:v>
                </c:pt>
                <c:pt idx="1975">
                  <c:v>5</c:v>
                </c:pt>
                <c:pt idx="1976">
                  <c:v>5</c:v>
                </c:pt>
                <c:pt idx="1977">
                  <c:v>5</c:v>
                </c:pt>
                <c:pt idx="1978">
                  <c:v>5</c:v>
                </c:pt>
                <c:pt idx="1979">
                  <c:v>5</c:v>
                </c:pt>
                <c:pt idx="1980">
                  <c:v>5</c:v>
                </c:pt>
                <c:pt idx="1981">
                  <c:v>5</c:v>
                </c:pt>
                <c:pt idx="1982">
                  <c:v>5</c:v>
                </c:pt>
                <c:pt idx="1983">
                  <c:v>5</c:v>
                </c:pt>
                <c:pt idx="1984">
                  <c:v>5</c:v>
                </c:pt>
                <c:pt idx="1985">
                  <c:v>5</c:v>
                </c:pt>
                <c:pt idx="1986">
                  <c:v>5</c:v>
                </c:pt>
                <c:pt idx="1987">
                  <c:v>5</c:v>
                </c:pt>
                <c:pt idx="1988">
                  <c:v>5</c:v>
                </c:pt>
                <c:pt idx="1989">
                  <c:v>5</c:v>
                </c:pt>
                <c:pt idx="1990">
                  <c:v>5</c:v>
                </c:pt>
                <c:pt idx="1991">
                  <c:v>5</c:v>
                </c:pt>
                <c:pt idx="1992">
                  <c:v>5</c:v>
                </c:pt>
                <c:pt idx="1993">
                  <c:v>5</c:v>
                </c:pt>
                <c:pt idx="1994">
                  <c:v>5</c:v>
                </c:pt>
                <c:pt idx="1995">
                  <c:v>5</c:v>
                </c:pt>
                <c:pt idx="1996">
                  <c:v>5</c:v>
                </c:pt>
                <c:pt idx="1997">
                  <c:v>5</c:v>
                </c:pt>
                <c:pt idx="1998">
                  <c:v>5</c:v>
                </c:pt>
                <c:pt idx="1999">
                  <c:v>5</c:v>
                </c:pt>
                <c:pt idx="2000">
                  <c:v>5</c:v>
                </c:pt>
                <c:pt idx="2001">
                  <c:v>5</c:v>
                </c:pt>
                <c:pt idx="2002">
                  <c:v>5</c:v>
                </c:pt>
                <c:pt idx="2003">
                  <c:v>5</c:v>
                </c:pt>
                <c:pt idx="2004">
                  <c:v>5</c:v>
                </c:pt>
                <c:pt idx="2005">
                  <c:v>5</c:v>
                </c:pt>
                <c:pt idx="2006">
                  <c:v>5</c:v>
                </c:pt>
                <c:pt idx="2007">
                  <c:v>5</c:v>
                </c:pt>
                <c:pt idx="2008">
                  <c:v>5</c:v>
                </c:pt>
                <c:pt idx="2009">
                  <c:v>5</c:v>
                </c:pt>
                <c:pt idx="2010">
                  <c:v>5</c:v>
                </c:pt>
                <c:pt idx="2011">
                  <c:v>5</c:v>
                </c:pt>
                <c:pt idx="2012">
                  <c:v>5</c:v>
                </c:pt>
                <c:pt idx="2013">
                  <c:v>5</c:v>
                </c:pt>
                <c:pt idx="2014">
                  <c:v>5</c:v>
                </c:pt>
                <c:pt idx="2015">
                  <c:v>5</c:v>
                </c:pt>
                <c:pt idx="2016">
                  <c:v>5</c:v>
                </c:pt>
                <c:pt idx="2017">
                  <c:v>5</c:v>
                </c:pt>
                <c:pt idx="2018">
                  <c:v>5</c:v>
                </c:pt>
                <c:pt idx="2019">
                  <c:v>5</c:v>
                </c:pt>
                <c:pt idx="2020">
                  <c:v>5</c:v>
                </c:pt>
                <c:pt idx="2021">
                  <c:v>5</c:v>
                </c:pt>
                <c:pt idx="2022">
                  <c:v>5</c:v>
                </c:pt>
                <c:pt idx="2023">
                  <c:v>5</c:v>
                </c:pt>
                <c:pt idx="2024">
                  <c:v>5</c:v>
                </c:pt>
                <c:pt idx="2025">
                  <c:v>5</c:v>
                </c:pt>
                <c:pt idx="2026">
                  <c:v>5</c:v>
                </c:pt>
                <c:pt idx="2027">
                  <c:v>5</c:v>
                </c:pt>
                <c:pt idx="2028">
                  <c:v>5</c:v>
                </c:pt>
                <c:pt idx="2029">
                  <c:v>5</c:v>
                </c:pt>
                <c:pt idx="2030">
                  <c:v>5</c:v>
                </c:pt>
                <c:pt idx="2031">
                  <c:v>5</c:v>
                </c:pt>
                <c:pt idx="2032">
                  <c:v>5</c:v>
                </c:pt>
                <c:pt idx="2033">
                  <c:v>5</c:v>
                </c:pt>
                <c:pt idx="2034">
                  <c:v>5</c:v>
                </c:pt>
                <c:pt idx="2035">
                  <c:v>5</c:v>
                </c:pt>
                <c:pt idx="2036">
                  <c:v>5</c:v>
                </c:pt>
                <c:pt idx="2037">
                  <c:v>5</c:v>
                </c:pt>
                <c:pt idx="2038">
                  <c:v>5</c:v>
                </c:pt>
                <c:pt idx="2039">
                  <c:v>5</c:v>
                </c:pt>
                <c:pt idx="2040">
                  <c:v>5</c:v>
                </c:pt>
                <c:pt idx="2041">
                  <c:v>5</c:v>
                </c:pt>
                <c:pt idx="2042">
                  <c:v>5</c:v>
                </c:pt>
                <c:pt idx="2043">
                  <c:v>5</c:v>
                </c:pt>
                <c:pt idx="2044">
                  <c:v>5</c:v>
                </c:pt>
                <c:pt idx="2045">
                  <c:v>5</c:v>
                </c:pt>
                <c:pt idx="2046">
                  <c:v>5</c:v>
                </c:pt>
                <c:pt idx="2047">
                  <c:v>5</c:v>
                </c:pt>
                <c:pt idx="2048">
                  <c:v>5</c:v>
                </c:pt>
                <c:pt idx="2049">
                  <c:v>5</c:v>
                </c:pt>
                <c:pt idx="2050">
                  <c:v>5</c:v>
                </c:pt>
                <c:pt idx="2051">
                  <c:v>5</c:v>
                </c:pt>
                <c:pt idx="2052">
                  <c:v>5</c:v>
                </c:pt>
                <c:pt idx="2053">
                  <c:v>5</c:v>
                </c:pt>
                <c:pt idx="2054">
                  <c:v>5</c:v>
                </c:pt>
                <c:pt idx="2055">
                  <c:v>5</c:v>
                </c:pt>
                <c:pt idx="2056">
                  <c:v>5</c:v>
                </c:pt>
                <c:pt idx="2057">
                  <c:v>5</c:v>
                </c:pt>
                <c:pt idx="2058">
                  <c:v>5</c:v>
                </c:pt>
                <c:pt idx="2059">
                  <c:v>5</c:v>
                </c:pt>
                <c:pt idx="2060">
                  <c:v>5</c:v>
                </c:pt>
                <c:pt idx="2061">
                  <c:v>5</c:v>
                </c:pt>
                <c:pt idx="2062">
                  <c:v>5</c:v>
                </c:pt>
                <c:pt idx="2063">
                  <c:v>5</c:v>
                </c:pt>
                <c:pt idx="2064">
                  <c:v>5</c:v>
                </c:pt>
                <c:pt idx="2065">
                  <c:v>5</c:v>
                </c:pt>
                <c:pt idx="2066">
                  <c:v>5</c:v>
                </c:pt>
                <c:pt idx="2067">
                  <c:v>5</c:v>
                </c:pt>
                <c:pt idx="2068">
                  <c:v>5</c:v>
                </c:pt>
                <c:pt idx="2069">
                  <c:v>5</c:v>
                </c:pt>
                <c:pt idx="2070">
                  <c:v>5</c:v>
                </c:pt>
                <c:pt idx="2071">
                  <c:v>5</c:v>
                </c:pt>
                <c:pt idx="2072">
                  <c:v>5</c:v>
                </c:pt>
                <c:pt idx="2073">
                  <c:v>5</c:v>
                </c:pt>
                <c:pt idx="2074">
                  <c:v>5</c:v>
                </c:pt>
                <c:pt idx="2075">
                  <c:v>5</c:v>
                </c:pt>
                <c:pt idx="2076">
                  <c:v>5</c:v>
                </c:pt>
                <c:pt idx="2077">
                  <c:v>5</c:v>
                </c:pt>
                <c:pt idx="2078">
                  <c:v>5</c:v>
                </c:pt>
                <c:pt idx="2079">
                  <c:v>5</c:v>
                </c:pt>
                <c:pt idx="2080">
                  <c:v>5</c:v>
                </c:pt>
                <c:pt idx="2081">
                  <c:v>5</c:v>
                </c:pt>
                <c:pt idx="2082">
                  <c:v>5</c:v>
                </c:pt>
                <c:pt idx="2083">
                  <c:v>5</c:v>
                </c:pt>
                <c:pt idx="2084">
                  <c:v>5</c:v>
                </c:pt>
                <c:pt idx="2085">
                  <c:v>5</c:v>
                </c:pt>
                <c:pt idx="2086">
                  <c:v>5</c:v>
                </c:pt>
                <c:pt idx="2087">
                  <c:v>5</c:v>
                </c:pt>
                <c:pt idx="2088">
                  <c:v>5</c:v>
                </c:pt>
                <c:pt idx="2089">
                  <c:v>5</c:v>
                </c:pt>
                <c:pt idx="2090">
                  <c:v>5</c:v>
                </c:pt>
                <c:pt idx="2091">
                  <c:v>5</c:v>
                </c:pt>
                <c:pt idx="2092">
                  <c:v>5</c:v>
                </c:pt>
                <c:pt idx="2093">
                  <c:v>5</c:v>
                </c:pt>
                <c:pt idx="2094">
                  <c:v>5</c:v>
                </c:pt>
                <c:pt idx="2095">
                  <c:v>5</c:v>
                </c:pt>
                <c:pt idx="2096">
                  <c:v>5</c:v>
                </c:pt>
                <c:pt idx="2097">
                  <c:v>5</c:v>
                </c:pt>
                <c:pt idx="2098">
                  <c:v>5</c:v>
                </c:pt>
                <c:pt idx="2099">
                  <c:v>5</c:v>
                </c:pt>
                <c:pt idx="2100">
                  <c:v>5</c:v>
                </c:pt>
                <c:pt idx="2101">
                  <c:v>5</c:v>
                </c:pt>
                <c:pt idx="2102">
                  <c:v>5</c:v>
                </c:pt>
                <c:pt idx="2103">
                  <c:v>5</c:v>
                </c:pt>
                <c:pt idx="2104">
                  <c:v>5</c:v>
                </c:pt>
                <c:pt idx="2105">
                  <c:v>5</c:v>
                </c:pt>
                <c:pt idx="2106">
                  <c:v>5</c:v>
                </c:pt>
                <c:pt idx="2107">
                  <c:v>5</c:v>
                </c:pt>
                <c:pt idx="2108">
                  <c:v>5</c:v>
                </c:pt>
                <c:pt idx="2109">
                  <c:v>5</c:v>
                </c:pt>
                <c:pt idx="2110">
                  <c:v>5</c:v>
                </c:pt>
                <c:pt idx="2111">
                  <c:v>5</c:v>
                </c:pt>
                <c:pt idx="2112">
                  <c:v>5</c:v>
                </c:pt>
                <c:pt idx="2113">
                  <c:v>5</c:v>
                </c:pt>
                <c:pt idx="2114">
                  <c:v>5</c:v>
                </c:pt>
                <c:pt idx="2115">
                  <c:v>5</c:v>
                </c:pt>
                <c:pt idx="2116">
                  <c:v>5</c:v>
                </c:pt>
                <c:pt idx="2117">
                  <c:v>5</c:v>
                </c:pt>
                <c:pt idx="2118">
                  <c:v>5</c:v>
                </c:pt>
                <c:pt idx="2119">
                  <c:v>5</c:v>
                </c:pt>
                <c:pt idx="2120">
                  <c:v>5</c:v>
                </c:pt>
                <c:pt idx="2121">
                  <c:v>5</c:v>
                </c:pt>
                <c:pt idx="2122">
                  <c:v>5</c:v>
                </c:pt>
                <c:pt idx="2123">
                  <c:v>5</c:v>
                </c:pt>
                <c:pt idx="2124">
                  <c:v>5</c:v>
                </c:pt>
                <c:pt idx="2125">
                  <c:v>5</c:v>
                </c:pt>
                <c:pt idx="2126">
                  <c:v>5</c:v>
                </c:pt>
                <c:pt idx="2127">
                  <c:v>5</c:v>
                </c:pt>
                <c:pt idx="2128">
                  <c:v>5</c:v>
                </c:pt>
                <c:pt idx="2129">
                  <c:v>5</c:v>
                </c:pt>
                <c:pt idx="2130">
                  <c:v>5</c:v>
                </c:pt>
                <c:pt idx="2131">
                  <c:v>5</c:v>
                </c:pt>
                <c:pt idx="2132">
                  <c:v>5</c:v>
                </c:pt>
                <c:pt idx="2133">
                  <c:v>5</c:v>
                </c:pt>
                <c:pt idx="2134">
                  <c:v>5</c:v>
                </c:pt>
                <c:pt idx="2135">
                  <c:v>5</c:v>
                </c:pt>
                <c:pt idx="2136">
                  <c:v>5</c:v>
                </c:pt>
                <c:pt idx="2137">
                  <c:v>5</c:v>
                </c:pt>
                <c:pt idx="2138">
                  <c:v>5</c:v>
                </c:pt>
                <c:pt idx="2139">
                  <c:v>5</c:v>
                </c:pt>
                <c:pt idx="2140">
                  <c:v>5</c:v>
                </c:pt>
                <c:pt idx="2141">
                  <c:v>5</c:v>
                </c:pt>
                <c:pt idx="2142">
                  <c:v>5</c:v>
                </c:pt>
                <c:pt idx="2143">
                  <c:v>5</c:v>
                </c:pt>
                <c:pt idx="2144">
                  <c:v>5</c:v>
                </c:pt>
                <c:pt idx="2145">
                  <c:v>5</c:v>
                </c:pt>
                <c:pt idx="2146">
                  <c:v>5</c:v>
                </c:pt>
                <c:pt idx="2147">
                  <c:v>5</c:v>
                </c:pt>
                <c:pt idx="2148">
                  <c:v>5</c:v>
                </c:pt>
                <c:pt idx="2149">
                  <c:v>5</c:v>
                </c:pt>
                <c:pt idx="2150">
                  <c:v>5</c:v>
                </c:pt>
                <c:pt idx="2151">
                  <c:v>5</c:v>
                </c:pt>
                <c:pt idx="2152">
                  <c:v>5</c:v>
                </c:pt>
                <c:pt idx="2153">
                  <c:v>5</c:v>
                </c:pt>
                <c:pt idx="2154">
                  <c:v>5</c:v>
                </c:pt>
                <c:pt idx="2155">
                  <c:v>5</c:v>
                </c:pt>
                <c:pt idx="2156">
                  <c:v>5</c:v>
                </c:pt>
                <c:pt idx="2157">
                  <c:v>5</c:v>
                </c:pt>
                <c:pt idx="2158">
                  <c:v>5</c:v>
                </c:pt>
                <c:pt idx="2159">
                  <c:v>5</c:v>
                </c:pt>
                <c:pt idx="2160">
                  <c:v>5</c:v>
                </c:pt>
                <c:pt idx="2161">
                  <c:v>5</c:v>
                </c:pt>
                <c:pt idx="2162">
                  <c:v>5</c:v>
                </c:pt>
                <c:pt idx="2163">
                  <c:v>5</c:v>
                </c:pt>
                <c:pt idx="2164">
                  <c:v>5</c:v>
                </c:pt>
                <c:pt idx="2165">
                  <c:v>5</c:v>
                </c:pt>
                <c:pt idx="2166">
                  <c:v>5</c:v>
                </c:pt>
                <c:pt idx="2167">
                  <c:v>5</c:v>
                </c:pt>
                <c:pt idx="2168">
                  <c:v>5</c:v>
                </c:pt>
                <c:pt idx="2169">
                  <c:v>5</c:v>
                </c:pt>
                <c:pt idx="2170">
                  <c:v>5</c:v>
                </c:pt>
                <c:pt idx="2171">
                  <c:v>5</c:v>
                </c:pt>
                <c:pt idx="2172">
                  <c:v>5</c:v>
                </c:pt>
                <c:pt idx="2173">
                  <c:v>5</c:v>
                </c:pt>
                <c:pt idx="2174">
                  <c:v>5</c:v>
                </c:pt>
                <c:pt idx="2175">
                  <c:v>5</c:v>
                </c:pt>
                <c:pt idx="2176">
                  <c:v>5</c:v>
                </c:pt>
                <c:pt idx="2177">
                  <c:v>5</c:v>
                </c:pt>
                <c:pt idx="2178">
                  <c:v>5</c:v>
                </c:pt>
                <c:pt idx="2179">
                  <c:v>5</c:v>
                </c:pt>
                <c:pt idx="2180">
                  <c:v>5</c:v>
                </c:pt>
                <c:pt idx="2181">
                  <c:v>5</c:v>
                </c:pt>
                <c:pt idx="2182">
                  <c:v>5</c:v>
                </c:pt>
                <c:pt idx="2183">
                  <c:v>5</c:v>
                </c:pt>
                <c:pt idx="2184">
                  <c:v>5</c:v>
                </c:pt>
                <c:pt idx="2185">
                  <c:v>5</c:v>
                </c:pt>
                <c:pt idx="2186">
                  <c:v>5</c:v>
                </c:pt>
                <c:pt idx="2187">
                  <c:v>5</c:v>
                </c:pt>
                <c:pt idx="2188">
                  <c:v>5</c:v>
                </c:pt>
                <c:pt idx="2189">
                  <c:v>5</c:v>
                </c:pt>
                <c:pt idx="2190">
                  <c:v>5</c:v>
                </c:pt>
                <c:pt idx="2191">
                  <c:v>5</c:v>
                </c:pt>
                <c:pt idx="2192">
                  <c:v>5</c:v>
                </c:pt>
                <c:pt idx="2193">
                  <c:v>5</c:v>
                </c:pt>
                <c:pt idx="2194">
                  <c:v>5</c:v>
                </c:pt>
                <c:pt idx="2195">
                  <c:v>5</c:v>
                </c:pt>
                <c:pt idx="2196">
                  <c:v>5</c:v>
                </c:pt>
                <c:pt idx="2197">
                  <c:v>5</c:v>
                </c:pt>
                <c:pt idx="2198">
                  <c:v>5</c:v>
                </c:pt>
                <c:pt idx="2199">
                  <c:v>5</c:v>
                </c:pt>
                <c:pt idx="2200">
                  <c:v>5</c:v>
                </c:pt>
                <c:pt idx="2201">
                  <c:v>5</c:v>
                </c:pt>
                <c:pt idx="2202">
                  <c:v>5</c:v>
                </c:pt>
                <c:pt idx="2203">
                  <c:v>5</c:v>
                </c:pt>
                <c:pt idx="2204">
                  <c:v>5</c:v>
                </c:pt>
                <c:pt idx="2205">
                  <c:v>5</c:v>
                </c:pt>
                <c:pt idx="2206">
                  <c:v>5</c:v>
                </c:pt>
                <c:pt idx="2207">
                  <c:v>5</c:v>
                </c:pt>
                <c:pt idx="2208">
                  <c:v>5</c:v>
                </c:pt>
                <c:pt idx="2209">
                  <c:v>5</c:v>
                </c:pt>
                <c:pt idx="2210">
                  <c:v>5</c:v>
                </c:pt>
                <c:pt idx="2211">
                  <c:v>5</c:v>
                </c:pt>
                <c:pt idx="2212">
                  <c:v>5</c:v>
                </c:pt>
                <c:pt idx="2213">
                  <c:v>5</c:v>
                </c:pt>
                <c:pt idx="2214">
                  <c:v>5</c:v>
                </c:pt>
                <c:pt idx="2215">
                  <c:v>5</c:v>
                </c:pt>
                <c:pt idx="2216">
                  <c:v>5</c:v>
                </c:pt>
                <c:pt idx="2217">
                  <c:v>5</c:v>
                </c:pt>
                <c:pt idx="2218">
                  <c:v>5</c:v>
                </c:pt>
                <c:pt idx="2219">
                  <c:v>5</c:v>
                </c:pt>
                <c:pt idx="2220">
                  <c:v>5</c:v>
                </c:pt>
                <c:pt idx="2221">
                  <c:v>5</c:v>
                </c:pt>
                <c:pt idx="2222">
                  <c:v>5</c:v>
                </c:pt>
                <c:pt idx="2223">
                  <c:v>5</c:v>
                </c:pt>
                <c:pt idx="2224">
                  <c:v>5</c:v>
                </c:pt>
                <c:pt idx="2225">
                  <c:v>5</c:v>
                </c:pt>
                <c:pt idx="2226">
                  <c:v>5</c:v>
                </c:pt>
                <c:pt idx="2227">
                  <c:v>5</c:v>
                </c:pt>
                <c:pt idx="2228">
                  <c:v>5</c:v>
                </c:pt>
                <c:pt idx="2229">
                  <c:v>5</c:v>
                </c:pt>
                <c:pt idx="2230">
                  <c:v>5</c:v>
                </c:pt>
                <c:pt idx="2231">
                  <c:v>5</c:v>
                </c:pt>
                <c:pt idx="2232">
                  <c:v>5</c:v>
                </c:pt>
                <c:pt idx="2233">
                  <c:v>5</c:v>
                </c:pt>
                <c:pt idx="2234">
                  <c:v>5</c:v>
                </c:pt>
                <c:pt idx="2235">
                  <c:v>5</c:v>
                </c:pt>
                <c:pt idx="2236">
                  <c:v>5</c:v>
                </c:pt>
                <c:pt idx="2237">
                  <c:v>5</c:v>
                </c:pt>
                <c:pt idx="2238">
                  <c:v>5</c:v>
                </c:pt>
                <c:pt idx="2239">
                  <c:v>5</c:v>
                </c:pt>
                <c:pt idx="2240">
                  <c:v>5</c:v>
                </c:pt>
                <c:pt idx="2241">
                  <c:v>5</c:v>
                </c:pt>
                <c:pt idx="2242">
                  <c:v>5</c:v>
                </c:pt>
                <c:pt idx="2243">
                  <c:v>5</c:v>
                </c:pt>
                <c:pt idx="2244">
                  <c:v>5</c:v>
                </c:pt>
                <c:pt idx="2245">
                  <c:v>5</c:v>
                </c:pt>
                <c:pt idx="2246">
                  <c:v>5</c:v>
                </c:pt>
                <c:pt idx="2247">
                  <c:v>5</c:v>
                </c:pt>
                <c:pt idx="2248">
                  <c:v>5</c:v>
                </c:pt>
                <c:pt idx="2249">
                  <c:v>5</c:v>
                </c:pt>
                <c:pt idx="2250">
                  <c:v>5</c:v>
                </c:pt>
                <c:pt idx="2251">
                  <c:v>5</c:v>
                </c:pt>
                <c:pt idx="2252">
                  <c:v>5</c:v>
                </c:pt>
                <c:pt idx="2253">
                  <c:v>5</c:v>
                </c:pt>
                <c:pt idx="2254">
                  <c:v>5</c:v>
                </c:pt>
                <c:pt idx="2255">
                  <c:v>5</c:v>
                </c:pt>
                <c:pt idx="2256">
                  <c:v>5</c:v>
                </c:pt>
                <c:pt idx="2257">
                  <c:v>5</c:v>
                </c:pt>
                <c:pt idx="2258">
                  <c:v>5</c:v>
                </c:pt>
                <c:pt idx="2259">
                  <c:v>5</c:v>
                </c:pt>
                <c:pt idx="2260">
                  <c:v>5</c:v>
                </c:pt>
                <c:pt idx="2261">
                  <c:v>5</c:v>
                </c:pt>
                <c:pt idx="2262">
                  <c:v>5</c:v>
                </c:pt>
                <c:pt idx="2263">
                  <c:v>5</c:v>
                </c:pt>
                <c:pt idx="2264">
                  <c:v>5</c:v>
                </c:pt>
                <c:pt idx="2265">
                  <c:v>5</c:v>
                </c:pt>
                <c:pt idx="2266">
                  <c:v>5</c:v>
                </c:pt>
                <c:pt idx="2267">
                  <c:v>5</c:v>
                </c:pt>
                <c:pt idx="2268">
                  <c:v>5</c:v>
                </c:pt>
                <c:pt idx="2269">
                  <c:v>5</c:v>
                </c:pt>
                <c:pt idx="2270">
                  <c:v>5</c:v>
                </c:pt>
                <c:pt idx="2271">
                  <c:v>5</c:v>
                </c:pt>
                <c:pt idx="2272">
                  <c:v>5</c:v>
                </c:pt>
                <c:pt idx="2273">
                  <c:v>5</c:v>
                </c:pt>
                <c:pt idx="2274">
                  <c:v>5</c:v>
                </c:pt>
                <c:pt idx="2275">
                  <c:v>5</c:v>
                </c:pt>
                <c:pt idx="2276">
                  <c:v>5</c:v>
                </c:pt>
                <c:pt idx="2277">
                  <c:v>5</c:v>
                </c:pt>
                <c:pt idx="2278">
                  <c:v>5</c:v>
                </c:pt>
                <c:pt idx="2279">
                  <c:v>5</c:v>
                </c:pt>
                <c:pt idx="2280">
                  <c:v>5</c:v>
                </c:pt>
                <c:pt idx="2281">
                  <c:v>5</c:v>
                </c:pt>
                <c:pt idx="2282">
                  <c:v>5</c:v>
                </c:pt>
                <c:pt idx="2283">
                  <c:v>5</c:v>
                </c:pt>
                <c:pt idx="2284">
                  <c:v>5</c:v>
                </c:pt>
                <c:pt idx="2285">
                  <c:v>5</c:v>
                </c:pt>
                <c:pt idx="2286">
                  <c:v>5</c:v>
                </c:pt>
                <c:pt idx="2287">
                  <c:v>5</c:v>
                </c:pt>
                <c:pt idx="2288">
                  <c:v>5</c:v>
                </c:pt>
                <c:pt idx="2289">
                  <c:v>5</c:v>
                </c:pt>
                <c:pt idx="2290">
                  <c:v>5</c:v>
                </c:pt>
                <c:pt idx="2291">
                  <c:v>5</c:v>
                </c:pt>
                <c:pt idx="2292">
                  <c:v>5</c:v>
                </c:pt>
                <c:pt idx="2293">
                  <c:v>5</c:v>
                </c:pt>
                <c:pt idx="2294">
                  <c:v>5</c:v>
                </c:pt>
                <c:pt idx="2295">
                  <c:v>5</c:v>
                </c:pt>
                <c:pt idx="2296">
                  <c:v>5</c:v>
                </c:pt>
                <c:pt idx="2297">
                  <c:v>5</c:v>
                </c:pt>
                <c:pt idx="2298">
                  <c:v>5</c:v>
                </c:pt>
                <c:pt idx="2299">
                  <c:v>5</c:v>
                </c:pt>
                <c:pt idx="2300">
                  <c:v>5</c:v>
                </c:pt>
                <c:pt idx="2301">
                  <c:v>5</c:v>
                </c:pt>
                <c:pt idx="2302">
                  <c:v>5</c:v>
                </c:pt>
                <c:pt idx="2303">
                  <c:v>5</c:v>
                </c:pt>
                <c:pt idx="2304">
                  <c:v>5</c:v>
                </c:pt>
                <c:pt idx="2305">
                  <c:v>5</c:v>
                </c:pt>
                <c:pt idx="2306">
                  <c:v>5</c:v>
                </c:pt>
                <c:pt idx="2307">
                  <c:v>5</c:v>
                </c:pt>
                <c:pt idx="2308">
                  <c:v>5</c:v>
                </c:pt>
                <c:pt idx="2309">
                  <c:v>5</c:v>
                </c:pt>
                <c:pt idx="2310">
                  <c:v>5</c:v>
                </c:pt>
                <c:pt idx="2311">
                  <c:v>5</c:v>
                </c:pt>
                <c:pt idx="2312">
                  <c:v>5</c:v>
                </c:pt>
                <c:pt idx="2313">
                  <c:v>5</c:v>
                </c:pt>
                <c:pt idx="2314">
                  <c:v>5</c:v>
                </c:pt>
                <c:pt idx="2315">
                  <c:v>5</c:v>
                </c:pt>
                <c:pt idx="2316">
                  <c:v>5</c:v>
                </c:pt>
                <c:pt idx="2317">
                  <c:v>5</c:v>
                </c:pt>
                <c:pt idx="2318">
                  <c:v>5</c:v>
                </c:pt>
                <c:pt idx="2319">
                  <c:v>5</c:v>
                </c:pt>
                <c:pt idx="2320">
                  <c:v>5</c:v>
                </c:pt>
                <c:pt idx="2321">
                  <c:v>5</c:v>
                </c:pt>
                <c:pt idx="2322">
                  <c:v>5</c:v>
                </c:pt>
                <c:pt idx="2323">
                  <c:v>5</c:v>
                </c:pt>
                <c:pt idx="2324">
                  <c:v>5</c:v>
                </c:pt>
                <c:pt idx="2325">
                  <c:v>5</c:v>
                </c:pt>
                <c:pt idx="2326">
                  <c:v>5</c:v>
                </c:pt>
                <c:pt idx="2327">
                  <c:v>5</c:v>
                </c:pt>
                <c:pt idx="2328">
                  <c:v>5</c:v>
                </c:pt>
                <c:pt idx="2329">
                  <c:v>5</c:v>
                </c:pt>
                <c:pt idx="2330">
                  <c:v>5</c:v>
                </c:pt>
                <c:pt idx="2331">
                  <c:v>5</c:v>
                </c:pt>
                <c:pt idx="2332">
                  <c:v>5</c:v>
                </c:pt>
                <c:pt idx="2333">
                  <c:v>5</c:v>
                </c:pt>
                <c:pt idx="2334">
                  <c:v>5</c:v>
                </c:pt>
                <c:pt idx="2335">
                  <c:v>5</c:v>
                </c:pt>
                <c:pt idx="2336">
                  <c:v>5</c:v>
                </c:pt>
                <c:pt idx="2337">
                  <c:v>5</c:v>
                </c:pt>
                <c:pt idx="2338">
                  <c:v>5</c:v>
                </c:pt>
                <c:pt idx="2339">
                  <c:v>5</c:v>
                </c:pt>
                <c:pt idx="2340">
                  <c:v>5</c:v>
                </c:pt>
                <c:pt idx="2341">
                  <c:v>5</c:v>
                </c:pt>
                <c:pt idx="2342">
                  <c:v>5</c:v>
                </c:pt>
                <c:pt idx="2343">
                  <c:v>5</c:v>
                </c:pt>
                <c:pt idx="2344">
                  <c:v>5</c:v>
                </c:pt>
                <c:pt idx="2345">
                  <c:v>5</c:v>
                </c:pt>
                <c:pt idx="2346">
                  <c:v>5</c:v>
                </c:pt>
                <c:pt idx="2347">
                  <c:v>5</c:v>
                </c:pt>
                <c:pt idx="2348">
                  <c:v>5</c:v>
                </c:pt>
                <c:pt idx="2349">
                  <c:v>5</c:v>
                </c:pt>
                <c:pt idx="2350">
                  <c:v>5</c:v>
                </c:pt>
                <c:pt idx="2351">
                  <c:v>5</c:v>
                </c:pt>
                <c:pt idx="2352">
                  <c:v>5</c:v>
                </c:pt>
                <c:pt idx="2353">
                  <c:v>5</c:v>
                </c:pt>
                <c:pt idx="2354">
                  <c:v>5</c:v>
                </c:pt>
                <c:pt idx="2355">
                  <c:v>5</c:v>
                </c:pt>
                <c:pt idx="2356">
                  <c:v>5</c:v>
                </c:pt>
                <c:pt idx="2357">
                  <c:v>5</c:v>
                </c:pt>
                <c:pt idx="2358">
                  <c:v>5</c:v>
                </c:pt>
                <c:pt idx="2359">
                  <c:v>5</c:v>
                </c:pt>
                <c:pt idx="2360">
                  <c:v>5</c:v>
                </c:pt>
                <c:pt idx="2361">
                  <c:v>5</c:v>
                </c:pt>
                <c:pt idx="2362">
                  <c:v>5</c:v>
                </c:pt>
                <c:pt idx="2363">
                  <c:v>5</c:v>
                </c:pt>
                <c:pt idx="2364">
                  <c:v>5</c:v>
                </c:pt>
                <c:pt idx="2365">
                  <c:v>5</c:v>
                </c:pt>
                <c:pt idx="2366">
                  <c:v>5</c:v>
                </c:pt>
                <c:pt idx="2367">
                  <c:v>5</c:v>
                </c:pt>
                <c:pt idx="2368">
                  <c:v>5</c:v>
                </c:pt>
                <c:pt idx="2369">
                  <c:v>5</c:v>
                </c:pt>
                <c:pt idx="2370">
                  <c:v>5</c:v>
                </c:pt>
                <c:pt idx="2371">
                  <c:v>5</c:v>
                </c:pt>
                <c:pt idx="2372">
                  <c:v>5</c:v>
                </c:pt>
                <c:pt idx="2373">
                  <c:v>5</c:v>
                </c:pt>
                <c:pt idx="2374">
                  <c:v>5</c:v>
                </c:pt>
                <c:pt idx="2375">
                  <c:v>5</c:v>
                </c:pt>
                <c:pt idx="2376">
                  <c:v>5</c:v>
                </c:pt>
                <c:pt idx="2377">
                  <c:v>5</c:v>
                </c:pt>
                <c:pt idx="2378">
                  <c:v>5</c:v>
                </c:pt>
                <c:pt idx="2379">
                  <c:v>5</c:v>
                </c:pt>
                <c:pt idx="2380">
                  <c:v>5</c:v>
                </c:pt>
                <c:pt idx="2381">
                  <c:v>5</c:v>
                </c:pt>
                <c:pt idx="2382">
                  <c:v>5</c:v>
                </c:pt>
                <c:pt idx="2383">
                  <c:v>5</c:v>
                </c:pt>
                <c:pt idx="2384">
                  <c:v>5</c:v>
                </c:pt>
                <c:pt idx="2385">
                  <c:v>5</c:v>
                </c:pt>
                <c:pt idx="2386">
                  <c:v>5</c:v>
                </c:pt>
                <c:pt idx="2387">
                  <c:v>5</c:v>
                </c:pt>
                <c:pt idx="2388">
                  <c:v>5</c:v>
                </c:pt>
                <c:pt idx="2389">
                  <c:v>5</c:v>
                </c:pt>
                <c:pt idx="2390">
                  <c:v>5</c:v>
                </c:pt>
                <c:pt idx="2391">
                  <c:v>5</c:v>
                </c:pt>
                <c:pt idx="2392">
                  <c:v>5</c:v>
                </c:pt>
                <c:pt idx="2393">
                  <c:v>5</c:v>
                </c:pt>
                <c:pt idx="2394">
                  <c:v>5</c:v>
                </c:pt>
                <c:pt idx="2395">
                  <c:v>5</c:v>
                </c:pt>
                <c:pt idx="2396">
                  <c:v>5</c:v>
                </c:pt>
                <c:pt idx="2397">
                  <c:v>5</c:v>
                </c:pt>
                <c:pt idx="2398">
                  <c:v>5</c:v>
                </c:pt>
                <c:pt idx="2399">
                  <c:v>5</c:v>
                </c:pt>
                <c:pt idx="2400">
                  <c:v>5</c:v>
                </c:pt>
                <c:pt idx="2401">
                  <c:v>5</c:v>
                </c:pt>
                <c:pt idx="2402">
                  <c:v>5</c:v>
                </c:pt>
                <c:pt idx="2403">
                  <c:v>5</c:v>
                </c:pt>
                <c:pt idx="2404">
                  <c:v>5</c:v>
                </c:pt>
                <c:pt idx="2405">
                  <c:v>5</c:v>
                </c:pt>
                <c:pt idx="2406">
                  <c:v>5</c:v>
                </c:pt>
                <c:pt idx="2407">
                  <c:v>5</c:v>
                </c:pt>
                <c:pt idx="2408">
                  <c:v>5</c:v>
                </c:pt>
                <c:pt idx="2409">
                  <c:v>5</c:v>
                </c:pt>
                <c:pt idx="2410">
                  <c:v>5</c:v>
                </c:pt>
                <c:pt idx="2411">
                  <c:v>5</c:v>
                </c:pt>
                <c:pt idx="2412">
                  <c:v>5</c:v>
                </c:pt>
                <c:pt idx="2413">
                  <c:v>5</c:v>
                </c:pt>
                <c:pt idx="2414">
                  <c:v>5</c:v>
                </c:pt>
                <c:pt idx="2415">
                  <c:v>5</c:v>
                </c:pt>
                <c:pt idx="2416">
                  <c:v>5</c:v>
                </c:pt>
                <c:pt idx="2417">
                  <c:v>5</c:v>
                </c:pt>
                <c:pt idx="2418">
                  <c:v>5</c:v>
                </c:pt>
                <c:pt idx="2419">
                  <c:v>5</c:v>
                </c:pt>
                <c:pt idx="2420">
                  <c:v>5</c:v>
                </c:pt>
                <c:pt idx="2421">
                  <c:v>5</c:v>
                </c:pt>
                <c:pt idx="2422">
                  <c:v>5</c:v>
                </c:pt>
                <c:pt idx="2423">
                  <c:v>5</c:v>
                </c:pt>
                <c:pt idx="2424">
                  <c:v>5</c:v>
                </c:pt>
                <c:pt idx="2425">
                  <c:v>5</c:v>
                </c:pt>
                <c:pt idx="2426">
                  <c:v>5</c:v>
                </c:pt>
                <c:pt idx="2427">
                  <c:v>5</c:v>
                </c:pt>
                <c:pt idx="2428">
                  <c:v>5</c:v>
                </c:pt>
                <c:pt idx="2429">
                  <c:v>5</c:v>
                </c:pt>
                <c:pt idx="2430">
                  <c:v>5</c:v>
                </c:pt>
                <c:pt idx="2431">
                  <c:v>5</c:v>
                </c:pt>
                <c:pt idx="2432">
                  <c:v>5</c:v>
                </c:pt>
                <c:pt idx="2433">
                  <c:v>5</c:v>
                </c:pt>
                <c:pt idx="2434">
                  <c:v>5</c:v>
                </c:pt>
                <c:pt idx="2435">
                  <c:v>5</c:v>
                </c:pt>
                <c:pt idx="2436">
                  <c:v>5</c:v>
                </c:pt>
                <c:pt idx="2437">
                  <c:v>5</c:v>
                </c:pt>
                <c:pt idx="2438">
                  <c:v>5</c:v>
                </c:pt>
                <c:pt idx="2439">
                  <c:v>5</c:v>
                </c:pt>
                <c:pt idx="2440">
                  <c:v>5</c:v>
                </c:pt>
                <c:pt idx="2441">
                  <c:v>5</c:v>
                </c:pt>
                <c:pt idx="2442">
                  <c:v>5</c:v>
                </c:pt>
                <c:pt idx="2443">
                  <c:v>5</c:v>
                </c:pt>
                <c:pt idx="2444">
                  <c:v>5</c:v>
                </c:pt>
                <c:pt idx="2445">
                  <c:v>5</c:v>
                </c:pt>
                <c:pt idx="2446">
                  <c:v>5</c:v>
                </c:pt>
                <c:pt idx="2447">
                  <c:v>5</c:v>
                </c:pt>
                <c:pt idx="2448">
                  <c:v>5</c:v>
                </c:pt>
                <c:pt idx="2449">
                  <c:v>5</c:v>
                </c:pt>
                <c:pt idx="2450">
                  <c:v>5</c:v>
                </c:pt>
                <c:pt idx="2451">
                  <c:v>5</c:v>
                </c:pt>
                <c:pt idx="2452">
                  <c:v>5</c:v>
                </c:pt>
                <c:pt idx="2453">
                  <c:v>5</c:v>
                </c:pt>
                <c:pt idx="2454">
                  <c:v>5</c:v>
                </c:pt>
                <c:pt idx="2455">
                  <c:v>5</c:v>
                </c:pt>
                <c:pt idx="2456">
                  <c:v>5</c:v>
                </c:pt>
                <c:pt idx="2457">
                  <c:v>5</c:v>
                </c:pt>
                <c:pt idx="2458">
                  <c:v>5</c:v>
                </c:pt>
                <c:pt idx="2459">
                  <c:v>5</c:v>
                </c:pt>
                <c:pt idx="2460">
                  <c:v>5</c:v>
                </c:pt>
                <c:pt idx="2461">
                  <c:v>5</c:v>
                </c:pt>
                <c:pt idx="2462">
                  <c:v>5</c:v>
                </c:pt>
                <c:pt idx="2463">
                  <c:v>5</c:v>
                </c:pt>
                <c:pt idx="2464">
                  <c:v>5</c:v>
                </c:pt>
                <c:pt idx="2465">
                  <c:v>5</c:v>
                </c:pt>
                <c:pt idx="2466">
                  <c:v>5</c:v>
                </c:pt>
                <c:pt idx="2467">
                  <c:v>5</c:v>
                </c:pt>
                <c:pt idx="2468">
                  <c:v>5</c:v>
                </c:pt>
                <c:pt idx="2469">
                  <c:v>5</c:v>
                </c:pt>
                <c:pt idx="2470">
                  <c:v>5</c:v>
                </c:pt>
                <c:pt idx="2471">
                  <c:v>5</c:v>
                </c:pt>
                <c:pt idx="2472">
                  <c:v>5</c:v>
                </c:pt>
                <c:pt idx="2473">
                  <c:v>5</c:v>
                </c:pt>
                <c:pt idx="2474">
                  <c:v>5</c:v>
                </c:pt>
                <c:pt idx="2475">
                  <c:v>5</c:v>
                </c:pt>
                <c:pt idx="2476">
                  <c:v>5</c:v>
                </c:pt>
                <c:pt idx="2477">
                  <c:v>5</c:v>
                </c:pt>
                <c:pt idx="2478">
                  <c:v>5</c:v>
                </c:pt>
                <c:pt idx="2479">
                  <c:v>5</c:v>
                </c:pt>
                <c:pt idx="2480">
                  <c:v>5</c:v>
                </c:pt>
                <c:pt idx="2481">
                  <c:v>5</c:v>
                </c:pt>
                <c:pt idx="2482">
                  <c:v>5</c:v>
                </c:pt>
                <c:pt idx="2483">
                  <c:v>5</c:v>
                </c:pt>
                <c:pt idx="2484">
                  <c:v>5</c:v>
                </c:pt>
                <c:pt idx="2485">
                  <c:v>5</c:v>
                </c:pt>
                <c:pt idx="2486">
                  <c:v>5</c:v>
                </c:pt>
                <c:pt idx="2487">
                  <c:v>5</c:v>
                </c:pt>
                <c:pt idx="2488">
                  <c:v>5</c:v>
                </c:pt>
                <c:pt idx="2489">
                  <c:v>5</c:v>
                </c:pt>
                <c:pt idx="2490">
                  <c:v>5</c:v>
                </c:pt>
                <c:pt idx="2491">
                  <c:v>5</c:v>
                </c:pt>
                <c:pt idx="2492">
                  <c:v>5</c:v>
                </c:pt>
                <c:pt idx="2493">
                  <c:v>5</c:v>
                </c:pt>
                <c:pt idx="2494">
                  <c:v>5</c:v>
                </c:pt>
                <c:pt idx="2495">
                  <c:v>5</c:v>
                </c:pt>
                <c:pt idx="2496">
                  <c:v>5</c:v>
                </c:pt>
                <c:pt idx="2497">
                  <c:v>5</c:v>
                </c:pt>
                <c:pt idx="2498">
                  <c:v>5</c:v>
                </c:pt>
                <c:pt idx="2499">
                  <c:v>5</c:v>
                </c:pt>
                <c:pt idx="2500">
                  <c:v>5</c:v>
                </c:pt>
                <c:pt idx="2501">
                  <c:v>5</c:v>
                </c:pt>
                <c:pt idx="2502">
                  <c:v>5</c:v>
                </c:pt>
                <c:pt idx="2503">
                  <c:v>5</c:v>
                </c:pt>
                <c:pt idx="2504">
                  <c:v>5</c:v>
                </c:pt>
                <c:pt idx="2505">
                  <c:v>5</c:v>
                </c:pt>
                <c:pt idx="2506">
                  <c:v>5</c:v>
                </c:pt>
                <c:pt idx="2507">
                  <c:v>5</c:v>
                </c:pt>
                <c:pt idx="2508">
                  <c:v>5</c:v>
                </c:pt>
                <c:pt idx="2509">
                  <c:v>5</c:v>
                </c:pt>
                <c:pt idx="2510">
                  <c:v>5</c:v>
                </c:pt>
                <c:pt idx="2511">
                  <c:v>5</c:v>
                </c:pt>
                <c:pt idx="2512">
                  <c:v>5</c:v>
                </c:pt>
                <c:pt idx="2513">
                  <c:v>5</c:v>
                </c:pt>
                <c:pt idx="2514">
                  <c:v>5</c:v>
                </c:pt>
                <c:pt idx="2515">
                  <c:v>5</c:v>
                </c:pt>
                <c:pt idx="2516">
                  <c:v>5</c:v>
                </c:pt>
                <c:pt idx="2517">
                  <c:v>5</c:v>
                </c:pt>
                <c:pt idx="2518">
                  <c:v>5</c:v>
                </c:pt>
                <c:pt idx="2519">
                  <c:v>5</c:v>
                </c:pt>
                <c:pt idx="2520">
                  <c:v>5</c:v>
                </c:pt>
                <c:pt idx="2521">
                  <c:v>5</c:v>
                </c:pt>
                <c:pt idx="2522">
                  <c:v>5</c:v>
                </c:pt>
                <c:pt idx="2523">
                  <c:v>5</c:v>
                </c:pt>
                <c:pt idx="2524">
                  <c:v>5</c:v>
                </c:pt>
                <c:pt idx="2525">
                  <c:v>5</c:v>
                </c:pt>
                <c:pt idx="2526">
                  <c:v>5</c:v>
                </c:pt>
                <c:pt idx="2527">
                  <c:v>5</c:v>
                </c:pt>
                <c:pt idx="2528">
                  <c:v>5</c:v>
                </c:pt>
                <c:pt idx="2529">
                  <c:v>5</c:v>
                </c:pt>
                <c:pt idx="2530">
                  <c:v>5</c:v>
                </c:pt>
                <c:pt idx="2531">
                  <c:v>5</c:v>
                </c:pt>
                <c:pt idx="2532">
                  <c:v>5</c:v>
                </c:pt>
                <c:pt idx="2533">
                  <c:v>5</c:v>
                </c:pt>
                <c:pt idx="2534">
                  <c:v>5</c:v>
                </c:pt>
                <c:pt idx="2535">
                  <c:v>5</c:v>
                </c:pt>
                <c:pt idx="2536">
                  <c:v>5</c:v>
                </c:pt>
                <c:pt idx="2537">
                  <c:v>5</c:v>
                </c:pt>
                <c:pt idx="2538">
                  <c:v>5</c:v>
                </c:pt>
                <c:pt idx="2539">
                  <c:v>5</c:v>
                </c:pt>
                <c:pt idx="2540">
                  <c:v>5</c:v>
                </c:pt>
                <c:pt idx="2541">
                  <c:v>5</c:v>
                </c:pt>
                <c:pt idx="2542">
                  <c:v>5</c:v>
                </c:pt>
                <c:pt idx="2543">
                  <c:v>5</c:v>
                </c:pt>
                <c:pt idx="2544">
                  <c:v>5</c:v>
                </c:pt>
                <c:pt idx="2545">
                  <c:v>5</c:v>
                </c:pt>
                <c:pt idx="2546">
                  <c:v>5</c:v>
                </c:pt>
                <c:pt idx="2547">
                  <c:v>5</c:v>
                </c:pt>
                <c:pt idx="2548">
                  <c:v>5</c:v>
                </c:pt>
                <c:pt idx="2549">
                  <c:v>5</c:v>
                </c:pt>
                <c:pt idx="2550">
                  <c:v>5</c:v>
                </c:pt>
                <c:pt idx="2551">
                  <c:v>5</c:v>
                </c:pt>
                <c:pt idx="2552">
                  <c:v>5</c:v>
                </c:pt>
                <c:pt idx="2553">
                  <c:v>5</c:v>
                </c:pt>
                <c:pt idx="2554">
                  <c:v>5</c:v>
                </c:pt>
                <c:pt idx="2555">
                  <c:v>5</c:v>
                </c:pt>
                <c:pt idx="2556">
                  <c:v>5</c:v>
                </c:pt>
                <c:pt idx="2557">
                  <c:v>5</c:v>
                </c:pt>
                <c:pt idx="2558">
                  <c:v>5</c:v>
                </c:pt>
                <c:pt idx="2559">
                  <c:v>5</c:v>
                </c:pt>
                <c:pt idx="2560">
                  <c:v>5</c:v>
                </c:pt>
                <c:pt idx="2561">
                  <c:v>5</c:v>
                </c:pt>
                <c:pt idx="2562">
                  <c:v>5</c:v>
                </c:pt>
                <c:pt idx="2563">
                  <c:v>5</c:v>
                </c:pt>
                <c:pt idx="2564">
                  <c:v>5</c:v>
                </c:pt>
                <c:pt idx="2565">
                  <c:v>5</c:v>
                </c:pt>
                <c:pt idx="2566">
                  <c:v>5</c:v>
                </c:pt>
                <c:pt idx="2567">
                  <c:v>5</c:v>
                </c:pt>
                <c:pt idx="2568">
                  <c:v>5</c:v>
                </c:pt>
                <c:pt idx="2569">
                  <c:v>5</c:v>
                </c:pt>
                <c:pt idx="2570">
                  <c:v>5</c:v>
                </c:pt>
                <c:pt idx="2571">
                  <c:v>5</c:v>
                </c:pt>
                <c:pt idx="2572">
                  <c:v>5</c:v>
                </c:pt>
                <c:pt idx="2573">
                  <c:v>5</c:v>
                </c:pt>
                <c:pt idx="2574">
                  <c:v>5</c:v>
                </c:pt>
                <c:pt idx="2575">
                  <c:v>5</c:v>
                </c:pt>
                <c:pt idx="2576">
                  <c:v>5</c:v>
                </c:pt>
                <c:pt idx="2577">
                  <c:v>5</c:v>
                </c:pt>
                <c:pt idx="2578">
                  <c:v>5</c:v>
                </c:pt>
                <c:pt idx="2579">
                  <c:v>5</c:v>
                </c:pt>
                <c:pt idx="2580">
                  <c:v>5</c:v>
                </c:pt>
                <c:pt idx="2581">
                  <c:v>5</c:v>
                </c:pt>
                <c:pt idx="2582">
                  <c:v>5</c:v>
                </c:pt>
                <c:pt idx="2583">
                  <c:v>5</c:v>
                </c:pt>
                <c:pt idx="2584">
                  <c:v>5</c:v>
                </c:pt>
                <c:pt idx="2585">
                  <c:v>5</c:v>
                </c:pt>
                <c:pt idx="2586">
                  <c:v>5</c:v>
                </c:pt>
                <c:pt idx="2587">
                  <c:v>5</c:v>
                </c:pt>
                <c:pt idx="2588">
                  <c:v>5</c:v>
                </c:pt>
                <c:pt idx="2589">
                  <c:v>5</c:v>
                </c:pt>
                <c:pt idx="2590">
                  <c:v>5</c:v>
                </c:pt>
                <c:pt idx="2591">
                  <c:v>5</c:v>
                </c:pt>
                <c:pt idx="2592">
                  <c:v>5</c:v>
                </c:pt>
                <c:pt idx="2593">
                  <c:v>5</c:v>
                </c:pt>
                <c:pt idx="2594">
                  <c:v>5</c:v>
                </c:pt>
                <c:pt idx="2595">
                  <c:v>5</c:v>
                </c:pt>
                <c:pt idx="2596">
                  <c:v>5</c:v>
                </c:pt>
                <c:pt idx="2597">
                  <c:v>5</c:v>
                </c:pt>
                <c:pt idx="2598">
                  <c:v>5</c:v>
                </c:pt>
                <c:pt idx="2599">
                  <c:v>5</c:v>
                </c:pt>
                <c:pt idx="2600">
                  <c:v>5</c:v>
                </c:pt>
                <c:pt idx="2601">
                  <c:v>5</c:v>
                </c:pt>
                <c:pt idx="2602">
                  <c:v>5</c:v>
                </c:pt>
                <c:pt idx="2603">
                  <c:v>5</c:v>
                </c:pt>
                <c:pt idx="2604">
                  <c:v>5</c:v>
                </c:pt>
                <c:pt idx="2605">
                  <c:v>5</c:v>
                </c:pt>
                <c:pt idx="2606">
                  <c:v>5</c:v>
                </c:pt>
                <c:pt idx="2607">
                  <c:v>5</c:v>
                </c:pt>
                <c:pt idx="2608">
                  <c:v>5</c:v>
                </c:pt>
                <c:pt idx="2609">
                  <c:v>5</c:v>
                </c:pt>
                <c:pt idx="2610">
                  <c:v>5</c:v>
                </c:pt>
                <c:pt idx="2611">
                  <c:v>5</c:v>
                </c:pt>
                <c:pt idx="2612">
                  <c:v>5</c:v>
                </c:pt>
                <c:pt idx="2613">
                  <c:v>5</c:v>
                </c:pt>
                <c:pt idx="2614">
                  <c:v>5</c:v>
                </c:pt>
                <c:pt idx="2615">
                  <c:v>5</c:v>
                </c:pt>
                <c:pt idx="2616">
                  <c:v>5</c:v>
                </c:pt>
                <c:pt idx="2617">
                  <c:v>5</c:v>
                </c:pt>
                <c:pt idx="2618">
                  <c:v>5</c:v>
                </c:pt>
                <c:pt idx="2619">
                  <c:v>5</c:v>
                </c:pt>
                <c:pt idx="2620">
                  <c:v>5</c:v>
                </c:pt>
                <c:pt idx="2621">
                  <c:v>5</c:v>
                </c:pt>
                <c:pt idx="2622">
                  <c:v>5</c:v>
                </c:pt>
                <c:pt idx="2623">
                  <c:v>5</c:v>
                </c:pt>
                <c:pt idx="2624">
                  <c:v>5</c:v>
                </c:pt>
                <c:pt idx="2625">
                  <c:v>5</c:v>
                </c:pt>
                <c:pt idx="2626">
                  <c:v>5</c:v>
                </c:pt>
                <c:pt idx="2627">
                  <c:v>5</c:v>
                </c:pt>
                <c:pt idx="2628">
                  <c:v>5</c:v>
                </c:pt>
                <c:pt idx="2629">
                  <c:v>5</c:v>
                </c:pt>
                <c:pt idx="2630">
                  <c:v>5</c:v>
                </c:pt>
                <c:pt idx="2631">
                  <c:v>5</c:v>
                </c:pt>
                <c:pt idx="2632">
                  <c:v>5</c:v>
                </c:pt>
                <c:pt idx="2633">
                  <c:v>5</c:v>
                </c:pt>
                <c:pt idx="2634">
                  <c:v>5</c:v>
                </c:pt>
                <c:pt idx="2635">
                  <c:v>5</c:v>
                </c:pt>
                <c:pt idx="2636">
                  <c:v>5</c:v>
                </c:pt>
                <c:pt idx="2637">
                  <c:v>5</c:v>
                </c:pt>
                <c:pt idx="2638">
                  <c:v>5</c:v>
                </c:pt>
                <c:pt idx="2639">
                  <c:v>5</c:v>
                </c:pt>
                <c:pt idx="2640">
                  <c:v>5</c:v>
                </c:pt>
                <c:pt idx="2641">
                  <c:v>5</c:v>
                </c:pt>
                <c:pt idx="2642">
                  <c:v>5</c:v>
                </c:pt>
                <c:pt idx="2643">
                  <c:v>5</c:v>
                </c:pt>
                <c:pt idx="2644">
                  <c:v>5</c:v>
                </c:pt>
                <c:pt idx="2645">
                  <c:v>5</c:v>
                </c:pt>
                <c:pt idx="2646">
                  <c:v>5</c:v>
                </c:pt>
                <c:pt idx="2647">
                  <c:v>5</c:v>
                </c:pt>
                <c:pt idx="2648">
                  <c:v>5</c:v>
                </c:pt>
                <c:pt idx="2649">
                  <c:v>5</c:v>
                </c:pt>
                <c:pt idx="2650">
                  <c:v>5</c:v>
                </c:pt>
                <c:pt idx="2651">
                  <c:v>5</c:v>
                </c:pt>
                <c:pt idx="2652">
                  <c:v>5</c:v>
                </c:pt>
                <c:pt idx="2653">
                  <c:v>5</c:v>
                </c:pt>
                <c:pt idx="2654">
                  <c:v>5</c:v>
                </c:pt>
                <c:pt idx="2655">
                  <c:v>5</c:v>
                </c:pt>
                <c:pt idx="2656">
                  <c:v>5</c:v>
                </c:pt>
                <c:pt idx="2657">
                  <c:v>5</c:v>
                </c:pt>
                <c:pt idx="2658">
                  <c:v>5</c:v>
                </c:pt>
                <c:pt idx="2659">
                  <c:v>5</c:v>
                </c:pt>
                <c:pt idx="2660">
                  <c:v>5</c:v>
                </c:pt>
                <c:pt idx="2661">
                  <c:v>5</c:v>
                </c:pt>
                <c:pt idx="2662">
                  <c:v>5</c:v>
                </c:pt>
                <c:pt idx="2663">
                  <c:v>5</c:v>
                </c:pt>
                <c:pt idx="2664">
                  <c:v>5</c:v>
                </c:pt>
                <c:pt idx="2665">
                  <c:v>5</c:v>
                </c:pt>
                <c:pt idx="2666">
                  <c:v>5</c:v>
                </c:pt>
                <c:pt idx="2667">
                  <c:v>5</c:v>
                </c:pt>
                <c:pt idx="2668">
                  <c:v>5</c:v>
                </c:pt>
                <c:pt idx="2669">
                  <c:v>5</c:v>
                </c:pt>
                <c:pt idx="2670">
                  <c:v>5</c:v>
                </c:pt>
                <c:pt idx="2671">
                  <c:v>5</c:v>
                </c:pt>
                <c:pt idx="2672">
                  <c:v>5</c:v>
                </c:pt>
                <c:pt idx="2673">
                  <c:v>5</c:v>
                </c:pt>
                <c:pt idx="2674">
                  <c:v>5</c:v>
                </c:pt>
                <c:pt idx="2675">
                  <c:v>5</c:v>
                </c:pt>
                <c:pt idx="2676">
                  <c:v>5</c:v>
                </c:pt>
                <c:pt idx="2677">
                  <c:v>5</c:v>
                </c:pt>
                <c:pt idx="2678">
                  <c:v>5</c:v>
                </c:pt>
                <c:pt idx="2679">
                  <c:v>5</c:v>
                </c:pt>
                <c:pt idx="2680">
                  <c:v>5</c:v>
                </c:pt>
                <c:pt idx="2681">
                  <c:v>5</c:v>
                </c:pt>
                <c:pt idx="2682">
                  <c:v>5</c:v>
                </c:pt>
                <c:pt idx="2683">
                  <c:v>5</c:v>
                </c:pt>
                <c:pt idx="2684">
                  <c:v>5</c:v>
                </c:pt>
                <c:pt idx="2685">
                  <c:v>5</c:v>
                </c:pt>
                <c:pt idx="2686">
                  <c:v>5</c:v>
                </c:pt>
                <c:pt idx="2687">
                  <c:v>5</c:v>
                </c:pt>
                <c:pt idx="2688">
                  <c:v>5</c:v>
                </c:pt>
                <c:pt idx="2689">
                  <c:v>5</c:v>
                </c:pt>
                <c:pt idx="2690">
                  <c:v>5</c:v>
                </c:pt>
                <c:pt idx="2691">
                  <c:v>5</c:v>
                </c:pt>
                <c:pt idx="2692">
                  <c:v>5</c:v>
                </c:pt>
                <c:pt idx="2693">
                  <c:v>5</c:v>
                </c:pt>
                <c:pt idx="2694">
                  <c:v>5</c:v>
                </c:pt>
                <c:pt idx="2695">
                  <c:v>5</c:v>
                </c:pt>
                <c:pt idx="2696">
                  <c:v>5</c:v>
                </c:pt>
                <c:pt idx="2697">
                  <c:v>5</c:v>
                </c:pt>
                <c:pt idx="2698">
                  <c:v>5</c:v>
                </c:pt>
                <c:pt idx="2699">
                  <c:v>5</c:v>
                </c:pt>
                <c:pt idx="2700">
                  <c:v>5</c:v>
                </c:pt>
                <c:pt idx="2701">
                  <c:v>5</c:v>
                </c:pt>
                <c:pt idx="2702">
                  <c:v>5</c:v>
                </c:pt>
                <c:pt idx="2703">
                  <c:v>5</c:v>
                </c:pt>
                <c:pt idx="2704">
                  <c:v>5</c:v>
                </c:pt>
                <c:pt idx="2705">
                  <c:v>5</c:v>
                </c:pt>
                <c:pt idx="2706">
                  <c:v>5</c:v>
                </c:pt>
                <c:pt idx="2707">
                  <c:v>5</c:v>
                </c:pt>
                <c:pt idx="2708">
                  <c:v>5</c:v>
                </c:pt>
                <c:pt idx="2709">
                  <c:v>5</c:v>
                </c:pt>
                <c:pt idx="2710">
                  <c:v>5</c:v>
                </c:pt>
                <c:pt idx="2711">
                  <c:v>5</c:v>
                </c:pt>
                <c:pt idx="2712">
                  <c:v>5</c:v>
                </c:pt>
                <c:pt idx="2713">
                  <c:v>5</c:v>
                </c:pt>
                <c:pt idx="2714">
                  <c:v>5</c:v>
                </c:pt>
                <c:pt idx="2715">
                  <c:v>5</c:v>
                </c:pt>
                <c:pt idx="2716">
                  <c:v>5</c:v>
                </c:pt>
                <c:pt idx="2717">
                  <c:v>5</c:v>
                </c:pt>
                <c:pt idx="2718">
                  <c:v>5</c:v>
                </c:pt>
                <c:pt idx="2719">
                  <c:v>5</c:v>
                </c:pt>
                <c:pt idx="2720">
                  <c:v>5</c:v>
                </c:pt>
                <c:pt idx="2721">
                  <c:v>5</c:v>
                </c:pt>
                <c:pt idx="2722">
                  <c:v>5</c:v>
                </c:pt>
                <c:pt idx="2723">
                  <c:v>5</c:v>
                </c:pt>
                <c:pt idx="2724">
                  <c:v>5</c:v>
                </c:pt>
                <c:pt idx="2725">
                  <c:v>5</c:v>
                </c:pt>
                <c:pt idx="2726">
                  <c:v>5</c:v>
                </c:pt>
                <c:pt idx="2727">
                  <c:v>5</c:v>
                </c:pt>
                <c:pt idx="2728">
                  <c:v>5</c:v>
                </c:pt>
                <c:pt idx="2729">
                  <c:v>5</c:v>
                </c:pt>
                <c:pt idx="2730">
                  <c:v>5</c:v>
                </c:pt>
                <c:pt idx="2731">
                  <c:v>5</c:v>
                </c:pt>
                <c:pt idx="2732">
                  <c:v>5</c:v>
                </c:pt>
                <c:pt idx="2733">
                  <c:v>5</c:v>
                </c:pt>
                <c:pt idx="2734">
                  <c:v>5</c:v>
                </c:pt>
                <c:pt idx="2735">
                  <c:v>5</c:v>
                </c:pt>
                <c:pt idx="2736">
                  <c:v>5</c:v>
                </c:pt>
                <c:pt idx="2737">
                  <c:v>5</c:v>
                </c:pt>
                <c:pt idx="2738">
                  <c:v>5</c:v>
                </c:pt>
                <c:pt idx="2739">
                  <c:v>5</c:v>
                </c:pt>
                <c:pt idx="2740">
                  <c:v>5</c:v>
                </c:pt>
                <c:pt idx="2741">
                  <c:v>5</c:v>
                </c:pt>
                <c:pt idx="2742">
                  <c:v>5</c:v>
                </c:pt>
                <c:pt idx="2743">
                  <c:v>5</c:v>
                </c:pt>
                <c:pt idx="2744">
                  <c:v>5</c:v>
                </c:pt>
                <c:pt idx="2745">
                  <c:v>5</c:v>
                </c:pt>
                <c:pt idx="2746">
                  <c:v>5</c:v>
                </c:pt>
                <c:pt idx="2747">
                  <c:v>5</c:v>
                </c:pt>
                <c:pt idx="2748">
                  <c:v>5</c:v>
                </c:pt>
                <c:pt idx="2749">
                  <c:v>5</c:v>
                </c:pt>
                <c:pt idx="2750">
                  <c:v>5</c:v>
                </c:pt>
                <c:pt idx="2751">
                  <c:v>5</c:v>
                </c:pt>
                <c:pt idx="2752">
                  <c:v>5</c:v>
                </c:pt>
                <c:pt idx="2753">
                  <c:v>5</c:v>
                </c:pt>
                <c:pt idx="2754">
                  <c:v>5</c:v>
                </c:pt>
                <c:pt idx="2755">
                  <c:v>5</c:v>
                </c:pt>
                <c:pt idx="2756">
                  <c:v>5</c:v>
                </c:pt>
                <c:pt idx="2757">
                  <c:v>5</c:v>
                </c:pt>
                <c:pt idx="2758">
                  <c:v>5</c:v>
                </c:pt>
                <c:pt idx="2759">
                  <c:v>5</c:v>
                </c:pt>
                <c:pt idx="2760">
                  <c:v>5</c:v>
                </c:pt>
                <c:pt idx="2761">
                  <c:v>5</c:v>
                </c:pt>
                <c:pt idx="2762">
                  <c:v>5</c:v>
                </c:pt>
                <c:pt idx="2763">
                  <c:v>5</c:v>
                </c:pt>
                <c:pt idx="2764">
                  <c:v>5</c:v>
                </c:pt>
                <c:pt idx="2765">
                  <c:v>5</c:v>
                </c:pt>
                <c:pt idx="2766">
                  <c:v>5</c:v>
                </c:pt>
                <c:pt idx="2767">
                  <c:v>5</c:v>
                </c:pt>
                <c:pt idx="2768">
                  <c:v>5</c:v>
                </c:pt>
                <c:pt idx="2769">
                  <c:v>5</c:v>
                </c:pt>
                <c:pt idx="2770">
                  <c:v>5</c:v>
                </c:pt>
                <c:pt idx="2771">
                  <c:v>5</c:v>
                </c:pt>
                <c:pt idx="2772">
                  <c:v>5</c:v>
                </c:pt>
                <c:pt idx="2773">
                  <c:v>5</c:v>
                </c:pt>
                <c:pt idx="2774">
                  <c:v>5</c:v>
                </c:pt>
                <c:pt idx="2775">
                  <c:v>5</c:v>
                </c:pt>
                <c:pt idx="2776">
                  <c:v>5</c:v>
                </c:pt>
                <c:pt idx="2777">
                  <c:v>5</c:v>
                </c:pt>
                <c:pt idx="2778">
                  <c:v>5</c:v>
                </c:pt>
                <c:pt idx="2779">
                  <c:v>5</c:v>
                </c:pt>
                <c:pt idx="2780">
                  <c:v>5</c:v>
                </c:pt>
                <c:pt idx="2781">
                  <c:v>5</c:v>
                </c:pt>
                <c:pt idx="2782">
                  <c:v>5</c:v>
                </c:pt>
                <c:pt idx="2783">
                  <c:v>5</c:v>
                </c:pt>
                <c:pt idx="2784">
                  <c:v>5</c:v>
                </c:pt>
                <c:pt idx="2785">
                  <c:v>5</c:v>
                </c:pt>
                <c:pt idx="2786">
                  <c:v>5</c:v>
                </c:pt>
                <c:pt idx="2787">
                  <c:v>5</c:v>
                </c:pt>
                <c:pt idx="2788">
                  <c:v>5</c:v>
                </c:pt>
                <c:pt idx="2789">
                  <c:v>5</c:v>
                </c:pt>
                <c:pt idx="2790">
                  <c:v>5</c:v>
                </c:pt>
                <c:pt idx="2791">
                  <c:v>5</c:v>
                </c:pt>
                <c:pt idx="2792">
                  <c:v>5</c:v>
                </c:pt>
                <c:pt idx="2793">
                  <c:v>5</c:v>
                </c:pt>
                <c:pt idx="2794">
                  <c:v>5</c:v>
                </c:pt>
                <c:pt idx="2795">
                  <c:v>5</c:v>
                </c:pt>
                <c:pt idx="2796">
                  <c:v>5</c:v>
                </c:pt>
                <c:pt idx="2797">
                  <c:v>5</c:v>
                </c:pt>
                <c:pt idx="2798">
                  <c:v>5</c:v>
                </c:pt>
                <c:pt idx="2799">
                  <c:v>5</c:v>
                </c:pt>
                <c:pt idx="2800">
                  <c:v>5</c:v>
                </c:pt>
                <c:pt idx="2801">
                  <c:v>5</c:v>
                </c:pt>
                <c:pt idx="2802">
                  <c:v>5</c:v>
                </c:pt>
                <c:pt idx="2803">
                  <c:v>5</c:v>
                </c:pt>
                <c:pt idx="2804">
                  <c:v>5</c:v>
                </c:pt>
                <c:pt idx="2805">
                  <c:v>5</c:v>
                </c:pt>
                <c:pt idx="2806">
                  <c:v>5</c:v>
                </c:pt>
                <c:pt idx="2807">
                  <c:v>5</c:v>
                </c:pt>
                <c:pt idx="2808">
                  <c:v>5</c:v>
                </c:pt>
                <c:pt idx="2809">
                  <c:v>5</c:v>
                </c:pt>
                <c:pt idx="2810">
                  <c:v>5</c:v>
                </c:pt>
                <c:pt idx="2811">
                  <c:v>5</c:v>
                </c:pt>
                <c:pt idx="2812">
                  <c:v>5</c:v>
                </c:pt>
                <c:pt idx="2813">
                  <c:v>5</c:v>
                </c:pt>
                <c:pt idx="2814">
                  <c:v>5</c:v>
                </c:pt>
                <c:pt idx="2815">
                  <c:v>5</c:v>
                </c:pt>
                <c:pt idx="2816">
                  <c:v>5</c:v>
                </c:pt>
                <c:pt idx="2817">
                  <c:v>5</c:v>
                </c:pt>
                <c:pt idx="2818">
                  <c:v>5</c:v>
                </c:pt>
                <c:pt idx="2819">
                  <c:v>5</c:v>
                </c:pt>
                <c:pt idx="2820">
                  <c:v>5</c:v>
                </c:pt>
                <c:pt idx="2821">
                  <c:v>5</c:v>
                </c:pt>
                <c:pt idx="2822">
                  <c:v>5</c:v>
                </c:pt>
                <c:pt idx="2823">
                  <c:v>5</c:v>
                </c:pt>
                <c:pt idx="2824">
                  <c:v>5</c:v>
                </c:pt>
                <c:pt idx="2825">
                  <c:v>5</c:v>
                </c:pt>
                <c:pt idx="2826">
                  <c:v>5</c:v>
                </c:pt>
                <c:pt idx="2827">
                  <c:v>5</c:v>
                </c:pt>
                <c:pt idx="2828">
                  <c:v>5</c:v>
                </c:pt>
                <c:pt idx="2829">
                  <c:v>5</c:v>
                </c:pt>
                <c:pt idx="2830">
                  <c:v>5</c:v>
                </c:pt>
                <c:pt idx="2831">
                  <c:v>5</c:v>
                </c:pt>
                <c:pt idx="2832">
                  <c:v>5</c:v>
                </c:pt>
                <c:pt idx="2833">
                  <c:v>5</c:v>
                </c:pt>
                <c:pt idx="2834">
                  <c:v>5</c:v>
                </c:pt>
                <c:pt idx="2835">
                  <c:v>5</c:v>
                </c:pt>
                <c:pt idx="2836">
                  <c:v>5</c:v>
                </c:pt>
                <c:pt idx="2837">
                  <c:v>5</c:v>
                </c:pt>
                <c:pt idx="2838">
                  <c:v>5</c:v>
                </c:pt>
                <c:pt idx="2839">
                  <c:v>5</c:v>
                </c:pt>
                <c:pt idx="2840">
                  <c:v>5</c:v>
                </c:pt>
                <c:pt idx="2841">
                  <c:v>5</c:v>
                </c:pt>
                <c:pt idx="2842">
                  <c:v>5</c:v>
                </c:pt>
                <c:pt idx="2843">
                  <c:v>5</c:v>
                </c:pt>
                <c:pt idx="2844">
                  <c:v>5</c:v>
                </c:pt>
                <c:pt idx="2845">
                  <c:v>5</c:v>
                </c:pt>
                <c:pt idx="2846">
                  <c:v>5</c:v>
                </c:pt>
                <c:pt idx="2847">
                  <c:v>5</c:v>
                </c:pt>
                <c:pt idx="2848">
                  <c:v>5</c:v>
                </c:pt>
                <c:pt idx="2849">
                  <c:v>5</c:v>
                </c:pt>
                <c:pt idx="2850">
                  <c:v>5</c:v>
                </c:pt>
                <c:pt idx="2851">
                  <c:v>5</c:v>
                </c:pt>
                <c:pt idx="2852">
                  <c:v>5</c:v>
                </c:pt>
                <c:pt idx="2853">
                  <c:v>5</c:v>
                </c:pt>
                <c:pt idx="2854">
                  <c:v>5</c:v>
                </c:pt>
                <c:pt idx="2855">
                  <c:v>5</c:v>
                </c:pt>
                <c:pt idx="2856">
                  <c:v>5</c:v>
                </c:pt>
                <c:pt idx="2857">
                  <c:v>5</c:v>
                </c:pt>
                <c:pt idx="2858">
                  <c:v>5</c:v>
                </c:pt>
                <c:pt idx="2859">
                  <c:v>5</c:v>
                </c:pt>
                <c:pt idx="2860">
                  <c:v>5</c:v>
                </c:pt>
                <c:pt idx="2861">
                  <c:v>5</c:v>
                </c:pt>
                <c:pt idx="2862">
                  <c:v>5</c:v>
                </c:pt>
                <c:pt idx="2863">
                  <c:v>5</c:v>
                </c:pt>
                <c:pt idx="2864">
                  <c:v>5</c:v>
                </c:pt>
                <c:pt idx="2865">
                  <c:v>5</c:v>
                </c:pt>
                <c:pt idx="2866">
                  <c:v>5</c:v>
                </c:pt>
                <c:pt idx="2867">
                  <c:v>5</c:v>
                </c:pt>
                <c:pt idx="2868">
                  <c:v>5</c:v>
                </c:pt>
                <c:pt idx="2869">
                  <c:v>5</c:v>
                </c:pt>
                <c:pt idx="2870">
                  <c:v>5</c:v>
                </c:pt>
                <c:pt idx="2871">
                  <c:v>5</c:v>
                </c:pt>
                <c:pt idx="2872">
                  <c:v>5</c:v>
                </c:pt>
                <c:pt idx="2873">
                  <c:v>5</c:v>
                </c:pt>
                <c:pt idx="2874">
                  <c:v>5</c:v>
                </c:pt>
                <c:pt idx="2875">
                  <c:v>5</c:v>
                </c:pt>
                <c:pt idx="2876">
                  <c:v>5</c:v>
                </c:pt>
                <c:pt idx="2877">
                  <c:v>5</c:v>
                </c:pt>
                <c:pt idx="2878">
                  <c:v>5</c:v>
                </c:pt>
                <c:pt idx="2879">
                  <c:v>5</c:v>
                </c:pt>
                <c:pt idx="2880">
                  <c:v>5</c:v>
                </c:pt>
                <c:pt idx="2881">
                  <c:v>5</c:v>
                </c:pt>
                <c:pt idx="2882">
                  <c:v>5</c:v>
                </c:pt>
                <c:pt idx="2883">
                  <c:v>5</c:v>
                </c:pt>
                <c:pt idx="2884">
                  <c:v>5</c:v>
                </c:pt>
                <c:pt idx="2885">
                  <c:v>5</c:v>
                </c:pt>
                <c:pt idx="2886">
                  <c:v>5</c:v>
                </c:pt>
                <c:pt idx="2887">
                  <c:v>5</c:v>
                </c:pt>
                <c:pt idx="2888">
                  <c:v>5</c:v>
                </c:pt>
                <c:pt idx="2889">
                  <c:v>5</c:v>
                </c:pt>
                <c:pt idx="2890">
                  <c:v>5</c:v>
                </c:pt>
                <c:pt idx="2891">
                  <c:v>5</c:v>
                </c:pt>
                <c:pt idx="2892">
                  <c:v>5</c:v>
                </c:pt>
                <c:pt idx="2893">
                  <c:v>5</c:v>
                </c:pt>
                <c:pt idx="2894">
                  <c:v>5</c:v>
                </c:pt>
                <c:pt idx="2895">
                  <c:v>5</c:v>
                </c:pt>
                <c:pt idx="2896">
                  <c:v>5</c:v>
                </c:pt>
                <c:pt idx="2897">
                  <c:v>5</c:v>
                </c:pt>
                <c:pt idx="2898">
                  <c:v>5</c:v>
                </c:pt>
                <c:pt idx="2899">
                  <c:v>5</c:v>
                </c:pt>
                <c:pt idx="2900">
                  <c:v>5</c:v>
                </c:pt>
                <c:pt idx="2901">
                  <c:v>5</c:v>
                </c:pt>
                <c:pt idx="2902">
                  <c:v>5</c:v>
                </c:pt>
                <c:pt idx="2903">
                  <c:v>5</c:v>
                </c:pt>
                <c:pt idx="2904">
                  <c:v>5</c:v>
                </c:pt>
                <c:pt idx="2905">
                  <c:v>5</c:v>
                </c:pt>
                <c:pt idx="2906">
                  <c:v>5</c:v>
                </c:pt>
                <c:pt idx="2907">
                  <c:v>5</c:v>
                </c:pt>
                <c:pt idx="2908">
                  <c:v>5</c:v>
                </c:pt>
                <c:pt idx="2909">
                  <c:v>5</c:v>
                </c:pt>
                <c:pt idx="2910">
                  <c:v>5</c:v>
                </c:pt>
                <c:pt idx="2911">
                  <c:v>5</c:v>
                </c:pt>
                <c:pt idx="2912">
                  <c:v>5</c:v>
                </c:pt>
                <c:pt idx="2913">
                  <c:v>5</c:v>
                </c:pt>
                <c:pt idx="2914">
                  <c:v>5</c:v>
                </c:pt>
                <c:pt idx="2915">
                  <c:v>5</c:v>
                </c:pt>
                <c:pt idx="2916">
                  <c:v>5</c:v>
                </c:pt>
                <c:pt idx="2917">
                  <c:v>5</c:v>
                </c:pt>
                <c:pt idx="2918">
                  <c:v>5</c:v>
                </c:pt>
                <c:pt idx="2919">
                  <c:v>5</c:v>
                </c:pt>
                <c:pt idx="2920">
                  <c:v>5</c:v>
                </c:pt>
                <c:pt idx="2921">
                  <c:v>5</c:v>
                </c:pt>
                <c:pt idx="2922">
                  <c:v>5</c:v>
                </c:pt>
                <c:pt idx="2923">
                  <c:v>5</c:v>
                </c:pt>
                <c:pt idx="2924">
                  <c:v>5</c:v>
                </c:pt>
                <c:pt idx="2925">
                  <c:v>5</c:v>
                </c:pt>
                <c:pt idx="2926">
                  <c:v>5</c:v>
                </c:pt>
                <c:pt idx="2927">
                  <c:v>5</c:v>
                </c:pt>
                <c:pt idx="2928">
                  <c:v>5</c:v>
                </c:pt>
                <c:pt idx="2929">
                  <c:v>5</c:v>
                </c:pt>
                <c:pt idx="2930">
                  <c:v>5</c:v>
                </c:pt>
                <c:pt idx="2931">
                  <c:v>5</c:v>
                </c:pt>
                <c:pt idx="2932">
                  <c:v>5</c:v>
                </c:pt>
                <c:pt idx="2933">
                  <c:v>5</c:v>
                </c:pt>
                <c:pt idx="2934">
                  <c:v>5</c:v>
                </c:pt>
                <c:pt idx="2935">
                  <c:v>5</c:v>
                </c:pt>
                <c:pt idx="2936">
                  <c:v>5</c:v>
                </c:pt>
                <c:pt idx="2937">
                  <c:v>5</c:v>
                </c:pt>
                <c:pt idx="2938">
                  <c:v>5</c:v>
                </c:pt>
                <c:pt idx="2939">
                  <c:v>5</c:v>
                </c:pt>
                <c:pt idx="2940">
                  <c:v>5</c:v>
                </c:pt>
                <c:pt idx="2941">
                  <c:v>5</c:v>
                </c:pt>
                <c:pt idx="2942">
                  <c:v>5</c:v>
                </c:pt>
                <c:pt idx="2943">
                  <c:v>5</c:v>
                </c:pt>
                <c:pt idx="2944">
                  <c:v>5</c:v>
                </c:pt>
                <c:pt idx="2945">
                  <c:v>5</c:v>
                </c:pt>
                <c:pt idx="2946">
                  <c:v>5</c:v>
                </c:pt>
                <c:pt idx="2947">
                  <c:v>5</c:v>
                </c:pt>
                <c:pt idx="2948">
                  <c:v>5</c:v>
                </c:pt>
                <c:pt idx="2949">
                  <c:v>5</c:v>
                </c:pt>
                <c:pt idx="2950">
                  <c:v>5</c:v>
                </c:pt>
                <c:pt idx="2951">
                  <c:v>5</c:v>
                </c:pt>
                <c:pt idx="2952">
                  <c:v>5</c:v>
                </c:pt>
                <c:pt idx="2953">
                  <c:v>5</c:v>
                </c:pt>
                <c:pt idx="2954">
                  <c:v>5</c:v>
                </c:pt>
                <c:pt idx="2955">
                  <c:v>5</c:v>
                </c:pt>
                <c:pt idx="2956">
                  <c:v>5</c:v>
                </c:pt>
                <c:pt idx="2957">
                  <c:v>5</c:v>
                </c:pt>
                <c:pt idx="2958">
                  <c:v>5</c:v>
                </c:pt>
                <c:pt idx="2959">
                  <c:v>5</c:v>
                </c:pt>
                <c:pt idx="2960">
                  <c:v>5</c:v>
                </c:pt>
                <c:pt idx="2961">
                  <c:v>5</c:v>
                </c:pt>
                <c:pt idx="2962">
                  <c:v>5</c:v>
                </c:pt>
                <c:pt idx="2963">
                  <c:v>5</c:v>
                </c:pt>
                <c:pt idx="2964">
                  <c:v>5</c:v>
                </c:pt>
                <c:pt idx="2965">
                  <c:v>5</c:v>
                </c:pt>
                <c:pt idx="2966">
                  <c:v>5</c:v>
                </c:pt>
                <c:pt idx="2967">
                  <c:v>5</c:v>
                </c:pt>
                <c:pt idx="2968">
                  <c:v>5</c:v>
                </c:pt>
                <c:pt idx="2969">
                  <c:v>5</c:v>
                </c:pt>
                <c:pt idx="2970">
                  <c:v>5</c:v>
                </c:pt>
                <c:pt idx="2971">
                  <c:v>5</c:v>
                </c:pt>
                <c:pt idx="2972">
                  <c:v>5</c:v>
                </c:pt>
                <c:pt idx="2973">
                  <c:v>5</c:v>
                </c:pt>
                <c:pt idx="2974">
                  <c:v>5</c:v>
                </c:pt>
                <c:pt idx="2975">
                  <c:v>5</c:v>
                </c:pt>
                <c:pt idx="2976">
                  <c:v>5</c:v>
                </c:pt>
                <c:pt idx="2977">
                  <c:v>5</c:v>
                </c:pt>
                <c:pt idx="2978">
                  <c:v>5</c:v>
                </c:pt>
                <c:pt idx="2979">
                  <c:v>5</c:v>
                </c:pt>
                <c:pt idx="2980">
                  <c:v>5</c:v>
                </c:pt>
                <c:pt idx="2981">
                  <c:v>5</c:v>
                </c:pt>
                <c:pt idx="2982">
                  <c:v>5</c:v>
                </c:pt>
                <c:pt idx="2983">
                  <c:v>5</c:v>
                </c:pt>
                <c:pt idx="2984">
                  <c:v>5</c:v>
                </c:pt>
                <c:pt idx="2985">
                  <c:v>5</c:v>
                </c:pt>
                <c:pt idx="2986">
                  <c:v>5</c:v>
                </c:pt>
                <c:pt idx="2987">
                  <c:v>5</c:v>
                </c:pt>
                <c:pt idx="2988">
                  <c:v>5</c:v>
                </c:pt>
                <c:pt idx="2989">
                  <c:v>5</c:v>
                </c:pt>
                <c:pt idx="2990">
                  <c:v>5</c:v>
                </c:pt>
                <c:pt idx="2991">
                  <c:v>5</c:v>
                </c:pt>
                <c:pt idx="2992">
                  <c:v>5</c:v>
                </c:pt>
                <c:pt idx="2993">
                  <c:v>5</c:v>
                </c:pt>
                <c:pt idx="2994">
                  <c:v>5</c:v>
                </c:pt>
                <c:pt idx="2995">
                  <c:v>5</c:v>
                </c:pt>
                <c:pt idx="2996">
                  <c:v>5</c:v>
                </c:pt>
                <c:pt idx="2997">
                  <c:v>5</c:v>
                </c:pt>
                <c:pt idx="2998">
                  <c:v>5</c:v>
                </c:pt>
                <c:pt idx="2999">
                  <c:v>5</c:v>
                </c:pt>
                <c:pt idx="3000">
                  <c:v>5</c:v>
                </c:pt>
                <c:pt idx="3001">
                  <c:v>5</c:v>
                </c:pt>
                <c:pt idx="3002">
                  <c:v>5</c:v>
                </c:pt>
                <c:pt idx="3003">
                  <c:v>5</c:v>
                </c:pt>
                <c:pt idx="3004">
                  <c:v>5</c:v>
                </c:pt>
                <c:pt idx="3005">
                  <c:v>5</c:v>
                </c:pt>
                <c:pt idx="3006">
                  <c:v>5</c:v>
                </c:pt>
                <c:pt idx="3007">
                  <c:v>5</c:v>
                </c:pt>
                <c:pt idx="3008">
                  <c:v>5</c:v>
                </c:pt>
                <c:pt idx="3009">
                  <c:v>5</c:v>
                </c:pt>
                <c:pt idx="3010">
                  <c:v>5</c:v>
                </c:pt>
                <c:pt idx="3011">
                  <c:v>5</c:v>
                </c:pt>
                <c:pt idx="3012">
                  <c:v>5</c:v>
                </c:pt>
                <c:pt idx="3013">
                  <c:v>5</c:v>
                </c:pt>
                <c:pt idx="3014">
                  <c:v>5</c:v>
                </c:pt>
                <c:pt idx="3015">
                  <c:v>5</c:v>
                </c:pt>
                <c:pt idx="3016">
                  <c:v>5</c:v>
                </c:pt>
                <c:pt idx="3017">
                  <c:v>5</c:v>
                </c:pt>
                <c:pt idx="3018">
                  <c:v>5</c:v>
                </c:pt>
                <c:pt idx="3019">
                  <c:v>5</c:v>
                </c:pt>
                <c:pt idx="3020">
                  <c:v>5</c:v>
                </c:pt>
                <c:pt idx="3021">
                  <c:v>5</c:v>
                </c:pt>
                <c:pt idx="3022">
                  <c:v>5</c:v>
                </c:pt>
                <c:pt idx="3023">
                  <c:v>5</c:v>
                </c:pt>
                <c:pt idx="3024">
                  <c:v>5</c:v>
                </c:pt>
                <c:pt idx="3025">
                  <c:v>5</c:v>
                </c:pt>
                <c:pt idx="3026">
                  <c:v>5</c:v>
                </c:pt>
                <c:pt idx="3027">
                  <c:v>5</c:v>
                </c:pt>
                <c:pt idx="3028">
                  <c:v>5</c:v>
                </c:pt>
                <c:pt idx="3029">
                  <c:v>5</c:v>
                </c:pt>
                <c:pt idx="3030">
                  <c:v>5</c:v>
                </c:pt>
                <c:pt idx="3031">
                  <c:v>5</c:v>
                </c:pt>
                <c:pt idx="3032">
                  <c:v>5</c:v>
                </c:pt>
                <c:pt idx="3033">
                  <c:v>5</c:v>
                </c:pt>
                <c:pt idx="3034">
                  <c:v>5</c:v>
                </c:pt>
                <c:pt idx="3035">
                  <c:v>5</c:v>
                </c:pt>
                <c:pt idx="3036">
                  <c:v>5</c:v>
                </c:pt>
                <c:pt idx="3037">
                  <c:v>5</c:v>
                </c:pt>
                <c:pt idx="3038">
                  <c:v>5</c:v>
                </c:pt>
                <c:pt idx="3039">
                  <c:v>5</c:v>
                </c:pt>
                <c:pt idx="3040">
                  <c:v>5</c:v>
                </c:pt>
                <c:pt idx="3041">
                  <c:v>5</c:v>
                </c:pt>
                <c:pt idx="3042">
                  <c:v>5</c:v>
                </c:pt>
                <c:pt idx="3043">
                  <c:v>5</c:v>
                </c:pt>
                <c:pt idx="3044">
                  <c:v>5</c:v>
                </c:pt>
                <c:pt idx="3045">
                  <c:v>5</c:v>
                </c:pt>
                <c:pt idx="3046">
                  <c:v>5</c:v>
                </c:pt>
                <c:pt idx="3047">
                  <c:v>5</c:v>
                </c:pt>
                <c:pt idx="3048">
                  <c:v>5</c:v>
                </c:pt>
                <c:pt idx="3049">
                  <c:v>5</c:v>
                </c:pt>
                <c:pt idx="3050">
                  <c:v>5</c:v>
                </c:pt>
                <c:pt idx="3051">
                  <c:v>5</c:v>
                </c:pt>
                <c:pt idx="3052">
                  <c:v>5</c:v>
                </c:pt>
                <c:pt idx="3053">
                  <c:v>5</c:v>
                </c:pt>
                <c:pt idx="3054">
                  <c:v>5</c:v>
                </c:pt>
                <c:pt idx="3055">
                  <c:v>5</c:v>
                </c:pt>
                <c:pt idx="3056">
                  <c:v>5</c:v>
                </c:pt>
                <c:pt idx="3057">
                  <c:v>5</c:v>
                </c:pt>
                <c:pt idx="3058">
                  <c:v>5</c:v>
                </c:pt>
                <c:pt idx="3059">
                  <c:v>5</c:v>
                </c:pt>
                <c:pt idx="3060">
                  <c:v>5</c:v>
                </c:pt>
                <c:pt idx="3061">
                  <c:v>5</c:v>
                </c:pt>
                <c:pt idx="3062">
                  <c:v>5</c:v>
                </c:pt>
                <c:pt idx="3063">
                  <c:v>5</c:v>
                </c:pt>
                <c:pt idx="3064">
                  <c:v>5</c:v>
                </c:pt>
                <c:pt idx="3065">
                  <c:v>5</c:v>
                </c:pt>
                <c:pt idx="3066">
                  <c:v>5</c:v>
                </c:pt>
                <c:pt idx="3067">
                  <c:v>5</c:v>
                </c:pt>
                <c:pt idx="3068">
                  <c:v>5</c:v>
                </c:pt>
                <c:pt idx="3069">
                  <c:v>5</c:v>
                </c:pt>
                <c:pt idx="3070">
                  <c:v>5</c:v>
                </c:pt>
                <c:pt idx="3071">
                  <c:v>5</c:v>
                </c:pt>
                <c:pt idx="3072">
                  <c:v>5</c:v>
                </c:pt>
                <c:pt idx="3073">
                  <c:v>5</c:v>
                </c:pt>
                <c:pt idx="3074">
                  <c:v>5</c:v>
                </c:pt>
                <c:pt idx="3075">
                  <c:v>5</c:v>
                </c:pt>
                <c:pt idx="3076">
                  <c:v>5</c:v>
                </c:pt>
                <c:pt idx="3077">
                  <c:v>5</c:v>
                </c:pt>
                <c:pt idx="3078">
                  <c:v>5</c:v>
                </c:pt>
                <c:pt idx="3079">
                  <c:v>5</c:v>
                </c:pt>
                <c:pt idx="3080">
                  <c:v>5</c:v>
                </c:pt>
                <c:pt idx="3081">
                  <c:v>5</c:v>
                </c:pt>
                <c:pt idx="3082">
                  <c:v>5</c:v>
                </c:pt>
                <c:pt idx="3083">
                  <c:v>5</c:v>
                </c:pt>
                <c:pt idx="3084">
                  <c:v>5</c:v>
                </c:pt>
                <c:pt idx="3085">
                  <c:v>5</c:v>
                </c:pt>
                <c:pt idx="3086">
                  <c:v>5</c:v>
                </c:pt>
                <c:pt idx="3087">
                  <c:v>5</c:v>
                </c:pt>
                <c:pt idx="3088">
                  <c:v>5</c:v>
                </c:pt>
                <c:pt idx="3089">
                  <c:v>5</c:v>
                </c:pt>
                <c:pt idx="3090">
                  <c:v>5</c:v>
                </c:pt>
                <c:pt idx="3091">
                  <c:v>5</c:v>
                </c:pt>
                <c:pt idx="3092">
                  <c:v>5</c:v>
                </c:pt>
                <c:pt idx="3093">
                  <c:v>5</c:v>
                </c:pt>
                <c:pt idx="3094">
                  <c:v>5</c:v>
                </c:pt>
                <c:pt idx="3095">
                  <c:v>5</c:v>
                </c:pt>
                <c:pt idx="3096">
                  <c:v>5</c:v>
                </c:pt>
                <c:pt idx="3097">
                  <c:v>5</c:v>
                </c:pt>
                <c:pt idx="3098">
                  <c:v>5</c:v>
                </c:pt>
                <c:pt idx="3099">
                  <c:v>5</c:v>
                </c:pt>
                <c:pt idx="3100">
                  <c:v>5</c:v>
                </c:pt>
                <c:pt idx="3101">
                  <c:v>5</c:v>
                </c:pt>
              </c:numCache>
            </c:numRef>
          </c:val>
          <c:smooth val="0"/>
          <c:extLst>
            <c:ext xmlns:c16="http://schemas.microsoft.com/office/drawing/2014/chart" uri="{C3380CC4-5D6E-409C-BE32-E72D297353CC}">
              <c16:uniqueId val="{00000002-2243-47FC-872A-BB94CD9AD3F5}"/>
            </c:ext>
          </c:extLst>
        </c:ser>
        <c:ser>
          <c:idx val="0"/>
          <c:order val="3"/>
          <c:tx>
            <c:strRef>
              <c:f>Waveform!$A$58</c:f>
              <c:strCache>
                <c:ptCount val="1"/>
                <c:pt idx="0">
                  <c:v>WEn</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Waveform!$C$58:$DOJ$58</c:f>
              <c:numCache>
                <c:formatCode>General</c:formatCode>
                <c:ptCount val="3102"/>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3-2243-47FC-872A-BB94CD9AD3F5}"/>
            </c:ext>
          </c:extLst>
        </c:ser>
        <c:ser>
          <c:idx val="2"/>
          <c:order val="4"/>
          <c:tx>
            <c:strRef>
              <c:f>Waveform!$A$57</c:f>
              <c:strCache>
                <c:ptCount val="1"/>
                <c:pt idx="0">
                  <c:v>ADVn</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Waveform!$C$57:$DOJ$57</c:f>
              <c:numCache>
                <c:formatCode>General</c:formatCode>
                <c:ptCount val="3102"/>
                <c:pt idx="0">
                  <c:v>3</c:v>
                </c:pt>
                <c:pt idx="1">
                  <c:v>2</c:v>
                </c:pt>
                <c:pt idx="2">
                  <c:v>2</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2</c:v>
                </c:pt>
                <c:pt idx="89">
                  <c:v>2</c:v>
                </c:pt>
                <c:pt idx="90">
                  <c:v>2</c:v>
                </c:pt>
                <c:pt idx="91">
                  <c:v>2</c:v>
                </c:pt>
                <c:pt idx="92">
                  <c:v>2</c:v>
                </c:pt>
                <c:pt idx="93">
                  <c:v>2</c:v>
                </c:pt>
                <c:pt idx="94">
                  <c:v>2</c:v>
                </c:pt>
                <c:pt idx="95">
                  <c:v>2</c:v>
                </c:pt>
                <c:pt idx="96">
                  <c:v>2</c:v>
                </c:pt>
                <c:pt idx="97">
                  <c:v>2</c:v>
                </c:pt>
                <c:pt idx="98">
                  <c:v>2</c:v>
                </c:pt>
                <c:pt idx="99">
                  <c:v>2</c:v>
                </c:pt>
                <c:pt idx="100">
                  <c:v>2</c:v>
                </c:pt>
                <c:pt idx="101">
                  <c:v>2</c:v>
                </c:pt>
                <c:pt idx="102">
                  <c:v>2</c:v>
                </c:pt>
                <c:pt idx="103">
                  <c:v>2</c:v>
                </c:pt>
                <c:pt idx="104">
                  <c:v>2</c:v>
                </c:pt>
                <c:pt idx="105">
                  <c:v>2</c:v>
                </c:pt>
                <c:pt idx="106">
                  <c:v>2</c:v>
                </c:pt>
                <c:pt idx="107">
                  <c:v>2</c:v>
                </c:pt>
                <c:pt idx="108">
                  <c:v>2</c:v>
                </c:pt>
                <c:pt idx="109">
                  <c:v>2</c:v>
                </c:pt>
                <c:pt idx="110">
                  <c:v>2</c:v>
                </c:pt>
                <c:pt idx="111">
                  <c:v>2</c:v>
                </c:pt>
                <c:pt idx="112">
                  <c:v>2</c:v>
                </c:pt>
                <c:pt idx="113">
                  <c:v>2</c:v>
                </c:pt>
                <c:pt idx="114">
                  <c:v>2</c:v>
                </c:pt>
                <c:pt idx="115">
                  <c:v>2</c:v>
                </c:pt>
                <c:pt idx="116">
                  <c:v>2</c:v>
                </c:pt>
                <c:pt idx="117">
                  <c:v>2</c:v>
                </c:pt>
                <c:pt idx="118">
                  <c:v>2</c:v>
                </c:pt>
                <c:pt idx="119">
                  <c:v>2</c:v>
                </c:pt>
                <c:pt idx="120">
                  <c:v>2</c:v>
                </c:pt>
                <c:pt idx="121">
                  <c:v>2</c:v>
                </c:pt>
                <c:pt idx="122">
                  <c:v>2</c:v>
                </c:pt>
                <c:pt idx="123">
                  <c:v>2</c:v>
                </c:pt>
                <c:pt idx="124">
                  <c:v>2</c:v>
                </c:pt>
                <c:pt idx="125">
                  <c:v>2</c:v>
                </c:pt>
                <c:pt idx="126">
                  <c:v>2</c:v>
                </c:pt>
                <c:pt idx="127">
                  <c:v>2</c:v>
                </c:pt>
                <c:pt idx="128">
                  <c:v>2</c:v>
                </c:pt>
                <c:pt idx="129">
                  <c:v>2</c:v>
                </c:pt>
                <c:pt idx="130">
                  <c:v>2</c:v>
                </c:pt>
                <c:pt idx="131">
                  <c:v>2</c:v>
                </c:pt>
                <c:pt idx="132">
                  <c:v>2</c:v>
                </c:pt>
                <c:pt idx="133">
                  <c:v>2</c:v>
                </c:pt>
                <c:pt idx="134">
                  <c:v>2</c:v>
                </c:pt>
                <c:pt idx="135">
                  <c:v>2</c:v>
                </c:pt>
                <c:pt idx="136">
                  <c:v>2</c:v>
                </c:pt>
                <c:pt idx="137">
                  <c:v>2</c:v>
                </c:pt>
                <c:pt idx="138">
                  <c:v>2</c:v>
                </c:pt>
                <c:pt idx="139">
                  <c:v>2</c:v>
                </c:pt>
                <c:pt idx="140">
                  <c:v>2</c:v>
                </c:pt>
                <c:pt idx="141">
                  <c:v>2</c:v>
                </c:pt>
                <c:pt idx="142">
                  <c:v>2</c:v>
                </c:pt>
                <c:pt idx="143">
                  <c:v>2</c:v>
                </c:pt>
                <c:pt idx="144">
                  <c:v>2</c:v>
                </c:pt>
                <c:pt idx="145">
                  <c:v>2</c:v>
                </c:pt>
                <c:pt idx="146">
                  <c:v>2</c:v>
                </c:pt>
                <c:pt idx="147">
                  <c:v>2</c:v>
                </c:pt>
                <c:pt idx="148">
                  <c:v>2</c:v>
                </c:pt>
                <c:pt idx="149">
                  <c:v>2</c:v>
                </c:pt>
                <c:pt idx="150">
                  <c:v>2</c:v>
                </c:pt>
                <c:pt idx="151">
                  <c:v>2</c:v>
                </c:pt>
                <c:pt idx="152">
                  <c:v>2</c:v>
                </c:pt>
                <c:pt idx="153">
                  <c:v>2</c:v>
                </c:pt>
                <c:pt idx="154">
                  <c:v>2</c:v>
                </c:pt>
                <c:pt idx="155">
                  <c:v>2</c:v>
                </c:pt>
                <c:pt idx="156">
                  <c:v>2</c:v>
                </c:pt>
                <c:pt idx="157">
                  <c:v>2</c:v>
                </c:pt>
                <c:pt idx="158">
                  <c:v>2</c:v>
                </c:pt>
                <c:pt idx="159">
                  <c:v>2</c:v>
                </c:pt>
                <c:pt idx="160">
                  <c:v>2</c:v>
                </c:pt>
                <c:pt idx="161">
                  <c:v>2</c:v>
                </c:pt>
                <c:pt idx="162">
                  <c:v>2</c:v>
                </c:pt>
                <c:pt idx="163">
                  <c:v>2</c:v>
                </c:pt>
                <c:pt idx="164">
                  <c:v>2</c:v>
                </c:pt>
                <c:pt idx="165">
                  <c:v>2</c:v>
                </c:pt>
                <c:pt idx="166">
                  <c:v>2</c:v>
                </c:pt>
                <c:pt idx="167">
                  <c:v>2</c:v>
                </c:pt>
                <c:pt idx="168">
                  <c:v>2</c:v>
                </c:pt>
                <c:pt idx="169">
                  <c:v>2</c:v>
                </c:pt>
                <c:pt idx="170">
                  <c:v>2</c:v>
                </c:pt>
                <c:pt idx="171">
                  <c:v>2</c:v>
                </c:pt>
                <c:pt idx="172">
                  <c:v>2</c:v>
                </c:pt>
                <c:pt idx="173">
                  <c:v>2</c:v>
                </c:pt>
                <c:pt idx="174">
                  <c:v>2</c:v>
                </c:pt>
                <c:pt idx="175">
                  <c:v>2</c:v>
                </c:pt>
                <c:pt idx="176">
                  <c:v>2</c:v>
                </c:pt>
                <c:pt idx="177">
                  <c:v>2</c:v>
                </c:pt>
                <c:pt idx="178">
                  <c:v>2</c:v>
                </c:pt>
                <c:pt idx="179">
                  <c:v>2</c:v>
                </c:pt>
                <c:pt idx="180">
                  <c:v>2</c:v>
                </c:pt>
                <c:pt idx="181">
                  <c:v>2</c:v>
                </c:pt>
                <c:pt idx="182">
                  <c:v>2</c:v>
                </c:pt>
                <c:pt idx="183">
                  <c:v>2</c:v>
                </c:pt>
                <c:pt idx="184">
                  <c:v>2</c:v>
                </c:pt>
                <c:pt idx="185">
                  <c:v>2</c:v>
                </c:pt>
                <c:pt idx="186">
                  <c:v>2</c:v>
                </c:pt>
                <c:pt idx="187">
                  <c:v>2</c:v>
                </c:pt>
                <c:pt idx="188">
                  <c:v>2</c:v>
                </c:pt>
                <c:pt idx="189">
                  <c:v>2</c:v>
                </c:pt>
                <c:pt idx="190">
                  <c:v>2</c:v>
                </c:pt>
                <c:pt idx="191">
                  <c:v>2</c:v>
                </c:pt>
                <c:pt idx="192">
                  <c:v>2</c:v>
                </c:pt>
                <c:pt idx="193">
                  <c:v>2</c:v>
                </c:pt>
                <c:pt idx="194">
                  <c:v>2</c:v>
                </c:pt>
                <c:pt idx="195">
                  <c:v>2</c:v>
                </c:pt>
                <c:pt idx="196">
                  <c:v>2</c:v>
                </c:pt>
                <c:pt idx="197">
                  <c:v>2</c:v>
                </c:pt>
                <c:pt idx="198">
                  <c:v>2</c:v>
                </c:pt>
                <c:pt idx="199">
                  <c:v>2</c:v>
                </c:pt>
                <c:pt idx="200">
                  <c:v>2</c:v>
                </c:pt>
                <c:pt idx="201">
                  <c:v>2</c:v>
                </c:pt>
                <c:pt idx="202">
                  <c:v>2</c:v>
                </c:pt>
                <c:pt idx="203">
                  <c:v>2</c:v>
                </c:pt>
                <c:pt idx="204">
                  <c:v>2</c:v>
                </c:pt>
                <c:pt idx="205">
                  <c:v>2</c:v>
                </c:pt>
                <c:pt idx="206">
                  <c:v>2</c:v>
                </c:pt>
                <c:pt idx="207">
                  <c:v>2</c:v>
                </c:pt>
                <c:pt idx="208">
                  <c:v>2</c:v>
                </c:pt>
                <c:pt idx="209">
                  <c:v>2</c:v>
                </c:pt>
                <c:pt idx="210">
                  <c:v>2</c:v>
                </c:pt>
                <c:pt idx="211">
                  <c:v>2</c:v>
                </c:pt>
                <c:pt idx="212">
                  <c:v>2</c:v>
                </c:pt>
                <c:pt idx="213">
                  <c:v>2</c:v>
                </c:pt>
                <c:pt idx="214">
                  <c:v>2</c:v>
                </c:pt>
                <c:pt idx="215">
                  <c:v>2</c:v>
                </c:pt>
                <c:pt idx="216">
                  <c:v>2</c:v>
                </c:pt>
                <c:pt idx="217">
                  <c:v>2</c:v>
                </c:pt>
                <c:pt idx="218">
                  <c:v>2</c:v>
                </c:pt>
                <c:pt idx="219">
                  <c:v>2</c:v>
                </c:pt>
                <c:pt idx="220">
                  <c:v>2</c:v>
                </c:pt>
                <c:pt idx="221">
                  <c:v>2</c:v>
                </c:pt>
                <c:pt idx="222">
                  <c:v>2</c:v>
                </c:pt>
                <c:pt idx="223">
                  <c:v>2</c:v>
                </c:pt>
                <c:pt idx="224">
                  <c:v>2</c:v>
                </c:pt>
                <c:pt idx="225">
                  <c:v>2</c:v>
                </c:pt>
                <c:pt idx="226">
                  <c:v>2</c:v>
                </c:pt>
                <c:pt idx="227">
                  <c:v>2</c:v>
                </c:pt>
                <c:pt idx="228">
                  <c:v>2</c:v>
                </c:pt>
                <c:pt idx="229">
                  <c:v>2</c:v>
                </c:pt>
                <c:pt idx="230">
                  <c:v>2</c:v>
                </c:pt>
                <c:pt idx="231">
                  <c:v>2</c:v>
                </c:pt>
                <c:pt idx="232">
                  <c:v>2</c:v>
                </c:pt>
                <c:pt idx="233">
                  <c:v>2</c:v>
                </c:pt>
                <c:pt idx="234">
                  <c:v>2</c:v>
                </c:pt>
                <c:pt idx="235">
                  <c:v>2</c:v>
                </c:pt>
                <c:pt idx="236">
                  <c:v>2</c:v>
                </c:pt>
                <c:pt idx="237">
                  <c:v>2</c:v>
                </c:pt>
                <c:pt idx="238">
                  <c:v>2</c:v>
                </c:pt>
                <c:pt idx="239">
                  <c:v>2</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3</c:v>
                </c:pt>
                <c:pt idx="303">
                  <c:v>3</c:v>
                </c:pt>
                <c:pt idx="304">
                  <c:v>3</c:v>
                </c:pt>
                <c:pt idx="305">
                  <c:v>3</c:v>
                </c:pt>
                <c:pt idx="306">
                  <c:v>3</c:v>
                </c:pt>
                <c:pt idx="307">
                  <c:v>3</c:v>
                </c:pt>
                <c:pt idx="308">
                  <c:v>3</c:v>
                </c:pt>
                <c:pt idx="309">
                  <c:v>3</c:v>
                </c:pt>
                <c:pt idx="310">
                  <c:v>3</c:v>
                </c:pt>
                <c:pt idx="311">
                  <c:v>3</c:v>
                </c:pt>
                <c:pt idx="312">
                  <c:v>3</c:v>
                </c:pt>
                <c:pt idx="313">
                  <c:v>3</c:v>
                </c:pt>
                <c:pt idx="314">
                  <c:v>3</c:v>
                </c:pt>
                <c:pt idx="315">
                  <c:v>3</c:v>
                </c:pt>
                <c:pt idx="316">
                  <c:v>3</c:v>
                </c:pt>
                <c:pt idx="317">
                  <c:v>3</c:v>
                </c:pt>
                <c:pt idx="318">
                  <c:v>3</c:v>
                </c:pt>
                <c:pt idx="319">
                  <c:v>3</c:v>
                </c:pt>
                <c:pt idx="320">
                  <c:v>3</c:v>
                </c:pt>
                <c:pt idx="321">
                  <c:v>3</c:v>
                </c:pt>
                <c:pt idx="322">
                  <c:v>3</c:v>
                </c:pt>
                <c:pt idx="323">
                  <c:v>3</c:v>
                </c:pt>
                <c:pt idx="324">
                  <c:v>3</c:v>
                </c:pt>
                <c:pt idx="325">
                  <c:v>3</c:v>
                </c:pt>
                <c:pt idx="326">
                  <c:v>3</c:v>
                </c:pt>
                <c:pt idx="327">
                  <c:v>3</c:v>
                </c:pt>
                <c:pt idx="328">
                  <c:v>3</c:v>
                </c:pt>
                <c:pt idx="329">
                  <c:v>3</c:v>
                </c:pt>
                <c:pt idx="330">
                  <c:v>3</c:v>
                </c:pt>
                <c:pt idx="331">
                  <c:v>3</c:v>
                </c:pt>
                <c:pt idx="332">
                  <c:v>3</c:v>
                </c:pt>
                <c:pt idx="333">
                  <c:v>3</c:v>
                </c:pt>
                <c:pt idx="334">
                  <c:v>3</c:v>
                </c:pt>
                <c:pt idx="335">
                  <c:v>3</c:v>
                </c:pt>
                <c:pt idx="336">
                  <c:v>3</c:v>
                </c:pt>
                <c:pt idx="337">
                  <c:v>3</c:v>
                </c:pt>
                <c:pt idx="338">
                  <c:v>3</c:v>
                </c:pt>
                <c:pt idx="339">
                  <c:v>3</c:v>
                </c:pt>
                <c:pt idx="340">
                  <c:v>3</c:v>
                </c:pt>
                <c:pt idx="341">
                  <c:v>3</c:v>
                </c:pt>
                <c:pt idx="342">
                  <c:v>3</c:v>
                </c:pt>
                <c:pt idx="343">
                  <c:v>3</c:v>
                </c:pt>
                <c:pt idx="344">
                  <c:v>3</c:v>
                </c:pt>
                <c:pt idx="345">
                  <c:v>3</c:v>
                </c:pt>
                <c:pt idx="346">
                  <c:v>3</c:v>
                </c:pt>
                <c:pt idx="347">
                  <c:v>3</c:v>
                </c:pt>
                <c:pt idx="348">
                  <c:v>3</c:v>
                </c:pt>
                <c:pt idx="349">
                  <c:v>3</c:v>
                </c:pt>
                <c:pt idx="350">
                  <c:v>3</c:v>
                </c:pt>
                <c:pt idx="351">
                  <c:v>3</c:v>
                </c:pt>
                <c:pt idx="352">
                  <c:v>3</c:v>
                </c:pt>
                <c:pt idx="353">
                  <c:v>3</c:v>
                </c:pt>
                <c:pt idx="354">
                  <c:v>3</c:v>
                </c:pt>
                <c:pt idx="355">
                  <c:v>3</c:v>
                </c:pt>
                <c:pt idx="356">
                  <c:v>3</c:v>
                </c:pt>
                <c:pt idx="357">
                  <c:v>3</c:v>
                </c:pt>
                <c:pt idx="358">
                  <c:v>3</c:v>
                </c:pt>
                <c:pt idx="359">
                  <c:v>3</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3</c:v>
                </c:pt>
                <c:pt idx="481">
                  <c:v>3</c:v>
                </c:pt>
                <c:pt idx="482">
                  <c:v>3</c:v>
                </c:pt>
                <c:pt idx="483">
                  <c:v>3</c:v>
                </c:pt>
                <c:pt idx="484">
                  <c:v>3</c:v>
                </c:pt>
                <c:pt idx="485">
                  <c:v>3</c:v>
                </c:pt>
                <c:pt idx="486">
                  <c:v>3</c:v>
                </c:pt>
                <c:pt idx="487">
                  <c:v>3</c:v>
                </c:pt>
                <c:pt idx="488">
                  <c:v>3</c:v>
                </c:pt>
                <c:pt idx="489">
                  <c:v>3</c:v>
                </c:pt>
                <c:pt idx="490">
                  <c:v>3</c:v>
                </c:pt>
                <c:pt idx="491">
                  <c:v>3</c:v>
                </c:pt>
                <c:pt idx="492">
                  <c:v>3</c:v>
                </c:pt>
                <c:pt idx="493">
                  <c:v>3</c:v>
                </c:pt>
                <c:pt idx="494">
                  <c:v>3</c:v>
                </c:pt>
                <c:pt idx="495">
                  <c:v>3</c:v>
                </c:pt>
                <c:pt idx="496">
                  <c:v>3</c:v>
                </c:pt>
                <c:pt idx="497">
                  <c:v>3</c:v>
                </c:pt>
                <c:pt idx="498">
                  <c:v>3</c:v>
                </c:pt>
                <c:pt idx="499">
                  <c:v>3</c:v>
                </c:pt>
                <c:pt idx="500">
                  <c:v>3</c:v>
                </c:pt>
                <c:pt idx="501">
                  <c:v>3</c:v>
                </c:pt>
                <c:pt idx="502">
                  <c:v>3</c:v>
                </c:pt>
                <c:pt idx="503">
                  <c:v>3</c:v>
                </c:pt>
                <c:pt idx="504">
                  <c:v>3</c:v>
                </c:pt>
                <c:pt idx="505">
                  <c:v>3</c:v>
                </c:pt>
                <c:pt idx="506">
                  <c:v>3</c:v>
                </c:pt>
                <c:pt idx="507">
                  <c:v>3</c:v>
                </c:pt>
                <c:pt idx="508">
                  <c:v>3</c:v>
                </c:pt>
                <c:pt idx="509">
                  <c:v>3</c:v>
                </c:pt>
                <c:pt idx="510">
                  <c:v>3</c:v>
                </c:pt>
                <c:pt idx="511">
                  <c:v>3</c:v>
                </c:pt>
                <c:pt idx="512">
                  <c:v>3</c:v>
                </c:pt>
                <c:pt idx="513">
                  <c:v>3</c:v>
                </c:pt>
                <c:pt idx="514">
                  <c:v>3</c:v>
                </c:pt>
                <c:pt idx="515">
                  <c:v>3</c:v>
                </c:pt>
                <c:pt idx="516">
                  <c:v>3</c:v>
                </c:pt>
                <c:pt idx="517">
                  <c:v>3</c:v>
                </c:pt>
                <c:pt idx="518">
                  <c:v>3</c:v>
                </c:pt>
                <c:pt idx="519">
                  <c:v>3</c:v>
                </c:pt>
                <c:pt idx="520">
                  <c:v>3</c:v>
                </c:pt>
                <c:pt idx="521">
                  <c:v>3</c:v>
                </c:pt>
                <c:pt idx="522">
                  <c:v>3</c:v>
                </c:pt>
                <c:pt idx="523">
                  <c:v>3</c:v>
                </c:pt>
                <c:pt idx="524">
                  <c:v>3</c:v>
                </c:pt>
                <c:pt idx="525">
                  <c:v>3</c:v>
                </c:pt>
                <c:pt idx="526">
                  <c:v>3</c:v>
                </c:pt>
                <c:pt idx="527">
                  <c:v>3</c:v>
                </c:pt>
                <c:pt idx="528">
                  <c:v>3</c:v>
                </c:pt>
                <c:pt idx="529">
                  <c:v>3</c:v>
                </c:pt>
                <c:pt idx="530">
                  <c:v>3</c:v>
                </c:pt>
                <c:pt idx="531">
                  <c:v>3</c:v>
                </c:pt>
                <c:pt idx="532">
                  <c:v>3</c:v>
                </c:pt>
                <c:pt idx="533">
                  <c:v>3</c:v>
                </c:pt>
                <c:pt idx="534">
                  <c:v>3</c:v>
                </c:pt>
                <c:pt idx="535">
                  <c:v>3</c:v>
                </c:pt>
                <c:pt idx="536">
                  <c:v>3</c:v>
                </c:pt>
                <c:pt idx="537">
                  <c:v>3</c:v>
                </c:pt>
                <c:pt idx="538">
                  <c:v>3</c:v>
                </c:pt>
                <c:pt idx="539">
                  <c:v>3</c:v>
                </c:pt>
                <c:pt idx="540">
                  <c:v>3</c:v>
                </c:pt>
                <c:pt idx="541">
                  <c:v>3</c:v>
                </c:pt>
                <c:pt idx="542">
                  <c:v>3</c:v>
                </c:pt>
                <c:pt idx="543">
                  <c:v>3</c:v>
                </c:pt>
                <c:pt idx="544">
                  <c:v>3</c:v>
                </c:pt>
                <c:pt idx="545">
                  <c:v>3</c:v>
                </c:pt>
                <c:pt idx="546">
                  <c:v>3</c:v>
                </c:pt>
                <c:pt idx="547">
                  <c:v>3</c:v>
                </c:pt>
                <c:pt idx="548">
                  <c:v>3</c:v>
                </c:pt>
                <c:pt idx="549">
                  <c:v>3</c:v>
                </c:pt>
                <c:pt idx="550">
                  <c:v>3</c:v>
                </c:pt>
                <c:pt idx="551">
                  <c:v>3</c:v>
                </c:pt>
                <c:pt idx="552">
                  <c:v>3</c:v>
                </c:pt>
                <c:pt idx="553">
                  <c:v>3</c:v>
                </c:pt>
                <c:pt idx="554">
                  <c:v>3</c:v>
                </c:pt>
                <c:pt idx="555">
                  <c:v>3</c:v>
                </c:pt>
                <c:pt idx="556">
                  <c:v>3</c:v>
                </c:pt>
                <c:pt idx="557">
                  <c:v>3</c:v>
                </c:pt>
                <c:pt idx="558">
                  <c:v>3</c:v>
                </c:pt>
                <c:pt idx="559">
                  <c:v>3</c:v>
                </c:pt>
                <c:pt idx="560">
                  <c:v>3</c:v>
                </c:pt>
                <c:pt idx="561">
                  <c:v>3</c:v>
                </c:pt>
                <c:pt idx="562">
                  <c:v>3</c:v>
                </c:pt>
                <c:pt idx="563">
                  <c:v>3</c:v>
                </c:pt>
                <c:pt idx="564">
                  <c:v>3</c:v>
                </c:pt>
                <c:pt idx="565">
                  <c:v>3</c:v>
                </c:pt>
                <c:pt idx="566">
                  <c:v>3</c:v>
                </c:pt>
                <c:pt idx="567">
                  <c:v>3</c:v>
                </c:pt>
                <c:pt idx="568">
                  <c:v>3</c:v>
                </c:pt>
                <c:pt idx="569">
                  <c:v>3</c:v>
                </c:pt>
                <c:pt idx="570">
                  <c:v>3</c:v>
                </c:pt>
                <c:pt idx="571">
                  <c:v>3</c:v>
                </c:pt>
                <c:pt idx="572">
                  <c:v>3</c:v>
                </c:pt>
                <c:pt idx="573">
                  <c:v>3</c:v>
                </c:pt>
                <c:pt idx="574">
                  <c:v>3</c:v>
                </c:pt>
                <c:pt idx="575">
                  <c:v>3</c:v>
                </c:pt>
                <c:pt idx="576">
                  <c:v>3</c:v>
                </c:pt>
                <c:pt idx="577">
                  <c:v>3</c:v>
                </c:pt>
                <c:pt idx="578">
                  <c:v>3</c:v>
                </c:pt>
                <c:pt idx="579">
                  <c:v>3</c:v>
                </c:pt>
                <c:pt idx="580">
                  <c:v>3</c:v>
                </c:pt>
                <c:pt idx="581">
                  <c:v>3</c:v>
                </c:pt>
                <c:pt idx="582">
                  <c:v>3</c:v>
                </c:pt>
                <c:pt idx="583">
                  <c:v>3</c:v>
                </c:pt>
                <c:pt idx="584">
                  <c:v>3</c:v>
                </c:pt>
                <c:pt idx="585">
                  <c:v>3</c:v>
                </c:pt>
                <c:pt idx="586">
                  <c:v>3</c:v>
                </c:pt>
                <c:pt idx="587">
                  <c:v>3</c:v>
                </c:pt>
                <c:pt idx="588">
                  <c:v>3</c:v>
                </c:pt>
                <c:pt idx="589">
                  <c:v>3</c:v>
                </c:pt>
                <c:pt idx="590">
                  <c:v>3</c:v>
                </c:pt>
                <c:pt idx="591">
                  <c:v>3</c:v>
                </c:pt>
                <c:pt idx="592">
                  <c:v>3</c:v>
                </c:pt>
                <c:pt idx="593">
                  <c:v>3</c:v>
                </c:pt>
                <c:pt idx="594">
                  <c:v>3</c:v>
                </c:pt>
                <c:pt idx="595">
                  <c:v>3</c:v>
                </c:pt>
                <c:pt idx="596">
                  <c:v>3</c:v>
                </c:pt>
                <c:pt idx="597">
                  <c:v>3</c:v>
                </c:pt>
                <c:pt idx="598">
                  <c:v>3</c:v>
                </c:pt>
                <c:pt idx="599">
                  <c:v>3</c:v>
                </c:pt>
                <c:pt idx="600">
                  <c:v>3</c:v>
                </c:pt>
                <c:pt idx="601">
                  <c:v>3</c:v>
                </c:pt>
                <c:pt idx="602">
                  <c:v>3</c:v>
                </c:pt>
                <c:pt idx="603">
                  <c:v>3</c:v>
                </c:pt>
                <c:pt idx="604">
                  <c:v>3</c:v>
                </c:pt>
                <c:pt idx="605">
                  <c:v>3</c:v>
                </c:pt>
                <c:pt idx="606">
                  <c:v>3</c:v>
                </c:pt>
                <c:pt idx="607">
                  <c:v>3</c:v>
                </c:pt>
                <c:pt idx="608">
                  <c:v>3</c:v>
                </c:pt>
                <c:pt idx="609">
                  <c:v>3</c:v>
                </c:pt>
                <c:pt idx="610">
                  <c:v>3</c:v>
                </c:pt>
                <c:pt idx="611">
                  <c:v>3</c:v>
                </c:pt>
                <c:pt idx="612">
                  <c:v>3</c:v>
                </c:pt>
                <c:pt idx="613">
                  <c:v>3</c:v>
                </c:pt>
                <c:pt idx="614">
                  <c:v>3</c:v>
                </c:pt>
                <c:pt idx="615">
                  <c:v>3</c:v>
                </c:pt>
                <c:pt idx="616">
                  <c:v>3</c:v>
                </c:pt>
                <c:pt idx="617">
                  <c:v>3</c:v>
                </c:pt>
                <c:pt idx="618">
                  <c:v>3</c:v>
                </c:pt>
                <c:pt idx="619">
                  <c:v>3</c:v>
                </c:pt>
                <c:pt idx="620">
                  <c:v>3</c:v>
                </c:pt>
                <c:pt idx="621">
                  <c:v>3</c:v>
                </c:pt>
                <c:pt idx="622">
                  <c:v>3</c:v>
                </c:pt>
                <c:pt idx="623">
                  <c:v>3</c:v>
                </c:pt>
                <c:pt idx="624">
                  <c:v>3</c:v>
                </c:pt>
                <c:pt idx="625">
                  <c:v>3</c:v>
                </c:pt>
                <c:pt idx="626">
                  <c:v>3</c:v>
                </c:pt>
                <c:pt idx="627">
                  <c:v>3</c:v>
                </c:pt>
                <c:pt idx="628">
                  <c:v>3</c:v>
                </c:pt>
                <c:pt idx="629">
                  <c:v>3</c:v>
                </c:pt>
                <c:pt idx="630">
                  <c:v>3</c:v>
                </c:pt>
                <c:pt idx="631">
                  <c:v>3</c:v>
                </c:pt>
                <c:pt idx="632">
                  <c:v>3</c:v>
                </c:pt>
                <c:pt idx="633">
                  <c:v>3</c:v>
                </c:pt>
                <c:pt idx="634">
                  <c:v>3</c:v>
                </c:pt>
                <c:pt idx="635">
                  <c:v>3</c:v>
                </c:pt>
                <c:pt idx="636">
                  <c:v>3</c:v>
                </c:pt>
                <c:pt idx="637">
                  <c:v>3</c:v>
                </c:pt>
                <c:pt idx="638">
                  <c:v>3</c:v>
                </c:pt>
                <c:pt idx="639">
                  <c:v>3</c:v>
                </c:pt>
                <c:pt idx="640">
                  <c:v>3</c:v>
                </c:pt>
                <c:pt idx="641">
                  <c:v>3</c:v>
                </c:pt>
                <c:pt idx="642">
                  <c:v>3</c:v>
                </c:pt>
                <c:pt idx="643">
                  <c:v>3</c:v>
                </c:pt>
                <c:pt idx="644">
                  <c:v>3</c:v>
                </c:pt>
                <c:pt idx="645">
                  <c:v>3</c:v>
                </c:pt>
                <c:pt idx="646">
                  <c:v>3</c:v>
                </c:pt>
                <c:pt idx="647">
                  <c:v>3</c:v>
                </c:pt>
                <c:pt idx="648">
                  <c:v>3</c:v>
                </c:pt>
                <c:pt idx="649">
                  <c:v>3</c:v>
                </c:pt>
                <c:pt idx="650">
                  <c:v>3</c:v>
                </c:pt>
                <c:pt idx="651">
                  <c:v>3</c:v>
                </c:pt>
                <c:pt idx="652">
                  <c:v>3</c:v>
                </c:pt>
                <c:pt idx="653">
                  <c:v>3</c:v>
                </c:pt>
                <c:pt idx="654">
                  <c:v>3</c:v>
                </c:pt>
                <c:pt idx="655">
                  <c:v>3</c:v>
                </c:pt>
                <c:pt idx="656">
                  <c:v>3</c:v>
                </c:pt>
                <c:pt idx="657">
                  <c:v>3</c:v>
                </c:pt>
                <c:pt idx="658">
                  <c:v>3</c:v>
                </c:pt>
                <c:pt idx="659">
                  <c:v>3</c:v>
                </c:pt>
                <c:pt idx="660">
                  <c:v>3</c:v>
                </c:pt>
                <c:pt idx="661">
                  <c:v>3</c:v>
                </c:pt>
                <c:pt idx="662">
                  <c:v>3</c:v>
                </c:pt>
                <c:pt idx="663">
                  <c:v>3</c:v>
                </c:pt>
                <c:pt idx="664">
                  <c:v>3</c:v>
                </c:pt>
                <c:pt idx="665">
                  <c:v>3</c:v>
                </c:pt>
                <c:pt idx="666">
                  <c:v>3</c:v>
                </c:pt>
                <c:pt idx="667">
                  <c:v>3</c:v>
                </c:pt>
                <c:pt idx="668">
                  <c:v>3</c:v>
                </c:pt>
                <c:pt idx="669">
                  <c:v>3</c:v>
                </c:pt>
                <c:pt idx="670">
                  <c:v>3</c:v>
                </c:pt>
                <c:pt idx="671">
                  <c:v>3</c:v>
                </c:pt>
                <c:pt idx="672">
                  <c:v>3</c:v>
                </c:pt>
                <c:pt idx="673">
                  <c:v>3</c:v>
                </c:pt>
                <c:pt idx="674">
                  <c:v>3</c:v>
                </c:pt>
                <c:pt idx="675">
                  <c:v>3</c:v>
                </c:pt>
                <c:pt idx="676">
                  <c:v>3</c:v>
                </c:pt>
                <c:pt idx="677">
                  <c:v>3</c:v>
                </c:pt>
                <c:pt idx="678">
                  <c:v>3</c:v>
                </c:pt>
                <c:pt idx="679">
                  <c:v>3</c:v>
                </c:pt>
                <c:pt idx="680">
                  <c:v>3</c:v>
                </c:pt>
                <c:pt idx="681">
                  <c:v>3</c:v>
                </c:pt>
                <c:pt idx="682">
                  <c:v>3</c:v>
                </c:pt>
                <c:pt idx="683">
                  <c:v>3</c:v>
                </c:pt>
                <c:pt idx="684">
                  <c:v>3</c:v>
                </c:pt>
                <c:pt idx="685">
                  <c:v>3</c:v>
                </c:pt>
                <c:pt idx="686">
                  <c:v>3</c:v>
                </c:pt>
                <c:pt idx="687">
                  <c:v>3</c:v>
                </c:pt>
                <c:pt idx="688">
                  <c:v>3</c:v>
                </c:pt>
                <c:pt idx="689">
                  <c:v>3</c:v>
                </c:pt>
                <c:pt idx="690">
                  <c:v>3</c:v>
                </c:pt>
                <c:pt idx="691">
                  <c:v>3</c:v>
                </c:pt>
                <c:pt idx="692">
                  <c:v>3</c:v>
                </c:pt>
                <c:pt idx="693">
                  <c:v>3</c:v>
                </c:pt>
                <c:pt idx="694">
                  <c:v>3</c:v>
                </c:pt>
                <c:pt idx="695">
                  <c:v>3</c:v>
                </c:pt>
                <c:pt idx="696">
                  <c:v>3</c:v>
                </c:pt>
                <c:pt idx="697">
                  <c:v>3</c:v>
                </c:pt>
                <c:pt idx="698">
                  <c:v>3</c:v>
                </c:pt>
                <c:pt idx="699">
                  <c:v>3</c:v>
                </c:pt>
                <c:pt idx="700">
                  <c:v>3</c:v>
                </c:pt>
                <c:pt idx="701">
                  <c:v>3</c:v>
                </c:pt>
                <c:pt idx="702">
                  <c:v>3</c:v>
                </c:pt>
                <c:pt idx="703">
                  <c:v>3</c:v>
                </c:pt>
                <c:pt idx="704">
                  <c:v>3</c:v>
                </c:pt>
                <c:pt idx="705">
                  <c:v>3</c:v>
                </c:pt>
                <c:pt idx="706">
                  <c:v>3</c:v>
                </c:pt>
                <c:pt idx="707">
                  <c:v>3</c:v>
                </c:pt>
                <c:pt idx="708">
                  <c:v>3</c:v>
                </c:pt>
                <c:pt idx="709">
                  <c:v>3</c:v>
                </c:pt>
                <c:pt idx="710">
                  <c:v>3</c:v>
                </c:pt>
                <c:pt idx="711">
                  <c:v>3</c:v>
                </c:pt>
                <c:pt idx="712">
                  <c:v>3</c:v>
                </c:pt>
                <c:pt idx="713">
                  <c:v>3</c:v>
                </c:pt>
                <c:pt idx="714">
                  <c:v>3</c:v>
                </c:pt>
                <c:pt idx="715">
                  <c:v>3</c:v>
                </c:pt>
                <c:pt idx="716">
                  <c:v>3</c:v>
                </c:pt>
                <c:pt idx="717">
                  <c:v>3</c:v>
                </c:pt>
                <c:pt idx="718">
                  <c:v>3</c:v>
                </c:pt>
                <c:pt idx="719">
                  <c:v>3</c:v>
                </c:pt>
                <c:pt idx="720">
                  <c:v>3</c:v>
                </c:pt>
                <c:pt idx="721">
                  <c:v>3</c:v>
                </c:pt>
                <c:pt idx="722">
                  <c:v>3</c:v>
                </c:pt>
                <c:pt idx="723">
                  <c:v>3</c:v>
                </c:pt>
                <c:pt idx="724">
                  <c:v>3</c:v>
                </c:pt>
                <c:pt idx="725">
                  <c:v>3</c:v>
                </c:pt>
                <c:pt idx="726">
                  <c:v>3</c:v>
                </c:pt>
                <c:pt idx="727">
                  <c:v>3</c:v>
                </c:pt>
                <c:pt idx="728">
                  <c:v>3</c:v>
                </c:pt>
                <c:pt idx="729">
                  <c:v>3</c:v>
                </c:pt>
                <c:pt idx="730">
                  <c:v>3</c:v>
                </c:pt>
                <c:pt idx="731">
                  <c:v>3</c:v>
                </c:pt>
                <c:pt idx="732">
                  <c:v>3</c:v>
                </c:pt>
                <c:pt idx="733">
                  <c:v>3</c:v>
                </c:pt>
                <c:pt idx="734">
                  <c:v>3</c:v>
                </c:pt>
                <c:pt idx="735">
                  <c:v>3</c:v>
                </c:pt>
                <c:pt idx="736">
                  <c:v>3</c:v>
                </c:pt>
                <c:pt idx="737">
                  <c:v>3</c:v>
                </c:pt>
                <c:pt idx="738">
                  <c:v>3</c:v>
                </c:pt>
                <c:pt idx="739">
                  <c:v>3</c:v>
                </c:pt>
                <c:pt idx="740">
                  <c:v>3</c:v>
                </c:pt>
                <c:pt idx="741">
                  <c:v>3</c:v>
                </c:pt>
                <c:pt idx="742">
                  <c:v>3</c:v>
                </c:pt>
                <c:pt idx="743">
                  <c:v>3</c:v>
                </c:pt>
                <c:pt idx="744">
                  <c:v>3</c:v>
                </c:pt>
                <c:pt idx="745">
                  <c:v>3</c:v>
                </c:pt>
                <c:pt idx="746">
                  <c:v>3</c:v>
                </c:pt>
                <c:pt idx="747">
                  <c:v>3</c:v>
                </c:pt>
                <c:pt idx="748">
                  <c:v>3</c:v>
                </c:pt>
                <c:pt idx="749">
                  <c:v>3</c:v>
                </c:pt>
                <c:pt idx="750">
                  <c:v>3</c:v>
                </c:pt>
                <c:pt idx="751">
                  <c:v>3</c:v>
                </c:pt>
                <c:pt idx="752">
                  <c:v>3</c:v>
                </c:pt>
                <c:pt idx="753">
                  <c:v>3</c:v>
                </c:pt>
                <c:pt idx="754">
                  <c:v>3</c:v>
                </c:pt>
                <c:pt idx="755">
                  <c:v>3</c:v>
                </c:pt>
                <c:pt idx="756">
                  <c:v>3</c:v>
                </c:pt>
                <c:pt idx="757">
                  <c:v>3</c:v>
                </c:pt>
                <c:pt idx="758">
                  <c:v>3</c:v>
                </c:pt>
                <c:pt idx="759">
                  <c:v>3</c:v>
                </c:pt>
                <c:pt idx="760">
                  <c:v>3</c:v>
                </c:pt>
                <c:pt idx="761">
                  <c:v>3</c:v>
                </c:pt>
                <c:pt idx="762">
                  <c:v>3</c:v>
                </c:pt>
                <c:pt idx="763">
                  <c:v>3</c:v>
                </c:pt>
                <c:pt idx="764">
                  <c:v>3</c:v>
                </c:pt>
                <c:pt idx="765">
                  <c:v>3</c:v>
                </c:pt>
                <c:pt idx="766">
                  <c:v>3</c:v>
                </c:pt>
                <c:pt idx="767">
                  <c:v>3</c:v>
                </c:pt>
                <c:pt idx="768">
                  <c:v>3</c:v>
                </c:pt>
                <c:pt idx="769">
                  <c:v>3</c:v>
                </c:pt>
                <c:pt idx="770">
                  <c:v>3</c:v>
                </c:pt>
                <c:pt idx="771">
                  <c:v>3</c:v>
                </c:pt>
                <c:pt idx="772">
                  <c:v>3</c:v>
                </c:pt>
                <c:pt idx="773">
                  <c:v>3</c:v>
                </c:pt>
                <c:pt idx="774">
                  <c:v>3</c:v>
                </c:pt>
                <c:pt idx="775">
                  <c:v>3</c:v>
                </c:pt>
                <c:pt idx="776">
                  <c:v>3</c:v>
                </c:pt>
                <c:pt idx="777">
                  <c:v>3</c:v>
                </c:pt>
                <c:pt idx="778">
                  <c:v>3</c:v>
                </c:pt>
                <c:pt idx="779">
                  <c:v>3</c:v>
                </c:pt>
                <c:pt idx="780">
                  <c:v>3</c:v>
                </c:pt>
                <c:pt idx="781">
                  <c:v>3</c:v>
                </c:pt>
                <c:pt idx="782">
                  <c:v>3</c:v>
                </c:pt>
                <c:pt idx="783">
                  <c:v>3</c:v>
                </c:pt>
                <c:pt idx="784">
                  <c:v>3</c:v>
                </c:pt>
                <c:pt idx="785">
                  <c:v>3</c:v>
                </c:pt>
                <c:pt idx="786">
                  <c:v>3</c:v>
                </c:pt>
                <c:pt idx="787">
                  <c:v>3</c:v>
                </c:pt>
                <c:pt idx="788">
                  <c:v>3</c:v>
                </c:pt>
                <c:pt idx="789">
                  <c:v>3</c:v>
                </c:pt>
                <c:pt idx="790">
                  <c:v>3</c:v>
                </c:pt>
                <c:pt idx="791">
                  <c:v>3</c:v>
                </c:pt>
                <c:pt idx="792">
                  <c:v>3</c:v>
                </c:pt>
                <c:pt idx="793">
                  <c:v>3</c:v>
                </c:pt>
                <c:pt idx="794">
                  <c:v>3</c:v>
                </c:pt>
                <c:pt idx="795">
                  <c:v>3</c:v>
                </c:pt>
                <c:pt idx="796">
                  <c:v>3</c:v>
                </c:pt>
                <c:pt idx="797">
                  <c:v>3</c:v>
                </c:pt>
                <c:pt idx="798">
                  <c:v>3</c:v>
                </c:pt>
                <c:pt idx="799">
                  <c:v>3</c:v>
                </c:pt>
                <c:pt idx="800">
                  <c:v>3</c:v>
                </c:pt>
                <c:pt idx="801">
                  <c:v>3</c:v>
                </c:pt>
                <c:pt idx="802">
                  <c:v>3</c:v>
                </c:pt>
                <c:pt idx="803">
                  <c:v>3</c:v>
                </c:pt>
                <c:pt idx="804">
                  <c:v>3</c:v>
                </c:pt>
                <c:pt idx="805">
                  <c:v>3</c:v>
                </c:pt>
                <c:pt idx="806">
                  <c:v>3</c:v>
                </c:pt>
                <c:pt idx="807">
                  <c:v>3</c:v>
                </c:pt>
                <c:pt idx="808">
                  <c:v>3</c:v>
                </c:pt>
                <c:pt idx="809">
                  <c:v>3</c:v>
                </c:pt>
                <c:pt idx="810">
                  <c:v>3</c:v>
                </c:pt>
                <c:pt idx="811">
                  <c:v>3</c:v>
                </c:pt>
                <c:pt idx="812">
                  <c:v>3</c:v>
                </c:pt>
                <c:pt idx="813">
                  <c:v>3</c:v>
                </c:pt>
                <c:pt idx="814">
                  <c:v>3</c:v>
                </c:pt>
                <c:pt idx="815">
                  <c:v>3</c:v>
                </c:pt>
                <c:pt idx="816">
                  <c:v>3</c:v>
                </c:pt>
                <c:pt idx="817">
                  <c:v>3</c:v>
                </c:pt>
                <c:pt idx="818">
                  <c:v>3</c:v>
                </c:pt>
                <c:pt idx="819">
                  <c:v>3</c:v>
                </c:pt>
                <c:pt idx="820">
                  <c:v>3</c:v>
                </c:pt>
                <c:pt idx="821">
                  <c:v>3</c:v>
                </c:pt>
                <c:pt idx="822">
                  <c:v>3</c:v>
                </c:pt>
                <c:pt idx="823">
                  <c:v>3</c:v>
                </c:pt>
                <c:pt idx="824">
                  <c:v>3</c:v>
                </c:pt>
                <c:pt idx="825">
                  <c:v>3</c:v>
                </c:pt>
                <c:pt idx="826">
                  <c:v>3</c:v>
                </c:pt>
                <c:pt idx="827">
                  <c:v>3</c:v>
                </c:pt>
                <c:pt idx="828">
                  <c:v>3</c:v>
                </c:pt>
                <c:pt idx="829">
                  <c:v>3</c:v>
                </c:pt>
                <c:pt idx="830">
                  <c:v>3</c:v>
                </c:pt>
                <c:pt idx="831">
                  <c:v>3</c:v>
                </c:pt>
                <c:pt idx="832">
                  <c:v>3</c:v>
                </c:pt>
                <c:pt idx="833">
                  <c:v>3</c:v>
                </c:pt>
                <c:pt idx="834">
                  <c:v>3</c:v>
                </c:pt>
                <c:pt idx="835">
                  <c:v>3</c:v>
                </c:pt>
                <c:pt idx="836">
                  <c:v>3</c:v>
                </c:pt>
                <c:pt idx="837">
                  <c:v>3</c:v>
                </c:pt>
                <c:pt idx="838">
                  <c:v>3</c:v>
                </c:pt>
                <c:pt idx="839">
                  <c:v>3</c:v>
                </c:pt>
                <c:pt idx="840">
                  <c:v>3</c:v>
                </c:pt>
                <c:pt idx="841">
                  <c:v>3</c:v>
                </c:pt>
                <c:pt idx="842">
                  <c:v>3</c:v>
                </c:pt>
                <c:pt idx="843">
                  <c:v>3</c:v>
                </c:pt>
                <c:pt idx="844">
                  <c:v>3</c:v>
                </c:pt>
                <c:pt idx="845">
                  <c:v>3</c:v>
                </c:pt>
                <c:pt idx="846">
                  <c:v>3</c:v>
                </c:pt>
                <c:pt idx="847">
                  <c:v>3</c:v>
                </c:pt>
                <c:pt idx="848">
                  <c:v>3</c:v>
                </c:pt>
                <c:pt idx="849">
                  <c:v>3</c:v>
                </c:pt>
                <c:pt idx="850">
                  <c:v>3</c:v>
                </c:pt>
                <c:pt idx="851">
                  <c:v>3</c:v>
                </c:pt>
                <c:pt idx="852">
                  <c:v>3</c:v>
                </c:pt>
                <c:pt idx="853">
                  <c:v>3</c:v>
                </c:pt>
                <c:pt idx="854">
                  <c:v>3</c:v>
                </c:pt>
                <c:pt idx="855">
                  <c:v>3</c:v>
                </c:pt>
                <c:pt idx="856">
                  <c:v>3</c:v>
                </c:pt>
                <c:pt idx="857">
                  <c:v>3</c:v>
                </c:pt>
                <c:pt idx="858">
                  <c:v>3</c:v>
                </c:pt>
                <c:pt idx="859">
                  <c:v>3</c:v>
                </c:pt>
                <c:pt idx="860">
                  <c:v>3</c:v>
                </c:pt>
                <c:pt idx="861">
                  <c:v>3</c:v>
                </c:pt>
                <c:pt idx="862">
                  <c:v>3</c:v>
                </c:pt>
                <c:pt idx="863">
                  <c:v>3</c:v>
                </c:pt>
                <c:pt idx="864">
                  <c:v>3</c:v>
                </c:pt>
                <c:pt idx="865">
                  <c:v>3</c:v>
                </c:pt>
                <c:pt idx="866">
                  <c:v>3</c:v>
                </c:pt>
                <c:pt idx="867">
                  <c:v>3</c:v>
                </c:pt>
                <c:pt idx="868">
                  <c:v>3</c:v>
                </c:pt>
                <c:pt idx="869">
                  <c:v>3</c:v>
                </c:pt>
                <c:pt idx="870">
                  <c:v>3</c:v>
                </c:pt>
                <c:pt idx="871">
                  <c:v>3</c:v>
                </c:pt>
                <c:pt idx="872">
                  <c:v>3</c:v>
                </c:pt>
                <c:pt idx="873">
                  <c:v>3</c:v>
                </c:pt>
                <c:pt idx="874">
                  <c:v>3</c:v>
                </c:pt>
                <c:pt idx="875">
                  <c:v>3</c:v>
                </c:pt>
                <c:pt idx="876">
                  <c:v>3</c:v>
                </c:pt>
                <c:pt idx="877">
                  <c:v>3</c:v>
                </c:pt>
                <c:pt idx="878">
                  <c:v>3</c:v>
                </c:pt>
                <c:pt idx="879">
                  <c:v>3</c:v>
                </c:pt>
                <c:pt idx="880">
                  <c:v>3</c:v>
                </c:pt>
                <c:pt idx="881">
                  <c:v>3</c:v>
                </c:pt>
                <c:pt idx="882">
                  <c:v>3</c:v>
                </c:pt>
                <c:pt idx="883">
                  <c:v>3</c:v>
                </c:pt>
                <c:pt idx="884">
                  <c:v>3</c:v>
                </c:pt>
                <c:pt idx="885">
                  <c:v>3</c:v>
                </c:pt>
                <c:pt idx="886">
                  <c:v>3</c:v>
                </c:pt>
                <c:pt idx="887">
                  <c:v>3</c:v>
                </c:pt>
                <c:pt idx="888">
                  <c:v>3</c:v>
                </c:pt>
                <c:pt idx="889">
                  <c:v>3</c:v>
                </c:pt>
                <c:pt idx="890">
                  <c:v>3</c:v>
                </c:pt>
                <c:pt idx="891">
                  <c:v>3</c:v>
                </c:pt>
                <c:pt idx="892">
                  <c:v>3</c:v>
                </c:pt>
                <c:pt idx="893">
                  <c:v>3</c:v>
                </c:pt>
                <c:pt idx="894">
                  <c:v>3</c:v>
                </c:pt>
                <c:pt idx="895">
                  <c:v>3</c:v>
                </c:pt>
                <c:pt idx="896">
                  <c:v>3</c:v>
                </c:pt>
                <c:pt idx="897">
                  <c:v>3</c:v>
                </c:pt>
                <c:pt idx="898">
                  <c:v>3</c:v>
                </c:pt>
                <c:pt idx="899">
                  <c:v>3</c:v>
                </c:pt>
                <c:pt idx="900">
                  <c:v>3</c:v>
                </c:pt>
                <c:pt idx="901">
                  <c:v>3</c:v>
                </c:pt>
                <c:pt idx="902">
                  <c:v>3</c:v>
                </c:pt>
                <c:pt idx="903">
                  <c:v>3</c:v>
                </c:pt>
                <c:pt idx="904">
                  <c:v>3</c:v>
                </c:pt>
                <c:pt idx="905">
                  <c:v>3</c:v>
                </c:pt>
                <c:pt idx="906">
                  <c:v>3</c:v>
                </c:pt>
                <c:pt idx="907">
                  <c:v>3</c:v>
                </c:pt>
                <c:pt idx="908">
                  <c:v>3</c:v>
                </c:pt>
                <c:pt idx="909">
                  <c:v>3</c:v>
                </c:pt>
                <c:pt idx="910">
                  <c:v>3</c:v>
                </c:pt>
                <c:pt idx="911">
                  <c:v>3</c:v>
                </c:pt>
                <c:pt idx="912">
                  <c:v>3</c:v>
                </c:pt>
                <c:pt idx="913">
                  <c:v>3</c:v>
                </c:pt>
                <c:pt idx="914">
                  <c:v>3</c:v>
                </c:pt>
                <c:pt idx="915">
                  <c:v>3</c:v>
                </c:pt>
                <c:pt idx="916">
                  <c:v>3</c:v>
                </c:pt>
                <c:pt idx="917">
                  <c:v>3</c:v>
                </c:pt>
                <c:pt idx="918">
                  <c:v>3</c:v>
                </c:pt>
                <c:pt idx="919">
                  <c:v>3</c:v>
                </c:pt>
                <c:pt idx="920">
                  <c:v>3</c:v>
                </c:pt>
                <c:pt idx="921">
                  <c:v>3</c:v>
                </c:pt>
                <c:pt idx="922">
                  <c:v>3</c:v>
                </c:pt>
                <c:pt idx="923">
                  <c:v>3</c:v>
                </c:pt>
                <c:pt idx="924">
                  <c:v>3</c:v>
                </c:pt>
                <c:pt idx="925">
                  <c:v>3</c:v>
                </c:pt>
                <c:pt idx="926">
                  <c:v>3</c:v>
                </c:pt>
                <c:pt idx="927">
                  <c:v>3</c:v>
                </c:pt>
                <c:pt idx="928">
                  <c:v>3</c:v>
                </c:pt>
                <c:pt idx="929">
                  <c:v>3</c:v>
                </c:pt>
                <c:pt idx="930">
                  <c:v>3</c:v>
                </c:pt>
                <c:pt idx="931">
                  <c:v>3</c:v>
                </c:pt>
                <c:pt idx="932">
                  <c:v>3</c:v>
                </c:pt>
                <c:pt idx="933">
                  <c:v>3</c:v>
                </c:pt>
                <c:pt idx="934">
                  <c:v>3</c:v>
                </c:pt>
                <c:pt idx="935">
                  <c:v>3</c:v>
                </c:pt>
                <c:pt idx="936">
                  <c:v>3</c:v>
                </c:pt>
                <c:pt idx="937">
                  <c:v>3</c:v>
                </c:pt>
                <c:pt idx="938">
                  <c:v>3</c:v>
                </c:pt>
                <c:pt idx="939">
                  <c:v>3</c:v>
                </c:pt>
                <c:pt idx="940">
                  <c:v>3</c:v>
                </c:pt>
                <c:pt idx="941">
                  <c:v>3</c:v>
                </c:pt>
                <c:pt idx="942">
                  <c:v>3</c:v>
                </c:pt>
                <c:pt idx="943">
                  <c:v>3</c:v>
                </c:pt>
                <c:pt idx="944">
                  <c:v>3</c:v>
                </c:pt>
                <c:pt idx="945">
                  <c:v>3</c:v>
                </c:pt>
                <c:pt idx="946">
                  <c:v>3</c:v>
                </c:pt>
                <c:pt idx="947">
                  <c:v>3</c:v>
                </c:pt>
                <c:pt idx="948">
                  <c:v>3</c:v>
                </c:pt>
                <c:pt idx="949">
                  <c:v>3</c:v>
                </c:pt>
                <c:pt idx="950">
                  <c:v>3</c:v>
                </c:pt>
                <c:pt idx="951">
                  <c:v>3</c:v>
                </c:pt>
                <c:pt idx="952">
                  <c:v>3</c:v>
                </c:pt>
                <c:pt idx="953">
                  <c:v>3</c:v>
                </c:pt>
                <c:pt idx="954">
                  <c:v>3</c:v>
                </c:pt>
                <c:pt idx="955">
                  <c:v>3</c:v>
                </c:pt>
                <c:pt idx="956">
                  <c:v>3</c:v>
                </c:pt>
                <c:pt idx="957">
                  <c:v>3</c:v>
                </c:pt>
                <c:pt idx="958">
                  <c:v>3</c:v>
                </c:pt>
                <c:pt idx="959">
                  <c:v>3</c:v>
                </c:pt>
                <c:pt idx="960">
                  <c:v>3</c:v>
                </c:pt>
                <c:pt idx="961">
                  <c:v>3</c:v>
                </c:pt>
                <c:pt idx="962">
                  <c:v>3</c:v>
                </c:pt>
                <c:pt idx="963">
                  <c:v>3</c:v>
                </c:pt>
                <c:pt idx="964">
                  <c:v>3</c:v>
                </c:pt>
                <c:pt idx="965">
                  <c:v>3</c:v>
                </c:pt>
                <c:pt idx="966">
                  <c:v>3</c:v>
                </c:pt>
                <c:pt idx="967">
                  <c:v>3</c:v>
                </c:pt>
                <c:pt idx="968">
                  <c:v>3</c:v>
                </c:pt>
                <c:pt idx="969">
                  <c:v>3</c:v>
                </c:pt>
                <c:pt idx="970">
                  <c:v>3</c:v>
                </c:pt>
                <c:pt idx="971">
                  <c:v>3</c:v>
                </c:pt>
                <c:pt idx="972">
                  <c:v>3</c:v>
                </c:pt>
                <c:pt idx="973">
                  <c:v>3</c:v>
                </c:pt>
                <c:pt idx="974">
                  <c:v>3</c:v>
                </c:pt>
                <c:pt idx="975">
                  <c:v>3</c:v>
                </c:pt>
                <c:pt idx="976">
                  <c:v>3</c:v>
                </c:pt>
                <c:pt idx="977">
                  <c:v>3</c:v>
                </c:pt>
                <c:pt idx="978">
                  <c:v>3</c:v>
                </c:pt>
                <c:pt idx="979">
                  <c:v>3</c:v>
                </c:pt>
                <c:pt idx="980">
                  <c:v>3</c:v>
                </c:pt>
                <c:pt idx="981">
                  <c:v>3</c:v>
                </c:pt>
                <c:pt idx="982">
                  <c:v>3</c:v>
                </c:pt>
                <c:pt idx="983">
                  <c:v>3</c:v>
                </c:pt>
                <c:pt idx="984">
                  <c:v>3</c:v>
                </c:pt>
                <c:pt idx="985">
                  <c:v>3</c:v>
                </c:pt>
                <c:pt idx="986">
                  <c:v>3</c:v>
                </c:pt>
                <c:pt idx="987">
                  <c:v>3</c:v>
                </c:pt>
                <c:pt idx="988">
                  <c:v>3</c:v>
                </c:pt>
                <c:pt idx="989">
                  <c:v>3</c:v>
                </c:pt>
                <c:pt idx="990">
                  <c:v>3</c:v>
                </c:pt>
                <c:pt idx="991">
                  <c:v>3</c:v>
                </c:pt>
                <c:pt idx="992">
                  <c:v>3</c:v>
                </c:pt>
                <c:pt idx="993">
                  <c:v>3</c:v>
                </c:pt>
                <c:pt idx="994">
                  <c:v>3</c:v>
                </c:pt>
                <c:pt idx="995">
                  <c:v>3</c:v>
                </c:pt>
                <c:pt idx="996">
                  <c:v>3</c:v>
                </c:pt>
                <c:pt idx="997">
                  <c:v>3</c:v>
                </c:pt>
                <c:pt idx="998">
                  <c:v>3</c:v>
                </c:pt>
                <c:pt idx="999">
                  <c:v>3</c:v>
                </c:pt>
                <c:pt idx="1000">
                  <c:v>3</c:v>
                </c:pt>
                <c:pt idx="1001">
                  <c:v>3</c:v>
                </c:pt>
                <c:pt idx="1002">
                  <c:v>3</c:v>
                </c:pt>
                <c:pt idx="1003">
                  <c:v>3</c:v>
                </c:pt>
                <c:pt idx="1004">
                  <c:v>3</c:v>
                </c:pt>
                <c:pt idx="1005">
                  <c:v>3</c:v>
                </c:pt>
                <c:pt idx="1006">
                  <c:v>3</c:v>
                </c:pt>
                <c:pt idx="1007">
                  <c:v>3</c:v>
                </c:pt>
                <c:pt idx="1008">
                  <c:v>3</c:v>
                </c:pt>
                <c:pt idx="1009">
                  <c:v>3</c:v>
                </c:pt>
                <c:pt idx="1010">
                  <c:v>3</c:v>
                </c:pt>
                <c:pt idx="1011">
                  <c:v>3</c:v>
                </c:pt>
                <c:pt idx="1012">
                  <c:v>3</c:v>
                </c:pt>
                <c:pt idx="1013">
                  <c:v>3</c:v>
                </c:pt>
                <c:pt idx="1014">
                  <c:v>3</c:v>
                </c:pt>
                <c:pt idx="1015">
                  <c:v>3</c:v>
                </c:pt>
                <c:pt idx="1016">
                  <c:v>3</c:v>
                </c:pt>
                <c:pt idx="1017">
                  <c:v>3</c:v>
                </c:pt>
                <c:pt idx="1018">
                  <c:v>3</c:v>
                </c:pt>
                <c:pt idx="1019">
                  <c:v>3</c:v>
                </c:pt>
                <c:pt idx="1020">
                  <c:v>3</c:v>
                </c:pt>
                <c:pt idx="1021">
                  <c:v>3</c:v>
                </c:pt>
                <c:pt idx="1022">
                  <c:v>3</c:v>
                </c:pt>
                <c:pt idx="1023">
                  <c:v>3</c:v>
                </c:pt>
                <c:pt idx="1024">
                  <c:v>3</c:v>
                </c:pt>
                <c:pt idx="1025">
                  <c:v>3</c:v>
                </c:pt>
                <c:pt idx="1026">
                  <c:v>3</c:v>
                </c:pt>
                <c:pt idx="1027">
                  <c:v>3</c:v>
                </c:pt>
                <c:pt idx="1028">
                  <c:v>3</c:v>
                </c:pt>
                <c:pt idx="1029">
                  <c:v>3</c:v>
                </c:pt>
                <c:pt idx="1030">
                  <c:v>3</c:v>
                </c:pt>
                <c:pt idx="1031">
                  <c:v>3</c:v>
                </c:pt>
                <c:pt idx="1032">
                  <c:v>3</c:v>
                </c:pt>
                <c:pt idx="1033">
                  <c:v>3</c:v>
                </c:pt>
                <c:pt idx="1034">
                  <c:v>3</c:v>
                </c:pt>
                <c:pt idx="1035">
                  <c:v>3</c:v>
                </c:pt>
                <c:pt idx="1036">
                  <c:v>3</c:v>
                </c:pt>
                <c:pt idx="1037">
                  <c:v>3</c:v>
                </c:pt>
                <c:pt idx="1038">
                  <c:v>3</c:v>
                </c:pt>
                <c:pt idx="1039">
                  <c:v>3</c:v>
                </c:pt>
                <c:pt idx="1040">
                  <c:v>3</c:v>
                </c:pt>
                <c:pt idx="1041">
                  <c:v>3</c:v>
                </c:pt>
                <c:pt idx="1042">
                  <c:v>3</c:v>
                </c:pt>
                <c:pt idx="1043">
                  <c:v>3</c:v>
                </c:pt>
                <c:pt idx="1044">
                  <c:v>3</c:v>
                </c:pt>
                <c:pt idx="1045">
                  <c:v>3</c:v>
                </c:pt>
                <c:pt idx="1046">
                  <c:v>3</c:v>
                </c:pt>
                <c:pt idx="1047">
                  <c:v>3</c:v>
                </c:pt>
                <c:pt idx="1048">
                  <c:v>3</c:v>
                </c:pt>
                <c:pt idx="1049">
                  <c:v>3</c:v>
                </c:pt>
                <c:pt idx="1050">
                  <c:v>3</c:v>
                </c:pt>
                <c:pt idx="1051">
                  <c:v>3</c:v>
                </c:pt>
                <c:pt idx="1052">
                  <c:v>3</c:v>
                </c:pt>
                <c:pt idx="1053">
                  <c:v>3</c:v>
                </c:pt>
                <c:pt idx="1054">
                  <c:v>3</c:v>
                </c:pt>
                <c:pt idx="1055">
                  <c:v>3</c:v>
                </c:pt>
                <c:pt idx="1056">
                  <c:v>3</c:v>
                </c:pt>
                <c:pt idx="1057">
                  <c:v>3</c:v>
                </c:pt>
                <c:pt idx="1058">
                  <c:v>3</c:v>
                </c:pt>
                <c:pt idx="1059">
                  <c:v>3</c:v>
                </c:pt>
                <c:pt idx="1060">
                  <c:v>3</c:v>
                </c:pt>
                <c:pt idx="1061">
                  <c:v>3</c:v>
                </c:pt>
                <c:pt idx="1062">
                  <c:v>3</c:v>
                </c:pt>
                <c:pt idx="1063">
                  <c:v>3</c:v>
                </c:pt>
                <c:pt idx="1064">
                  <c:v>3</c:v>
                </c:pt>
                <c:pt idx="1065">
                  <c:v>3</c:v>
                </c:pt>
                <c:pt idx="1066">
                  <c:v>3</c:v>
                </c:pt>
                <c:pt idx="1067">
                  <c:v>3</c:v>
                </c:pt>
                <c:pt idx="1068">
                  <c:v>3</c:v>
                </c:pt>
                <c:pt idx="1069">
                  <c:v>3</c:v>
                </c:pt>
                <c:pt idx="1070">
                  <c:v>3</c:v>
                </c:pt>
                <c:pt idx="1071">
                  <c:v>3</c:v>
                </c:pt>
                <c:pt idx="1072">
                  <c:v>3</c:v>
                </c:pt>
                <c:pt idx="1073">
                  <c:v>3</c:v>
                </c:pt>
                <c:pt idx="1074">
                  <c:v>3</c:v>
                </c:pt>
                <c:pt idx="1075">
                  <c:v>3</c:v>
                </c:pt>
                <c:pt idx="1076">
                  <c:v>3</c:v>
                </c:pt>
                <c:pt idx="1077">
                  <c:v>3</c:v>
                </c:pt>
                <c:pt idx="1078">
                  <c:v>3</c:v>
                </c:pt>
                <c:pt idx="1079">
                  <c:v>3</c:v>
                </c:pt>
                <c:pt idx="1080">
                  <c:v>3</c:v>
                </c:pt>
                <c:pt idx="1081">
                  <c:v>3</c:v>
                </c:pt>
                <c:pt idx="1082">
                  <c:v>3</c:v>
                </c:pt>
                <c:pt idx="1083">
                  <c:v>3</c:v>
                </c:pt>
                <c:pt idx="1084">
                  <c:v>3</c:v>
                </c:pt>
                <c:pt idx="1085">
                  <c:v>3</c:v>
                </c:pt>
                <c:pt idx="1086">
                  <c:v>3</c:v>
                </c:pt>
                <c:pt idx="1087">
                  <c:v>3</c:v>
                </c:pt>
                <c:pt idx="1088">
                  <c:v>3</c:v>
                </c:pt>
                <c:pt idx="1089">
                  <c:v>3</c:v>
                </c:pt>
                <c:pt idx="1090">
                  <c:v>3</c:v>
                </c:pt>
                <c:pt idx="1091">
                  <c:v>3</c:v>
                </c:pt>
                <c:pt idx="1092">
                  <c:v>3</c:v>
                </c:pt>
                <c:pt idx="1093">
                  <c:v>3</c:v>
                </c:pt>
                <c:pt idx="1094">
                  <c:v>3</c:v>
                </c:pt>
                <c:pt idx="1095">
                  <c:v>3</c:v>
                </c:pt>
                <c:pt idx="1096">
                  <c:v>3</c:v>
                </c:pt>
                <c:pt idx="1097">
                  <c:v>3</c:v>
                </c:pt>
                <c:pt idx="1098">
                  <c:v>3</c:v>
                </c:pt>
                <c:pt idx="1099">
                  <c:v>3</c:v>
                </c:pt>
                <c:pt idx="1100">
                  <c:v>3</c:v>
                </c:pt>
                <c:pt idx="1101">
                  <c:v>3</c:v>
                </c:pt>
                <c:pt idx="1102">
                  <c:v>3</c:v>
                </c:pt>
                <c:pt idx="1103">
                  <c:v>3</c:v>
                </c:pt>
                <c:pt idx="1104">
                  <c:v>3</c:v>
                </c:pt>
                <c:pt idx="1105">
                  <c:v>3</c:v>
                </c:pt>
                <c:pt idx="1106">
                  <c:v>3</c:v>
                </c:pt>
                <c:pt idx="1107">
                  <c:v>3</c:v>
                </c:pt>
                <c:pt idx="1108">
                  <c:v>3</c:v>
                </c:pt>
                <c:pt idx="1109">
                  <c:v>3</c:v>
                </c:pt>
                <c:pt idx="1110">
                  <c:v>3</c:v>
                </c:pt>
                <c:pt idx="1111">
                  <c:v>3</c:v>
                </c:pt>
                <c:pt idx="1112">
                  <c:v>3</c:v>
                </c:pt>
                <c:pt idx="1113">
                  <c:v>3</c:v>
                </c:pt>
                <c:pt idx="1114">
                  <c:v>3</c:v>
                </c:pt>
                <c:pt idx="1115">
                  <c:v>3</c:v>
                </c:pt>
                <c:pt idx="1116">
                  <c:v>3</c:v>
                </c:pt>
                <c:pt idx="1117">
                  <c:v>3</c:v>
                </c:pt>
                <c:pt idx="1118">
                  <c:v>3</c:v>
                </c:pt>
                <c:pt idx="1119">
                  <c:v>3</c:v>
                </c:pt>
                <c:pt idx="1120">
                  <c:v>3</c:v>
                </c:pt>
                <c:pt idx="1121">
                  <c:v>3</c:v>
                </c:pt>
                <c:pt idx="1122">
                  <c:v>3</c:v>
                </c:pt>
                <c:pt idx="1123">
                  <c:v>3</c:v>
                </c:pt>
                <c:pt idx="1124">
                  <c:v>3</c:v>
                </c:pt>
                <c:pt idx="1125">
                  <c:v>3</c:v>
                </c:pt>
                <c:pt idx="1126">
                  <c:v>3</c:v>
                </c:pt>
                <c:pt idx="1127">
                  <c:v>3</c:v>
                </c:pt>
                <c:pt idx="1128">
                  <c:v>3</c:v>
                </c:pt>
                <c:pt idx="1129">
                  <c:v>3</c:v>
                </c:pt>
                <c:pt idx="1130">
                  <c:v>3</c:v>
                </c:pt>
                <c:pt idx="1131">
                  <c:v>3</c:v>
                </c:pt>
                <c:pt idx="1132">
                  <c:v>3</c:v>
                </c:pt>
                <c:pt idx="1133">
                  <c:v>3</c:v>
                </c:pt>
                <c:pt idx="1134">
                  <c:v>3</c:v>
                </c:pt>
                <c:pt idx="1135">
                  <c:v>3</c:v>
                </c:pt>
                <c:pt idx="1136">
                  <c:v>3</c:v>
                </c:pt>
                <c:pt idx="1137">
                  <c:v>3</c:v>
                </c:pt>
                <c:pt idx="1138">
                  <c:v>3</c:v>
                </c:pt>
                <c:pt idx="1139">
                  <c:v>3</c:v>
                </c:pt>
                <c:pt idx="1140">
                  <c:v>3</c:v>
                </c:pt>
                <c:pt idx="1141">
                  <c:v>3</c:v>
                </c:pt>
                <c:pt idx="1142">
                  <c:v>3</c:v>
                </c:pt>
                <c:pt idx="1143">
                  <c:v>3</c:v>
                </c:pt>
                <c:pt idx="1144">
                  <c:v>3</c:v>
                </c:pt>
                <c:pt idx="1145">
                  <c:v>3</c:v>
                </c:pt>
                <c:pt idx="1146">
                  <c:v>3</c:v>
                </c:pt>
                <c:pt idx="1147">
                  <c:v>3</c:v>
                </c:pt>
                <c:pt idx="1148">
                  <c:v>3</c:v>
                </c:pt>
                <c:pt idx="1149">
                  <c:v>3</c:v>
                </c:pt>
                <c:pt idx="1150">
                  <c:v>3</c:v>
                </c:pt>
                <c:pt idx="1151">
                  <c:v>3</c:v>
                </c:pt>
                <c:pt idx="1152">
                  <c:v>3</c:v>
                </c:pt>
                <c:pt idx="1153">
                  <c:v>3</c:v>
                </c:pt>
                <c:pt idx="1154">
                  <c:v>3</c:v>
                </c:pt>
                <c:pt idx="1155">
                  <c:v>3</c:v>
                </c:pt>
                <c:pt idx="1156">
                  <c:v>3</c:v>
                </c:pt>
                <c:pt idx="1157">
                  <c:v>3</c:v>
                </c:pt>
                <c:pt idx="1158">
                  <c:v>3</c:v>
                </c:pt>
                <c:pt idx="1159">
                  <c:v>3</c:v>
                </c:pt>
                <c:pt idx="1160">
                  <c:v>3</c:v>
                </c:pt>
                <c:pt idx="1161">
                  <c:v>3</c:v>
                </c:pt>
                <c:pt idx="1162">
                  <c:v>3</c:v>
                </c:pt>
                <c:pt idx="1163">
                  <c:v>3</c:v>
                </c:pt>
                <c:pt idx="1164">
                  <c:v>3</c:v>
                </c:pt>
                <c:pt idx="1165">
                  <c:v>3</c:v>
                </c:pt>
                <c:pt idx="1166">
                  <c:v>3</c:v>
                </c:pt>
                <c:pt idx="1167">
                  <c:v>3</c:v>
                </c:pt>
                <c:pt idx="1168">
                  <c:v>3</c:v>
                </c:pt>
                <c:pt idx="1169">
                  <c:v>3</c:v>
                </c:pt>
                <c:pt idx="1170">
                  <c:v>3</c:v>
                </c:pt>
                <c:pt idx="1171">
                  <c:v>3</c:v>
                </c:pt>
                <c:pt idx="1172">
                  <c:v>3</c:v>
                </c:pt>
                <c:pt idx="1173">
                  <c:v>3</c:v>
                </c:pt>
                <c:pt idx="1174">
                  <c:v>3</c:v>
                </c:pt>
                <c:pt idx="1175">
                  <c:v>3</c:v>
                </c:pt>
                <c:pt idx="1176">
                  <c:v>3</c:v>
                </c:pt>
                <c:pt idx="1177">
                  <c:v>3</c:v>
                </c:pt>
                <c:pt idx="1178">
                  <c:v>3</c:v>
                </c:pt>
                <c:pt idx="1179">
                  <c:v>3</c:v>
                </c:pt>
                <c:pt idx="1180">
                  <c:v>3</c:v>
                </c:pt>
                <c:pt idx="1181">
                  <c:v>3</c:v>
                </c:pt>
                <c:pt idx="1182">
                  <c:v>3</c:v>
                </c:pt>
                <c:pt idx="1183">
                  <c:v>3</c:v>
                </c:pt>
                <c:pt idx="1184">
                  <c:v>3</c:v>
                </c:pt>
                <c:pt idx="1185">
                  <c:v>3</c:v>
                </c:pt>
                <c:pt idx="1186">
                  <c:v>3</c:v>
                </c:pt>
                <c:pt idx="1187">
                  <c:v>3</c:v>
                </c:pt>
                <c:pt idx="1188">
                  <c:v>3</c:v>
                </c:pt>
                <c:pt idx="1189">
                  <c:v>3</c:v>
                </c:pt>
                <c:pt idx="1190">
                  <c:v>3</c:v>
                </c:pt>
                <c:pt idx="1191">
                  <c:v>3</c:v>
                </c:pt>
                <c:pt idx="1192">
                  <c:v>3</c:v>
                </c:pt>
                <c:pt idx="1193">
                  <c:v>3</c:v>
                </c:pt>
                <c:pt idx="1194">
                  <c:v>3</c:v>
                </c:pt>
                <c:pt idx="1195">
                  <c:v>3</c:v>
                </c:pt>
                <c:pt idx="1196">
                  <c:v>3</c:v>
                </c:pt>
                <c:pt idx="1197">
                  <c:v>3</c:v>
                </c:pt>
                <c:pt idx="1198">
                  <c:v>3</c:v>
                </c:pt>
                <c:pt idx="1199">
                  <c:v>3</c:v>
                </c:pt>
                <c:pt idx="1200">
                  <c:v>3</c:v>
                </c:pt>
                <c:pt idx="1201">
                  <c:v>3</c:v>
                </c:pt>
                <c:pt idx="1202">
                  <c:v>3</c:v>
                </c:pt>
                <c:pt idx="1203">
                  <c:v>3</c:v>
                </c:pt>
                <c:pt idx="1204">
                  <c:v>3</c:v>
                </c:pt>
                <c:pt idx="1205">
                  <c:v>3</c:v>
                </c:pt>
                <c:pt idx="1206">
                  <c:v>3</c:v>
                </c:pt>
                <c:pt idx="1207">
                  <c:v>3</c:v>
                </c:pt>
                <c:pt idx="1208">
                  <c:v>3</c:v>
                </c:pt>
                <c:pt idx="1209">
                  <c:v>3</c:v>
                </c:pt>
                <c:pt idx="1210">
                  <c:v>3</c:v>
                </c:pt>
                <c:pt idx="1211">
                  <c:v>3</c:v>
                </c:pt>
                <c:pt idx="1212">
                  <c:v>3</c:v>
                </c:pt>
                <c:pt idx="1213">
                  <c:v>3</c:v>
                </c:pt>
                <c:pt idx="1214">
                  <c:v>3</c:v>
                </c:pt>
                <c:pt idx="1215">
                  <c:v>3</c:v>
                </c:pt>
                <c:pt idx="1216">
                  <c:v>3</c:v>
                </c:pt>
                <c:pt idx="1217">
                  <c:v>3</c:v>
                </c:pt>
                <c:pt idx="1218">
                  <c:v>3</c:v>
                </c:pt>
                <c:pt idx="1219">
                  <c:v>3</c:v>
                </c:pt>
                <c:pt idx="1220">
                  <c:v>3</c:v>
                </c:pt>
                <c:pt idx="1221">
                  <c:v>3</c:v>
                </c:pt>
                <c:pt idx="1222">
                  <c:v>3</c:v>
                </c:pt>
                <c:pt idx="1223">
                  <c:v>3</c:v>
                </c:pt>
                <c:pt idx="1224">
                  <c:v>3</c:v>
                </c:pt>
                <c:pt idx="1225">
                  <c:v>3</c:v>
                </c:pt>
                <c:pt idx="1226">
                  <c:v>3</c:v>
                </c:pt>
                <c:pt idx="1227">
                  <c:v>3</c:v>
                </c:pt>
                <c:pt idx="1228">
                  <c:v>3</c:v>
                </c:pt>
                <c:pt idx="1229">
                  <c:v>3</c:v>
                </c:pt>
                <c:pt idx="1230">
                  <c:v>3</c:v>
                </c:pt>
                <c:pt idx="1231">
                  <c:v>3</c:v>
                </c:pt>
                <c:pt idx="1232">
                  <c:v>3</c:v>
                </c:pt>
                <c:pt idx="1233">
                  <c:v>3</c:v>
                </c:pt>
                <c:pt idx="1234">
                  <c:v>3</c:v>
                </c:pt>
                <c:pt idx="1235">
                  <c:v>3</c:v>
                </c:pt>
                <c:pt idx="1236">
                  <c:v>3</c:v>
                </c:pt>
                <c:pt idx="1237">
                  <c:v>3</c:v>
                </c:pt>
                <c:pt idx="1238">
                  <c:v>3</c:v>
                </c:pt>
                <c:pt idx="1239">
                  <c:v>3</c:v>
                </c:pt>
                <c:pt idx="1240">
                  <c:v>3</c:v>
                </c:pt>
                <c:pt idx="1241">
                  <c:v>3</c:v>
                </c:pt>
                <c:pt idx="1242">
                  <c:v>3</c:v>
                </c:pt>
                <c:pt idx="1243">
                  <c:v>3</c:v>
                </c:pt>
                <c:pt idx="1244">
                  <c:v>3</c:v>
                </c:pt>
                <c:pt idx="1245">
                  <c:v>3</c:v>
                </c:pt>
                <c:pt idx="1246">
                  <c:v>3</c:v>
                </c:pt>
                <c:pt idx="1247">
                  <c:v>3</c:v>
                </c:pt>
                <c:pt idx="1248">
                  <c:v>3</c:v>
                </c:pt>
                <c:pt idx="1249">
                  <c:v>3</c:v>
                </c:pt>
                <c:pt idx="1250">
                  <c:v>3</c:v>
                </c:pt>
                <c:pt idx="1251">
                  <c:v>3</c:v>
                </c:pt>
                <c:pt idx="1252">
                  <c:v>3</c:v>
                </c:pt>
                <c:pt idx="1253">
                  <c:v>3</c:v>
                </c:pt>
                <c:pt idx="1254">
                  <c:v>3</c:v>
                </c:pt>
                <c:pt idx="1255">
                  <c:v>3</c:v>
                </c:pt>
                <c:pt idx="1256">
                  <c:v>3</c:v>
                </c:pt>
                <c:pt idx="1257">
                  <c:v>3</c:v>
                </c:pt>
                <c:pt idx="1258">
                  <c:v>3</c:v>
                </c:pt>
                <c:pt idx="1259">
                  <c:v>3</c:v>
                </c:pt>
                <c:pt idx="1260">
                  <c:v>3</c:v>
                </c:pt>
                <c:pt idx="1261">
                  <c:v>3</c:v>
                </c:pt>
                <c:pt idx="1262">
                  <c:v>3</c:v>
                </c:pt>
                <c:pt idx="1263">
                  <c:v>3</c:v>
                </c:pt>
                <c:pt idx="1264">
                  <c:v>3</c:v>
                </c:pt>
                <c:pt idx="1265">
                  <c:v>3</c:v>
                </c:pt>
                <c:pt idx="1266">
                  <c:v>3</c:v>
                </c:pt>
                <c:pt idx="1267">
                  <c:v>3</c:v>
                </c:pt>
                <c:pt idx="1268">
                  <c:v>3</c:v>
                </c:pt>
                <c:pt idx="1269">
                  <c:v>3</c:v>
                </c:pt>
                <c:pt idx="1270">
                  <c:v>3</c:v>
                </c:pt>
                <c:pt idx="1271">
                  <c:v>3</c:v>
                </c:pt>
                <c:pt idx="1272">
                  <c:v>3</c:v>
                </c:pt>
                <c:pt idx="1273">
                  <c:v>3</c:v>
                </c:pt>
                <c:pt idx="1274">
                  <c:v>3</c:v>
                </c:pt>
                <c:pt idx="1275">
                  <c:v>3</c:v>
                </c:pt>
                <c:pt idx="1276">
                  <c:v>3</c:v>
                </c:pt>
                <c:pt idx="1277">
                  <c:v>3</c:v>
                </c:pt>
                <c:pt idx="1278">
                  <c:v>3</c:v>
                </c:pt>
                <c:pt idx="1279">
                  <c:v>3</c:v>
                </c:pt>
                <c:pt idx="1280">
                  <c:v>3</c:v>
                </c:pt>
                <c:pt idx="1281">
                  <c:v>3</c:v>
                </c:pt>
                <c:pt idx="1282">
                  <c:v>3</c:v>
                </c:pt>
                <c:pt idx="1283">
                  <c:v>3</c:v>
                </c:pt>
                <c:pt idx="1284">
                  <c:v>3</c:v>
                </c:pt>
                <c:pt idx="1285">
                  <c:v>3</c:v>
                </c:pt>
                <c:pt idx="1286">
                  <c:v>3</c:v>
                </c:pt>
                <c:pt idx="1287">
                  <c:v>3</c:v>
                </c:pt>
                <c:pt idx="1288">
                  <c:v>3</c:v>
                </c:pt>
                <c:pt idx="1289">
                  <c:v>3</c:v>
                </c:pt>
                <c:pt idx="1290">
                  <c:v>3</c:v>
                </c:pt>
                <c:pt idx="1291">
                  <c:v>3</c:v>
                </c:pt>
                <c:pt idx="1292">
                  <c:v>3</c:v>
                </c:pt>
                <c:pt idx="1293">
                  <c:v>3</c:v>
                </c:pt>
                <c:pt idx="1294">
                  <c:v>3</c:v>
                </c:pt>
                <c:pt idx="1295">
                  <c:v>3</c:v>
                </c:pt>
                <c:pt idx="1296">
                  <c:v>3</c:v>
                </c:pt>
                <c:pt idx="1297">
                  <c:v>3</c:v>
                </c:pt>
                <c:pt idx="1298">
                  <c:v>3</c:v>
                </c:pt>
                <c:pt idx="1299">
                  <c:v>3</c:v>
                </c:pt>
                <c:pt idx="1300">
                  <c:v>3</c:v>
                </c:pt>
                <c:pt idx="1301">
                  <c:v>3</c:v>
                </c:pt>
                <c:pt idx="1302">
                  <c:v>3</c:v>
                </c:pt>
                <c:pt idx="1303">
                  <c:v>3</c:v>
                </c:pt>
                <c:pt idx="1304">
                  <c:v>3</c:v>
                </c:pt>
                <c:pt idx="1305">
                  <c:v>3</c:v>
                </c:pt>
                <c:pt idx="1306">
                  <c:v>3</c:v>
                </c:pt>
                <c:pt idx="1307">
                  <c:v>3</c:v>
                </c:pt>
                <c:pt idx="1308">
                  <c:v>3</c:v>
                </c:pt>
                <c:pt idx="1309">
                  <c:v>3</c:v>
                </c:pt>
                <c:pt idx="1310">
                  <c:v>3</c:v>
                </c:pt>
                <c:pt idx="1311">
                  <c:v>3</c:v>
                </c:pt>
                <c:pt idx="1312">
                  <c:v>3</c:v>
                </c:pt>
                <c:pt idx="1313">
                  <c:v>3</c:v>
                </c:pt>
                <c:pt idx="1314">
                  <c:v>3</c:v>
                </c:pt>
                <c:pt idx="1315">
                  <c:v>3</c:v>
                </c:pt>
                <c:pt idx="1316">
                  <c:v>3</c:v>
                </c:pt>
                <c:pt idx="1317">
                  <c:v>3</c:v>
                </c:pt>
                <c:pt idx="1318">
                  <c:v>3</c:v>
                </c:pt>
                <c:pt idx="1319">
                  <c:v>3</c:v>
                </c:pt>
                <c:pt idx="1320">
                  <c:v>3</c:v>
                </c:pt>
                <c:pt idx="1321">
                  <c:v>3</c:v>
                </c:pt>
                <c:pt idx="1322">
                  <c:v>3</c:v>
                </c:pt>
                <c:pt idx="1323">
                  <c:v>3</c:v>
                </c:pt>
                <c:pt idx="1324">
                  <c:v>3</c:v>
                </c:pt>
                <c:pt idx="1325">
                  <c:v>3</c:v>
                </c:pt>
                <c:pt idx="1326">
                  <c:v>3</c:v>
                </c:pt>
                <c:pt idx="1327">
                  <c:v>3</c:v>
                </c:pt>
                <c:pt idx="1328">
                  <c:v>3</c:v>
                </c:pt>
                <c:pt idx="1329">
                  <c:v>3</c:v>
                </c:pt>
                <c:pt idx="1330">
                  <c:v>3</c:v>
                </c:pt>
                <c:pt idx="1331">
                  <c:v>3</c:v>
                </c:pt>
                <c:pt idx="1332">
                  <c:v>3</c:v>
                </c:pt>
                <c:pt idx="1333">
                  <c:v>3</c:v>
                </c:pt>
                <c:pt idx="1334">
                  <c:v>3</c:v>
                </c:pt>
                <c:pt idx="1335">
                  <c:v>3</c:v>
                </c:pt>
                <c:pt idx="1336">
                  <c:v>3</c:v>
                </c:pt>
                <c:pt idx="1337">
                  <c:v>3</c:v>
                </c:pt>
                <c:pt idx="1338">
                  <c:v>3</c:v>
                </c:pt>
                <c:pt idx="1339">
                  <c:v>3</c:v>
                </c:pt>
                <c:pt idx="1340">
                  <c:v>3</c:v>
                </c:pt>
                <c:pt idx="1341">
                  <c:v>3</c:v>
                </c:pt>
                <c:pt idx="1342">
                  <c:v>3</c:v>
                </c:pt>
                <c:pt idx="1343">
                  <c:v>3</c:v>
                </c:pt>
                <c:pt idx="1344">
                  <c:v>3</c:v>
                </c:pt>
                <c:pt idx="1345">
                  <c:v>3</c:v>
                </c:pt>
                <c:pt idx="1346">
                  <c:v>3</c:v>
                </c:pt>
                <c:pt idx="1347">
                  <c:v>3</c:v>
                </c:pt>
                <c:pt idx="1348">
                  <c:v>3</c:v>
                </c:pt>
                <c:pt idx="1349">
                  <c:v>3</c:v>
                </c:pt>
                <c:pt idx="1350">
                  <c:v>3</c:v>
                </c:pt>
                <c:pt idx="1351">
                  <c:v>3</c:v>
                </c:pt>
                <c:pt idx="1352">
                  <c:v>3</c:v>
                </c:pt>
                <c:pt idx="1353">
                  <c:v>3</c:v>
                </c:pt>
                <c:pt idx="1354">
                  <c:v>3</c:v>
                </c:pt>
                <c:pt idx="1355">
                  <c:v>3</c:v>
                </c:pt>
                <c:pt idx="1356">
                  <c:v>3</c:v>
                </c:pt>
                <c:pt idx="1357">
                  <c:v>3</c:v>
                </c:pt>
                <c:pt idx="1358">
                  <c:v>3</c:v>
                </c:pt>
                <c:pt idx="1359">
                  <c:v>3</c:v>
                </c:pt>
                <c:pt idx="1360">
                  <c:v>3</c:v>
                </c:pt>
                <c:pt idx="1361">
                  <c:v>3</c:v>
                </c:pt>
                <c:pt idx="1362">
                  <c:v>3</c:v>
                </c:pt>
                <c:pt idx="1363">
                  <c:v>3</c:v>
                </c:pt>
                <c:pt idx="1364">
                  <c:v>3</c:v>
                </c:pt>
                <c:pt idx="1365">
                  <c:v>3</c:v>
                </c:pt>
                <c:pt idx="1366">
                  <c:v>3</c:v>
                </c:pt>
                <c:pt idx="1367">
                  <c:v>3</c:v>
                </c:pt>
                <c:pt idx="1368">
                  <c:v>3</c:v>
                </c:pt>
                <c:pt idx="1369">
                  <c:v>3</c:v>
                </c:pt>
                <c:pt idx="1370">
                  <c:v>3</c:v>
                </c:pt>
                <c:pt idx="1371">
                  <c:v>3</c:v>
                </c:pt>
                <c:pt idx="1372">
                  <c:v>3</c:v>
                </c:pt>
                <c:pt idx="1373">
                  <c:v>3</c:v>
                </c:pt>
                <c:pt idx="1374">
                  <c:v>3</c:v>
                </c:pt>
                <c:pt idx="1375">
                  <c:v>3</c:v>
                </c:pt>
                <c:pt idx="1376">
                  <c:v>3</c:v>
                </c:pt>
                <c:pt idx="1377">
                  <c:v>3</c:v>
                </c:pt>
                <c:pt idx="1378">
                  <c:v>3</c:v>
                </c:pt>
                <c:pt idx="1379">
                  <c:v>3</c:v>
                </c:pt>
                <c:pt idx="1380">
                  <c:v>3</c:v>
                </c:pt>
                <c:pt idx="1381">
                  <c:v>3</c:v>
                </c:pt>
                <c:pt idx="1382">
                  <c:v>3</c:v>
                </c:pt>
                <c:pt idx="1383">
                  <c:v>3</c:v>
                </c:pt>
                <c:pt idx="1384">
                  <c:v>3</c:v>
                </c:pt>
                <c:pt idx="1385">
                  <c:v>3</c:v>
                </c:pt>
                <c:pt idx="1386">
                  <c:v>3</c:v>
                </c:pt>
                <c:pt idx="1387">
                  <c:v>3</c:v>
                </c:pt>
                <c:pt idx="1388">
                  <c:v>3</c:v>
                </c:pt>
                <c:pt idx="1389">
                  <c:v>3</c:v>
                </c:pt>
                <c:pt idx="1390">
                  <c:v>3</c:v>
                </c:pt>
                <c:pt idx="1391">
                  <c:v>3</c:v>
                </c:pt>
                <c:pt idx="1392">
                  <c:v>3</c:v>
                </c:pt>
                <c:pt idx="1393">
                  <c:v>3</c:v>
                </c:pt>
                <c:pt idx="1394">
                  <c:v>3</c:v>
                </c:pt>
                <c:pt idx="1395">
                  <c:v>3</c:v>
                </c:pt>
                <c:pt idx="1396">
                  <c:v>3</c:v>
                </c:pt>
                <c:pt idx="1397">
                  <c:v>3</c:v>
                </c:pt>
                <c:pt idx="1398">
                  <c:v>3</c:v>
                </c:pt>
                <c:pt idx="1399">
                  <c:v>3</c:v>
                </c:pt>
                <c:pt idx="1400">
                  <c:v>3</c:v>
                </c:pt>
                <c:pt idx="1401">
                  <c:v>3</c:v>
                </c:pt>
                <c:pt idx="1402">
                  <c:v>3</c:v>
                </c:pt>
                <c:pt idx="1403">
                  <c:v>3</c:v>
                </c:pt>
                <c:pt idx="1404">
                  <c:v>3</c:v>
                </c:pt>
                <c:pt idx="1405">
                  <c:v>3</c:v>
                </c:pt>
                <c:pt idx="1406">
                  <c:v>3</c:v>
                </c:pt>
                <c:pt idx="1407">
                  <c:v>3</c:v>
                </c:pt>
                <c:pt idx="1408">
                  <c:v>3</c:v>
                </c:pt>
                <c:pt idx="1409">
                  <c:v>3</c:v>
                </c:pt>
                <c:pt idx="1410">
                  <c:v>3</c:v>
                </c:pt>
                <c:pt idx="1411">
                  <c:v>3</c:v>
                </c:pt>
                <c:pt idx="1412">
                  <c:v>3</c:v>
                </c:pt>
                <c:pt idx="1413">
                  <c:v>3</c:v>
                </c:pt>
                <c:pt idx="1414">
                  <c:v>3</c:v>
                </c:pt>
                <c:pt idx="1415">
                  <c:v>3</c:v>
                </c:pt>
                <c:pt idx="1416">
                  <c:v>3</c:v>
                </c:pt>
                <c:pt idx="1417">
                  <c:v>3</c:v>
                </c:pt>
                <c:pt idx="1418">
                  <c:v>3</c:v>
                </c:pt>
                <c:pt idx="1419">
                  <c:v>3</c:v>
                </c:pt>
                <c:pt idx="1420">
                  <c:v>3</c:v>
                </c:pt>
                <c:pt idx="1421">
                  <c:v>3</c:v>
                </c:pt>
                <c:pt idx="1422">
                  <c:v>3</c:v>
                </c:pt>
                <c:pt idx="1423">
                  <c:v>3</c:v>
                </c:pt>
                <c:pt idx="1424">
                  <c:v>3</c:v>
                </c:pt>
                <c:pt idx="1425">
                  <c:v>3</c:v>
                </c:pt>
                <c:pt idx="1426">
                  <c:v>3</c:v>
                </c:pt>
                <c:pt idx="1427">
                  <c:v>3</c:v>
                </c:pt>
                <c:pt idx="1428">
                  <c:v>3</c:v>
                </c:pt>
                <c:pt idx="1429">
                  <c:v>3</c:v>
                </c:pt>
                <c:pt idx="1430">
                  <c:v>3</c:v>
                </c:pt>
                <c:pt idx="1431">
                  <c:v>3</c:v>
                </c:pt>
                <c:pt idx="1432">
                  <c:v>3</c:v>
                </c:pt>
                <c:pt idx="1433">
                  <c:v>3</c:v>
                </c:pt>
                <c:pt idx="1434">
                  <c:v>3</c:v>
                </c:pt>
                <c:pt idx="1435">
                  <c:v>3</c:v>
                </c:pt>
                <c:pt idx="1436">
                  <c:v>3</c:v>
                </c:pt>
                <c:pt idx="1437">
                  <c:v>3</c:v>
                </c:pt>
                <c:pt idx="1438">
                  <c:v>3</c:v>
                </c:pt>
                <c:pt idx="1439">
                  <c:v>3</c:v>
                </c:pt>
                <c:pt idx="1440">
                  <c:v>3</c:v>
                </c:pt>
                <c:pt idx="1441">
                  <c:v>3</c:v>
                </c:pt>
                <c:pt idx="1442">
                  <c:v>3</c:v>
                </c:pt>
                <c:pt idx="1443">
                  <c:v>3</c:v>
                </c:pt>
                <c:pt idx="1444">
                  <c:v>3</c:v>
                </c:pt>
                <c:pt idx="1445">
                  <c:v>3</c:v>
                </c:pt>
                <c:pt idx="1446">
                  <c:v>3</c:v>
                </c:pt>
                <c:pt idx="1447">
                  <c:v>3</c:v>
                </c:pt>
                <c:pt idx="1448">
                  <c:v>3</c:v>
                </c:pt>
                <c:pt idx="1449">
                  <c:v>3</c:v>
                </c:pt>
                <c:pt idx="1450">
                  <c:v>3</c:v>
                </c:pt>
                <c:pt idx="1451">
                  <c:v>3</c:v>
                </c:pt>
                <c:pt idx="1452">
                  <c:v>3</c:v>
                </c:pt>
                <c:pt idx="1453">
                  <c:v>3</c:v>
                </c:pt>
                <c:pt idx="1454">
                  <c:v>3</c:v>
                </c:pt>
                <c:pt idx="1455">
                  <c:v>3</c:v>
                </c:pt>
                <c:pt idx="1456">
                  <c:v>3</c:v>
                </c:pt>
                <c:pt idx="1457">
                  <c:v>3</c:v>
                </c:pt>
                <c:pt idx="1458">
                  <c:v>3</c:v>
                </c:pt>
                <c:pt idx="1459">
                  <c:v>3</c:v>
                </c:pt>
                <c:pt idx="1460">
                  <c:v>3</c:v>
                </c:pt>
                <c:pt idx="1461">
                  <c:v>3</c:v>
                </c:pt>
                <c:pt idx="1462">
                  <c:v>3</c:v>
                </c:pt>
                <c:pt idx="1463">
                  <c:v>3</c:v>
                </c:pt>
                <c:pt idx="1464">
                  <c:v>3</c:v>
                </c:pt>
                <c:pt idx="1465">
                  <c:v>3</c:v>
                </c:pt>
                <c:pt idx="1466">
                  <c:v>3</c:v>
                </c:pt>
                <c:pt idx="1467">
                  <c:v>3</c:v>
                </c:pt>
                <c:pt idx="1468">
                  <c:v>3</c:v>
                </c:pt>
                <c:pt idx="1469">
                  <c:v>3</c:v>
                </c:pt>
                <c:pt idx="1470">
                  <c:v>3</c:v>
                </c:pt>
                <c:pt idx="1471">
                  <c:v>3</c:v>
                </c:pt>
                <c:pt idx="1472">
                  <c:v>3</c:v>
                </c:pt>
                <c:pt idx="1473">
                  <c:v>3</c:v>
                </c:pt>
                <c:pt idx="1474">
                  <c:v>3</c:v>
                </c:pt>
                <c:pt idx="1475">
                  <c:v>3</c:v>
                </c:pt>
                <c:pt idx="1476">
                  <c:v>3</c:v>
                </c:pt>
                <c:pt idx="1477">
                  <c:v>3</c:v>
                </c:pt>
                <c:pt idx="1478">
                  <c:v>3</c:v>
                </c:pt>
                <c:pt idx="1479">
                  <c:v>3</c:v>
                </c:pt>
                <c:pt idx="1480">
                  <c:v>3</c:v>
                </c:pt>
                <c:pt idx="1481">
                  <c:v>3</c:v>
                </c:pt>
                <c:pt idx="1482">
                  <c:v>3</c:v>
                </c:pt>
                <c:pt idx="1483">
                  <c:v>3</c:v>
                </c:pt>
                <c:pt idx="1484">
                  <c:v>3</c:v>
                </c:pt>
                <c:pt idx="1485">
                  <c:v>3</c:v>
                </c:pt>
                <c:pt idx="1486">
                  <c:v>3</c:v>
                </c:pt>
                <c:pt idx="1487">
                  <c:v>3</c:v>
                </c:pt>
                <c:pt idx="1488">
                  <c:v>3</c:v>
                </c:pt>
                <c:pt idx="1489">
                  <c:v>3</c:v>
                </c:pt>
                <c:pt idx="1490">
                  <c:v>3</c:v>
                </c:pt>
                <c:pt idx="1491">
                  <c:v>3</c:v>
                </c:pt>
                <c:pt idx="1492">
                  <c:v>3</c:v>
                </c:pt>
                <c:pt idx="1493">
                  <c:v>3</c:v>
                </c:pt>
                <c:pt idx="1494">
                  <c:v>3</c:v>
                </c:pt>
                <c:pt idx="1495">
                  <c:v>3</c:v>
                </c:pt>
                <c:pt idx="1496">
                  <c:v>3</c:v>
                </c:pt>
                <c:pt idx="1497">
                  <c:v>3</c:v>
                </c:pt>
                <c:pt idx="1498">
                  <c:v>3</c:v>
                </c:pt>
                <c:pt idx="1499">
                  <c:v>3</c:v>
                </c:pt>
                <c:pt idx="1500">
                  <c:v>3</c:v>
                </c:pt>
                <c:pt idx="1501">
                  <c:v>3</c:v>
                </c:pt>
                <c:pt idx="1502">
                  <c:v>3</c:v>
                </c:pt>
                <c:pt idx="1503">
                  <c:v>3</c:v>
                </c:pt>
                <c:pt idx="1504">
                  <c:v>3</c:v>
                </c:pt>
                <c:pt idx="1505">
                  <c:v>3</c:v>
                </c:pt>
                <c:pt idx="1506">
                  <c:v>3</c:v>
                </c:pt>
                <c:pt idx="1507">
                  <c:v>3</c:v>
                </c:pt>
                <c:pt idx="1508">
                  <c:v>3</c:v>
                </c:pt>
                <c:pt idx="1509">
                  <c:v>3</c:v>
                </c:pt>
                <c:pt idx="1510">
                  <c:v>3</c:v>
                </c:pt>
                <c:pt idx="1511">
                  <c:v>3</c:v>
                </c:pt>
                <c:pt idx="1512">
                  <c:v>3</c:v>
                </c:pt>
                <c:pt idx="1513">
                  <c:v>3</c:v>
                </c:pt>
                <c:pt idx="1514">
                  <c:v>3</c:v>
                </c:pt>
                <c:pt idx="1515">
                  <c:v>3</c:v>
                </c:pt>
                <c:pt idx="1516">
                  <c:v>3</c:v>
                </c:pt>
                <c:pt idx="1517">
                  <c:v>3</c:v>
                </c:pt>
                <c:pt idx="1518">
                  <c:v>3</c:v>
                </c:pt>
                <c:pt idx="1519">
                  <c:v>3</c:v>
                </c:pt>
                <c:pt idx="1520">
                  <c:v>3</c:v>
                </c:pt>
                <c:pt idx="1521">
                  <c:v>3</c:v>
                </c:pt>
                <c:pt idx="1522">
                  <c:v>3</c:v>
                </c:pt>
                <c:pt idx="1523">
                  <c:v>3</c:v>
                </c:pt>
                <c:pt idx="1524">
                  <c:v>3</c:v>
                </c:pt>
                <c:pt idx="1525">
                  <c:v>3</c:v>
                </c:pt>
                <c:pt idx="1526">
                  <c:v>3</c:v>
                </c:pt>
                <c:pt idx="1527">
                  <c:v>3</c:v>
                </c:pt>
                <c:pt idx="1528">
                  <c:v>3</c:v>
                </c:pt>
                <c:pt idx="1529">
                  <c:v>3</c:v>
                </c:pt>
                <c:pt idx="1530">
                  <c:v>3</c:v>
                </c:pt>
                <c:pt idx="1531">
                  <c:v>3</c:v>
                </c:pt>
                <c:pt idx="1532">
                  <c:v>3</c:v>
                </c:pt>
                <c:pt idx="1533">
                  <c:v>3</c:v>
                </c:pt>
                <c:pt idx="1534">
                  <c:v>3</c:v>
                </c:pt>
                <c:pt idx="1535">
                  <c:v>3</c:v>
                </c:pt>
                <c:pt idx="1536">
                  <c:v>3</c:v>
                </c:pt>
                <c:pt idx="1537">
                  <c:v>3</c:v>
                </c:pt>
                <c:pt idx="1538">
                  <c:v>3</c:v>
                </c:pt>
                <c:pt idx="1539">
                  <c:v>3</c:v>
                </c:pt>
                <c:pt idx="1540">
                  <c:v>3</c:v>
                </c:pt>
                <c:pt idx="1541">
                  <c:v>3</c:v>
                </c:pt>
                <c:pt idx="1542">
                  <c:v>3</c:v>
                </c:pt>
                <c:pt idx="1543">
                  <c:v>3</c:v>
                </c:pt>
                <c:pt idx="1544">
                  <c:v>3</c:v>
                </c:pt>
                <c:pt idx="1545">
                  <c:v>3</c:v>
                </c:pt>
                <c:pt idx="1546">
                  <c:v>3</c:v>
                </c:pt>
                <c:pt idx="1547">
                  <c:v>3</c:v>
                </c:pt>
                <c:pt idx="1548">
                  <c:v>3</c:v>
                </c:pt>
                <c:pt idx="1549">
                  <c:v>3</c:v>
                </c:pt>
                <c:pt idx="1550">
                  <c:v>3</c:v>
                </c:pt>
                <c:pt idx="1551">
                  <c:v>3</c:v>
                </c:pt>
                <c:pt idx="1552">
                  <c:v>3</c:v>
                </c:pt>
                <c:pt idx="1553">
                  <c:v>3</c:v>
                </c:pt>
                <c:pt idx="1554">
                  <c:v>3</c:v>
                </c:pt>
                <c:pt idx="1555">
                  <c:v>3</c:v>
                </c:pt>
                <c:pt idx="1556">
                  <c:v>3</c:v>
                </c:pt>
                <c:pt idx="1557">
                  <c:v>3</c:v>
                </c:pt>
                <c:pt idx="1558">
                  <c:v>3</c:v>
                </c:pt>
                <c:pt idx="1559">
                  <c:v>3</c:v>
                </c:pt>
                <c:pt idx="1560">
                  <c:v>3</c:v>
                </c:pt>
                <c:pt idx="1561">
                  <c:v>3</c:v>
                </c:pt>
                <c:pt idx="1562">
                  <c:v>3</c:v>
                </c:pt>
                <c:pt idx="1563">
                  <c:v>3</c:v>
                </c:pt>
                <c:pt idx="1564">
                  <c:v>3</c:v>
                </c:pt>
                <c:pt idx="1565">
                  <c:v>3</c:v>
                </c:pt>
                <c:pt idx="1566">
                  <c:v>3</c:v>
                </c:pt>
                <c:pt idx="1567">
                  <c:v>3</c:v>
                </c:pt>
                <c:pt idx="1568">
                  <c:v>3</c:v>
                </c:pt>
                <c:pt idx="1569">
                  <c:v>3</c:v>
                </c:pt>
                <c:pt idx="1570">
                  <c:v>3</c:v>
                </c:pt>
                <c:pt idx="1571">
                  <c:v>3</c:v>
                </c:pt>
                <c:pt idx="1572">
                  <c:v>3</c:v>
                </c:pt>
                <c:pt idx="1573">
                  <c:v>3</c:v>
                </c:pt>
                <c:pt idx="1574">
                  <c:v>3</c:v>
                </c:pt>
                <c:pt idx="1575">
                  <c:v>3</c:v>
                </c:pt>
                <c:pt idx="1576">
                  <c:v>3</c:v>
                </c:pt>
                <c:pt idx="1577">
                  <c:v>3</c:v>
                </c:pt>
                <c:pt idx="1578">
                  <c:v>3</c:v>
                </c:pt>
                <c:pt idx="1579">
                  <c:v>3</c:v>
                </c:pt>
                <c:pt idx="1580">
                  <c:v>3</c:v>
                </c:pt>
                <c:pt idx="1581">
                  <c:v>3</c:v>
                </c:pt>
                <c:pt idx="1582">
                  <c:v>3</c:v>
                </c:pt>
                <c:pt idx="1583">
                  <c:v>3</c:v>
                </c:pt>
                <c:pt idx="1584">
                  <c:v>3</c:v>
                </c:pt>
                <c:pt idx="1585">
                  <c:v>3</c:v>
                </c:pt>
                <c:pt idx="1586">
                  <c:v>3</c:v>
                </c:pt>
                <c:pt idx="1587">
                  <c:v>3</c:v>
                </c:pt>
                <c:pt idx="1588">
                  <c:v>3</c:v>
                </c:pt>
                <c:pt idx="1589">
                  <c:v>3</c:v>
                </c:pt>
                <c:pt idx="1590">
                  <c:v>3</c:v>
                </c:pt>
                <c:pt idx="1591">
                  <c:v>3</c:v>
                </c:pt>
                <c:pt idx="1592">
                  <c:v>3</c:v>
                </c:pt>
                <c:pt idx="1593">
                  <c:v>3</c:v>
                </c:pt>
                <c:pt idx="1594">
                  <c:v>3</c:v>
                </c:pt>
                <c:pt idx="1595">
                  <c:v>3</c:v>
                </c:pt>
                <c:pt idx="1596">
                  <c:v>3</c:v>
                </c:pt>
                <c:pt idx="1597">
                  <c:v>3</c:v>
                </c:pt>
                <c:pt idx="1598">
                  <c:v>3</c:v>
                </c:pt>
                <c:pt idx="1599">
                  <c:v>3</c:v>
                </c:pt>
                <c:pt idx="1600">
                  <c:v>3</c:v>
                </c:pt>
                <c:pt idx="1601">
                  <c:v>3</c:v>
                </c:pt>
                <c:pt idx="1602">
                  <c:v>3</c:v>
                </c:pt>
                <c:pt idx="1603">
                  <c:v>3</c:v>
                </c:pt>
                <c:pt idx="1604">
                  <c:v>3</c:v>
                </c:pt>
                <c:pt idx="1605">
                  <c:v>3</c:v>
                </c:pt>
                <c:pt idx="1606">
                  <c:v>3</c:v>
                </c:pt>
                <c:pt idx="1607">
                  <c:v>3</c:v>
                </c:pt>
                <c:pt idx="1608">
                  <c:v>3</c:v>
                </c:pt>
                <c:pt idx="1609">
                  <c:v>3</c:v>
                </c:pt>
                <c:pt idx="1610">
                  <c:v>3</c:v>
                </c:pt>
                <c:pt idx="1611">
                  <c:v>3</c:v>
                </c:pt>
                <c:pt idx="1612">
                  <c:v>3</c:v>
                </c:pt>
                <c:pt idx="1613">
                  <c:v>3</c:v>
                </c:pt>
                <c:pt idx="1614">
                  <c:v>3</c:v>
                </c:pt>
                <c:pt idx="1615">
                  <c:v>3</c:v>
                </c:pt>
                <c:pt idx="1616">
                  <c:v>3</c:v>
                </c:pt>
                <c:pt idx="1617">
                  <c:v>3</c:v>
                </c:pt>
                <c:pt idx="1618">
                  <c:v>3</c:v>
                </c:pt>
                <c:pt idx="1619">
                  <c:v>3</c:v>
                </c:pt>
                <c:pt idx="1620">
                  <c:v>3</c:v>
                </c:pt>
                <c:pt idx="1621">
                  <c:v>3</c:v>
                </c:pt>
                <c:pt idx="1622">
                  <c:v>3</c:v>
                </c:pt>
                <c:pt idx="1623">
                  <c:v>3</c:v>
                </c:pt>
                <c:pt idx="1624">
                  <c:v>3</c:v>
                </c:pt>
                <c:pt idx="1625">
                  <c:v>3</c:v>
                </c:pt>
                <c:pt idx="1626">
                  <c:v>3</c:v>
                </c:pt>
                <c:pt idx="1627">
                  <c:v>3</c:v>
                </c:pt>
                <c:pt idx="1628">
                  <c:v>3</c:v>
                </c:pt>
                <c:pt idx="1629">
                  <c:v>3</c:v>
                </c:pt>
                <c:pt idx="1630">
                  <c:v>3</c:v>
                </c:pt>
                <c:pt idx="1631">
                  <c:v>3</c:v>
                </c:pt>
                <c:pt idx="1632">
                  <c:v>3</c:v>
                </c:pt>
                <c:pt idx="1633">
                  <c:v>3</c:v>
                </c:pt>
                <c:pt idx="1634">
                  <c:v>3</c:v>
                </c:pt>
                <c:pt idx="1635">
                  <c:v>3</c:v>
                </c:pt>
                <c:pt idx="1636">
                  <c:v>3</c:v>
                </c:pt>
                <c:pt idx="1637">
                  <c:v>3</c:v>
                </c:pt>
                <c:pt idx="1638">
                  <c:v>3</c:v>
                </c:pt>
                <c:pt idx="1639">
                  <c:v>3</c:v>
                </c:pt>
                <c:pt idx="1640">
                  <c:v>3</c:v>
                </c:pt>
                <c:pt idx="1641">
                  <c:v>3</c:v>
                </c:pt>
                <c:pt idx="1642">
                  <c:v>3</c:v>
                </c:pt>
                <c:pt idx="1643">
                  <c:v>3</c:v>
                </c:pt>
                <c:pt idx="1644">
                  <c:v>3</c:v>
                </c:pt>
                <c:pt idx="1645">
                  <c:v>3</c:v>
                </c:pt>
                <c:pt idx="1646">
                  <c:v>3</c:v>
                </c:pt>
                <c:pt idx="1647">
                  <c:v>3</c:v>
                </c:pt>
                <c:pt idx="1648">
                  <c:v>3</c:v>
                </c:pt>
                <c:pt idx="1649">
                  <c:v>3</c:v>
                </c:pt>
                <c:pt idx="1650">
                  <c:v>3</c:v>
                </c:pt>
                <c:pt idx="1651">
                  <c:v>3</c:v>
                </c:pt>
                <c:pt idx="1652">
                  <c:v>3</c:v>
                </c:pt>
                <c:pt idx="1653">
                  <c:v>3</c:v>
                </c:pt>
                <c:pt idx="1654">
                  <c:v>3</c:v>
                </c:pt>
                <c:pt idx="1655">
                  <c:v>3</c:v>
                </c:pt>
                <c:pt idx="1656">
                  <c:v>3</c:v>
                </c:pt>
                <c:pt idx="1657">
                  <c:v>3</c:v>
                </c:pt>
                <c:pt idx="1658">
                  <c:v>3</c:v>
                </c:pt>
                <c:pt idx="1659">
                  <c:v>3</c:v>
                </c:pt>
                <c:pt idx="1660">
                  <c:v>3</c:v>
                </c:pt>
                <c:pt idx="1661">
                  <c:v>3</c:v>
                </c:pt>
                <c:pt idx="1662">
                  <c:v>3</c:v>
                </c:pt>
                <c:pt idx="1663">
                  <c:v>3</c:v>
                </c:pt>
                <c:pt idx="1664">
                  <c:v>3</c:v>
                </c:pt>
                <c:pt idx="1665">
                  <c:v>3</c:v>
                </c:pt>
                <c:pt idx="1666">
                  <c:v>3</c:v>
                </c:pt>
                <c:pt idx="1667">
                  <c:v>3</c:v>
                </c:pt>
                <c:pt idx="1668">
                  <c:v>3</c:v>
                </c:pt>
                <c:pt idx="1669">
                  <c:v>3</c:v>
                </c:pt>
                <c:pt idx="1670">
                  <c:v>3</c:v>
                </c:pt>
                <c:pt idx="1671">
                  <c:v>3</c:v>
                </c:pt>
                <c:pt idx="1672">
                  <c:v>3</c:v>
                </c:pt>
                <c:pt idx="1673">
                  <c:v>3</c:v>
                </c:pt>
                <c:pt idx="1674">
                  <c:v>3</c:v>
                </c:pt>
                <c:pt idx="1675">
                  <c:v>3</c:v>
                </c:pt>
                <c:pt idx="1676">
                  <c:v>3</c:v>
                </c:pt>
                <c:pt idx="1677">
                  <c:v>3</c:v>
                </c:pt>
                <c:pt idx="1678">
                  <c:v>3</c:v>
                </c:pt>
                <c:pt idx="1679">
                  <c:v>3</c:v>
                </c:pt>
                <c:pt idx="1680">
                  <c:v>3</c:v>
                </c:pt>
                <c:pt idx="1681">
                  <c:v>3</c:v>
                </c:pt>
                <c:pt idx="1682">
                  <c:v>3</c:v>
                </c:pt>
                <c:pt idx="1683">
                  <c:v>3</c:v>
                </c:pt>
                <c:pt idx="1684">
                  <c:v>3</c:v>
                </c:pt>
                <c:pt idx="1685">
                  <c:v>3</c:v>
                </c:pt>
                <c:pt idx="1686">
                  <c:v>3</c:v>
                </c:pt>
                <c:pt idx="1687">
                  <c:v>3</c:v>
                </c:pt>
                <c:pt idx="1688">
                  <c:v>3</c:v>
                </c:pt>
                <c:pt idx="1689">
                  <c:v>3</c:v>
                </c:pt>
                <c:pt idx="1690">
                  <c:v>3</c:v>
                </c:pt>
                <c:pt idx="1691">
                  <c:v>3</c:v>
                </c:pt>
                <c:pt idx="1692">
                  <c:v>3</c:v>
                </c:pt>
                <c:pt idx="1693">
                  <c:v>3</c:v>
                </c:pt>
                <c:pt idx="1694">
                  <c:v>3</c:v>
                </c:pt>
                <c:pt idx="1695">
                  <c:v>3</c:v>
                </c:pt>
                <c:pt idx="1696">
                  <c:v>3</c:v>
                </c:pt>
                <c:pt idx="1697">
                  <c:v>3</c:v>
                </c:pt>
                <c:pt idx="1698">
                  <c:v>3</c:v>
                </c:pt>
                <c:pt idx="1699">
                  <c:v>3</c:v>
                </c:pt>
                <c:pt idx="1700">
                  <c:v>3</c:v>
                </c:pt>
                <c:pt idx="1701">
                  <c:v>3</c:v>
                </c:pt>
                <c:pt idx="1702">
                  <c:v>3</c:v>
                </c:pt>
                <c:pt idx="1703">
                  <c:v>3</c:v>
                </c:pt>
                <c:pt idx="1704">
                  <c:v>3</c:v>
                </c:pt>
                <c:pt idx="1705">
                  <c:v>3</c:v>
                </c:pt>
                <c:pt idx="1706">
                  <c:v>3</c:v>
                </c:pt>
                <c:pt idx="1707">
                  <c:v>3</c:v>
                </c:pt>
                <c:pt idx="1708">
                  <c:v>3</c:v>
                </c:pt>
                <c:pt idx="1709">
                  <c:v>3</c:v>
                </c:pt>
                <c:pt idx="1710">
                  <c:v>3</c:v>
                </c:pt>
                <c:pt idx="1711">
                  <c:v>3</c:v>
                </c:pt>
                <c:pt idx="1712">
                  <c:v>3</c:v>
                </c:pt>
                <c:pt idx="1713">
                  <c:v>3</c:v>
                </c:pt>
                <c:pt idx="1714">
                  <c:v>3</c:v>
                </c:pt>
                <c:pt idx="1715">
                  <c:v>3</c:v>
                </c:pt>
                <c:pt idx="1716">
                  <c:v>3</c:v>
                </c:pt>
                <c:pt idx="1717">
                  <c:v>3</c:v>
                </c:pt>
                <c:pt idx="1718">
                  <c:v>3</c:v>
                </c:pt>
                <c:pt idx="1719">
                  <c:v>3</c:v>
                </c:pt>
                <c:pt idx="1720">
                  <c:v>3</c:v>
                </c:pt>
                <c:pt idx="1721">
                  <c:v>3</c:v>
                </c:pt>
                <c:pt idx="1722">
                  <c:v>3</c:v>
                </c:pt>
                <c:pt idx="1723">
                  <c:v>3</c:v>
                </c:pt>
                <c:pt idx="1724">
                  <c:v>3</c:v>
                </c:pt>
                <c:pt idx="1725">
                  <c:v>3</c:v>
                </c:pt>
                <c:pt idx="1726">
                  <c:v>3</c:v>
                </c:pt>
                <c:pt idx="1727">
                  <c:v>3</c:v>
                </c:pt>
                <c:pt idx="1728">
                  <c:v>3</c:v>
                </c:pt>
                <c:pt idx="1729">
                  <c:v>3</c:v>
                </c:pt>
                <c:pt idx="1730">
                  <c:v>3</c:v>
                </c:pt>
                <c:pt idx="1731">
                  <c:v>3</c:v>
                </c:pt>
                <c:pt idx="1732">
                  <c:v>3</c:v>
                </c:pt>
                <c:pt idx="1733">
                  <c:v>3</c:v>
                </c:pt>
                <c:pt idx="1734">
                  <c:v>3</c:v>
                </c:pt>
                <c:pt idx="1735">
                  <c:v>3</c:v>
                </c:pt>
                <c:pt idx="1736">
                  <c:v>3</c:v>
                </c:pt>
                <c:pt idx="1737">
                  <c:v>3</c:v>
                </c:pt>
                <c:pt idx="1738">
                  <c:v>3</c:v>
                </c:pt>
                <c:pt idx="1739">
                  <c:v>3</c:v>
                </c:pt>
                <c:pt idx="1740">
                  <c:v>3</c:v>
                </c:pt>
                <c:pt idx="1741">
                  <c:v>3</c:v>
                </c:pt>
                <c:pt idx="1742">
                  <c:v>3</c:v>
                </c:pt>
                <c:pt idx="1743">
                  <c:v>3</c:v>
                </c:pt>
                <c:pt idx="1744">
                  <c:v>3</c:v>
                </c:pt>
                <c:pt idx="1745">
                  <c:v>3</c:v>
                </c:pt>
                <c:pt idx="1746">
                  <c:v>3</c:v>
                </c:pt>
                <c:pt idx="1747">
                  <c:v>3</c:v>
                </c:pt>
                <c:pt idx="1748">
                  <c:v>3</c:v>
                </c:pt>
                <c:pt idx="1749">
                  <c:v>3</c:v>
                </c:pt>
                <c:pt idx="1750">
                  <c:v>3</c:v>
                </c:pt>
                <c:pt idx="1751">
                  <c:v>3</c:v>
                </c:pt>
                <c:pt idx="1752">
                  <c:v>3</c:v>
                </c:pt>
                <c:pt idx="1753">
                  <c:v>3</c:v>
                </c:pt>
                <c:pt idx="1754">
                  <c:v>3</c:v>
                </c:pt>
                <c:pt idx="1755">
                  <c:v>3</c:v>
                </c:pt>
                <c:pt idx="1756">
                  <c:v>3</c:v>
                </c:pt>
                <c:pt idx="1757">
                  <c:v>3</c:v>
                </c:pt>
                <c:pt idx="1758">
                  <c:v>3</c:v>
                </c:pt>
                <c:pt idx="1759">
                  <c:v>3</c:v>
                </c:pt>
                <c:pt idx="1760">
                  <c:v>3</c:v>
                </c:pt>
                <c:pt idx="1761">
                  <c:v>3</c:v>
                </c:pt>
                <c:pt idx="1762">
                  <c:v>3</c:v>
                </c:pt>
                <c:pt idx="1763">
                  <c:v>3</c:v>
                </c:pt>
                <c:pt idx="1764">
                  <c:v>3</c:v>
                </c:pt>
                <c:pt idx="1765">
                  <c:v>3</c:v>
                </c:pt>
                <c:pt idx="1766">
                  <c:v>3</c:v>
                </c:pt>
                <c:pt idx="1767">
                  <c:v>3</c:v>
                </c:pt>
                <c:pt idx="1768">
                  <c:v>3</c:v>
                </c:pt>
                <c:pt idx="1769">
                  <c:v>3</c:v>
                </c:pt>
                <c:pt idx="1770">
                  <c:v>3</c:v>
                </c:pt>
                <c:pt idx="1771">
                  <c:v>3</c:v>
                </c:pt>
                <c:pt idx="1772">
                  <c:v>3</c:v>
                </c:pt>
                <c:pt idx="1773">
                  <c:v>3</c:v>
                </c:pt>
                <c:pt idx="1774">
                  <c:v>3</c:v>
                </c:pt>
                <c:pt idx="1775">
                  <c:v>3</c:v>
                </c:pt>
                <c:pt idx="1776">
                  <c:v>3</c:v>
                </c:pt>
                <c:pt idx="1777">
                  <c:v>3</c:v>
                </c:pt>
                <c:pt idx="1778">
                  <c:v>3</c:v>
                </c:pt>
                <c:pt idx="1779">
                  <c:v>3</c:v>
                </c:pt>
                <c:pt idx="1780">
                  <c:v>3</c:v>
                </c:pt>
                <c:pt idx="1781">
                  <c:v>3</c:v>
                </c:pt>
                <c:pt idx="1782">
                  <c:v>3</c:v>
                </c:pt>
                <c:pt idx="1783">
                  <c:v>3</c:v>
                </c:pt>
                <c:pt idx="1784">
                  <c:v>3</c:v>
                </c:pt>
                <c:pt idx="1785">
                  <c:v>3</c:v>
                </c:pt>
                <c:pt idx="1786">
                  <c:v>3</c:v>
                </c:pt>
                <c:pt idx="1787">
                  <c:v>3</c:v>
                </c:pt>
                <c:pt idx="1788">
                  <c:v>3</c:v>
                </c:pt>
                <c:pt idx="1789">
                  <c:v>3</c:v>
                </c:pt>
                <c:pt idx="1790">
                  <c:v>3</c:v>
                </c:pt>
                <c:pt idx="1791">
                  <c:v>3</c:v>
                </c:pt>
                <c:pt idx="1792">
                  <c:v>3</c:v>
                </c:pt>
                <c:pt idx="1793">
                  <c:v>3</c:v>
                </c:pt>
                <c:pt idx="1794">
                  <c:v>3</c:v>
                </c:pt>
                <c:pt idx="1795">
                  <c:v>3</c:v>
                </c:pt>
                <c:pt idx="1796">
                  <c:v>3</c:v>
                </c:pt>
                <c:pt idx="1797">
                  <c:v>3</c:v>
                </c:pt>
                <c:pt idx="1798">
                  <c:v>3</c:v>
                </c:pt>
                <c:pt idx="1799">
                  <c:v>3</c:v>
                </c:pt>
                <c:pt idx="1800">
                  <c:v>3</c:v>
                </c:pt>
                <c:pt idx="1801">
                  <c:v>3</c:v>
                </c:pt>
                <c:pt idx="1802">
                  <c:v>3</c:v>
                </c:pt>
                <c:pt idx="1803">
                  <c:v>3</c:v>
                </c:pt>
                <c:pt idx="1804">
                  <c:v>3</c:v>
                </c:pt>
                <c:pt idx="1805">
                  <c:v>3</c:v>
                </c:pt>
                <c:pt idx="1806">
                  <c:v>3</c:v>
                </c:pt>
                <c:pt idx="1807">
                  <c:v>3</c:v>
                </c:pt>
                <c:pt idx="1808">
                  <c:v>3</c:v>
                </c:pt>
                <c:pt idx="1809">
                  <c:v>3</c:v>
                </c:pt>
                <c:pt idx="1810">
                  <c:v>3</c:v>
                </c:pt>
                <c:pt idx="1811">
                  <c:v>3</c:v>
                </c:pt>
                <c:pt idx="1812">
                  <c:v>3</c:v>
                </c:pt>
                <c:pt idx="1813">
                  <c:v>3</c:v>
                </c:pt>
                <c:pt idx="1814">
                  <c:v>3</c:v>
                </c:pt>
                <c:pt idx="1815">
                  <c:v>3</c:v>
                </c:pt>
                <c:pt idx="1816">
                  <c:v>3</c:v>
                </c:pt>
                <c:pt idx="1817">
                  <c:v>3</c:v>
                </c:pt>
                <c:pt idx="1818">
                  <c:v>3</c:v>
                </c:pt>
                <c:pt idx="1819">
                  <c:v>3</c:v>
                </c:pt>
                <c:pt idx="1820">
                  <c:v>3</c:v>
                </c:pt>
                <c:pt idx="1821">
                  <c:v>3</c:v>
                </c:pt>
                <c:pt idx="1822">
                  <c:v>3</c:v>
                </c:pt>
                <c:pt idx="1823">
                  <c:v>3</c:v>
                </c:pt>
                <c:pt idx="1824">
                  <c:v>3</c:v>
                </c:pt>
                <c:pt idx="1825">
                  <c:v>3</c:v>
                </c:pt>
                <c:pt idx="1826">
                  <c:v>3</c:v>
                </c:pt>
                <c:pt idx="1827">
                  <c:v>3</c:v>
                </c:pt>
                <c:pt idx="1828">
                  <c:v>3</c:v>
                </c:pt>
                <c:pt idx="1829">
                  <c:v>3</c:v>
                </c:pt>
                <c:pt idx="1830">
                  <c:v>3</c:v>
                </c:pt>
                <c:pt idx="1831">
                  <c:v>3</c:v>
                </c:pt>
                <c:pt idx="1832">
                  <c:v>3</c:v>
                </c:pt>
                <c:pt idx="1833">
                  <c:v>3</c:v>
                </c:pt>
                <c:pt idx="1834">
                  <c:v>3</c:v>
                </c:pt>
                <c:pt idx="1835">
                  <c:v>3</c:v>
                </c:pt>
                <c:pt idx="1836">
                  <c:v>3</c:v>
                </c:pt>
                <c:pt idx="1837">
                  <c:v>3</c:v>
                </c:pt>
                <c:pt idx="1838">
                  <c:v>3</c:v>
                </c:pt>
                <c:pt idx="1839">
                  <c:v>3</c:v>
                </c:pt>
                <c:pt idx="1840">
                  <c:v>3</c:v>
                </c:pt>
                <c:pt idx="1841">
                  <c:v>3</c:v>
                </c:pt>
                <c:pt idx="1842">
                  <c:v>3</c:v>
                </c:pt>
                <c:pt idx="1843">
                  <c:v>3</c:v>
                </c:pt>
                <c:pt idx="1844">
                  <c:v>3</c:v>
                </c:pt>
                <c:pt idx="1845">
                  <c:v>3</c:v>
                </c:pt>
                <c:pt idx="1846">
                  <c:v>3</c:v>
                </c:pt>
                <c:pt idx="1847">
                  <c:v>3</c:v>
                </c:pt>
                <c:pt idx="1848">
                  <c:v>3</c:v>
                </c:pt>
                <c:pt idx="1849">
                  <c:v>3</c:v>
                </c:pt>
                <c:pt idx="1850">
                  <c:v>3</c:v>
                </c:pt>
                <c:pt idx="1851">
                  <c:v>3</c:v>
                </c:pt>
                <c:pt idx="1852">
                  <c:v>3</c:v>
                </c:pt>
                <c:pt idx="1853">
                  <c:v>3</c:v>
                </c:pt>
                <c:pt idx="1854">
                  <c:v>3</c:v>
                </c:pt>
                <c:pt idx="1855">
                  <c:v>3</c:v>
                </c:pt>
                <c:pt idx="1856">
                  <c:v>3</c:v>
                </c:pt>
                <c:pt idx="1857">
                  <c:v>3</c:v>
                </c:pt>
                <c:pt idx="1858">
                  <c:v>3</c:v>
                </c:pt>
                <c:pt idx="1859">
                  <c:v>3</c:v>
                </c:pt>
                <c:pt idx="1860">
                  <c:v>3</c:v>
                </c:pt>
                <c:pt idx="1861">
                  <c:v>3</c:v>
                </c:pt>
                <c:pt idx="1862">
                  <c:v>3</c:v>
                </c:pt>
                <c:pt idx="1863">
                  <c:v>3</c:v>
                </c:pt>
                <c:pt idx="1864">
                  <c:v>3</c:v>
                </c:pt>
                <c:pt idx="1865">
                  <c:v>3</c:v>
                </c:pt>
                <c:pt idx="1866">
                  <c:v>3</c:v>
                </c:pt>
                <c:pt idx="1867">
                  <c:v>3</c:v>
                </c:pt>
                <c:pt idx="1868">
                  <c:v>3</c:v>
                </c:pt>
                <c:pt idx="1869">
                  <c:v>3</c:v>
                </c:pt>
                <c:pt idx="1870">
                  <c:v>3</c:v>
                </c:pt>
                <c:pt idx="1871">
                  <c:v>3</c:v>
                </c:pt>
                <c:pt idx="1872">
                  <c:v>3</c:v>
                </c:pt>
                <c:pt idx="1873">
                  <c:v>3</c:v>
                </c:pt>
                <c:pt idx="1874">
                  <c:v>3</c:v>
                </c:pt>
                <c:pt idx="1875">
                  <c:v>3</c:v>
                </c:pt>
                <c:pt idx="1876">
                  <c:v>3</c:v>
                </c:pt>
                <c:pt idx="1877">
                  <c:v>3</c:v>
                </c:pt>
                <c:pt idx="1878">
                  <c:v>3</c:v>
                </c:pt>
                <c:pt idx="1879">
                  <c:v>3</c:v>
                </c:pt>
                <c:pt idx="1880">
                  <c:v>3</c:v>
                </c:pt>
                <c:pt idx="1881">
                  <c:v>3</c:v>
                </c:pt>
                <c:pt idx="1882">
                  <c:v>3</c:v>
                </c:pt>
                <c:pt idx="1883">
                  <c:v>3</c:v>
                </c:pt>
                <c:pt idx="1884">
                  <c:v>3</c:v>
                </c:pt>
                <c:pt idx="1885">
                  <c:v>3</c:v>
                </c:pt>
                <c:pt idx="1886">
                  <c:v>3</c:v>
                </c:pt>
                <c:pt idx="1887">
                  <c:v>3</c:v>
                </c:pt>
                <c:pt idx="1888">
                  <c:v>3</c:v>
                </c:pt>
                <c:pt idx="1889">
                  <c:v>3</c:v>
                </c:pt>
                <c:pt idx="1890">
                  <c:v>3</c:v>
                </c:pt>
                <c:pt idx="1891">
                  <c:v>3</c:v>
                </c:pt>
                <c:pt idx="1892">
                  <c:v>3</c:v>
                </c:pt>
                <c:pt idx="1893">
                  <c:v>3</c:v>
                </c:pt>
                <c:pt idx="1894">
                  <c:v>3</c:v>
                </c:pt>
                <c:pt idx="1895">
                  <c:v>3</c:v>
                </c:pt>
                <c:pt idx="1896">
                  <c:v>3</c:v>
                </c:pt>
                <c:pt idx="1897">
                  <c:v>3</c:v>
                </c:pt>
                <c:pt idx="1898">
                  <c:v>3</c:v>
                </c:pt>
                <c:pt idx="1899">
                  <c:v>3</c:v>
                </c:pt>
                <c:pt idx="1900">
                  <c:v>3</c:v>
                </c:pt>
                <c:pt idx="1901">
                  <c:v>3</c:v>
                </c:pt>
                <c:pt idx="1902">
                  <c:v>3</c:v>
                </c:pt>
                <c:pt idx="1903">
                  <c:v>3</c:v>
                </c:pt>
                <c:pt idx="1904">
                  <c:v>3</c:v>
                </c:pt>
                <c:pt idx="1905">
                  <c:v>3</c:v>
                </c:pt>
                <c:pt idx="1906">
                  <c:v>3</c:v>
                </c:pt>
                <c:pt idx="1907">
                  <c:v>3</c:v>
                </c:pt>
                <c:pt idx="1908">
                  <c:v>3</c:v>
                </c:pt>
                <c:pt idx="1909">
                  <c:v>3</c:v>
                </c:pt>
                <c:pt idx="1910">
                  <c:v>3</c:v>
                </c:pt>
                <c:pt idx="1911">
                  <c:v>3</c:v>
                </c:pt>
                <c:pt idx="1912">
                  <c:v>3</c:v>
                </c:pt>
                <c:pt idx="1913">
                  <c:v>3</c:v>
                </c:pt>
                <c:pt idx="1914">
                  <c:v>3</c:v>
                </c:pt>
                <c:pt idx="1915">
                  <c:v>3</c:v>
                </c:pt>
                <c:pt idx="1916">
                  <c:v>3</c:v>
                </c:pt>
                <c:pt idx="1917">
                  <c:v>3</c:v>
                </c:pt>
                <c:pt idx="1918">
                  <c:v>3</c:v>
                </c:pt>
                <c:pt idx="1919">
                  <c:v>3</c:v>
                </c:pt>
                <c:pt idx="1920">
                  <c:v>3</c:v>
                </c:pt>
                <c:pt idx="1921">
                  <c:v>3</c:v>
                </c:pt>
                <c:pt idx="1922">
                  <c:v>3</c:v>
                </c:pt>
                <c:pt idx="1923">
                  <c:v>3</c:v>
                </c:pt>
                <c:pt idx="1924">
                  <c:v>3</c:v>
                </c:pt>
                <c:pt idx="1925">
                  <c:v>3</c:v>
                </c:pt>
                <c:pt idx="1926">
                  <c:v>3</c:v>
                </c:pt>
                <c:pt idx="1927">
                  <c:v>3</c:v>
                </c:pt>
                <c:pt idx="1928">
                  <c:v>3</c:v>
                </c:pt>
                <c:pt idx="1929">
                  <c:v>3</c:v>
                </c:pt>
                <c:pt idx="1930">
                  <c:v>3</c:v>
                </c:pt>
                <c:pt idx="1931">
                  <c:v>3</c:v>
                </c:pt>
                <c:pt idx="1932">
                  <c:v>3</c:v>
                </c:pt>
                <c:pt idx="1933">
                  <c:v>3</c:v>
                </c:pt>
                <c:pt idx="1934">
                  <c:v>3</c:v>
                </c:pt>
                <c:pt idx="1935">
                  <c:v>3</c:v>
                </c:pt>
                <c:pt idx="1936">
                  <c:v>3</c:v>
                </c:pt>
                <c:pt idx="1937">
                  <c:v>3</c:v>
                </c:pt>
                <c:pt idx="1938">
                  <c:v>3</c:v>
                </c:pt>
                <c:pt idx="1939">
                  <c:v>3</c:v>
                </c:pt>
                <c:pt idx="1940">
                  <c:v>3</c:v>
                </c:pt>
                <c:pt idx="1941">
                  <c:v>3</c:v>
                </c:pt>
                <c:pt idx="1942">
                  <c:v>3</c:v>
                </c:pt>
                <c:pt idx="1943">
                  <c:v>3</c:v>
                </c:pt>
                <c:pt idx="1944">
                  <c:v>3</c:v>
                </c:pt>
                <c:pt idx="1945">
                  <c:v>3</c:v>
                </c:pt>
                <c:pt idx="1946">
                  <c:v>3</c:v>
                </c:pt>
                <c:pt idx="1947">
                  <c:v>3</c:v>
                </c:pt>
                <c:pt idx="1948">
                  <c:v>3</c:v>
                </c:pt>
                <c:pt idx="1949">
                  <c:v>3</c:v>
                </c:pt>
                <c:pt idx="1950">
                  <c:v>3</c:v>
                </c:pt>
                <c:pt idx="1951">
                  <c:v>3</c:v>
                </c:pt>
                <c:pt idx="1952">
                  <c:v>3</c:v>
                </c:pt>
                <c:pt idx="1953">
                  <c:v>3</c:v>
                </c:pt>
                <c:pt idx="1954">
                  <c:v>3</c:v>
                </c:pt>
                <c:pt idx="1955">
                  <c:v>3</c:v>
                </c:pt>
                <c:pt idx="1956">
                  <c:v>3</c:v>
                </c:pt>
                <c:pt idx="1957">
                  <c:v>3</c:v>
                </c:pt>
                <c:pt idx="1958">
                  <c:v>3</c:v>
                </c:pt>
                <c:pt idx="1959">
                  <c:v>3</c:v>
                </c:pt>
                <c:pt idx="1960">
                  <c:v>3</c:v>
                </c:pt>
                <c:pt idx="1961">
                  <c:v>3</c:v>
                </c:pt>
                <c:pt idx="1962">
                  <c:v>3</c:v>
                </c:pt>
                <c:pt idx="1963">
                  <c:v>3</c:v>
                </c:pt>
                <c:pt idx="1964">
                  <c:v>3</c:v>
                </c:pt>
                <c:pt idx="1965">
                  <c:v>3</c:v>
                </c:pt>
                <c:pt idx="1966">
                  <c:v>3</c:v>
                </c:pt>
                <c:pt idx="1967">
                  <c:v>3</c:v>
                </c:pt>
                <c:pt idx="1968">
                  <c:v>3</c:v>
                </c:pt>
                <c:pt idx="1969">
                  <c:v>3</c:v>
                </c:pt>
                <c:pt idx="1970">
                  <c:v>3</c:v>
                </c:pt>
                <c:pt idx="1971">
                  <c:v>3</c:v>
                </c:pt>
                <c:pt idx="1972">
                  <c:v>3</c:v>
                </c:pt>
                <c:pt idx="1973">
                  <c:v>3</c:v>
                </c:pt>
                <c:pt idx="1974">
                  <c:v>3</c:v>
                </c:pt>
                <c:pt idx="1975">
                  <c:v>3</c:v>
                </c:pt>
                <c:pt idx="1976">
                  <c:v>3</c:v>
                </c:pt>
                <c:pt idx="1977">
                  <c:v>3</c:v>
                </c:pt>
                <c:pt idx="1978">
                  <c:v>3</c:v>
                </c:pt>
                <c:pt idx="1979">
                  <c:v>3</c:v>
                </c:pt>
                <c:pt idx="1980">
                  <c:v>3</c:v>
                </c:pt>
                <c:pt idx="1981">
                  <c:v>3</c:v>
                </c:pt>
                <c:pt idx="1982">
                  <c:v>3</c:v>
                </c:pt>
                <c:pt idx="1983">
                  <c:v>3</c:v>
                </c:pt>
                <c:pt idx="1984">
                  <c:v>3</c:v>
                </c:pt>
                <c:pt idx="1985">
                  <c:v>3</c:v>
                </c:pt>
                <c:pt idx="1986">
                  <c:v>3</c:v>
                </c:pt>
                <c:pt idx="1987">
                  <c:v>3</c:v>
                </c:pt>
                <c:pt idx="1988">
                  <c:v>3</c:v>
                </c:pt>
                <c:pt idx="1989">
                  <c:v>3</c:v>
                </c:pt>
                <c:pt idx="1990">
                  <c:v>3</c:v>
                </c:pt>
                <c:pt idx="1991">
                  <c:v>3</c:v>
                </c:pt>
                <c:pt idx="1992">
                  <c:v>3</c:v>
                </c:pt>
                <c:pt idx="1993">
                  <c:v>3</c:v>
                </c:pt>
                <c:pt idx="1994">
                  <c:v>3</c:v>
                </c:pt>
                <c:pt idx="1995">
                  <c:v>3</c:v>
                </c:pt>
                <c:pt idx="1996">
                  <c:v>3</c:v>
                </c:pt>
                <c:pt idx="1997">
                  <c:v>3</c:v>
                </c:pt>
                <c:pt idx="1998">
                  <c:v>3</c:v>
                </c:pt>
                <c:pt idx="1999">
                  <c:v>3</c:v>
                </c:pt>
                <c:pt idx="2000">
                  <c:v>3</c:v>
                </c:pt>
                <c:pt idx="2001">
                  <c:v>3</c:v>
                </c:pt>
                <c:pt idx="2002">
                  <c:v>3</c:v>
                </c:pt>
                <c:pt idx="2003">
                  <c:v>3</c:v>
                </c:pt>
                <c:pt idx="2004">
                  <c:v>3</c:v>
                </c:pt>
                <c:pt idx="2005">
                  <c:v>3</c:v>
                </c:pt>
                <c:pt idx="2006">
                  <c:v>3</c:v>
                </c:pt>
                <c:pt idx="2007">
                  <c:v>3</c:v>
                </c:pt>
                <c:pt idx="2008">
                  <c:v>3</c:v>
                </c:pt>
                <c:pt idx="2009">
                  <c:v>3</c:v>
                </c:pt>
                <c:pt idx="2010">
                  <c:v>3</c:v>
                </c:pt>
                <c:pt idx="2011">
                  <c:v>3</c:v>
                </c:pt>
                <c:pt idx="2012">
                  <c:v>3</c:v>
                </c:pt>
                <c:pt idx="2013">
                  <c:v>3</c:v>
                </c:pt>
                <c:pt idx="2014">
                  <c:v>3</c:v>
                </c:pt>
                <c:pt idx="2015">
                  <c:v>3</c:v>
                </c:pt>
                <c:pt idx="2016">
                  <c:v>3</c:v>
                </c:pt>
                <c:pt idx="2017">
                  <c:v>3</c:v>
                </c:pt>
                <c:pt idx="2018">
                  <c:v>3</c:v>
                </c:pt>
                <c:pt idx="2019">
                  <c:v>3</c:v>
                </c:pt>
                <c:pt idx="2020">
                  <c:v>3</c:v>
                </c:pt>
                <c:pt idx="2021">
                  <c:v>3</c:v>
                </c:pt>
                <c:pt idx="2022">
                  <c:v>3</c:v>
                </c:pt>
                <c:pt idx="2023">
                  <c:v>3</c:v>
                </c:pt>
                <c:pt idx="2024">
                  <c:v>3</c:v>
                </c:pt>
                <c:pt idx="2025">
                  <c:v>3</c:v>
                </c:pt>
                <c:pt idx="2026">
                  <c:v>3</c:v>
                </c:pt>
                <c:pt idx="2027">
                  <c:v>3</c:v>
                </c:pt>
                <c:pt idx="2028">
                  <c:v>3</c:v>
                </c:pt>
                <c:pt idx="2029">
                  <c:v>3</c:v>
                </c:pt>
                <c:pt idx="2030">
                  <c:v>3</c:v>
                </c:pt>
                <c:pt idx="2031">
                  <c:v>3</c:v>
                </c:pt>
                <c:pt idx="2032">
                  <c:v>3</c:v>
                </c:pt>
                <c:pt idx="2033">
                  <c:v>3</c:v>
                </c:pt>
                <c:pt idx="2034">
                  <c:v>3</c:v>
                </c:pt>
                <c:pt idx="2035">
                  <c:v>3</c:v>
                </c:pt>
                <c:pt idx="2036">
                  <c:v>3</c:v>
                </c:pt>
                <c:pt idx="2037">
                  <c:v>3</c:v>
                </c:pt>
                <c:pt idx="2038">
                  <c:v>3</c:v>
                </c:pt>
                <c:pt idx="2039">
                  <c:v>3</c:v>
                </c:pt>
                <c:pt idx="2040">
                  <c:v>3</c:v>
                </c:pt>
                <c:pt idx="2041">
                  <c:v>3</c:v>
                </c:pt>
                <c:pt idx="2042">
                  <c:v>3</c:v>
                </c:pt>
                <c:pt idx="2043">
                  <c:v>3</c:v>
                </c:pt>
                <c:pt idx="2044">
                  <c:v>3</c:v>
                </c:pt>
                <c:pt idx="2045">
                  <c:v>3</c:v>
                </c:pt>
                <c:pt idx="2046">
                  <c:v>3</c:v>
                </c:pt>
                <c:pt idx="2047">
                  <c:v>3</c:v>
                </c:pt>
                <c:pt idx="2048">
                  <c:v>3</c:v>
                </c:pt>
                <c:pt idx="2049">
                  <c:v>3</c:v>
                </c:pt>
                <c:pt idx="2050">
                  <c:v>3</c:v>
                </c:pt>
                <c:pt idx="2051">
                  <c:v>3</c:v>
                </c:pt>
                <c:pt idx="2052">
                  <c:v>3</c:v>
                </c:pt>
                <c:pt idx="2053">
                  <c:v>3</c:v>
                </c:pt>
                <c:pt idx="2054">
                  <c:v>3</c:v>
                </c:pt>
                <c:pt idx="2055">
                  <c:v>3</c:v>
                </c:pt>
                <c:pt idx="2056">
                  <c:v>3</c:v>
                </c:pt>
                <c:pt idx="2057">
                  <c:v>3</c:v>
                </c:pt>
                <c:pt idx="2058">
                  <c:v>3</c:v>
                </c:pt>
                <c:pt idx="2059">
                  <c:v>3</c:v>
                </c:pt>
                <c:pt idx="2060">
                  <c:v>3</c:v>
                </c:pt>
                <c:pt idx="2061">
                  <c:v>3</c:v>
                </c:pt>
                <c:pt idx="2062">
                  <c:v>3</c:v>
                </c:pt>
                <c:pt idx="2063">
                  <c:v>3</c:v>
                </c:pt>
                <c:pt idx="2064">
                  <c:v>3</c:v>
                </c:pt>
                <c:pt idx="2065">
                  <c:v>3</c:v>
                </c:pt>
                <c:pt idx="2066">
                  <c:v>3</c:v>
                </c:pt>
                <c:pt idx="2067">
                  <c:v>3</c:v>
                </c:pt>
                <c:pt idx="2068">
                  <c:v>3</c:v>
                </c:pt>
                <c:pt idx="2069">
                  <c:v>3</c:v>
                </c:pt>
                <c:pt idx="2070">
                  <c:v>3</c:v>
                </c:pt>
                <c:pt idx="2071">
                  <c:v>3</c:v>
                </c:pt>
                <c:pt idx="2072">
                  <c:v>3</c:v>
                </c:pt>
                <c:pt idx="2073">
                  <c:v>3</c:v>
                </c:pt>
                <c:pt idx="2074">
                  <c:v>3</c:v>
                </c:pt>
                <c:pt idx="2075">
                  <c:v>3</c:v>
                </c:pt>
                <c:pt idx="2076">
                  <c:v>3</c:v>
                </c:pt>
                <c:pt idx="2077">
                  <c:v>3</c:v>
                </c:pt>
                <c:pt idx="2078">
                  <c:v>3</c:v>
                </c:pt>
                <c:pt idx="2079">
                  <c:v>3</c:v>
                </c:pt>
                <c:pt idx="2080">
                  <c:v>3</c:v>
                </c:pt>
                <c:pt idx="2081">
                  <c:v>3</c:v>
                </c:pt>
                <c:pt idx="2082">
                  <c:v>3</c:v>
                </c:pt>
                <c:pt idx="2083">
                  <c:v>3</c:v>
                </c:pt>
                <c:pt idx="2084">
                  <c:v>3</c:v>
                </c:pt>
                <c:pt idx="2085">
                  <c:v>3</c:v>
                </c:pt>
                <c:pt idx="2086">
                  <c:v>3</c:v>
                </c:pt>
                <c:pt idx="2087">
                  <c:v>3</c:v>
                </c:pt>
                <c:pt idx="2088">
                  <c:v>3</c:v>
                </c:pt>
                <c:pt idx="2089">
                  <c:v>3</c:v>
                </c:pt>
                <c:pt idx="2090">
                  <c:v>3</c:v>
                </c:pt>
                <c:pt idx="2091">
                  <c:v>3</c:v>
                </c:pt>
                <c:pt idx="2092">
                  <c:v>3</c:v>
                </c:pt>
                <c:pt idx="2093">
                  <c:v>3</c:v>
                </c:pt>
                <c:pt idx="2094">
                  <c:v>3</c:v>
                </c:pt>
                <c:pt idx="2095">
                  <c:v>3</c:v>
                </c:pt>
                <c:pt idx="2096">
                  <c:v>3</c:v>
                </c:pt>
                <c:pt idx="2097">
                  <c:v>3</c:v>
                </c:pt>
                <c:pt idx="2098">
                  <c:v>3</c:v>
                </c:pt>
                <c:pt idx="2099">
                  <c:v>3</c:v>
                </c:pt>
                <c:pt idx="2100">
                  <c:v>3</c:v>
                </c:pt>
                <c:pt idx="2101">
                  <c:v>3</c:v>
                </c:pt>
                <c:pt idx="2102">
                  <c:v>3</c:v>
                </c:pt>
                <c:pt idx="2103">
                  <c:v>3</c:v>
                </c:pt>
                <c:pt idx="2104">
                  <c:v>3</c:v>
                </c:pt>
                <c:pt idx="2105">
                  <c:v>3</c:v>
                </c:pt>
                <c:pt idx="2106">
                  <c:v>3</c:v>
                </c:pt>
                <c:pt idx="2107">
                  <c:v>3</c:v>
                </c:pt>
                <c:pt idx="2108">
                  <c:v>3</c:v>
                </c:pt>
                <c:pt idx="2109">
                  <c:v>3</c:v>
                </c:pt>
                <c:pt idx="2110">
                  <c:v>3</c:v>
                </c:pt>
                <c:pt idx="2111">
                  <c:v>3</c:v>
                </c:pt>
                <c:pt idx="2112">
                  <c:v>3</c:v>
                </c:pt>
                <c:pt idx="2113">
                  <c:v>3</c:v>
                </c:pt>
                <c:pt idx="2114">
                  <c:v>3</c:v>
                </c:pt>
                <c:pt idx="2115">
                  <c:v>3</c:v>
                </c:pt>
                <c:pt idx="2116">
                  <c:v>3</c:v>
                </c:pt>
                <c:pt idx="2117">
                  <c:v>3</c:v>
                </c:pt>
                <c:pt idx="2118">
                  <c:v>3</c:v>
                </c:pt>
                <c:pt idx="2119">
                  <c:v>3</c:v>
                </c:pt>
                <c:pt idx="2120">
                  <c:v>3</c:v>
                </c:pt>
                <c:pt idx="2121">
                  <c:v>3</c:v>
                </c:pt>
                <c:pt idx="2122">
                  <c:v>3</c:v>
                </c:pt>
                <c:pt idx="2123">
                  <c:v>3</c:v>
                </c:pt>
                <c:pt idx="2124">
                  <c:v>3</c:v>
                </c:pt>
                <c:pt idx="2125">
                  <c:v>3</c:v>
                </c:pt>
                <c:pt idx="2126">
                  <c:v>3</c:v>
                </c:pt>
                <c:pt idx="2127">
                  <c:v>3</c:v>
                </c:pt>
                <c:pt idx="2128">
                  <c:v>3</c:v>
                </c:pt>
                <c:pt idx="2129">
                  <c:v>3</c:v>
                </c:pt>
                <c:pt idx="2130">
                  <c:v>3</c:v>
                </c:pt>
                <c:pt idx="2131">
                  <c:v>3</c:v>
                </c:pt>
                <c:pt idx="2132">
                  <c:v>3</c:v>
                </c:pt>
                <c:pt idx="2133">
                  <c:v>3</c:v>
                </c:pt>
                <c:pt idx="2134">
                  <c:v>3</c:v>
                </c:pt>
                <c:pt idx="2135">
                  <c:v>3</c:v>
                </c:pt>
                <c:pt idx="2136">
                  <c:v>3</c:v>
                </c:pt>
                <c:pt idx="2137">
                  <c:v>3</c:v>
                </c:pt>
                <c:pt idx="2138">
                  <c:v>3</c:v>
                </c:pt>
                <c:pt idx="2139">
                  <c:v>3</c:v>
                </c:pt>
                <c:pt idx="2140">
                  <c:v>3</c:v>
                </c:pt>
                <c:pt idx="2141">
                  <c:v>3</c:v>
                </c:pt>
                <c:pt idx="2142">
                  <c:v>3</c:v>
                </c:pt>
                <c:pt idx="2143">
                  <c:v>3</c:v>
                </c:pt>
                <c:pt idx="2144">
                  <c:v>3</c:v>
                </c:pt>
                <c:pt idx="2145">
                  <c:v>3</c:v>
                </c:pt>
                <c:pt idx="2146">
                  <c:v>3</c:v>
                </c:pt>
                <c:pt idx="2147">
                  <c:v>3</c:v>
                </c:pt>
                <c:pt idx="2148">
                  <c:v>3</c:v>
                </c:pt>
                <c:pt idx="2149">
                  <c:v>3</c:v>
                </c:pt>
                <c:pt idx="2150">
                  <c:v>3</c:v>
                </c:pt>
                <c:pt idx="2151">
                  <c:v>3</c:v>
                </c:pt>
                <c:pt idx="2152">
                  <c:v>3</c:v>
                </c:pt>
                <c:pt idx="2153">
                  <c:v>3</c:v>
                </c:pt>
                <c:pt idx="2154">
                  <c:v>3</c:v>
                </c:pt>
                <c:pt idx="2155">
                  <c:v>3</c:v>
                </c:pt>
                <c:pt idx="2156">
                  <c:v>3</c:v>
                </c:pt>
                <c:pt idx="2157">
                  <c:v>3</c:v>
                </c:pt>
                <c:pt idx="2158">
                  <c:v>3</c:v>
                </c:pt>
                <c:pt idx="2159">
                  <c:v>3</c:v>
                </c:pt>
                <c:pt idx="2160">
                  <c:v>3</c:v>
                </c:pt>
                <c:pt idx="2161">
                  <c:v>3</c:v>
                </c:pt>
                <c:pt idx="2162">
                  <c:v>3</c:v>
                </c:pt>
                <c:pt idx="2163">
                  <c:v>3</c:v>
                </c:pt>
                <c:pt idx="2164">
                  <c:v>3</c:v>
                </c:pt>
                <c:pt idx="2165">
                  <c:v>3</c:v>
                </c:pt>
                <c:pt idx="2166">
                  <c:v>3</c:v>
                </c:pt>
                <c:pt idx="2167">
                  <c:v>3</c:v>
                </c:pt>
                <c:pt idx="2168">
                  <c:v>3</c:v>
                </c:pt>
                <c:pt idx="2169">
                  <c:v>3</c:v>
                </c:pt>
                <c:pt idx="2170">
                  <c:v>3</c:v>
                </c:pt>
                <c:pt idx="2171">
                  <c:v>3</c:v>
                </c:pt>
                <c:pt idx="2172">
                  <c:v>3</c:v>
                </c:pt>
                <c:pt idx="2173">
                  <c:v>3</c:v>
                </c:pt>
                <c:pt idx="2174">
                  <c:v>3</c:v>
                </c:pt>
                <c:pt idx="2175">
                  <c:v>3</c:v>
                </c:pt>
                <c:pt idx="2176">
                  <c:v>3</c:v>
                </c:pt>
                <c:pt idx="2177">
                  <c:v>3</c:v>
                </c:pt>
                <c:pt idx="2178">
                  <c:v>3</c:v>
                </c:pt>
                <c:pt idx="2179">
                  <c:v>3</c:v>
                </c:pt>
                <c:pt idx="2180">
                  <c:v>3</c:v>
                </c:pt>
                <c:pt idx="2181">
                  <c:v>3</c:v>
                </c:pt>
                <c:pt idx="2182">
                  <c:v>3</c:v>
                </c:pt>
                <c:pt idx="2183">
                  <c:v>3</c:v>
                </c:pt>
                <c:pt idx="2184">
                  <c:v>3</c:v>
                </c:pt>
                <c:pt idx="2185">
                  <c:v>3</c:v>
                </c:pt>
                <c:pt idx="2186">
                  <c:v>3</c:v>
                </c:pt>
                <c:pt idx="2187">
                  <c:v>3</c:v>
                </c:pt>
                <c:pt idx="2188">
                  <c:v>3</c:v>
                </c:pt>
                <c:pt idx="2189">
                  <c:v>3</c:v>
                </c:pt>
                <c:pt idx="2190">
                  <c:v>3</c:v>
                </c:pt>
                <c:pt idx="2191">
                  <c:v>3</c:v>
                </c:pt>
                <c:pt idx="2192">
                  <c:v>3</c:v>
                </c:pt>
                <c:pt idx="2193">
                  <c:v>3</c:v>
                </c:pt>
                <c:pt idx="2194">
                  <c:v>3</c:v>
                </c:pt>
                <c:pt idx="2195">
                  <c:v>3</c:v>
                </c:pt>
                <c:pt idx="2196">
                  <c:v>3</c:v>
                </c:pt>
                <c:pt idx="2197">
                  <c:v>3</c:v>
                </c:pt>
                <c:pt idx="2198">
                  <c:v>3</c:v>
                </c:pt>
                <c:pt idx="2199">
                  <c:v>3</c:v>
                </c:pt>
                <c:pt idx="2200">
                  <c:v>3</c:v>
                </c:pt>
                <c:pt idx="2201">
                  <c:v>3</c:v>
                </c:pt>
                <c:pt idx="2202">
                  <c:v>3</c:v>
                </c:pt>
                <c:pt idx="2203">
                  <c:v>3</c:v>
                </c:pt>
                <c:pt idx="2204">
                  <c:v>3</c:v>
                </c:pt>
                <c:pt idx="2205">
                  <c:v>3</c:v>
                </c:pt>
                <c:pt idx="2206">
                  <c:v>3</c:v>
                </c:pt>
                <c:pt idx="2207">
                  <c:v>3</c:v>
                </c:pt>
                <c:pt idx="2208">
                  <c:v>3</c:v>
                </c:pt>
                <c:pt idx="2209">
                  <c:v>3</c:v>
                </c:pt>
                <c:pt idx="2210">
                  <c:v>3</c:v>
                </c:pt>
                <c:pt idx="2211">
                  <c:v>3</c:v>
                </c:pt>
                <c:pt idx="2212">
                  <c:v>3</c:v>
                </c:pt>
                <c:pt idx="2213">
                  <c:v>3</c:v>
                </c:pt>
                <c:pt idx="2214">
                  <c:v>3</c:v>
                </c:pt>
                <c:pt idx="2215">
                  <c:v>3</c:v>
                </c:pt>
                <c:pt idx="2216">
                  <c:v>3</c:v>
                </c:pt>
                <c:pt idx="2217">
                  <c:v>3</c:v>
                </c:pt>
                <c:pt idx="2218">
                  <c:v>3</c:v>
                </c:pt>
                <c:pt idx="2219">
                  <c:v>3</c:v>
                </c:pt>
                <c:pt idx="2220">
                  <c:v>3</c:v>
                </c:pt>
                <c:pt idx="2221">
                  <c:v>3</c:v>
                </c:pt>
                <c:pt idx="2222">
                  <c:v>3</c:v>
                </c:pt>
                <c:pt idx="2223">
                  <c:v>3</c:v>
                </c:pt>
                <c:pt idx="2224">
                  <c:v>3</c:v>
                </c:pt>
                <c:pt idx="2225">
                  <c:v>3</c:v>
                </c:pt>
                <c:pt idx="2226">
                  <c:v>3</c:v>
                </c:pt>
                <c:pt idx="2227">
                  <c:v>3</c:v>
                </c:pt>
                <c:pt idx="2228">
                  <c:v>3</c:v>
                </c:pt>
                <c:pt idx="2229">
                  <c:v>3</c:v>
                </c:pt>
                <c:pt idx="2230">
                  <c:v>3</c:v>
                </c:pt>
                <c:pt idx="2231">
                  <c:v>3</c:v>
                </c:pt>
                <c:pt idx="2232">
                  <c:v>3</c:v>
                </c:pt>
                <c:pt idx="2233">
                  <c:v>3</c:v>
                </c:pt>
                <c:pt idx="2234">
                  <c:v>3</c:v>
                </c:pt>
                <c:pt idx="2235">
                  <c:v>3</c:v>
                </c:pt>
                <c:pt idx="2236">
                  <c:v>3</c:v>
                </c:pt>
                <c:pt idx="2237">
                  <c:v>3</c:v>
                </c:pt>
                <c:pt idx="2238">
                  <c:v>3</c:v>
                </c:pt>
                <c:pt idx="2239">
                  <c:v>3</c:v>
                </c:pt>
                <c:pt idx="2240">
                  <c:v>3</c:v>
                </c:pt>
                <c:pt idx="2241">
                  <c:v>3</c:v>
                </c:pt>
                <c:pt idx="2242">
                  <c:v>3</c:v>
                </c:pt>
                <c:pt idx="2243">
                  <c:v>3</c:v>
                </c:pt>
                <c:pt idx="2244">
                  <c:v>3</c:v>
                </c:pt>
                <c:pt idx="2245">
                  <c:v>3</c:v>
                </c:pt>
                <c:pt idx="2246">
                  <c:v>3</c:v>
                </c:pt>
                <c:pt idx="2247">
                  <c:v>3</c:v>
                </c:pt>
                <c:pt idx="2248">
                  <c:v>3</c:v>
                </c:pt>
                <c:pt idx="2249">
                  <c:v>3</c:v>
                </c:pt>
                <c:pt idx="2250">
                  <c:v>3</c:v>
                </c:pt>
                <c:pt idx="2251">
                  <c:v>3</c:v>
                </c:pt>
                <c:pt idx="2252">
                  <c:v>3</c:v>
                </c:pt>
                <c:pt idx="2253">
                  <c:v>3</c:v>
                </c:pt>
                <c:pt idx="2254">
                  <c:v>3</c:v>
                </c:pt>
                <c:pt idx="2255">
                  <c:v>3</c:v>
                </c:pt>
                <c:pt idx="2256">
                  <c:v>3</c:v>
                </c:pt>
                <c:pt idx="2257">
                  <c:v>3</c:v>
                </c:pt>
                <c:pt idx="2258">
                  <c:v>3</c:v>
                </c:pt>
                <c:pt idx="2259">
                  <c:v>3</c:v>
                </c:pt>
                <c:pt idx="2260">
                  <c:v>3</c:v>
                </c:pt>
                <c:pt idx="2261">
                  <c:v>3</c:v>
                </c:pt>
                <c:pt idx="2262">
                  <c:v>3</c:v>
                </c:pt>
                <c:pt idx="2263">
                  <c:v>3</c:v>
                </c:pt>
                <c:pt idx="2264">
                  <c:v>3</c:v>
                </c:pt>
                <c:pt idx="2265">
                  <c:v>3</c:v>
                </c:pt>
                <c:pt idx="2266">
                  <c:v>3</c:v>
                </c:pt>
                <c:pt idx="2267">
                  <c:v>3</c:v>
                </c:pt>
                <c:pt idx="2268">
                  <c:v>3</c:v>
                </c:pt>
                <c:pt idx="2269">
                  <c:v>3</c:v>
                </c:pt>
                <c:pt idx="2270">
                  <c:v>3</c:v>
                </c:pt>
                <c:pt idx="2271">
                  <c:v>3</c:v>
                </c:pt>
                <c:pt idx="2272">
                  <c:v>3</c:v>
                </c:pt>
                <c:pt idx="2273">
                  <c:v>3</c:v>
                </c:pt>
                <c:pt idx="2274">
                  <c:v>3</c:v>
                </c:pt>
                <c:pt idx="2275">
                  <c:v>3</c:v>
                </c:pt>
                <c:pt idx="2276">
                  <c:v>3</c:v>
                </c:pt>
                <c:pt idx="2277">
                  <c:v>3</c:v>
                </c:pt>
                <c:pt idx="2278">
                  <c:v>3</c:v>
                </c:pt>
                <c:pt idx="2279">
                  <c:v>3</c:v>
                </c:pt>
                <c:pt idx="2280">
                  <c:v>3</c:v>
                </c:pt>
                <c:pt idx="2281">
                  <c:v>3</c:v>
                </c:pt>
                <c:pt idx="2282">
                  <c:v>3</c:v>
                </c:pt>
                <c:pt idx="2283">
                  <c:v>3</c:v>
                </c:pt>
                <c:pt idx="2284">
                  <c:v>3</c:v>
                </c:pt>
                <c:pt idx="2285">
                  <c:v>3</c:v>
                </c:pt>
                <c:pt idx="2286">
                  <c:v>3</c:v>
                </c:pt>
                <c:pt idx="2287">
                  <c:v>3</c:v>
                </c:pt>
                <c:pt idx="2288">
                  <c:v>3</c:v>
                </c:pt>
                <c:pt idx="2289">
                  <c:v>3</c:v>
                </c:pt>
                <c:pt idx="2290">
                  <c:v>3</c:v>
                </c:pt>
                <c:pt idx="2291">
                  <c:v>3</c:v>
                </c:pt>
                <c:pt idx="2292">
                  <c:v>3</c:v>
                </c:pt>
                <c:pt idx="2293">
                  <c:v>3</c:v>
                </c:pt>
                <c:pt idx="2294">
                  <c:v>3</c:v>
                </c:pt>
                <c:pt idx="2295">
                  <c:v>3</c:v>
                </c:pt>
                <c:pt idx="2296">
                  <c:v>3</c:v>
                </c:pt>
                <c:pt idx="2297">
                  <c:v>3</c:v>
                </c:pt>
                <c:pt idx="2298">
                  <c:v>3</c:v>
                </c:pt>
                <c:pt idx="2299">
                  <c:v>3</c:v>
                </c:pt>
                <c:pt idx="2300">
                  <c:v>3</c:v>
                </c:pt>
                <c:pt idx="2301">
                  <c:v>3</c:v>
                </c:pt>
                <c:pt idx="2302">
                  <c:v>3</c:v>
                </c:pt>
                <c:pt idx="2303">
                  <c:v>3</c:v>
                </c:pt>
                <c:pt idx="2304">
                  <c:v>3</c:v>
                </c:pt>
                <c:pt idx="2305">
                  <c:v>3</c:v>
                </c:pt>
                <c:pt idx="2306">
                  <c:v>3</c:v>
                </c:pt>
                <c:pt idx="2307">
                  <c:v>3</c:v>
                </c:pt>
                <c:pt idx="2308">
                  <c:v>3</c:v>
                </c:pt>
                <c:pt idx="2309">
                  <c:v>3</c:v>
                </c:pt>
                <c:pt idx="2310">
                  <c:v>3</c:v>
                </c:pt>
                <c:pt idx="2311">
                  <c:v>3</c:v>
                </c:pt>
                <c:pt idx="2312">
                  <c:v>3</c:v>
                </c:pt>
                <c:pt idx="2313">
                  <c:v>3</c:v>
                </c:pt>
                <c:pt idx="2314">
                  <c:v>3</c:v>
                </c:pt>
                <c:pt idx="2315">
                  <c:v>3</c:v>
                </c:pt>
                <c:pt idx="2316">
                  <c:v>3</c:v>
                </c:pt>
                <c:pt idx="2317">
                  <c:v>3</c:v>
                </c:pt>
                <c:pt idx="2318">
                  <c:v>3</c:v>
                </c:pt>
                <c:pt idx="2319">
                  <c:v>3</c:v>
                </c:pt>
                <c:pt idx="2320">
                  <c:v>3</c:v>
                </c:pt>
                <c:pt idx="2321">
                  <c:v>3</c:v>
                </c:pt>
                <c:pt idx="2322">
                  <c:v>3</c:v>
                </c:pt>
                <c:pt idx="2323">
                  <c:v>3</c:v>
                </c:pt>
                <c:pt idx="2324">
                  <c:v>3</c:v>
                </c:pt>
                <c:pt idx="2325">
                  <c:v>3</c:v>
                </c:pt>
                <c:pt idx="2326">
                  <c:v>3</c:v>
                </c:pt>
                <c:pt idx="2327">
                  <c:v>3</c:v>
                </c:pt>
                <c:pt idx="2328">
                  <c:v>3</c:v>
                </c:pt>
                <c:pt idx="2329">
                  <c:v>3</c:v>
                </c:pt>
                <c:pt idx="2330">
                  <c:v>3</c:v>
                </c:pt>
                <c:pt idx="2331">
                  <c:v>3</c:v>
                </c:pt>
                <c:pt idx="2332">
                  <c:v>3</c:v>
                </c:pt>
                <c:pt idx="2333">
                  <c:v>3</c:v>
                </c:pt>
                <c:pt idx="2334">
                  <c:v>3</c:v>
                </c:pt>
                <c:pt idx="2335">
                  <c:v>3</c:v>
                </c:pt>
                <c:pt idx="2336">
                  <c:v>3</c:v>
                </c:pt>
                <c:pt idx="2337">
                  <c:v>3</c:v>
                </c:pt>
                <c:pt idx="2338">
                  <c:v>3</c:v>
                </c:pt>
                <c:pt idx="2339">
                  <c:v>3</c:v>
                </c:pt>
                <c:pt idx="2340">
                  <c:v>3</c:v>
                </c:pt>
                <c:pt idx="2341">
                  <c:v>3</c:v>
                </c:pt>
                <c:pt idx="2342">
                  <c:v>3</c:v>
                </c:pt>
                <c:pt idx="2343">
                  <c:v>3</c:v>
                </c:pt>
                <c:pt idx="2344">
                  <c:v>3</c:v>
                </c:pt>
                <c:pt idx="2345">
                  <c:v>3</c:v>
                </c:pt>
                <c:pt idx="2346">
                  <c:v>3</c:v>
                </c:pt>
                <c:pt idx="2347">
                  <c:v>3</c:v>
                </c:pt>
                <c:pt idx="2348">
                  <c:v>3</c:v>
                </c:pt>
                <c:pt idx="2349">
                  <c:v>3</c:v>
                </c:pt>
                <c:pt idx="2350">
                  <c:v>3</c:v>
                </c:pt>
                <c:pt idx="2351">
                  <c:v>3</c:v>
                </c:pt>
                <c:pt idx="2352">
                  <c:v>3</c:v>
                </c:pt>
                <c:pt idx="2353">
                  <c:v>3</c:v>
                </c:pt>
                <c:pt idx="2354">
                  <c:v>3</c:v>
                </c:pt>
                <c:pt idx="2355">
                  <c:v>3</c:v>
                </c:pt>
                <c:pt idx="2356">
                  <c:v>3</c:v>
                </c:pt>
                <c:pt idx="2357">
                  <c:v>3</c:v>
                </c:pt>
                <c:pt idx="2358">
                  <c:v>3</c:v>
                </c:pt>
                <c:pt idx="2359">
                  <c:v>3</c:v>
                </c:pt>
                <c:pt idx="2360">
                  <c:v>3</c:v>
                </c:pt>
                <c:pt idx="2361">
                  <c:v>3</c:v>
                </c:pt>
                <c:pt idx="2362">
                  <c:v>3</c:v>
                </c:pt>
                <c:pt idx="2363">
                  <c:v>3</c:v>
                </c:pt>
                <c:pt idx="2364">
                  <c:v>3</c:v>
                </c:pt>
                <c:pt idx="2365">
                  <c:v>3</c:v>
                </c:pt>
                <c:pt idx="2366">
                  <c:v>3</c:v>
                </c:pt>
                <c:pt idx="2367">
                  <c:v>3</c:v>
                </c:pt>
                <c:pt idx="2368">
                  <c:v>3</c:v>
                </c:pt>
                <c:pt idx="2369">
                  <c:v>3</c:v>
                </c:pt>
                <c:pt idx="2370">
                  <c:v>3</c:v>
                </c:pt>
                <c:pt idx="2371">
                  <c:v>3</c:v>
                </c:pt>
                <c:pt idx="2372">
                  <c:v>3</c:v>
                </c:pt>
                <c:pt idx="2373">
                  <c:v>3</c:v>
                </c:pt>
                <c:pt idx="2374">
                  <c:v>3</c:v>
                </c:pt>
                <c:pt idx="2375">
                  <c:v>3</c:v>
                </c:pt>
                <c:pt idx="2376">
                  <c:v>3</c:v>
                </c:pt>
                <c:pt idx="2377">
                  <c:v>3</c:v>
                </c:pt>
                <c:pt idx="2378">
                  <c:v>3</c:v>
                </c:pt>
                <c:pt idx="2379">
                  <c:v>3</c:v>
                </c:pt>
                <c:pt idx="2380">
                  <c:v>3</c:v>
                </c:pt>
                <c:pt idx="2381">
                  <c:v>3</c:v>
                </c:pt>
                <c:pt idx="2382">
                  <c:v>3</c:v>
                </c:pt>
                <c:pt idx="2383">
                  <c:v>3</c:v>
                </c:pt>
                <c:pt idx="2384">
                  <c:v>3</c:v>
                </c:pt>
                <c:pt idx="2385">
                  <c:v>3</c:v>
                </c:pt>
                <c:pt idx="2386">
                  <c:v>3</c:v>
                </c:pt>
                <c:pt idx="2387">
                  <c:v>3</c:v>
                </c:pt>
                <c:pt idx="2388">
                  <c:v>3</c:v>
                </c:pt>
                <c:pt idx="2389">
                  <c:v>3</c:v>
                </c:pt>
                <c:pt idx="2390">
                  <c:v>3</c:v>
                </c:pt>
                <c:pt idx="2391">
                  <c:v>3</c:v>
                </c:pt>
                <c:pt idx="2392">
                  <c:v>3</c:v>
                </c:pt>
                <c:pt idx="2393">
                  <c:v>3</c:v>
                </c:pt>
                <c:pt idx="2394">
                  <c:v>3</c:v>
                </c:pt>
                <c:pt idx="2395">
                  <c:v>3</c:v>
                </c:pt>
                <c:pt idx="2396">
                  <c:v>3</c:v>
                </c:pt>
                <c:pt idx="2397">
                  <c:v>3</c:v>
                </c:pt>
                <c:pt idx="2398">
                  <c:v>3</c:v>
                </c:pt>
                <c:pt idx="2399">
                  <c:v>3</c:v>
                </c:pt>
                <c:pt idx="2400">
                  <c:v>3</c:v>
                </c:pt>
                <c:pt idx="2401">
                  <c:v>3</c:v>
                </c:pt>
                <c:pt idx="2402">
                  <c:v>3</c:v>
                </c:pt>
                <c:pt idx="2403">
                  <c:v>3</c:v>
                </c:pt>
                <c:pt idx="2404">
                  <c:v>3</c:v>
                </c:pt>
                <c:pt idx="2405">
                  <c:v>3</c:v>
                </c:pt>
                <c:pt idx="2406">
                  <c:v>3</c:v>
                </c:pt>
                <c:pt idx="2407">
                  <c:v>3</c:v>
                </c:pt>
                <c:pt idx="2408">
                  <c:v>3</c:v>
                </c:pt>
                <c:pt idx="2409">
                  <c:v>3</c:v>
                </c:pt>
                <c:pt idx="2410">
                  <c:v>3</c:v>
                </c:pt>
                <c:pt idx="2411">
                  <c:v>3</c:v>
                </c:pt>
                <c:pt idx="2412">
                  <c:v>3</c:v>
                </c:pt>
                <c:pt idx="2413">
                  <c:v>3</c:v>
                </c:pt>
                <c:pt idx="2414">
                  <c:v>3</c:v>
                </c:pt>
                <c:pt idx="2415">
                  <c:v>3</c:v>
                </c:pt>
                <c:pt idx="2416">
                  <c:v>3</c:v>
                </c:pt>
                <c:pt idx="2417">
                  <c:v>3</c:v>
                </c:pt>
                <c:pt idx="2418">
                  <c:v>3</c:v>
                </c:pt>
                <c:pt idx="2419">
                  <c:v>3</c:v>
                </c:pt>
                <c:pt idx="2420">
                  <c:v>3</c:v>
                </c:pt>
                <c:pt idx="2421">
                  <c:v>3</c:v>
                </c:pt>
                <c:pt idx="2422">
                  <c:v>3</c:v>
                </c:pt>
                <c:pt idx="2423">
                  <c:v>3</c:v>
                </c:pt>
                <c:pt idx="2424">
                  <c:v>3</c:v>
                </c:pt>
                <c:pt idx="2425">
                  <c:v>3</c:v>
                </c:pt>
                <c:pt idx="2426">
                  <c:v>3</c:v>
                </c:pt>
                <c:pt idx="2427">
                  <c:v>3</c:v>
                </c:pt>
                <c:pt idx="2428">
                  <c:v>3</c:v>
                </c:pt>
                <c:pt idx="2429">
                  <c:v>3</c:v>
                </c:pt>
                <c:pt idx="2430">
                  <c:v>3</c:v>
                </c:pt>
                <c:pt idx="2431">
                  <c:v>3</c:v>
                </c:pt>
                <c:pt idx="2432">
                  <c:v>3</c:v>
                </c:pt>
                <c:pt idx="2433">
                  <c:v>3</c:v>
                </c:pt>
                <c:pt idx="2434">
                  <c:v>3</c:v>
                </c:pt>
                <c:pt idx="2435">
                  <c:v>3</c:v>
                </c:pt>
                <c:pt idx="2436">
                  <c:v>3</c:v>
                </c:pt>
                <c:pt idx="2437">
                  <c:v>3</c:v>
                </c:pt>
                <c:pt idx="2438">
                  <c:v>3</c:v>
                </c:pt>
                <c:pt idx="2439">
                  <c:v>3</c:v>
                </c:pt>
                <c:pt idx="2440">
                  <c:v>3</c:v>
                </c:pt>
                <c:pt idx="2441">
                  <c:v>3</c:v>
                </c:pt>
                <c:pt idx="2442">
                  <c:v>3</c:v>
                </c:pt>
                <c:pt idx="2443">
                  <c:v>3</c:v>
                </c:pt>
                <c:pt idx="2444">
                  <c:v>3</c:v>
                </c:pt>
                <c:pt idx="2445">
                  <c:v>3</c:v>
                </c:pt>
                <c:pt idx="2446">
                  <c:v>3</c:v>
                </c:pt>
                <c:pt idx="2447">
                  <c:v>3</c:v>
                </c:pt>
                <c:pt idx="2448">
                  <c:v>3</c:v>
                </c:pt>
                <c:pt idx="2449">
                  <c:v>3</c:v>
                </c:pt>
                <c:pt idx="2450">
                  <c:v>3</c:v>
                </c:pt>
                <c:pt idx="2451">
                  <c:v>3</c:v>
                </c:pt>
                <c:pt idx="2452">
                  <c:v>3</c:v>
                </c:pt>
                <c:pt idx="2453">
                  <c:v>3</c:v>
                </c:pt>
                <c:pt idx="2454">
                  <c:v>3</c:v>
                </c:pt>
                <c:pt idx="2455">
                  <c:v>3</c:v>
                </c:pt>
                <c:pt idx="2456">
                  <c:v>3</c:v>
                </c:pt>
                <c:pt idx="2457">
                  <c:v>3</c:v>
                </c:pt>
                <c:pt idx="2458">
                  <c:v>3</c:v>
                </c:pt>
                <c:pt idx="2459">
                  <c:v>3</c:v>
                </c:pt>
                <c:pt idx="2460">
                  <c:v>3</c:v>
                </c:pt>
                <c:pt idx="2461">
                  <c:v>3</c:v>
                </c:pt>
                <c:pt idx="2462">
                  <c:v>3</c:v>
                </c:pt>
                <c:pt idx="2463">
                  <c:v>3</c:v>
                </c:pt>
                <c:pt idx="2464">
                  <c:v>3</c:v>
                </c:pt>
                <c:pt idx="2465">
                  <c:v>3</c:v>
                </c:pt>
                <c:pt idx="2466">
                  <c:v>3</c:v>
                </c:pt>
                <c:pt idx="2467">
                  <c:v>3</c:v>
                </c:pt>
                <c:pt idx="2468">
                  <c:v>3</c:v>
                </c:pt>
                <c:pt idx="2469">
                  <c:v>3</c:v>
                </c:pt>
                <c:pt idx="2470">
                  <c:v>3</c:v>
                </c:pt>
                <c:pt idx="2471">
                  <c:v>3</c:v>
                </c:pt>
                <c:pt idx="2472">
                  <c:v>3</c:v>
                </c:pt>
                <c:pt idx="2473">
                  <c:v>3</c:v>
                </c:pt>
                <c:pt idx="2474">
                  <c:v>3</c:v>
                </c:pt>
                <c:pt idx="2475">
                  <c:v>3</c:v>
                </c:pt>
                <c:pt idx="2476">
                  <c:v>3</c:v>
                </c:pt>
                <c:pt idx="2477">
                  <c:v>3</c:v>
                </c:pt>
                <c:pt idx="2478">
                  <c:v>3</c:v>
                </c:pt>
                <c:pt idx="2479">
                  <c:v>3</c:v>
                </c:pt>
                <c:pt idx="2480">
                  <c:v>3</c:v>
                </c:pt>
                <c:pt idx="2481">
                  <c:v>3</c:v>
                </c:pt>
                <c:pt idx="2482">
                  <c:v>3</c:v>
                </c:pt>
                <c:pt idx="2483">
                  <c:v>3</c:v>
                </c:pt>
                <c:pt idx="2484">
                  <c:v>3</c:v>
                </c:pt>
                <c:pt idx="2485">
                  <c:v>3</c:v>
                </c:pt>
                <c:pt idx="2486">
                  <c:v>3</c:v>
                </c:pt>
                <c:pt idx="2487">
                  <c:v>3</c:v>
                </c:pt>
                <c:pt idx="2488">
                  <c:v>3</c:v>
                </c:pt>
                <c:pt idx="2489">
                  <c:v>3</c:v>
                </c:pt>
                <c:pt idx="2490">
                  <c:v>3</c:v>
                </c:pt>
                <c:pt idx="2491">
                  <c:v>3</c:v>
                </c:pt>
                <c:pt idx="2492">
                  <c:v>3</c:v>
                </c:pt>
                <c:pt idx="2493">
                  <c:v>3</c:v>
                </c:pt>
                <c:pt idx="2494">
                  <c:v>3</c:v>
                </c:pt>
                <c:pt idx="2495">
                  <c:v>3</c:v>
                </c:pt>
                <c:pt idx="2496">
                  <c:v>3</c:v>
                </c:pt>
                <c:pt idx="2497">
                  <c:v>3</c:v>
                </c:pt>
                <c:pt idx="2498">
                  <c:v>3</c:v>
                </c:pt>
                <c:pt idx="2499">
                  <c:v>3</c:v>
                </c:pt>
                <c:pt idx="2500">
                  <c:v>3</c:v>
                </c:pt>
                <c:pt idx="2501">
                  <c:v>3</c:v>
                </c:pt>
                <c:pt idx="2502">
                  <c:v>3</c:v>
                </c:pt>
                <c:pt idx="2503">
                  <c:v>3</c:v>
                </c:pt>
                <c:pt idx="2504">
                  <c:v>3</c:v>
                </c:pt>
                <c:pt idx="2505">
                  <c:v>3</c:v>
                </c:pt>
                <c:pt idx="2506">
                  <c:v>3</c:v>
                </c:pt>
                <c:pt idx="2507">
                  <c:v>3</c:v>
                </c:pt>
                <c:pt idx="2508">
                  <c:v>3</c:v>
                </c:pt>
                <c:pt idx="2509">
                  <c:v>3</c:v>
                </c:pt>
                <c:pt idx="2510">
                  <c:v>3</c:v>
                </c:pt>
                <c:pt idx="2511">
                  <c:v>3</c:v>
                </c:pt>
                <c:pt idx="2512">
                  <c:v>3</c:v>
                </c:pt>
                <c:pt idx="2513">
                  <c:v>3</c:v>
                </c:pt>
                <c:pt idx="2514">
                  <c:v>3</c:v>
                </c:pt>
                <c:pt idx="2515">
                  <c:v>3</c:v>
                </c:pt>
                <c:pt idx="2516">
                  <c:v>3</c:v>
                </c:pt>
                <c:pt idx="2517">
                  <c:v>3</c:v>
                </c:pt>
                <c:pt idx="2518">
                  <c:v>3</c:v>
                </c:pt>
                <c:pt idx="2519">
                  <c:v>3</c:v>
                </c:pt>
                <c:pt idx="2520">
                  <c:v>3</c:v>
                </c:pt>
                <c:pt idx="2521">
                  <c:v>3</c:v>
                </c:pt>
                <c:pt idx="2522">
                  <c:v>3</c:v>
                </c:pt>
                <c:pt idx="2523">
                  <c:v>3</c:v>
                </c:pt>
                <c:pt idx="2524">
                  <c:v>3</c:v>
                </c:pt>
                <c:pt idx="2525">
                  <c:v>3</c:v>
                </c:pt>
                <c:pt idx="2526">
                  <c:v>3</c:v>
                </c:pt>
                <c:pt idx="2527">
                  <c:v>3</c:v>
                </c:pt>
                <c:pt idx="2528">
                  <c:v>3</c:v>
                </c:pt>
                <c:pt idx="2529">
                  <c:v>3</c:v>
                </c:pt>
                <c:pt idx="2530">
                  <c:v>3</c:v>
                </c:pt>
                <c:pt idx="2531">
                  <c:v>3</c:v>
                </c:pt>
                <c:pt idx="2532">
                  <c:v>3</c:v>
                </c:pt>
                <c:pt idx="2533">
                  <c:v>3</c:v>
                </c:pt>
                <c:pt idx="2534">
                  <c:v>3</c:v>
                </c:pt>
                <c:pt idx="2535">
                  <c:v>3</c:v>
                </c:pt>
                <c:pt idx="2536">
                  <c:v>3</c:v>
                </c:pt>
                <c:pt idx="2537">
                  <c:v>3</c:v>
                </c:pt>
                <c:pt idx="2538">
                  <c:v>3</c:v>
                </c:pt>
                <c:pt idx="2539">
                  <c:v>3</c:v>
                </c:pt>
                <c:pt idx="2540">
                  <c:v>3</c:v>
                </c:pt>
                <c:pt idx="2541">
                  <c:v>3</c:v>
                </c:pt>
                <c:pt idx="2542">
                  <c:v>3</c:v>
                </c:pt>
                <c:pt idx="2543">
                  <c:v>3</c:v>
                </c:pt>
                <c:pt idx="2544">
                  <c:v>3</c:v>
                </c:pt>
                <c:pt idx="2545">
                  <c:v>3</c:v>
                </c:pt>
                <c:pt idx="2546">
                  <c:v>3</c:v>
                </c:pt>
                <c:pt idx="2547">
                  <c:v>3</c:v>
                </c:pt>
                <c:pt idx="2548">
                  <c:v>3</c:v>
                </c:pt>
                <c:pt idx="2549">
                  <c:v>3</c:v>
                </c:pt>
                <c:pt idx="2550">
                  <c:v>3</c:v>
                </c:pt>
                <c:pt idx="2551">
                  <c:v>3</c:v>
                </c:pt>
                <c:pt idx="2552">
                  <c:v>3</c:v>
                </c:pt>
                <c:pt idx="2553">
                  <c:v>3</c:v>
                </c:pt>
                <c:pt idx="2554">
                  <c:v>3</c:v>
                </c:pt>
                <c:pt idx="2555">
                  <c:v>3</c:v>
                </c:pt>
                <c:pt idx="2556">
                  <c:v>3</c:v>
                </c:pt>
                <c:pt idx="2557">
                  <c:v>3</c:v>
                </c:pt>
                <c:pt idx="2558">
                  <c:v>3</c:v>
                </c:pt>
                <c:pt idx="2559">
                  <c:v>3</c:v>
                </c:pt>
                <c:pt idx="2560">
                  <c:v>3</c:v>
                </c:pt>
                <c:pt idx="2561">
                  <c:v>3</c:v>
                </c:pt>
                <c:pt idx="2562">
                  <c:v>3</c:v>
                </c:pt>
                <c:pt idx="2563">
                  <c:v>3</c:v>
                </c:pt>
                <c:pt idx="2564">
                  <c:v>3</c:v>
                </c:pt>
                <c:pt idx="2565">
                  <c:v>3</c:v>
                </c:pt>
                <c:pt idx="2566">
                  <c:v>3</c:v>
                </c:pt>
                <c:pt idx="2567">
                  <c:v>3</c:v>
                </c:pt>
                <c:pt idx="2568">
                  <c:v>3</c:v>
                </c:pt>
                <c:pt idx="2569">
                  <c:v>3</c:v>
                </c:pt>
                <c:pt idx="2570">
                  <c:v>3</c:v>
                </c:pt>
                <c:pt idx="2571">
                  <c:v>3</c:v>
                </c:pt>
                <c:pt idx="2572">
                  <c:v>3</c:v>
                </c:pt>
                <c:pt idx="2573">
                  <c:v>3</c:v>
                </c:pt>
                <c:pt idx="2574">
                  <c:v>3</c:v>
                </c:pt>
                <c:pt idx="2575">
                  <c:v>3</c:v>
                </c:pt>
                <c:pt idx="2576">
                  <c:v>3</c:v>
                </c:pt>
                <c:pt idx="2577">
                  <c:v>3</c:v>
                </c:pt>
                <c:pt idx="2578">
                  <c:v>3</c:v>
                </c:pt>
                <c:pt idx="2579">
                  <c:v>3</c:v>
                </c:pt>
                <c:pt idx="2580">
                  <c:v>3</c:v>
                </c:pt>
                <c:pt idx="2581">
                  <c:v>3</c:v>
                </c:pt>
                <c:pt idx="2582">
                  <c:v>3</c:v>
                </c:pt>
                <c:pt idx="2583">
                  <c:v>3</c:v>
                </c:pt>
                <c:pt idx="2584">
                  <c:v>3</c:v>
                </c:pt>
                <c:pt idx="2585">
                  <c:v>3</c:v>
                </c:pt>
                <c:pt idx="2586">
                  <c:v>3</c:v>
                </c:pt>
                <c:pt idx="2587">
                  <c:v>3</c:v>
                </c:pt>
                <c:pt idx="2588">
                  <c:v>3</c:v>
                </c:pt>
                <c:pt idx="2589">
                  <c:v>3</c:v>
                </c:pt>
                <c:pt idx="2590">
                  <c:v>3</c:v>
                </c:pt>
                <c:pt idx="2591">
                  <c:v>3</c:v>
                </c:pt>
                <c:pt idx="2592">
                  <c:v>3</c:v>
                </c:pt>
                <c:pt idx="2593">
                  <c:v>3</c:v>
                </c:pt>
                <c:pt idx="2594">
                  <c:v>3</c:v>
                </c:pt>
                <c:pt idx="2595">
                  <c:v>3</c:v>
                </c:pt>
                <c:pt idx="2596">
                  <c:v>3</c:v>
                </c:pt>
                <c:pt idx="2597">
                  <c:v>3</c:v>
                </c:pt>
                <c:pt idx="2598">
                  <c:v>3</c:v>
                </c:pt>
                <c:pt idx="2599">
                  <c:v>3</c:v>
                </c:pt>
                <c:pt idx="2600">
                  <c:v>3</c:v>
                </c:pt>
                <c:pt idx="2601">
                  <c:v>3</c:v>
                </c:pt>
                <c:pt idx="2602">
                  <c:v>3</c:v>
                </c:pt>
                <c:pt idx="2603">
                  <c:v>3</c:v>
                </c:pt>
                <c:pt idx="2604">
                  <c:v>3</c:v>
                </c:pt>
                <c:pt idx="2605">
                  <c:v>3</c:v>
                </c:pt>
                <c:pt idx="2606">
                  <c:v>3</c:v>
                </c:pt>
                <c:pt idx="2607">
                  <c:v>3</c:v>
                </c:pt>
                <c:pt idx="2608">
                  <c:v>3</c:v>
                </c:pt>
                <c:pt idx="2609">
                  <c:v>3</c:v>
                </c:pt>
                <c:pt idx="2610">
                  <c:v>3</c:v>
                </c:pt>
                <c:pt idx="2611">
                  <c:v>3</c:v>
                </c:pt>
                <c:pt idx="2612">
                  <c:v>3</c:v>
                </c:pt>
                <c:pt idx="2613">
                  <c:v>3</c:v>
                </c:pt>
                <c:pt idx="2614">
                  <c:v>3</c:v>
                </c:pt>
                <c:pt idx="2615">
                  <c:v>3</c:v>
                </c:pt>
                <c:pt idx="2616">
                  <c:v>3</c:v>
                </c:pt>
                <c:pt idx="2617">
                  <c:v>3</c:v>
                </c:pt>
                <c:pt idx="2618">
                  <c:v>3</c:v>
                </c:pt>
                <c:pt idx="2619">
                  <c:v>3</c:v>
                </c:pt>
                <c:pt idx="2620">
                  <c:v>3</c:v>
                </c:pt>
                <c:pt idx="2621">
                  <c:v>3</c:v>
                </c:pt>
                <c:pt idx="2622">
                  <c:v>3</c:v>
                </c:pt>
                <c:pt idx="2623">
                  <c:v>3</c:v>
                </c:pt>
                <c:pt idx="2624">
                  <c:v>3</c:v>
                </c:pt>
                <c:pt idx="2625">
                  <c:v>3</c:v>
                </c:pt>
                <c:pt idx="2626">
                  <c:v>3</c:v>
                </c:pt>
                <c:pt idx="2627">
                  <c:v>3</c:v>
                </c:pt>
                <c:pt idx="2628">
                  <c:v>3</c:v>
                </c:pt>
                <c:pt idx="2629">
                  <c:v>3</c:v>
                </c:pt>
                <c:pt idx="2630">
                  <c:v>3</c:v>
                </c:pt>
                <c:pt idx="2631">
                  <c:v>3</c:v>
                </c:pt>
                <c:pt idx="2632">
                  <c:v>3</c:v>
                </c:pt>
                <c:pt idx="2633">
                  <c:v>3</c:v>
                </c:pt>
                <c:pt idx="2634">
                  <c:v>3</c:v>
                </c:pt>
                <c:pt idx="2635">
                  <c:v>3</c:v>
                </c:pt>
                <c:pt idx="2636">
                  <c:v>3</c:v>
                </c:pt>
                <c:pt idx="2637">
                  <c:v>3</c:v>
                </c:pt>
                <c:pt idx="2638">
                  <c:v>3</c:v>
                </c:pt>
                <c:pt idx="2639">
                  <c:v>3</c:v>
                </c:pt>
                <c:pt idx="2640">
                  <c:v>3</c:v>
                </c:pt>
                <c:pt idx="2641">
                  <c:v>3</c:v>
                </c:pt>
                <c:pt idx="2642">
                  <c:v>3</c:v>
                </c:pt>
                <c:pt idx="2643">
                  <c:v>3</c:v>
                </c:pt>
                <c:pt idx="2644">
                  <c:v>3</c:v>
                </c:pt>
                <c:pt idx="2645">
                  <c:v>3</c:v>
                </c:pt>
                <c:pt idx="2646">
                  <c:v>3</c:v>
                </c:pt>
                <c:pt idx="2647">
                  <c:v>3</c:v>
                </c:pt>
                <c:pt idx="2648">
                  <c:v>3</c:v>
                </c:pt>
                <c:pt idx="2649">
                  <c:v>3</c:v>
                </c:pt>
                <c:pt idx="2650">
                  <c:v>3</c:v>
                </c:pt>
                <c:pt idx="2651">
                  <c:v>3</c:v>
                </c:pt>
                <c:pt idx="2652">
                  <c:v>3</c:v>
                </c:pt>
                <c:pt idx="2653">
                  <c:v>3</c:v>
                </c:pt>
                <c:pt idx="2654">
                  <c:v>3</c:v>
                </c:pt>
                <c:pt idx="2655">
                  <c:v>3</c:v>
                </c:pt>
                <c:pt idx="2656">
                  <c:v>3</c:v>
                </c:pt>
                <c:pt idx="2657">
                  <c:v>3</c:v>
                </c:pt>
                <c:pt idx="2658">
                  <c:v>3</c:v>
                </c:pt>
                <c:pt idx="2659">
                  <c:v>3</c:v>
                </c:pt>
                <c:pt idx="2660">
                  <c:v>3</c:v>
                </c:pt>
                <c:pt idx="2661">
                  <c:v>3</c:v>
                </c:pt>
                <c:pt idx="2662">
                  <c:v>3</c:v>
                </c:pt>
                <c:pt idx="2663">
                  <c:v>3</c:v>
                </c:pt>
                <c:pt idx="2664">
                  <c:v>3</c:v>
                </c:pt>
                <c:pt idx="2665">
                  <c:v>3</c:v>
                </c:pt>
                <c:pt idx="2666">
                  <c:v>3</c:v>
                </c:pt>
                <c:pt idx="2667">
                  <c:v>3</c:v>
                </c:pt>
                <c:pt idx="2668">
                  <c:v>3</c:v>
                </c:pt>
                <c:pt idx="2669">
                  <c:v>3</c:v>
                </c:pt>
                <c:pt idx="2670">
                  <c:v>3</c:v>
                </c:pt>
                <c:pt idx="2671">
                  <c:v>3</c:v>
                </c:pt>
                <c:pt idx="2672">
                  <c:v>3</c:v>
                </c:pt>
                <c:pt idx="2673">
                  <c:v>3</c:v>
                </c:pt>
                <c:pt idx="2674">
                  <c:v>3</c:v>
                </c:pt>
                <c:pt idx="2675">
                  <c:v>3</c:v>
                </c:pt>
                <c:pt idx="2676">
                  <c:v>3</c:v>
                </c:pt>
                <c:pt idx="2677">
                  <c:v>3</c:v>
                </c:pt>
                <c:pt idx="2678">
                  <c:v>3</c:v>
                </c:pt>
                <c:pt idx="2679">
                  <c:v>3</c:v>
                </c:pt>
                <c:pt idx="2680">
                  <c:v>3</c:v>
                </c:pt>
                <c:pt idx="2681">
                  <c:v>3</c:v>
                </c:pt>
                <c:pt idx="2682">
                  <c:v>3</c:v>
                </c:pt>
                <c:pt idx="2683">
                  <c:v>3</c:v>
                </c:pt>
                <c:pt idx="2684">
                  <c:v>3</c:v>
                </c:pt>
                <c:pt idx="2685">
                  <c:v>3</c:v>
                </c:pt>
                <c:pt idx="2686">
                  <c:v>3</c:v>
                </c:pt>
                <c:pt idx="2687">
                  <c:v>3</c:v>
                </c:pt>
                <c:pt idx="2688">
                  <c:v>3</c:v>
                </c:pt>
                <c:pt idx="2689">
                  <c:v>3</c:v>
                </c:pt>
                <c:pt idx="2690">
                  <c:v>3</c:v>
                </c:pt>
                <c:pt idx="2691">
                  <c:v>3</c:v>
                </c:pt>
                <c:pt idx="2692">
                  <c:v>3</c:v>
                </c:pt>
                <c:pt idx="2693">
                  <c:v>3</c:v>
                </c:pt>
                <c:pt idx="2694">
                  <c:v>3</c:v>
                </c:pt>
                <c:pt idx="2695">
                  <c:v>3</c:v>
                </c:pt>
                <c:pt idx="2696">
                  <c:v>3</c:v>
                </c:pt>
                <c:pt idx="2697">
                  <c:v>3</c:v>
                </c:pt>
                <c:pt idx="2698">
                  <c:v>3</c:v>
                </c:pt>
                <c:pt idx="2699">
                  <c:v>3</c:v>
                </c:pt>
                <c:pt idx="2700">
                  <c:v>3</c:v>
                </c:pt>
                <c:pt idx="2701">
                  <c:v>3</c:v>
                </c:pt>
                <c:pt idx="2702">
                  <c:v>3</c:v>
                </c:pt>
                <c:pt idx="2703">
                  <c:v>3</c:v>
                </c:pt>
                <c:pt idx="2704">
                  <c:v>3</c:v>
                </c:pt>
                <c:pt idx="2705">
                  <c:v>3</c:v>
                </c:pt>
                <c:pt idx="2706">
                  <c:v>3</c:v>
                </c:pt>
                <c:pt idx="2707">
                  <c:v>3</c:v>
                </c:pt>
                <c:pt idx="2708">
                  <c:v>3</c:v>
                </c:pt>
                <c:pt idx="2709">
                  <c:v>3</c:v>
                </c:pt>
                <c:pt idx="2710">
                  <c:v>3</c:v>
                </c:pt>
                <c:pt idx="2711">
                  <c:v>3</c:v>
                </c:pt>
                <c:pt idx="2712">
                  <c:v>3</c:v>
                </c:pt>
                <c:pt idx="2713">
                  <c:v>3</c:v>
                </c:pt>
                <c:pt idx="2714">
                  <c:v>3</c:v>
                </c:pt>
                <c:pt idx="2715">
                  <c:v>3</c:v>
                </c:pt>
                <c:pt idx="2716">
                  <c:v>3</c:v>
                </c:pt>
                <c:pt idx="2717">
                  <c:v>3</c:v>
                </c:pt>
                <c:pt idx="2718">
                  <c:v>3</c:v>
                </c:pt>
                <c:pt idx="2719">
                  <c:v>3</c:v>
                </c:pt>
                <c:pt idx="2720">
                  <c:v>3</c:v>
                </c:pt>
                <c:pt idx="2721">
                  <c:v>3</c:v>
                </c:pt>
                <c:pt idx="2722">
                  <c:v>3</c:v>
                </c:pt>
                <c:pt idx="2723">
                  <c:v>3</c:v>
                </c:pt>
                <c:pt idx="2724">
                  <c:v>3</c:v>
                </c:pt>
                <c:pt idx="2725">
                  <c:v>3</c:v>
                </c:pt>
                <c:pt idx="2726">
                  <c:v>3</c:v>
                </c:pt>
                <c:pt idx="2727">
                  <c:v>3</c:v>
                </c:pt>
                <c:pt idx="2728">
                  <c:v>3</c:v>
                </c:pt>
                <c:pt idx="2729">
                  <c:v>3</c:v>
                </c:pt>
                <c:pt idx="2730">
                  <c:v>3</c:v>
                </c:pt>
                <c:pt idx="2731">
                  <c:v>3</c:v>
                </c:pt>
                <c:pt idx="2732">
                  <c:v>3</c:v>
                </c:pt>
                <c:pt idx="2733">
                  <c:v>3</c:v>
                </c:pt>
                <c:pt idx="2734">
                  <c:v>3</c:v>
                </c:pt>
                <c:pt idx="2735">
                  <c:v>3</c:v>
                </c:pt>
                <c:pt idx="2736">
                  <c:v>3</c:v>
                </c:pt>
                <c:pt idx="2737">
                  <c:v>3</c:v>
                </c:pt>
                <c:pt idx="2738">
                  <c:v>3</c:v>
                </c:pt>
                <c:pt idx="2739">
                  <c:v>3</c:v>
                </c:pt>
                <c:pt idx="2740">
                  <c:v>3</c:v>
                </c:pt>
                <c:pt idx="2741">
                  <c:v>3</c:v>
                </c:pt>
                <c:pt idx="2742">
                  <c:v>3</c:v>
                </c:pt>
                <c:pt idx="2743">
                  <c:v>3</c:v>
                </c:pt>
                <c:pt idx="2744">
                  <c:v>3</c:v>
                </c:pt>
                <c:pt idx="2745">
                  <c:v>3</c:v>
                </c:pt>
                <c:pt idx="2746">
                  <c:v>3</c:v>
                </c:pt>
                <c:pt idx="2747">
                  <c:v>3</c:v>
                </c:pt>
                <c:pt idx="2748">
                  <c:v>3</c:v>
                </c:pt>
                <c:pt idx="2749">
                  <c:v>3</c:v>
                </c:pt>
                <c:pt idx="2750">
                  <c:v>3</c:v>
                </c:pt>
                <c:pt idx="2751">
                  <c:v>3</c:v>
                </c:pt>
                <c:pt idx="2752">
                  <c:v>3</c:v>
                </c:pt>
                <c:pt idx="2753">
                  <c:v>3</c:v>
                </c:pt>
                <c:pt idx="2754">
                  <c:v>3</c:v>
                </c:pt>
                <c:pt idx="2755">
                  <c:v>3</c:v>
                </c:pt>
                <c:pt idx="2756">
                  <c:v>3</c:v>
                </c:pt>
                <c:pt idx="2757">
                  <c:v>3</c:v>
                </c:pt>
                <c:pt idx="2758">
                  <c:v>3</c:v>
                </c:pt>
                <c:pt idx="2759">
                  <c:v>3</c:v>
                </c:pt>
                <c:pt idx="2760">
                  <c:v>3</c:v>
                </c:pt>
                <c:pt idx="2761">
                  <c:v>3</c:v>
                </c:pt>
                <c:pt idx="2762">
                  <c:v>3</c:v>
                </c:pt>
                <c:pt idx="2763">
                  <c:v>3</c:v>
                </c:pt>
                <c:pt idx="2764">
                  <c:v>3</c:v>
                </c:pt>
                <c:pt idx="2765">
                  <c:v>3</c:v>
                </c:pt>
                <c:pt idx="2766">
                  <c:v>3</c:v>
                </c:pt>
                <c:pt idx="2767">
                  <c:v>3</c:v>
                </c:pt>
                <c:pt idx="2768">
                  <c:v>3</c:v>
                </c:pt>
                <c:pt idx="2769">
                  <c:v>3</c:v>
                </c:pt>
                <c:pt idx="2770">
                  <c:v>3</c:v>
                </c:pt>
                <c:pt idx="2771">
                  <c:v>3</c:v>
                </c:pt>
                <c:pt idx="2772">
                  <c:v>3</c:v>
                </c:pt>
                <c:pt idx="2773">
                  <c:v>3</c:v>
                </c:pt>
                <c:pt idx="2774">
                  <c:v>3</c:v>
                </c:pt>
                <c:pt idx="2775">
                  <c:v>3</c:v>
                </c:pt>
                <c:pt idx="2776">
                  <c:v>3</c:v>
                </c:pt>
                <c:pt idx="2777">
                  <c:v>3</c:v>
                </c:pt>
                <c:pt idx="2778">
                  <c:v>3</c:v>
                </c:pt>
                <c:pt idx="2779">
                  <c:v>3</c:v>
                </c:pt>
                <c:pt idx="2780">
                  <c:v>3</c:v>
                </c:pt>
                <c:pt idx="2781">
                  <c:v>3</c:v>
                </c:pt>
                <c:pt idx="2782">
                  <c:v>3</c:v>
                </c:pt>
                <c:pt idx="2783">
                  <c:v>3</c:v>
                </c:pt>
                <c:pt idx="2784">
                  <c:v>3</c:v>
                </c:pt>
                <c:pt idx="2785">
                  <c:v>3</c:v>
                </c:pt>
                <c:pt idx="2786">
                  <c:v>3</c:v>
                </c:pt>
                <c:pt idx="2787">
                  <c:v>3</c:v>
                </c:pt>
                <c:pt idx="2788">
                  <c:v>3</c:v>
                </c:pt>
                <c:pt idx="2789">
                  <c:v>3</c:v>
                </c:pt>
                <c:pt idx="2790">
                  <c:v>3</c:v>
                </c:pt>
                <c:pt idx="2791">
                  <c:v>3</c:v>
                </c:pt>
                <c:pt idx="2792">
                  <c:v>3</c:v>
                </c:pt>
                <c:pt idx="2793">
                  <c:v>3</c:v>
                </c:pt>
                <c:pt idx="2794">
                  <c:v>3</c:v>
                </c:pt>
                <c:pt idx="2795">
                  <c:v>3</c:v>
                </c:pt>
                <c:pt idx="2796">
                  <c:v>3</c:v>
                </c:pt>
                <c:pt idx="2797">
                  <c:v>3</c:v>
                </c:pt>
                <c:pt idx="2798">
                  <c:v>3</c:v>
                </c:pt>
                <c:pt idx="2799">
                  <c:v>3</c:v>
                </c:pt>
                <c:pt idx="2800">
                  <c:v>3</c:v>
                </c:pt>
                <c:pt idx="2801">
                  <c:v>3</c:v>
                </c:pt>
                <c:pt idx="2802">
                  <c:v>3</c:v>
                </c:pt>
                <c:pt idx="2803">
                  <c:v>3</c:v>
                </c:pt>
                <c:pt idx="2804">
                  <c:v>3</c:v>
                </c:pt>
                <c:pt idx="2805">
                  <c:v>3</c:v>
                </c:pt>
                <c:pt idx="2806">
                  <c:v>3</c:v>
                </c:pt>
                <c:pt idx="2807">
                  <c:v>3</c:v>
                </c:pt>
                <c:pt idx="2808">
                  <c:v>3</c:v>
                </c:pt>
                <c:pt idx="2809">
                  <c:v>3</c:v>
                </c:pt>
                <c:pt idx="2810">
                  <c:v>3</c:v>
                </c:pt>
                <c:pt idx="2811">
                  <c:v>3</c:v>
                </c:pt>
                <c:pt idx="2812">
                  <c:v>3</c:v>
                </c:pt>
                <c:pt idx="2813">
                  <c:v>3</c:v>
                </c:pt>
                <c:pt idx="2814">
                  <c:v>3</c:v>
                </c:pt>
                <c:pt idx="2815">
                  <c:v>3</c:v>
                </c:pt>
                <c:pt idx="2816">
                  <c:v>3</c:v>
                </c:pt>
                <c:pt idx="2817">
                  <c:v>3</c:v>
                </c:pt>
                <c:pt idx="2818">
                  <c:v>3</c:v>
                </c:pt>
                <c:pt idx="2819">
                  <c:v>3</c:v>
                </c:pt>
                <c:pt idx="2820">
                  <c:v>3</c:v>
                </c:pt>
                <c:pt idx="2821">
                  <c:v>3</c:v>
                </c:pt>
                <c:pt idx="2822">
                  <c:v>3</c:v>
                </c:pt>
                <c:pt idx="2823">
                  <c:v>3</c:v>
                </c:pt>
                <c:pt idx="2824">
                  <c:v>3</c:v>
                </c:pt>
                <c:pt idx="2825">
                  <c:v>3</c:v>
                </c:pt>
                <c:pt idx="2826">
                  <c:v>3</c:v>
                </c:pt>
                <c:pt idx="2827">
                  <c:v>3</c:v>
                </c:pt>
                <c:pt idx="2828">
                  <c:v>3</c:v>
                </c:pt>
                <c:pt idx="2829">
                  <c:v>3</c:v>
                </c:pt>
                <c:pt idx="2830">
                  <c:v>3</c:v>
                </c:pt>
                <c:pt idx="2831">
                  <c:v>3</c:v>
                </c:pt>
                <c:pt idx="2832">
                  <c:v>3</c:v>
                </c:pt>
                <c:pt idx="2833">
                  <c:v>3</c:v>
                </c:pt>
                <c:pt idx="2834">
                  <c:v>3</c:v>
                </c:pt>
                <c:pt idx="2835">
                  <c:v>3</c:v>
                </c:pt>
                <c:pt idx="2836">
                  <c:v>3</c:v>
                </c:pt>
                <c:pt idx="2837">
                  <c:v>3</c:v>
                </c:pt>
                <c:pt idx="2838">
                  <c:v>3</c:v>
                </c:pt>
                <c:pt idx="2839">
                  <c:v>3</c:v>
                </c:pt>
                <c:pt idx="2840">
                  <c:v>3</c:v>
                </c:pt>
                <c:pt idx="2841">
                  <c:v>3</c:v>
                </c:pt>
                <c:pt idx="2842">
                  <c:v>3</c:v>
                </c:pt>
                <c:pt idx="2843">
                  <c:v>3</c:v>
                </c:pt>
                <c:pt idx="2844">
                  <c:v>3</c:v>
                </c:pt>
                <c:pt idx="2845">
                  <c:v>3</c:v>
                </c:pt>
                <c:pt idx="2846">
                  <c:v>3</c:v>
                </c:pt>
                <c:pt idx="2847">
                  <c:v>3</c:v>
                </c:pt>
                <c:pt idx="2848">
                  <c:v>3</c:v>
                </c:pt>
                <c:pt idx="2849">
                  <c:v>3</c:v>
                </c:pt>
                <c:pt idx="2850">
                  <c:v>3</c:v>
                </c:pt>
                <c:pt idx="2851">
                  <c:v>3</c:v>
                </c:pt>
                <c:pt idx="2852">
                  <c:v>3</c:v>
                </c:pt>
                <c:pt idx="2853">
                  <c:v>3</c:v>
                </c:pt>
                <c:pt idx="2854">
                  <c:v>3</c:v>
                </c:pt>
                <c:pt idx="2855">
                  <c:v>3</c:v>
                </c:pt>
                <c:pt idx="2856">
                  <c:v>3</c:v>
                </c:pt>
                <c:pt idx="2857">
                  <c:v>3</c:v>
                </c:pt>
                <c:pt idx="2858">
                  <c:v>3</c:v>
                </c:pt>
                <c:pt idx="2859">
                  <c:v>3</c:v>
                </c:pt>
                <c:pt idx="2860">
                  <c:v>3</c:v>
                </c:pt>
                <c:pt idx="2861">
                  <c:v>3</c:v>
                </c:pt>
                <c:pt idx="2862">
                  <c:v>3</c:v>
                </c:pt>
                <c:pt idx="2863">
                  <c:v>3</c:v>
                </c:pt>
                <c:pt idx="2864">
                  <c:v>3</c:v>
                </c:pt>
                <c:pt idx="2865">
                  <c:v>3</c:v>
                </c:pt>
                <c:pt idx="2866">
                  <c:v>3</c:v>
                </c:pt>
                <c:pt idx="2867">
                  <c:v>3</c:v>
                </c:pt>
                <c:pt idx="2868">
                  <c:v>3</c:v>
                </c:pt>
                <c:pt idx="2869">
                  <c:v>3</c:v>
                </c:pt>
                <c:pt idx="2870">
                  <c:v>3</c:v>
                </c:pt>
                <c:pt idx="2871">
                  <c:v>3</c:v>
                </c:pt>
                <c:pt idx="2872">
                  <c:v>3</c:v>
                </c:pt>
                <c:pt idx="2873">
                  <c:v>3</c:v>
                </c:pt>
                <c:pt idx="2874">
                  <c:v>3</c:v>
                </c:pt>
                <c:pt idx="2875">
                  <c:v>3</c:v>
                </c:pt>
                <c:pt idx="2876">
                  <c:v>3</c:v>
                </c:pt>
                <c:pt idx="2877">
                  <c:v>3</c:v>
                </c:pt>
                <c:pt idx="2878">
                  <c:v>3</c:v>
                </c:pt>
                <c:pt idx="2879">
                  <c:v>3</c:v>
                </c:pt>
                <c:pt idx="2880">
                  <c:v>3</c:v>
                </c:pt>
                <c:pt idx="2881">
                  <c:v>3</c:v>
                </c:pt>
                <c:pt idx="2882">
                  <c:v>3</c:v>
                </c:pt>
                <c:pt idx="2883">
                  <c:v>3</c:v>
                </c:pt>
                <c:pt idx="2884">
                  <c:v>3</c:v>
                </c:pt>
                <c:pt idx="2885">
                  <c:v>3</c:v>
                </c:pt>
                <c:pt idx="2886">
                  <c:v>3</c:v>
                </c:pt>
                <c:pt idx="2887">
                  <c:v>3</c:v>
                </c:pt>
                <c:pt idx="2888">
                  <c:v>3</c:v>
                </c:pt>
                <c:pt idx="2889">
                  <c:v>3</c:v>
                </c:pt>
                <c:pt idx="2890">
                  <c:v>3</c:v>
                </c:pt>
                <c:pt idx="2891">
                  <c:v>3</c:v>
                </c:pt>
                <c:pt idx="2892">
                  <c:v>3</c:v>
                </c:pt>
                <c:pt idx="2893">
                  <c:v>3</c:v>
                </c:pt>
                <c:pt idx="2894">
                  <c:v>3</c:v>
                </c:pt>
                <c:pt idx="2895">
                  <c:v>3</c:v>
                </c:pt>
                <c:pt idx="2896">
                  <c:v>3</c:v>
                </c:pt>
                <c:pt idx="2897">
                  <c:v>3</c:v>
                </c:pt>
                <c:pt idx="2898">
                  <c:v>3</c:v>
                </c:pt>
                <c:pt idx="2899">
                  <c:v>3</c:v>
                </c:pt>
                <c:pt idx="2900">
                  <c:v>3</c:v>
                </c:pt>
                <c:pt idx="2901">
                  <c:v>3</c:v>
                </c:pt>
                <c:pt idx="2902">
                  <c:v>3</c:v>
                </c:pt>
                <c:pt idx="2903">
                  <c:v>3</c:v>
                </c:pt>
                <c:pt idx="2904">
                  <c:v>3</c:v>
                </c:pt>
                <c:pt idx="2905">
                  <c:v>3</c:v>
                </c:pt>
                <c:pt idx="2906">
                  <c:v>3</c:v>
                </c:pt>
                <c:pt idx="2907">
                  <c:v>3</c:v>
                </c:pt>
                <c:pt idx="2908">
                  <c:v>3</c:v>
                </c:pt>
                <c:pt idx="2909">
                  <c:v>3</c:v>
                </c:pt>
                <c:pt idx="2910">
                  <c:v>3</c:v>
                </c:pt>
                <c:pt idx="2911">
                  <c:v>3</c:v>
                </c:pt>
                <c:pt idx="2912">
                  <c:v>3</c:v>
                </c:pt>
                <c:pt idx="2913">
                  <c:v>3</c:v>
                </c:pt>
                <c:pt idx="2914">
                  <c:v>3</c:v>
                </c:pt>
                <c:pt idx="2915">
                  <c:v>3</c:v>
                </c:pt>
                <c:pt idx="2916">
                  <c:v>3</c:v>
                </c:pt>
                <c:pt idx="2917">
                  <c:v>3</c:v>
                </c:pt>
                <c:pt idx="2918">
                  <c:v>3</c:v>
                </c:pt>
                <c:pt idx="2919">
                  <c:v>3</c:v>
                </c:pt>
                <c:pt idx="2920">
                  <c:v>3</c:v>
                </c:pt>
                <c:pt idx="2921">
                  <c:v>3</c:v>
                </c:pt>
                <c:pt idx="2922">
                  <c:v>3</c:v>
                </c:pt>
                <c:pt idx="2923">
                  <c:v>3</c:v>
                </c:pt>
                <c:pt idx="2924">
                  <c:v>3</c:v>
                </c:pt>
                <c:pt idx="2925">
                  <c:v>3</c:v>
                </c:pt>
                <c:pt idx="2926">
                  <c:v>3</c:v>
                </c:pt>
                <c:pt idx="2927">
                  <c:v>3</c:v>
                </c:pt>
                <c:pt idx="2928">
                  <c:v>3</c:v>
                </c:pt>
                <c:pt idx="2929">
                  <c:v>3</c:v>
                </c:pt>
                <c:pt idx="2930">
                  <c:v>3</c:v>
                </c:pt>
                <c:pt idx="2931">
                  <c:v>3</c:v>
                </c:pt>
                <c:pt idx="2932">
                  <c:v>3</c:v>
                </c:pt>
                <c:pt idx="2933">
                  <c:v>3</c:v>
                </c:pt>
                <c:pt idx="2934">
                  <c:v>3</c:v>
                </c:pt>
                <c:pt idx="2935">
                  <c:v>3</c:v>
                </c:pt>
                <c:pt idx="2936">
                  <c:v>3</c:v>
                </c:pt>
                <c:pt idx="2937">
                  <c:v>3</c:v>
                </c:pt>
                <c:pt idx="2938">
                  <c:v>3</c:v>
                </c:pt>
                <c:pt idx="2939">
                  <c:v>3</c:v>
                </c:pt>
                <c:pt idx="2940">
                  <c:v>3</c:v>
                </c:pt>
                <c:pt idx="2941">
                  <c:v>3</c:v>
                </c:pt>
                <c:pt idx="2942">
                  <c:v>3</c:v>
                </c:pt>
                <c:pt idx="2943">
                  <c:v>3</c:v>
                </c:pt>
                <c:pt idx="2944">
                  <c:v>3</c:v>
                </c:pt>
                <c:pt idx="2945">
                  <c:v>3</c:v>
                </c:pt>
                <c:pt idx="2946">
                  <c:v>3</c:v>
                </c:pt>
                <c:pt idx="2947">
                  <c:v>3</c:v>
                </c:pt>
                <c:pt idx="2948">
                  <c:v>3</c:v>
                </c:pt>
                <c:pt idx="2949">
                  <c:v>3</c:v>
                </c:pt>
                <c:pt idx="2950">
                  <c:v>3</c:v>
                </c:pt>
                <c:pt idx="2951">
                  <c:v>3</c:v>
                </c:pt>
                <c:pt idx="2952">
                  <c:v>3</c:v>
                </c:pt>
                <c:pt idx="2953">
                  <c:v>3</c:v>
                </c:pt>
                <c:pt idx="2954">
                  <c:v>3</c:v>
                </c:pt>
                <c:pt idx="2955">
                  <c:v>3</c:v>
                </c:pt>
                <c:pt idx="2956">
                  <c:v>3</c:v>
                </c:pt>
                <c:pt idx="2957">
                  <c:v>3</c:v>
                </c:pt>
                <c:pt idx="2958">
                  <c:v>3</c:v>
                </c:pt>
                <c:pt idx="2959">
                  <c:v>3</c:v>
                </c:pt>
                <c:pt idx="2960">
                  <c:v>3</c:v>
                </c:pt>
                <c:pt idx="2961">
                  <c:v>3</c:v>
                </c:pt>
                <c:pt idx="2962">
                  <c:v>3</c:v>
                </c:pt>
                <c:pt idx="2963">
                  <c:v>3</c:v>
                </c:pt>
                <c:pt idx="2964">
                  <c:v>3</c:v>
                </c:pt>
                <c:pt idx="2965">
                  <c:v>3</c:v>
                </c:pt>
                <c:pt idx="2966">
                  <c:v>3</c:v>
                </c:pt>
                <c:pt idx="2967">
                  <c:v>3</c:v>
                </c:pt>
                <c:pt idx="2968">
                  <c:v>3</c:v>
                </c:pt>
                <c:pt idx="2969">
                  <c:v>3</c:v>
                </c:pt>
                <c:pt idx="2970">
                  <c:v>3</c:v>
                </c:pt>
                <c:pt idx="2971">
                  <c:v>3</c:v>
                </c:pt>
                <c:pt idx="2972">
                  <c:v>3</c:v>
                </c:pt>
                <c:pt idx="2973">
                  <c:v>3</c:v>
                </c:pt>
                <c:pt idx="2974">
                  <c:v>3</c:v>
                </c:pt>
                <c:pt idx="2975">
                  <c:v>3</c:v>
                </c:pt>
                <c:pt idx="2976">
                  <c:v>3</c:v>
                </c:pt>
                <c:pt idx="2977">
                  <c:v>3</c:v>
                </c:pt>
                <c:pt idx="2978">
                  <c:v>3</c:v>
                </c:pt>
                <c:pt idx="2979">
                  <c:v>3</c:v>
                </c:pt>
                <c:pt idx="2980">
                  <c:v>3</c:v>
                </c:pt>
                <c:pt idx="2981">
                  <c:v>3</c:v>
                </c:pt>
                <c:pt idx="2982">
                  <c:v>3</c:v>
                </c:pt>
                <c:pt idx="2983">
                  <c:v>3</c:v>
                </c:pt>
                <c:pt idx="2984">
                  <c:v>3</c:v>
                </c:pt>
                <c:pt idx="2985">
                  <c:v>3</c:v>
                </c:pt>
                <c:pt idx="2986">
                  <c:v>3</c:v>
                </c:pt>
                <c:pt idx="2987">
                  <c:v>3</c:v>
                </c:pt>
                <c:pt idx="2988">
                  <c:v>3</c:v>
                </c:pt>
                <c:pt idx="2989">
                  <c:v>3</c:v>
                </c:pt>
                <c:pt idx="2990">
                  <c:v>3</c:v>
                </c:pt>
                <c:pt idx="2991">
                  <c:v>3</c:v>
                </c:pt>
                <c:pt idx="2992">
                  <c:v>3</c:v>
                </c:pt>
                <c:pt idx="2993">
                  <c:v>3</c:v>
                </c:pt>
                <c:pt idx="2994">
                  <c:v>3</c:v>
                </c:pt>
                <c:pt idx="2995">
                  <c:v>3</c:v>
                </c:pt>
                <c:pt idx="2996">
                  <c:v>3</c:v>
                </c:pt>
                <c:pt idx="2997">
                  <c:v>3</c:v>
                </c:pt>
                <c:pt idx="2998">
                  <c:v>3</c:v>
                </c:pt>
                <c:pt idx="2999">
                  <c:v>3</c:v>
                </c:pt>
                <c:pt idx="3000">
                  <c:v>3</c:v>
                </c:pt>
                <c:pt idx="3001">
                  <c:v>3</c:v>
                </c:pt>
                <c:pt idx="3002">
                  <c:v>3</c:v>
                </c:pt>
                <c:pt idx="3003">
                  <c:v>3</c:v>
                </c:pt>
                <c:pt idx="3004">
                  <c:v>3</c:v>
                </c:pt>
                <c:pt idx="3005">
                  <c:v>3</c:v>
                </c:pt>
                <c:pt idx="3006">
                  <c:v>3</c:v>
                </c:pt>
                <c:pt idx="3007">
                  <c:v>3</c:v>
                </c:pt>
                <c:pt idx="3008">
                  <c:v>3</c:v>
                </c:pt>
                <c:pt idx="3009">
                  <c:v>3</c:v>
                </c:pt>
                <c:pt idx="3010">
                  <c:v>3</c:v>
                </c:pt>
                <c:pt idx="3011">
                  <c:v>3</c:v>
                </c:pt>
                <c:pt idx="3012">
                  <c:v>3</c:v>
                </c:pt>
                <c:pt idx="3013">
                  <c:v>3</c:v>
                </c:pt>
                <c:pt idx="3014">
                  <c:v>3</c:v>
                </c:pt>
                <c:pt idx="3015">
                  <c:v>3</c:v>
                </c:pt>
                <c:pt idx="3016">
                  <c:v>3</c:v>
                </c:pt>
                <c:pt idx="3017">
                  <c:v>3</c:v>
                </c:pt>
                <c:pt idx="3018">
                  <c:v>3</c:v>
                </c:pt>
                <c:pt idx="3019">
                  <c:v>3</c:v>
                </c:pt>
                <c:pt idx="3020">
                  <c:v>3</c:v>
                </c:pt>
                <c:pt idx="3021">
                  <c:v>3</c:v>
                </c:pt>
                <c:pt idx="3022">
                  <c:v>3</c:v>
                </c:pt>
                <c:pt idx="3023">
                  <c:v>3</c:v>
                </c:pt>
                <c:pt idx="3024">
                  <c:v>3</c:v>
                </c:pt>
                <c:pt idx="3025">
                  <c:v>3</c:v>
                </c:pt>
                <c:pt idx="3026">
                  <c:v>3</c:v>
                </c:pt>
                <c:pt idx="3027">
                  <c:v>3</c:v>
                </c:pt>
                <c:pt idx="3028">
                  <c:v>3</c:v>
                </c:pt>
                <c:pt idx="3029">
                  <c:v>3</c:v>
                </c:pt>
                <c:pt idx="3030">
                  <c:v>3</c:v>
                </c:pt>
                <c:pt idx="3031">
                  <c:v>3</c:v>
                </c:pt>
                <c:pt idx="3032">
                  <c:v>3</c:v>
                </c:pt>
                <c:pt idx="3033">
                  <c:v>3</c:v>
                </c:pt>
                <c:pt idx="3034">
                  <c:v>3</c:v>
                </c:pt>
                <c:pt idx="3035">
                  <c:v>3</c:v>
                </c:pt>
                <c:pt idx="3036">
                  <c:v>3</c:v>
                </c:pt>
                <c:pt idx="3037">
                  <c:v>3</c:v>
                </c:pt>
                <c:pt idx="3038">
                  <c:v>3</c:v>
                </c:pt>
                <c:pt idx="3039">
                  <c:v>3</c:v>
                </c:pt>
                <c:pt idx="3040">
                  <c:v>3</c:v>
                </c:pt>
                <c:pt idx="3041">
                  <c:v>3</c:v>
                </c:pt>
                <c:pt idx="3042">
                  <c:v>3</c:v>
                </c:pt>
                <c:pt idx="3043">
                  <c:v>3</c:v>
                </c:pt>
                <c:pt idx="3044">
                  <c:v>3</c:v>
                </c:pt>
                <c:pt idx="3045">
                  <c:v>3</c:v>
                </c:pt>
                <c:pt idx="3046">
                  <c:v>3</c:v>
                </c:pt>
                <c:pt idx="3047">
                  <c:v>3</c:v>
                </c:pt>
                <c:pt idx="3048">
                  <c:v>3</c:v>
                </c:pt>
                <c:pt idx="3049">
                  <c:v>3</c:v>
                </c:pt>
                <c:pt idx="3050">
                  <c:v>3</c:v>
                </c:pt>
                <c:pt idx="3051">
                  <c:v>3</c:v>
                </c:pt>
                <c:pt idx="3052">
                  <c:v>3</c:v>
                </c:pt>
                <c:pt idx="3053">
                  <c:v>3</c:v>
                </c:pt>
                <c:pt idx="3054">
                  <c:v>3</c:v>
                </c:pt>
                <c:pt idx="3055">
                  <c:v>3</c:v>
                </c:pt>
                <c:pt idx="3056">
                  <c:v>3</c:v>
                </c:pt>
                <c:pt idx="3057">
                  <c:v>3</c:v>
                </c:pt>
                <c:pt idx="3058">
                  <c:v>3</c:v>
                </c:pt>
                <c:pt idx="3059">
                  <c:v>3</c:v>
                </c:pt>
                <c:pt idx="3060">
                  <c:v>3</c:v>
                </c:pt>
                <c:pt idx="3061">
                  <c:v>3</c:v>
                </c:pt>
                <c:pt idx="3062">
                  <c:v>3</c:v>
                </c:pt>
                <c:pt idx="3063">
                  <c:v>3</c:v>
                </c:pt>
                <c:pt idx="3064">
                  <c:v>3</c:v>
                </c:pt>
                <c:pt idx="3065">
                  <c:v>3</c:v>
                </c:pt>
                <c:pt idx="3066">
                  <c:v>3</c:v>
                </c:pt>
                <c:pt idx="3067">
                  <c:v>3</c:v>
                </c:pt>
                <c:pt idx="3068">
                  <c:v>3</c:v>
                </c:pt>
                <c:pt idx="3069">
                  <c:v>3</c:v>
                </c:pt>
                <c:pt idx="3070">
                  <c:v>3</c:v>
                </c:pt>
                <c:pt idx="3071">
                  <c:v>3</c:v>
                </c:pt>
                <c:pt idx="3072">
                  <c:v>3</c:v>
                </c:pt>
                <c:pt idx="3073">
                  <c:v>3</c:v>
                </c:pt>
                <c:pt idx="3074">
                  <c:v>3</c:v>
                </c:pt>
                <c:pt idx="3075">
                  <c:v>3</c:v>
                </c:pt>
                <c:pt idx="3076">
                  <c:v>3</c:v>
                </c:pt>
                <c:pt idx="3077">
                  <c:v>3</c:v>
                </c:pt>
                <c:pt idx="3078">
                  <c:v>3</c:v>
                </c:pt>
                <c:pt idx="3079">
                  <c:v>3</c:v>
                </c:pt>
                <c:pt idx="3080">
                  <c:v>3</c:v>
                </c:pt>
                <c:pt idx="3081">
                  <c:v>3</c:v>
                </c:pt>
                <c:pt idx="3082">
                  <c:v>3</c:v>
                </c:pt>
                <c:pt idx="3083">
                  <c:v>3</c:v>
                </c:pt>
                <c:pt idx="3084">
                  <c:v>3</c:v>
                </c:pt>
                <c:pt idx="3085">
                  <c:v>3</c:v>
                </c:pt>
                <c:pt idx="3086">
                  <c:v>3</c:v>
                </c:pt>
                <c:pt idx="3087">
                  <c:v>3</c:v>
                </c:pt>
                <c:pt idx="3088">
                  <c:v>3</c:v>
                </c:pt>
                <c:pt idx="3089">
                  <c:v>3</c:v>
                </c:pt>
                <c:pt idx="3090">
                  <c:v>3</c:v>
                </c:pt>
                <c:pt idx="3091">
                  <c:v>3</c:v>
                </c:pt>
                <c:pt idx="3092">
                  <c:v>3</c:v>
                </c:pt>
                <c:pt idx="3093">
                  <c:v>3</c:v>
                </c:pt>
                <c:pt idx="3094">
                  <c:v>3</c:v>
                </c:pt>
                <c:pt idx="3095">
                  <c:v>3</c:v>
                </c:pt>
                <c:pt idx="3096">
                  <c:v>3</c:v>
                </c:pt>
                <c:pt idx="3097">
                  <c:v>3</c:v>
                </c:pt>
                <c:pt idx="3098">
                  <c:v>3</c:v>
                </c:pt>
                <c:pt idx="3099">
                  <c:v>3</c:v>
                </c:pt>
                <c:pt idx="3100">
                  <c:v>3</c:v>
                </c:pt>
                <c:pt idx="3101">
                  <c:v>3</c:v>
                </c:pt>
              </c:numCache>
            </c:numRef>
          </c:val>
          <c:smooth val="0"/>
          <c:extLst>
            <c:ext xmlns:c16="http://schemas.microsoft.com/office/drawing/2014/chart" uri="{C3380CC4-5D6E-409C-BE32-E72D297353CC}">
              <c16:uniqueId val="{00000004-2243-47FC-872A-BB94CD9AD3F5}"/>
            </c:ext>
          </c:extLst>
        </c:ser>
        <c:ser>
          <c:idx val="6"/>
          <c:order val="5"/>
          <c:tx>
            <c:strRef>
              <c:f>Waveform!$A$60</c:f>
              <c:strCache>
                <c:ptCount val="1"/>
                <c:pt idx="0">
                  <c:v>WriteAccessTime</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Waveform!$C$60:$DOJ$60</c:f>
              <c:numCache>
                <c:formatCode>General</c:formatCode>
                <c:ptCount val="310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9</c:v>
                </c:pt>
                <c:pt idx="453">
                  <c:v>0</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5-2243-47FC-872A-BB94CD9AD3F5}"/>
            </c:ext>
          </c:extLst>
        </c:ser>
        <c:ser>
          <c:idx val="5"/>
          <c:order val="6"/>
          <c:tx>
            <c:strRef>
              <c:f>Waveform!$A$59</c:f>
              <c:strCache>
                <c:ptCount val="1"/>
                <c:pt idx="0">
                  <c:v>WriteCycleTime</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Waveform!$C$59:$DOJ$59</c:f>
              <c:numCache>
                <c:formatCode>General</c:formatCode>
                <c:ptCount val="310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9</c:v>
                </c:pt>
                <c:pt idx="378">
                  <c:v>0</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pt idx="601">
                  <c:v>-1</c:v>
                </c:pt>
                <c:pt idx="602">
                  <c:v>-1</c:v>
                </c:pt>
                <c:pt idx="603">
                  <c:v>-1</c:v>
                </c:pt>
                <c:pt idx="604">
                  <c:v>-1</c:v>
                </c:pt>
                <c:pt idx="605">
                  <c:v>-1</c:v>
                </c:pt>
                <c:pt idx="606">
                  <c:v>-1</c:v>
                </c:pt>
                <c:pt idx="607">
                  <c:v>-1</c:v>
                </c:pt>
                <c:pt idx="608">
                  <c:v>-1</c:v>
                </c:pt>
                <c:pt idx="609">
                  <c:v>-1</c:v>
                </c:pt>
                <c:pt idx="610">
                  <c:v>-1</c:v>
                </c:pt>
                <c:pt idx="611">
                  <c:v>-1</c:v>
                </c:pt>
                <c:pt idx="612">
                  <c:v>-1</c:v>
                </c:pt>
                <c:pt idx="613">
                  <c:v>-1</c:v>
                </c:pt>
                <c:pt idx="614">
                  <c:v>-1</c:v>
                </c:pt>
                <c:pt idx="615">
                  <c:v>-1</c:v>
                </c:pt>
                <c:pt idx="616">
                  <c:v>-1</c:v>
                </c:pt>
                <c:pt idx="617">
                  <c:v>-1</c:v>
                </c:pt>
                <c:pt idx="618">
                  <c:v>-1</c:v>
                </c:pt>
                <c:pt idx="619">
                  <c:v>-1</c:v>
                </c:pt>
                <c:pt idx="620">
                  <c:v>-1</c:v>
                </c:pt>
                <c:pt idx="621">
                  <c:v>-1</c:v>
                </c:pt>
                <c:pt idx="622">
                  <c:v>-1</c:v>
                </c:pt>
                <c:pt idx="623">
                  <c:v>-1</c:v>
                </c:pt>
                <c:pt idx="624">
                  <c:v>-1</c:v>
                </c:pt>
                <c:pt idx="625">
                  <c:v>-1</c:v>
                </c:pt>
                <c:pt idx="626">
                  <c:v>-1</c:v>
                </c:pt>
                <c:pt idx="627">
                  <c:v>-1</c:v>
                </c:pt>
                <c:pt idx="628">
                  <c:v>-1</c:v>
                </c:pt>
                <c:pt idx="629">
                  <c:v>-1</c:v>
                </c:pt>
                <c:pt idx="630">
                  <c:v>-1</c:v>
                </c:pt>
                <c:pt idx="631">
                  <c:v>-1</c:v>
                </c:pt>
                <c:pt idx="632">
                  <c:v>-1</c:v>
                </c:pt>
                <c:pt idx="633">
                  <c:v>-1</c:v>
                </c:pt>
                <c:pt idx="634">
                  <c:v>-1</c:v>
                </c:pt>
                <c:pt idx="635">
                  <c:v>-1</c:v>
                </c:pt>
                <c:pt idx="636">
                  <c:v>-1</c:v>
                </c:pt>
                <c:pt idx="637">
                  <c:v>-1</c:v>
                </c:pt>
                <c:pt idx="638">
                  <c:v>-1</c:v>
                </c:pt>
                <c:pt idx="639">
                  <c:v>-1</c:v>
                </c:pt>
                <c:pt idx="640">
                  <c:v>-1</c:v>
                </c:pt>
                <c:pt idx="641">
                  <c:v>-1</c:v>
                </c:pt>
                <c:pt idx="642">
                  <c:v>-1</c:v>
                </c:pt>
                <c:pt idx="643">
                  <c:v>-1</c:v>
                </c:pt>
                <c:pt idx="644">
                  <c:v>-1</c:v>
                </c:pt>
                <c:pt idx="645">
                  <c:v>-1</c:v>
                </c:pt>
                <c:pt idx="646">
                  <c:v>-1</c:v>
                </c:pt>
                <c:pt idx="647">
                  <c:v>-1</c:v>
                </c:pt>
                <c:pt idx="648">
                  <c:v>-1</c:v>
                </c:pt>
                <c:pt idx="649">
                  <c:v>-1</c:v>
                </c:pt>
                <c:pt idx="650">
                  <c:v>-1</c:v>
                </c:pt>
                <c:pt idx="651">
                  <c:v>-1</c:v>
                </c:pt>
                <c:pt idx="652">
                  <c:v>-1</c:v>
                </c:pt>
                <c:pt idx="653">
                  <c:v>-1</c:v>
                </c:pt>
                <c:pt idx="654">
                  <c:v>-1</c:v>
                </c:pt>
                <c:pt idx="655">
                  <c:v>-1</c:v>
                </c:pt>
                <c:pt idx="656">
                  <c:v>-1</c:v>
                </c:pt>
                <c:pt idx="657">
                  <c:v>-1</c:v>
                </c:pt>
                <c:pt idx="658">
                  <c:v>-1</c:v>
                </c:pt>
                <c:pt idx="659">
                  <c:v>-1</c:v>
                </c:pt>
                <c:pt idx="660">
                  <c:v>-1</c:v>
                </c:pt>
                <c:pt idx="661">
                  <c:v>-1</c:v>
                </c:pt>
                <c:pt idx="662">
                  <c:v>-1</c:v>
                </c:pt>
                <c:pt idx="663">
                  <c:v>-1</c:v>
                </c:pt>
                <c:pt idx="664">
                  <c:v>-1</c:v>
                </c:pt>
                <c:pt idx="665">
                  <c:v>-1</c:v>
                </c:pt>
                <c:pt idx="666">
                  <c:v>-1</c:v>
                </c:pt>
                <c:pt idx="667">
                  <c:v>-1</c:v>
                </c:pt>
                <c:pt idx="668">
                  <c:v>-1</c:v>
                </c:pt>
                <c:pt idx="669">
                  <c:v>-1</c:v>
                </c:pt>
                <c:pt idx="670">
                  <c:v>-1</c:v>
                </c:pt>
                <c:pt idx="671">
                  <c:v>-1</c:v>
                </c:pt>
                <c:pt idx="672">
                  <c:v>-1</c:v>
                </c:pt>
                <c:pt idx="673">
                  <c:v>-1</c:v>
                </c:pt>
                <c:pt idx="674">
                  <c:v>-1</c:v>
                </c:pt>
                <c:pt idx="675">
                  <c:v>-1</c:v>
                </c:pt>
                <c:pt idx="676">
                  <c:v>-1</c:v>
                </c:pt>
                <c:pt idx="677">
                  <c:v>-1</c:v>
                </c:pt>
                <c:pt idx="678">
                  <c:v>-1</c:v>
                </c:pt>
                <c:pt idx="679">
                  <c:v>-1</c:v>
                </c:pt>
                <c:pt idx="680">
                  <c:v>-1</c:v>
                </c:pt>
                <c:pt idx="681">
                  <c:v>-1</c:v>
                </c:pt>
                <c:pt idx="682">
                  <c:v>-1</c:v>
                </c:pt>
                <c:pt idx="683">
                  <c:v>-1</c:v>
                </c:pt>
                <c:pt idx="684">
                  <c:v>-1</c:v>
                </c:pt>
                <c:pt idx="685">
                  <c:v>-1</c:v>
                </c:pt>
                <c:pt idx="686">
                  <c:v>-1</c:v>
                </c:pt>
                <c:pt idx="687">
                  <c:v>-1</c:v>
                </c:pt>
                <c:pt idx="688">
                  <c:v>-1</c:v>
                </c:pt>
                <c:pt idx="689">
                  <c:v>-1</c:v>
                </c:pt>
                <c:pt idx="690">
                  <c:v>-1</c:v>
                </c:pt>
                <c:pt idx="691">
                  <c:v>-1</c:v>
                </c:pt>
                <c:pt idx="692">
                  <c:v>-1</c:v>
                </c:pt>
                <c:pt idx="693">
                  <c:v>-1</c:v>
                </c:pt>
                <c:pt idx="694">
                  <c:v>-1</c:v>
                </c:pt>
                <c:pt idx="695">
                  <c:v>-1</c:v>
                </c:pt>
                <c:pt idx="696">
                  <c:v>-1</c:v>
                </c:pt>
                <c:pt idx="697">
                  <c:v>-1</c:v>
                </c:pt>
                <c:pt idx="698">
                  <c:v>-1</c:v>
                </c:pt>
                <c:pt idx="699">
                  <c:v>-1</c:v>
                </c:pt>
                <c:pt idx="700">
                  <c:v>-1</c:v>
                </c:pt>
                <c:pt idx="701">
                  <c:v>-1</c:v>
                </c:pt>
                <c:pt idx="702">
                  <c:v>-1</c:v>
                </c:pt>
                <c:pt idx="703">
                  <c:v>-1</c:v>
                </c:pt>
                <c:pt idx="704">
                  <c:v>-1</c:v>
                </c:pt>
                <c:pt idx="705">
                  <c:v>-1</c:v>
                </c:pt>
                <c:pt idx="706">
                  <c:v>-1</c:v>
                </c:pt>
                <c:pt idx="707">
                  <c:v>-1</c:v>
                </c:pt>
                <c:pt idx="708">
                  <c:v>-1</c:v>
                </c:pt>
                <c:pt idx="709">
                  <c:v>-1</c:v>
                </c:pt>
                <c:pt idx="710">
                  <c:v>-1</c:v>
                </c:pt>
                <c:pt idx="711">
                  <c:v>-1</c:v>
                </c:pt>
                <c:pt idx="712">
                  <c:v>-1</c:v>
                </c:pt>
                <c:pt idx="713">
                  <c:v>-1</c:v>
                </c:pt>
                <c:pt idx="714">
                  <c:v>-1</c:v>
                </c:pt>
                <c:pt idx="715">
                  <c:v>-1</c:v>
                </c:pt>
                <c:pt idx="716">
                  <c:v>-1</c:v>
                </c:pt>
                <c:pt idx="717">
                  <c:v>-1</c:v>
                </c:pt>
                <c:pt idx="718">
                  <c:v>-1</c:v>
                </c:pt>
                <c:pt idx="719">
                  <c:v>-1</c:v>
                </c:pt>
                <c:pt idx="720">
                  <c:v>-1</c:v>
                </c:pt>
                <c:pt idx="721">
                  <c:v>-1</c:v>
                </c:pt>
                <c:pt idx="722">
                  <c:v>-1</c:v>
                </c:pt>
                <c:pt idx="723">
                  <c:v>-1</c:v>
                </c:pt>
                <c:pt idx="724">
                  <c:v>-1</c:v>
                </c:pt>
                <c:pt idx="725">
                  <c:v>-1</c:v>
                </c:pt>
                <c:pt idx="726">
                  <c:v>-1</c:v>
                </c:pt>
                <c:pt idx="727">
                  <c:v>-1</c:v>
                </c:pt>
                <c:pt idx="728">
                  <c:v>-1</c:v>
                </c:pt>
                <c:pt idx="729">
                  <c:v>-1</c:v>
                </c:pt>
                <c:pt idx="730">
                  <c:v>-1</c:v>
                </c:pt>
                <c:pt idx="731">
                  <c:v>-1</c:v>
                </c:pt>
                <c:pt idx="732">
                  <c:v>-1</c:v>
                </c:pt>
                <c:pt idx="733">
                  <c:v>-1</c:v>
                </c:pt>
                <c:pt idx="734">
                  <c:v>-1</c:v>
                </c:pt>
                <c:pt idx="735">
                  <c:v>-1</c:v>
                </c:pt>
                <c:pt idx="736">
                  <c:v>-1</c:v>
                </c:pt>
                <c:pt idx="737">
                  <c:v>-1</c:v>
                </c:pt>
                <c:pt idx="738">
                  <c:v>-1</c:v>
                </c:pt>
                <c:pt idx="739">
                  <c:v>-1</c:v>
                </c:pt>
                <c:pt idx="740">
                  <c:v>-1</c:v>
                </c:pt>
                <c:pt idx="741">
                  <c:v>-1</c:v>
                </c:pt>
                <c:pt idx="742">
                  <c:v>-1</c:v>
                </c:pt>
                <c:pt idx="743">
                  <c:v>-1</c:v>
                </c:pt>
                <c:pt idx="744">
                  <c:v>-1</c:v>
                </c:pt>
                <c:pt idx="745">
                  <c:v>-1</c:v>
                </c:pt>
                <c:pt idx="746">
                  <c:v>-1</c:v>
                </c:pt>
                <c:pt idx="747">
                  <c:v>-1</c:v>
                </c:pt>
                <c:pt idx="748">
                  <c:v>-1</c:v>
                </c:pt>
                <c:pt idx="749">
                  <c:v>-1</c:v>
                </c:pt>
                <c:pt idx="750">
                  <c:v>-1</c:v>
                </c:pt>
                <c:pt idx="751">
                  <c:v>-1</c:v>
                </c:pt>
                <c:pt idx="752">
                  <c:v>-1</c:v>
                </c:pt>
                <c:pt idx="753">
                  <c:v>-1</c:v>
                </c:pt>
                <c:pt idx="754">
                  <c:v>-1</c:v>
                </c:pt>
                <c:pt idx="755">
                  <c:v>-1</c:v>
                </c:pt>
                <c:pt idx="756">
                  <c:v>-1</c:v>
                </c:pt>
                <c:pt idx="757">
                  <c:v>-1</c:v>
                </c:pt>
                <c:pt idx="758">
                  <c:v>-1</c:v>
                </c:pt>
                <c:pt idx="759">
                  <c:v>-1</c:v>
                </c:pt>
                <c:pt idx="760">
                  <c:v>-1</c:v>
                </c:pt>
                <c:pt idx="761">
                  <c:v>-1</c:v>
                </c:pt>
                <c:pt idx="762">
                  <c:v>-1</c:v>
                </c:pt>
                <c:pt idx="763">
                  <c:v>-1</c:v>
                </c:pt>
                <c:pt idx="764">
                  <c:v>-1</c:v>
                </c:pt>
                <c:pt idx="765">
                  <c:v>-1</c:v>
                </c:pt>
                <c:pt idx="766">
                  <c:v>-1</c:v>
                </c:pt>
                <c:pt idx="767">
                  <c:v>-1</c:v>
                </c:pt>
                <c:pt idx="768">
                  <c:v>-1</c:v>
                </c:pt>
                <c:pt idx="769">
                  <c:v>-1</c:v>
                </c:pt>
                <c:pt idx="770">
                  <c:v>-1</c:v>
                </c:pt>
                <c:pt idx="771">
                  <c:v>-1</c:v>
                </c:pt>
                <c:pt idx="772">
                  <c:v>-1</c:v>
                </c:pt>
                <c:pt idx="773">
                  <c:v>-1</c:v>
                </c:pt>
                <c:pt idx="774">
                  <c:v>-1</c:v>
                </c:pt>
                <c:pt idx="775">
                  <c:v>-1</c:v>
                </c:pt>
                <c:pt idx="776">
                  <c:v>-1</c:v>
                </c:pt>
                <c:pt idx="777">
                  <c:v>-1</c:v>
                </c:pt>
                <c:pt idx="778">
                  <c:v>-1</c:v>
                </c:pt>
                <c:pt idx="779">
                  <c:v>-1</c:v>
                </c:pt>
                <c:pt idx="780">
                  <c:v>-1</c:v>
                </c:pt>
                <c:pt idx="781">
                  <c:v>-1</c:v>
                </c:pt>
                <c:pt idx="782">
                  <c:v>-1</c:v>
                </c:pt>
                <c:pt idx="783">
                  <c:v>-1</c:v>
                </c:pt>
                <c:pt idx="784">
                  <c:v>-1</c:v>
                </c:pt>
                <c:pt idx="785">
                  <c:v>-1</c:v>
                </c:pt>
                <c:pt idx="786">
                  <c:v>-1</c:v>
                </c:pt>
                <c:pt idx="787">
                  <c:v>-1</c:v>
                </c:pt>
                <c:pt idx="788">
                  <c:v>-1</c:v>
                </c:pt>
                <c:pt idx="789">
                  <c:v>-1</c:v>
                </c:pt>
                <c:pt idx="790">
                  <c:v>-1</c:v>
                </c:pt>
                <c:pt idx="791">
                  <c:v>-1</c:v>
                </c:pt>
                <c:pt idx="792">
                  <c:v>-1</c:v>
                </c:pt>
                <c:pt idx="793">
                  <c:v>-1</c:v>
                </c:pt>
                <c:pt idx="794">
                  <c:v>-1</c:v>
                </c:pt>
                <c:pt idx="795">
                  <c:v>-1</c:v>
                </c:pt>
                <c:pt idx="796">
                  <c:v>-1</c:v>
                </c:pt>
                <c:pt idx="797">
                  <c:v>-1</c:v>
                </c:pt>
                <c:pt idx="798">
                  <c:v>-1</c:v>
                </c:pt>
                <c:pt idx="799">
                  <c:v>-1</c:v>
                </c:pt>
                <c:pt idx="800">
                  <c:v>-1</c:v>
                </c:pt>
                <c:pt idx="801">
                  <c:v>-1</c:v>
                </c:pt>
                <c:pt idx="802">
                  <c:v>-1</c:v>
                </c:pt>
                <c:pt idx="803">
                  <c:v>-1</c:v>
                </c:pt>
                <c:pt idx="804">
                  <c:v>-1</c:v>
                </c:pt>
                <c:pt idx="805">
                  <c:v>-1</c:v>
                </c:pt>
                <c:pt idx="806">
                  <c:v>-1</c:v>
                </c:pt>
                <c:pt idx="807">
                  <c:v>-1</c:v>
                </c:pt>
                <c:pt idx="808">
                  <c:v>-1</c:v>
                </c:pt>
                <c:pt idx="809">
                  <c:v>-1</c:v>
                </c:pt>
                <c:pt idx="810">
                  <c:v>-1</c:v>
                </c:pt>
                <c:pt idx="811">
                  <c:v>-1</c:v>
                </c:pt>
                <c:pt idx="812">
                  <c:v>-1</c:v>
                </c:pt>
                <c:pt idx="813">
                  <c:v>-1</c:v>
                </c:pt>
                <c:pt idx="814">
                  <c:v>-1</c:v>
                </c:pt>
                <c:pt idx="815">
                  <c:v>-1</c:v>
                </c:pt>
                <c:pt idx="816">
                  <c:v>-1</c:v>
                </c:pt>
                <c:pt idx="817">
                  <c:v>-1</c:v>
                </c:pt>
                <c:pt idx="818">
                  <c:v>-1</c:v>
                </c:pt>
                <c:pt idx="819">
                  <c:v>-1</c:v>
                </c:pt>
                <c:pt idx="820">
                  <c:v>-1</c:v>
                </c:pt>
                <c:pt idx="821">
                  <c:v>-1</c:v>
                </c:pt>
                <c:pt idx="822">
                  <c:v>-1</c:v>
                </c:pt>
                <c:pt idx="823">
                  <c:v>-1</c:v>
                </c:pt>
                <c:pt idx="824">
                  <c:v>-1</c:v>
                </c:pt>
                <c:pt idx="825">
                  <c:v>-1</c:v>
                </c:pt>
                <c:pt idx="826">
                  <c:v>-1</c:v>
                </c:pt>
                <c:pt idx="827">
                  <c:v>-1</c:v>
                </c:pt>
                <c:pt idx="828">
                  <c:v>-1</c:v>
                </c:pt>
                <c:pt idx="829">
                  <c:v>-1</c:v>
                </c:pt>
                <c:pt idx="830">
                  <c:v>-1</c:v>
                </c:pt>
                <c:pt idx="831">
                  <c:v>-1</c:v>
                </c:pt>
                <c:pt idx="832">
                  <c:v>-1</c:v>
                </c:pt>
                <c:pt idx="833">
                  <c:v>-1</c:v>
                </c:pt>
                <c:pt idx="834">
                  <c:v>-1</c:v>
                </c:pt>
                <c:pt idx="835">
                  <c:v>-1</c:v>
                </c:pt>
                <c:pt idx="836">
                  <c:v>-1</c:v>
                </c:pt>
                <c:pt idx="837">
                  <c:v>-1</c:v>
                </c:pt>
                <c:pt idx="838">
                  <c:v>-1</c:v>
                </c:pt>
                <c:pt idx="839">
                  <c:v>-1</c:v>
                </c:pt>
                <c:pt idx="840">
                  <c:v>-1</c:v>
                </c:pt>
                <c:pt idx="841">
                  <c:v>-1</c:v>
                </c:pt>
                <c:pt idx="842">
                  <c:v>-1</c:v>
                </c:pt>
                <c:pt idx="843">
                  <c:v>-1</c:v>
                </c:pt>
                <c:pt idx="844">
                  <c:v>-1</c:v>
                </c:pt>
                <c:pt idx="845">
                  <c:v>-1</c:v>
                </c:pt>
                <c:pt idx="846">
                  <c:v>-1</c:v>
                </c:pt>
                <c:pt idx="847">
                  <c:v>-1</c:v>
                </c:pt>
                <c:pt idx="848">
                  <c:v>-1</c:v>
                </c:pt>
                <c:pt idx="849">
                  <c:v>-1</c:v>
                </c:pt>
                <c:pt idx="850">
                  <c:v>-1</c:v>
                </c:pt>
                <c:pt idx="851">
                  <c:v>-1</c:v>
                </c:pt>
                <c:pt idx="852">
                  <c:v>-1</c:v>
                </c:pt>
                <c:pt idx="853">
                  <c:v>-1</c:v>
                </c:pt>
                <c:pt idx="854">
                  <c:v>-1</c:v>
                </c:pt>
                <c:pt idx="855">
                  <c:v>-1</c:v>
                </c:pt>
                <c:pt idx="856">
                  <c:v>-1</c:v>
                </c:pt>
                <c:pt idx="857">
                  <c:v>-1</c:v>
                </c:pt>
                <c:pt idx="858">
                  <c:v>-1</c:v>
                </c:pt>
                <c:pt idx="859">
                  <c:v>-1</c:v>
                </c:pt>
                <c:pt idx="860">
                  <c:v>-1</c:v>
                </c:pt>
                <c:pt idx="861">
                  <c:v>-1</c:v>
                </c:pt>
                <c:pt idx="862">
                  <c:v>-1</c:v>
                </c:pt>
                <c:pt idx="863">
                  <c:v>-1</c:v>
                </c:pt>
                <c:pt idx="864">
                  <c:v>-1</c:v>
                </c:pt>
                <c:pt idx="865">
                  <c:v>-1</c:v>
                </c:pt>
                <c:pt idx="866">
                  <c:v>-1</c:v>
                </c:pt>
                <c:pt idx="867">
                  <c:v>-1</c:v>
                </c:pt>
                <c:pt idx="868">
                  <c:v>-1</c:v>
                </c:pt>
                <c:pt idx="869">
                  <c:v>-1</c:v>
                </c:pt>
                <c:pt idx="870">
                  <c:v>-1</c:v>
                </c:pt>
                <c:pt idx="871">
                  <c:v>-1</c:v>
                </c:pt>
                <c:pt idx="872">
                  <c:v>-1</c:v>
                </c:pt>
                <c:pt idx="873">
                  <c:v>-1</c:v>
                </c:pt>
                <c:pt idx="874">
                  <c:v>-1</c:v>
                </c:pt>
                <c:pt idx="875">
                  <c:v>-1</c:v>
                </c:pt>
                <c:pt idx="876">
                  <c:v>-1</c:v>
                </c:pt>
                <c:pt idx="877">
                  <c:v>-1</c:v>
                </c:pt>
                <c:pt idx="878">
                  <c:v>-1</c:v>
                </c:pt>
                <c:pt idx="879">
                  <c:v>-1</c:v>
                </c:pt>
                <c:pt idx="880">
                  <c:v>-1</c:v>
                </c:pt>
                <c:pt idx="881">
                  <c:v>-1</c:v>
                </c:pt>
                <c:pt idx="882">
                  <c:v>-1</c:v>
                </c:pt>
                <c:pt idx="883">
                  <c:v>-1</c:v>
                </c:pt>
                <c:pt idx="884">
                  <c:v>-1</c:v>
                </c:pt>
                <c:pt idx="885">
                  <c:v>-1</c:v>
                </c:pt>
                <c:pt idx="886">
                  <c:v>-1</c:v>
                </c:pt>
                <c:pt idx="887">
                  <c:v>-1</c:v>
                </c:pt>
                <c:pt idx="888">
                  <c:v>-1</c:v>
                </c:pt>
                <c:pt idx="889">
                  <c:v>-1</c:v>
                </c:pt>
                <c:pt idx="890">
                  <c:v>-1</c:v>
                </c:pt>
                <c:pt idx="891">
                  <c:v>-1</c:v>
                </c:pt>
                <c:pt idx="892">
                  <c:v>-1</c:v>
                </c:pt>
                <c:pt idx="893">
                  <c:v>-1</c:v>
                </c:pt>
                <c:pt idx="894">
                  <c:v>-1</c:v>
                </c:pt>
                <c:pt idx="895">
                  <c:v>-1</c:v>
                </c:pt>
                <c:pt idx="896">
                  <c:v>-1</c:v>
                </c:pt>
                <c:pt idx="897">
                  <c:v>-1</c:v>
                </c:pt>
                <c:pt idx="898">
                  <c:v>-1</c:v>
                </c:pt>
                <c:pt idx="899">
                  <c:v>-1</c:v>
                </c:pt>
                <c:pt idx="900">
                  <c:v>-1</c:v>
                </c:pt>
                <c:pt idx="901">
                  <c:v>-1</c:v>
                </c:pt>
                <c:pt idx="902">
                  <c:v>-1</c:v>
                </c:pt>
                <c:pt idx="903">
                  <c:v>-1</c:v>
                </c:pt>
                <c:pt idx="904">
                  <c:v>-1</c:v>
                </c:pt>
                <c:pt idx="905">
                  <c:v>-1</c:v>
                </c:pt>
                <c:pt idx="906">
                  <c:v>-1</c:v>
                </c:pt>
                <c:pt idx="907">
                  <c:v>-1</c:v>
                </c:pt>
                <c:pt idx="908">
                  <c:v>-1</c:v>
                </c:pt>
                <c:pt idx="909">
                  <c:v>-1</c:v>
                </c:pt>
                <c:pt idx="910">
                  <c:v>-1</c:v>
                </c:pt>
                <c:pt idx="911">
                  <c:v>-1</c:v>
                </c:pt>
                <c:pt idx="912">
                  <c:v>-1</c:v>
                </c:pt>
                <c:pt idx="913">
                  <c:v>-1</c:v>
                </c:pt>
                <c:pt idx="914">
                  <c:v>-1</c:v>
                </c:pt>
                <c:pt idx="915">
                  <c:v>-1</c:v>
                </c:pt>
                <c:pt idx="916">
                  <c:v>-1</c:v>
                </c:pt>
                <c:pt idx="917">
                  <c:v>-1</c:v>
                </c:pt>
                <c:pt idx="918">
                  <c:v>-1</c:v>
                </c:pt>
                <c:pt idx="919">
                  <c:v>-1</c:v>
                </c:pt>
                <c:pt idx="920">
                  <c:v>-1</c:v>
                </c:pt>
                <c:pt idx="921">
                  <c:v>-1</c:v>
                </c:pt>
                <c:pt idx="922">
                  <c:v>-1</c:v>
                </c:pt>
                <c:pt idx="923">
                  <c:v>-1</c:v>
                </c:pt>
                <c:pt idx="924">
                  <c:v>-1</c:v>
                </c:pt>
                <c:pt idx="925">
                  <c:v>-1</c:v>
                </c:pt>
                <c:pt idx="926">
                  <c:v>-1</c:v>
                </c:pt>
                <c:pt idx="927">
                  <c:v>-1</c:v>
                </c:pt>
                <c:pt idx="928">
                  <c:v>-1</c:v>
                </c:pt>
                <c:pt idx="929">
                  <c:v>-1</c:v>
                </c:pt>
                <c:pt idx="930">
                  <c:v>-1</c:v>
                </c:pt>
                <c:pt idx="931">
                  <c:v>-1</c:v>
                </c:pt>
                <c:pt idx="932">
                  <c:v>-1</c:v>
                </c:pt>
                <c:pt idx="933">
                  <c:v>-1</c:v>
                </c:pt>
                <c:pt idx="934">
                  <c:v>-1</c:v>
                </c:pt>
                <c:pt idx="935">
                  <c:v>-1</c:v>
                </c:pt>
                <c:pt idx="936">
                  <c:v>-1</c:v>
                </c:pt>
                <c:pt idx="937">
                  <c:v>-1</c:v>
                </c:pt>
                <c:pt idx="938">
                  <c:v>-1</c:v>
                </c:pt>
                <c:pt idx="939">
                  <c:v>-1</c:v>
                </c:pt>
                <c:pt idx="940">
                  <c:v>-1</c:v>
                </c:pt>
                <c:pt idx="941">
                  <c:v>-1</c:v>
                </c:pt>
                <c:pt idx="942">
                  <c:v>-1</c:v>
                </c:pt>
                <c:pt idx="943">
                  <c:v>-1</c:v>
                </c:pt>
                <c:pt idx="944">
                  <c:v>-1</c:v>
                </c:pt>
                <c:pt idx="945">
                  <c:v>-1</c:v>
                </c:pt>
                <c:pt idx="946">
                  <c:v>-1</c:v>
                </c:pt>
                <c:pt idx="947">
                  <c:v>-1</c:v>
                </c:pt>
                <c:pt idx="948">
                  <c:v>-1</c:v>
                </c:pt>
                <c:pt idx="949">
                  <c:v>-1</c:v>
                </c:pt>
                <c:pt idx="950">
                  <c:v>-1</c:v>
                </c:pt>
                <c:pt idx="951">
                  <c:v>-1</c:v>
                </c:pt>
                <c:pt idx="952">
                  <c:v>-1</c:v>
                </c:pt>
                <c:pt idx="953">
                  <c:v>-1</c:v>
                </c:pt>
                <c:pt idx="954">
                  <c:v>-1</c:v>
                </c:pt>
                <c:pt idx="955">
                  <c:v>-1</c:v>
                </c:pt>
                <c:pt idx="956">
                  <c:v>-1</c:v>
                </c:pt>
                <c:pt idx="957">
                  <c:v>-1</c:v>
                </c:pt>
                <c:pt idx="958">
                  <c:v>-1</c:v>
                </c:pt>
                <c:pt idx="959">
                  <c:v>-1</c:v>
                </c:pt>
                <c:pt idx="960">
                  <c:v>-1</c:v>
                </c:pt>
                <c:pt idx="961">
                  <c:v>-1</c:v>
                </c:pt>
                <c:pt idx="962">
                  <c:v>-1</c:v>
                </c:pt>
                <c:pt idx="963">
                  <c:v>-1</c:v>
                </c:pt>
                <c:pt idx="964">
                  <c:v>-1</c:v>
                </c:pt>
                <c:pt idx="965">
                  <c:v>-1</c:v>
                </c:pt>
                <c:pt idx="966">
                  <c:v>-1</c:v>
                </c:pt>
                <c:pt idx="967">
                  <c:v>-1</c:v>
                </c:pt>
                <c:pt idx="968">
                  <c:v>-1</c:v>
                </c:pt>
                <c:pt idx="969">
                  <c:v>-1</c:v>
                </c:pt>
                <c:pt idx="970">
                  <c:v>-1</c:v>
                </c:pt>
                <c:pt idx="971">
                  <c:v>-1</c:v>
                </c:pt>
                <c:pt idx="972">
                  <c:v>-1</c:v>
                </c:pt>
                <c:pt idx="973">
                  <c:v>-1</c:v>
                </c:pt>
                <c:pt idx="974">
                  <c:v>-1</c:v>
                </c:pt>
                <c:pt idx="975">
                  <c:v>-1</c:v>
                </c:pt>
                <c:pt idx="976">
                  <c:v>-1</c:v>
                </c:pt>
                <c:pt idx="977">
                  <c:v>-1</c:v>
                </c:pt>
                <c:pt idx="978">
                  <c:v>-1</c:v>
                </c:pt>
                <c:pt idx="979">
                  <c:v>-1</c:v>
                </c:pt>
                <c:pt idx="980">
                  <c:v>-1</c:v>
                </c:pt>
                <c:pt idx="981">
                  <c:v>-1</c:v>
                </c:pt>
                <c:pt idx="982">
                  <c:v>-1</c:v>
                </c:pt>
                <c:pt idx="983">
                  <c:v>-1</c:v>
                </c:pt>
                <c:pt idx="984">
                  <c:v>-1</c:v>
                </c:pt>
                <c:pt idx="985">
                  <c:v>-1</c:v>
                </c:pt>
                <c:pt idx="986">
                  <c:v>-1</c:v>
                </c:pt>
                <c:pt idx="987">
                  <c:v>-1</c:v>
                </c:pt>
                <c:pt idx="988">
                  <c:v>-1</c:v>
                </c:pt>
                <c:pt idx="989">
                  <c:v>-1</c:v>
                </c:pt>
                <c:pt idx="990">
                  <c:v>-1</c:v>
                </c:pt>
                <c:pt idx="991">
                  <c:v>-1</c:v>
                </c:pt>
                <c:pt idx="992">
                  <c:v>-1</c:v>
                </c:pt>
                <c:pt idx="993">
                  <c:v>-1</c:v>
                </c:pt>
                <c:pt idx="994">
                  <c:v>-1</c:v>
                </c:pt>
                <c:pt idx="995">
                  <c:v>-1</c:v>
                </c:pt>
                <c:pt idx="996">
                  <c:v>-1</c:v>
                </c:pt>
                <c:pt idx="997">
                  <c:v>-1</c:v>
                </c:pt>
                <c:pt idx="998">
                  <c:v>-1</c:v>
                </c:pt>
                <c:pt idx="999">
                  <c:v>-1</c:v>
                </c:pt>
                <c:pt idx="1000">
                  <c:v>-1</c:v>
                </c:pt>
                <c:pt idx="1001">
                  <c:v>-1</c:v>
                </c:pt>
                <c:pt idx="1002">
                  <c:v>-1</c:v>
                </c:pt>
                <c:pt idx="1003">
                  <c:v>-1</c:v>
                </c:pt>
                <c:pt idx="1004">
                  <c:v>-1</c:v>
                </c:pt>
                <c:pt idx="1005">
                  <c:v>-1</c:v>
                </c:pt>
                <c:pt idx="1006">
                  <c:v>-1</c:v>
                </c:pt>
                <c:pt idx="1007">
                  <c:v>-1</c:v>
                </c:pt>
                <c:pt idx="1008">
                  <c:v>-1</c:v>
                </c:pt>
                <c:pt idx="1009">
                  <c:v>-1</c:v>
                </c:pt>
                <c:pt idx="1010">
                  <c:v>-1</c:v>
                </c:pt>
                <c:pt idx="1011">
                  <c:v>-1</c:v>
                </c:pt>
                <c:pt idx="1012">
                  <c:v>-1</c:v>
                </c:pt>
                <c:pt idx="1013">
                  <c:v>-1</c:v>
                </c:pt>
                <c:pt idx="1014">
                  <c:v>-1</c:v>
                </c:pt>
                <c:pt idx="1015">
                  <c:v>-1</c:v>
                </c:pt>
                <c:pt idx="1016">
                  <c:v>-1</c:v>
                </c:pt>
                <c:pt idx="1017">
                  <c:v>-1</c:v>
                </c:pt>
                <c:pt idx="1018">
                  <c:v>-1</c:v>
                </c:pt>
                <c:pt idx="1019">
                  <c:v>-1</c:v>
                </c:pt>
                <c:pt idx="1020">
                  <c:v>-1</c:v>
                </c:pt>
                <c:pt idx="1021">
                  <c:v>-1</c:v>
                </c:pt>
                <c:pt idx="1022">
                  <c:v>-1</c:v>
                </c:pt>
                <c:pt idx="1023">
                  <c:v>-1</c:v>
                </c:pt>
                <c:pt idx="1024">
                  <c:v>-1</c:v>
                </c:pt>
                <c:pt idx="1025">
                  <c:v>-1</c:v>
                </c:pt>
                <c:pt idx="1026">
                  <c:v>-1</c:v>
                </c:pt>
                <c:pt idx="1027">
                  <c:v>-1</c:v>
                </c:pt>
                <c:pt idx="1028">
                  <c:v>-1</c:v>
                </c:pt>
                <c:pt idx="1029">
                  <c:v>-1</c:v>
                </c:pt>
                <c:pt idx="1030">
                  <c:v>-1</c:v>
                </c:pt>
                <c:pt idx="1031">
                  <c:v>-1</c:v>
                </c:pt>
                <c:pt idx="1032">
                  <c:v>-1</c:v>
                </c:pt>
                <c:pt idx="1033">
                  <c:v>-1</c:v>
                </c:pt>
                <c:pt idx="1034">
                  <c:v>-1</c:v>
                </c:pt>
                <c:pt idx="1035">
                  <c:v>-1</c:v>
                </c:pt>
                <c:pt idx="1036">
                  <c:v>-1</c:v>
                </c:pt>
                <c:pt idx="1037">
                  <c:v>-1</c:v>
                </c:pt>
                <c:pt idx="1038">
                  <c:v>-1</c:v>
                </c:pt>
                <c:pt idx="1039">
                  <c:v>-1</c:v>
                </c:pt>
                <c:pt idx="1040">
                  <c:v>-1</c:v>
                </c:pt>
                <c:pt idx="1041">
                  <c:v>-1</c:v>
                </c:pt>
                <c:pt idx="1042">
                  <c:v>-1</c:v>
                </c:pt>
                <c:pt idx="1043">
                  <c:v>-1</c:v>
                </c:pt>
                <c:pt idx="1044">
                  <c:v>-1</c:v>
                </c:pt>
                <c:pt idx="1045">
                  <c:v>-1</c:v>
                </c:pt>
                <c:pt idx="1046">
                  <c:v>-1</c:v>
                </c:pt>
                <c:pt idx="1047">
                  <c:v>-1</c:v>
                </c:pt>
                <c:pt idx="1048">
                  <c:v>-1</c:v>
                </c:pt>
                <c:pt idx="1049">
                  <c:v>-1</c:v>
                </c:pt>
                <c:pt idx="1050">
                  <c:v>-1</c:v>
                </c:pt>
                <c:pt idx="1051">
                  <c:v>-1</c:v>
                </c:pt>
                <c:pt idx="1052">
                  <c:v>-1</c:v>
                </c:pt>
                <c:pt idx="1053">
                  <c:v>-1</c:v>
                </c:pt>
                <c:pt idx="1054">
                  <c:v>-1</c:v>
                </c:pt>
                <c:pt idx="1055">
                  <c:v>-1</c:v>
                </c:pt>
                <c:pt idx="1056">
                  <c:v>-1</c:v>
                </c:pt>
                <c:pt idx="1057">
                  <c:v>-1</c:v>
                </c:pt>
                <c:pt idx="1058">
                  <c:v>-1</c:v>
                </c:pt>
                <c:pt idx="1059">
                  <c:v>-1</c:v>
                </c:pt>
                <c:pt idx="1060">
                  <c:v>-1</c:v>
                </c:pt>
                <c:pt idx="1061">
                  <c:v>-1</c:v>
                </c:pt>
                <c:pt idx="1062">
                  <c:v>-1</c:v>
                </c:pt>
                <c:pt idx="1063">
                  <c:v>-1</c:v>
                </c:pt>
                <c:pt idx="1064">
                  <c:v>-1</c:v>
                </c:pt>
                <c:pt idx="1065">
                  <c:v>-1</c:v>
                </c:pt>
                <c:pt idx="1066">
                  <c:v>-1</c:v>
                </c:pt>
                <c:pt idx="1067">
                  <c:v>-1</c:v>
                </c:pt>
                <c:pt idx="1068">
                  <c:v>-1</c:v>
                </c:pt>
                <c:pt idx="1069">
                  <c:v>-1</c:v>
                </c:pt>
                <c:pt idx="1070">
                  <c:v>-1</c:v>
                </c:pt>
                <c:pt idx="1071">
                  <c:v>-1</c:v>
                </c:pt>
                <c:pt idx="1072">
                  <c:v>-1</c:v>
                </c:pt>
                <c:pt idx="1073">
                  <c:v>-1</c:v>
                </c:pt>
                <c:pt idx="1074">
                  <c:v>-1</c:v>
                </c:pt>
                <c:pt idx="1075">
                  <c:v>-1</c:v>
                </c:pt>
                <c:pt idx="1076">
                  <c:v>-1</c:v>
                </c:pt>
                <c:pt idx="1077">
                  <c:v>-1</c:v>
                </c:pt>
                <c:pt idx="1078">
                  <c:v>-1</c:v>
                </c:pt>
                <c:pt idx="1079">
                  <c:v>-1</c:v>
                </c:pt>
                <c:pt idx="1080">
                  <c:v>-1</c:v>
                </c:pt>
                <c:pt idx="1081">
                  <c:v>-1</c:v>
                </c:pt>
                <c:pt idx="1082">
                  <c:v>-1</c:v>
                </c:pt>
                <c:pt idx="1083">
                  <c:v>-1</c:v>
                </c:pt>
                <c:pt idx="1084">
                  <c:v>-1</c:v>
                </c:pt>
                <c:pt idx="1085">
                  <c:v>-1</c:v>
                </c:pt>
                <c:pt idx="1086">
                  <c:v>-1</c:v>
                </c:pt>
                <c:pt idx="1087">
                  <c:v>-1</c:v>
                </c:pt>
                <c:pt idx="1088">
                  <c:v>-1</c:v>
                </c:pt>
                <c:pt idx="1089">
                  <c:v>-1</c:v>
                </c:pt>
                <c:pt idx="1090">
                  <c:v>-1</c:v>
                </c:pt>
                <c:pt idx="1091">
                  <c:v>-1</c:v>
                </c:pt>
                <c:pt idx="1092">
                  <c:v>-1</c:v>
                </c:pt>
                <c:pt idx="1093">
                  <c:v>-1</c:v>
                </c:pt>
                <c:pt idx="1094">
                  <c:v>-1</c:v>
                </c:pt>
                <c:pt idx="1095">
                  <c:v>-1</c:v>
                </c:pt>
                <c:pt idx="1096">
                  <c:v>-1</c:v>
                </c:pt>
                <c:pt idx="1097">
                  <c:v>-1</c:v>
                </c:pt>
                <c:pt idx="1098">
                  <c:v>-1</c:v>
                </c:pt>
                <c:pt idx="1099">
                  <c:v>-1</c:v>
                </c:pt>
                <c:pt idx="1100">
                  <c:v>-1</c:v>
                </c:pt>
                <c:pt idx="1101">
                  <c:v>-1</c:v>
                </c:pt>
                <c:pt idx="1102">
                  <c:v>-1</c:v>
                </c:pt>
                <c:pt idx="1103">
                  <c:v>-1</c:v>
                </c:pt>
                <c:pt idx="1104">
                  <c:v>-1</c:v>
                </c:pt>
                <c:pt idx="1105">
                  <c:v>-1</c:v>
                </c:pt>
                <c:pt idx="1106">
                  <c:v>-1</c:v>
                </c:pt>
                <c:pt idx="1107">
                  <c:v>-1</c:v>
                </c:pt>
                <c:pt idx="1108">
                  <c:v>-1</c:v>
                </c:pt>
                <c:pt idx="1109">
                  <c:v>-1</c:v>
                </c:pt>
                <c:pt idx="1110">
                  <c:v>-1</c:v>
                </c:pt>
                <c:pt idx="1111">
                  <c:v>-1</c:v>
                </c:pt>
                <c:pt idx="1112">
                  <c:v>-1</c:v>
                </c:pt>
                <c:pt idx="1113">
                  <c:v>-1</c:v>
                </c:pt>
                <c:pt idx="1114">
                  <c:v>-1</c:v>
                </c:pt>
                <c:pt idx="1115">
                  <c:v>-1</c:v>
                </c:pt>
                <c:pt idx="1116">
                  <c:v>-1</c:v>
                </c:pt>
                <c:pt idx="1117">
                  <c:v>-1</c:v>
                </c:pt>
                <c:pt idx="1118">
                  <c:v>-1</c:v>
                </c:pt>
                <c:pt idx="1119">
                  <c:v>-1</c:v>
                </c:pt>
                <c:pt idx="1120">
                  <c:v>-1</c:v>
                </c:pt>
                <c:pt idx="1121">
                  <c:v>-1</c:v>
                </c:pt>
                <c:pt idx="1122">
                  <c:v>-1</c:v>
                </c:pt>
                <c:pt idx="1123">
                  <c:v>-1</c:v>
                </c:pt>
                <c:pt idx="1124">
                  <c:v>-1</c:v>
                </c:pt>
                <c:pt idx="1125">
                  <c:v>-1</c:v>
                </c:pt>
                <c:pt idx="1126">
                  <c:v>-1</c:v>
                </c:pt>
                <c:pt idx="1127">
                  <c:v>-1</c:v>
                </c:pt>
                <c:pt idx="1128">
                  <c:v>-1</c:v>
                </c:pt>
                <c:pt idx="1129">
                  <c:v>-1</c:v>
                </c:pt>
                <c:pt idx="1130">
                  <c:v>-1</c:v>
                </c:pt>
                <c:pt idx="1131">
                  <c:v>-1</c:v>
                </c:pt>
                <c:pt idx="1132">
                  <c:v>-1</c:v>
                </c:pt>
                <c:pt idx="1133">
                  <c:v>-1</c:v>
                </c:pt>
                <c:pt idx="1134">
                  <c:v>-1</c:v>
                </c:pt>
                <c:pt idx="1135">
                  <c:v>-1</c:v>
                </c:pt>
                <c:pt idx="1136">
                  <c:v>-1</c:v>
                </c:pt>
                <c:pt idx="1137">
                  <c:v>-1</c:v>
                </c:pt>
                <c:pt idx="1138">
                  <c:v>-1</c:v>
                </c:pt>
                <c:pt idx="1139">
                  <c:v>-1</c:v>
                </c:pt>
                <c:pt idx="1140">
                  <c:v>-1</c:v>
                </c:pt>
                <c:pt idx="1141">
                  <c:v>-1</c:v>
                </c:pt>
                <c:pt idx="1142">
                  <c:v>-1</c:v>
                </c:pt>
                <c:pt idx="1143">
                  <c:v>-1</c:v>
                </c:pt>
                <c:pt idx="1144">
                  <c:v>-1</c:v>
                </c:pt>
                <c:pt idx="1145">
                  <c:v>-1</c:v>
                </c:pt>
                <c:pt idx="1146">
                  <c:v>-1</c:v>
                </c:pt>
                <c:pt idx="1147">
                  <c:v>-1</c:v>
                </c:pt>
                <c:pt idx="1148">
                  <c:v>-1</c:v>
                </c:pt>
                <c:pt idx="1149">
                  <c:v>-1</c:v>
                </c:pt>
                <c:pt idx="1150">
                  <c:v>-1</c:v>
                </c:pt>
                <c:pt idx="1151">
                  <c:v>-1</c:v>
                </c:pt>
                <c:pt idx="1152">
                  <c:v>-1</c:v>
                </c:pt>
                <c:pt idx="1153">
                  <c:v>-1</c:v>
                </c:pt>
                <c:pt idx="1154">
                  <c:v>-1</c:v>
                </c:pt>
                <c:pt idx="1155">
                  <c:v>-1</c:v>
                </c:pt>
                <c:pt idx="1156">
                  <c:v>-1</c:v>
                </c:pt>
                <c:pt idx="1157">
                  <c:v>-1</c:v>
                </c:pt>
                <c:pt idx="1158">
                  <c:v>-1</c:v>
                </c:pt>
                <c:pt idx="1159">
                  <c:v>-1</c:v>
                </c:pt>
                <c:pt idx="1160">
                  <c:v>-1</c:v>
                </c:pt>
                <c:pt idx="1161">
                  <c:v>-1</c:v>
                </c:pt>
                <c:pt idx="1162">
                  <c:v>-1</c:v>
                </c:pt>
                <c:pt idx="1163">
                  <c:v>-1</c:v>
                </c:pt>
                <c:pt idx="1164">
                  <c:v>-1</c:v>
                </c:pt>
                <c:pt idx="1165">
                  <c:v>-1</c:v>
                </c:pt>
                <c:pt idx="1166">
                  <c:v>-1</c:v>
                </c:pt>
                <c:pt idx="1167">
                  <c:v>-1</c:v>
                </c:pt>
                <c:pt idx="1168">
                  <c:v>-1</c:v>
                </c:pt>
                <c:pt idx="1169">
                  <c:v>-1</c:v>
                </c:pt>
                <c:pt idx="1170">
                  <c:v>-1</c:v>
                </c:pt>
                <c:pt idx="1171">
                  <c:v>-1</c:v>
                </c:pt>
                <c:pt idx="1172">
                  <c:v>-1</c:v>
                </c:pt>
                <c:pt idx="1173">
                  <c:v>-1</c:v>
                </c:pt>
                <c:pt idx="1174">
                  <c:v>-1</c:v>
                </c:pt>
                <c:pt idx="1175">
                  <c:v>-1</c:v>
                </c:pt>
                <c:pt idx="1176">
                  <c:v>-1</c:v>
                </c:pt>
                <c:pt idx="1177">
                  <c:v>-1</c:v>
                </c:pt>
                <c:pt idx="1178">
                  <c:v>-1</c:v>
                </c:pt>
                <c:pt idx="1179">
                  <c:v>-1</c:v>
                </c:pt>
                <c:pt idx="1180">
                  <c:v>-1</c:v>
                </c:pt>
                <c:pt idx="1181">
                  <c:v>-1</c:v>
                </c:pt>
                <c:pt idx="1182">
                  <c:v>-1</c:v>
                </c:pt>
                <c:pt idx="1183">
                  <c:v>-1</c:v>
                </c:pt>
                <c:pt idx="1184">
                  <c:v>-1</c:v>
                </c:pt>
                <c:pt idx="1185">
                  <c:v>-1</c:v>
                </c:pt>
                <c:pt idx="1186">
                  <c:v>-1</c:v>
                </c:pt>
                <c:pt idx="1187">
                  <c:v>-1</c:v>
                </c:pt>
                <c:pt idx="1188">
                  <c:v>-1</c:v>
                </c:pt>
                <c:pt idx="1189">
                  <c:v>-1</c:v>
                </c:pt>
                <c:pt idx="1190">
                  <c:v>-1</c:v>
                </c:pt>
                <c:pt idx="1191">
                  <c:v>-1</c:v>
                </c:pt>
                <c:pt idx="1192">
                  <c:v>-1</c:v>
                </c:pt>
                <c:pt idx="1193">
                  <c:v>-1</c:v>
                </c:pt>
                <c:pt idx="1194">
                  <c:v>-1</c:v>
                </c:pt>
                <c:pt idx="1195">
                  <c:v>-1</c:v>
                </c:pt>
                <c:pt idx="1196">
                  <c:v>-1</c:v>
                </c:pt>
                <c:pt idx="1197">
                  <c:v>-1</c:v>
                </c:pt>
                <c:pt idx="1198">
                  <c:v>-1</c:v>
                </c:pt>
                <c:pt idx="1199">
                  <c:v>-1</c:v>
                </c:pt>
                <c:pt idx="1200">
                  <c:v>-1</c:v>
                </c:pt>
                <c:pt idx="1201">
                  <c:v>-1</c:v>
                </c:pt>
                <c:pt idx="1202">
                  <c:v>-1</c:v>
                </c:pt>
                <c:pt idx="1203">
                  <c:v>-1</c:v>
                </c:pt>
                <c:pt idx="1204">
                  <c:v>-1</c:v>
                </c:pt>
                <c:pt idx="1205">
                  <c:v>-1</c:v>
                </c:pt>
                <c:pt idx="1206">
                  <c:v>-1</c:v>
                </c:pt>
                <c:pt idx="1207">
                  <c:v>-1</c:v>
                </c:pt>
                <c:pt idx="1208">
                  <c:v>-1</c:v>
                </c:pt>
                <c:pt idx="1209">
                  <c:v>-1</c:v>
                </c:pt>
                <c:pt idx="1210">
                  <c:v>-1</c:v>
                </c:pt>
                <c:pt idx="1211">
                  <c:v>-1</c:v>
                </c:pt>
                <c:pt idx="1212">
                  <c:v>-1</c:v>
                </c:pt>
                <c:pt idx="1213">
                  <c:v>-1</c:v>
                </c:pt>
                <c:pt idx="1214">
                  <c:v>-1</c:v>
                </c:pt>
                <c:pt idx="1215">
                  <c:v>-1</c:v>
                </c:pt>
                <c:pt idx="1216">
                  <c:v>-1</c:v>
                </c:pt>
                <c:pt idx="1217">
                  <c:v>-1</c:v>
                </c:pt>
                <c:pt idx="1218">
                  <c:v>-1</c:v>
                </c:pt>
                <c:pt idx="1219">
                  <c:v>-1</c:v>
                </c:pt>
                <c:pt idx="1220">
                  <c:v>-1</c:v>
                </c:pt>
                <c:pt idx="1221">
                  <c:v>-1</c:v>
                </c:pt>
                <c:pt idx="1222">
                  <c:v>-1</c:v>
                </c:pt>
                <c:pt idx="1223">
                  <c:v>-1</c:v>
                </c:pt>
                <c:pt idx="1224">
                  <c:v>-1</c:v>
                </c:pt>
                <c:pt idx="1225">
                  <c:v>-1</c:v>
                </c:pt>
                <c:pt idx="1226">
                  <c:v>-1</c:v>
                </c:pt>
                <c:pt idx="1227">
                  <c:v>-1</c:v>
                </c:pt>
                <c:pt idx="1228">
                  <c:v>-1</c:v>
                </c:pt>
                <c:pt idx="1229">
                  <c:v>-1</c:v>
                </c:pt>
                <c:pt idx="1230">
                  <c:v>-1</c:v>
                </c:pt>
                <c:pt idx="1231">
                  <c:v>-1</c:v>
                </c:pt>
                <c:pt idx="1232">
                  <c:v>-1</c:v>
                </c:pt>
                <c:pt idx="1233">
                  <c:v>-1</c:v>
                </c:pt>
                <c:pt idx="1234">
                  <c:v>-1</c:v>
                </c:pt>
                <c:pt idx="1235">
                  <c:v>-1</c:v>
                </c:pt>
                <c:pt idx="1236">
                  <c:v>-1</c:v>
                </c:pt>
                <c:pt idx="1237">
                  <c:v>-1</c:v>
                </c:pt>
                <c:pt idx="1238">
                  <c:v>-1</c:v>
                </c:pt>
                <c:pt idx="1239">
                  <c:v>-1</c:v>
                </c:pt>
                <c:pt idx="1240">
                  <c:v>-1</c:v>
                </c:pt>
                <c:pt idx="1241">
                  <c:v>-1</c:v>
                </c:pt>
                <c:pt idx="1242">
                  <c:v>-1</c:v>
                </c:pt>
                <c:pt idx="1243">
                  <c:v>-1</c:v>
                </c:pt>
                <c:pt idx="1244">
                  <c:v>-1</c:v>
                </c:pt>
                <c:pt idx="1245">
                  <c:v>-1</c:v>
                </c:pt>
                <c:pt idx="1246">
                  <c:v>-1</c:v>
                </c:pt>
                <c:pt idx="1247">
                  <c:v>-1</c:v>
                </c:pt>
                <c:pt idx="1248">
                  <c:v>-1</c:v>
                </c:pt>
                <c:pt idx="1249">
                  <c:v>-1</c:v>
                </c:pt>
                <c:pt idx="1250">
                  <c:v>-1</c:v>
                </c:pt>
                <c:pt idx="1251">
                  <c:v>-1</c:v>
                </c:pt>
                <c:pt idx="1252">
                  <c:v>-1</c:v>
                </c:pt>
                <c:pt idx="1253">
                  <c:v>-1</c:v>
                </c:pt>
                <c:pt idx="1254">
                  <c:v>-1</c:v>
                </c:pt>
                <c:pt idx="1255">
                  <c:v>-1</c:v>
                </c:pt>
                <c:pt idx="1256">
                  <c:v>-1</c:v>
                </c:pt>
                <c:pt idx="1257">
                  <c:v>-1</c:v>
                </c:pt>
                <c:pt idx="1258">
                  <c:v>-1</c:v>
                </c:pt>
                <c:pt idx="1259">
                  <c:v>-1</c:v>
                </c:pt>
                <c:pt idx="1260">
                  <c:v>-1</c:v>
                </c:pt>
                <c:pt idx="1261">
                  <c:v>-1</c:v>
                </c:pt>
                <c:pt idx="1262">
                  <c:v>-1</c:v>
                </c:pt>
                <c:pt idx="1263">
                  <c:v>-1</c:v>
                </c:pt>
                <c:pt idx="1264">
                  <c:v>-1</c:v>
                </c:pt>
                <c:pt idx="1265">
                  <c:v>-1</c:v>
                </c:pt>
                <c:pt idx="1266">
                  <c:v>-1</c:v>
                </c:pt>
                <c:pt idx="1267">
                  <c:v>-1</c:v>
                </c:pt>
                <c:pt idx="1268">
                  <c:v>-1</c:v>
                </c:pt>
                <c:pt idx="1269">
                  <c:v>-1</c:v>
                </c:pt>
                <c:pt idx="1270">
                  <c:v>-1</c:v>
                </c:pt>
                <c:pt idx="1271">
                  <c:v>-1</c:v>
                </c:pt>
                <c:pt idx="1272">
                  <c:v>-1</c:v>
                </c:pt>
                <c:pt idx="1273">
                  <c:v>-1</c:v>
                </c:pt>
                <c:pt idx="1274">
                  <c:v>-1</c:v>
                </c:pt>
                <c:pt idx="1275">
                  <c:v>-1</c:v>
                </c:pt>
                <c:pt idx="1276">
                  <c:v>-1</c:v>
                </c:pt>
                <c:pt idx="1277">
                  <c:v>-1</c:v>
                </c:pt>
                <c:pt idx="1278">
                  <c:v>-1</c:v>
                </c:pt>
                <c:pt idx="1279">
                  <c:v>-1</c:v>
                </c:pt>
                <c:pt idx="1280">
                  <c:v>-1</c:v>
                </c:pt>
                <c:pt idx="1281">
                  <c:v>-1</c:v>
                </c:pt>
                <c:pt idx="1282">
                  <c:v>-1</c:v>
                </c:pt>
                <c:pt idx="1283">
                  <c:v>-1</c:v>
                </c:pt>
                <c:pt idx="1284">
                  <c:v>-1</c:v>
                </c:pt>
                <c:pt idx="1285">
                  <c:v>-1</c:v>
                </c:pt>
                <c:pt idx="1286">
                  <c:v>-1</c:v>
                </c:pt>
                <c:pt idx="1287">
                  <c:v>-1</c:v>
                </c:pt>
                <c:pt idx="1288">
                  <c:v>-1</c:v>
                </c:pt>
                <c:pt idx="1289">
                  <c:v>-1</c:v>
                </c:pt>
                <c:pt idx="1290">
                  <c:v>-1</c:v>
                </c:pt>
                <c:pt idx="1291">
                  <c:v>-1</c:v>
                </c:pt>
                <c:pt idx="1292">
                  <c:v>-1</c:v>
                </c:pt>
                <c:pt idx="1293">
                  <c:v>-1</c:v>
                </c:pt>
                <c:pt idx="1294">
                  <c:v>-1</c:v>
                </c:pt>
                <c:pt idx="1295">
                  <c:v>-1</c:v>
                </c:pt>
                <c:pt idx="1296">
                  <c:v>-1</c:v>
                </c:pt>
                <c:pt idx="1297">
                  <c:v>-1</c:v>
                </c:pt>
                <c:pt idx="1298">
                  <c:v>-1</c:v>
                </c:pt>
                <c:pt idx="1299">
                  <c:v>-1</c:v>
                </c:pt>
                <c:pt idx="1300">
                  <c:v>-1</c:v>
                </c:pt>
                <c:pt idx="1301">
                  <c:v>-1</c:v>
                </c:pt>
                <c:pt idx="1302">
                  <c:v>-1</c:v>
                </c:pt>
                <c:pt idx="1303">
                  <c:v>-1</c:v>
                </c:pt>
                <c:pt idx="1304">
                  <c:v>-1</c:v>
                </c:pt>
                <c:pt idx="1305">
                  <c:v>-1</c:v>
                </c:pt>
                <c:pt idx="1306">
                  <c:v>-1</c:v>
                </c:pt>
                <c:pt idx="1307">
                  <c:v>-1</c:v>
                </c:pt>
                <c:pt idx="1308">
                  <c:v>-1</c:v>
                </c:pt>
                <c:pt idx="1309">
                  <c:v>-1</c:v>
                </c:pt>
                <c:pt idx="1310">
                  <c:v>-1</c:v>
                </c:pt>
                <c:pt idx="1311">
                  <c:v>-1</c:v>
                </c:pt>
                <c:pt idx="1312">
                  <c:v>-1</c:v>
                </c:pt>
                <c:pt idx="1313">
                  <c:v>-1</c:v>
                </c:pt>
                <c:pt idx="1314">
                  <c:v>-1</c:v>
                </c:pt>
                <c:pt idx="1315">
                  <c:v>-1</c:v>
                </c:pt>
                <c:pt idx="1316">
                  <c:v>-1</c:v>
                </c:pt>
                <c:pt idx="1317">
                  <c:v>-1</c:v>
                </c:pt>
                <c:pt idx="1318">
                  <c:v>-1</c:v>
                </c:pt>
                <c:pt idx="1319">
                  <c:v>-1</c:v>
                </c:pt>
                <c:pt idx="1320">
                  <c:v>-1</c:v>
                </c:pt>
                <c:pt idx="1321">
                  <c:v>-1</c:v>
                </c:pt>
                <c:pt idx="1322">
                  <c:v>-1</c:v>
                </c:pt>
                <c:pt idx="1323">
                  <c:v>-1</c:v>
                </c:pt>
                <c:pt idx="1324">
                  <c:v>-1</c:v>
                </c:pt>
                <c:pt idx="1325">
                  <c:v>-1</c:v>
                </c:pt>
                <c:pt idx="1326">
                  <c:v>-1</c:v>
                </c:pt>
                <c:pt idx="1327">
                  <c:v>-1</c:v>
                </c:pt>
                <c:pt idx="1328">
                  <c:v>-1</c:v>
                </c:pt>
                <c:pt idx="1329">
                  <c:v>-1</c:v>
                </c:pt>
                <c:pt idx="1330">
                  <c:v>-1</c:v>
                </c:pt>
                <c:pt idx="1331">
                  <c:v>-1</c:v>
                </c:pt>
                <c:pt idx="1332">
                  <c:v>-1</c:v>
                </c:pt>
                <c:pt idx="1333">
                  <c:v>-1</c:v>
                </c:pt>
                <c:pt idx="1334">
                  <c:v>-1</c:v>
                </c:pt>
                <c:pt idx="1335">
                  <c:v>-1</c:v>
                </c:pt>
                <c:pt idx="1336">
                  <c:v>-1</c:v>
                </c:pt>
                <c:pt idx="1337">
                  <c:v>-1</c:v>
                </c:pt>
                <c:pt idx="1338">
                  <c:v>-1</c:v>
                </c:pt>
                <c:pt idx="1339">
                  <c:v>-1</c:v>
                </c:pt>
                <c:pt idx="1340">
                  <c:v>-1</c:v>
                </c:pt>
                <c:pt idx="1341">
                  <c:v>-1</c:v>
                </c:pt>
                <c:pt idx="1342">
                  <c:v>-1</c:v>
                </c:pt>
                <c:pt idx="1343">
                  <c:v>-1</c:v>
                </c:pt>
                <c:pt idx="1344">
                  <c:v>-1</c:v>
                </c:pt>
                <c:pt idx="1345">
                  <c:v>-1</c:v>
                </c:pt>
                <c:pt idx="1346">
                  <c:v>-1</c:v>
                </c:pt>
                <c:pt idx="1347">
                  <c:v>-1</c:v>
                </c:pt>
                <c:pt idx="1348">
                  <c:v>-1</c:v>
                </c:pt>
                <c:pt idx="1349">
                  <c:v>-1</c:v>
                </c:pt>
                <c:pt idx="1350">
                  <c:v>-1</c:v>
                </c:pt>
                <c:pt idx="1351">
                  <c:v>-1</c:v>
                </c:pt>
                <c:pt idx="1352">
                  <c:v>-1</c:v>
                </c:pt>
                <c:pt idx="1353">
                  <c:v>-1</c:v>
                </c:pt>
                <c:pt idx="1354">
                  <c:v>-1</c:v>
                </c:pt>
                <c:pt idx="1355">
                  <c:v>-1</c:v>
                </c:pt>
                <c:pt idx="1356">
                  <c:v>-1</c:v>
                </c:pt>
                <c:pt idx="1357">
                  <c:v>-1</c:v>
                </c:pt>
                <c:pt idx="1358">
                  <c:v>-1</c:v>
                </c:pt>
                <c:pt idx="1359">
                  <c:v>-1</c:v>
                </c:pt>
                <c:pt idx="1360">
                  <c:v>-1</c:v>
                </c:pt>
                <c:pt idx="1361">
                  <c:v>-1</c:v>
                </c:pt>
                <c:pt idx="1362">
                  <c:v>-1</c:v>
                </c:pt>
                <c:pt idx="1363">
                  <c:v>-1</c:v>
                </c:pt>
                <c:pt idx="1364">
                  <c:v>-1</c:v>
                </c:pt>
                <c:pt idx="1365">
                  <c:v>-1</c:v>
                </c:pt>
                <c:pt idx="1366">
                  <c:v>-1</c:v>
                </c:pt>
                <c:pt idx="1367">
                  <c:v>-1</c:v>
                </c:pt>
                <c:pt idx="1368">
                  <c:v>-1</c:v>
                </c:pt>
                <c:pt idx="1369">
                  <c:v>-1</c:v>
                </c:pt>
                <c:pt idx="1370">
                  <c:v>-1</c:v>
                </c:pt>
                <c:pt idx="1371">
                  <c:v>-1</c:v>
                </c:pt>
                <c:pt idx="1372">
                  <c:v>-1</c:v>
                </c:pt>
                <c:pt idx="1373">
                  <c:v>-1</c:v>
                </c:pt>
                <c:pt idx="1374">
                  <c:v>-1</c:v>
                </c:pt>
                <c:pt idx="1375">
                  <c:v>-1</c:v>
                </c:pt>
                <c:pt idx="1376">
                  <c:v>-1</c:v>
                </c:pt>
                <c:pt idx="1377">
                  <c:v>-1</c:v>
                </c:pt>
                <c:pt idx="1378">
                  <c:v>-1</c:v>
                </c:pt>
                <c:pt idx="1379">
                  <c:v>-1</c:v>
                </c:pt>
                <c:pt idx="1380">
                  <c:v>-1</c:v>
                </c:pt>
                <c:pt idx="1381">
                  <c:v>-1</c:v>
                </c:pt>
                <c:pt idx="1382">
                  <c:v>-1</c:v>
                </c:pt>
                <c:pt idx="1383">
                  <c:v>-1</c:v>
                </c:pt>
                <c:pt idx="1384">
                  <c:v>-1</c:v>
                </c:pt>
                <c:pt idx="1385">
                  <c:v>-1</c:v>
                </c:pt>
                <c:pt idx="1386">
                  <c:v>-1</c:v>
                </c:pt>
                <c:pt idx="1387">
                  <c:v>-1</c:v>
                </c:pt>
                <c:pt idx="1388">
                  <c:v>-1</c:v>
                </c:pt>
                <c:pt idx="1389">
                  <c:v>-1</c:v>
                </c:pt>
                <c:pt idx="1390">
                  <c:v>-1</c:v>
                </c:pt>
                <c:pt idx="1391">
                  <c:v>-1</c:v>
                </c:pt>
                <c:pt idx="1392">
                  <c:v>-1</c:v>
                </c:pt>
                <c:pt idx="1393">
                  <c:v>-1</c:v>
                </c:pt>
                <c:pt idx="1394">
                  <c:v>-1</c:v>
                </c:pt>
                <c:pt idx="1395">
                  <c:v>-1</c:v>
                </c:pt>
                <c:pt idx="1396">
                  <c:v>-1</c:v>
                </c:pt>
                <c:pt idx="1397">
                  <c:v>-1</c:v>
                </c:pt>
                <c:pt idx="1398">
                  <c:v>-1</c:v>
                </c:pt>
                <c:pt idx="1399">
                  <c:v>-1</c:v>
                </c:pt>
                <c:pt idx="1400">
                  <c:v>-1</c:v>
                </c:pt>
                <c:pt idx="1401">
                  <c:v>-1</c:v>
                </c:pt>
                <c:pt idx="1402">
                  <c:v>-1</c:v>
                </c:pt>
                <c:pt idx="1403">
                  <c:v>-1</c:v>
                </c:pt>
                <c:pt idx="1404">
                  <c:v>-1</c:v>
                </c:pt>
                <c:pt idx="1405">
                  <c:v>-1</c:v>
                </c:pt>
                <c:pt idx="1406">
                  <c:v>-1</c:v>
                </c:pt>
                <c:pt idx="1407">
                  <c:v>-1</c:v>
                </c:pt>
                <c:pt idx="1408">
                  <c:v>-1</c:v>
                </c:pt>
                <c:pt idx="1409">
                  <c:v>-1</c:v>
                </c:pt>
                <c:pt idx="1410">
                  <c:v>-1</c:v>
                </c:pt>
                <c:pt idx="1411">
                  <c:v>-1</c:v>
                </c:pt>
                <c:pt idx="1412">
                  <c:v>-1</c:v>
                </c:pt>
                <c:pt idx="1413">
                  <c:v>-1</c:v>
                </c:pt>
                <c:pt idx="1414">
                  <c:v>-1</c:v>
                </c:pt>
                <c:pt idx="1415">
                  <c:v>-1</c:v>
                </c:pt>
                <c:pt idx="1416">
                  <c:v>-1</c:v>
                </c:pt>
                <c:pt idx="1417">
                  <c:v>-1</c:v>
                </c:pt>
                <c:pt idx="1418">
                  <c:v>-1</c:v>
                </c:pt>
                <c:pt idx="1419">
                  <c:v>-1</c:v>
                </c:pt>
                <c:pt idx="1420">
                  <c:v>-1</c:v>
                </c:pt>
                <c:pt idx="1421">
                  <c:v>-1</c:v>
                </c:pt>
                <c:pt idx="1422">
                  <c:v>-1</c:v>
                </c:pt>
                <c:pt idx="1423">
                  <c:v>-1</c:v>
                </c:pt>
                <c:pt idx="1424">
                  <c:v>-1</c:v>
                </c:pt>
                <c:pt idx="1425">
                  <c:v>-1</c:v>
                </c:pt>
                <c:pt idx="1426">
                  <c:v>-1</c:v>
                </c:pt>
                <c:pt idx="1427">
                  <c:v>-1</c:v>
                </c:pt>
                <c:pt idx="1428">
                  <c:v>-1</c:v>
                </c:pt>
                <c:pt idx="1429">
                  <c:v>-1</c:v>
                </c:pt>
                <c:pt idx="1430">
                  <c:v>-1</c:v>
                </c:pt>
                <c:pt idx="1431">
                  <c:v>-1</c:v>
                </c:pt>
                <c:pt idx="1432">
                  <c:v>-1</c:v>
                </c:pt>
                <c:pt idx="1433">
                  <c:v>-1</c:v>
                </c:pt>
                <c:pt idx="1434">
                  <c:v>-1</c:v>
                </c:pt>
                <c:pt idx="1435">
                  <c:v>-1</c:v>
                </c:pt>
                <c:pt idx="1436">
                  <c:v>-1</c:v>
                </c:pt>
                <c:pt idx="1437">
                  <c:v>-1</c:v>
                </c:pt>
                <c:pt idx="1438">
                  <c:v>-1</c:v>
                </c:pt>
                <c:pt idx="1439">
                  <c:v>-1</c:v>
                </c:pt>
                <c:pt idx="1440">
                  <c:v>-1</c:v>
                </c:pt>
                <c:pt idx="1441">
                  <c:v>-1</c:v>
                </c:pt>
                <c:pt idx="1442">
                  <c:v>-1</c:v>
                </c:pt>
                <c:pt idx="1443">
                  <c:v>-1</c:v>
                </c:pt>
                <c:pt idx="1444">
                  <c:v>-1</c:v>
                </c:pt>
                <c:pt idx="1445">
                  <c:v>-1</c:v>
                </c:pt>
                <c:pt idx="1446">
                  <c:v>-1</c:v>
                </c:pt>
                <c:pt idx="1447">
                  <c:v>-1</c:v>
                </c:pt>
                <c:pt idx="1448">
                  <c:v>-1</c:v>
                </c:pt>
                <c:pt idx="1449">
                  <c:v>-1</c:v>
                </c:pt>
                <c:pt idx="1450">
                  <c:v>-1</c:v>
                </c:pt>
                <c:pt idx="1451">
                  <c:v>-1</c:v>
                </c:pt>
                <c:pt idx="1452">
                  <c:v>-1</c:v>
                </c:pt>
                <c:pt idx="1453">
                  <c:v>-1</c:v>
                </c:pt>
                <c:pt idx="1454">
                  <c:v>-1</c:v>
                </c:pt>
                <c:pt idx="1455">
                  <c:v>-1</c:v>
                </c:pt>
                <c:pt idx="1456">
                  <c:v>-1</c:v>
                </c:pt>
                <c:pt idx="1457">
                  <c:v>-1</c:v>
                </c:pt>
                <c:pt idx="1458">
                  <c:v>-1</c:v>
                </c:pt>
                <c:pt idx="1459">
                  <c:v>-1</c:v>
                </c:pt>
                <c:pt idx="1460">
                  <c:v>-1</c:v>
                </c:pt>
                <c:pt idx="1461">
                  <c:v>-1</c:v>
                </c:pt>
                <c:pt idx="1462">
                  <c:v>-1</c:v>
                </c:pt>
                <c:pt idx="1463">
                  <c:v>-1</c:v>
                </c:pt>
                <c:pt idx="1464">
                  <c:v>-1</c:v>
                </c:pt>
                <c:pt idx="1465">
                  <c:v>-1</c:v>
                </c:pt>
                <c:pt idx="1466">
                  <c:v>-1</c:v>
                </c:pt>
                <c:pt idx="1467">
                  <c:v>-1</c:v>
                </c:pt>
                <c:pt idx="1468">
                  <c:v>-1</c:v>
                </c:pt>
                <c:pt idx="1469">
                  <c:v>-1</c:v>
                </c:pt>
                <c:pt idx="1470">
                  <c:v>-1</c:v>
                </c:pt>
                <c:pt idx="1471">
                  <c:v>-1</c:v>
                </c:pt>
                <c:pt idx="1472">
                  <c:v>-1</c:v>
                </c:pt>
                <c:pt idx="1473">
                  <c:v>-1</c:v>
                </c:pt>
                <c:pt idx="1474">
                  <c:v>-1</c:v>
                </c:pt>
                <c:pt idx="1475">
                  <c:v>-1</c:v>
                </c:pt>
                <c:pt idx="1476">
                  <c:v>-1</c:v>
                </c:pt>
                <c:pt idx="1477">
                  <c:v>-1</c:v>
                </c:pt>
                <c:pt idx="1478">
                  <c:v>-1</c:v>
                </c:pt>
                <c:pt idx="1479">
                  <c:v>-1</c:v>
                </c:pt>
                <c:pt idx="1480">
                  <c:v>-1</c:v>
                </c:pt>
                <c:pt idx="1481">
                  <c:v>-1</c:v>
                </c:pt>
                <c:pt idx="1482">
                  <c:v>-1</c:v>
                </c:pt>
                <c:pt idx="1483">
                  <c:v>-1</c:v>
                </c:pt>
                <c:pt idx="1484">
                  <c:v>-1</c:v>
                </c:pt>
                <c:pt idx="1485">
                  <c:v>-1</c:v>
                </c:pt>
                <c:pt idx="1486">
                  <c:v>-1</c:v>
                </c:pt>
                <c:pt idx="1487">
                  <c:v>-1</c:v>
                </c:pt>
                <c:pt idx="1488">
                  <c:v>-1</c:v>
                </c:pt>
                <c:pt idx="1489">
                  <c:v>-1</c:v>
                </c:pt>
                <c:pt idx="1490">
                  <c:v>-1</c:v>
                </c:pt>
                <c:pt idx="1491">
                  <c:v>-1</c:v>
                </c:pt>
                <c:pt idx="1492">
                  <c:v>-1</c:v>
                </c:pt>
                <c:pt idx="1493">
                  <c:v>-1</c:v>
                </c:pt>
                <c:pt idx="1494">
                  <c:v>-1</c:v>
                </c:pt>
                <c:pt idx="1495">
                  <c:v>-1</c:v>
                </c:pt>
                <c:pt idx="1496">
                  <c:v>-1</c:v>
                </c:pt>
                <c:pt idx="1497">
                  <c:v>-1</c:v>
                </c:pt>
                <c:pt idx="1498">
                  <c:v>-1</c:v>
                </c:pt>
                <c:pt idx="1499">
                  <c:v>-1</c:v>
                </c:pt>
                <c:pt idx="1500">
                  <c:v>-1</c:v>
                </c:pt>
                <c:pt idx="1501">
                  <c:v>-1</c:v>
                </c:pt>
                <c:pt idx="1502">
                  <c:v>-1</c:v>
                </c:pt>
                <c:pt idx="1503">
                  <c:v>-1</c:v>
                </c:pt>
                <c:pt idx="1504">
                  <c:v>-1</c:v>
                </c:pt>
                <c:pt idx="1505">
                  <c:v>-1</c:v>
                </c:pt>
                <c:pt idx="1506">
                  <c:v>-1</c:v>
                </c:pt>
                <c:pt idx="1507">
                  <c:v>-1</c:v>
                </c:pt>
                <c:pt idx="1508">
                  <c:v>-1</c:v>
                </c:pt>
                <c:pt idx="1509">
                  <c:v>-1</c:v>
                </c:pt>
                <c:pt idx="1510">
                  <c:v>-1</c:v>
                </c:pt>
                <c:pt idx="1511">
                  <c:v>-1</c:v>
                </c:pt>
                <c:pt idx="1512">
                  <c:v>-1</c:v>
                </c:pt>
                <c:pt idx="1513">
                  <c:v>-1</c:v>
                </c:pt>
                <c:pt idx="1514">
                  <c:v>-1</c:v>
                </c:pt>
                <c:pt idx="1515">
                  <c:v>-1</c:v>
                </c:pt>
                <c:pt idx="1516">
                  <c:v>-1</c:v>
                </c:pt>
                <c:pt idx="1517">
                  <c:v>-1</c:v>
                </c:pt>
                <c:pt idx="1518">
                  <c:v>-1</c:v>
                </c:pt>
                <c:pt idx="1519">
                  <c:v>-1</c:v>
                </c:pt>
                <c:pt idx="1520">
                  <c:v>-1</c:v>
                </c:pt>
                <c:pt idx="1521">
                  <c:v>-1</c:v>
                </c:pt>
                <c:pt idx="1522">
                  <c:v>-1</c:v>
                </c:pt>
                <c:pt idx="1523">
                  <c:v>-1</c:v>
                </c:pt>
                <c:pt idx="1524">
                  <c:v>-1</c:v>
                </c:pt>
                <c:pt idx="1525">
                  <c:v>-1</c:v>
                </c:pt>
                <c:pt idx="1526">
                  <c:v>-1</c:v>
                </c:pt>
                <c:pt idx="1527">
                  <c:v>-1</c:v>
                </c:pt>
                <c:pt idx="1528">
                  <c:v>-1</c:v>
                </c:pt>
                <c:pt idx="1529">
                  <c:v>-1</c:v>
                </c:pt>
                <c:pt idx="1530">
                  <c:v>-1</c:v>
                </c:pt>
                <c:pt idx="1531">
                  <c:v>-1</c:v>
                </c:pt>
                <c:pt idx="1532">
                  <c:v>-1</c:v>
                </c:pt>
                <c:pt idx="1533">
                  <c:v>-1</c:v>
                </c:pt>
                <c:pt idx="1534">
                  <c:v>-1</c:v>
                </c:pt>
                <c:pt idx="1535">
                  <c:v>-1</c:v>
                </c:pt>
                <c:pt idx="1536">
                  <c:v>-1</c:v>
                </c:pt>
                <c:pt idx="1537">
                  <c:v>-1</c:v>
                </c:pt>
                <c:pt idx="1538">
                  <c:v>-1</c:v>
                </c:pt>
                <c:pt idx="1539">
                  <c:v>-1</c:v>
                </c:pt>
                <c:pt idx="1540">
                  <c:v>-1</c:v>
                </c:pt>
                <c:pt idx="1541">
                  <c:v>-1</c:v>
                </c:pt>
                <c:pt idx="1542">
                  <c:v>-1</c:v>
                </c:pt>
                <c:pt idx="1543">
                  <c:v>-1</c:v>
                </c:pt>
                <c:pt idx="1544">
                  <c:v>-1</c:v>
                </c:pt>
                <c:pt idx="1545">
                  <c:v>-1</c:v>
                </c:pt>
                <c:pt idx="1546">
                  <c:v>-1</c:v>
                </c:pt>
                <c:pt idx="1547">
                  <c:v>-1</c:v>
                </c:pt>
                <c:pt idx="1548">
                  <c:v>-1</c:v>
                </c:pt>
                <c:pt idx="1549">
                  <c:v>-1</c:v>
                </c:pt>
                <c:pt idx="1550">
                  <c:v>-1</c:v>
                </c:pt>
                <c:pt idx="1551">
                  <c:v>-1</c:v>
                </c:pt>
                <c:pt idx="1552">
                  <c:v>-1</c:v>
                </c:pt>
                <c:pt idx="1553">
                  <c:v>-1</c:v>
                </c:pt>
                <c:pt idx="1554">
                  <c:v>-1</c:v>
                </c:pt>
                <c:pt idx="1555">
                  <c:v>-1</c:v>
                </c:pt>
                <c:pt idx="1556">
                  <c:v>-1</c:v>
                </c:pt>
                <c:pt idx="1557">
                  <c:v>-1</c:v>
                </c:pt>
                <c:pt idx="1558">
                  <c:v>-1</c:v>
                </c:pt>
                <c:pt idx="1559">
                  <c:v>-1</c:v>
                </c:pt>
                <c:pt idx="1560">
                  <c:v>-1</c:v>
                </c:pt>
                <c:pt idx="1561">
                  <c:v>-1</c:v>
                </c:pt>
                <c:pt idx="1562">
                  <c:v>-1</c:v>
                </c:pt>
                <c:pt idx="1563">
                  <c:v>-1</c:v>
                </c:pt>
                <c:pt idx="1564">
                  <c:v>-1</c:v>
                </c:pt>
                <c:pt idx="1565">
                  <c:v>-1</c:v>
                </c:pt>
                <c:pt idx="1566">
                  <c:v>-1</c:v>
                </c:pt>
                <c:pt idx="1567">
                  <c:v>-1</c:v>
                </c:pt>
                <c:pt idx="1568">
                  <c:v>-1</c:v>
                </c:pt>
                <c:pt idx="1569">
                  <c:v>-1</c:v>
                </c:pt>
                <c:pt idx="1570">
                  <c:v>-1</c:v>
                </c:pt>
                <c:pt idx="1571">
                  <c:v>-1</c:v>
                </c:pt>
                <c:pt idx="1572">
                  <c:v>-1</c:v>
                </c:pt>
                <c:pt idx="1573">
                  <c:v>-1</c:v>
                </c:pt>
                <c:pt idx="1574">
                  <c:v>-1</c:v>
                </c:pt>
                <c:pt idx="1575">
                  <c:v>-1</c:v>
                </c:pt>
                <c:pt idx="1576">
                  <c:v>-1</c:v>
                </c:pt>
                <c:pt idx="1577">
                  <c:v>-1</c:v>
                </c:pt>
                <c:pt idx="1578">
                  <c:v>-1</c:v>
                </c:pt>
                <c:pt idx="1579">
                  <c:v>-1</c:v>
                </c:pt>
                <c:pt idx="1580">
                  <c:v>-1</c:v>
                </c:pt>
                <c:pt idx="1581">
                  <c:v>-1</c:v>
                </c:pt>
                <c:pt idx="1582">
                  <c:v>-1</c:v>
                </c:pt>
                <c:pt idx="1583">
                  <c:v>-1</c:v>
                </c:pt>
                <c:pt idx="1584">
                  <c:v>-1</c:v>
                </c:pt>
                <c:pt idx="1585">
                  <c:v>-1</c:v>
                </c:pt>
                <c:pt idx="1586">
                  <c:v>-1</c:v>
                </c:pt>
                <c:pt idx="1587">
                  <c:v>-1</c:v>
                </c:pt>
                <c:pt idx="1588">
                  <c:v>-1</c:v>
                </c:pt>
                <c:pt idx="1589">
                  <c:v>-1</c:v>
                </c:pt>
                <c:pt idx="1590">
                  <c:v>-1</c:v>
                </c:pt>
                <c:pt idx="1591">
                  <c:v>-1</c:v>
                </c:pt>
                <c:pt idx="1592">
                  <c:v>-1</c:v>
                </c:pt>
                <c:pt idx="1593">
                  <c:v>-1</c:v>
                </c:pt>
                <c:pt idx="1594">
                  <c:v>-1</c:v>
                </c:pt>
                <c:pt idx="1595">
                  <c:v>-1</c:v>
                </c:pt>
                <c:pt idx="1596">
                  <c:v>-1</c:v>
                </c:pt>
                <c:pt idx="1597">
                  <c:v>-1</c:v>
                </c:pt>
                <c:pt idx="1598">
                  <c:v>-1</c:v>
                </c:pt>
                <c:pt idx="1599">
                  <c:v>-1</c:v>
                </c:pt>
                <c:pt idx="1600">
                  <c:v>-1</c:v>
                </c:pt>
                <c:pt idx="1601">
                  <c:v>-1</c:v>
                </c:pt>
                <c:pt idx="1602">
                  <c:v>-1</c:v>
                </c:pt>
                <c:pt idx="1603">
                  <c:v>-1</c:v>
                </c:pt>
                <c:pt idx="1604">
                  <c:v>-1</c:v>
                </c:pt>
                <c:pt idx="1605">
                  <c:v>-1</c:v>
                </c:pt>
                <c:pt idx="1606">
                  <c:v>-1</c:v>
                </c:pt>
                <c:pt idx="1607">
                  <c:v>-1</c:v>
                </c:pt>
                <c:pt idx="1608">
                  <c:v>-1</c:v>
                </c:pt>
                <c:pt idx="1609">
                  <c:v>-1</c:v>
                </c:pt>
                <c:pt idx="1610">
                  <c:v>-1</c:v>
                </c:pt>
                <c:pt idx="1611">
                  <c:v>-1</c:v>
                </c:pt>
                <c:pt idx="1612">
                  <c:v>-1</c:v>
                </c:pt>
                <c:pt idx="1613">
                  <c:v>-1</c:v>
                </c:pt>
                <c:pt idx="1614">
                  <c:v>-1</c:v>
                </c:pt>
                <c:pt idx="1615">
                  <c:v>-1</c:v>
                </c:pt>
                <c:pt idx="1616">
                  <c:v>-1</c:v>
                </c:pt>
                <c:pt idx="1617">
                  <c:v>-1</c:v>
                </c:pt>
                <c:pt idx="1618">
                  <c:v>-1</c:v>
                </c:pt>
                <c:pt idx="1619">
                  <c:v>-1</c:v>
                </c:pt>
                <c:pt idx="1620">
                  <c:v>-1</c:v>
                </c:pt>
                <c:pt idx="1621">
                  <c:v>-1</c:v>
                </c:pt>
                <c:pt idx="1622">
                  <c:v>-1</c:v>
                </c:pt>
                <c:pt idx="1623">
                  <c:v>-1</c:v>
                </c:pt>
                <c:pt idx="1624">
                  <c:v>-1</c:v>
                </c:pt>
                <c:pt idx="1625">
                  <c:v>-1</c:v>
                </c:pt>
                <c:pt idx="1626">
                  <c:v>-1</c:v>
                </c:pt>
                <c:pt idx="1627">
                  <c:v>-1</c:v>
                </c:pt>
                <c:pt idx="1628">
                  <c:v>-1</c:v>
                </c:pt>
                <c:pt idx="1629">
                  <c:v>-1</c:v>
                </c:pt>
                <c:pt idx="1630">
                  <c:v>-1</c:v>
                </c:pt>
                <c:pt idx="1631">
                  <c:v>-1</c:v>
                </c:pt>
                <c:pt idx="1632">
                  <c:v>-1</c:v>
                </c:pt>
                <c:pt idx="1633">
                  <c:v>-1</c:v>
                </c:pt>
                <c:pt idx="1634">
                  <c:v>-1</c:v>
                </c:pt>
                <c:pt idx="1635">
                  <c:v>-1</c:v>
                </c:pt>
                <c:pt idx="1636">
                  <c:v>-1</c:v>
                </c:pt>
                <c:pt idx="1637">
                  <c:v>-1</c:v>
                </c:pt>
                <c:pt idx="1638">
                  <c:v>-1</c:v>
                </c:pt>
                <c:pt idx="1639">
                  <c:v>-1</c:v>
                </c:pt>
                <c:pt idx="1640">
                  <c:v>-1</c:v>
                </c:pt>
                <c:pt idx="1641">
                  <c:v>-1</c:v>
                </c:pt>
                <c:pt idx="1642">
                  <c:v>-1</c:v>
                </c:pt>
                <c:pt idx="1643">
                  <c:v>-1</c:v>
                </c:pt>
                <c:pt idx="1644">
                  <c:v>-1</c:v>
                </c:pt>
                <c:pt idx="1645">
                  <c:v>-1</c:v>
                </c:pt>
                <c:pt idx="1646">
                  <c:v>-1</c:v>
                </c:pt>
                <c:pt idx="1647">
                  <c:v>-1</c:v>
                </c:pt>
                <c:pt idx="1648">
                  <c:v>-1</c:v>
                </c:pt>
                <c:pt idx="1649">
                  <c:v>-1</c:v>
                </c:pt>
                <c:pt idx="1650">
                  <c:v>-1</c:v>
                </c:pt>
                <c:pt idx="1651">
                  <c:v>-1</c:v>
                </c:pt>
                <c:pt idx="1652">
                  <c:v>-1</c:v>
                </c:pt>
                <c:pt idx="1653">
                  <c:v>-1</c:v>
                </c:pt>
                <c:pt idx="1654">
                  <c:v>-1</c:v>
                </c:pt>
                <c:pt idx="1655">
                  <c:v>-1</c:v>
                </c:pt>
                <c:pt idx="1656">
                  <c:v>-1</c:v>
                </c:pt>
                <c:pt idx="1657">
                  <c:v>-1</c:v>
                </c:pt>
                <c:pt idx="1658">
                  <c:v>-1</c:v>
                </c:pt>
                <c:pt idx="1659">
                  <c:v>-1</c:v>
                </c:pt>
                <c:pt idx="1660">
                  <c:v>-1</c:v>
                </c:pt>
                <c:pt idx="1661">
                  <c:v>-1</c:v>
                </c:pt>
                <c:pt idx="1662">
                  <c:v>-1</c:v>
                </c:pt>
                <c:pt idx="1663">
                  <c:v>-1</c:v>
                </c:pt>
                <c:pt idx="1664">
                  <c:v>-1</c:v>
                </c:pt>
                <c:pt idx="1665">
                  <c:v>-1</c:v>
                </c:pt>
                <c:pt idx="1666">
                  <c:v>-1</c:v>
                </c:pt>
                <c:pt idx="1667">
                  <c:v>-1</c:v>
                </c:pt>
                <c:pt idx="1668">
                  <c:v>-1</c:v>
                </c:pt>
                <c:pt idx="1669">
                  <c:v>-1</c:v>
                </c:pt>
                <c:pt idx="1670">
                  <c:v>-1</c:v>
                </c:pt>
                <c:pt idx="1671">
                  <c:v>-1</c:v>
                </c:pt>
                <c:pt idx="1672">
                  <c:v>-1</c:v>
                </c:pt>
                <c:pt idx="1673">
                  <c:v>-1</c:v>
                </c:pt>
                <c:pt idx="1674">
                  <c:v>-1</c:v>
                </c:pt>
                <c:pt idx="1675">
                  <c:v>-1</c:v>
                </c:pt>
                <c:pt idx="1676">
                  <c:v>-1</c:v>
                </c:pt>
                <c:pt idx="1677">
                  <c:v>-1</c:v>
                </c:pt>
                <c:pt idx="1678">
                  <c:v>-1</c:v>
                </c:pt>
                <c:pt idx="1679">
                  <c:v>-1</c:v>
                </c:pt>
                <c:pt idx="1680">
                  <c:v>-1</c:v>
                </c:pt>
                <c:pt idx="1681">
                  <c:v>-1</c:v>
                </c:pt>
                <c:pt idx="1682">
                  <c:v>-1</c:v>
                </c:pt>
                <c:pt idx="1683">
                  <c:v>-1</c:v>
                </c:pt>
                <c:pt idx="1684">
                  <c:v>-1</c:v>
                </c:pt>
                <c:pt idx="1685">
                  <c:v>-1</c:v>
                </c:pt>
                <c:pt idx="1686">
                  <c:v>-1</c:v>
                </c:pt>
                <c:pt idx="1687">
                  <c:v>-1</c:v>
                </c:pt>
                <c:pt idx="1688">
                  <c:v>-1</c:v>
                </c:pt>
                <c:pt idx="1689">
                  <c:v>-1</c:v>
                </c:pt>
                <c:pt idx="1690">
                  <c:v>-1</c:v>
                </c:pt>
                <c:pt idx="1691">
                  <c:v>-1</c:v>
                </c:pt>
                <c:pt idx="1692">
                  <c:v>-1</c:v>
                </c:pt>
                <c:pt idx="1693">
                  <c:v>-1</c:v>
                </c:pt>
                <c:pt idx="1694">
                  <c:v>-1</c:v>
                </c:pt>
                <c:pt idx="1695">
                  <c:v>-1</c:v>
                </c:pt>
                <c:pt idx="1696">
                  <c:v>-1</c:v>
                </c:pt>
                <c:pt idx="1697">
                  <c:v>-1</c:v>
                </c:pt>
                <c:pt idx="1698">
                  <c:v>-1</c:v>
                </c:pt>
                <c:pt idx="1699">
                  <c:v>-1</c:v>
                </c:pt>
                <c:pt idx="1700">
                  <c:v>-1</c:v>
                </c:pt>
                <c:pt idx="1701">
                  <c:v>-1</c:v>
                </c:pt>
                <c:pt idx="1702">
                  <c:v>-1</c:v>
                </c:pt>
                <c:pt idx="1703">
                  <c:v>-1</c:v>
                </c:pt>
                <c:pt idx="1704">
                  <c:v>-1</c:v>
                </c:pt>
                <c:pt idx="1705">
                  <c:v>-1</c:v>
                </c:pt>
                <c:pt idx="1706">
                  <c:v>-1</c:v>
                </c:pt>
                <c:pt idx="1707">
                  <c:v>-1</c:v>
                </c:pt>
                <c:pt idx="1708">
                  <c:v>-1</c:v>
                </c:pt>
                <c:pt idx="1709">
                  <c:v>-1</c:v>
                </c:pt>
                <c:pt idx="1710">
                  <c:v>-1</c:v>
                </c:pt>
                <c:pt idx="1711">
                  <c:v>-1</c:v>
                </c:pt>
                <c:pt idx="1712">
                  <c:v>-1</c:v>
                </c:pt>
                <c:pt idx="1713">
                  <c:v>-1</c:v>
                </c:pt>
                <c:pt idx="1714">
                  <c:v>-1</c:v>
                </c:pt>
                <c:pt idx="1715">
                  <c:v>-1</c:v>
                </c:pt>
                <c:pt idx="1716">
                  <c:v>-1</c:v>
                </c:pt>
                <c:pt idx="1717">
                  <c:v>-1</c:v>
                </c:pt>
                <c:pt idx="1718">
                  <c:v>-1</c:v>
                </c:pt>
                <c:pt idx="1719">
                  <c:v>-1</c:v>
                </c:pt>
                <c:pt idx="1720">
                  <c:v>-1</c:v>
                </c:pt>
                <c:pt idx="1721">
                  <c:v>-1</c:v>
                </c:pt>
                <c:pt idx="1722">
                  <c:v>-1</c:v>
                </c:pt>
                <c:pt idx="1723">
                  <c:v>-1</c:v>
                </c:pt>
                <c:pt idx="1724">
                  <c:v>-1</c:v>
                </c:pt>
                <c:pt idx="1725">
                  <c:v>-1</c:v>
                </c:pt>
                <c:pt idx="1726">
                  <c:v>-1</c:v>
                </c:pt>
                <c:pt idx="1727">
                  <c:v>-1</c:v>
                </c:pt>
                <c:pt idx="1728">
                  <c:v>-1</c:v>
                </c:pt>
                <c:pt idx="1729">
                  <c:v>-1</c:v>
                </c:pt>
                <c:pt idx="1730">
                  <c:v>-1</c:v>
                </c:pt>
                <c:pt idx="1731">
                  <c:v>-1</c:v>
                </c:pt>
                <c:pt idx="1732">
                  <c:v>-1</c:v>
                </c:pt>
                <c:pt idx="1733">
                  <c:v>-1</c:v>
                </c:pt>
                <c:pt idx="1734">
                  <c:v>-1</c:v>
                </c:pt>
                <c:pt idx="1735">
                  <c:v>-1</c:v>
                </c:pt>
                <c:pt idx="1736">
                  <c:v>-1</c:v>
                </c:pt>
                <c:pt idx="1737">
                  <c:v>-1</c:v>
                </c:pt>
                <c:pt idx="1738">
                  <c:v>-1</c:v>
                </c:pt>
                <c:pt idx="1739">
                  <c:v>-1</c:v>
                </c:pt>
                <c:pt idx="1740">
                  <c:v>-1</c:v>
                </c:pt>
                <c:pt idx="1741">
                  <c:v>-1</c:v>
                </c:pt>
                <c:pt idx="1742">
                  <c:v>-1</c:v>
                </c:pt>
                <c:pt idx="1743">
                  <c:v>-1</c:v>
                </c:pt>
                <c:pt idx="1744">
                  <c:v>-1</c:v>
                </c:pt>
                <c:pt idx="1745">
                  <c:v>-1</c:v>
                </c:pt>
                <c:pt idx="1746">
                  <c:v>-1</c:v>
                </c:pt>
                <c:pt idx="1747">
                  <c:v>-1</c:v>
                </c:pt>
                <c:pt idx="1748">
                  <c:v>-1</c:v>
                </c:pt>
                <c:pt idx="1749">
                  <c:v>-1</c:v>
                </c:pt>
                <c:pt idx="1750">
                  <c:v>-1</c:v>
                </c:pt>
                <c:pt idx="1751">
                  <c:v>-1</c:v>
                </c:pt>
                <c:pt idx="1752">
                  <c:v>-1</c:v>
                </c:pt>
                <c:pt idx="1753">
                  <c:v>-1</c:v>
                </c:pt>
                <c:pt idx="1754">
                  <c:v>-1</c:v>
                </c:pt>
                <c:pt idx="1755">
                  <c:v>-1</c:v>
                </c:pt>
                <c:pt idx="1756">
                  <c:v>-1</c:v>
                </c:pt>
                <c:pt idx="1757">
                  <c:v>-1</c:v>
                </c:pt>
                <c:pt idx="1758">
                  <c:v>-1</c:v>
                </c:pt>
                <c:pt idx="1759">
                  <c:v>-1</c:v>
                </c:pt>
                <c:pt idx="1760">
                  <c:v>-1</c:v>
                </c:pt>
                <c:pt idx="1761">
                  <c:v>-1</c:v>
                </c:pt>
                <c:pt idx="1762">
                  <c:v>-1</c:v>
                </c:pt>
                <c:pt idx="1763">
                  <c:v>-1</c:v>
                </c:pt>
                <c:pt idx="1764">
                  <c:v>-1</c:v>
                </c:pt>
                <c:pt idx="1765">
                  <c:v>-1</c:v>
                </c:pt>
                <c:pt idx="1766">
                  <c:v>-1</c:v>
                </c:pt>
                <c:pt idx="1767">
                  <c:v>-1</c:v>
                </c:pt>
                <c:pt idx="1768">
                  <c:v>-1</c:v>
                </c:pt>
                <c:pt idx="1769">
                  <c:v>-1</c:v>
                </c:pt>
                <c:pt idx="1770">
                  <c:v>-1</c:v>
                </c:pt>
                <c:pt idx="1771">
                  <c:v>-1</c:v>
                </c:pt>
                <c:pt idx="1772">
                  <c:v>-1</c:v>
                </c:pt>
                <c:pt idx="1773">
                  <c:v>-1</c:v>
                </c:pt>
                <c:pt idx="1774">
                  <c:v>-1</c:v>
                </c:pt>
                <c:pt idx="1775">
                  <c:v>-1</c:v>
                </c:pt>
                <c:pt idx="1776">
                  <c:v>-1</c:v>
                </c:pt>
                <c:pt idx="1777">
                  <c:v>-1</c:v>
                </c:pt>
                <c:pt idx="1778">
                  <c:v>-1</c:v>
                </c:pt>
                <c:pt idx="1779">
                  <c:v>-1</c:v>
                </c:pt>
                <c:pt idx="1780">
                  <c:v>-1</c:v>
                </c:pt>
                <c:pt idx="1781">
                  <c:v>-1</c:v>
                </c:pt>
                <c:pt idx="1782">
                  <c:v>-1</c:v>
                </c:pt>
                <c:pt idx="1783">
                  <c:v>-1</c:v>
                </c:pt>
                <c:pt idx="1784">
                  <c:v>-1</c:v>
                </c:pt>
                <c:pt idx="1785">
                  <c:v>-1</c:v>
                </c:pt>
                <c:pt idx="1786">
                  <c:v>-1</c:v>
                </c:pt>
                <c:pt idx="1787">
                  <c:v>-1</c:v>
                </c:pt>
                <c:pt idx="1788">
                  <c:v>-1</c:v>
                </c:pt>
                <c:pt idx="1789">
                  <c:v>-1</c:v>
                </c:pt>
                <c:pt idx="1790">
                  <c:v>-1</c:v>
                </c:pt>
                <c:pt idx="1791">
                  <c:v>-1</c:v>
                </c:pt>
                <c:pt idx="1792">
                  <c:v>-1</c:v>
                </c:pt>
                <c:pt idx="1793">
                  <c:v>-1</c:v>
                </c:pt>
                <c:pt idx="1794">
                  <c:v>-1</c:v>
                </c:pt>
                <c:pt idx="1795">
                  <c:v>-1</c:v>
                </c:pt>
                <c:pt idx="1796">
                  <c:v>-1</c:v>
                </c:pt>
                <c:pt idx="1797">
                  <c:v>-1</c:v>
                </c:pt>
                <c:pt idx="1798">
                  <c:v>-1</c:v>
                </c:pt>
                <c:pt idx="1799">
                  <c:v>-1</c:v>
                </c:pt>
                <c:pt idx="1800">
                  <c:v>-1</c:v>
                </c:pt>
                <c:pt idx="1801">
                  <c:v>-1</c:v>
                </c:pt>
                <c:pt idx="1802">
                  <c:v>-1</c:v>
                </c:pt>
                <c:pt idx="1803">
                  <c:v>-1</c:v>
                </c:pt>
                <c:pt idx="1804">
                  <c:v>-1</c:v>
                </c:pt>
                <c:pt idx="1805">
                  <c:v>-1</c:v>
                </c:pt>
                <c:pt idx="1806">
                  <c:v>-1</c:v>
                </c:pt>
                <c:pt idx="1807">
                  <c:v>-1</c:v>
                </c:pt>
                <c:pt idx="1808">
                  <c:v>-1</c:v>
                </c:pt>
                <c:pt idx="1809">
                  <c:v>-1</c:v>
                </c:pt>
                <c:pt idx="1810">
                  <c:v>-1</c:v>
                </c:pt>
                <c:pt idx="1811">
                  <c:v>-1</c:v>
                </c:pt>
                <c:pt idx="1812">
                  <c:v>-1</c:v>
                </c:pt>
                <c:pt idx="1813">
                  <c:v>-1</c:v>
                </c:pt>
                <c:pt idx="1814">
                  <c:v>-1</c:v>
                </c:pt>
                <c:pt idx="1815">
                  <c:v>-1</c:v>
                </c:pt>
                <c:pt idx="1816">
                  <c:v>-1</c:v>
                </c:pt>
                <c:pt idx="1817">
                  <c:v>-1</c:v>
                </c:pt>
                <c:pt idx="1818">
                  <c:v>-1</c:v>
                </c:pt>
                <c:pt idx="1819">
                  <c:v>-1</c:v>
                </c:pt>
                <c:pt idx="1820">
                  <c:v>-1</c:v>
                </c:pt>
                <c:pt idx="1821">
                  <c:v>-1</c:v>
                </c:pt>
                <c:pt idx="1822">
                  <c:v>-1</c:v>
                </c:pt>
                <c:pt idx="1823">
                  <c:v>-1</c:v>
                </c:pt>
                <c:pt idx="1824">
                  <c:v>-1</c:v>
                </c:pt>
                <c:pt idx="1825">
                  <c:v>-1</c:v>
                </c:pt>
                <c:pt idx="1826">
                  <c:v>-1</c:v>
                </c:pt>
                <c:pt idx="1827">
                  <c:v>-1</c:v>
                </c:pt>
                <c:pt idx="1828">
                  <c:v>-1</c:v>
                </c:pt>
                <c:pt idx="1829">
                  <c:v>-1</c:v>
                </c:pt>
                <c:pt idx="1830">
                  <c:v>-1</c:v>
                </c:pt>
                <c:pt idx="1831">
                  <c:v>-1</c:v>
                </c:pt>
                <c:pt idx="1832">
                  <c:v>-1</c:v>
                </c:pt>
                <c:pt idx="1833">
                  <c:v>-1</c:v>
                </c:pt>
                <c:pt idx="1834">
                  <c:v>-1</c:v>
                </c:pt>
                <c:pt idx="1835">
                  <c:v>-1</c:v>
                </c:pt>
                <c:pt idx="1836">
                  <c:v>-1</c:v>
                </c:pt>
                <c:pt idx="1837">
                  <c:v>-1</c:v>
                </c:pt>
                <c:pt idx="1838">
                  <c:v>-1</c:v>
                </c:pt>
                <c:pt idx="1839">
                  <c:v>-1</c:v>
                </c:pt>
                <c:pt idx="1840">
                  <c:v>-1</c:v>
                </c:pt>
                <c:pt idx="1841">
                  <c:v>-1</c:v>
                </c:pt>
                <c:pt idx="1842">
                  <c:v>-1</c:v>
                </c:pt>
                <c:pt idx="1843">
                  <c:v>-1</c:v>
                </c:pt>
                <c:pt idx="1844">
                  <c:v>-1</c:v>
                </c:pt>
                <c:pt idx="1845">
                  <c:v>-1</c:v>
                </c:pt>
                <c:pt idx="1846">
                  <c:v>-1</c:v>
                </c:pt>
                <c:pt idx="1847">
                  <c:v>-1</c:v>
                </c:pt>
                <c:pt idx="1848">
                  <c:v>-1</c:v>
                </c:pt>
                <c:pt idx="1849">
                  <c:v>-1</c:v>
                </c:pt>
                <c:pt idx="1850">
                  <c:v>-1</c:v>
                </c:pt>
                <c:pt idx="1851">
                  <c:v>-1</c:v>
                </c:pt>
                <c:pt idx="1852">
                  <c:v>-1</c:v>
                </c:pt>
                <c:pt idx="1853">
                  <c:v>-1</c:v>
                </c:pt>
                <c:pt idx="1854">
                  <c:v>-1</c:v>
                </c:pt>
                <c:pt idx="1855">
                  <c:v>-1</c:v>
                </c:pt>
                <c:pt idx="1856">
                  <c:v>-1</c:v>
                </c:pt>
                <c:pt idx="1857">
                  <c:v>-1</c:v>
                </c:pt>
                <c:pt idx="1858">
                  <c:v>-1</c:v>
                </c:pt>
                <c:pt idx="1859">
                  <c:v>-1</c:v>
                </c:pt>
                <c:pt idx="1860">
                  <c:v>-1</c:v>
                </c:pt>
                <c:pt idx="1861">
                  <c:v>-1</c:v>
                </c:pt>
                <c:pt idx="1862">
                  <c:v>-1</c:v>
                </c:pt>
                <c:pt idx="1863">
                  <c:v>-1</c:v>
                </c:pt>
                <c:pt idx="1864">
                  <c:v>-1</c:v>
                </c:pt>
                <c:pt idx="1865">
                  <c:v>-1</c:v>
                </c:pt>
                <c:pt idx="1866">
                  <c:v>-1</c:v>
                </c:pt>
                <c:pt idx="1867">
                  <c:v>-1</c:v>
                </c:pt>
                <c:pt idx="1868">
                  <c:v>-1</c:v>
                </c:pt>
                <c:pt idx="1869">
                  <c:v>-1</c:v>
                </c:pt>
                <c:pt idx="1870">
                  <c:v>-1</c:v>
                </c:pt>
                <c:pt idx="1871">
                  <c:v>-1</c:v>
                </c:pt>
                <c:pt idx="1872">
                  <c:v>-1</c:v>
                </c:pt>
                <c:pt idx="1873">
                  <c:v>-1</c:v>
                </c:pt>
                <c:pt idx="1874">
                  <c:v>-1</c:v>
                </c:pt>
                <c:pt idx="1875">
                  <c:v>-1</c:v>
                </c:pt>
                <c:pt idx="1876">
                  <c:v>-1</c:v>
                </c:pt>
                <c:pt idx="1877">
                  <c:v>-1</c:v>
                </c:pt>
                <c:pt idx="1878">
                  <c:v>-1</c:v>
                </c:pt>
                <c:pt idx="1879">
                  <c:v>-1</c:v>
                </c:pt>
                <c:pt idx="1880">
                  <c:v>-1</c:v>
                </c:pt>
                <c:pt idx="1881">
                  <c:v>-1</c:v>
                </c:pt>
                <c:pt idx="1882">
                  <c:v>-1</c:v>
                </c:pt>
                <c:pt idx="1883">
                  <c:v>-1</c:v>
                </c:pt>
                <c:pt idx="1884">
                  <c:v>-1</c:v>
                </c:pt>
                <c:pt idx="1885">
                  <c:v>-1</c:v>
                </c:pt>
                <c:pt idx="1886">
                  <c:v>-1</c:v>
                </c:pt>
                <c:pt idx="1887">
                  <c:v>-1</c:v>
                </c:pt>
                <c:pt idx="1888">
                  <c:v>-1</c:v>
                </c:pt>
                <c:pt idx="1889">
                  <c:v>-1</c:v>
                </c:pt>
                <c:pt idx="1890">
                  <c:v>-1</c:v>
                </c:pt>
                <c:pt idx="1891">
                  <c:v>-1</c:v>
                </c:pt>
                <c:pt idx="1892">
                  <c:v>-1</c:v>
                </c:pt>
                <c:pt idx="1893">
                  <c:v>-1</c:v>
                </c:pt>
                <c:pt idx="1894">
                  <c:v>-1</c:v>
                </c:pt>
                <c:pt idx="1895">
                  <c:v>-1</c:v>
                </c:pt>
                <c:pt idx="1896">
                  <c:v>-1</c:v>
                </c:pt>
                <c:pt idx="1897">
                  <c:v>-1</c:v>
                </c:pt>
                <c:pt idx="1898">
                  <c:v>-1</c:v>
                </c:pt>
                <c:pt idx="1899">
                  <c:v>-1</c:v>
                </c:pt>
                <c:pt idx="1900">
                  <c:v>-1</c:v>
                </c:pt>
                <c:pt idx="1901">
                  <c:v>-1</c:v>
                </c:pt>
                <c:pt idx="1902">
                  <c:v>-1</c:v>
                </c:pt>
                <c:pt idx="1903">
                  <c:v>-1</c:v>
                </c:pt>
                <c:pt idx="1904">
                  <c:v>-1</c:v>
                </c:pt>
                <c:pt idx="1905">
                  <c:v>-1</c:v>
                </c:pt>
                <c:pt idx="1906">
                  <c:v>-1</c:v>
                </c:pt>
                <c:pt idx="1907">
                  <c:v>-1</c:v>
                </c:pt>
                <c:pt idx="1908">
                  <c:v>-1</c:v>
                </c:pt>
                <c:pt idx="1909">
                  <c:v>-1</c:v>
                </c:pt>
                <c:pt idx="1910">
                  <c:v>-1</c:v>
                </c:pt>
                <c:pt idx="1911">
                  <c:v>-1</c:v>
                </c:pt>
                <c:pt idx="1912">
                  <c:v>-1</c:v>
                </c:pt>
                <c:pt idx="1913">
                  <c:v>-1</c:v>
                </c:pt>
                <c:pt idx="1914">
                  <c:v>-1</c:v>
                </c:pt>
                <c:pt idx="1915">
                  <c:v>-1</c:v>
                </c:pt>
                <c:pt idx="1916">
                  <c:v>-1</c:v>
                </c:pt>
                <c:pt idx="1917">
                  <c:v>-1</c:v>
                </c:pt>
                <c:pt idx="1918">
                  <c:v>-1</c:v>
                </c:pt>
                <c:pt idx="1919">
                  <c:v>-1</c:v>
                </c:pt>
                <c:pt idx="1920">
                  <c:v>-1</c:v>
                </c:pt>
                <c:pt idx="1921">
                  <c:v>-1</c:v>
                </c:pt>
                <c:pt idx="1922">
                  <c:v>-1</c:v>
                </c:pt>
                <c:pt idx="1923">
                  <c:v>-1</c:v>
                </c:pt>
                <c:pt idx="1924">
                  <c:v>-1</c:v>
                </c:pt>
                <c:pt idx="1925">
                  <c:v>-1</c:v>
                </c:pt>
                <c:pt idx="1926">
                  <c:v>-1</c:v>
                </c:pt>
                <c:pt idx="1927">
                  <c:v>-1</c:v>
                </c:pt>
                <c:pt idx="1928">
                  <c:v>-1</c:v>
                </c:pt>
                <c:pt idx="1929">
                  <c:v>-1</c:v>
                </c:pt>
                <c:pt idx="1930">
                  <c:v>-1</c:v>
                </c:pt>
                <c:pt idx="1931">
                  <c:v>-1</c:v>
                </c:pt>
                <c:pt idx="1932">
                  <c:v>-1</c:v>
                </c:pt>
                <c:pt idx="1933">
                  <c:v>-1</c:v>
                </c:pt>
                <c:pt idx="1934">
                  <c:v>-1</c:v>
                </c:pt>
                <c:pt idx="1935">
                  <c:v>-1</c:v>
                </c:pt>
                <c:pt idx="1936">
                  <c:v>-1</c:v>
                </c:pt>
                <c:pt idx="1937">
                  <c:v>-1</c:v>
                </c:pt>
                <c:pt idx="1938">
                  <c:v>-1</c:v>
                </c:pt>
                <c:pt idx="1939">
                  <c:v>-1</c:v>
                </c:pt>
                <c:pt idx="1940">
                  <c:v>-1</c:v>
                </c:pt>
                <c:pt idx="1941">
                  <c:v>-1</c:v>
                </c:pt>
                <c:pt idx="1942">
                  <c:v>-1</c:v>
                </c:pt>
                <c:pt idx="1943">
                  <c:v>-1</c:v>
                </c:pt>
                <c:pt idx="1944">
                  <c:v>-1</c:v>
                </c:pt>
                <c:pt idx="1945">
                  <c:v>-1</c:v>
                </c:pt>
                <c:pt idx="1946">
                  <c:v>-1</c:v>
                </c:pt>
                <c:pt idx="1947">
                  <c:v>-1</c:v>
                </c:pt>
                <c:pt idx="1948">
                  <c:v>-1</c:v>
                </c:pt>
                <c:pt idx="1949">
                  <c:v>-1</c:v>
                </c:pt>
                <c:pt idx="1950">
                  <c:v>-1</c:v>
                </c:pt>
                <c:pt idx="1951">
                  <c:v>-1</c:v>
                </c:pt>
                <c:pt idx="1952">
                  <c:v>-1</c:v>
                </c:pt>
                <c:pt idx="1953">
                  <c:v>-1</c:v>
                </c:pt>
                <c:pt idx="1954">
                  <c:v>-1</c:v>
                </c:pt>
                <c:pt idx="1955">
                  <c:v>-1</c:v>
                </c:pt>
                <c:pt idx="1956">
                  <c:v>-1</c:v>
                </c:pt>
                <c:pt idx="1957">
                  <c:v>-1</c:v>
                </c:pt>
                <c:pt idx="1958">
                  <c:v>-1</c:v>
                </c:pt>
                <c:pt idx="1959">
                  <c:v>-1</c:v>
                </c:pt>
                <c:pt idx="1960">
                  <c:v>-1</c:v>
                </c:pt>
                <c:pt idx="1961">
                  <c:v>-1</c:v>
                </c:pt>
                <c:pt idx="1962">
                  <c:v>-1</c:v>
                </c:pt>
                <c:pt idx="1963">
                  <c:v>-1</c:v>
                </c:pt>
                <c:pt idx="1964">
                  <c:v>-1</c:v>
                </c:pt>
                <c:pt idx="1965">
                  <c:v>-1</c:v>
                </c:pt>
                <c:pt idx="1966">
                  <c:v>-1</c:v>
                </c:pt>
                <c:pt idx="1967">
                  <c:v>-1</c:v>
                </c:pt>
                <c:pt idx="1968">
                  <c:v>-1</c:v>
                </c:pt>
                <c:pt idx="1969">
                  <c:v>-1</c:v>
                </c:pt>
                <c:pt idx="1970">
                  <c:v>-1</c:v>
                </c:pt>
                <c:pt idx="1971">
                  <c:v>-1</c:v>
                </c:pt>
                <c:pt idx="1972">
                  <c:v>-1</c:v>
                </c:pt>
                <c:pt idx="1973">
                  <c:v>-1</c:v>
                </c:pt>
                <c:pt idx="1974">
                  <c:v>-1</c:v>
                </c:pt>
                <c:pt idx="1975">
                  <c:v>-1</c:v>
                </c:pt>
                <c:pt idx="1976">
                  <c:v>-1</c:v>
                </c:pt>
                <c:pt idx="1977">
                  <c:v>-1</c:v>
                </c:pt>
                <c:pt idx="1978">
                  <c:v>-1</c:v>
                </c:pt>
                <c:pt idx="1979">
                  <c:v>-1</c:v>
                </c:pt>
                <c:pt idx="1980">
                  <c:v>-1</c:v>
                </c:pt>
                <c:pt idx="1981">
                  <c:v>-1</c:v>
                </c:pt>
                <c:pt idx="1982">
                  <c:v>-1</c:v>
                </c:pt>
                <c:pt idx="1983">
                  <c:v>-1</c:v>
                </c:pt>
                <c:pt idx="1984">
                  <c:v>-1</c:v>
                </c:pt>
                <c:pt idx="1985">
                  <c:v>-1</c:v>
                </c:pt>
                <c:pt idx="1986">
                  <c:v>-1</c:v>
                </c:pt>
                <c:pt idx="1987">
                  <c:v>-1</c:v>
                </c:pt>
                <c:pt idx="1988">
                  <c:v>-1</c:v>
                </c:pt>
                <c:pt idx="1989">
                  <c:v>-1</c:v>
                </c:pt>
                <c:pt idx="1990">
                  <c:v>-1</c:v>
                </c:pt>
                <c:pt idx="1991">
                  <c:v>-1</c:v>
                </c:pt>
                <c:pt idx="1992">
                  <c:v>-1</c:v>
                </c:pt>
                <c:pt idx="1993">
                  <c:v>-1</c:v>
                </c:pt>
                <c:pt idx="1994">
                  <c:v>-1</c:v>
                </c:pt>
                <c:pt idx="1995">
                  <c:v>-1</c:v>
                </c:pt>
                <c:pt idx="1996">
                  <c:v>-1</c:v>
                </c:pt>
                <c:pt idx="1997">
                  <c:v>-1</c:v>
                </c:pt>
                <c:pt idx="1998">
                  <c:v>-1</c:v>
                </c:pt>
                <c:pt idx="1999">
                  <c:v>-1</c:v>
                </c:pt>
                <c:pt idx="2000">
                  <c:v>-1</c:v>
                </c:pt>
                <c:pt idx="2001">
                  <c:v>-1</c:v>
                </c:pt>
                <c:pt idx="2002">
                  <c:v>-1</c:v>
                </c:pt>
                <c:pt idx="2003">
                  <c:v>-1</c:v>
                </c:pt>
                <c:pt idx="2004">
                  <c:v>-1</c:v>
                </c:pt>
                <c:pt idx="2005">
                  <c:v>-1</c:v>
                </c:pt>
                <c:pt idx="2006">
                  <c:v>-1</c:v>
                </c:pt>
                <c:pt idx="2007">
                  <c:v>-1</c:v>
                </c:pt>
                <c:pt idx="2008">
                  <c:v>-1</c:v>
                </c:pt>
                <c:pt idx="2009">
                  <c:v>-1</c:v>
                </c:pt>
                <c:pt idx="2010">
                  <c:v>-1</c:v>
                </c:pt>
                <c:pt idx="2011">
                  <c:v>-1</c:v>
                </c:pt>
                <c:pt idx="2012">
                  <c:v>-1</c:v>
                </c:pt>
                <c:pt idx="2013">
                  <c:v>-1</c:v>
                </c:pt>
                <c:pt idx="2014">
                  <c:v>-1</c:v>
                </c:pt>
                <c:pt idx="2015">
                  <c:v>-1</c:v>
                </c:pt>
                <c:pt idx="2016">
                  <c:v>-1</c:v>
                </c:pt>
                <c:pt idx="2017">
                  <c:v>-1</c:v>
                </c:pt>
                <c:pt idx="2018">
                  <c:v>-1</c:v>
                </c:pt>
                <c:pt idx="2019">
                  <c:v>-1</c:v>
                </c:pt>
                <c:pt idx="2020">
                  <c:v>-1</c:v>
                </c:pt>
                <c:pt idx="2021">
                  <c:v>-1</c:v>
                </c:pt>
                <c:pt idx="2022">
                  <c:v>-1</c:v>
                </c:pt>
                <c:pt idx="2023">
                  <c:v>-1</c:v>
                </c:pt>
                <c:pt idx="2024">
                  <c:v>-1</c:v>
                </c:pt>
                <c:pt idx="2025">
                  <c:v>-1</c:v>
                </c:pt>
                <c:pt idx="2026">
                  <c:v>-1</c:v>
                </c:pt>
                <c:pt idx="2027">
                  <c:v>-1</c:v>
                </c:pt>
                <c:pt idx="2028">
                  <c:v>-1</c:v>
                </c:pt>
                <c:pt idx="2029">
                  <c:v>-1</c:v>
                </c:pt>
                <c:pt idx="2030">
                  <c:v>-1</c:v>
                </c:pt>
                <c:pt idx="2031">
                  <c:v>-1</c:v>
                </c:pt>
                <c:pt idx="2032">
                  <c:v>-1</c:v>
                </c:pt>
                <c:pt idx="2033">
                  <c:v>-1</c:v>
                </c:pt>
                <c:pt idx="2034">
                  <c:v>-1</c:v>
                </c:pt>
                <c:pt idx="2035">
                  <c:v>-1</c:v>
                </c:pt>
                <c:pt idx="2036">
                  <c:v>-1</c:v>
                </c:pt>
                <c:pt idx="2037">
                  <c:v>-1</c:v>
                </c:pt>
                <c:pt idx="2038">
                  <c:v>-1</c:v>
                </c:pt>
                <c:pt idx="2039">
                  <c:v>-1</c:v>
                </c:pt>
                <c:pt idx="2040">
                  <c:v>-1</c:v>
                </c:pt>
                <c:pt idx="2041">
                  <c:v>-1</c:v>
                </c:pt>
                <c:pt idx="2042">
                  <c:v>-1</c:v>
                </c:pt>
                <c:pt idx="2043">
                  <c:v>-1</c:v>
                </c:pt>
                <c:pt idx="2044">
                  <c:v>-1</c:v>
                </c:pt>
                <c:pt idx="2045">
                  <c:v>-1</c:v>
                </c:pt>
                <c:pt idx="2046">
                  <c:v>-1</c:v>
                </c:pt>
                <c:pt idx="2047">
                  <c:v>-1</c:v>
                </c:pt>
                <c:pt idx="2048">
                  <c:v>-1</c:v>
                </c:pt>
                <c:pt idx="2049">
                  <c:v>-1</c:v>
                </c:pt>
                <c:pt idx="2050">
                  <c:v>-1</c:v>
                </c:pt>
                <c:pt idx="2051">
                  <c:v>-1</c:v>
                </c:pt>
                <c:pt idx="2052">
                  <c:v>-1</c:v>
                </c:pt>
                <c:pt idx="2053">
                  <c:v>-1</c:v>
                </c:pt>
                <c:pt idx="2054">
                  <c:v>-1</c:v>
                </c:pt>
                <c:pt idx="2055">
                  <c:v>-1</c:v>
                </c:pt>
                <c:pt idx="2056">
                  <c:v>-1</c:v>
                </c:pt>
                <c:pt idx="2057">
                  <c:v>-1</c:v>
                </c:pt>
                <c:pt idx="2058">
                  <c:v>-1</c:v>
                </c:pt>
                <c:pt idx="2059">
                  <c:v>-1</c:v>
                </c:pt>
                <c:pt idx="2060">
                  <c:v>-1</c:v>
                </c:pt>
                <c:pt idx="2061">
                  <c:v>-1</c:v>
                </c:pt>
                <c:pt idx="2062">
                  <c:v>-1</c:v>
                </c:pt>
                <c:pt idx="2063">
                  <c:v>-1</c:v>
                </c:pt>
                <c:pt idx="2064">
                  <c:v>-1</c:v>
                </c:pt>
                <c:pt idx="2065">
                  <c:v>-1</c:v>
                </c:pt>
                <c:pt idx="2066">
                  <c:v>-1</c:v>
                </c:pt>
                <c:pt idx="2067">
                  <c:v>-1</c:v>
                </c:pt>
                <c:pt idx="2068">
                  <c:v>-1</c:v>
                </c:pt>
                <c:pt idx="2069">
                  <c:v>-1</c:v>
                </c:pt>
                <c:pt idx="2070">
                  <c:v>-1</c:v>
                </c:pt>
                <c:pt idx="2071">
                  <c:v>-1</c:v>
                </c:pt>
                <c:pt idx="2072">
                  <c:v>-1</c:v>
                </c:pt>
                <c:pt idx="2073">
                  <c:v>-1</c:v>
                </c:pt>
                <c:pt idx="2074">
                  <c:v>-1</c:v>
                </c:pt>
                <c:pt idx="2075">
                  <c:v>-1</c:v>
                </c:pt>
                <c:pt idx="2076">
                  <c:v>-1</c:v>
                </c:pt>
                <c:pt idx="2077">
                  <c:v>-1</c:v>
                </c:pt>
                <c:pt idx="2078">
                  <c:v>-1</c:v>
                </c:pt>
                <c:pt idx="2079">
                  <c:v>-1</c:v>
                </c:pt>
                <c:pt idx="2080">
                  <c:v>-1</c:v>
                </c:pt>
                <c:pt idx="2081">
                  <c:v>-1</c:v>
                </c:pt>
                <c:pt idx="2082">
                  <c:v>-1</c:v>
                </c:pt>
                <c:pt idx="2083">
                  <c:v>-1</c:v>
                </c:pt>
                <c:pt idx="2084">
                  <c:v>-1</c:v>
                </c:pt>
                <c:pt idx="2085">
                  <c:v>-1</c:v>
                </c:pt>
                <c:pt idx="2086">
                  <c:v>-1</c:v>
                </c:pt>
                <c:pt idx="2087">
                  <c:v>-1</c:v>
                </c:pt>
                <c:pt idx="2088">
                  <c:v>-1</c:v>
                </c:pt>
                <c:pt idx="2089">
                  <c:v>-1</c:v>
                </c:pt>
                <c:pt idx="2090">
                  <c:v>-1</c:v>
                </c:pt>
                <c:pt idx="2091">
                  <c:v>-1</c:v>
                </c:pt>
                <c:pt idx="2092">
                  <c:v>-1</c:v>
                </c:pt>
                <c:pt idx="2093">
                  <c:v>-1</c:v>
                </c:pt>
                <c:pt idx="2094">
                  <c:v>-1</c:v>
                </c:pt>
                <c:pt idx="2095">
                  <c:v>-1</c:v>
                </c:pt>
                <c:pt idx="2096">
                  <c:v>-1</c:v>
                </c:pt>
                <c:pt idx="2097">
                  <c:v>-1</c:v>
                </c:pt>
                <c:pt idx="2098">
                  <c:v>-1</c:v>
                </c:pt>
                <c:pt idx="2099">
                  <c:v>-1</c:v>
                </c:pt>
                <c:pt idx="2100">
                  <c:v>-1</c:v>
                </c:pt>
                <c:pt idx="2101">
                  <c:v>-1</c:v>
                </c:pt>
                <c:pt idx="2102">
                  <c:v>-1</c:v>
                </c:pt>
                <c:pt idx="2103">
                  <c:v>-1</c:v>
                </c:pt>
                <c:pt idx="2104">
                  <c:v>-1</c:v>
                </c:pt>
                <c:pt idx="2105">
                  <c:v>-1</c:v>
                </c:pt>
                <c:pt idx="2106">
                  <c:v>-1</c:v>
                </c:pt>
                <c:pt idx="2107">
                  <c:v>-1</c:v>
                </c:pt>
                <c:pt idx="2108">
                  <c:v>-1</c:v>
                </c:pt>
                <c:pt idx="2109">
                  <c:v>-1</c:v>
                </c:pt>
                <c:pt idx="2110">
                  <c:v>-1</c:v>
                </c:pt>
                <c:pt idx="2111">
                  <c:v>-1</c:v>
                </c:pt>
                <c:pt idx="2112">
                  <c:v>-1</c:v>
                </c:pt>
                <c:pt idx="2113">
                  <c:v>-1</c:v>
                </c:pt>
                <c:pt idx="2114">
                  <c:v>-1</c:v>
                </c:pt>
                <c:pt idx="2115">
                  <c:v>-1</c:v>
                </c:pt>
                <c:pt idx="2116">
                  <c:v>-1</c:v>
                </c:pt>
                <c:pt idx="2117">
                  <c:v>-1</c:v>
                </c:pt>
                <c:pt idx="2118">
                  <c:v>-1</c:v>
                </c:pt>
                <c:pt idx="2119">
                  <c:v>-1</c:v>
                </c:pt>
                <c:pt idx="2120">
                  <c:v>-1</c:v>
                </c:pt>
                <c:pt idx="2121">
                  <c:v>-1</c:v>
                </c:pt>
                <c:pt idx="2122">
                  <c:v>-1</c:v>
                </c:pt>
                <c:pt idx="2123">
                  <c:v>-1</c:v>
                </c:pt>
                <c:pt idx="2124">
                  <c:v>-1</c:v>
                </c:pt>
                <c:pt idx="2125">
                  <c:v>-1</c:v>
                </c:pt>
                <c:pt idx="2126">
                  <c:v>-1</c:v>
                </c:pt>
                <c:pt idx="2127">
                  <c:v>-1</c:v>
                </c:pt>
                <c:pt idx="2128">
                  <c:v>-1</c:v>
                </c:pt>
                <c:pt idx="2129">
                  <c:v>-1</c:v>
                </c:pt>
                <c:pt idx="2130">
                  <c:v>-1</c:v>
                </c:pt>
                <c:pt idx="2131">
                  <c:v>-1</c:v>
                </c:pt>
                <c:pt idx="2132">
                  <c:v>-1</c:v>
                </c:pt>
                <c:pt idx="2133">
                  <c:v>-1</c:v>
                </c:pt>
                <c:pt idx="2134">
                  <c:v>-1</c:v>
                </c:pt>
                <c:pt idx="2135">
                  <c:v>-1</c:v>
                </c:pt>
                <c:pt idx="2136">
                  <c:v>-1</c:v>
                </c:pt>
                <c:pt idx="2137">
                  <c:v>-1</c:v>
                </c:pt>
                <c:pt idx="2138">
                  <c:v>-1</c:v>
                </c:pt>
                <c:pt idx="2139">
                  <c:v>-1</c:v>
                </c:pt>
                <c:pt idx="2140">
                  <c:v>-1</c:v>
                </c:pt>
                <c:pt idx="2141">
                  <c:v>-1</c:v>
                </c:pt>
                <c:pt idx="2142">
                  <c:v>-1</c:v>
                </c:pt>
                <c:pt idx="2143">
                  <c:v>-1</c:v>
                </c:pt>
                <c:pt idx="2144">
                  <c:v>-1</c:v>
                </c:pt>
                <c:pt idx="2145">
                  <c:v>-1</c:v>
                </c:pt>
                <c:pt idx="2146">
                  <c:v>-1</c:v>
                </c:pt>
                <c:pt idx="2147">
                  <c:v>-1</c:v>
                </c:pt>
                <c:pt idx="2148">
                  <c:v>-1</c:v>
                </c:pt>
                <c:pt idx="2149">
                  <c:v>-1</c:v>
                </c:pt>
                <c:pt idx="2150">
                  <c:v>-1</c:v>
                </c:pt>
                <c:pt idx="2151">
                  <c:v>-1</c:v>
                </c:pt>
                <c:pt idx="2152">
                  <c:v>-1</c:v>
                </c:pt>
                <c:pt idx="2153">
                  <c:v>-1</c:v>
                </c:pt>
                <c:pt idx="2154">
                  <c:v>-1</c:v>
                </c:pt>
                <c:pt idx="2155">
                  <c:v>-1</c:v>
                </c:pt>
                <c:pt idx="2156">
                  <c:v>-1</c:v>
                </c:pt>
                <c:pt idx="2157">
                  <c:v>-1</c:v>
                </c:pt>
                <c:pt idx="2158">
                  <c:v>-1</c:v>
                </c:pt>
                <c:pt idx="2159">
                  <c:v>-1</c:v>
                </c:pt>
                <c:pt idx="2160">
                  <c:v>-1</c:v>
                </c:pt>
                <c:pt idx="2161">
                  <c:v>-1</c:v>
                </c:pt>
                <c:pt idx="2162">
                  <c:v>-1</c:v>
                </c:pt>
                <c:pt idx="2163">
                  <c:v>-1</c:v>
                </c:pt>
                <c:pt idx="2164">
                  <c:v>-1</c:v>
                </c:pt>
                <c:pt idx="2165">
                  <c:v>-1</c:v>
                </c:pt>
                <c:pt idx="2166">
                  <c:v>-1</c:v>
                </c:pt>
                <c:pt idx="2167">
                  <c:v>-1</c:v>
                </c:pt>
                <c:pt idx="2168">
                  <c:v>-1</c:v>
                </c:pt>
                <c:pt idx="2169">
                  <c:v>-1</c:v>
                </c:pt>
                <c:pt idx="2170">
                  <c:v>-1</c:v>
                </c:pt>
                <c:pt idx="2171">
                  <c:v>-1</c:v>
                </c:pt>
                <c:pt idx="2172">
                  <c:v>-1</c:v>
                </c:pt>
                <c:pt idx="2173">
                  <c:v>-1</c:v>
                </c:pt>
                <c:pt idx="2174">
                  <c:v>-1</c:v>
                </c:pt>
                <c:pt idx="2175">
                  <c:v>-1</c:v>
                </c:pt>
                <c:pt idx="2176">
                  <c:v>-1</c:v>
                </c:pt>
                <c:pt idx="2177">
                  <c:v>-1</c:v>
                </c:pt>
                <c:pt idx="2178">
                  <c:v>-1</c:v>
                </c:pt>
                <c:pt idx="2179">
                  <c:v>-1</c:v>
                </c:pt>
                <c:pt idx="2180">
                  <c:v>-1</c:v>
                </c:pt>
                <c:pt idx="2181">
                  <c:v>-1</c:v>
                </c:pt>
                <c:pt idx="2182">
                  <c:v>-1</c:v>
                </c:pt>
                <c:pt idx="2183">
                  <c:v>-1</c:v>
                </c:pt>
                <c:pt idx="2184">
                  <c:v>-1</c:v>
                </c:pt>
                <c:pt idx="2185">
                  <c:v>-1</c:v>
                </c:pt>
                <c:pt idx="2186">
                  <c:v>-1</c:v>
                </c:pt>
                <c:pt idx="2187">
                  <c:v>-1</c:v>
                </c:pt>
                <c:pt idx="2188">
                  <c:v>-1</c:v>
                </c:pt>
                <c:pt idx="2189">
                  <c:v>-1</c:v>
                </c:pt>
                <c:pt idx="2190">
                  <c:v>-1</c:v>
                </c:pt>
                <c:pt idx="2191">
                  <c:v>-1</c:v>
                </c:pt>
                <c:pt idx="2192">
                  <c:v>-1</c:v>
                </c:pt>
                <c:pt idx="2193">
                  <c:v>-1</c:v>
                </c:pt>
                <c:pt idx="2194">
                  <c:v>-1</c:v>
                </c:pt>
                <c:pt idx="2195">
                  <c:v>-1</c:v>
                </c:pt>
                <c:pt idx="2196">
                  <c:v>-1</c:v>
                </c:pt>
                <c:pt idx="2197">
                  <c:v>-1</c:v>
                </c:pt>
                <c:pt idx="2198">
                  <c:v>-1</c:v>
                </c:pt>
                <c:pt idx="2199">
                  <c:v>-1</c:v>
                </c:pt>
                <c:pt idx="2200">
                  <c:v>-1</c:v>
                </c:pt>
                <c:pt idx="2201">
                  <c:v>-1</c:v>
                </c:pt>
                <c:pt idx="2202">
                  <c:v>-1</c:v>
                </c:pt>
                <c:pt idx="2203">
                  <c:v>-1</c:v>
                </c:pt>
                <c:pt idx="2204">
                  <c:v>-1</c:v>
                </c:pt>
                <c:pt idx="2205">
                  <c:v>-1</c:v>
                </c:pt>
                <c:pt idx="2206">
                  <c:v>-1</c:v>
                </c:pt>
                <c:pt idx="2207">
                  <c:v>-1</c:v>
                </c:pt>
                <c:pt idx="2208">
                  <c:v>-1</c:v>
                </c:pt>
                <c:pt idx="2209">
                  <c:v>-1</c:v>
                </c:pt>
                <c:pt idx="2210">
                  <c:v>-1</c:v>
                </c:pt>
                <c:pt idx="2211">
                  <c:v>-1</c:v>
                </c:pt>
                <c:pt idx="2212">
                  <c:v>-1</c:v>
                </c:pt>
                <c:pt idx="2213">
                  <c:v>-1</c:v>
                </c:pt>
                <c:pt idx="2214">
                  <c:v>-1</c:v>
                </c:pt>
                <c:pt idx="2215">
                  <c:v>-1</c:v>
                </c:pt>
                <c:pt idx="2216">
                  <c:v>-1</c:v>
                </c:pt>
                <c:pt idx="2217">
                  <c:v>-1</c:v>
                </c:pt>
                <c:pt idx="2218">
                  <c:v>-1</c:v>
                </c:pt>
                <c:pt idx="2219">
                  <c:v>-1</c:v>
                </c:pt>
                <c:pt idx="2220">
                  <c:v>-1</c:v>
                </c:pt>
                <c:pt idx="2221">
                  <c:v>-1</c:v>
                </c:pt>
                <c:pt idx="2222">
                  <c:v>-1</c:v>
                </c:pt>
                <c:pt idx="2223">
                  <c:v>-1</c:v>
                </c:pt>
                <c:pt idx="2224">
                  <c:v>-1</c:v>
                </c:pt>
                <c:pt idx="2225">
                  <c:v>-1</c:v>
                </c:pt>
                <c:pt idx="2226">
                  <c:v>-1</c:v>
                </c:pt>
                <c:pt idx="2227">
                  <c:v>-1</c:v>
                </c:pt>
                <c:pt idx="2228">
                  <c:v>-1</c:v>
                </c:pt>
                <c:pt idx="2229">
                  <c:v>-1</c:v>
                </c:pt>
                <c:pt idx="2230">
                  <c:v>-1</c:v>
                </c:pt>
                <c:pt idx="2231">
                  <c:v>-1</c:v>
                </c:pt>
                <c:pt idx="2232">
                  <c:v>-1</c:v>
                </c:pt>
                <c:pt idx="2233">
                  <c:v>-1</c:v>
                </c:pt>
                <c:pt idx="2234">
                  <c:v>-1</c:v>
                </c:pt>
                <c:pt idx="2235">
                  <c:v>-1</c:v>
                </c:pt>
                <c:pt idx="2236">
                  <c:v>-1</c:v>
                </c:pt>
                <c:pt idx="2237">
                  <c:v>-1</c:v>
                </c:pt>
                <c:pt idx="2238">
                  <c:v>-1</c:v>
                </c:pt>
                <c:pt idx="2239">
                  <c:v>-1</c:v>
                </c:pt>
                <c:pt idx="2240">
                  <c:v>-1</c:v>
                </c:pt>
                <c:pt idx="2241">
                  <c:v>-1</c:v>
                </c:pt>
                <c:pt idx="2242">
                  <c:v>-1</c:v>
                </c:pt>
                <c:pt idx="2243">
                  <c:v>-1</c:v>
                </c:pt>
                <c:pt idx="2244">
                  <c:v>-1</c:v>
                </c:pt>
                <c:pt idx="2245">
                  <c:v>-1</c:v>
                </c:pt>
                <c:pt idx="2246">
                  <c:v>-1</c:v>
                </c:pt>
                <c:pt idx="2247">
                  <c:v>-1</c:v>
                </c:pt>
                <c:pt idx="2248">
                  <c:v>-1</c:v>
                </c:pt>
                <c:pt idx="2249">
                  <c:v>-1</c:v>
                </c:pt>
                <c:pt idx="2250">
                  <c:v>-1</c:v>
                </c:pt>
                <c:pt idx="2251">
                  <c:v>-1</c:v>
                </c:pt>
                <c:pt idx="2252">
                  <c:v>-1</c:v>
                </c:pt>
                <c:pt idx="2253">
                  <c:v>-1</c:v>
                </c:pt>
                <c:pt idx="2254">
                  <c:v>-1</c:v>
                </c:pt>
                <c:pt idx="2255">
                  <c:v>-1</c:v>
                </c:pt>
                <c:pt idx="2256">
                  <c:v>-1</c:v>
                </c:pt>
                <c:pt idx="2257">
                  <c:v>-1</c:v>
                </c:pt>
                <c:pt idx="2258">
                  <c:v>-1</c:v>
                </c:pt>
                <c:pt idx="2259">
                  <c:v>-1</c:v>
                </c:pt>
                <c:pt idx="2260">
                  <c:v>-1</c:v>
                </c:pt>
                <c:pt idx="2261">
                  <c:v>-1</c:v>
                </c:pt>
                <c:pt idx="2262">
                  <c:v>-1</c:v>
                </c:pt>
                <c:pt idx="2263">
                  <c:v>-1</c:v>
                </c:pt>
                <c:pt idx="2264">
                  <c:v>-1</c:v>
                </c:pt>
                <c:pt idx="2265">
                  <c:v>-1</c:v>
                </c:pt>
                <c:pt idx="2266">
                  <c:v>-1</c:v>
                </c:pt>
                <c:pt idx="2267">
                  <c:v>-1</c:v>
                </c:pt>
                <c:pt idx="2268">
                  <c:v>-1</c:v>
                </c:pt>
                <c:pt idx="2269">
                  <c:v>-1</c:v>
                </c:pt>
                <c:pt idx="2270">
                  <c:v>-1</c:v>
                </c:pt>
                <c:pt idx="2271">
                  <c:v>-1</c:v>
                </c:pt>
                <c:pt idx="2272">
                  <c:v>-1</c:v>
                </c:pt>
                <c:pt idx="2273">
                  <c:v>-1</c:v>
                </c:pt>
                <c:pt idx="2274">
                  <c:v>-1</c:v>
                </c:pt>
                <c:pt idx="2275">
                  <c:v>-1</c:v>
                </c:pt>
                <c:pt idx="2276">
                  <c:v>-1</c:v>
                </c:pt>
                <c:pt idx="2277">
                  <c:v>-1</c:v>
                </c:pt>
                <c:pt idx="2278">
                  <c:v>-1</c:v>
                </c:pt>
                <c:pt idx="2279">
                  <c:v>-1</c:v>
                </c:pt>
                <c:pt idx="2280">
                  <c:v>-1</c:v>
                </c:pt>
                <c:pt idx="2281">
                  <c:v>-1</c:v>
                </c:pt>
                <c:pt idx="2282">
                  <c:v>-1</c:v>
                </c:pt>
                <c:pt idx="2283">
                  <c:v>-1</c:v>
                </c:pt>
                <c:pt idx="2284">
                  <c:v>-1</c:v>
                </c:pt>
                <c:pt idx="2285">
                  <c:v>-1</c:v>
                </c:pt>
                <c:pt idx="2286">
                  <c:v>-1</c:v>
                </c:pt>
                <c:pt idx="2287">
                  <c:v>-1</c:v>
                </c:pt>
                <c:pt idx="2288">
                  <c:v>-1</c:v>
                </c:pt>
                <c:pt idx="2289">
                  <c:v>-1</c:v>
                </c:pt>
                <c:pt idx="2290">
                  <c:v>-1</c:v>
                </c:pt>
                <c:pt idx="2291">
                  <c:v>-1</c:v>
                </c:pt>
                <c:pt idx="2292">
                  <c:v>-1</c:v>
                </c:pt>
                <c:pt idx="2293">
                  <c:v>-1</c:v>
                </c:pt>
                <c:pt idx="2294">
                  <c:v>-1</c:v>
                </c:pt>
                <c:pt idx="2295">
                  <c:v>-1</c:v>
                </c:pt>
                <c:pt idx="2296">
                  <c:v>-1</c:v>
                </c:pt>
                <c:pt idx="2297">
                  <c:v>-1</c:v>
                </c:pt>
                <c:pt idx="2298">
                  <c:v>-1</c:v>
                </c:pt>
                <c:pt idx="2299">
                  <c:v>-1</c:v>
                </c:pt>
                <c:pt idx="2300">
                  <c:v>-1</c:v>
                </c:pt>
                <c:pt idx="2301">
                  <c:v>-1</c:v>
                </c:pt>
                <c:pt idx="2302">
                  <c:v>-1</c:v>
                </c:pt>
                <c:pt idx="2303">
                  <c:v>-1</c:v>
                </c:pt>
                <c:pt idx="2304">
                  <c:v>-1</c:v>
                </c:pt>
                <c:pt idx="2305">
                  <c:v>-1</c:v>
                </c:pt>
                <c:pt idx="2306">
                  <c:v>-1</c:v>
                </c:pt>
                <c:pt idx="2307">
                  <c:v>-1</c:v>
                </c:pt>
                <c:pt idx="2308">
                  <c:v>-1</c:v>
                </c:pt>
                <c:pt idx="2309">
                  <c:v>-1</c:v>
                </c:pt>
                <c:pt idx="2310">
                  <c:v>-1</c:v>
                </c:pt>
                <c:pt idx="2311">
                  <c:v>-1</c:v>
                </c:pt>
                <c:pt idx="2312">
                  <c:v>-1</c:v>
                </c:pt>
                <c:pt idx="2313">
                  <c:v>-1</c:v>
                </c:pt>
                <c:pt idx="2314">
                  <c:v>-1</c:v>
                </c:pt>
                <c:pt idx="2315">
                  <c:v>-1</c:v>
                </c:pt>
                <c:pt idx="2316">
                  <c:v>-1</c:v>
                </c:pt>
                <c:pt idx="2317">
                  <c:v>-1</c:v>
                </c:pt>
                <c:pt idx="2318">
                  <c:v>-1</c:v>
                </c:pt>
                <c:pt idx="2319">
                  <c:v>-1</c:v>
                </c:pt>
                <c:pt idx="2320">
                  <c:v>-1</c:v>
                </c:pt>
                <c:pt idx="2321">
                  <c:v>-1</c:v>
                </c:pt>
                <c:pt idx="2322">
                  <c:v>-1</c:v>
                </c:pt>
                <c:pt idx="2323">
                  <c:v>-1</c:v>
                </c:pt>
                <c:pt idx="2324">
                  <c:v>-1</c:v>
                </c:pt>
                <c:pt idx="2325">
                  <c:v>-1</c:v>
                </c:pt>
                <c:pt idx="2326">
                  <c:v>-1</c:v>
                </c:pt>
                <c:pt idx="2327">
                  <c:v>-1</c:v>
                </c:pt>
                <c:pt idx="2328">
                  <c:v>-1</c:v>
                </c:pt>
                <c:pt idx="2329">
                  <c:v>-1</c:v>
                </c:pt>
                <c:pt idx="2330">
                  <c:v>-1</c:v>
                </c:pt>
                <c:pt idx="2331">
                  <c:v>-1</c:v>
                </c:pt>
                <c:pt idx="2332">
                  <c:v>-1</c:v>
                </c:pt>
                <c:pt idx="2333">
                  <c:v>-1</c:v>
                </c:pt>
                <c:pt idx="2334">
                  <c:v>-1</c:v>
                </c:pt>
                <c:pt idx="2335">
                  <c:v>-1</c:v>
                </c:pt>
                <c:pt idx="2336">
                  <c:v>-1</c:v>
                </c:pt>
                <c:pt idx="2337">
                  <c:v>-1</c:v>
                </c:pt>
                <c:pt idx="2338">
                  <c:v>-1</c:v>
                </c:pt>
                <c:pt idx="2339">
                  <c:v>-1</c:v>
                </c:pt>
                <c:pt idx="2340">
                  <c:v>-1</c:v>
                </c:pt>
                <c:pt idx="2341">
                  <c:v>-1</c:v>
                </c:pt>
                <c:pt idx="2342">
                  <c:v>-1</c:v>
                </c:pt>
                <c:pt idx="2343">
                  <c:v>-1</c:v>
                </c:pt>
                <c:pt idx="2344">
                  <c:v>-1</c:v>
                </c:pt>
                <c:pt idx="2345">
                  <c:v>-1</c:v>
                </c:pt>
                <c:pt idx="2346">
                  <c:v>-1</c:v>
                </c:pt>
                <c:pt idx="2347">
                  <c:v>-1</c:v>
                </c:pt>
                <c:pt idx="2348">
                  <c:v>-1</c:v>
                </c:pt>
                <c:pt idx="2349">
                  <c:v>-1</c:v>
                </c:pt>
                <c:pt idx="2350">
                  <c:v>-1</c:v>
                </c:pt>
                <c:pt idx="2351">
                  <c:v>-1</c:v>
                </c:pt>
                <c:pt idx="2352">
                  <c:v>-1</c:v>
                </c:pt>
                <c:pt idx="2353">
                  <c:v>-1</c:v>
                </c:pt>
                <c:pt idx="2354">
                  <c:v>-1</c:v>
                </c:pt>
                <c:pt idx="2355">
                  <c:v>-1</c:v>
                </c:pt>
                <c:pt idx="2356">
                  <c:v>-1</c:v>
                </c:pt>
                <c:pt idx="2357">
                  <c:v>-1</c:v>
                </c:pt>
                <c:pt idx="2358">
                  <c:v>-1</c:v>
                </c:pt>
                <c:pt idx="2359">
                  <c:v>-1</c:v>
                </c:pt>
                <c:pt idx="2360">
                  <c:v>-1</c:v>
                </c:pt>
                <c:pt idx="2361">
                  <c:v>-1</c:v>
                </c:pt>
                <c:pt idx="2362">
                  <c:v>-1</c:v>
                </c:pt>
                <c:pt idx="2363">
                  <c:v>-1</c:v>
                </c:pt>
                <c:pt idx="2364">
                  <c:v>-1</c:v>
                </c:pt>
                <c:pt idx="2365">
                  <c:v>-1</c:v>
                </c:pt>
                <c:pt idx="2366">
                  <c:v>-1</c:v>
                </c:pt>
                <c:pt idx="2367">
                  <c:v>-1</c:v>
                </c:pt>
                <c:pt idx="2368">
                  <c:v>-1</c:v>
                </c:pt>
                <c:pt idx="2369">
                  <c:v>-1</c:v>
                </c:pt>
                <c:pt idx="2370">
                  <c:v>-1</c:v>
                </c:pt>
                <c:pt idx="2371">
                  <c:v>-1</c:v>
                </c:pt>
                <c:pt idx="2372">
                  <c:v>-1</c:v>
                </c:pt>
                <c:pt idx="2373">
                  <c:v>-1</c:v>
                </c:pt>
                <c:pt idx="2374">
                  <c:v>-1</c:v>
                </c:pt>
                <c:pt idx="2375">
                  <c:v>-1</c:v>
                </c:pt>
                <c:pt idx="2376">
                  <c:v>-1</c:v>
                </c:pt>
                <c:pt idx="2377">
                  <c:v>-1</c:v>
                </c:pt>
                <c:pt idx="2378">
                  <c:v>-1</c:v>
                </c:pt>
                <c:pt idx="2379">
                  <c:v>-1</c:v>
                </c:pt>
                <c:pt idx="2380">
                  <c:v>-1</c:v>
                </c:pt>
                <c:pt idx="2381">
                  <c:v>-1</c:v>
                </c:pt>
                <c:pt idx="2382">
                  <c:v>-1</c:v>
                </c:pt>
                <c:pt idx="2383">
                  <c:v>-1</c:v>
                </c:pt>
                <c:pt idx="2384">
                  <c:v>-1</c:v>
                </c:pt>
                <c:pt idx="2385">
                  <c:v>-1</c:v>
                </c:pt>
                <c:pt idx="2386">
                  <c:v>-1</c:v>
                </c:pt>
                <c:pt idx="2387">
                  <c:v>-1</c:v>
                </c:pt>
                <c:pt idx="2388">
                  <c:v>-1</c:v>
                </c:pt>
                <c:pt idx="2389">
                  <c:v>-1</c:v>
                </c:pt>
                <c:pt idx="2390">
                  <c:v>-1</c:v>
                </c:pt>
                <c:pt idx="2391">
                  <c:v>-1</c:v>
                </c:pt>
                <c:pt idx="2392">
                  <c:v>-1</c:v>
                </c:pt>
                <c:pt idx="2393">
                  <c:v>-1</c:v>
                </c:pt>
                <c:pt idx="2394">
                  <c:v>-1</c:v>
                </c:pt>
                <c:pt idx="2395">
                  <c:v>-1</c:v>
                </c:pt>
                <c:pt idx="2396">
                  <c:v>-1</c:v>
                </c:pt>
                <c:pt idx="2397">
                  <c:v>-1</c:v>
                </c:pt>
                <c:pt idx="2398">
                  <c:v>-1</c:v>
                </c:pt>
                <c:pt idx="2399">
                  <c:v>-1</c:v>
                </c:pt>
                <c:pt idx="2400">
                  <c:v>-1</c:v>
                </c:pt>
                <c:pt idx="2401">
                  <c:v>-1</c:v>
                </c:pt>
                <c:pt idx="2402">
                  <c:v>-1</c:v>
                </c:pt>
                <c:pt idx="2403">
                  <c:v>-1</c:v>
                </c:pt>
                <c:pt idx="2404">
                  <c:v>-1</c:v>
                </c:pt>
                <c:pt idx="2405">
                  <c:v>-1</c:v>
                </c:pt>
                <c:pt idx="2406">
                  <c:v>-1</c:v>
                </c:pt>
                <c:pt idx="2407">
                  <c:v>-1</c:v>
                </c:pt>
                <c:pt idx="2408">
                  <c:v>-1</c:v>
                </c:pt>
                <c:pt idx="2409">
                  <c:v>-1</c:v>
                </c:pt>
                <c:pt idx="2410">
                  <c:v>-1</c:v>
                </c:pt>
                <c:pt idx="2411">
                  <c:v>-1</c:v>
                </c:pt>
                <c:pt idx="2412">
                  <c:v>-1</c:v>
                </c:pt>
                <c:pt idx="2413">
                  <c:v>-1</c:v>
                </c:pt>
                <c:pt idx="2414">
                  <c:v>-1</c:v>
                </c:pt>
                <c:pt idx="2415">
                  <c:v>-1</c:v>
                </c:pt>
                <c:pt idx="2416">
                  <c:v>-1</c:v>
                </c:pt>
                <c:pt idx="2417">
                  <c:v>-1</c:v>
                </c:pt>
                <c:pt idx="2418">
                  <c:v>-1</c:v>
                </c:pt>
                <c:pt idx="2419">
                  <c:v>-1</c:v>
                </c:pt>
                <c:pt idx="2420">
                  <c:v>-1</c:v>
                </c:pt>
                <c:pt idx="2421">
                  <c:v>-1</c:v>
                </c:pt>
                <c:pt idx="2422">
                  <c:v>-1</c:v>
                </c:pt>
                <c:pt idx="2423">
                  <c:v>-1</c:v>
                </c:pt>
                <c:pt idx="2424">
                  <c:v>-1</c:v>
                </c:pt>
                <c:pt idx="2425">
                  <c:v>-1</c:v>
                </c:pt>
                <c:pt idx="2426">
                  <c:v>-1</c:v>
                </c:pt>
                <c:pt idx="2427">
                  <c:v>-1</c:v>
                </c:pt>
                <c:pt idx="2428">
                  <c:v>-1</c:v>
                </c:pt>
                <c:pt idx="2429">
                  <c:v>-1</c:v>
                </c:pt>
                <c:pt idx="2430">
                  <c:v>-1</c:v>
                </c:pt>
                <c:pt idx="2431">
                  <c:v>-1</c:v>
                </c:pt>
                <c:pt idx="2432">
                  <c:v>-1</c:v>
                </c:pt>
                <c:pt idx="2433">
                  <c:v>-1</c:v>
                </c:pt>
                <c:pt idx="2434">
                  <c:v>-1</c:v>
                </c:pt>
                <c:pt idx="2435">
                  <c:v>-1</c:v>
                </c:pt>
                <c:pt idx="2436">
                  <c:v>-1</c:v>
                </c:pt>
                <c:pt idx="2437">
                  <c:v>-1</c:v>
                </c:pt>
                <c:pt idx="2438">
                  <c:v>-1</c:v>
                </c:pt>
                <c:pt idx="2439">
                  <c:v>-1</c:v>
                </c:pt>
                <c:pt idx="2440">
                  <c:v>-1</c:v>
                </c:pt>
                <c:pt idx="2441">
                  <c:v>-1</c:v>
                </c:pt>
                <c:pt idx="2442">
                  <c:v>-1</c:v>
                </c:pt>
                <c:pt idx="2443">
                  <c:v>-1</c:v>
                </c:pt>
                <c:pt idx="2444">
                  <c:v>-1</c:v>
                </c:pt>
                <c:pt idx="2445">
                  <c:v>-1</c:v>
                </c:pt>
                <c:pt idx="2446">
                  <c:v>-1</c:v>
                </c:pt>
                <c:pt idx="2447">
                  <c:v>-1</c:v>
                </c:pt>
                <c:pt idx="2448">
                  <c:v>-1</c:v>
                </c:pt>
                <c:pt idx="2449">
                  <c:v>-1</c:v>
                </c:pt>
                <c:pt idx="2450">
                  <c:v>-1</c:v>
                </c:pt>
                <c:pt idx="2451">
                  <c:v>-1</c:v>
                </c:pt>
                <c:pt idx="2452">
                  <c:v>-1</c:v>
                </c:pt>
                <c:pt idx="2453">
                  <c:v>-1</c:v>
                </c:pt>
                <c:pt idx="2454">
                  <c:v>-1</c:v>
                </c:pt>
                <c:pt idx="2455">
                  <c:v>-1</c:v>
                </c:pt>
                <c:pt idx="2456">
                  <c:v>-1</c:v>
                </c:pt>
                <c:pt idx="2457">
                  <c:v>-1</c:v>
                </c:pt>
                <c:pt idx="2458">
                  <c:v>-1</c:v>
                </c:pt>
                <c:pt idx="2459">
                  <c:v>-1</c:v>
                </c:pt>
                <c:pt idx="2460">
                  <c:v>-1</c:v>
                </c:pt>
                <c:pt idx="2461">
                  <c:v>-1</c:v>
                </c:pt>
                <c:pt idx="2462">
                  <c:v>-1</c:v>
                </c:pt>
                <c:pt idx="2463">
                  <c:v>-1</c:v>
                </c:pt>
                <c:pt idx="2464">
                  <c:v>-1</c:v>
                </c:pt>
                <c:pt idx="2465">
                  <c:v>-1</c:v>
                </c:pt>
                <c:pt idx="2466">
                  <c:v>-1</c:v>
                </c:pt>
                <c:pt idx="2467">
                  <c:v>-1</c:v>
                </c:pt>
                <c:pt idx="2468">
                  <c:v>-1</c:v>
                </c:pt>
                <c:pt idx="2469">
                  <c:v>-1</c:v>
                </c:pt>
                <c:pt idx="2470">
                  <c:v>-1</c:v>
                </c:pt>
                <c:pt idx="2471">
                  <c:v>-1</c:v>
                </c:pt>
                <c:pt idx="2472">
                  <c:v>-1</c:v>
                </c:pt>
                <c:pt idx="2473">
                  <c:v>-1</c:v>
                </c:pt>
                <c:pt idx="2474">
                  <c:v>-1</c:v>
                </c:pt>
                <c:pt idx="2475">
                  <c:v>-1</c:v>
                </c:pt>
                <c:pt idx="2476">
                  <c:v>-1</c:v>
                </c:pt>
                <c:pt idx="2477">
                  <c:v>-1</c:v>
                </c:pt>
                <c:pt idx="2478">
                  <c:v>-1</c:v>
                </c:pt>
                <c:pt idx="2479">
                  <c:v>-1</c:v>
                </c:pt>
                <c:pt idx="2480">
                  <c:v>-1</c:v>
                </c:pt>
                <c:pt idx="2481">
                  <c:v>-1</c:v>
                </c:pt>
                <c:pt idx="2482">
                  <c:v>-1</c:v>
                </c:pt>
                <c:pt idx="2483">
                  <c:v>-1</c:v>
                </c:pt>
                <c:pt idx="2484">
                  <c:v>-1</c:v>
                </c:pt>
                <c:pt idx="2485">
                  <c:v>-1</c:v>
                </c:pt>
                <c:pt idx="2486">
                  <c:v>-1</c:v>
                </c:pt>
                <c:pt idx="2487">
                  <c:v>-1</c:v>
                </c:pt>
                <c:pt idx="2488">
                  <c:v>-1</c:v>
                </c:pt>
                <c:pt idx="2489">
                  <c:v>-1</c:v>
                </c:pt>
                <c:pt idx="2490">
                  <c:v>-1</c:v>
                </c:pt>
                <c:pt idx="2491">
                  <c:v>-1</c:v>
                </c:pt>
                <c:pt idx="2492">
                  <c:v>-1</c:v>
                </c:pt>
                <c:pt idx="2493">
                  <c:v>-1</c:v>
                </c:pt>
                <c:pt idx="2494">
                  <c:v>-1</c:v>
                </c:pt>
                <c:pt idx="2495">
                  <c:v>-1</c:v>
                </c:pt>
                <c:pt idx="2496">
                  <c:v>-1</c:v>
                </c:pt>
                <c:pt idx="2497">
                  <c:v>-1</c:v>
                </c:pt>
                <c:pt idx="2498">
                  <c:v>-1</c:v>
                </c:pt>
                <c:pt idx="2499">
                  <c:v>-1</c:v>
                </c:pt>
                <c:pt idx="2500">
                  <c:v>-1</c:v>
                </c:pt>
                <c:pt idx="2501">
                  <c:v>-1</c:v>
                </c:pt>
                <c:pt idx="2502">
                  <c:v>-1</c:v>
                </c:pt>
                <c:pt idx="2503">
                  <c:v>-1</c:v>
                </c:pt>
                <c:pt idx="2504">
                  <c:v>-1</c:v>
                </c:pt>
                <c:pt idx="2505">
                  <c:v>-1</c:v>
                </c:pt>
                <c:pt idx="2506">
                  <c:v>-1</c:v>
                </c:pt>
                <c:pt idx="2507">
                  <c:v>-1</c:v>
                </c:pt>
                <c:pt idx="2508">
                  <c:v>-1</c:v>
                </c:pt>
                <c:pt idx="2509">
                  <c:v>-1</c:v>
                </c:pt>
                <c:pt idx="2510">
                  <c:v>-1</c:v>
                </c:pt>
                <c:pt idx="2511">
                  <c:v>-1</c:v>
                </c:pt>
                <c:pt idx="2512">
                  <c:v>-1</c:v>
                </c:pt>
                <c:pt idx="2513">
                  <c:v>-1</c:v>
                </c:pt>
                <c:pt idx="2514">
                  <c:v>-1</c:v>
                </c:pt>
                <c:pt idx="2515">
                  <c:v>-1</c:v>
                </c:pt>
                <c:pt idx="2516">
                  <c:v>-1</c:v>
                </c:pt>
                <c:pt idx="2517">
                  <c:v>-1</c:v>
                </c:pt>
                <c:pt idx="2518">
                  <c:v>-1</c:v>
                </c:pt>
                <c:pt idx="2519">
                  <c:v>-1</c:v>
                </c:pt>
                <c:pt idx="2520">
                  <c:v>-1</c:v>
                </c:pt>
                <c:pt idx="2521">
                  <c:v>-1</c:v>
                </c:pt>
                <c:pt idx="2522">
                  <c:v>-1</c:v>
                </c:pt>
                <c:pt idx="2523">
                  <c:v>-1</c:v>
                </c:pt>
                <c:pt idx="2524">
                  <c:v>-1</c:v>
                </c:pt>
                <c:pt idx="2525">
                  <c:v>-1</c:v>
                </c:pt>
                <c:pt idx="2526">
                  <c:v>-1</c:v>
                </c:pt>
                <c:pt idx="2527">
                  <c:v>-1</c:v>
                </c:pt>
                <c:pt idx="2528">
                  <c:v>-1</c:v>
                </c:pt>
                <c:pt idx="2529">
                  <c:v>-1</c:v>
                </c:pt>
                <c:pt idx="2530">
                  <c:v>-1</c:v>
                </c:pt>
                <c:pt idx="2531">
                  <c:v>-1</c:v>
                </c:pt>
                <c:pt idx="2532">
                  <c:v>-1</c:v>
                </c:pt>
                <c:pt idx="2533">
                  <c:v>-1</c:v>
                </c:pt>
                <c:pt idx="2534">
                  <c:v>-1</c:v>
                </c:pt>
                <c:pt idx="2535">
                  <c:v>-1</c:v>
                </c:pt>
                <c:pt idx="2536">
                  <c:v>-1</c:v>
                </c:pt>
                <c:pt idx="2537">
                  <c:v>-1</c:v>
                </c:pt>
                <c:pt idx="2538">
                  <c:v>-1</c:v>
                </c:pt>
                <c:pt idx="2539">
                  <c:v>-1</c:v>
                </c:pt>
                <c:pt idx="2540">
                  <c:v>-1</c:v>
                </c:pt>
                <c:pt idx="2541">
                  <c:v>-1</c:v>
                </c:pt>
                <c:pt idx="2542">
                  <c:v>-1</c:v>
                </c:pt>
                <c:pt idx="2543">
                  <c:v>-1</c:v>
                </c:pt>
                <c:pt idx="2544">
                  <c:v>-1</c:v>
                </c:pt>
                <c:pt idx="2545">
                  <c:v>-1</c:v>
                </c:pt>
                <c:pt idx="2546">
                  <c:v>-1</c:v>
                </c:pt>
                <c:pt idx="2547">
                  <c:v>-1</c:v>
                </c:pt>
                <c:pt idx="2548">
                  <c:v>-1</c:v>
                </c:pt>
                <c:pt idx="2549">
                  <c:v>-1</c:v>
                </c:pt>
                <c:pt idx="2550">
                  <c:v>-1</c:v>
                </c:pt>
                <c:pt idx="2551">
                  <c:v>-1</c:v>
                </c:pt>
                <c:pt idx="2552">
                  <c:v>-1</c:v>
                </c:pt>
                <c:pt idx="2553">
                  <c:v>-1</c:v>
                </c:pt>
                <c:pt idx="2554">
                  <c:v>-1</c:v>
                </c:pt>
                <c:pt idx="2555">
                  <c:v>-1</c:v>
                </c:pt>
                <c:pt idx="2556">
                  <c:v>-1</c:v>
                </c:pt>
                <c:pt idx="2557">
                  <c:v>-1</c:v>
                </c:pt>
                <c:pt idx="2558">
                  <c:v>-1</c:v>
                </c:pt>
                <c:pt idx="2559">
                  <c:v>-1</c:v>
                </c:pt>
                <c:pt idx="2560">
                  <c:v>-1</c:v>
                </c:pt>
                <c:pt idx="2561">
                  <c:v>-1</c:v>
                </c:pt>
                <c:pt idx="2562">
                  <c:v>-1</c:v>
                </c:pt>
                <c:pt idx="2563">
                  <c:v>-1</c:v>
                </c:pt>
                <c:pt idx="2564">
                  <c:v>-1</c:v>
                </c:pt>
                <c:pt idx="2565">
                  <c:v>-1</c:v>
                </c:pt>
                <c:pt idx="2566">
                  <c:v>-1</c:v>
                </c:pt>
                <c:pt idx="2567">
                  <c:v>-1</c:v>
                </c:pt>
                <c:pt idx="2568">
                  <c:v>-1</c:v>
                </c:pt>
                <c:pt idx="2569">
                  <c:v>-1</c:v>
                </c:pt>
                <c:pt idx="2570">
                  <c:v>-1</c:v>
                </c:pt>
                <c:pt idx="2571">
                  <c:v>-1</c:v>
                </c:pt>
                <c:pt idx="2572">
                  <c:v>-1</c:v>
                </c:pt>
                <c:pt idx="2573">
                  <c:v>-1</c:v>
                </c:pt>
                <c:pt idx="2574">
                  <c:v>-1</c:v>
                </c:pt>
                <c:pt idx="2575">
                  <c:v>-1</c:v>
                </c:pt>
                <c:pt idx="2576">
                  <c:v>-1</c:v>
                </c:pt>
                <c:pt idx="2577">
                  <c:v>-1</c:v>
                </c:pt>
                <c:pt idx="2578">
                  <c:v>-1</c:v>
                </c:pt>
                <c:pt idx="2579">
                  <c:v>-1</c:v>
                </c:pt>
                <c:pt idx="2580">
                  <c:v>-1</c:v>
                </c:pt>
                <c:pt idx="2581">
                  <c:v>-1</c:v>
                </c:pt>
                <c:pt idx="2582">
                  <c:v>-1</c:v>
                </c:pt>
                <c:pt idx="2583">
                  <c:v>-1</c:v>
                </c:pt>
                <c:pt idx="2584">
                  <c:v>-1</c:v>
                </c:pt>
                <c:pt idx="2585">
                  <c:v>-1</c:v>
                </c:pt>
                <c:pt idx="2586">
                  <c:v>-1</c:v>
                </c:pt>
                <c:pt idx="2587">
                  <c:v>-1</c:v>
                </c:pt>
                <c:pt idx="2588">
                  <c:v>-1</c:v>
                </c:pt>
                <c:pt idx="2589">
                  <c:v>-1</c:v>
                </c:pt>
                <c:pt idx="2590">
                  <c:v>-1</c:v>
                </c:pt>
                <c:pt idx="2591">
                  <c:v>-1</c:v>
                </c:pt>
                <c:pt idx="2592">
                  <c:v>-1</c:v>
                </c:pt>
                <c:pt idx="2593">
                  <c:v>-1</c:v>
                </c:pt>
                <c:pt idx="2594">
                  <c:v>-1</c:v>
                </c:pt>
                <c:pt idx="2595">
                  <c:v>-1</c:v>
                </c:pt>
                <c:pt idx="2596">
                  <c:v>-1</c:v>
                </c:pt>
                <c:pt idx="2597">
                  <c:v>-1</c:v>
                </c:pt>
                <c:pt idx="2598">
                  <c:v>-1</c:v>
                </c:pt>
                <c:pt idx="2599">
                  <c:v>-1</c:v>
                </c:pt>
                <c:pt idx="2600">
                  <c:v>-1</c:v>
                </c:pt>
                <c:pt idx="2601">
                  <c:v>-1</c:v>
                </c:pt>
                <c:pt idx="2602">
                  <c:v>-1</c:v>
                </c:pt>
                <c:pt idx="2603">
                  <c:v>-1</c:v>
                </c:pt>
                <c:pt idx="2604">
                  <c:v>-1</c:v>
                </c:pt>
                <c:pt idx="2605">
                  <c:v>-1</c:v>
                </c:pt>
                <c:pt idx="2606">
                  <c:v>-1</c:v>
                </c:pt>
                <c:pt idx="2607">
                  <c:v>-1</c:v>
                </c:pt>
                <c:pt idx="2608">
                  <c:v>-1</c:v>
                </c:pt>
                <c:pt idx="2609">
                  <c:v>-1</c:v>
                </c:pt>
                <c:pt idx="2610">
                  <c:v>-1</c:v>
                </c:pt>
                <c:pt idx="2611">
                  <c:v>-1</c:v>
                </c:pt>
                <c:pt idx="2612">
                  <c:v>-1</c:v>
                </c:pt>
                <c:pt idx="2613">
                  <c:v>-1</c:v>
                </c:pt>
                <c:pt idx="2614">
                  <c:v>-1</c:v>
                </c:pt>
                <c:pt idx="2615">
                  <c:v>-1</c:v>
                </c:pt>
                <c:pt idx="2616">
                  <c:v>-1</c:v>
                </c:pt>
                <c:pt idx="2617">
                  <c:v>-1</c:v>
                </c:pt>
                <c:pt idx="2618">
                  <c:v>-1</c:v>
                </c:pt>
                <c:pt idx="2619">
                  <c:v>-1</c:v>
                </c:pt>
                <c:pt idx="2620">
                  <c:v>-1</c:v>
                </c:pt>
                <c:pt idx="2621">
                  <c:v>-1</c:v>
                </c:pt>
                <c:pt idx="2622">
                  <c:v>-1</c:v>
                </c:pt>
                <c:pt idx="2623">
                  <c:v>-1</c:v>
                </c:pt>
                <c:pt idx="2624">
                  <c:v>-1</c:v>
                </c:pt>
                <c:pt idx="2625">
                  <c:v>-1</c:v>
                </c:pt>
                <c:pt idx="2626">
                  <c:v>-1</c:v>
                </c:pt>
                <c:pt idx="2627">
                  <c:v>-1</c:v>
                </c:pt>
                <c:pt idx="2628">
                  <c:v>-1</c:v>
                </c:pt>
                <c:pt idx="2629">
                  <c:v>-1</c:v>
                </c:pt>
                <c:pt idx="2630">
                  <c:v>-1</c:v>
                </c:pt>
                <c:pt idx="2631">
                  <c:v>-1</c:v>
                </c:pt>
                <c:pt idx="2632">
                  <c:v>-1</c:v>
                </c:pt>
                <c:pt idx="2633">
                  <c:v>-1</c:v>
                </c:pt>
                <c:pt idx="2634">
                  <c:v>-1</c:v>
                </c:pt>
                <c:pt idx="2635">
                  <c:v>-1</c:v>
                </c:pt>
                <c:pt idx="2636">
                  <c:v>-1</c:v>
                </c:pt>
                <c:pt idx="2637">
                  <c:v>-1</c:v>
                </c:pt>
                <c:pt idx="2638">
                  <c:v>-1</c:v>
                </c:pt>
                <c:pt idx="2639">
                  <c:v>-1</c:v>
                </c:pt>
                <c:pt idx="2640">
                  <c:v>-1</c:v>
                </c:pt>
                <c:pt idx="2641">
                  <c:v>-1</c:v>
                </c:pt>
                <c:pt idx="2642">
                  <c:v>-1</c:v>
                </c:pt>
                <c:pt idx="2643">
                  <c:v>-1</c:v>
                </c:pt>
                <c:pt idx="2644">
                  <c:v>-1</c:v>
                </c:pt>
                <c:pt idx="2645">
                  <c:v>-1</c:v>
                </c:pt>
                <c:pt idx="2646">
                  <c:v>-1</c:v>
                </c:pt>
                <c:pt idx="2647">
                  <c:v>-1</c:v>
                </c:pt>
                <c:pt idx="2648">
                  <c:v>-1</c:v>
                </c:pt>
                <c:pt idx="2649">
                  <c:v>-1</c:v>
                </c:pt>
                <c:pt idx="2650">
                  <c:v>-1</c:v>
                </c:pt>
                <c:pt idx="2651">
                  <c:v>-1</c:v>
                </c:pt>
                <c:pt idx="2652">
                  <c:v>-1</c:v>
                </c:pt>
                <c:pt idx="2653">
                  <c:v>-1</c:v>
                </c:pt>
                <c:pt idx="2654">
                  <c:v>-1</c:v>
                </c:pt>
                <c:pt idx="2655">
                  <c:v>-1</c:v>
                </c:pt>
                <c:pt idx="2656">
                  <c:v>-1</c:v>
                </c:pt>
                <c:pt idx="2657">
                  <c:v>-1</c:v>
                </c:pt>
                <c:pt idx="2658">
                  <c:v>-1</c:v>
                </c:pt>
                <c:pt idx="2659">
                  <c:v>-1</c:v>
                </c:pt>
                <c:pt idx="2660">
                  <c:v>-1</c:v>
                </c:pt>
                <c:pt idx="2661">
                  <c:v>-1</c:v>
                </c:pt>
                <c:pt idx="2662">
                  <c:v>-1</c:v>
                </c:pt>
                <c:pt idx="2663">
                  <c:v>-1</c:v>
                </c:pt>
                <c:pt idx="2664">
                  <c:v>-1</c:v>
                </c:pt>
                <c:pt idx="2665">
                  <c:v>-1</c:v>
                </c:pt>
                <c:pt idx="2666">
                  <c:v>-1</c:v>
                </c:pt>
                <c:pt idx="2667">
                  <c:v>-1</c:v>
                </c:pt>
                <c:pt idx="2668">
                  <c:v>-1</c:v>
                </c:pt>
                <c:pt idx="2669">
                  <c:v>-1</c:v>
                </c:pt>
                <c:pt idx="2670">
                  <c:v>-1</c:v>
                </c:pt>
                <c:pt idx="2671">
                  <c:v>-1</c:v>
                </c:pt>
                <c:pt idx="2672">
                  <c:v>-1</c:v>
                </c:pt>
                <c:pt idx="2673">
                  <c:v>-1</c:v>
                </c:pt>
                <c:pt idx="2674">
                  <c:v>-1</c:v>
                </c:pt>
                <c:pt idx="2675">
                  <c:v>-1</c:v>
                </c:pt>
                <c:pt idx="2676">
                  <c:v>-1</c:v>
                </c:pt>
                <c:pt idx="2677">
                  <c:v>-1</c:v>
                </c:pt>
                <c:pt idx="2678">
                  <c:v>-1</c:v>
                </c:pt>
                <c:pt idx="2679">
                  <c:v>-1</c:v>
                </c:pt>
                <c:pt idx="2680">
                  <c:v>-1</c:v>
                </c:pt>
                <c:pt idx="2681">
                  <c:v>-1</c:v>
                </c:pt>
                <c:pt idx="2682">
                  <c:v>-1</c:v>
                </c:pt>
                <c:pt idx="2683">
                  <c:v>-1</c:v>
                </c:pt>
                <c:pt idx="2684">
                  <c:v>-1</c:v>
                </c:pt>
                <c:pt idx="2685">
                  <c:v>-1</c:v>
                </c:pt>
                <c:pt idx="2686">
                  <c:v>-1</c:v>
                </c:pt>
                <c:pt idx="2687">
                  <c:v>-1</c:v>
                </c:pt>
                <c:pt idx="2688">
                  <c:v>-1</c:v>
                </c:pt>
                <c:pt idx="2689">
                  <c:v>-1</c:v>
                </c:pt>
                <c:pt idx="2690">
                  <c:v>-1</c:v>
                </c:pt>
                <c:pt idx="2691">
                  <c:v>-1</c:v>
                </c:pt>
                <c:pt idx="2692">
                  <c:v>-1</c:v>
                </c:pt>
                <c:pt idx="2693">
                  <c:v>-1</c:v>
                </c:pt>
                <c:pt idx="2694">
                  <c:v>-1</c:v>
                </c:pt>
                <c:pt idx="2695">
                  <c:v>-1</c:v>
                </c:pt>
                <c:pt idx="2696">
                  <c:v>-1</c:v>
                </c:pt>
                <c:pt idx="2697">
                  <c:v>-1</c:v>
                </c:pt>
                <c:pt idx="2698">
                  <c:v>-1</c:v>
                </c:pt>
                <c:pt idx="2699">
                  <c:v>-1</c:v>
                </c:pt>
                <c:pt idx="2700">
                  <c:v>-1</c:v>
                </c:pt>
                <c:pt idx="2701">
                  <c:v>-1</c:v>
                </c:pt>
                <c:pt idx="2702">
                  <c:v>-1</c:v>
                </c:pt>
                <c:pt idx="2703">
                  <c:v>-1</c:v>
                </c:pt>
                <c:pt idx="2704">
                  <c:v>-1</c:v>
                </c:pt>
                <c:pt idx="2705">
                  <c:v>-1</c:v>
                </c:pt>
                <c:pt idx="2706">
                  <c:v>-1</c:v>
                </c:pt>
                <c:pt idx="2707">
                  <c:v>-1</c:v>
                </c:pt>
                <c:pt idx="2708">
                  <c:v>-1</c:v>
                </c:pt>
                <c:pt idx="2709">
                  <c:v>-1</c:v>
                </c:pt>
                <c:pt idx="2710">
                  <c:v>-1</c:v>
                </c:pt>
                <c:pt idx="2711">
                  <c:v>-1</c:v>
                </c:pt>
                <c:pt idx="2712">
                  <c:v>-1</c:v>
                </c:pt>
                <c:pt idx="2713">
                  <c:v>-1</c:v>
                </c:pt>
                <c:pt idx="2714">
                  <c:v>-1</c:v>
                </c:pt>
                <c:pt idx="2715">
                  <c:v>-1</c:v>
                </c:pt>
                <c:pt idx="2716">
                  <c:v>-1</c:v>
                </c:pt>
                <c:pt idx="2717">
                  <c:v>-1</c:v>
                </c:pt>
                <c:pt idx="2718">
                  <c:v>-1</c:v>
                </c:pt>
                <c:pt idx="2719">
                  <c:v>-1</c:v>
                </c:pt>
                <c:pt idx="2720">
                  <c:v>-1</c:v>
                </c:pt>
                <c:pt idx="2721">
                  <c:v>-1</c:v>
                </c:pt>
                <c:pt idx="2722">
                  <c:v>-1</c:v>
                </c:pt>
                <c:pt idx="2723">
                  <c:v>-1</c:v>
                </c:pt>
                <c:pt idx="2724">
                  <c:v>-1</c:v>
                </c:pt>
                <c:pt idx="2725">
                  <c:v>-1</c:v>
                </c:pt>
                <c:pt idx="2726">
                  <c:v>-1</c:v>
                </c:pt>
                <c:pt idx="2727">
                  <c:v>-1</c:v>
                </c:pt>
                <c:pt idx="2728">
                  <c:v>-1</c:v>
                </c:pt>
                <c:pt idx="2729">
                  <c:v>-1</c:v>
                </c:pt>
                <c:pt idx="2730">
                  <c:v>-1</c:v>
                </c:pt>
                <c:pt idx="2731">
                  <c:v>-1</c:v>
                </c:pt>
                <c:pt idx="2732">
                  <c:v>-1</c:v>
                </c:pt>
                <c:pt idx="2733">
                  <c:v>-1</c:v>
                </c:pt>
                <c:pt idx="2734">
                  <c:v>-1</c:v>
                </c:pt>
                <c:pt idx="2735">
                  <c:v>-1</c:v>
                </c:pt>
                <c:pt idx="2736">
                  <c:v>-1</c:v>
                </c:pt>
                <c:pt idx="2737">
                  <c:v>-1</c:v>
                </c:pt>
                <c:pt idx="2738">
                  <c:v>-1</c:v>
                </c:pt>
                <c:pt idx="2739">
                  <c:v>-1</c:v>
                </c:pt>
                <c:pt idx="2740">
                  <c:v>-1</c:v>
                </c:pt>
                <c:pt idx="2741">
                  <c:v>-1</c:v>
                </c:pt>
                <c:pt idx="2742">
                  <c:v>-1</c:v>
                </c:pt>
                <c:pt idx="2743">
                  <c:v>-1</c:v>
                </c:pt>
                <c:pt idx="2744">
                  <c:v>-1</c:v>
                </c:pt>
                <c:pt idx="2745">
                  <c:v>-1</c:v>
                </c:pt>
                <c:pt idx="2746">
                  <c:v>-1</c:v>
                </c:pt>
                <c:pt idx="2747">
                  <c:v>-1</c:v>
                </c:pt>
                <c:pt idx="2748">
                  <c:v>-1</c:v>
                </c:pt>
                <c:pt idx="2749">
                  <c:v>-1</c:v>
                </c:pt>
                <c:pt idx="2750">
                  <c:v>-1</c:v>
                </c:pt>
                <c:pt idx="2751">
                  <c:v>-1</c:v>
                </c:pt>
                <c:pt idx="2752">
                  <c:v>-1</c:v>
                </c:pt>
                <c:pt idx="2753">
                  <c:v>-1</c:v>
                </c:pt>
                <c:pt idx="2754">
                  <c:v>-1</c:v>
                </c:pt>
                <c:pt idx="2755">
                  <c:v>-1</c:v>
                </c:pt>
                <c:pt idx="2756">
                  <c:v>-1</c:v>
                </c:pt>
                <c:pt idx="2757">
                  <c:v>-1</c:v>
                </c:pt>
                <c:pt idx="2758">
                  <c:v>-1</c:v>
                </c:pt>
                <c:pt idx="2759">
                  <c:v>-1</c:v>
                </c:pt>
                <c:pt idx="2760">
                  <c:v>-1</c:v>
                </c:pt>
                <c:pt idx="2761">
                  <c:v>-1</c:v>
                </c:pt>
                <c:pt idx="2762">
                  <c:v>-1</c:v>
                </c:pt>
                <c:pt idx="2763">
                  <c:v>-1</c:v>
                </c:pt>
                <c:pt idx="2764">
                  <c:v>-1</c:v>
                </c:pt>
                <c:pt idx="2765">
                  <c:v>-1</c:v>
                </c:pt>
                <c:pt idx="2766">
                  <c:v>-1</c:v>
                </c:pt>
                <c:pt idx="2767">
                  <c:v>-1</c:v>
                </c:pt>
                <c:pt idx="2768">
                  <c:v>-1</c:v>
                </c:pt>
                <c:pt idx="2769">
                  <c:v>-1</c:v>
                </c:pt>
                <c:pt idx="2770">
                  <c:v>-1</c:v>
                </c:pt>
                <c:pt idx="2771">
                  <c:v>-1</c:v>
                </c:pt>
                <c:pt idx="2772">
                  <c:v>-1</c:v>
                </c:pt>
                <c:pt idx="2773">
                  <c:v>-1</c:v>
                </c:pt>
                <c:pt idx="2774">
                  <c:v>-1</c:v>
                </c:pt>
                <c:pt idx="2775">
                  <c:v>-1</c:v>
                </c:pt>
                <c:pt idx="2776">
                  <c:v>-1</c:v>
                </c:pt>
                <c:pt idx="2777">
                  <c:v>-1</c:v>
                </c:pt>
                <c:pt idx="2778">
                  <c:v>-1</c:v>
                </c:pt>
                <c:pt idx="2779">
                  <c:v>-1</c:v>
                </c:pt>
                <c:pt idx="2780">
                  <c:v>-1</c:v>
                </c:pt>
                <c:pt idx="2781">
                  <c:v>-1</c:v>
                </c:pt>
                <c:pt idx="2782">
                  <c:v>-1</c:v>
                </c:pt>
                <c:pt idx="2783">
                  <c:v>-1</c:v>
                </c:pt>
                <c:pt idx="2784">
                  <c:v>-1</c:v>
                </c:pt>
                <c:pt idx="2785">
                  <c:v>-1</c:v>
                </c:pt>
                <c:pt idx="2786">
                  <c:v>-1</c:v>
                </c:pt>
                <c:pt idx="2787">
                  <c:v>-1</c:v>
                </c:pt>
                <c:pt idx="2788">
                  <c:v>-1</c:v>
                </c:pt>
                <c:pt idx="2789">
                  <c:v>-1</c:v>
                </c:pt>
                <c:pt idx="2790">
                  <c:v>-1</c:v>
                </c:pt>
                <c:pt idx="2791">
                  <c:v>-1</c:v>
                </c:pt>
                <c:pt idx="2792">
                  <c:v>-1</c:v>
                </c:pt>
                <c:pt idx="2793">
                  <c:v>-1</c:v>
                </c:pt>
                <c:pt idx="2794">
                  <c:v>-1</c:v>
                </c:pt>
                <c:pt idx="2795">
                  <c:v>-1</c:v>
                </c:pt>
                <c:pt idx="2796">
                  <c:v>-1</c:v>
                </c:pt>
                <c:pt idx="2797">
                  <c:v>-1</c:v>
                </c:pt>
                <c:pt idx="2798">
                  <c:v>-1</c:v>
                </c:pt>
                <c:pt idx="2799">
                  <c:v>-1</c:v>
                </c:pt>
                <c:pt idx="2800">
                  <c:v>-1</c:v>
                </c:pt>
                <c:pt idx="2801">
                  <c:v>-1</c:v>
                </c:pt>
                <c:pt idx="2802">
                  <c:v>-1</c:v>
                </c:pt>
                <c:pt idx="2803">
                  <c:v>-1</c:v>
                </c:pt>
                <c:pt idx="2804">
                  <c:v>-1</c:v>
                </c:pt>
                <c:pt idx="2805">
                  <c:v>-1</c:v>
                </c:pt>
                <c:pt idx="2806">
                  <c:v>-1</c:v>
                </c:pt>
                <c:pt idx="2807">
                  <c:v>-1</c:v>
                </c:pt>
                <c:pt idx="2808">
                  <c:v>-1</c:v>
                </c:pt>
                <c:pt idx="2809">
                  <c:v>-1</c:v>
                </c:pt>
                <c:pt idx="2810">
                  <c:v>-1</c:v>
                </c:pt>
                <c:pt idx="2811">
                  <c:v>-1</c:v>
                </c:pt>
                <c:pt idx="2812">
                  <c:v>-1</c:v>
                </c:pt>
                <c:pt idx="2813">
                  <c:v>-1</c:v>
                </c:pt>
                <c:pt idx="2814">
                  <c:v>-1</c:v>
                </c:pt>
                <c:pt idx="2815">
                  <c:v>-1</c:v>
                </c:pt>
                <c:pt idx="2816">
                  <c:v>-1</c:v>
                </c:pt>
                <c:pt idx="2817">
                  <c:v>-1</c:v>
                </c:pt>
                <c:pt idx="2818">
                  <c:v>-1</c:v>
                </c:pt>
                <c:pt idx="2819">
                  <c:v>-1</c:v>
                </c:pt>
                <c:pt idx="2820">
                  <c:v>-1</c:v>
                </c:pt>
                <c:pt idx="2821">
                  <c:v>-1</c:v>
                </c:pt>
                <c:pt idx="2822">
                  <c:v>-1</c:v>
                </c:pt>
                <c:pt idx="2823">
                  <c:v>-1</c:v>
                </c:pt>
                <c:pt idx="2824">
                  <c:v>-1</c:v>
                </c:pt>
                <c:pt idx="2825">
                  <c:v>-1</c:v>
                </c:pt>
                <c:pt idx="2826">
                  <c:v>-1</c:v>
                </c:pt>
                <c:pt idx="2827">
                  <c:v>-1</c:v>
                </c:pt>
                <c:pt idx="2828">
                  <c:v>-1</c:v>
                </c:pt>
                <c:pt idx="2829">
                  <c:v>-1</c:v>
                </c:pt>
                <c:pt idx="2830">
                  <c:v>-1</c:v>
                </c:pt>
                <c:pt idx="2831">
                  <c:v>-1</c:v>
                </c:pt>
                <c:pt idx="2832">
                  <c:v>-1</c:v>
                </c:pt>
                <c:pt idx="2833">
                  <c:v>-1</c:v>
                </c:pt>
                <c:pt idx="2834">
                  <c:v>-1</c:v>
                </c:pt>
                <c:pt idx="2835">
                  <c:v>-1</c:v>
                </c:pt>
                <c:pt idx="2836">
                  <c:v>-1</c:v>
                </c:pt>
                <c:pt idx="2837">
                  <c:v>-1</c:v>
                </c:pt>
                <c:pt idx="2838">
                  <c:v>-1</c:v>
                </c:pt>
                <c:pt idx="2839">
                  <c:v>-1</c:v>
                </c:pt>
                <c:pt idx="2840">
                  <c:v>-1</c:v>
                </c:pt>
                <c:pt idx="2841">
                  <c:v>-1</c:v>
                </c:pt>
                <c:pt idx="2842">
                  <c:v>-1</c:v>
                </c:pt>
                <c:pt idx="2843">
                  <c:v>-1</c:v>
                </c:pt>
                <c:pt idx="2844">
                  <c:v>-1</c:v>
                </c:pt>
                <c:pt idx="2845">
                  <c:v>-1</c:v>
                </c:pt>
                <c:pt idx="2846">
                  <c:v>-1</c:v>
                </c:pt>
                <c:pt idx="2847">
                  <c:v>-1</c:v>
                </c:pt>
                <c:pt idx="2848">
                  <c:v>-1</c:v>
                </c:pt>
                <c:pt idx="2849">
                  <c:v>-1</c:v>
                </c:pt>
                <c:pt idx="2850">
                  <c:v>-1</c:v>
                </c:pt>
                <c:pt idx="2851">
                  <c:v>-1</c:v>
                </c:pt>
                <c:pt idx="2852">
                  <c:v>-1</c:v>
                </c:pt>
                <c:pt idx="2853">
                  <c:v>-1</c:v>
                </c:pt>
                <c:pt idx="2854">
                  <c:v>-1</c:v>
                </c:pt>
                <c:pt idx="2855">
                  <c:v>-1</c:v>
                </c:pt>
                <c:pt idx="2856">
                  <c:v>-1</c:v>
                </c:pt>
                <c:pt idx="2857">
                  <c:v>-1</c:v>
                </c:pt>
                <c:pt idx="2858">
                  <c:v>-1</c:v>
                </c:pt>
                <c:pt idx="2859">
                  <c:v>-1</c:v>
                </c:pt>
                <c:pt idx="2860">
                  <c:v>-1</c:v>
                </c:pt>
                <c:pt idx="2861">
                  <c:v>-1</c:v>
                </c:pt>
                <c:pt idx="2862">
                  <c:v>-1</c:v>
                </c:pt>
                <c:pt idx="2863">
                  <c:v>-1</c:v>
                </c:pt>
                <c:pt idx="2864">
                  <c:v>-1</c:v>
                </c:pt>
                <c:pt idx="2865">
                  <c:v>-1</c:v>
                </c:pt>
                <c:pt idx="2866">
                  <c:v>-1</c:v>
                </c:pt>
                <c:pt idx="2867">
                  <c:v>-1</c:v>
                </c:pt>
                <c:pt idx="2868">
                  <c:v>-1</c:v>
                </c:pt>
                <c:pt idx="2869">
                  <c:v>-1</c:v>
                </c:pt>
                <c:pt idx="2870">
                  <c:v>-1</c:v>
                </c:pt>
                <c:pt idx="2871">
                  <c:v>-1</c:v>
                </c:pt>
                <c:pt idx="2872">
                  <c:v>-1</c:v>
                </c:pt>
                <c:pt idx="2873">
                  <c:v>-1</c:v>
                </c:pt>
                <c:pt idx="2874">
                  <c:v>-1</c:v>
                </c:pt>
                <c:pt idx="2875">
                  <c:v>-1</c:v>
                </c:pt>
                <c:pt idx="2876">
                  <c:v>-1</c:v>
                </c:pt>
                <c:pt idx="2877">
                  <c:v>-1</c:v>
                </c:pt>
                <c:pt idx="2878">
                  <c:v>-1</c:v>
                </c:pt>
                <c:pt idx="2879">
                  <c:v>-1</c:v>
                </c:pt>
                <c:pt idx="2880">
                  <c:v>-1</c:v>
                </c:pt>
                <c:pt idx="2881">
                  <c:v>-1</c:v>
                </c:pt>
                <c:pt idx="2882">
                  <c:v>-1</c:v>
                </c:pt>
                <c:pt idx="2883">
                  <c:v>-1</c:v>
                </c:pt>
                <c:pt idx="2884">
                  <c:v>-1</c:v>
                </c:pt>
                <c:pt idx="2885">
                  <c:v>-1</c:v>
                </c:pt>
                <c:pt idx="2886">
                  <c:v>-1</c:v>
                </c:pt>
                <c:pt idx="2887">
                  <c:v>-1</c:v>
                </c:pt>
                <c:pt idx="2888">
                  <c:v>-1</c:v>
                </c:pt>
                <c:pt idx="2889">
                  <c:v>-1</c:v>
                </c:pt>
                <c:pt idx="2890">
                  <c:v>-1</c:v>
                </c:pt>
                <c:pt idx="2891">
                  <c:v>-1</c:v>
                </c:pt>
                <c:pt idx="2892">
                  <c:v>-1</c:v>
                </c:pt>
                <c:pt idx="2893">
                  <c:v>-1</c:v>
                </c:pt>
                <c:pt idx="2894">
                  <c:v>-1</c:v>
                </c:pt>
                <c:pt idx="2895">
                  <c:v>-1</c:v>
                </c:pt>
                <c:pt idx="2896">
                  <c:v>-1</c:v>
                </c:pt>
                <c:pt idx="2897">
                  <c:v>-1</c:v>
                </c:pt>
                <c:pt idx="2898">
                  <c:v>-1</c:v>
                </c:pt>
                <c:pt idx="2899">
                  <c:v>-1</c:v>
                </c:pt>
                <c:pt idx="2900">
                  <c:v>-1</c:v>
                </c:pt>
                <c:pt idx="2901">
                  <c:v>-1</c:v>
                </c:pt>
                <c:pt idx="2902">
                  <c:v>-1</c:v>
                </c:pt>
                <c:pt idx="2903">
                  <c:v>-1</c:v>
                </c:pt>
                <c:pt idx="2904">
                  <c:v>-1</c:v>
                </c:pt>
                <c:pt idx="2905">
                  <c:v>-1</c:v>
                </c:pt>
                <c:pt idx="2906">
                  <c:v>-1</c:v>
                </c:pt>
                <c:pt idx="2907">
                  <c:v>-1</c:v>
                </c:pt>
                <c:pt idx="2908">
                  <c:v>-1</c:v>
                </c:pt>
                <c:pt idx="2909">
                  <c:v>-1</c:v>
                </c:pt>
                <c:pt idx="2910">
                  <c:v>-1</c:v>
                </c:pt>
                <c:pt idx="2911">
                  <c:v>-1</c:v>
                </c:pt>
                <c:pt idx="2912">
                  <c:v>-1</c:v>
                </c:pt>
                <c:pt idx="2913">
                  <c:v>-1</c:v>
                </c:pt>
                <c:pt idx="2914">
                  <c:v>-1</c:v>
                </c:pt>
                <c:pt idx="2915">
                  <c:v>-1</c:v>
                </c:pt>
                <c:pt idx="2916">
                  <c:v>-1</c:v>
                </c:pt>
                <c:pt idx="2917">
                  <c:v>-1</c:v>
                </c:pt>
                <c:pt idx="2918">
                  <c:v>-1</c:v>
                </c:pt>
                <c:pt idx="2919">
                  <c:v>-1</c:v>
                </c:pt>
                <c:pt idx="2920">
                  <c:v>-1</c:v>
                </c:pt>
                <c:pt idx="2921">
                  <c:v>-1</c:v>
                </c:pt>
                <c:pt idx="2922">
                  <c:v>-1</c:v>
                </c:pt>
                <c:pt idx="2923">
                  <c:v>-1</c:v>
                </c:pt>
                <c:pt idx="2924">
                  <c:v>-1</c:v>
                </c:pt>
                <c:pt idx="2925">
                  <c:v>-1</c:v>
                </c:pt>
                <c:pt idx="2926">
                  <c:v>-1</c:v>
                </c:pt>
                <c:pt idx="2927">
                  <c:v>-1</c:v>
                </c:pt>
                <c:pt idx="2928">
                  <c:v>-1</c:v>
                </c:pt>
                <c:pt idx="2929">
                  <c:v>-1</c:v>
                </c:pt>
                <c:pt idx="2930">
                  <c:v>-1</c:v>
                </c:pt>
                <c:pt idx="2931">
                  <c:v>-1</c:v>
                </c:pt>
                <c:pt idx="2932">
                  <c:v>-1</c:v>
                </c:pt>
                <c:pt idx="2933">
                  <c:v>-1</c:v>
                </c:pt>
                <c:pt idx="2934">
                  <c:v>-1</c:v>
                </c:pt>
                <c:pt idx="2935">
                  <c:v>-1</c:v>
                </c:pt>
                <c:pt idx="2936">
                  <c:v>-1</c:v>
                </c:pt>
                <c:pt idx="2937">
                  <c:v>-1</c:v>
                </c:pt>
                <c:pt idx="2938">
                  <c:v>-1</c:v>
                </c:pt>
                <c:pt idx="2939">
                  <c:v>-1</c:v>
                </c:pt>
                <c:pt idx="2940">
                  <c:v>-1</c:v>
                </c:pt>
                <c:pt idx="2941">
                  <c:v>-1</c:v>
                </c:pt>
                <c:pt idx="2942">
                  <c:v>-1</c:v>
                </c:pt>
                <c:pt idx="2943">
                  <c:v>-1</c:v>
                </c:pt>
                <c:pt idx="2944">
                  <c:v>-1</c:v>
                </c:pt>
                <c:pt idx="2945">
                  <c:v>-1</c:v>
                </c:pt>
                <c:pt idx="2946">
                  <c:v>-1</c:v>
                </c:pt>
                <c:pt idx="2947">
                  <c:v>-1</c:v>
                </c:pt>
                <c:pt idx="2948">
                  <c:v>-1</c:v>
                </c:pt>
                <c:pt idx="2949">
                  <c:v>-1</c:v>
                </c:pt>
                <c:pt idx="2950">
                  <c:v>-1</c:v>
                </c:pt>
                <c:pt idx="2951">
                  <c:v>-1</c:v>
                </c:pt>
                <c:pt idx="2952">
                  <c:v>-1</c:v>
                </c:pt>
                <c:pt idx="2953">
                  <c:v>-1</c:v>
                </c:pt>
                <c:pt idx="2954">
                  <c:v>-1</c:v>
                </c:pt>
                <c:pt idx="2955">
                  <c:v>-1</c:v>
                </c:pt>
                <c:pt idx="2956">
                  <c:v>-1</c:v>
                </c:pt>
                <c:pt idx="2957">
                  <c:v>-1</c:v>
                </c:pt>
                <c:pt idx="2958">
                  <c:v>-1</c:v>
                </c:pt>
                <c:pt idx="2959">
                  <c:v>-1</c:v>
                </c:pt>
                <c:pt idx="2960">
                  <c:v>-1</c:v>
                </c:pt>
                <c:pt idx="2961">
                  <c:v>-1</c:v>
                </c:pt>
                <c:pt idx="2962">
                  <c:v>-1</c:v>
                </c:pt>
                <c:pt idx="2963">
                  <c:v>-1</c:v>
                </c:pt>
                <c:pt idx="2964">
                  <c:v>-1</c:v>
                </c:pt>
                <c:pt idx="2965">
                  <c:v>-1</c:v>
                </c:pt>
                <c:pt idx="2966">
                  <c:v>-1</c:v>
                </c:pt>
                <c:pt idx="2967">
                  <c:v>-1</c:v>
                </c:pt>
                <c:pt idx="2968">
                  <c:v>-1</c:v>
                </c:pt>
                <c:pt idx="2969">
                  <c:v>-1</c:v>
                </c:pt>
                <c:pt idx="2970">
                  <c:v>-1</c:v>
                </c:pt>
                <c:pt idx="2971">
                  <c:v>-1</c:v>
                </c:pt>
                <c:pt idx="2972">
                  <c:v>-1</c:v>
                </c:pt>
                <c:pt idx="2973">
                  <c:v>-1</c:v>
                </c:pt>
                <c:pt idx="2974">
                  <c:v>-1</c:v>
                </c:pt>
                <c:pt idx="2975">
                  <c:v>-1</c:v>
                </c:pt>
                <c:pt idx="2976">
                  <c:v>-1</c:v>
                </c:pt>
                <c:pt idx="2977">
                  <c:v>-1</c:v>
                </c:pt>
                <c:pt idx="2978">
                  <c:v>-1</c:v>
                </c:pt>
                <c:pt idx="2979">
                  <c:v>-1</c:v>
                </c:pt>
                <c:pt idx="2980">
                  <c:v>-1</c:v>
                </c:pt>
                <c:pt idx="2981">
                  <c:v>-1</c:v>
                </c:pt>
                <c:pt idx="2982">
                  <c:v>-1</c:v>
                </c:pt>
                <c:pt idx="2983">
                  <c:v>-1</c:v>
                </c:pt>
                <c:pt idx="2984">
                  <c:v>-1</c:v>
                </c:pt>
                <c:pt idx="2985">
                  <c:v>-1</c:v>
                </c:pt>
                <c:pt idx="2986">
                  <c:v>-1</c:v>
                </c:pt>
                <c:pt idx="2987">
                  <c:v>-1</c:v>
                </c:pt>
                <c:pt idx="2988">
                  <c:v>-1</c:v>
                </c:pt>
                <c:pt idx="2989">
                  <c:v>-1</c:v>
                </c:pt>
                <c:pt idx="2990">
                  <c:v>-1</c:v>
                </c:pt>
                <c:pt idx="2991">
                  <c:v>-1</c:v>
                </c:pt>
                <c:pt idx="2992">
                  <c:v>-1</c:v>
                </c:pt>
                <c:pt idx="2993">
                  <c:v>-1</c:v>
                </c:pt>
                <c:pt idx="2994">
                  <c:v>-1</c:v>
                </c:pt>
                <c:pt idx="2995">
                  <c:v>-1</c:v>
                </c:pt>
                <c:pt idx="2996">
                  <c:v>-1</c:v>
                </c:pt>
                <c:pt idx="2997">
                  <c:v>-1</c:v>
                </c:pt>
                <c:pt idx="2998">
                  <c:v>-1</c:v>
                </c:pt>
                <c:pt idx="2999">
                  <c:v>-1</c:v>
                </c:pt>
                <c:pt idx="3000">
                  <c:v>-1</c:v>
                </c:pt>
                <c:pt idx="3001">
                  <c:v>-1</c:v>
                </c:pt>
                <c:pt idx="3002">
                  <c:v>-1</c:v>
                </c:pt>
                <c:pt idx="3003">
                  <c:v>-1</c:v>
                </c:pt>
                <c:pt idx="3004">
                  <c:v>-1</c:v>
                </c:pt>
                <c:pt idx="3005">
                  <c:v>-1</c:v>
                </c:pt>
                <c:pt idx="3006">
                  <c:v>-1</c:v>
                </c:pt>
                <c:pt idx="3007">
                  <c:v>-1</c:v>
                </c:pt>
                <c:pt idx="3008">
                  <c:v>-1</c:v>
                </c:pt>
                <c:pt idx="3009">
                  <c:v>-1</c:v>
                </c:pt>
                <c:pt idx="3010">
                  <c:v>-1</c:v>
                </c:pt>
                <c:pt idx="3011">
                  <c:v>-1</c:v>
                </c:pt>
                <c:pt idx="3012">
                  <c:v>-1</c:v>
                </c:pt>
                <c:pt idx="3013">
                  <c:v>-1</c:v>
                </c:pt>
                <c:pt idx="3014">
                  <c:v>-1</c:v>
                </c:pt>
                <c:pt idx="3015">
                  <c:v>-1</c:v>
                </c:pt>
                <c:pt idx="3016">
                  <c:v>-1</c:v>
                </c:pt>
                <c:pt idx="3017">
                  <c:v>-1</c:v>
                </c:pt>
                <c:pt idx="3018">
                  <c:v>-1</c:v>
                </c:pt>
                <c:pt idx="3019">
                  <c:v>-1</c:v>
                </c:pt>
                <c:pt idx="3020">
                  <c:v>-1</c:v>
                </c:pt>
                <c:pt idx="3021">
                  <c:v>-1</c:v>
                </c:pt>
                <c:pt idx="3022">
                  <c:v>-1</c:v>
                </c:pt>
                <c:pt idx="3023">
                  <c:v>-1</c:v>
                </c:pt>
                <c:pt idx="3024">
                  <c:v>-1</c:v>
                </c:pt>
                <c:pt idx="3025">
                  <c:v>-1</c:v>
                </c:pt>
                <c:pt idx="3026">
                  <c:v>-1</c:v>
                </c:pt>
                <c:pt idx="3027">
                  <c:v>-1</c:v>
                </c:pt>
                <c:pt idx="3028">
                  <c:v>-1</c:v>
                </c:pt>
                <c:pt idx="3029">
                  <c:v>-1</c:v>
                </c:pt>
                <c:pt idx="3030">
                  <c:v>-1</c:v>
                </c:pt>
                <c:pt idx="3031">
                  <c:v>-1</c:v>
                </c:pt>
                <c:pt idx="3032">
                  <c:v>-1</c:v>
                </c:pt>
                <c:pt idx="3033">
                  <c:v>-1</c:v>
                </c:pt>
                <c:pt idx="3034">
                  <c:v>-1</c:v>
                </c:pt>
                <c:pt idx="3035">
                  <c:v>-1</c:v>
                </c:pt>
                <c:pt idx="3036">
                  <c:v>-1</c:v>
                </c:pt>
                <c:pt idx="3037">
                  <c:v>-1</c:v>
                </c:pt>
                <c:pt idx="3038">
                  <c:v>-1</c:v>
                </c:pt>
                <c:pt idx="3039">
                  <c:v>-1</c:v>
                </c:pt>
                <c:pt idx="3040">
                  <c:v>-1</c:v>
                </c:pt>
                <c:pt idx="3041">
                  <c:v>-1</c:v>
                </c:pt>
                <c:pt idx="3042">
                  <c:v>-1</c:v>
                </c:pt>
                <c:pt idx="3043">
                  <c:v>-1</c:v>
                </c:pt>
                <c:pt idx="3044">
                  <c:v>-1</c:v>
                </c:pt>
                <c:pt idx="3045">
                  <c:v>-1</c:v>
                </c:pt>
                <c:pt idx="3046">
                  <c:v>-1</c:v>
                </c:pt>
                <c:pt idx="3047">
                  <c:v>-1</c:v>
                </c:pt>
                <c:pt idx="3048">
                  <c:v>-1</c:v>
                </c:pt>
                <c:pt idx="3049">
                  <c:v>-1</c:v>
                </c:pt>
                <c:pt idx="3050">
                  <c:v>-1</c:v>
                </c:pt>
                <c:pt idx="3051">
                  <c:v>-1</c:v>
                </c:pt>
                <c:pt idx="3052">
                  <c:v>-1</c:v>
                </c:pt>
                <c:pt idx="3053">
                  <c:v>-1</c:v>
                </c:pt>
                <c:pt idx="3054">
                  <c:v>-1</c:v>
                </c:pt>
                <c:pt idx="3055">
                  <c:v>-1</c:v>
                </c:pt>
                <c:pt idx="3056">
                  <c:v>-1</c:v>
                </c:pt>
                <c:pt idx="3057">
                  <c:v>-1</c:v>
                </c:pt>
                <c:pt idx="3058">
                  <c:v>-1</c:v>
                </c:pt>
                <c:pt idx="3059">
                  <c:v>-1</c:v>
                </c:pt>
                <c:pt idx="3060">
                  <c:v>-1</c:v>
                </c:pt>
                <c:pt idx="3061">
                  <c:v>-1</c:v>
                </c:pt>
                <c:pt idx="3062">
                  <c:v>-1</c:v>
                </c:pt>
                <c:pt idx="3063">
                  <c:v>-1</c:v>
                </c:pt>
                <c:pt idx="3064">
                  <c:v>-1</c:v>
                </c:pt>
                <c:pt idx="3065">
                  <c:v>-1</c:v>
                </c:pt>
                <c:pt idx="3066">
                  <c:v>-1</c:v>
                </c:pt>
                <c:pt idx="3067">
                  <c:v>-1</c:v>
                </c:pt>
                <c:pt idx="3068">
                  <c:v>-1</c:v>
                </c:pt>
                <c:pt idx="3069">
                  <c:v>-1</c:v>
                </c:pt>
                <c:pt idx="3070">
                  <c:v>-1</c:v>
                </c:pt>
                <c:pt idx="3071">
                  <c:v>-1</c:v>
                </c:pt>
                <c:pt idx="3072">
                  <c:v>-1</c:v>
                </c:pt>
                <c:pt idx="3073">
                  <c:v>-1</c:v>
                </c:pt>
                <c:pt idx="3074">
                  <c:v>-1</c:v>
                </c:pt>
                <c:pt idx="3075">
                  <c:v>-1</c:v>
                </c:pt>
                <c:pt idx="3076">
                  <c:v>-1</c:v>
                </c:pt>
                <c:pt idx="3077">
                  <c:v>-1</c:v>
                </c:pt>
                <c:pt idx="3078">
                  <c:v>-1</c:v>
                </c:pt>
                <c:pt idx="3079">
                  <c:v>-1</c:v>
                </c:pt>
                <c:pt idx="3080">
                  <c:v>-1</c:v>
                </c:pt>
                <c:pt idx="3081">
                  <c:v>-1</c:v>
                </c:pt>
                <c:pt idx="3082">
                  <c:v>-1</c:v>
                </c:pt>
                <c:pt idx="3083">
                  <c:v>-1</c:v>
                </c:pt>
                <c:pt idx="3084">
                  <c:v>-1</c:v>
                </c:pt>
                <c:pt idx="3085">
                  <c:v>-1</c:v>
                </c:pt>
                <c:pt idx="3086">
                  <c:v>-1</c:v>
                </c:pt>
                <c:pt idx="3087">
                  <c:v>-1</c:v>
                </c:pt>
                <c:pt idx="3088">
                  <c:v>-1</c:v>
                </c:pt>
                <c:pt idx="3089">
                  <c:v>-1</c:v>
                </c:pt>
                <c:pt idx="3090">
                  <c:v>-1</c:v>
                </c:pt>
                <c:pt idx="3091">
                  <c:v>-1</c:v>
                </c:pt>
                <c:pt idx="3092">
                  <c:v>-1</c:v>
                </c:pt>
                <c:pt idx="3093">
                  <c:v>-1</c:v>
                </c:pt>
                <c:pt idx="3094">
                  <c:v>-1</c:v>
                </c:pt>
                <c:pt idx="3095">
                  <c:v>-1</c:v>
                </c:pt>
                <c:pt idx="3096">
                  <c:v>-1</c:v>
                </c:pt>
                <c:pt idx="3097">
                  <c:v>-1</c:v>
                </c:pt>
                <c:pt idx="3098">
                  <c:v>-1</c:v>
                </c:pt>
                <c:pt idx="3099">
                  <c:v>-1</c:v>
                </c:pt>
                <c:pt idx="3100">
                  <c:v>-1</c:v>
                </c:pt>
                <c:pt idx="3101">
                  <c:v>-1</c:v>
                </c:pt>
              </c:numCache>
            </c:numRef>
          </c:val>
          <c:smooth val="0"/>
          <c:extLst>
            <c:ext xmlns:c16="http://schemas.microsoft.com/office/drawing/2014/chart" uri="{C3380CC4-5D6E-409C-BE32-E72D297353CC}">
              <c16:uniqueId val="{00000006-2243-47FC-872A-BB94CD9AD3F5}"/>
            </c:ext>
          </c:extLst>
        </c:ser>
        <c:ser>
          <c:idx val="7"/>
          <c:order val="7"/>
          <c:tx>
            <c:strRef>
              <c:f>Waveform!$A$61</c:f>
              <c:strCache>
                <c:ptCount val="1"/>
                <c:pt idx="0">
                  <c:v>WRDATAONADMUXBUS</c:v>
                </c:pt>
              </c:strCache>
            </c:strRef>
          </c:tx>
          <c:marker>
            <c:symbol val="none"/>
          </c:marker>
          <c:cat>
            <c:numRef>
              <c:f>Waveform!$C$7:$DOJ$7</c:f>
              <c:numCache>
                <c:formatCode>0.0</c:formatCode>
                <c:ptCount val="3102"/>
                <c:pt idx="0">
                  <c:v>-0.1</c:v>
                </c:pt>
                <c:pt idx="1">
                  <c:v>0</c:v>
                </c:pt>
                <c:pt idx="2">
                  <c:v>0.1</c:v>
                </c:pt>
                <c:pt idx="3">
                  <c:v>0.2</c:v>
                </c:pt>
                <c:pt idx="4">
                  <c:v>0.30000000000000004</c:v>
                </c:pt>
                <c:pt idx="5">
                  <c:v>0.4</c:v>
                </c:pt>
                <c:pt idx="6">
                  <c:v>0.5</c:v>
                </c:pt>
                <c:pt idx="7">
                  <c:v>0.6</c:v>
                </c:pt>
                <c:pt idx="8">
                  <c:v>0.7</c:v>
                </c:pt>
                <c:pt idx="9">
                  <c:v>0.79999999999999993</c:v>
                </c:pt>
                <c:pt idx="10">
                  <c:v>0.89999999999999991</c:v>
                </c:pt>
                <c:pt idx="11">
                  <c:v>0.99999999999999989</c:v>
                </c:pt>
                <c:pt idx="12">
                  <c:v>1.0999999999999999</c:v>
                </c:pt>
                <c:pt idx="13">
                  <c:v>1.2</c:v>
                </c:pt>
                <c:pt idx="14">
                  <c:v>1.3</c:v>
                </c:pt>
                <c:pt idx="15">
                  <c:v>1.4000000000000001</c:v>
                </c:pt>
                <c:pt idx="16">
                  <c:v>1.5000000000000002</c:v>
                </c:pt>
                <c:pt idx="17">
                  <c:v>1.6000000000000003</c:v>
                </c:pt>
                <c:pt idx="18">
                  <c:v>1.7000000000000004</c:v>
                </c:pt>
                <c:pt idx="19">
                  <c:v>1.8000000000000005</c:v>
                </c:pt>
                <c:pt idx="20">
                  <c:v>1.9000000000000006</c:v>
                </c:pt>
                <c:pt idx="21">
                  <c:v>2.0000000000000004</c:v>
                </c:pt>
                <c:pt idx="22">
                  <c:v>2.1000000000000005</c:v>
                </c:pt>
                <c:pt idx="23">
                  <c:v>2.2000000000000006</c:v>
                </c:pt>
                <c:pt idx="24">
                  <c:v>2.3000000000000007</c:v>
                </c:pt>
                <c:pt idx="25">
                  <c:v>2.4000000000000008</c:v>
                </c:pt>
                <c:pt idx="26">
                  <c:v>2.5000000000000009</c:v>
                </c:pt>
                <c:pt idx="27">
                  <c:v>2.600000000000001</c:v>
                </c:pt>
                <c:pt idx="28">
                  <c:v>2.7000000000000011</c:v>
                </c:pt>
                <c:pt idx="29">
                  <c:v>2.8000000000000012</c:v>
                </c:pt>
                <c:pt idx="30">
                  <c:v>2.9000000000000012</c:v>
                </c:pt>
                <c:pt idx="31">
                  <c:v>3.0000000000000013</c:v>
                </c:pt>
                <c:pt idx="32">
                  <c:v>3.1000000000000014</c:v>
                </c:pt>
                <c:pt idx="33">
                  <c:v>3.2000000000000015</c:v>
                </c:pt>
                <c:pt idx="34">
                  <c:v>3.3000000000000016</c:v>
                </c:pt>
                <c:pt idx="35">
                  <c:v>3.4000000000000017</c:v>
                </c:pt>
                <c:pt idx="36">
                  <c:v>3.5000000000000018</c:v>
                </c:pt>
                <c:pt idx="37">
                  <c:v>3.6000000000000019</c:v>
                </c:pt>
                <c:pt idx="38">
                  <c:v>3.700000000000002</c:v>
                </c:pt>
                <c:pt idx="39">
                  <c:v>3.800000000000002</c:v>
                </c:pt>
                <c:pt idx="40">
                  <c:v>3.9000000000000021</c:v>
                </c:pt>
                <c:pt idx="41">
                  <c:v>4.0000000000000018</c:v>
                </c:pt>
                <c:pt idx="42">
                  <c:v>4.1000000000000014</c:v>
                </c:pt>
                <c:pt idx="43">
                  <c:v>4.2000000000000011</c:v>
                </c:pt>
                <c:pt idx="44">
                  <c:v>4.3000000000000007</c:v>
                </c:pt>
                <c:pt idx="45">
                  <c:v>4.4000000000000004</c:v>
                </c:pt>
                <c:pt idx="46">
                  <c:v>4.5</c:v>
                </c:pt>
                <c:pt idx="47">
                  <c:v>4.5999999999999996</c:v>
                </c:pt>
                <c:pt idx="48">
                  <c:v>4.6999999999999993</c:v>
                </c:pt>
                <c:pt idx="49">
                  <c:v>4.7999999999999989</c:v>
                </c:pt>
                <c:pt idx="50">
                  <c:v>4.8999999999999986</c:v>
                </c:pt>
                <c:pt idx="51">
                  <c:v>4.9999999999999982</c:v>
                </c:pt>
                <c:pt idx="52">
                  <c:v>5.0999999999999979</c:v>
                </c:pt>
                <c:pt idx="53">
                  <c:v>5.1999999999999975</c:v>
                </c:pt>
                <c:pt idx="54">
                  <c:v>5.2999999999999972</c:v>
                </c:pt>
                <c:pt idx="55">
                  <c:v>5.3999999999999968</c:v>
                </c:pt>
                <c:pt idx="56">
                  <c:v>5.4999999999999964</c:v>
                </c:pt>
                <c:pt idx="57">
                  <c:v>5.5999999999999961</c:v>
                </c:pt>
                <c:pt idx="58">
                  <c:v>5.6999999999999957</c:v>
                </c:pt>
                <c:pt idx="59">
                  <c:v>5.7999999999999954</c:v>
                </c:pt>
                <c:pt idx="60">
                  <c:v>5.899999999999995</c:v>
                </c:pt>
                <c:pt idx="61">
                  <c:v>5.9999999999999947</c:v>
                </c:pt>
                <c:pt idx="62">
                  <c:v>6.0999999999999943</c:v>
                </c:pt>
                <c:pt idx="63">
                  <c:v>6.199999999999994</c:v>
                </c:pt>
                <c:pt idx="64">
                  <c:v>6.2999999999999936</c:v>
                </c:pt>
                <c:pt idx="65">
                  <c:v>6.3999999999999932</c:v>
                </c:pt>
                <c:pt idx="66">
                  <c:v>6.4999999999999929</c:v>
                </c:pt>
                <c:pt idx="67">
                  <c:v>6.5999999999999925</c:v>
                </c:pt>
                <c:pt idx="68">
                  <c:v>6.6999999999999922</c:v>
                </c:pt>
                <c:pt idx="69">
                  <c:v>6.7999999999999918</c:v>
                </c:pt>
                <c:pt idx="70">
                  <c:v>6.8999999999999915</c:v>
                </c:pt>
                <c:pt idx="71">
                  <c:v>6.9999999999999911</c:v>
                </c:pt>
                <c:pt idx="72">
                  <c:v>7.0999999999999908</c:v>
                </c:pt>
                <c:pt idx="73">
                  <c:v>7.1999999999999904</c:v>
                </c:pt>
                <c:pt idx="74">
                  <c:v>7.2999999999999901</c:v>
                </c:pt>
                <c:pt idx="75">
                  <c:v>7.3999999999999897</c:v>
                </c:pt>
                <c:pt idx="76">
                  <c:v>7.4999999999999893</c:v>
                </c:pt>
                <c:pt idx="77">
                  <c:v>7.599999999999989</c:v>
                </c:pt>
                <c:pt idx="78">
                  <c:v>7.6999999999999886</c:v>
                </c:pt>
                <c:pt idx="79">
                  <c:v>7.7999999999999883</c:v>
                </c:pt>
                <c:pt idx="80">
                  <c:v>7.8999999999999879</c:v>
                </c:pt>
                <c:pt idx="81">
                  <c:v>7.9999999999999876</c:v>
                </c:pt>
                <c:pt idx="82">
                  <c:v>8.0999999999999872</c:v>
                </c:pt>
                <c:pt idx="83">
                  <c:v>8.1999999999999869</c:v>
                </c:pt>
                <c:pt idx="84">
                  <c:v>8.2999999999999865</c:v>
                </c:pt>
                <c:pt idx="85">
                  <c:v>8.3999999999999861</c:v>
                </c:pt>
                <c:pt idx="86">
                  <c:v>8.4999999999999858</c:v>
                </c:pt>
                <c:pt idx="87">
                  <c:v>8.5999999999999854</c:v>
                </c:pt>
                <c:pt idx="88">
                  <c:v>8.6999999999999851</c:v>
                </c:pt>
                <c:pt idx="89">
                  <c:v>8.7999999999999847</c:v>
                </c:pt>
                <c:pt idx="90">
                  <c:v>8.8999999999999844</c:v>
                </c:pt>
                <c:pt idx="91">
                  <c:v>8.999999999999984</c:v>
                </c:pt>
                <c:pt idx="92">
                  <c:v>9.0999999999999837</c:v>
                </c:pt>
                <c:pt idx="93">
                  <c:v>9.1999999999999833</c:v>
                </c:pt>
                <c:pt idx="94">
                  <c:v>9.2999999999999829</c:v>
                </c:pt>
                <c:pt idx="95">
                  <c:v>9.3999999999999826</c:v>
                </c:pt>
                <c:pt idx="96">
                  <c:v>9.4999999999999822</c:v>
                </c:pt>
                <c:pt idx="97">
                  <c:v>9.5999999999999819</c:v>
                </c:pt>
                <c:pt idx="98">
                  <c:v>9.6999999999999815</c:v>
                </c:pt>
                <c:pt idx="99">
                  <c:v>9.7999999999999812</c:v>
                </c:pt>
                <c:pt idx="100">
                  <c:v>9.8999999999999808</c:v>
                </c:pt>
                <c:pt idx="101">
                  <c:v>9.9999999999999805</c:v>
                </c:pt>
                <c:pt idx="102">
                  <c:v>10.09999999999998</c:v>
                </c:pt>
                <c:pt idx="103">
                  <c:v>10.19999999999998</c:v>
                </c:pt>
                <c:pt idx="104">
                  <c:v>10.299999999999979</c:v>
                </c:pt>
                <c:pt idx="105">
                  <c:v>10.399999999999979</c:v>
                </c:pt>
                <c:pt idx="106">
                  <c:v>10.499999999999979</c:v>
                </c:pt>
                <c:pt idx="107">
                  <c:v>10.599999999999978</c:v>
                </c:pt>
                <c:pt idx="108">
                  <c:v>10.699999999999978</c:v>
                </c:pt>
                <c:pt idx="109">
                  <c:v>10.799999999999978</c:v>
                </c:pt>
                <c:pt idx="110">
                  <c:v>10.899999999999977</c:v>
                </c:pt>
                <c:pt idx="111">
                  <c:v>10.999999999999977</c:v>
                </c:pt>
                <c:pt idx="112">
                  <c:v>11.099999999999977</c:v>
                </c:pt>
                <c:pt idx="113">
                  <c:v>11.199999999999976</c:v>
                </c:pt>
                <c:pt idx="114">
                  <c:v>11.299999999999976</c:v>
                </c:pt>
                <c:pt idx="115">
                  <c:v>11.399999999999975</c:v>
                </c:pt>
                <c:pt idx="116">
                  <c:v>11.499999999999975</c:v>
                </c:pt>
                <c:pt idx="117">
                  <c:v>11.599999999999975</c:v>
                </c:pt>
                <c:pt idx="118">
                  <c:v>11.699999999999974</c:v>
                </c:pt>
                <c:pt idx="119">
                  <c:v>11.799999999999974</c:v>
                </c:pt>
                <c:pt idx="120">
                  <c:v>11.899999999999974</c:v>
                </c:pt>
                <c:pt idx="121">
                  <c:v>11.999999999999973</c:v>
                </c:pt>
                <c:pt idx="122">
                  <c:v>12.099999999999973</c:v>
                </c:pt>
                <c:pt idx="123">
                  <c:v>12.199999999999973</c:v>
                </c:pt>
                <c:pt idx="124">
                  <c:v>12.299999999999972</c:v>
                </c:pt>
                <c:pt idx="125">
                  <c:v>12.399999999999972</c:v>
                </c:pt>
                <c:pt idx="126">
                  <c:v>12.499999999999972</c:v>
                </c:pt>
                <c:pt idx="127">
                  <c:v>12.599999999999971</c:v>
                </c:pt>
                <c:pt idx="128">
                  <c:v>12.699999999999971</c:v>
                </c:pt>
                <c:pt idx="129">
                  <c:v>12.799999999999971</c:v>
                </c:pt>
                <c:pt idx="130">
                  <c:v>12.89999999999997</c:v>
                </c:pt>
                <c:pt idx="131">
                  <c:v>12.99999999999997</c:v>
                </c:pt>
                <c:pt idx="132">
                  <c:v>13.099999999999969</c:v>
                </c:pt>
                <c:pt idx="133">
                  <c:v>13.199999999999969</c:v>
                </c:pt>
                <c:pt idx="134">
                  <c:v>13.299999999999969</c:v>
                </c:pt>
                <c:pt idx="135">
                  <c:v>13.399999999999968</c:v>
                </c:pt>
                <c:pt idx="136">
                  <c:v>13.499999999999968</c:v>
                </c:pt>
                <c:pt idx="137">
                  <c:v>13.599999999999968</c:v>
                </c:pt>
                <c:pt idx="138">
                  <c:v>13.699999999999967</c:v>
                </c:pt>
                <c:pt idx="139">
                  <c:v>13.799999999999967</c:v>
                </c:pt>
                <c:pt idx="140">
                  <c:v>13.899999999999967</c:v>
                </c:pt>
                <c:pt idx="141">
                  <c:v>13.999999999999966</c:v>
                </c:pt>
                <c:pt idx="142">
                  <c:v>14.099999999999966</c:v>
                </c:pt>
                <c:pt idx="143">
                  <c:v>14.199999999999966</c:v>
                </c:pt>
                <c:pt idx="144">
                  <c:v>14.299999999999965</c:v>
                </c:pt>
                <c:pt idx="145">
                  <c:v>14.399999999999965</c:v>
                </c:pt>
                <c:pt idx="146">
                  <c:v>14.499999999999964</c:v>
                </c:pt>
                <c:pt idx="147">
                  <c:v>14.599999999999964</c:v>
                </c:pt>
                <c:pt idx="148">
                  <c:v>14.699999999999964</c:v>
                </c:pt>
                <c:pt idx="149">
                  <c:v>14.799999999999963</c:v>
                </c:pt>
                <c:pt idx="150">
                  <c:v>14.899999999999963</c:v>
                </c:pt>
                <c:pt idx="151">
                  <c:v>14.999999999999963</c:v>
                </c:pt>
                <c:pt idx="152">
                  <c:v>15.099999999999962</c:v>
                </c:pt>
                <c:pt idx="153">
                  <c:v>15.199999999999962</c:v>
                </c:pt>
                <c:pt idx="154">
                  <c:v>15.299999999999962</c:v>
                </c:pt>
                <c:pt idx="155">
                  <c:v>15.399999999999961</c:v>
                </c:pt>
                <c:pt idx="156">
                  <c:v>15.499999999999961</c:v>
                </c:pt>
                <c:pt idx="157">
                  <c:v>15.599999999999961</c:v>
                </c:pt>
                <c:pt idx="158">
                  <c:v>15.69999999999996</c:v>
                </c:pt>
                <c:pt idx="159">
                  <c:v>15.79999999999996</c:v>
                </c:pt>
                <c:pt idx="160">
                  <c:v>15.899999999999959</c:v>
                </c:pt>
                <c:pt idx="161">
                  <c:v>15.999999999999959</c:v>
                </c:pt>
                <c:pt idx="162">
                  <c:v>16.099999999999959</c:v>
                </c:pt>
                <c:pt idx="163">
                  <c:v>16.19999999999996</c:v>
                </c:pt>
                <c:pt idx="164">
                  <c:v>16.299999999999962</c:v>
                </c:pt>
                <c:pt idx="165">
                  <c:v>16.399999999999963</c:v>
                </c:pt>
                <c:pt idx="166">
                  <c:v>16.499999999999964</c:v>
                </c:pt>
                <c:pt idx="167">
                  <c:v>16.599999999999966</c:v>
                </c:pt>
                <c:pt idx="168">
                  <c:v>16.699999999999967</c:v>
                </c:pt>
                <c:pt idx="169">
                  <c:v>16.799999999999969</c:v>
                </c:pt>
                <c:pt idx="170">
                  <c:v>16.89999999999997</c:v>
                </c:pt>
                <c:pt idx="171">
                  <c:v>16.999999999999972</c:v>
                </c:pt>
                <c:pt idx="172">
                  <c:v>17.099999999999973</c:v>
                </c:pt>
                <c:pt idx="173">
                  <c:v>17.199999999999974</c:v>
                </c:pt>
                <c:pt idx="174">
                  <c:v>17.299999999999976</c:v>
                </c:pt>
                <c:pt idx="175">
                  <c:v>17.399999999999977</c:v>
                </c:pt>
                <c:pt idx="176">
                  <c:v>17.499999999999979</c:v>
                </c:pt>
                <c:pt idx="177">
                  <c:v>17.59999999999998</c:v>
                </c:pt>
                <c:pt idx="178">
                  <c:v>17.699999999999982</c:v>
                </c:pt>
                <c:pt idx="179">
                  <c:v>17.799999999999983</c:v>
                </c:pt>
                <c:pt idx="180">
                  <c:v>17.899999999999984</c:v>
                </c:pt>
                <c:pt idx="181">
                  <c:v>17.999999999999986</c:v>
                </c:pt>
                <c:pt idx="182">
                  <c:v>18.099999999999987</c:v>
                </c:pt>
                <c:pt idx="183">
                  <c:v>18.199999999999989</c:v>
                </c:pt>
                <c:pt idx="184">
                  <c:v>18.29999999999999</c:v>
                </c:pt>
                <c:pt idx="185">
                  <c:v>18.399999999999991</c:v>
                </c:pt>
                <c:pt idx="186">
                  <c:v>18.499999999999993</c:v>
                </c:pt>
                <c:pt idx="187">
                  <c:v>18.599999999999994</c:v>
                </c:pt>
                <c:pt idx="188">
                  <c:v>18.699999999999996</c:v>
                </c:pt>
                <c:pt idx="189">
                  <c:v>18.799999999999997</c:v>
                </c:pt>
                <c:pt idx="190">
                  <c:v>18.899999999999999</c:v>
                </c:pt>
                <c:pt idx="191">
                  <c:v>19</c:v>
                </c:pt>
                <c:pt idx="192">
                  <c:v>19.100000000000001</c:v>
                </c:pt>
                <c:pt idx="193">
                  <c:v>19.200000000000003</c:v>
                </c:pt>
                <c:pt idx="194">
                  <c:v>19.300000000000004</c:v>
                </c:pt>
                <c:pt idx="195">
                  <c:v>19.400000000000006</c:v>
                </c:pt>
                <c:pt idx="196">
                  <c:v>19.500000000000007</c:v>
                </c:pt>
                <c:pt idx="197">
                  <c:v>19.600000000000009</c:v>
                </c:pt>
                <c:pt idx="198">
                  <c:v>19.70000000000001</c:v>
                </c:pt>
                <c:pt idx="199">
                  <c:v>19.800000000000011</c:v>
                </c:pt>
                <c:pt idx="200">
                  <c:v>19.900000000000013</c:v>
                </c:pt>
                <c:pt idx="201">
                  <c:v>20.000000000000014</c:v>
                </c:pt>
                <c:pt idx="202">
                  <c:v>20.100000000000016</c:v>
                </c:pt>
                <c:pt idx="203">
                  <c:v>20.200000000000017</c:v>
                </c:pt>
                <c:pt idx="204">
                  <c:v>20.300000000000018</c:v>
                </c:pt>
                <c:pt idx="205">
                  <c:v>20.40000000000002</c:v>
                </c:pt>
                <c:pt idx="206">
                  <c:v>20.500000000000021</c:v>
                </c:pt>
                <c:pt idx="207">
                  <c:v>20.600000000000023</c:v>
                </c:pt>
                <c:pt idx="208">
                  <c:v>20.700000000000024</c:v>
                </c:pt>
                <c:pt idx="209">
                  <c:v>20.800000000000026</c:v>
                </c:pt>
                <c:pt idx="210">
                  <c:v>20.900000000000027</c:v>
                </c:pt>
                <c:pt idx="211">
                  <c:v>21.000000000000028</c:v>
                </c:pt>
                <c:pt idx="212">
                  <c:v>21.10000000000003</c:v>
                </c:pt>
                <c:pt idx="213">
                  <c:v>21.200000000000031</c:v>
                </c:pt>
                <c:pt idx="214">
                  <c:v>21.300000000000033</c:v>
                </c:pt>
                <c:pt idx="215">
                  <c:v>21.400000000000034</c:v>
                </c:pt>
                <c:pt idx="216">
                  <c:v>21.500000000000036</c:v>
                </c:pt>
                <c:pt idx="217">
                  <c:v>21.600000000000037</c:v>
                </c:pt>
                <c:pt idx="218">
                  <c:v>21.700000000000038</c:v>
                </c:pt>
                <c:pt idx="219">
                  <c:v>21.80000000000004</c:v>
                </c:pt>
                <c:pt idx="220">
                  <c:v>21.900000000000041</c:v>
                </c:pt>
                <c:pt idx="221">
                  <c:v>22.000000000000043</c:v>
                </c:pt>
                <c:pt idx="222">
                  <c:v>22.100000000000044</c:v>
                </c:pt>
                <c:pt idx="223">
                  <c:v>22.200000000000045</c:v>
                </c:pt>
                <c:pt idx="224">
                  <c:v>22.300000000000047</c:v>
                </c:pt>
                <c:pt idx="225">
                  <c:v>22.400000000000048</c:v>
                </c:pt>
                <c:pt idx="226">
                  <c:v>22.50000000000005</c:v>
                </c:pt>
                <c:pt idx="227">
                  <c:v>22.600000000000051</c:v>
                </c:pt>
                <c:pt idx="228">
                  <c:v>22.700000000000053</c:v>
                </c:pt>
                <c:pt idx="229">
                  <c:v>22.800000000000054</c:v>
                </c:pt>
                <c:pt idx="230">
                  <c:v>22.900000000000055</c:v>
                </c:pt>
                <c:pt idx="231">
                  <c:v>23.000000000000057</c:v>
                </c:pt>
                <c:pt idx="232">
                  <c:v>23.100000000000058</c:v>
                </c:pt>
                <c:pt idx="233">
                  <c:v>23.20000000000006</c:v>
                </c:pt>
                <c:pt idx="234">
                  <c:v>23.300000000000061</c:v>
                </c:pt>
                <c:pt idx="235">
                  <c:v>23.400000000000063</c:v>
                </c:pt>
                <c:pt idx="236">
                  <c:v>23.500000000000064</c:v>
                </c:pt>
                <c:pt idx="237">
                  <c:v>23.600000000000065</c:v>
                </c:pt>
                <c:pt idx="238">
                  <c:v>23.700000000000067</c:v>
                </c:pt>
                <c:pt idx="239">
                  <c:v>23.800000000000068</c:v>
                </c:pt>
                <c:pt idx="240">
                  <c:v>23.90000000000007</c:v>
                </c:pt>
                <c:pt idx="241">
                  <c:v>24.000000000000071</c:v>
                </c:pt>
                <c:pt idx="242">
                  <c:v>24.100000000000072</c:v>
                </c:pt>
                <c:pt idx="243">
                  <c:v>24.200000000000074</c:v>
                </c:pt>
                <c:pt idx="244">
                  <c:v>24.300000000000075</c:v>
                </c:pt>
                <c:pt idx="245">
                  <c:v>24.400000000000077</c:v>
                </c:pt>
                <c:pt idx="246">
                  <c:v>24.500000000000078</c:v>
                </c:pt>
                <c:pt idx="247">
                  <c:v>24.60000000000008</c:v>
                </c:pt>
                <c:pt idx="248">
                  <c:v>24.700000000000081</c:v>
                </c:pt>
                <c:pt idx="249">
                  <c:v>24.800000000000082</c:v>
                </c:pt>
                <c:pt idx="250">
                  <c:v>24.900000000000084</c:v>
                </c:pt>
                <c:pt idx="251">
                  <c:v>25.000000000000085</c:v>
                </c:pt>
                <c:pt idx="252">
                  <c:v>25.100000000000087</c:v>
                </c:pt>
                <c:pt idx="253">
                  <c:v>25.200000000000088</c:v>
                </c:pt>
                <c:pt idx="254">
                  <c:v>25.30000000000009</c:v>
                </c:pt>
                <c:pt idx="255">
                  <c:v>25.400000000000091</c:v>
                </c:pt>
                <c:pt idx="256">
                  <c:v>25.500000000000092</c:v>
                </c:pt>
                <c:pt idx="257">
                  <c:v>25.600000000000094</c:v>
                </c:pt>
                <c:pt idx="258">
                  <c:v>25.700000000000095</c:v>
                </c:pt>
                <c:pt idx="259">
                  <c:v>25.800000000000097</c:v>
                </c:pt>
                <c:pt idx="260">
                  <c:v>25.900000000000098</c:v>
                </c:pt>
                <c:pt idx="261">
                  <c:v>26.000000000000099</c:v>
                </c:pt>
                <c:pt idx="262">
                  <c:v>26.100000000000101</c:v>
                </c:pt>
                <c:pt idx="263">
                  <c:v>26.200000000000102</c:v>
                </c:pt>
                <c:pt idx="264">
                  <c:v>26.300000000000104</c:v>
                </c:pt>
                <c:pt idx="265">
                  <c:v>26.400000000000105</c:v>
                </c:pt>
                <c:pt idx="266">
                  <c:v>26.500000000000107</c:v>
                </c:pt>
                <c:pt idx="267">
                  <c:v>26.600000000000108</c:v>
                </c:pt>
                <c:pt idx="268">
                  <c:v>26.700000000000109</c:v>
                </c:pt>
                <c:pt idx="269">
                  <c:v>26.800000000000111</c:v>
                </c:pt>
                <c:pt idx="270">
                  <c:v>26.900000000000112</c:v>
                </c:pt>
                <c:pt idx="271">
                  <c:v>27.000000000000114</c:v>
                </c:pt>
                <c:pt idx="272">
                  <c:v>27.100000000000115</c:v>
                </c:pt>
                <c:pt idx="273">
                  <c:v>27.200000000000117</c:v>
                </c:pt>
                <c:pt idx="274">
                  <c:v>27.300000000000118</c:v>
                </c:pt>
                <c:pt idx="275">
                  <c:v>27.400000000000119</c:v>
                </c:pt>
                <c:pt idx="276">
                  <c:v>27.500000000000121</c:v>
                </c:pt>
                <c:pt idx="277">
                  <c:v>27.600000000000122</c:v>
                </c:pt>
                <c:pt idx="278">
                  <c:v>27.700000000000124</c:v>
                </c:pt>
                <c:pt idx="279">
                  <c:v>27.800000000000125</c:v>
                </c:pt>
                <c:pt idx="280">
                  <c:v>27.900000000000126</c:v>
                </c:pt>
                <c:pt idx="281">
                  <c:v>28.000000000000128</c:v>
                </c:pt>
                <c:pt idx="282">
                  <c:v>28.100000000000129</c:v>
                </c:pt>
                <c:pt idx="283">
                  <c:v>28.200000000000131</c:v>
                </c:pt>
                <c:pt idx="284">
                  <c:v>28.300000000000132</c:v>
                </c:pt>
                <c:pt idx="285">
                  <c:v>28.400000000000134</c:v>
                </c:pt>
                <c:pt idx="286">
                  <c:v>28.500000000000135</c:v>
                </c:pt>
                <c:pt idx="287">
                  <c:v>28.600000000000136</c:v>
                </c:pt>
                <c:pt idx="288">
                  <c:v>28.700000000000138</c:v>
                </c:pt>
                <c:pt idx="289">
                  <c:v>28.800000000000139</c:v>
                </c:pt>
                <c:pt idx="290">
                  <c:v>28.900000000000141</c:v>
                </c:pt>
                <c:pt idx="291">
                  <c:v>29.000000000000142</c:v>
                </c:pt>
                <c:pt idx="292">
                  <c:v>29.100000000000144</c:v>
                </c:pt>
                <c:pt idx="293">
                  <c:v>29.200000000000145</c:v>
                </c:pt>
                <c:pt idx="294">
                  <c:v>29.300000000000146</c:v>
                </c:pt>
                <c:pt idx="295">
                  <c:v>29.400000000000148</c:v>
                </c:pt>
                <c:pt idx="296">
                  <c:v>29.500000000000149</c:v>
                </c:pt>
                <c:pt idx="297">
                  <c:v>29.600000000000151</c:v>
                </c:pt>
                <c:pt idx="298">
                  <c:v>29.700000000000152</c:v>
                </c:pt>
                <c:pt idx="299">
                  <c:v>29.800000000000153</c:v>
                </c:pt>
                <c:pt idx="300">
                  <c:v>29.900000000000155</c:v>
                </c:pt>
                <c:pt idx="301">
                  <c:v>30.000000000000156</c:v>
                </c:pt>
                <c:pt idx="302">
                  <c:v>30.100000000000158</c:v>
                </c:pt>
                <c:pt idx="303">
                  <c:v>30.200000000000159</c:v>
                </c:pt>
                <c:pt idx="304">
                  <c:v>30.300000000000161</c:v>
                </c:pt>
                <c:pt idx="305">
                  <c:v>30.400000000000162</c:v>
                </c:pt>
                <c:pt idx="306">
                  <c:v>30.500000000000163</c:v>
                </c:pt>
                <c:pt idx="307">
                  <c:v>30.600000000000165</c:v>
                </c:pt>
                <c:pt idx="308">
                  <c:v>30.700000000000166</c:v>
                </c:pt>
                <c:pt idx="309">
                  <c:v>30.800000000000168</c:v>
                </c:pt>
                <c:pt idx="310">
                  <c:v>30.900000000000169</c:v>
                </c:pt>
                <c:pt idx="311">
                  <c:v>31.000000000000171</c:v>
                </c:pt>
                <c:pt idx="312">
                  <c:v>31.100000000000172</c:v>
                </c:pt>
                <c:pt idx="313">
                  <c:v>31.200000000000173</c:v>
                </c:pt>
                <c:pt idx="314">
                  <c:v>31.300000000000175</c:v>
                </c:pt>
                <c:pt idx="315">
                  <c:v>31.400000000000176</c:v>
                </c:pt>
                <c:pt idx="316">
                  <c:v>31.500000000000178</c:v>
                </c:pt>
                <c:pt idx="317">
                  <c:v>31.600000000000179</c:v>
                </c:pt>
                <c:pt idx="318">
                  <c:v>31.70000000000018</c:v>
                </c:pt>
                <c:pt idx="319">
                  <c:v>31.800000000000182</c:v>
                </c:pt>
                <c:pt idx="320">
                  <c:v>31.900000000000183</c:v>
                </c:pt>
                <c:pt idx="321">
                  <c:v>32.000000000000185</c:v>
                </c:pt>
                <c:pt idx="322">
                  <c:v>32.100000000000186</c:v>
                </c:pt>
                <c:pt idx="323">
                  <c:v>32.200000000000188</c:v>
                </c:pt>
                <c:pt idx="324">
                  <c:v>32.300000000000189</c:v>
                </c:pt>
                <c:pt idx="325">
                  <c:v>32.40000000000019</c:v>
                </c:pt>
                <c:pt idx="326">
                  <c:v>32.500000000000192</c:v>
                </c:pt>
                <c:pt idx="327">
                  <c:v>32.600000000000193</c:v>
                </c:pt>
                <c:pt idx="328">
                  <c:v>32.700000000000195</c:v>
                </c:pt>
                <c:pt idx="329">
                  <c:v>32.800000000000196</c:v>
                </c:pt>
                <c:pt idx="330">
                  <c:v>32.900000000000198</c:v>
                </c:pt>
                <c:pt idx="331">
                  <c:v>33.000000000000199</c:v>
                </c:pt>
                <c:pt idx="332">
                  <c:v>33.1000000000002</c:v>
                </c:pt>
                <c:pt idx="333">
                  <c:v>33.200000000000202</c:v>
                </c:pt>
                <c:pt idx="334">
                  <c:v>33.300000000000203</c:v>
                </c:pt>
                <c:pt idx="335">
                  <c:v>33.400000000000205</c:v>
                </c:pt>
                <c:pt idx="336">
                  <c:v>33.500000000000206</c:v>
                </c:pt>
                <c:pt idx="337">
                  <c:v>33.600000000000207</c:v>
                </c:pt>
                <c:pt idx="338">
                  <c:v>33.700000000000209</c:v>
                </c:pt>
                <c:pt idx="339">
                  <c:v>33.80000000000021</c:v>
                </c:pt>
                <c:pt idx="340">
                  <c:v>33.900000000000212</c:v>
                </c:pt>
                <c:pt idx="341">
                  <c:v>34.000000000000213</c:v>
                </c:pt>
                <c:pt idx="342">
                  <c:v>34.100000000000215</c:v>
                </c:pt>
                <c:pt idx="343">
                  <c:v>34.200000000000216</c:v>
                </c:pt>
                <c:pt idx="344">
                  <c:v>34.300000000000217</c:v>
                </c:pt>
                <c:pt idx="345">
                  <c:v>34.400000000000219</c:v>
                </c:pt>
                <c:pt idx="346">
                  <c:v>34.50000000000022</c:v>
                </c:pt>
                <c:pt idx="347">
                  <c:v>34.600000000000222</c:v>
                </c:pt>
                <c:pt idx="348">
                  <c:v>34.700000000000223</c:v>
                </c:pt>
                <c:pt idx="349">
                  <c:v>34.800000000000225</c:v>
                </c:pt>
                <c:pt idx="350">
                  <c:v>34.900000000000226</c:v>
                </c:pt>
                <c:pt idx="351">
                  <c:v>35.000000000000227</c:v>
                </c:pt>
                <c:pt idx="352">
                  <c:v>35.100000000000229</c:v>
                </c:pt>
                <c:pt idx="353">
                  <c:v>35.20000000000023</c:v>
                </c:pt>
                <c:pt idx="354">
                  <c:v>35.300000000000232</c:v>
                </c:pt>
                <c:pt idx="355">
                  <c:v>35.400000000000233</c:v>
                </c:pt>
                <c:pt idx="356">
                  <c:v>35.500000000000234</c:v>
                </c:pt>
                <c:pt idx="357">
                  <c:v>35.600000000000236</c:v>
                </c:pt>
                <c:pt idx="358">
                  <c:v>35.700000000000237</c:v>
                </c:pt>
                <c:pt idx="359">
                  <c:v>35.800000000000239</c:v>
                </c:pt>
                <c:pt idx="360">
                  <c:v>35.90000000000024</c:v>
                </c:pt>
                <c:pt idx="361">
                  <c:v>36.000000000000242</c:v>
                </c:pt>
                <c:pt idx="362">
                  <c:v>36.100000000000243</c:v>
                </c:pt>
                <c:pt idx="363">
                  <c:v>36.200000000000244</c:v>
                </c:pt>
                <c:pt idx="364">
                  <c:v>36.300000000000246</c:v>
                </c:pt>
                <c:pt idx="365">
                  <c:v>36.400000000000247</c:v>
                </c:pt>
                <c:pt idx="366">
                  <c:v>36.500000000000249</c:v>
                </c:pt>
                <c:pt idx="367">
                  <c:v>36.60000000000025</c:v>
                </c:pt>
                <c:pt idx="368">
                  <c:v>36.700000000000252</c:v>
                </c:pt>
                <c:pt idx="369">
                  <c:v>36.800000000000253</c:v>
                </c:pt>
                <c:pt idx="370">
                  <c:v>36.900000000000254</c:v>
                </c:pt>
                <c:pt idx="371">
                  <c:v>37.000000000000256</c:v>
                </c:pt>
                <c:pt idx="372">
                  <c:v>37.100000000000257</c:v>
                </c:pt>
                <c:pt idx="373">
                  <c:v>37.200000000000259</c:v>
                </c:pt>
                <c:pt idx="374">
                  <c:v>37.30000000000026</c:v>
                </c:pt>
                <c:pt idx="375">
                  <c:v>37.400000000000261</c:v>
                </c:pt>
                <c:pt idx="376">
                  <c:v>37.500000000000263</c:v>
                </c:pt>
                <c:pt idx="377">
                  <c:v>37.600000000000264</c:v>
                </c:pt>
                <c:pt idx="378">
                  <c:v>37.700000000000266</c:v>
                </c:pt>
                <c:pt idx="379">
                  <c:v>37.800000000000267</c:v>
                </c:pt>
                <c:pt idx="380">
                  <c:v>37.900000000000269</c:v>
                </c:pt>
                <c:pt idx="381">
                  <c:v>38.00000000000027</c:v>
                </c:pt>
                <c:pt idx="382">
                  <c:v>38.100000000000271</c:v>
                </c:pt>
                <c:pt idx="383">
                  <c:v>38.200000000000273</c:v>
                </c:pt>
                <c:pt idx="384">
                  <c:v>38.300000000000274</c:v>
                </c:pt>
                <c:pt idx="385">
                  <c:v>38.400000000000276</c:v>
                </c:pt>
                <c:pt idx="386">
                  <c:v>38.500000000000277</c:v>
                </c:pt>
                <c:pt idx="387">
                  <c:v>38.600000000000279</c:v>
                </c:pt>
                <c:pt idx="388">
                  <c:v>38.70000000000028</c:v>
                </c:pt>
                <c:pt idx="389">
                  <c:v>38.800000000000281</c:v>
                </c:pt>
                <c:pt idx="390">
                  <c:v>38.900000000000283</c:v>
                </c:pt>
                <c:pt idx="391">
                  <c:v>39.000000000000284</c:v>
                </c:pt>
                <c:pt idx="392">
                  <c:v>39.100000000000286</c:v>
                </c:pt>
                <c:pt idx="393">
                  <c:v>39.200000000000287</c:v>
                </c:pt>
                <c:pt idx="394">
                  <c:v>39.300000000000288</c:v>
                </c:pt>
                <c:pt idx="395">
                  <c:v>39.40000000000029</c:v>
                </c:pt>
                <c:pt idx="396">
                  <c:v>39.500000000000291</c:v>
                </c:pt>
                <c:pt idx="397">
                  <c:v>39.600000000000293</c:v>
                </c:pt>
                <c:pt idx="398">
                  <c:v>39.700000000000294</c:v>
                </c:pt>
                <c:pt idx="399">
                  <c:v>39.800000000000296</c:v>
                </c:pt>
                <c:pt idx="400">
                  <c:v>39.900000000000297</c:v>
                </c:pt>
                <c:pt idx="401">
                  <c:v>40.000000000000298</c:v>
                </c:pt>
                <c:pt idx="402">
                  <c:v>40.1000000000003</c:v>
                </c:pt>
                <c:pt idx="403">
                  <c:v>40.200000000000301</c:v>
                </c:pt>
                <c:pt idx="404">
                  <c:v>40.300000000000303</c:v>
                </c:pt>
                <c:pt idx="405">
                  <c:v>40.400000000000304</c:v>
                </c:pt>
                <c:pt idx="406">
                  <c:v>40.500000000000306</c:v>
                </c:pt>
                <c:pt idx="407">
                  <c:v>40.600000000000307</c:v>
                </c:pt>
                <c:pt idx="408">
                  <c:v>40.700000000000308</c:v>
                </c:pt>
                <c:pt idx="409">
                  <c:v>40.80000000000031</c:v>
                </c:pt>
                <c:pt idx="410">
                  <c:v>40.900000000000311</c:v>
                </c:pt>
                <c:pt idx="411">
                  <c:v>41.000000000000313</c:v>
                </c:pt>
                <c:pt idx="412">
                  <c:v>41.100000000000314</c:v>
                </c:pt>
                <c:pt idx="413">
                  <c:v>41.200000000000315</c:v>
                </c:pt>
                <c:pt idx="414">
                  <c:v>41.300000000000317</c:v>
                </c:pt>
                <c:pt idx="415">
                  <c:v>41.400000000000318</c:v>
                </c:pt>
                <c:pt idx="416">
                  <c:v>41.50000000000032</c:v>
                </c:pt>
                <c:pt idx="417">
                  <c:v>41.600000000000321</c:v>
                </c:pt>
                <c:pt idx="418">
                  <c:v>41.700000000000323</c:v>
                </c:pt>
                <c:pt idx="419">
                  <c:v>41.800000000000324</c:v>
                </c:pt>
                <c:pt idx="420">
                  <c:v>41.900000000000325</c:v>
                </c:pt>
                <c:pt idx="421">
                  <c:v>42.000000000000327</c:v>
                </c:pt>
                <c:pt idx="422">
                  <c:v>42.100000000000328</c:v>
                </c:pt>
                <c:pt idx="423">
                  <c:v>42.20000000000033</c:v>
                </c:pt>
                <c:pt idx="424">
                  <c:v>42.300000000000331</c:v>
                </c:pt>
                <c:pt idx="425">
                  <c:v>42.400000000000333</c:v>
                </c:pt>
                <c:pt idx="426">
                  <c:v>42.500000000000334</c:v>
                </c:pt>
                <c:pt idx="427">
                  <c:v>42.600000000000335</c:v>
                </c:pt>
                <c:pt idx="428">
                  <c:v>42.700000000000337</c:v>
                </c:pt>
                <c:pt idx="429">
                  <c:v>42.800000000000338</c:v>
                </c:pt>
                <c:pt idx="430">
                  <c:v>42.90000000000034</c:v>
                </c:pt>
                <c:pt idx="431">
                  <c:v>43.000000000000341</c:v>
                </c:pt>
                <c:pt idx="432">
                  <c:v>43.100000000000342</c:v>
                </c:pt>
                <c:pt idx="433">
                  <c:v>43.200000000000344</c:v>
                </c:pt>
                <c:pt idx="434">
                  <c:v>43.300000000000345</c:v>
                </c:pt>
                <c:pt idx="435">
                  <c:v>43.400000000000347</c:v>
                </c:pt>
                <c:pt idx="436">
                  <c:v>43.500000000000348</c:v>
                </c:pt>
                <c:pt idx="437">
                  <c:v>43.60000000000035</c:v>
                </c:pt>
                <c:pt idx="438">
                  <c:v>43.700000000000351</c:v>
                </c:pt>
                <c:pt idx="439">
                  <c:v>43.800000000000352</c:v>
                </c:pt>
                <c:pt idx="440">
                  <c:v>43.900000000000354</c:v>
                </c:pt>
                <c:pt idx="441">
                  <c:v>44.000000000000355</c:v>
                </c:pt>
                <c:pt idx="442">
                  <c:v>44.100000000000357</c:v>
                </c:pt>
                <c:pt idx="443">
                  <c:v>44.200000000000358</c:v>
                </c:pt>
                <c:pt idx="444">
                  <c:v>44.30000000000036</c:v>
                </c:pt>
                <c:pt idx="445">
                  <c:v>44.400000000000361</c:v>
                </c:pt>
                <c:pt idx="446">
                  <c:v>44.500000000000362</c:v>
                </c:pt>
                <c:pt idx="447">
                  <c:v>44.600000000000364</c:v>
                </c:pt>
                <c:pt idx="448">
                  <c:v>44.700000000000365</c:v>
                </c:pt>
                <c:pt idx="449">
                  <c:v>44.800000000000367</c:v>
                </c:pt>
                <c:pt idx="450">
                  <c:v>44.900000000000368</c:v>
                </c:pt>
                <c:pt idx="451">
                  <c:v>45.000000000000369</c:v>
                </c:pt>
                <c:pt idx="452">
                  <c:v>45.100000000000371</c:v>
                </c:pt>
                <c:pt idx="453">
                  <c:v>45.200000000000372</c:v>
                </c:pt>
                <c:pt idx="454">
                  <c:v>45.300000000000374</c:v>
                </c:pt>
                <c:pt idx="455">
                  <c:v>45.400000000000375</c:v>
                </c:pt>
                <c:pt idx="456">
                  <c:v>45.500000000000377</c:v>
                </c:pt>
                <c:pt idx="457">
                  <c:v>45.600000000000378</c:v>
                </c:pt>
                <c:pt idx="458">
                  <c:v>45.700000000000379</c:v>
                </c:pt>
                <c:pt idx="459">
                  <c:v>45.800000000000381</c:v>
                </c:pt>
                <c:pt idx="460">
                  <c:v>45.900000000000382</c:v>
                </c:pt>
                <c:pt idx="461">
                  <c:v>46.000000000000384</c:v>
                </c:pt>
                <c:pt idx="462">
                  <c:v>46.100000000000385</c:v>
                </c:pt>
                <c:pt idx="463">
                  <c:v>46.200000000000387</c:v>
                </c:pt>
                <c:pt idx="464">
                  <c:v>46.300000000000388</c:v>
                </c:pt>
                <c:pt idx="465">
                  <c:v>46.400000000000389</c:v>
                </c:pt>
                <c:pt idx="466">
                  <c:v>46.500000000000391</c:v>
                </c:pt>
                <c:pt idx="467">
                  <c:v>46.600000000000392</c:v>
                </c:pt>
                <c:pt idx="468">
                  <c:v>46.700000000000394</c:v>
                </c:pt>
                <c:pt idx="469">
                  <c:v>46.800000000000395</c:v>
                </c:pt>
                <c:pt idx="470">
                  <c:v>46.900000000000396</c:v>
                </c:pt>
                <c:pt idx="471">
                  <c:v>47.000000000000398</c:v>
                </c:pt>
                <c:pt idx="472">
                  <c:v>47.100000000000399</c:v>
                </c:pt>
                <c:pt idx="473">
                  <c:v>47.200000000000401</c:v>
                </c:pt>
                <c:pt idx="474">
                  <c:v>47.300000000000402</c:v>
                </c:pt>
                <c:pt idx="475">
                  <c:v>47.400000000000404</c:v>
                </c:pt>
                <c:pt idx="476">
                  <c:v>47.500000000000405</c:v>
                </c:pt>
                <c:pt idx="477">
                  <c:v>47.600000000000406</c:v>
                </c:pt>
                <c:pt idx="478">
                  <c:v>47.700000000000408</c:v>
                </c:pt>
                <c:pt idx="479">
                  <c:v>47.800000000000409</c:v>
                </c:pt>
                <c:pt idx="480">
                  <c:v>47.900000000000411</c:v>
                </c:pt>
                <c:pt idx="481">
                  <c:v>48.000000000000412</c:v>
                </c:pt>
                <c:pt idx="482">
                  <c:v>48.100000000000414</c:v>
                </c:pt>
                <c:pt idx="483">
                  <c:v>48.200000000000415</c:v>
                </c:pt>
                <c:pt idx="484">
                  <c:v>48.300000000000416</c:v>
                </c:pt>
                <c:pt idx="485">
                  <c:v>48.400000000000418</c:v>
                </c:pt>
                <c:pt idx="486">
                  <c:v>48.500000000000419</c:v>
                </c:pt>
                <c:pt idx="487">
                  <c:v>48.600000000000421</c:v>
                </c:pt>
                <c:pt idx="488">
                  <c:v>48.700000000000422</c:v>
                </c:pt>
                <c:pt idx="489">
                  <c:v>48.800000000000423</c:v>
                </c:pt>
                <c:pt idx="490">
                  <c:v>48.900000000000425</c:v>
                </c:pt>
                <c:pt idx="491">
                  <c:v>49.000000000000426</c:v>
                </c:pt>
                <c:pt idx="492">
                  <c:v>49.100000000000428</c:v>
                </c:pt>
                <c:pt idx="493">
                  <c:v>49.200000000000429</c:v>
                </c:pt>
                <c:pt idx="494">
                  <c:v>49.300000000000431</c:v>
                </c:pt>
                <c:pt idx="495">
                  <c:v>49.400000000000432</c:v>
                </c:pt>
                <c:pt idx="496">
                  <c:v>49.500000000000433</c:v>
                </c:pt>
                <c:pt idx="497">
                  <c:v>49.600000000000435</c:v>
                </c:pt>
                <c:pt idx="498">
                  <c:v>49.700000000000436</c:v>
                </c:pt>
                <c:pt idx="499">
                  <c:v>49.800000000000438</c:v>
                </c:pt>
                <c:pt idx="500">
                  <c:v>49.900000000000439</c:v>
                </c:pt>
                <c:pt idx="501">
                  <c:v>50.000000000000441</c:v>
                </c:pt>
                <c:pt idx="502">
                  <c:v>50.100000000000442</c:v>
                </c:pt>
                <c:pt idx="503">
                  <c:v>50.200000000000443</c:v>
                </c:pt>
                <c:pt idx="504">
                  <c:v>50.300000000000445</c:v>
                </c:pt>
                <c:pt idx="505">
                  <c:v>50.400000000000446</c:v>
                </c:pt>
                <c:pt idx="506">
                  <c:v>50.500000000000448</c:v>
                </c:pt>
                <c:pt idx="507">
                  <c:v>50.600000000000449</c:v>
                </c:pt>
                <c:pt idx="508">
                  <c:v>50.70000000000045</c:v>
                </c:pt>
                <c:pt idx="509">
                  <c:v>50.800000000000452</c:v>
                </c:pt>
                <c:pt idx="510">
                  <c:v>50.900000000000453</c:v>
                </c:pt>
                <c:pt idx="511">
                  <c:v>51.000000000000455</c:v>
                </c:pt>
                <c:pt idx="512">
                  <c:v>51.100000000000456</c:v>
                </c:pt>
                <c:pt idx="513">
                  <c:v>51.200000000000458</c:v>
                </c:pt>
                <c:pt idx="514">
                  <c:v>51.300000000000459</c:v>
                </c:pt>
                <c:pt idx="515">
                  <c:v>51.40000000000046</c:v>
                </c:pt>
                <c:pt idx="516">
                  <c:v>51.500000000000462</c:v>
                </c:pt>
                <c:pt idx="517">
                  <c:v>51.600000000000463</c:v>
                </c:pt>
                <c:pt idx="518">
                  <c:v>51.700000000000465</c:v>
                </c:pt>
                <c:pt idx="519">
                  <c:v>51.800000000000466</c:v>
                </c:pt>
                <c:pt idx="520">
                  <c:v>51.900000000000468</c:v>
                </c:pt>
                <c:pt idx="521">
                  <c:v>52.000000000000469</c:v>
                </c:pt>
                <c:pt idx="522">
                  <c:v>52.10000000000047</c:v>
                </c:pt>
                <c:pt idx="523">
                  <c:v>52.200000000000472</c:v>
                </c:pt>
                <c:pt idx="524">
                  <c:v>52.300000000000473</c:v>
                </c:pt>
                <c:pt idx="525">
                  <c:v>52.400000000000475</c:v>
                </c:pt>
                <c:pt idx="526">
                  <c:v>52.500000000000476</c:v>
                </c:pt>
                <c:pt idx="527">
                  <c:v>52.600000000000477</c:v>
                </c:pt>
                <c:pt idx="528">
                  <c:v>52.700000000000479</c:v>
                </c:pt>
                <c:pt idx="529">
                  <c:v>52.80000000000048</c:v>
                </c:pt>
                <c:pt idx="530">
                  <c:v>52.900000000000482</c:v>
                </c:pt>
                <c:pt idx="531">
                  <c:v>53.000000000000483</c:v>
                </c:pt>
                <c:pt idx="532">
                  <c:v>53.100000000000485</c:v>
                </c:pt>
                <c:pt idx="533">
                  <c:v>53.200000000000486</c:v>
                </c:pt>
                <c:pt idx="534">
                  <c:v>53.300000000000487</c:v>
                </c:pt>
                <c:pt idx="535">
                  <c:v>53.400000000000489</c:v>
                </c:pt>
                <c:pt idx="536">
                  <c:v>53.50000000000049</c:v>
                </c:pt>
                <c:pt idx="537">
                  <c:v>53.600000000000492</c:v>
                </c:pt>
                <c:pt idx="538">
                  <c:v>53.700000000000493</c:v>
                </c:pt>
                <c:pt idx="539">
                  <c:v>53.800000000000495</c:v>
                </c:pt>
                <c:pt idx="540">
                  <c:v>53.900000000000496</c:v>
                </c:pt>
                <c:pt idx="541">
                  <c:v>54.000000000000497</c:v>
                </c:pt>
                <c:pt idx="542">
                  <c:v>54.100000000000499</c:v>
                </c:pt>
                <c:pt idx="543">
                  <c:v>54.2000000000005</c:v>
                </c:pt>
                <c:pt idx="544">
                  <c:v>54.300000000000502</c:v>
                </c:pt>
                <c:pt idx="545">
                  <c:v>54.400000000000503</c:v>
                </c:pt>
                <c:pt idx="546">
                  <c:v>54.500000000000504</c:v>
                </c:pt>
                <c:pt idx="547">
                  <c:v>54.600000000000506</c:v>
                </c:pt>
                <c:pt idx="548">
                  <c:v>54.700000000000507</c:v>
                </c:pt>
                <c:pt idx="549">
                  <c:v>54.800000000000509</c:v>
                </c:pt>
                <c:pt idx="550">
                  <c:v>54.90000000000051</c:v>
                </c:pt>
                <c:pt idx="551">
                  <c:v>55.000000000000512</c:v>
                </c:pt>
                <c:pt idx="552">
                  <c:v>55.100000000000513</c:v>
                </c:pt>
                <c:pt idx="553">
                  <c:v>55.200000000000514</c:v>
                </c:pt>
                <c:pt idx="554">
                  <c:v>55.300000000000516</c:v>
                </c:pt>
                <c:pt idx="555">
                  <c:v>55.400000000000517</c:v>
                </c:pt>
                <c:pt idx="556">
                  <c:v>55.500000000000519</c:v>
                </c:pt>
                <c:pt idx="557">
                  <c:v>55.60000000000052</c:v>
                </c:pt>
                <c:pt idx="558">
                  <c:v>55.700000000000522</c:v>
                </c:pt>
                <c:pt idx="559">
                  <c:v>55.800000000000523</c:v>
                </c:pt>
                <c:pt idx="560">
                  <c:v>55.900000000000524</c:v>
                </c:pt>
                <c:pt idx="561">
                  <c:v>56.000000000000526</c:v>
                </c:pt>
                <c:pt idx="562">
                  <c:v>56.100000000000527</c:v>
                </c:pt>
                <c:pt idx="563">
                  <c:v>56.200000000000529</c:v>
                </c:pt>
                <c:pt idx="564">
                  <c:v>56.30000000000053</c:v>
                </c:pt>
                <c:pt idx="565">
                  <c:v>56.400000000000531</c:v>
                </c:pt>
                <c:pt idx="566">
                  <c:v>56.500000000000533</c:v>
                </c:pt>
                <c:pt idx="567">
                  <c:v>56.600000000000534</c:v>
                </c:pt>
                <c:pt idx="568">
                  <c:v>56.700000000000536</c:v>
                </c:pt>
                <c:pt idx="569">
                  <c:v>56.800000000000537</c:v>
                </c:pt>
                <c:pt idx="570">
                  <c:v>56.900000000000539</c:v>
                </c:pt>
                <c:pt idx="571">
                  <c:v>57.00000000000054</c:v>
                </c:pt>
                <c:pt idx="572">
                  <c:v>57.100000000000541</c:v>
                </c:pt>
                <c:pt idx="573">
                  <c:v>57.200000000000543</c:v>
                </c:pt>
                <c:pt idx="574">
                  <c:v>57.300000000000544</c:v>
                </c:pt>
                <c:pt idx="575">
                  <c:v>57.400000000000546</c:v>
                </c:pt>
                <c:pt idx="576">
                  <c:v>57.500000000000547</c:v>
                </c:pt>
                <c:pt idx="577">
                  <c:v>57.600000000000549</c:v>
                </c:pt>
                <c:pt idx="578">
                  <c:v>57.70000000000055</c:v>
                </c:pt>
                <c:pt idx="579">
                  <c:v>57.800000000000551</c:v>
                </c:pt>
                <c:pt idx="580">
                  <c:v>57.900000000000553</c:v>
                </c:pt>
                <c:pt idx="581">
                  <c:v>58.000000000000554</c:v>
                </c:pt>
                <c:pt idx="582">
                  <c:v>58.100000000000556</c:v>
                </c:pt>
                <c:pt idx="583">
                  <c:v>58.200000000000557</c:v>
                </c:pt>
                <c:pt idx="584">
                  <c:v>58.300000000000558</c:v>
                </c:pt>
                <c:pt idx="585">
                  <c:v>58.40000000000056</c:v>
                </c:pt>
                <c:pt idx="586">
                  <c:v>58.500000000000561</c:v>
                </c:pt>
                <c:pt idx="587">
                  <c:v>58.600000000000563</c:v>
                </c:pt>
                <c:pt idx="588">
                  <c:v>58.700000000000564</c:v>
                </c:pt>
                <c:pt idx="589">
                  <c:v>58.800000000000566</c:v>
                </c:pt>
                <c:pt idx="590">
                  <c:v>58.900000000000567</c:v>
                </c:pt>
                <c:pt idx="591">
                  <c:v>59.000000000000568</c:v>
                </c:pt>
                <c:pt idx="592">
                  <c:v>59.10000000000057</c:v>
                </c:pt>
                <c:pt idx="593">
                  <c:v>59.200000000000571</c:v>
                </c:pt>
                <c:pt idx="594">
                  <c:v>59.300000000000573</c:v>
                </c:pt>
                <c:pt idx="595">
                  <c:v>59.400000000000574</c:v>
                </c:pt>
                <c:pt idx="596">
                  <c:v>59.500000000000576</c:v>
                </c:pt>
                <c:pt idx="597">
                  <c:v>59.600000000000577</c:v>
                </c:pt>
                <c:pt idx="598">
                  <c:v>59.700000000000578</c:v>
                </c:pt>
                <c:pt idx="599">
                  <c:v>59.80000000000058</c:v>
                </c:pt>
                <c:pt idx="600">
                  <c:v>59.900000000000581</c:v>
                </c:pt>
                <c:pt idx="601">
                  <c:v>60.000000000000583</c:v>
                </c:pt>
                <c:pt idx="602">
                  <c:v>60.100000000000584</c:v>
                </c:pt>
                <c:pt idx="603">
                  <c:v>60.200000000000585</c:v>
                </c:pt>
                <c:pt idx="604">
                  <c:v>60.300000000000587</c:v>
                </c:pt>
                <c:pt idx="605">
                  <c:v>60.400000000000588</c:v>
                </c:pt>
                <c:pt idx="606">
                  <c:v>60.50000000000059</c:v>
                </c:pt>
                <c:pt idx="607">
                  <c:v>60.600000000000591</c:v>
                </c:pt>
                <c:pt idx="608">
                  <c:v>60.700000000000593</c:v>
                </c:pt>
                <c:pt idx="609">
                  <c:v>60.800000000000594</c:v>
                </c:pt>
                <c:pt idx="610">
                  <c:v>60.900000000000595</c:v>
                </c:pt>
                <c:pt idx="611">
                  <c:v>61.000000000000597</c:v>
                </c:pt>
                <c:pt idx="612">
                  <c:v>61.100000000000598</c:v>
                </c:pt>
                <c:pt idx="613">
                  <c:v>61.2000000000006</c:v>
                </c:pt>
                <c:pt idx="614">
                  <c:v>61.300000000000601</c:v>
                </c:pt>
                <c:pt idx="615">
                  <c:v>61.400000000000603</c:v>
                </c:pt>
                <c:pt idx="616">
                  <c:v>61.500000000000604</c:v>
                </c:pt>
                <c:pt idx="617">
                  <c:v>61.600000000000605</c:v>
                </c:pt>
                <c:pt idx="618">
                  <c:v>61.700000000000607</c:v>
                </c:pt>
                <c:pt idx="619">
                  <c:v>61.800000000000608</c:v>
                </c:pt>
                <c:pt idx="620">
                  <c:v>61.90000000000061</c:v>
                </c:pt>
                <c:pt idx="621">
                  <c:v>62.000000000000611</c:v>
                </c:pt>
                <c:pt idx="622">
                  <c:v>62.100000000000612</c:v>
                </c:pt>
                <c:pt idx="623">
                  <c:v>62.200000000000614</c:v>
                </c:pt>
                <c:pt idx="624">
                  <c:v>62.300000000000615</c:v>
                </c:pt>
                <c:pt idx="625">
                  <c:v>62.400000000000617</c:v>
                </c:pt>
                <c:pt idx="626">
                  <c:v>62.500000000000618</c:v>
                </c:pt>
                <c:pt idx="627">
                  <c:v>62.60000000000062</c:v>
                </c:pt>
                <c:pt idx="628">
                  <c:v>62.700000000000621</c:v>
                </c:pt>
                <c:pt idx="629">
                  <c:v>62.800000000000622</c:v>
                </c:pt>
                <c:pt idx="630">
                  <c:v>62.900000000000624</c:v>
                </c:pt>
                <c:pt idx="631">
                  <c:v>63.000000000000625</c:v>
                </c:pt>
                <c:pt idx="632">
                  <c:v>63.100000000000627</c:v>
                </c:pt>
                <c:pt idx="633">
                  <c:v>63.200000000000628</c:v>
                </c:pt>
                <c:pt idx="634">
                  <c:v>63.30000000000063</c:v>
                </c:pt>
                <c:pt idx="635">
                  <c:v>63.400000000000631</c:v>
                </c:pt>
                <c:pt idx="636">
                  <c:v>63.500000000000632</c:v>
                </c:pt>
                <c:pt idx="637">
                  <c:v>63.600000000000634</c:v>
                </c:pt>
                <c:pt idx="638">
                  <c:v>63.700000000000635</c:v>
                </c:pt>
                <c:pt idx="639">
                  <c:v>63.800000000000637</c:v>
                </c:pt>
                <c:pt idx="640">
                  <c:v>63.900000000000638</c:v>
                </c:pt>
                <c:pt idx="641">
                  <c:v>64.000000000000639</c:v>
                </c:pt>
                <c:pt idx="642">
                  <c:v>64.100000000000634</c:v>
                </c:pt>
                <c:pt idx="643">
                  <c:v>64.200000000000628</c:v>
                </c:pt>
                <c:pt idx="644">
                  <c:v>64.300000000000622</c:v>
                </c:pt>
                <c:pt idx="645">
                  <c:v>64.400000000000617</c:v>
                </c:pt>
                <c:pt idx="646">
                  <c:v>64.500000000000611</c:v>
                </c:pt>
                <c:pt idx="647">
                  <c:v>64.600000000000605</c:v>
                </c:pt>
                <c:pt idx="648">
                  <c:v>64.7000000000006</c:v>
                </c:pt>
                <c:pt idx="649">
                  <c:v>64.800000000000594</c:v>
                </c:pt>
                <c:pt idx="650">
                  <c:v>64.900000000000588</c:v>
                </c:pt>
                <c:pt idx="651">
                  <c:v>65.000000000000583</c:v>
                </c:pt>
                <c:pt idx="652">
                  <c:v>65.100000000000577</c:v>
                </c:pt>
                <c:pt idx="653">
                  <c:v>65.200000000000571</c:v>
                </c:pt>
                <c:pt idx="654">
                  <c:v>65.300000000000566</c:v>
                </c:pt>
                <c:pt idx="655">
                  <c:v>65.40000000000056</c:v>
                </c:pt>
                <c:pt idx="656">
                  <c:v>65.500000000000554</c:v>
                </c:pt>
                <c:pt idx="657">
                  <c:v>65.600000000000549</c:v>
                </c:pt>
                <c:pt idx="658">
                  <c:v>65.700000000000543</c:v>
                </c:pt>
                <c:pt idx="659">
                  <c:v>65.800000000000537</c:v>
                </c:pt>
                <c:pt idx="660">
                  <c:v>65.900000000000531</c:v>
                </c:pt>
                <c:pt idx="661">
                  <c:v>66.000000000000526</c:v>
                </c:pt>
                <c:pt idx="662">
                  <c:v>66.10000000000052</c:v>
                </c:pt>
                <c:pt idx="663">
                  <c:v>66.200000000000514</c:v>
                </c:pt>
                <c:pt idx="664">
                  <c:v>66.300000000000509</c:v>
                </c:pt>
                <c:pt idx="665">
                  <c:v>66.400000000000503</c:v>
                </c:pt>
                <c:pt idx="666">
                  <c:v>66.500000000000497</c:v>
                </c:pt>
                <c:pt idx="667">
                  <c:v>66.600000000000492</c:v>
                </c:pt>
                <c:pt idx="668">
                  <c:v>66.700000000000486</c:v>
                </c:pt>
                <c:pt idx="669">
                  <c:v>66.80000000000048</c:v>
                </c:pt>
                <c:pt idx="670">
                  <c:v>66.900000000000475</c:v>
                </c:pt>
                <c:pt idx="671">
                  <c:v>67.000000000000469</c:v>
                </c:pt>
                <c:pt idx="672">
                  <c:v>67.100000000000463</c:v>
                </c:pt>
                <c:pt idx="673">
                  <c:v>67.200000000000458</c:v>
                </c:pt>
                <c:pt idx="674">
                  <c:v>67.300000000000452</c:v>
                </c:pt>
                <c:pt idx="675">
                  <c:v>67.400000000000446</c:v>
                </c:pt>
                <c:pt idx="676">
                  <c:v>67.500000000000441</c:v>
                </c:pt>
                <c:pt idx="677">
                  <c:v>67.600000000000435</c:v>
                </c:pt>
                <c:pt idx="678">
                  <c:v>67.700000000000429</c:v>
                </c:pt>
                <c:pt idx="679">
                  <c:v>67.800000000000423</c:v>
                </c:pt>
                <c:pt idx="680">
                  <c:v>67.900000000000418</c:v>
                </c:pt>
                <c:pt idx="681">
                  <c:v>68.000000000000412</c:v>
                </c:pt>
                <c:pt idx="682">
                  <c:v>68.100000000000406</c:v>
                </c:pt>
                <c:pt idx="683">
                  <c:v>68.200000000000401</c:v>
                </c:pt>
                <c:pt idx="684">
                  <c:v>68.300000000000395</c:v>
                </c:pt>
                <c:pt idx="685">
                  <c:v>68.400000000000389</c:v>
                </c:pt>
                <c:pt idx="686">
                  <c:v>68.500000000000384</c:v>
                </c:pt>
                <c:pt idx="687">
                  <c:v>68.600000000000378</c:v>
                </c:pt>
                <c:pt idx="688">
                  <c:v>68.700000000000372</c:v>
                </c:pt>
                <c:pt idx="689">
                  <c:v>68.800000000000367</c:v>
                </c:pt>
                <c:pt idx="690">
                  <c:v>68.900000000000361</c:v>
                </c:pt>
                <c:pt idx="691">
                  <c:v>69.000000000000355</c:v>
                </c:pt>
                <c:pt idx="692">
                  <c:v>69.10000000000035</c:v>
                </c:pt>
                <c:pt idx="693">
                  <c:v>69.200000000000344</c:v>
                </c:pt>
                <c:pt idx="694">
                  <c:v>69.300000000000338</c:v>
                </c:pt>
                <c:pt idx="695">
                  <c:v>69.400000000000333</c:v>
                </c:pt>
                <c:pt idx="696">
                  <c:v>69.500000000000327</c:v>
                </c:pt>
                <c:pt idx="697">
                  <c:v>69.600000000000321</c:v>
                </c:pt>
                <c:pt idx="698">
                  <c:v>69.700000000000315</c:v>
                </c:pt>
                <c:pt idx="699">
                  <c:v>69.80000000000031</c:v>
                </c:pt>
                <c:pt idx="700">
                  <c:v>69.900000000000304</c:v>
                </c:pt>
                <c:pt idx="701">
                  <c:v>70.000000000000298</c:v>
                </c:pt>
                <c:pt idx="702">
                  <c:v>70.100000000000293</c:v>
                </c:pt>
                <c:pt idx="703">
                  <c:v>70.200000000000287</c:v>
                </c:pt>
                <c:pt idx="704">
                  <c:v>70.300000000000281</c:v>
                </c:pt>
                <c:pt idx="705">
                  <c:v>70.400000000000276</c:v>
                </c:pt>
                <c:pt idx="706">
                  <c:v>70.50000000000027</c:v>
                </c:pt>
                <c:pt idx="707">
                  <c:v>70.600000000000264</c:v>
                </c:pt>
                <c:pt idx="708">
                  <c:v>70.700000000000259</c:v>
                </c:pt>
                <c:pt idx="709">
                  <c:v>70.800000000000253</c:v>
                </c:pt>
                <c:pt idx="710">
                  <c:v>70.900000000000247</c:v>
                </c:pt>
                <c:pt idx="711">
                  <c:v>71.000000000000242</c:v>
                </c:pt>
                <c:pt idx="712">
                  <c:v>71.100000000000236</c:v>
                </c:pt>
                <c:pt idx="713">
                  <c:v>71.20000000000023</c:v>
                </c:pt>
                <c:pt idx="714">
                  <c:v>71.300000000000225</c:v>
                </c:pt>
                <c:pt idx="715">
                  <c:v>71.400000000000219</c:v>
                </c:pt>
                <c:pt idx="716">
                  <c:v>71.500000000000213</c:v>
                </c:pt>
                <c:pt idx="717">
                  <c:v>71.600000000000207</c:v>
                </c:pt>
                <c:pt idx="718">
                  <c:v>71.700000000000202</c:v>
                </c:pt>
                <c:pt idx="719">
                  <c:v>71.800000000000196</c:v>
                </c:pt>
                <c:pt idx="720">
                  <c:v>71.90000000000019</c:v>
                </c:pt>
                <c:pt idx="721">
                  <c:v>72.000000000000185</c:v>
                </c:pt>
                <c:pt idx="722">
                  <c:v>72.100000000000179</c:v>
                </c:pt>
                <c:pt idx="723">
                  <c:v>72.200000000000173</c:v>
                </c:pt>
                <c:pt idx="724">
                  <c:v>72.300000000000168</c:v>
                </c:pt>
                <c:pt idx="725">
                  <c:v>72.400000000000162</c:v>
                </c:pt>
                <c:pt idx="726">
                  <c:v>72.500000000000156</c:v>
                </c:pt>
                <c:pt idx="727">
                  <c:v>72.600000000000151</c:v>
                </c:pt>
                <c:pt idx="728">
                  <c:v>72.700000000000145</c:v>
                </c:pt>
                <c:pt idx="729">
                  <c:v>72.800000000000139</c:v>
                </c:pt>
                <c:pt idx="730">
                  <c:v>72.900000000000134</c:v>
                </c:pt>
                <c:pt idx="731">
                  <c:v>73.000000000000128</c:v>
                </c:pt>
                <c:pt idx="732">
                  <c:v>73.100000000000122</c:v>
                </c:pt>
                <c:pt idx="733">
                  <c:v>73.200000000000117</c:v>
                </c:pt>
                <c:pt idx="734">
                  <c:v>73.300000000000111</c:v>
                </c:pt>
                <c:pt idx="735">
                  <c:v>73.400000000000105</c:v>
                </c:pt>
                <c:pt idx="736">
                  <c:v>73.500000000000099</c:v>
                </c:pt>
                <c:pt idx="737">
                  <c:v>73.600000000000094</c:v>
                </c:pt>
                <c:pt idx="738">
                  <c:v>73.700000000000088</c:v>
                </c:pt>
                <c:pt idx="739">
                  <c:v>73.800000000000082</c:v>
                </c:pt>
                <c:pt idx="740">
                  <c:v>73.900000000000077</c:v>
                </c:pt>
                <c:pt idx="741">
                  <c:v>74.000000000000071</c:v>
                </c:pt>
                <c:pt idx="742">
                  <c:v>74.100000000000065</c:v>
                </c:pt>
                <c:pt idx="743">
                  <c:v>74.20000000000006</c:v>
                </c:pt>
                <c:pt idx="744">
                  <c:v>74.300000000000054</c:v>
                </c:pt>
                <c:pt idx="745">
                  <c:v>74.400000000000048</c:v>
                </c:pt>
                <c:pt idx="746">
                  <c:v>74.500000000000043</c:v>
                </c:pt>
                <c:pt idx="747">
                  <c:v>74.600000000000037</c:v>
                </c:pt>
                <c:pt idx="748">
                  <c:v>74.700000000000031</c:v>
                </c:pt>
                <c:pt idx="749">
                  <c:v>74.800000000000026</c:v>
                </c:pt>
                <c:pt idx="750">
                  <c:v>74.90000000000002</c:v>
                </c:pt>
                <c:pt idx="751">
                  <c:v>75.000000000000014</c:v>
                </c:pt>
                <c:pt idx="752">
                  <c:v>75.100000000000009</c:v>
                </c:pt>
                <c:pt idx="753">
                  <c:v>75.2</c:v>
                </c:pt>
                <c:pt idx="754">
                  <c:v>75.3</c:v>
                </c:pt>
                <c:pt idx="755">
                  <c:v>75.399999999999991</c:v>
                </c:pt>
                <c:pt idx="756">
                  <c:v>75.499999999999986</c:v>
                </c:pt>
                <c:pt idx="757">
                  <c:v>75.59999999999998</c:v>
                </c:pt>
                <c:pt idx="758">
                  <c:v>75.699999999999974</c:v>
                </c:pt>
                <c:pt idx="759">
                  <c:v>75.799999999999969</c:v>
                </c:pt>
                <c:pt idx="760">
                  <c:v>75.899999999999963</c:v>
                </c:pt>
                <c:pt idx="761">
                  <c:v>75.999999999999957</c:v>
                </c:pt>
                <c:pt idx="762">
                  <c:v>76.099999999999952</c:v>
                </c:pt>
                <c:pt idx="763">
                  <c:v>76.199999999999946</c:v>
                </c:pt>
                <c:pt idx="764">
                  <c:v>76.29999999999994</c:v>
                </c:pt>
                <c:pt idx="765">
                  <c:v>76.399999999999935</c:v>
                </c:pt>
                <c:pt idx="766">
                  <c:v>76.499999999999929</c:v>
                </c:pt>
                <c:pt idx="767">
                  <c:v>76.599999999999923</c:v>
                </c:pt>
                <c:pt idx="768">
                  <c:v>76.699999999999918</c:v>
                </c:pt>
                <c:pt idx="769">
                  <c:v>76.799999999999912</c:v>
                </c:pt>
                <c:pt idx="770">
                  <c:v>76.899999999999906</c:v>
                </c:pt>
                <c:pt idx="771">
                  <c:v>76.999999999999901</c:v>
                </c:pt>
                <c:pt idx="772">
                  <c:v>77.099999999999895</c:v>
                </c:pt>
                <c:pt idx="773">
                  <c:v>77.199999999999889</c:v>
                </c:pt>
                <c:pt idx="774">
                  <c:v>77.299999999999883</c:v>
                </c:pt>
                <c:pt idx="775">
                  <c:v>77.399999999999878</c:v>
                </c:pt>
                <c:pt idx="776">
                  <c:v>77.499999999999872</c:v>
                </c:pt>
                <c:pt idx="777">
                  <c:v>77.599999999999866</c:v>
                </c:pt>
                <c:pt idx="778">
                  <c:v>77.699999999999861</c:v>
                </c:pt>
                <c:pt idx="779">
                  <c:v>77.799999999999855</c:v>
                </c:pt>
                <c:pt idx="780">
                  <c:v>77.899999999999849</c:v>
                </c:pt>
                <c:pt idx="781">
                  <c:v>77.999999999999844</c:v>
                </c:pt>
                <c:pt idx="782">
                  <c:v>78.099999999999838</c:v>
                </c:pt>
                <c:pt idx="783">
                  <c:v>78.199999999999832</c:v>
                </c:pt>
                <c:pt idx="784">
                  <c:v>78.299999999999827</c:v>
                </c:pt>
                <c:pt idx="785">
                  <c:v>78.399999999999821</c:v>
                </c:pt>
                <c:pt idx="786">
                  <c:v>78.499999999999815</c:v>
                </c:pt>
                <c:pt idx="787">
                  <c:v>78.59999999999981</c:v>
                </c:pt>
                <c:pt idx="788">
                  <c:v>78.699999999999804</c:v>
                </c:pt>
                <c:pt idx="789">
                  <c:v>78.799999999999798</c:v>
                </c:pt>
                <c:pt idx="790">
                  <c:v>78.899999999999793</c:v>
                </c:pt>
                <c:pt idx="791">
                  <c:v>78.999999999999787</c:v>
                </c:pt>
                <c:pt idx="792">
                  <c:v>79.099999999999781</c:v>
                </c:pt>
                <c:pt idx="793">
                  <c:v>79.199999999999775</c:v>
                </c:pt>
                <c:pt idx="794">
                  <c:v>79.29999999999977</c:v>
                </c:pt>
                <c:pt idx="795">
                  <c:v>79.399999999999764</c:v>
                </c:pt>
                <c:pt idx="796">
                  <c:v>79.499999999999758</c:v>
                </c:pt>
                <c:pt idx="797">
                  <c:v>79.599999999999753</c:v>
                </c:pt>
                <c:pt idx="798">
                  <c:v>79.699999999999747</c:v>
                </c:pt>
                <c:pt idx="799">
                  <c:v>79.799999999999741</c:v>
                </c:pt>
                <c:pt idx="800">
                  <c:v>79.899999999999736</c:v>
                </c:pt>
                <c:pt idx="801">
                  <c:v>79.99999999999973</c:v>
                </c:pt>
                <c:pt idx="802">
                  <c:v>80.099999999999724</c:v>
                </c:pt>
                <c:pt idx="803">
                  <c:v>80.199999999999719</c:v>
                </c:pt>
                <c:pt idx="804">
                  <c:v>80.299999999999713</c:v>
                </c:pt>
                <c:pt idx="805">
                  <c:v>80.399999999999707</c:v>
                </c:pt>
                <c:pt idx="806">
                  <c:v>80.499999999999702</c:v>
                </c:pt>
                <c:pt idx="807">
                  <c:v>80.599999999999696</c:v>
                </c:pt>
                <c:pt idx="808">
                  <c:v>80.69999999999969</c:v>
                </c:pt>
                <c:pt idx="809">
                  <c:v>80.799999999999685</c:v>
                </c:pt>
                <c:pt idx="810">
                  <c:v>80.899999999999679</c:v>
                </c:pt>
                <c:pt idx="811">
                  <c:v>80.999999999999673</c:v>
                </c:pt>
                <c:pt idx="812">
                  <c:v>81.099999999999667</c:v>
                </c:pt>
                <c:pt idx="813">
                  <c:v>81.199999999999662</c:v>
                </c:pt>
                <c:pt idx="814">
                  <c:v>81.299999999999656</c:v>
                </c:pt>
                <c:pt idx="815">
                  <c:v>81.39999999999965</c:v>
                </c:pt>
                <c:pt idx="816">
                  <c:v>81.499999999999645</c:v>
                </c:pt>
                <c:pt idx="817">
                  <c:v>81.599999999999639</c:v>
                </c:pt>
                <c:pt idx="818">
                  <c:v>81.699999999999633</c:v>
                </c:pt>
                <c:pt idx="819">
                  <c:v>81.799999999999628</c:v>
                </c:pt>
                <c:pt idx="820">
                  <c:v>81.899999999999622</c:v>
                </c:pt>
                <c:pt idx="821">
                  <c:v>81.999999999999616</c:v>
                </c:pt>
                <c:pt idx="822">
                  <c:v>82.099999999999611</c:v>
                </c:pt>
                <c:pt idx="823">
                  <c:v>82.199999999999605</c:v>
                </c:pt>
                <c:pt idx="824">
                  <c:v>82.299999999999599</c:v>
                </c:pt>
                <c:pt idx="825">
                  <c:v>82.399999999999594</c:v>
                </c:pt>
                <c:pt idx="826">
                  <c:v>82.499999999999588</c:v>
                </c:pt>
                <c:pt idx="827">
                  <c:v>82.599999999999582</c:v>
                </c:pt>
                <c:pt idx="828">
                  <c:v>82.699999999999577</c:v>
                </c:pt>
                <c:pt idx="829">
                  <c:v>82.799999999999571</c:v>
                </c:pt>
                <c:pt idx="830">
                  <c:v>82.899999999999565</c:v>
                </c:pt>
                <c:pt idx="831">
                  <c:v>82.999999999999559</c:v>
                </c:pt>
                <c:pt idx="832">
                  <c:v>83.099999999999554</c:v>
                </c:pt>
                <c:pt idx="833">
                  <c:v>83.199999999999548</c:v>
                </c:pt>
                <c:pt idx="834">
                  <c:v>83.299999999999542</c:v>
                </c:pt>
                <c:pt idx="835">
                  <c:v>83.399999999999537</c:v>
                </c:pt>
                <c:pt idx="836">
                  <c:v>83.499999999999531</c:v>
                </c:pt>
                <c:pt idx="837">
                  <c:v>83.599999999999525</c:v>
                </c:pt>
                <c:pt idx="838">
                  <c:v>83.69999999999952</c:v>
                </c:pt>
                <c:pt idx="839">
                  <c:v>83.799999999999514</c:v>
                </c:pt>
                <c:pt idx="840">
                  <c:v>83.899999999999508</c:v>
                </c:pt>
                <c:pt idx="841">
                  <c:v>83.999999999999503</c:v>
                </c:pt>
                <c:pt idx="842">
                  <c:v>84.099999999999497</c:v>
                </c:pt>
                <c:pt idx="843">
                  <c:v>84.199999999999491</c:v>
                </c:pt>
                <c:pt idx="844">
                  <c:v>84.299999999999486</c:v>
                </c:pt>
                <c:pt idx="845">
                  <c:v>84.39999999999948</c:v>
                </c:pt>
                <c:pt idx="846">
                  <c:v>84.499999999999474</c:v>
                </c:pt>
                <c:pt idx="847">
                  <c:v>84.599999999999469</c:v>
                </c:pt>
                <c:pt idx="848">
                  <c:v>84.699999999999463</c:v>
                </c:pt>
                <c:pt idx="849">
                  <c:v>84.799999999999457</c:v>
                </c:pt>
                <c:pt idx="850">
                  <c:v>84.899999999999451</c:v>
                </c:pt>
                <c:pt idx="851">
                  <c:v>84.999999999999446</c:v>
                </c:pt>
                <c:pt idx="852">
                  <c:v>85.09999999999944</c:v>
                </c:pt>
                <c:pt idx="853">
                  <c:v>85.199999999999434</c:v>
                </c:pt>
                <c:pt idx="854">
                  <c:v>85.299999999999429</c:v>
                </c:pt>
                <c:pt idx="855">
                  <c:v>85.399999999999423</c:v>
                </c:pt>
                <c:pt idx="856">
                  <c:v>85.499999999999417</c:v>
                </c:pt>
                <c:pt idx="857">
                  <c:v>85.599999999999412</c:v>
                </c:pt>
                <c:pt idx="858">
                  <c:v>85.699999999999406</c:v>
                </c:pt>
                <c:pt idx="859">
                  <c:v>85.7999999999994</c:v>
                </c:pt>
                <c:pt idx="860">
                  <c:v>85.899999999999395</c:v>
                </c:pt>
                <c:pt idx="861">
                  <c:v>85.999999999999389</c:v>
                </c:pt>
                <c:pt idx="862">
                  <c:v>86.099999999999383</c:v>
                </c:pt>
                <c:pt idx="863">
                  <c:v>86.199999999999378</c:v>
                </c:pt>
                <c:pt idx="864">
                  <c:v>86.299999999999372</c:v>
                </c:pt>
                <c:pt idx="865">
                  <c:v>86.399999999999366</c:v>
                </c:pt>
                <c:pt idx="866">
                  <c:v>86.499999999999361</c:v>
                </c:pt>
                <c:pt idx="867">
                  <c:v>86.599999999999355</c:v>
                </c:pt>
                <c:pt idx="868">
                  <c:v>86.699999999999349</c:v>
                </c:pt>
                <c:pt idx="869">
                  <c:v>86.799999999999343</c:v>
                </c:pt>
                <c:pt idx="870">
                  <c:v>86.899999999999338</c:v>
                </c:pt>
                <c:pt idx="871">
                  <c:v>86.999999999999332</c:v>
                </c:pt>
                <c:pt idx="872">
                  <c:v>87.099999999999326</c:v>
                </c:pt>
                <c:pt idx="873">
                  <c:v>87.199999999999321</c:v>
                </c:pt>
                <c:pt idx="874">
                  <c:v>87.299999999999315</c:v>
                </c:pt>
                <c:pt idx="875">
                  <c:v>87.399999999999309</c:v>
                </c:pt>
                <c:pt idx="876">
                  <c:v>87.499999999999304</c:v>
                </c:pt>
                <c:pt idx="877">
                  <c:v>87.599999999999298</c:v>
                </c:pt>
                <c:pt idx="878">
                  <c:v>87.699999999999292</c:v>
                </c:pt>
                <c:pt idx="879">
                  <c:v>87.799999999999287</c:v>
                </c:pt>
                <c:pt idx="880">
                  <c:v>87.899999999999281</c:v>
                </c:pt>
                <c:pt idx="881">
                  <c:v>87.999999999999275</c:v>
                </c:pt>
                <c:pt idx="882">
                  <c:v>88.09999999999927</c:v>
                </c:pt>
                <c:pt idx="883">
                  <c:v>88.199999999999264</c:v>
                </c:pt>
                <c:pt idx="884">
                  <c:v>88.299999999999258</c:v>
                </c:pt>
                <c:pt idx="885">
                  <c:v>88.399999999999253</c:v>
                </c:pt>
                <c:pt idx="886">
                  <c:v>88.499999999999247</c:v>
                </c:pt>
                <c:pt idx="887">
                  <c:v>88.599999999999241</c:v>
                </c:pt>
                <c:pt idx="888">
                  <c:v>88.699999999999235</c:v>
                </c:pt>
                <c:pt idx="889">
                  <c:v>88.79999999999923</c:v>
                </c:pt>
                <c:pt idx="890">
                  <c:v>88.899999999999224</c:v>
                </c:pt>
                <c:pt idx="891">
                  <c:v>88.999999999999218</c:v>
                </c:pt>
                <c:pt idx="892">
                  <c:v>89.099999999999213</c:v>
                </c:pt>
                <c:pt idx="893">
                  <c:v>89.199999999999207</c:v>
                </c:pt>
                <c:pt idx="894">
                  <c:v>89.299999999999201</c:v>
                </c:pt>
                <c:pt idx="895">
                  <c:v>89.399999999999196</c:v>
                </c:pt>
                <c:pt idx="896">
                  <c:v>89.49999999999919</c:v>
                </c:pt>
                <c:pt idx="897">
                  <c:v>89.599999999999184</c:v>
                </c:pt>
                <c:pt idx="898">
                  <c:v>89.699999999999179</c:v>
                </c:pt>
                <c:pt idx="899">
                  <c:v>89.799999999999173</c:v>
                </c:pt>
                <c:pt idx="900">
                  <c:v>89.899999999999167</c:v>
                </c:pt>
                <c:pt idx="901">
                  <c:v>89.999999999999162</c:v>
                </c:pt>
                <c:pt idx="902">
                  <c:v>90.099999999999156</c:v>
                </c:pt>
                <c:pt idx="903">
                  <c:v>90.19999999999915</c:v>
                </c:pt>
                <c:pt idx="904">
                  <c:v>90.299999999999145</c:v>
                </c:pt>
                <c:pt idx="905">
                  <c:v>90.399999999999139</c:v>
                </c:pt>
                <c:pt idx="906">
                  <c:v>90.499999999999133</c:v>
                </c:pt>
                <c:pt idx="907">
                  <c:v>90.599999999999127</c:v>
                </c:pt>
                <c:pt idx="908">
                  <c:v>90.699999999999122</c:v>
                </c:pt>
                <c:pt idx="909">
                  <c:v>90.799999999999116</c:v>
                </c:pt>
                <c:pt idx="910">
                  <c:v>90.89999999999911</c:v>
                </c:pt>
                <c:pt idx="911">
                  <c:v>90.999999999999105</c:v>
                </c:pt>
                <c:pt idx="912">
                  <c:v>91.099999999999099</c:v>
                </c:pt>
                <c:pt idx="913">
                  <c:v>91.199999999999093</c:v>
                </c:pt>
                <c:pt idx="914">
                  <c:v>91.299999999999088</c:v>
                </c:pt>
                <c:pt idx="915">
                  <c:v>91.399999999999082</c:v>
                </c:pt>
                <c:pt idx="916">
                  <c:v>91.499999999999076</c:v>
                </c:pt>
                <c:pt idx="917">
                  <c:v>91.599999999999071</c:v>
                </c:pt>
                <c:pt idx="918">
                  <c:v>91.699999999999065</c:v>
                </c:pt>
                <c:pt idx="919">
                  <c:v>91.799999999999059</c:v>
                </c:pt>
                <c:pt idx="920">
                  <c:v>91.899999999999054</c:v>
                </c:pt>
                <c:pt idx="921">
                  <c:v>91.999999999999048</c:v>
                </c:pt>
                <c:pt idx="922">
                  <c:v>92.099999999999042</c:v>
                </c:pt>
                <c:pt idx="923">
                  <c:v>92.199999999999037</c:v>
                </c:pt>
                <c:pt idx="924">
                  <c:v>92.299999999999031</c:v>
                </c:pt>
                <c:pt idx="925">
                  <c:v>92.399999999999025</c:v>
                </c:pt>
                <c:pt idx="926">
                  <c:v>92.499999999999019</c:v>
                </c:pt>
                <c:pt idx="927">
                  <c:v>92.599999999999014</c:v>
                </c:pt>
                <c:pt idx="928">
                  <c:v>92.699999999999008</c:v>
                </c:pt>
                <c:pt idx="929">
                  <c:v>92.799999999999002</c:v>
                </c:pt>
                <c:pt idx="930">
                  <c:v>92.899999999998997</c:v>
                </c:pt>
                <c:pt idx="931">
                  <c:v>92.999999999998991</c:v>
                </c:pt>
                <c:pt idx="932">
                  <c:v>93.099999999998985</c:v>
                </c:pt>
                <c:pt idx="933">
                  <c:v>93.19999999999898</c:v>
                </c:pt>
                <c:pt idx="934">
                  <c:v>93.299999999998974</c:v>
                </c:pt>
                <c:pt idx="935">
                  <c:v>93.399999999998968</c:v>
                </c:pt>
                <c:pt idx="936">
                  <c:v>93.499999999998963</c:v>
                </c:pt>
                <c:pt idx="937">
                  <c:v>93.599999999998957</c:v>
                </c:pt>
                <c:pt idx="938">
                  <c:v>93.699999999998951</c:v>
                </c:pt>
                <c:pt idx="939">
                  <c:v>93.799999999998946</c:v>
                </c:pt>
                <c:pt idx="940">
                  <c:v>93.89999999999894</c:v>
                </c:pt>
                <c:pt idx="941">
                  <c:v>93.999999999998934</c:v>
                </c:pt>
                <c:pt idx="942">
                  <c:v>94.099999999998929</c:v>
                </c:pt>
                <c:pt idx="943">
                  <c:v>94.199999999998923</c:v>
                </c:pt>
                <c:pt idx="944">
                  <c:v>94.299999999998917</c:v>
                </c:pt>
                <c:pt idx="945">
                  <c:v>94.399999999998911</c:v>
                </c:pt>
                <c:pt idx="946">
                  <c:v>94.499999999998906</c:v>
                </c:pt>
                <c:pt idx="947">
                  <c:v>94.5999999999989</c:v>
                </c:pt>
                <c:pt idx="948">
                  <c:v>94.699999999998894</c:v>
                </c:pt>
                <c:pt idx="949">
                  <c:v>94.799999999998889</c:v>
                </c:pt>
                <c:pt idx="950">
                  <c:v>94.899999999998883</c:v>
                </c:pt>
                <c:pt idx="951">
                  <c:v>94.999999999998877</c:v>
                </c:pt>
                <c:pt idx="952">
                  <c:v>95.099999999998872</c:v>
                </c:pt>
                <c:pt idx="953">
                  <c:v>95.199999999998866</c:v>
                </c:pt>
                <c:pt idx="954">
                  <c:v>95.29999999999886</c:v>
                </c:pt>
                <c:pt idx="955">
                  <c:v>95.399999999998855</c:v>
                </c:pt>
                <c:pt idx="956">
                  <c:v>95.499999999998849</c:v>
                </c:pt>
                <c:pt idx="957">
                  <c:v>95.599999999998843</c:v>
                </c:pt>
                <c:pt idx="958">
                  <c:v>95.699999999998838</c:v>
                </c:pt>
                <c:pt idx="959">
                  <c:v>95.799999999998832</c:v>
                </c:pt>
                <c:pt idx="960">
                  <c:v>95.899999999998826</c:v>
                </c:pt>
                <c:pt idx="961">
                  <c:v>95.99999999999882</c:v>
                </c:pt>
                <c:pt idx="962">
                  <c:v>96.099999999998815</c:v>
                </c:pt>
                <c:pt idx="963">
                  <c:v>96.199999999998809</c:v>
                </c:pt>
                <c:pt idx="964">
                  <c:v>96.299999999998803</c:v>
                </c:pt>
                <c:pt idx="965">
                  <c:v>96.399999999998798</c:v>
                </c:pt>
                <c:pt idx="966">
                  <c:v>96.499999999998792</c:v>
                </c:pt>
                <c:pt idx="967">
                  <c:v>96.599999999998786</c:v>
                </c:pt>
                <c:pt idx="968">
                  <c:v>96.699999999998781</c:v>
                </c:pt>
                <c:pt idx="969">
                  <c:v>96.799999999998775</c:v>
                </c:pt>
                <c:pt idx="970">
                  <c:v>96.899999999998769</c:v>
                </c:pt>
                <c:pt idx="971">
                  <c:v>96.999999999998764</c:v>
                </c:pt>
                <c:pt idx="972">
                  <c:v>97.099999999998758</c:v>
                </c:pt>
                <c:pt idx="973">
                  <c:v>97.199999999998752</c:v>
                </c:pt>
                <c:pt idx="974">
                  <c:v>97.299999999998747</c:v>
                </c:pt>
                <c:pt idx="975">
                  <c:v>97.399999999998741</c:v>
                </c:pt>
                <c:pt idx="976">
                  <c:v>97.499999999998735</c:v>
                </c:pt>
                <c:pt idx="977">
                  <c:v>97.59999999999873</c:v>
                </c:pt>
                <c:pt idx="978">
                  <c:v>97.699999999998724</c:v>
                </c:pt>
                <c:pt idx="979">
                  <c:v>97.799999999998718</c:v>
                </c:pt>
                <c:pt idx="980">
                  <c:v>97.899999999998712</c:v>
                </c:pt>
                <c:pt idx="981">
                  <c:v>97.999999999998707</c:v>
                </c:pt>
                <c:pt idx="982">
                  <c:v>98.099999999998701</c:v>
                </c:pt>
                <c:pt idx="983">
                  <c:v>98.199999999998695</c:v>
                </c:pt>
                <c:pt idx="984">
                  <c:v>98.29999999999869</c:v>
                </c:pt>
                <c:pt idx="985">
                  <c:v>98.399999999998684</c:v>
                </c:pt>
                <c:pt idx="986">
                  <c:v>98.499999999998678</c:v>
                </c:pt>
                <c:pt idx="987">
                  <c:v>98.599999999998673</c:v>
                </c:pt>
                <c:pt idx="988">
                  <c:v>98.699999999998667</c:v>
                </c:pt>
                <c:pt idx="989">
                  <c:v>98.799999999998661</c:v>
                </c:pt>
                <c:pt idx="990">
                  <c:v>98.899999999998656</c:v>
                </c:pt>
                <c:pt idx="991">
                  <c:v>98.99999999999865</c:v>
                </c:pt>
                <c:pt idx="992">
                  <c:v>99.099999999998644</c:v>
                </c:pt>
                <c:pt idx="993">
                  <c:v>99.199999999998639</c:v>
                </c:pt>
                <c:pt idx="994">
                  <c:v>99.299999999998633</c:v>
                </c:pt>
                <c:pt idx="995">
                  <c:v>99.399999999998627</c:v>
                </c:pt>
                <c:pt idx="996">
                  <c:v>99.499999999998622</c:v>
                </c:pt>
                <c:pt idx="997">
                  <c:v>99.599999999998616</c:v>
                </c:pt>
                <c:pt idx="998">
                  <c:v>99.69999999999861</c:v>
                </c:pt>
                <c:pt idx="999">
                  <c:v>99.799999999998604</c:v>
                </c:pt>
                <c:pt idx="1000">
                  <c:v>99.899999999998599</c:v>
                </c:pt>
                <c:pt idx="1001">
                  <c:v>99.999999999998593</c:v>
                </c:pt>
                <c:pt idx="1002">
                  <c:v>100.09999999999859</c:v>
                </c:pt>
                <c:pt idx="1003">
                  <c:v>100.19999999999858</c:v>
                </c:pt>
                <c:pt idx="1004">
                  <c:v>100.29999999999858</c:v>
                </c:pt>
                <c:pt idx="1005">
                  <c:v>100.39999999999857</c:v>
                </c:pt>
                <c:pt idx="1006">
                  <c:v>100.49999999999856</c:v>
                </c:pt>
                <c:pt idx="1007">
                  <c:v>100.59999999999856</c:v>
                </c:pt>
                <c:pt idx="1008">
                  <c:v>100.69999999999855</c:v>
                </c:pt>
                <c:pt idx="1009">
                  <c:v>100.79999999999855</c:v>
                </c:pt>
                <c:pt idx="1010">
                  <c:v>100.89999999999854</c:v>
                </c:pt>
                <c:pt idx="1011">
                  <c:v>100.99999999999854</c:v>
                </c:pt>
                <c:pt idx="1012">
                  <c:v>101.09999999999853</c:v>
                </c:pt>
                <c:pt idx="1013">
                  <c:v>101.19999999999852</c:v>
                </c:pt>
                <c:pt idx="1014">
                  <c:v>101.29999999999852</c:v>
                </c:pt>
                <c:pt idx="1015">
                  <c:v>101.39999999999851</c:v>
                </c:pt>
                <c:pt idx="1016">
                  <c:v>101.49999999999851</c:v>
                </c:pt>
                <c:pt idx="1017">
                  <c:v>101.5999999999985</c:v>
                </c:pt>
                <c:pt idx="1018">
                  <c:v>101.6999999999985</c:v>
                </c:pt>
                <c:pt idx="1019">
                  <c:v>101.79999999999849</c:v>
                </c:pt>
                <c:pt idx="1020">
                  <c:v>101.89999999999849</c:v>
                </c:pt>
                <c:pt idx="1021">
                  <c:v>101.99999999999848</c:v>
                </c:pt>
                <c:pt idx="1022">
                  <c:v>102.09999999999847</c:v>
                </c:pt>
                <c:pt idx="1023">
                  <c:v>102.19999999999847</c:v>
                </c:pt>
                <c:pt idx="1024">
                  <c:v>102.29999999999846</c:v>
                </c:pt>
                <c:pt idx="1025">
                  <c:v>102.39999999999846</c:v>
                </c:pt>
                <c:pt idx="1026">
                  <c:v>102.49999999999845</c:v>
                </c:pt>
                <c:pt idx="1027">
                  <c:v>102.59999999999845</c:v>
                </c:pt>
                <c:pt idx="1028">
                  <c:v>102.69999999999844</c:v>
                </c:pt>
                <c:pt idx="1029">
                  <c:v>102.79999999999843</c:v>
                </c:pt>
                <c:pt idx="1030">
                  <c:v>102.89999999999843</c:v>
                </c:pt>
                <c:pt idx="1031">
                  <c:v>102.99999999999842</c:v>
                </c:pt>
                <c:pt idx="1032">
                  <c:v>103.09999999999842</c:v>
                </c:pt>
                <c:pt idx="1033">
                  <c:v>103.19999999999841</c:v>
                </c:pt>
                <c:pt idx="1034">
                  <c:v>103.29999999999841</c:v>
                </c:pt>
                <c:pt idx="1035">
                  <c:v>103.3999999999984</c:v>
                </c:pt>
                <c:pt idx="1036">
                  <c:v>103.49999999999839</c:v>
                </c:pt>
                <c:pt idx="1037">
                  <c:v>103.59999999999839</c:v>
                </c:pt>
                <c:pt idx="1038">
                  <c:v>103.69999999999838</c:v>
                </c:pt>
                <c:pt idx="1039">
                  <c:v>103.79999999999838</c:v>
                </c:pt>
                <c:pt idx="1040">
                  <c:v>103.89999999999837</c:v>
                </c:pt>
                <c:pt idx="1041">
                  <c:v>103.99999999999837</c:v>
                </c:pt>
                <c:pt idx="1042">
                  <c:v>104.09999999999836</c:v>
                </c:pt>
                <c:pt idx="1043">
                  <c:v>104.19999999999835</c:v>
                </c:pt>
                <c:pt idx="1044">
                  <c:v>104.29999999999835</c:v>
                </c:pt>
                <c:pt idx="1045">
                  <c:v>104.39999999999834</c:v>
                </c:pt>
                <c:pt idx="1046">
                  <c:v>104.49999999999834</c:v>
                </c:pt>
                <c:pt idx="1047">
                  <c:v>104.59999999999833</c:v>
                </c:pt>
                <c:pt idx="1048">
                  <c:v>104.69999999999833</c:v>
                </c:pt>
                <c:pt idx="1049">
                  <c:v>104.79999999999832</c:v>
                </c:pt>
                <c:pt idx="1050">
                  <c:v>104.89999999999831</c:v>
                </c:pt>
                <c:pt idx="1051">
                  <c:v>104.99999999999831</c:v>
                </c:pt>
                <c:pt idx="1052">
                  <c:v>105.0999999999983</c:v>
                </c:pt>
                <c:pt idx="1053">
                  <c:v>105.1999999999983</c:v>
                </c:pt>
                <c:pt idx="1054">
                  <c:v>105.29999999999829</c:v>
                </c:pt>
                <c:pt idx="1055">
                  <c:v>105.39999999999829</c:v>
                </c:pt>
                <c:pt idx="1056">
                  <c:v>105.49999999999828</c:v>
                </c:pt>
                <c:pt idx="1057">
                  <c:v>105.59999999999827</c:v>
                </c:pt>
                <c:pt idx="1058">
                  <c:v>105.69999999999827</c:v>
                </c:pt>
                <c:pt idx="1059">
                  <c:v>105.79999999999826</c:v>
                </c:pt>
                <c:pt idx="1060">
                  <c:v>105.89999999999826</c:v>
                </c:pt>
                <c:pt idx="1061">
                  <c:v>105.99999999999825</c:v>
                </c:pt>
                <c:pt idx="1062">
                  <c:v>106.09999999999825</c:v>
                </c:pt>
                <c:pt idx="1063">
                  <c:v>106.19999999999824</c:v>
                </c:pt>
                <c:pt idx="1064">
                  <c:v>106.29999999999824</c:v>
                </c:pt>
                <c:pt idx="1065">
                  <c:v>106.39999999999823</c:v>
                </c:pt>
                <c:pt idx="1066">
                  <c:v>106.49999999999822</c:v>
                </c:pt>
                <c:pt idx="1067">
                  <c:v>106.59999999999822</c:v>
                </c:pt>
                <c:pt idx="1068">
                  <c:v>106.69999999999821</c:v>
                </c:pt>
                <c:pt idx="1069">
                  <c:v>106.79999999999821</c:v>
                </c:pt>
                <c:pt idx="1070">
                  <c:v>106.8999999999982</c:v>
                </c:pt>
                <c:pt idx="1071">
                  <c:v>106.9999999999982</c:v>
                </c:pt>
                <c:pt idx="1072">
                  <c:v>107.09999999999819</c:v>
                </c:pt>
                <c:pt idx="1073">
                  <c:v>107.19999999999818</c:v>
                </c:pt>
                <c:pt idx="1074">
                  <c:v>107.29999999999818</c:v>
                </c:pt>
                <c:pt idx="1075">
                  <c:v>107.39999999999817</c:v>
                </c:pt>
                <c:pt idx="1076">
                  <c:v>107.49999999999817</c:v>
                </c:pt>
                <c:pt idx="1077">
                  <c:v>107.59999999999816</c:v>
                </c:pt>
                <c:pt idx="1078">
                  <c:v>107.69999999999816</c:v>
                </c:pt>
                <c:pt idx="1079">
                  <c:v>107.79999999999815</c:v>
                </c:pt>
                <c:pt idx="1080">
                  <c:v>107.89999999999814</c:v>
                </c:pt>
                <c:pt idx="1081">
                  <c:v>107.99999999999814</c:v>
                </c:pt>
                <c:pt idx="1082">
                  <c:v>108.09999999999813</c:v>
                </c:pt>
                <c:pt idx="1083">
                  <c:v>108.19999999999813</c:v>
                </c:pt>
                <c:pt idx="1084">
                  <c:v>108.29999999999812</c:v>
                </c:pt>
                <c:pt idx="1085">
                  <c:v>108.39999999999812</c:v>
                </c:pt>
                <c:pt idx="1086">
                  <c:v>108.49999999999811</c:v>
                </c:pt>
                <c:pt idx="1087">
                  <c:v>108.5999999999981</c:v>
                </c:pt>
                <c:pt idx="1088">
                  <c:v>108.6999999999981</c:v>
                </c:pt>
                <c:pt idx="1089">
                  <c:v>108.79999999999809</c:v>
                </c:pt>
                <c:pt idx="1090">
                  <c:v>108.89999999999809</c:v>
                </c:pt>
                <c:pt idx="1091">
                  <c:v>108.99999999999808</c:v>
                </c:pt>
                <c:pt idx="1092">
                  <c:v>109.09999999999808</c:v>
                </c:pt>
                <c:pt idx="1093">
                  <c:v>109.19999999999807</c:v>
                </c:pt>
                <c:pt idx="1094">
                  <c:v>109.29999999999806</c:v>
                </c:pt>
                <c:pt idx="1095">
                  <c:v>109.39999999999806</c:v>
                </c:pt>
                <c:pt idx="1096">
                  <c:v>109.49999999999805</c:v>
                </c:pt>
                <c:pt idx="1097">
                  <c:v>109.59999999999805</c:v>
                </c:pt>
                <c:pt idx="1098">
                  <c:v>109.69999999999804</c:v>
                </c:pt>
                <c:pt idx="1099">
                  <c:v>109.79999999999804</c:v>
                </c:pt>
                <c:pt idx="1100">
                  <c:v>109.89999999999803</c:v>
                </c:pt>
                <c:pt idx="1101">
                  <c:v>109.99999999999802</c:v>
                </c:pt>
                <c:pt idx="1102">
                  <c:v>110.09999999999802</c:v>
                </c:pt>
                <c:pt idx="1103">
                  <c:v>110.19999999999801</c:v>
                </c:pt>
                <c:pt idx="1104">
                  <c:v>110.29999999999801</c:v>
                </c:pt>
                <c:pt idx="1105">
                  <c:v>110.399999999998</c:v>
                </c:pt>
                <c:pt idx="1106">
                  <c:v>110.499999999998</c:v>
                </c:pt>
                <c:pt idx="1107">
                  <c:v>110.59999999999799</c:v>
                </c:pt>
                <c:pt idx="1108">
                  <c:v>110.69999999999798</c:v>
                </c:pt>
                <c:pt idx="1109">
                  <c:v>110.79999999999798</c:v>
                </c:pt>
                <c:pt idx="1110">
                  <c:v>110.89999999999797</c:v>
                </c:pt>
                <c:pt idx="1111">
                  <c:v>110.99999999999797</c:v>
                </c:pt>
                <c:pt idx="1112">
                  <c:v>111.09999999999796</c:v>
                </c:pt>
                <c:pt idx="1113">
                  <c:v>111.19999999999796</c:v>
                </c:pt>
                <c:pt idx="1114">
                  <c:v>111.29999999999795</c:v>
                </c:pt>
                <c:pt idx="1115">
                  <c:v>111.39999999999795</c:v>
                </c:pt>
                <c:pt idx="1116">
                  <c:v>111.49999999999794</c:v>
                </c:pt>
                <c:pt idx="1117">
                  <c:v>111.59999999999793</c:v>
                </c:pt>
                <c:pt idx="1118">
                  <c:v>111.69999999999793</c:v>
                </c:pt>
                <c:pt idx="1119">
                  <c:v>111.79999999999792</c:v>
                </c:pt>
                <c:pt idx="1120">
                  <c:v>111.89999999999792</c:v>
                </c:pt>
                <c:pt idx="1121">
                  <c:v>111.99999999999791</c:v>
                </c:pt>
                <c:pt idx="1122">
                  <c:v>112.09999999999791</c:v>
                </c:pt>
                <c:pt idx="1123">
                  <c:v>112.1999999999979</c:v>
                </c:pt>
                <c:pt idx="1124">
                  <c:v>112.29999999999789</c:v>
                </c:pt>
                <c:pt idx="1125">
                  <c:v>112.39999999999789</c:v>
                </c:pt>
                <c:pt idx="1126">
                  <c:v>112.49999999999788</c:v>
                </c:pt>
                <c:pt idx="1127">
                  <c:v>112.59999999999788</c:v>
                </c:pt>
                <c:pt idx="1128">
                  <c:v>112.69999999999787</c:v>
                </c:pt>
                <c:pt idx="1129">
                  <c:v>112.79999999999787</c:v>
                </c:pt>
                <c:pt idx="1130">
                  <c:v>112.89999999999786</c:v>
                </c:pt>
                <c:pt idx="1131">
                  <c:v>112.99999999999785</c:v>
                </c:pt>
                <c:pt idx="1132">
                  <c:v>113.09999999999785</c:v>
                </c:pt>
                <c:pt idx="1133">
                  <c:v>113.19999999999784</c:v>
                </c:pt>
                <c:pt idx="1134">
                  <c:v>113.29999999999784</c:v>
                </c:pt>
                <c:pt idx="1135">
                  <c:v>113.39999999999783</c:v>
                </c:pt>
                <c:pt idx="1136">
                  <c:v>113.49999999999783</c:v>
                </c:pt>
                <c:pt idx="1137">
                  <c:v>113.59999999999782</c:v>
                </c:pt>
                <c:pt idx="1138">
                  <c:v>113.69999999999781</c:v>
                </c:pt>
                <c:pt idx="1139">
                  <c:v>113.79999999999781</c:v>
                </c:pt>
                <c:pt idx="1140">
                  <c:v>113.8999999999978</c:v>
                </c:pt>
                <c:pt idx="1141">
                  <c:v>113.9999999999978</c:v>
                </c:pt>
                <c:pt idx="1142">
                  <c:v>114.09999999999779</c:v>
                </c:pt>
                <c:pt idx="1143">
                  <c:v>114.19999999999779</c:v>
                </c:pt>
                <c:pt idx="1144">
                  <c:v>114.29999999999778</c:v>
                </c:pt>
                <c:pt idx="1145">
                  <c:v>114.39999999999777</c:v>
                </c:pt>
                <c:pt idx="1146">
                  <c:v>114.49999999999777</c:v>
                </c:pt>
                <c:pt idx="1147">
                  <c:v>114.59999999999776</c:v>
                </c:pt>
                <c:pt idx="1148">
                  <c:v>114.69999999999776</c:v>
                </c:pt>
                <c:pt idx="1149">
                  <c:v>114.79999999999775</c:v>
                </c:pt>
                <c:pt idx="1150">
                  <c:v>114.89999999999775</c:v>
                </c:pt>
                <c:pt idx="1151">
                  <c:v>114.99999999999774</c:v>
                </c:pt>
                <c:pt idx="1152">
                  <c:v>115.09999999999773</c:v>
                </c:pt>
                <c:pt idx="1153">
                  <c:v>115.19999999999773</c:v>
                </c:pt>
                <c:pt idx="1154">
                  <c:v>115.29999999999772</c:v>
                </c:pt>
                <c:pt idx="1155">
                  <c:v>115.39999999999772</c:v>
                </c:pt>
                <c:pt idx="1156">
                  <c:v>115.49999999999771</c:v>
                </c:pt>
                <c:pt idx="1157">
                  <c:v>115.59999999999771</c:v>
                </c:pt>
                <c:pt idx="1158">
                  <c:v>115.6999999999977</c:v>
                </c:pt>
                <c:pt idx="1159">
                  <c:v>115.79999999999769</c:v>
                </c:pt>
                <c:pt idx="1160">
                  <c:v>115.89999999999769</c:v>
                </c:pt>
                <c:pt idx="1161">
                  <c:v>115.99999999999768</c:v>
                </c:pt>
                <c:pt idx="1162">
                  <c:v>116.09999999999768</c:v>
                </c:pt>
                <c:pt idx="1163">
                  <c:v>116.19999999999767</c:v>
                </c:pt>
                <c:pt idx="1164">
                  <c:v>116.29999999999767</c:v>
                </c:pt>
                <c:pt idx="1165">
                  <c:v>116.39999999999766</c:v>
                </c:pt>
                <c:pt idx="1166">
                  <c:v>116.49999999999766</c:v>
                </c:pt>
                <c:pt idx="1167">
                  <c:v>116.59999999999765</c:v>
                </c:pt>
                <c:pt idx="1168">
                  <c:v>116.69999999999764</c:v>
                </c:pt>
                <c:pt idx="1169">
                  <c:v>116.79999999999764</c:v>
                </c:pt>
                <c:pt idx="1170">
                  <c:v>116.89999999999763</c:v>
                </c:pt>
                <c:pt idx="1171">
                  <c:v>116.99999999999763</c:v>
                </c:pt>
                <c:pt idx="1172">
                  <c:v>117.09999999999762</c:v>
                </c:pt>
                <c:pt idx="1173">
                  <c:v>117.19999999999762</c:v>
                </c:pt>
                <c:pt idx="1174">
                  <c:v>117.29999999999761</c:v>
                </c:pt>
                <c:pt idx="1175">
                  <c:v>117.3999999999976</c:v>
                </c:pt>
                <c:pt idx="1176">
                  <c:v>117.4999999999976</c:v>
                </c:pt>
                <c:pt idx="1177">
                  <c:v>117.59999999999759</c:v>
                </c:pt>
                <c:pt idx="1178">
                  <c:v>117.69999999999759</c:v>
                </c:pt>
                <c:pt idx="1179">
                  <c:v>117.79999999999758</c:v>
                </c:pt>
                <c:pt idx="1180">
                  <c:v>117.89999999999758</c:v>
                </c:pt>
                <c:pt idx="1181">
                  <c:v>117.99999999999757</c:v>
                </c:pt>
                <c:pt idx="1182">
                  <c:v>118.09999999999756</c:v>
                </c:pt>
                <c:pt idx="1183">
                  <c:v>118.19999999999756</c:v>
                </c:pt>
                <c:pt idx="1184">
                  <c:v>118.29999999999755</c:v>
                </c:pt>
                <c:pt idx="1185">
                  <c:v>118.39999999999755</c:v>
                </c:pt>
                <c:pt idx="1186">
                  <c:v>118.49999999999754</c:v>
                </c:pt>
                <c:pt idx="1187">
                  <c:v>118.59999999999754</c:v>
                </c:pt>
                <c:pt idx="1188">
                  <c:v>118.69999999999753</c:v>
                </c:pt>
                <c:pt idx="1189">
                  <c:v>118.79999999999752</c:v>
                </c:pt>
                <c:pt idx="1190">
                  <c:v>118.89999999999752</c:v>
                </c:pt>
                <c:pt idx="1191">
                  <c:v>118.99999999999751</c:v>
                </c:pt>
                <c:pt idx="1192">
                  <c:v>119.09999999999751</c:v>
                </c:pt>
                <c:pt idx="1193">
                  <c:v>119.1999999999975</c:v>
                </c:pt>
                <c:pt idx="1194">
                  <c:v>119.2999999999975</c:v>
                </c:pt>
                <c:pt idx="1195">
                  <c:v>119.39999999999749</c:v>
                </c:pt>
                <c:pt idx="1196">
                  <c:v>119.49999999999748</c:v>
                </c:pt>
                <c:pt idx="1197">
                  <c:v>119.59999999999748</c:v>
                </c:pt>
                <c:pt idx="1198">
                  <c:v>119.69999999999747</c:v>
                </c:pt>
                <c:pt idx="1199">
                  <c:v>119.79999999999747</c:v>
                </c:pt>
                <c:pt idx="1200">
                  <c:v>119.89999999999746</c:v>
                </c:pt>
                <c:pt idx="1201">
                  <c:v>119.99999999999746</c:v>
                </c:pt>
                <c:pt idx="1202">
                  <c:v>120.09999999999745</c:v>
                </c:pt>
                <c:pt idx="1203">
                  <c:v>120.19999999999744</c:v>
                </c:pt>
                <c:pt idx="1204">
                  <c:v>120.29999999999744</c:v>
                </c:pt>
                <c:pt idx="1205">
                  <c:v>120.39999999999743</c:v>
                </c:pt>
                <c:pt idx="1206">
                  <c:v>120.49999999999743</c:v>
                </c:pt>
                <c:pt idx="1207">
                  <c:v>120.59999999999742</c:v>
                </c:pt>
                <c:pt idx="1208">
                  <c:v>120.69999999999742</c:v>
                </c:pt>
                <c:pt idx="1209">
                  <c:v>120.79999999999741</c:v>
                </c:pt>
                <c:pt idx="1210">
                  <c:v>120.89999999999741</c:v>
                </c:pt>
                <c:pt idx="1211">
                  <c:v>120.9999999999974</c:v>
                </c:pt>
                <c:pt idx="1212">
                  <c:v>121.09999999999739</c:v>
                </c:pt>
                <c:pt idx="1213">
                  <c:v>121.19999999999739</c:v>
                </c:pt>
                <c:pt idx="1214">
                  <c:v>121.29999999999738</c:v>
                </c:pt>
                <c:pt idx="1215">
                  <c:v>121.39999999999738</c:v>
                </c:pt>
                <c:pt idx="1216">
                  <c:v>121.49999999999737</c:v>
                </c:pt>
                <c:pt idx="1217">
                  <c:v>121.59999999999737</c:v>
                </c:pt>
                <c:pt idx="1218">
                  <c:v>121.69999999999736</c:v>
                </c:pt>
                <c:pt idx="1219">
                  <c:v>121.79999999999735</c:v>
                </c:pt>
                <c:pt idx="1220">
                  <c:v>121.89999999999735</c:v>
                </c:pt>
                <c:pt idx="1221">
                  <c:v>121.99999999999734</c:v>
                </c:pt>
                <c:pt idx="1222">
                  <c:v>122.09999999999734</c:v>
                </c:pt>
                <c:pt idx="1223">
                  <c:v>122.19999999999733</c:v>
                </c:pt>
                <c:pt idx="1224">
                  <c:v>122.29999999999733</c:v>
                </c:pt>
                <c:pt idx="1225">
                  <c:v>122.39999999999732</c:v>
                </c:pt>
                <c:pt idx="1226">
                  <c:v>122.49999999999731</c:v>
                </c:pt>
                <c:pt idx="1227">
                  <c:v>122.59999999999731</c:v>
                </c:pt>
                <c:pt idx="1228">
                  <c:v>122.6999999999973</c:v>
                </c:pt>
                <c:pt idx="1229">
                  <c:v>122.7999999999973</c:v>
                </c:pt>
                <c:pt idx="1230">
                  <c:v>122.89999999999729</c:v>
                </c:pt>
                <c:pt idx="1231">
                  <c:v>122.99999999999729</c:v>
                </c:pt>
                <c:pt idx="1232">
                  <c:v>123.09999999999728</c:v>
                </c:pt>
                <c:pt idx="1233">
                  <c:v>123.19999999999727</c:v>
                </c:pt>
                <c:pt idx="1234">
                  <c:v>123.29999999999727</c:v>
                </c:pt>
                <c:pt idx="1235">
                  <c:v>123.39999999999726</c:v>
                </c:pt>
                <c:pt idx="1236">
                  <c:v>123.49999999999726</c:v>
                </c:pt>
                <c:pt idx="1237">
                  <c:v>123.59999999999725</c:v>
                </c:pt>
                <c:pt idx="1238">
                  <c:v>123.69999999999725</c:v>
                </c:pt>
                <c:pt idx="1239">
                  <c:v>123.79999999999724</c:v>
                </c:pt>
                <c:pt idx="1240">
                  <c:v>123.89999999999723</c:v>
                </c:pt>
                <c:pt idx="1241">
                  <c:v>123.99999999999723</c:v>
                </c:pt>
                <c:pt idx="1242">
                  <c:v>124.09999999999722</c:v>
                </c:pt>
                <c:pt idx="1243">
                  <c:v>124.19999999999722</c:v>
                </c:pt>
                <c:pt idx="1244">
                  <c:v>124.29999999999721</c:v>
                </c:pt>
                <c:pt idx="1245">
                  <c:v>124.39999999999721</c:v>
                </c:pt>
                <c:pt idx="1246">
                  <c:v>124.4999999999972</c:v>
                </c:pt>
                <c:pt idx="1247">
                  <c:v>124.59999999999719</c:v>
                </c:pt>
                <c:pt idx="1248">
                  <c:v>124.69999999999719</c:v>
                </c:pt>
                <c:pt idx="1249">
                  <c:v>124.79999999999718</c:v>
                </c:pt>
                <c:pt idx="1250">
                  <c:v>124.89999999999718</c:v>
                </c:pt>
                <c:pt idx="1251">
                  <c:v>124.99999999999717</c:v>
                </c:pt>
                <c:pt idx="1252">
                  <c:v>125.09999999999717</c:v>
                </c:pt>
                <c:pt idx="1253">
                  <c:v>125.19999999999716</c:v>
                </c:pt>
                <c:pt idx="1254">
                  <c:v>125.29999999999715</c:v>
                </c:pt>
                <c:pt idx="1255">
                  <c:v>125.39999999999715</c:v>
                </c:pt>
                <c:pt idx="1256">
                  <c:v>125.49999999999714</c:v>
                </c:pt>
                <c:pt idx="1257">
                  <c:v>125.59999999999714</c:v>
                </c:pt>
                <c:pt idx="1258">
                  <c:v>125.69999999999713</c:v>
                </c:pt>
                <c:pt idx="1259">
                  <c:v>125.79999999999713</c:v>
                </c:pt>
                <c:pt idx="1260">
                  <c:v>125.89999999999712</c:v>
                </c:pt>
                <c:pt idx="1261">
                  <c:v>125.99999999999712</c:v>
                </c:pt>
                <c:pt idx="1262">
                  <c:v>126.09999999999711</c:v>
                </c:pt>
                <c:pt idx="1263">
                  <c:v>126.1999999999971</c:v>
                </c:pt>
                <c:pt idx="1264">
                  <c:v>126.2999999999971</c:v>
                </c:pt>
                <c:pt idx="1265">
                  <c:v>126.39999999999709</c:v>
                </c:pt>
                <c:pt idx="1266">
                  <c:v>126.49999999999709</c:v>
                </c:pt>
                <c:pt idx="1267">
                  <c:v>126.59999999999708</c:v>
                </c:pt>
                <c:pt idx="1268">
                  <c:v>126.69999999999708</c:v>
                </c:pt>
                <c:pt idx="1269">
                  <c:v>126.79999999999707</c:v>
                </c:pt>
                <c:pt idx="1270">
                  <c:v>126.89999999999706</c:v>
                </c:pt>
                <c:pt idx="1271">
                  <c:v>126.99999999999706</c:v>
                </c:pt>
                <c:pt idx="1272">
                  <c:v>127.09999999999705</c:v>
                </c:pt>
                <c:pt idx="1273">
                  <c:v>127.19999999999705</c:v>
                </c:pt>
                <c:pt idx="1274">
                  <c:v>127.29999999999704</c:v>
                </c:pt>
                <c:pt idx="1275">
                  <c:v>127.39999999999704</c:v>
                </c:pt>
                <c:pt idx="1276">
                  <c:v>127.49999999999703</c:v>
                </c:pt>
                <c:pt idx="1277">
                  <c:v>127.59999999999702</c:v>
                </c:pt>
                <c:pt idx="1278">
                  <c:v>127.69999999999702</c:v>
                </c:pt>
                <c:pt idx="1279">
                  <c:v>127.79999999999701</c:v>
                </c:pt>
                <c:pt idx="1280">
                  <c:v>127.89999999999701</c:v>
                </c:pt>
                <c:pt idx="1281">
                  <c:v>127.999999999997</c:v>
                </c:pt>
                <c:pt idx="1282">
                  <c:v>128.09999999999701</c:v>
                </c:pt>
                <c:pt idx="1283">
                  <c:v>128.199999999997</c:v>
                </c:pt>
                <c:pt idx="1284">
                  <c:v>128.299999999997</c:v>
                </c:pt>
                <c:pt idx="1285">
                  <c:v>128.39999999999699</c:v>
                </c:pt>
                <c:pt idx="1286">
                  <c:v>128.49999999999699</c:v>
                </c:pt>
                <c:pt idx="1287">
                  <c:v>128.59999999999698</c:v>
                </c:pt>
                <c:pt idx="1288">
                  <c:v>128.69999999999698</c:v>
                </c:pt>
                <c:pt idx="1289">
                  <c:v>128.79999999999697</c:v>
                </c:pt>
                <c:pt idx="1290">
                  <c:v>128.89999999999696</c:v>
                </c:pt>
                <c:pt idx="1291">
                  <c:v>128.99999999999696</c:v>
                </c:pt>
                <c:pt idx="1292">
                  <c:v>129.09999999999695</c:v>
                </c:pt>
                <c:pt idx="1293">
                  <c:v>129.19999999999695</c:v>
                </c:pt>
                <c:pt idx="1294">
                  <c:v>129.29999999999694</c:v>
                </c:pt>
                <c:pt idx="1295">
                  <c:v>129.39999999999694</c:v>
                </c:pt>
                <c:pt idx="1296">
                  <c:v>129.49999999999693</c:v>
                </c:pt>
                <c:pt idx="1297">
                  <c:v>129.59999999999692</c:v>
                </c:pt>
                <c:pt idx="1298">
                  <c:v>129.69999999999692</c:v>
                </c:pt>
                <c:pt idx="1299">
                  <c:v>129.79999999999691</c:v>
                </c:pt>
                <c:pt idx="1300">
                  <c:v>129.89999999999691</c:v>
                </c:pt>
                <c:pt idx="1301">
                  <c:v>129.9999999999969</c:v>
                </c:pt>
                <c:pt idx="1302">
                  <c:v>130.0999999999969</c:v>
                </c:pt>
                <c:pt idx="1303">
                  <c:v>130.19999999999689</c:v>
                </c:pt>
                <c:pt idx="1304">
                  <c:v>130.29999999999688</c:v>
                </c:pt>
                <c:pt idx="1305">
                  <c:v>130.39999999999688</c:v>
                </c:pt>
                <c:pt idx="1306">
                  <c:v>130.49999999999687</c:v>
                </c:pt>
                <c:pt idx="1307">
                  <c:v>130.59999999999687</c:v>
                </c:pt>
                <c:pt idx="1308">
                  <c:v>130.69999999999686</c:v>
                </c:pt>
                <c:pt idx="1309">
                  <c:v>130.79999999999686</c:v>
                </c:pt>
                <c:pt idx="1310">
                  <c:v>130.89999999999685</c:v>
                </c:pt>
                <c:pt idx="1311">
                  <c:v>130.99999999999685</c:v>
                </c:pt>
                <c:pt idx="1312">
                  <c:v>131.09999999999684</c:v>
                </c:pt>
                <c:pt idx="1313">
                  <c:v>131.19999999999683</c:v>
                </c:pt>
                <c:pt idx="1314">
                  <c:v>131.29999999999683</c:v>
                </c:pt>
                <c:pt idx="1315">
                  <c:v>131.39999999999682</c:v>
                </c:pt>
                <c:pt idx="1316">
                  <c:v>131.49999999999682</c:v>
                </c:pt>
                <c:pt idx="1317">
                  <c:v>131.59999999999681</c:v>
                </c:pt>
                <c:pt idx="1318">
                  <c:v>131.69999999999681</c:v>
                </c:pt>
                <c:pt idx="1319">
                  <c:v>131.7999999999968</c:v>
                </c:pt>
                <c:pt idx="1320">
                  <c:v>131.89999999999679</c:v>
                </c:pt>
                <c:pt idx="1321">
                  <c:v>131.99999999999679</c:v>
                </c:pt>
                <c:pt idx="1322">
                  <c:v>132.09999999999678</c:v>
                </c:pt>
                <c:pt idx="1323">
                  <c:v>132.19999999999678</c:v>
                </c:pt>
                <c:pt idx="1324">
                  <c:v>132.29999999999677</c:v>
                </c:pt>
                <c:pt idx="1325">
                  <c:v>132.39999999999677</c:v>
                </c:pt>
                <c:pt idx="1326">
                  <c:v>132.49999999999676</c:v>
                </c:pt>
                <c:pt idx="1327">
                  <c:v>132.59999999999675</c:v>
                </c:pt>
                <c:pt idx="1328">
                  <c:v>132.69999999999675</c:v>
                </c:pt>
                <c:pt idx="1329">
                  <c:v>132.79999999999674</c:v>
                </c:pt>
                <c:pt idx="1330">
                  <c:v>132.89999999999674</c:v>
                </c:pt>
                <c:pt idx="1331">
                  <c:v>132.99999999999673</c:v>
                </c:pt>
                <c:pt idx="1332">
                  <c:v>133.09999999999673</c:v>
                </c:pt>
                <c:pt idx="1333">
                  <c:v>133.19999999999672</c:v>
                </c:pt>
                <c:pt idx="1334">
                  <c:v>133.29999999999671</c:v>
                </c:pt>
                <c:pt idx="1335">
                  <c:v>133.39999999999671</c:v>
                </c:pt>
                <c:pt idx="1336">
                  <c:v>133.4999999999967</c:v>
                </c:pt>
                <c:pt idx="1337">
                  <c:v>133.5999999999967</c:v>
                </c:pt>
                <c:pt idx="1338">
                  <c:v>133.69999999999669</c:v>
                </c:pt>
                <c:pt idx="1339">
                  <c:v>133.79999999999669</c:v>
                </c:pt>
                <c:pt idx="1340">
                  <c:v>133.89999999999668</c:v>
                </c:pt>
                <c:pt idx="1341">
                  <c:v>133.99999999999667</c:v>
                </c:pt>
                <c:pt idx="1342">
                  <c:v>134.09999999999667</c:v>
                </c:pt>
                <c:pt idx="1343">
                  <c:v>134.19999999999666</c:v>
                </c:pt>
                <c:pt idx="1344">
                  <c:v>134.29999999999666</c:v>
                </c:pt>
                <c:pt idx="1345">
                  <c:v>134.39999999999665</c:v>
                </c:pt>
                <c:pt idx="1346">
                  <c:v>134.49999999999665</c:v>
                </c:pt>
                <c:pt idx="1347">
                  <c:v>134.59999999999664</c:v>
                </c:pt>
                <c:pt idx="1348">
                  <c:v>134.69999999999663</c:v>
                </c:pt>
                <c:pt idx="1349">
                  <c:v>134.79999999999663</c:v>
                </c:pt>
                <c:pt idx="1350">
                  <c:v>134.89999999999662</c:v>
                </c:pt>
                <c:pt idx="1351">
                  <c:v>134.99999999999662</c:v>
                </c:pt>
                <c:pt idx="1352">
                  <c:v>135.09999999999661</c:v>
                </c:pt>
                <c:pt idx="1353">
                  <c:v>135.19999999999661</c:v>
                </c:pt>
                <c:pt idx="1354">
                  <c:v>135.2999999999966</c:v>
                </c:pt>
                <c:pt idx="1355">
                  <c:v>135.3999999999966</c:v>
                </c:pt>
                <c:pt idx="1356">
                  <c:v>135.49999999999659</c:v>
                </c:pt>
                <c:pt idx="1357">
                  <c:v>135.59999999999658</c:v>
                </c:pt>
                <c:pt idx="1358">
                  <c:v>135.69999999999658</c:v>
                </c:pt>
                <c:pt idx="1359">
                  <c:v>135.79999999999657</c:v>
                </c:pt>
                <c:pt idx="1360">
                  <c:v>135.89999999999657</c:v>
                </c:pt>
                <c:pt idx="1361">
                  <c:v>135.99999999999656</c:v>
                </c:pt>
                <c:pt idx="1362">
                  <c:v>136.09999999999656</c:v>
                </c:pt>
                <c:pt idx="1363">
                  <c:v>136.19999999999655</c:v>
                </c:pt>
                <c:pt idx="1364">
                  <c:v>136.29999999999654</c:v>
                </c:pt>
                <c:pt idx="1365">
                  <c:v>136.39999999999654</c:v>
                </c:pt>
                <c:pt idx="1366">
                  <c:v>136.49999999999653</c:v>
                </c:pt>
                <c:pt idx="1367">
                  <c:v>136.59999999999653</c:v>
                </c:pt>
                <c:pt idx="1368">
                  <c:v>136.69999999999652</c:v>
                </c:pt>
                <c:pt idx="1369">
                  <c:v>136.79999999999652</c:v>
                </c:pt>
                <c:pt idx="1370">
                  <c:v>136.89999999999651</c:v>
                </c:pt>
                <c:pt idx="1371">
                  <c:v>136.9999999999965</c:v>
                </c:pt>
                <c:pt idx="1372">
                  <c:v>137.0999999999965</c:v>
                </c:pt>
                <c:pt idx="1373">
                  <c:v>137.19999999999649</c:v>
                </c:pt>
                <c:pt idx="1374">
                  <c:v>137.29999999999649</c:v>
                </c:pt>
                <c:pt idx="1375">
                  <c:v>137.39999999999648</c:v>
                </c:pt>
                <c:pt idx="1376">
                  <c:v>137.49999999999648</c:v>
                </c:pt>
                <c:pt idx="1377">
                  <c:v>137.59999999999647</c:v>
                </c:pt>
                <c:pt idx="1378">
                  <c:v>137.69999999999646</c:v>
                </c:pt>
                <c:pt idx="1379">
                  <c:v>137.79999999999646</c:v>
                </c:pt>
                <c:pt idx="1380">
                  <c:v>137.89999999999645</c:v>
                </c:pt>
                <c:pt idx="1381">
                  <c:v>137.99999999999645</c:v>
                </c:pt>
                <c:pt idx="1382">
                  <c:v>138.09999999999644</c:v>
                </c:pt>
                <c:pt idx="1383">
                  <c:v>138.19999999999644</c:v>
                </c:pt>
                <c:pt idx="1384">
                  <c:v>138.29999999999643</c:v>
                </c:pt>
                <c:pt idx="1385">
                  <c:v>138.39999999999642</c:v>
                </c:pt>
                <c:pt idx="1386">
                  <c:v>138.49999999999642</c:v>
                </c:pt>
                <c:pt idx="1387">
                  <c:v>138.59999999999641</c:v>
                </c:pt>
                <c:pt idx="1388">
                  <c:v>138.69999999999641</c:v>
                </c:pt>
                <c:pt idx="1389">
                  <c:v>138.7999999999964</c:v>
                </c:pt>
                <c:pt idx="1390">
                  <c:v>138.8999999999964</c:v>
                </c:pt>
                <c:pt idx="1391">
                  <c:v>138.99999999999639</c:v>
                </c:pt>
                <c:pt idx="1392">
                  <c:v>139.09999999999638</c:v>
                </c:pt>
                <c:pt idx="1393">
                  <c:v>139.19999999999638</c:v>
                </c:pt>
                <c:pt idx="1394">
                  <c:v>139.29999999999637</c:v>
                </c:pt>
                <c:pt idx="1395">
                  <c:v>139.39999999999637</c:v>
                </c:pt>
                <c:pt idx="1396">
                  <c:v>139.49999999999636</c:v>
                </c:pt>
                <c:pt idx="1397">
                  <c:v>139.59999999999636</c:v>
                </c:pt>
                <c:pt idx="1398">
                  <c:v>139.69999999999635</c:v>
                </c:pt>
                <c:pt idx="1399">
                  <c:v>139.79999999999634</c:v>
                </c:pt>
                <c:pt idx="1400">
                  <c:v>139.89999999999634</c:v>
                </c:pt>
                <c:pt idx="1401">
                  <c:v>139.99999999999633</c:v>
                </c:pt>
                <c:pt idx="1402">
                  <c:v>140.09999999999633</c:v>
                </c:pt>
                <c:pt idx="1403">
                  <c:v>140.19999999999632</c:v>
                </c:pt>
                <c:pt idx="1404">
                  <c:v>140.29999999999632</c:v>
                </c:pt>
                <c:pt idx="1405">
                  <c:v>140.39999999999631</c:v>
                </c:pt>
                <c:pt idx="1406">
                  <c:v>140.49999999999631</c:v>
                </c:pt>
                <c:pt idx="1407">
                  <c:v>140.5999999999963</c:v>
                </c:pt>
                <c:pt idx="1408">
                  <c:v>140.69999999999629</c:v>
                </c:pt>
                <c:pt idx="1409">
                  <c:v>140.79999999999629</c:v>
                </c:pt>
                <c:pt idx="1410">
                  <c:v>140.89999999999628</c:v>
                </c:pt>
                <c:pt idx="1411">
                  <c:v>140.99999999999628</c:v>
                </c:pt>
                <c:pt idx="1412">
                  <c:v>141.09999999999627</c:v>
                </c:pt>
                <c:pt idx="1413">
                  <c:v>141.19999999999627</c:v>
                </c:pt>
                <c:pt idx="1414">
                  <c:v>141.29999999999626</c:v>
                </c:pt>
                <c:pt idx="1415">
                  <c:v>141.39999999999625</c:v>
                </c:pt>
                <c:pt idx="1416">
                  <c:v>141.49999999999625</c:v>
                </c:pt>
                <c:pt idx="1417">
                  <c:v>141.59999999999624</c:v>
                </c:pt>
                <c:pt idx="1418">
                  <c:v>141.69999999999624</c:v>
                </c:pt>
                <c:pt idx="1419">
                  <c:v>141.79999999999623</c:v>
                </c:pt>
                <c:pt idx="1420">
                  <c:v>141.89999999999623</c:v>
                </c:pt>
                <c:pt idx="1421">
                  <c:v>141.99999999999622</c:v>
                </c:pt>
                <c:pt idx="1422">
                  <c:v>142.09999999999621</c:v>
                </c:pt>
                <c:pt idx="1423">
                  <c:v>142.19999999999621</c:v>
                </c:pt>
                <c:pt idx="1424">
                  <c:v>142.2999999999962</c:v>
                </c:pt>
                <c:pt idx="1425">
                  <c:v>142.3999999999962</c:v>
                </c:pt>
                <c:pt idx="1426">
                  <c:v>142.49999999999619</c:v>
                </c:pt>
                <c:pt idx="1427">
                  <c:v>142.59999999999619</c:v>
                </c:pt>
                <c:pt idx="1428">
                  <c:v>142.69999999999618</c:v>
                </c:pt>
                <c:pt idx="1429">
                  <c:v>142.79999999999617</c:v>
                </c:pt>
                <c:pt idx="1430">
                  <c:v>142.89999999999617</c:v>
                </c:pt>
                <c:pt idx="1431">
                  <c:v>142.99999999999616</c:v>
                </c:pt>
                <c:pt idx="1432">
                  <c:v>143.09999999999616</c:v>
                </c:pt>
                <c:pt idx="1433">
                  <c:v>143.19999999999615</c:v>
                </c:pt>
                <c:pt idx="1434">
                  <c:v>143.29999999999615</c:v>
                </c:pt>
                <c:pt idx="1435">
                  <c:v>143.39999999999614</c:v>
                </c:pt>
                <c:pt idx="1436">
                  <c:v>143.49999999999613</c:v>
                </c:pt>
                <c:pt idx="1437">
                  <c:v>143.59999999999613</c:v>
                </c:pt>
                <c:pt idx="1438">
                  <c:v>143.69999999999612</c:v>
                </c:pt>
                <c:pt idx="1439">
                  <c:v>143.79999999999612</c:v>
                </c:pt>
                <c:pt idx="1440">
                  <c:v>143.89999999999611</c:v>
                </c:pt>
                <c:pt idx="1441">
                  <c:v>143.99999999999611</c:v>
                </c:pt>
                <c:pt idx="1442">
                  <c:v>144.0999999999961</c:v>
                </c:pt>
                <c:pt idx="1443">
                  <c:v>144.19999999999609</c:v>
                </c:pt>
                <c:pt idx="1444">
                  <c:v>144.29999999999609</c:v>
                </c:pt>
                <c:pt idx="1445">
                  <c:v>144.39999999999608</c:v>
                </c:pt>
                <c:pt idx="1446">
                  <c:v>144.49999999999608</c:v>
                </c:pt>
                <c:pt idx="1447">
                  <c:v>144.59999999999607</c:v>
                </c:pt>
                <c:pt idx="1448">
                  <c:v>144.69999999999607</c:v>
                </c:pt>
                <c:pt idx="1449">
                  <c:v>144.79999999999606</c:v>
                </c:pt>
                <c:pt idx="1450">
                  <c:v>144.89999999999606</c:v>
                </c:pt>
                <c:pt idx="1451">
                  <c:v>144.99999999999605</c:v>
                </c:pt>
                <c:pt idx="1452">
                  <c:v>145.09999999999604</c:v>
                </c:pt>
                <c:pt idx="1453">
                  <c:v>145.19999999999604</c:v>
                </c:pt>
                <c:pt idx="1454">
                  <c:v>145.29999999999603</c:v>
                </c:pt>
                <c:pt idx="1455">
                  <c:v>145.39999999999603</c:v>
                </c:pt>
                <c:pt idx="1456">
                  <c:v>145.49999999999602</c:v>
                </c:pt>
                <c:pt idx="1457">
                  <c:v>145.59999999999602</c:v>
                </c:pt>
                <c:pt idx="1458">
                  <c:v>145.69999999999601</c:v>
                </c:pt>
                <c:pt idx="1459">
                  <c:v>145.799999999996</c:v>
                </c:pt>
                <c:pt idx="1460">
                  <c:v>145.899999999996</c:v>
                </c:pt>
                <c:pt idx="1461">
                  <c:v>145.99999999999599</c:v>
                </c:pt>
                <c:pt idx="1462">
                  <c:v>146.09999999999599</c:v>
                </c:pt>
                <c:pt idx="1463">
                  <c:v>146.19999999999598</c:v>
                </c:pt>
                <c:pt idx="1464">
                  <c:v>146.29999999999598</c:v>
                </c:pt>
                <c:pt idx="1465">
                  <c:v>146.39999999999597</c:v>
                </c:pt>
                <c:pt idx="1466">
                  <c:v>146.49999999999596</c:v>
                </c:pt>
                <c:pt idx="1467">
                  <c:v>146.59999999999596</c:v>
                </c:pt>
                <c:pt idx="1468">
                  <c:v>146.69999999999595</c:v>
                </c:pt>
                <c:pt idx="1469">
                  <c:v>146.79999999999595</c:v>
                </c:pt>
                <c:pt idx="1470">
                  <c:v>146.89999999999594</c:v>
                </c:pt>
                <c:pt idx="1471">
                  <c:v>146.99999999999594</c:v>
                </c:pt>
                <c:pt idx="1472">
                  <c:v>147.09999999999593</c:v>
                </c:pt>
                <c:pt idx="1473">
                  <c:v>147.19999999999592</c:v>
                </c:pt>
                <c:pt idx="1474">
                  <c:v>147.29999999999592</c:v>
                </c:pt>
                <c:pt idx="1475">
                  <c:v>147.39999999999591</c:v>
                </c:pt>
                <c:pt idx="1476">
                  <c:v>147.49999999999591</c:v>
                </c:pt>
                <c:pt idx="1477">
                  <c:v>147.5999999999959</c:v>
                </c:pt>
                <c:pt idx="1478">
                  <c:v>147.6999999999959</c:v>
                </c:pt>
                <c:pt idx="1479">
                  <c:v>147.79999999999589</c:v>
                </c:pt>
                <c:pt idx="1480">
                  <c:v>147.89999999999588</c:v>
                </c:pt>
                <c:pt idx="1481">
                  <c:v>147.99999999999588</c:v>
                </c:pt>
                <c:pt idx="1482">
                  <c:v>148.09999999999587</c:v>
                </c:pt>
                <c:pt idx="1483">
                  <c:v>148.19999999999587</c:v>
                </c:pt>
                <c:pt idx="1484">
                  <c:v>148.29999999999586</c:v>
                </c:pt>
                <c:pt idx="1485">
                  <c:v>148.39999999999586</c:v>
                </c:pt>
                <c:pt idx="1486">
                  <c:v>148.49999999999585</c:v>
                </c:pt>
                <c:pt idx="1487">
                  <c:v>148.59999999999584</c:v>
                </c:pt>
                <c:pt idx="1488">
                  <c:v>148.69999999999584</c:v>
                </c:pt>
                <c:pt idx="1489">
                  <c:v>148.79999999999583</c:v>
                </c:pt>
                <c:pt idx="1490">
                  <c:v>148.89999999999583</c:v>
                </c:pt>
                <c:pt idx="1491">
                  <c:v>148.99999999999582</c:v>
                </c:pt>
                <c:pt idx="1492">
                  <c:v>149.09999999999582</c:v>
                </c:pt>
                <c:pt idx="1493">
                  <c:v>149.19999999999581</c:v>
                </c:pt>
                <c:pt idx="1494">
                  <c:v>149.2999999999958</c:v>
                </c:pt>
                <c:pt idx="1495">
                  <c:v>149.3999999999958</c:v>
                </c:pt>
                <c:pt idx="1496">
                  <c:v>149.49999999999579</c:v>
                </c:pt>
                <c:pt idx="1497">
                  <c:v>149.59999999999579</c:v>
                </c:pt>
                <c:pt idx="1498">
                  <c:v>149.69999999999578</c:v>
                </c:pt>
                <c:pt idx="1499">
                  <c:v>149.79999999999578</c:v>
                </c:pt>
                <c:pt idx="1500">
                  <c:v>149.89999999999577</c:v>
                </c:pt>
                <c:pt idx="1501">
                  <c:v>149.99999999999577</c:v>
                </c:pt>
                <c:pt idx="1502">
                  <c:v>150.09999999999576</c:v>
                </c:pt>
                <c:pt idx="1503">
                  <c:v>150.19999999999575</c:v>
                </c:pt>
                <c:pt idx="1504">
                  <c:v>150.29999999999575</c:v>
                </c:pt>
                <c:pt idx="1505">
                  <c:v>150.39999999999574</c:v>
                </c:pt>
                <c:pt idx="1506">
                  <c:v>150.49999999999574</c:v>
                </c:pt>
                <c:pt idx="1507">
                  <c:v>150.59999999999573</c:v>
                </c:pt>
                <c:pt idx="1508">
                  <c:v>150.69999999999573</c:v>
                </c:pt>
                <c:pt idx="1509">
                  <c:v>150.79999999999572</c:v>
                </c:pt>
                <c:pt idx="1510">
                  <c:v>150.89999999999571</c:v>
                </c:pt>
                <c:pt idx="1511">
                  <c:v>150.99999999999571</c:v>
                </c:pt>
                <c:pt idx="1512">
                  <c:v>151.0999999999957</c:v>
                </c:pt>
                <c:pt idx="1513">
                  <c:v>151.1999999999957</c:v>
                </c:pt>
                <c:pt idx="1514">
                  <c:v>151.29999999999569</c:v>
                </c:pt>
                <c:pt idx="1515">
                  <c:v>151.39999999999569</c:v>
                </c:pt>
                <c:pt idx="1516">
                  <c:v>151.49999999999568</c:v>
                </c:pt>
                <c:pt idx="1517">
                  <c:v>151.59999999999567</c:v>
                </c:pt>
                <c:pt idx="1518">
                  <c:v>151.69999999999567</c:v>
                </c:pt>
                <c:pt idx="1519">
                  <c:v>151.79999999999566</c:v>
                </c:pt>
                <c:pt idx="1520">
                  <c:v>151.89999999999566</c:v>
                </c:pt>
                <c:pt idx="1521">
                  <c:v>151.99999999999565</c:v>
                </c:pt>
                <c:pt idx="1522">
                  <c:v>152.09999999999565</c:v>
                </c:pt>
                <c:pt idx="1523">
                  <c:v>152.19999999999564</c:v>
                </c:pt>
                <c:pt idx="1524">
                  <c:v>152.29999999999563</c:v>
                </c:pt>
                <c:pt idx="1525">
                  <c:v>152.39999999999563</c:v>
                </c:pt>
                <c:pt idx="1526">
                  <c:v>152.49999999999562</c:v>
                </c:pt>
                <c:pt idx="1527">
                  <c:v>152.59999999999562</c:v>
                </c:pt>
                <c:pt idx="1528">
                  <c:v>152.69999999999561</c:v>
                </c:pt>
                <c:pt idx="1529">
                  <c:v>152.79999999999561</c:v>
                </c:pt>
                <c:pt idx="1530">
                  <c:v>152.8999999999956</c:v>
                </c:pt>
                <c:pt idx="1531">
                  <c:v>152.99999999999559</c:v>
                </c:pt>
                <c:pt idx="1532">
                  <c:v>153.09999999999559</c:v>
                </c:pt>
                <c:pt idx="1533">
                  <c:v>153.19999999999558</c:v>
                </c:pt>
                <c:pt idx="1534">
                  <c:v>153.29999999999558</c:v>
                </c:pt>
                <c:pt idx="1535">
                  <c:v>153.39999999999557</c:v>
                </c:pt>
                <c:pt idx="1536">
                  <c:v>153.49999999999557</c:v>
                </c:pt>
                <c:pt idx="1537">
                  <c:v>153.59999999999556</c:v>
                </c:pt>
                <c:pt idx="1538">
                  <c:v>153.69999999999555</c:v>
                </c:pt>
                <c:pt idx="1539">
                  <c:v>153.79999999999555</c:v>
                </c:pt>
                <c:pt idx="1540">
                  <c:v>153.89999999999554</c:v>
                </c:pt>
                <c:pt idx="1541">
                  <c:v>153.99999999999554</c:v>
                </c:pt>
                <c:pt idx="1542">
                  <c:v>154.09999999999553</c:v>
                </c:pt>
                <c:pt idx="1543">
                  <c:v>154.19999999999553</c:v>
                </c:pt>
                <c:pt idx="1544">
                  <c:v>154.29999999999552</c:v>
                </c:pt>
                <c:pt idx="1545">
                  <c:v>154.39999999999552</c:v>
                </c:pt>
                <c:pt idx="1546">
                  <c:v>154.49999999999551</c:v>
                </c:pt>
                <c:pt idx="1547">
                  <c:v>154.5999999999955</c:v>
                </c:pt>
                <c:pt idx="1548">
                  <c:v>154.6999999999955</c:v>
                </c:pt>
                <c:pt idx="1549">
                  <c:v>154.79999999999549</c:v>
                </c:pt>
                <c:pt idx="1550">
                  <c:v>154.89999999999549</c:v>
                </c:pt>
                <c:pt idx="1551">
                  <c:v>154.99999999999548</c:v>
                </c:pt>
                <c:pt idx="1552">
                  <c:v>155.09999999999548</c:v>
                </c:pt>
                <c:pt idx="1553">
                  <c:v>155.19999999999547</c:v>
                </c:pt>
                <c:pt idx="1554">
                  <c:v>155.29999999999546</c:v>
                </c:pt>
                <c:pt idx="1555">
                  <c:v>155.39999999999546</c:v>
                </c:pt>
                <c:pt idx="1556">
                  <c:v>155.49999999999545</c:v>
                </c:pt>
                <c:pt idx="1557">
                  <c:v>155.59999999999545</c:v>
                </c:pt>
                <c:pt idx="1558">
                  <c:v>155.69999999999544</c:v>
                </c:pt>
                <c:pt idx="1559">
                  <c:v>155.79999999999544</c:v>
                </c:pt>
                <c:pt idx="1560">
                  <c:v>155.89999999999543</c:v>
                </c:pt>
                <c:pt idx="1561">
                  <c:v>155.99999999999542</c:v>
                </c:pt>
                <c:pt idx="1562">
                  <c:v>156.09999999999542</c:v>
                </c:pt>
                <c:pt idx="1563">
                  <c:v>156.19999999999541</c:v>
                </c:pt>
                <c:pt idx="1564">
                  <c:v>156.29999999999541</c:v>
                </c:pt>
                <c:pt idx="1565">
                  <c:v>156.3999999999954</c:v>
                </c:pt>
                <c:pt idx="1566">
                  <c:v>156.4999999999954</c:v>
                </c:pt>
                <c:pt idx="1567">
                  <c:v>156.59999999999539</c:v>
                </c:pt>
                <c:pt idx="1568">
                  <c:v>156.69999999999538</c:v>
                </c:pt>
                <c:pt idx="1569">
                  <c:v>156.79999999999538</c:v>
                </c:pt>
                <c:pt idx="1570">
                  <c:v>156.89999999999537</c:v>
                </c:pt>
                <c:pt idx="1571">
                  <c:v>156.99999999999537</c:v>
                </c:pt>
                <c:pt idx="1572">
                  <c:v>157.09999999999536</c:v>
                </c:pt>
                <c:pt idx="1573">
                  <c:v>157.19999999999536</c:v>
                </c:pt>
                <c:pt idx="1574">
                  <c:v>157.29999999999535</c:v>
                </c:pt>
                <c:pt idx="1575">
                  <c:v>157.39999999999534</c:v>
                </c:pt>
                <c:pt idx="1576">
                  <c:v>157.49999999999534</c:v>
                </c:pt>
                <c:pt idx="1577">
                  <c:v>157.59999999999533</c:v>
                </c:pt>
                <c:pt idx="1578">
                  <c:v>157.69999999999533</c:v>
                </c:pt>
                <c:pt idx="1579">
                  <c:v>157.79999999999532</c:v>
                </c:pt>
                <c:pt idx="1580">
                  <c:v>157.89999999999532</c:v>
                </c:pt>
                <c:pt idx="1581">
                  <c:v>157.99999999999531</c:v>
                </c:pt>
                <c:pt idx="1582">
                  <c:v>158.0999999999953</c:v>
                </c:pt>
                <c:pt idx="1583">
                  <c:v>158.1999999999953</c:v>
                </c:pt>
                <c:pt idx="1584">
                  <c:v>158.29999999999529</c:v>
                </c:pt>
                <c:pt idx="1585">
                  <c:v>158.39999999999529</c:v>
                </c:pt>
                <c:pt idx="1586">
                  <c:v>158.49999999999528</c:v>
                </c:pt>
                <c:pt idx="1587">
                  <c:v>158.59999999999528</c:v>
                </c:pt>
                <c:pt idx="1588">
                  <c:v>158.69999999999527</c:v>
                </c:pt>
                <c:pt idx="1589">
                  <c:v>158.79999999999526</c:v>
                </c:pt>
                <c:pt idx="1590">
                  <c:v>158.89999999999526</c:v>
                </c:pt>
                <c:pt idx="1591">
                  <c:v>158.99999999999525</c:v>
                </c:pt>
                <c:pt idx="1592">
                  <c:v>159.09999999999525</c:v>
                </c:pt>
                <c:pt idx="1593">
                  <c:v>159.19999999999524</c:v>
                </c:pt>
                <c:pt idx="1594">
                  <c:v>159.29999999999524</c:v>
                </c:pt>
                <c:pt idx="1595">
                  <c:v>159.39999999999523</c:v>
                </c:pt>
                <c:pt idx="1596">
                  <c:v>159.49999999999523</c:v>
                </c:pt>
                <c:pt idx="1597">
                  <c:v>159.59999999999522</c:v>
                </c:pt>
                <c:pt idx="1598">
                  <c:v>159.69999999999521</c:v>
                </c:pt>
                <c:pt idx="1599">
                  <c:v>159.79999999999521</c:v>
                </c:pt>
                <c:pt idx="1600">
                  <c:v>159.8999999999952</c:v>
                </c:pt>
                <c:pt idx="1601">
                  <c:v>159.9999999999952</c:v>
                </c:pt>
                <c:pt idx="1602">
                  <c:v>160.09999999999519</c:v>
                </c:pt>
                <c:pt idx="1603">
                  <c:v>160.19999999999519</c:v>
                </c:pt>
                <c:pt idx="1604">
                  <c:v>160.29999999999518</c:v>
                </c:pt>
                <c:pt idx="1605">
                  <c:v>160.39999999999517</c:v>
                </c:pt>
                <c:pt idx="1606">
                  <c:v>160.49999999999517</c:v>
                </c:pt>
                <c:pt idx="1607">
                  <c:v>160.59999999999516</c:v>
                </c:pt>
                <c:pt idx="1608">
                  <c:v>160.69999999999516</c:v>
                </c:pt>
                <c:pt idx="1609">
                  <c:v>160.79999999999515</c:v>
                </c:pt>
                <c:pt idx="1610">
                  <c:v>160.89999999999515</c:v>
                </c:pt>
                <c:pt idx="1611">
                  <c:v>160.99999999999514</c:v>
                </c:pt>
                <c:pt idx="1612">
                  <c:v>161.09999999999513</c:v>
                </c:pt>
                <c:pt idx="1613">
                  <c:v>161.19999999999513</c:v>
                </c:pt>
                <c:pt idx="1614">
                  <c:v>161.29999999999512</c:v>
                </c:pt>
                <c:pt idx="1615">
                  <c:v>161.39999999999512</c:v>
                </c:pt>
                <c:pt idx="1616">
                  <c:v>161.49999999999511</c:v>
                </c:pt>
                <c:pt idx="1617">
                  <c:v>161.59999999999511</c:v>
                </c:pt>
                <c:pt idx="1618">
                  <c:v>161.6999999999951</c:v>
                </c:pt>
                <c:pt idx="1619">
                  <c:v>161.79999999999509</c:v>
                </c:pt>
                <c:pt idx="1620">
                  <c:v>161.89999999999509</c:v>
                </c:pt>
                <c:pt idx="1621">
                  <c:v>161.99999999999508</c:v>
                </c:pt>
                <c:pt idx="1622">
                  <c:v>162.09999999999508</c:v>
                </c:pt>
                <c:pt idx="1623">
                  <c:v>162.19999999999507</c:v>
                </c:pt>
                <c:pt idx="1624">
                  <c:v>162.29999999999507</c:v>
                </c:pt>
                <c:pt idx="1625">
                  <c:v>162.39999999999506</c:v>
                </c:pt>
                <c:pt idx="1626">
                  <c:v>162.49999999999505</c:v>
                </c:pt>
                <c:pt idx="1627">
                  <c:v>162.59999999999505</c:v>
                </c:pt>
                <c:pt idx="1628">
                  <c:v>162.69999999999504</c:v>
                </c:pt>
                <c:pt idx="1629">
                  <c:v>162.79999999999504</c:v>
                </c:pt>
                <c:pt idx="1630">
                  <c:v>162.89999999999503</c:v>
                </c:pt>
                <c:pt idx="1631">
                  <c:v>162.99999999999503</c:v>
                </c:pt>
                <c:pt idx="1632">
                  <c:v>163.09999999999502</c:v>
                </c:pt>
                <c:pt idx="1633">
                  <c:v>163.19999999999501</c:v>
                </c:pt>
                <c:pt idx="1634">
                  <c:v>163.29999999999501</c:v>
                </c:pt>
                <c:pt idx="1635">
                  <c:v>163.399999999995</c:v>
                </c:pt>
                <c:pt idx="1636">
                  <c:v>163.499999999995</c:v>
                </c:pt>
                <c:pt idx="1637">
                  <c:v>163.59999999999499</c:v>
                </c:pt>
                <c:pt idx="1638">
                  <c:v>163.69999999999499</c:v>
                </c:pt>
                <c:pt idx="1639">
                  <c:v>163.79999999999498</c:v>
                </c:pt>
                <c:pt idx="1640">
                  <c:v>163.89999999999498</c:v>
                </c:pt>
                <c:pt idx="1641">
                  <c:v>163.99999999999497</c:v>
                </c:pt>
                <c:pt idx="1642">
                  <c:v>164.09999999999496</c:v>
                </c:pt>
                <c:pt idx="1643">
                  <c:v>164.19999999999496</c:v>
                </c:pt>
                <c:pt idx="1644">
                  <c:v>164.29999999999495</c:v>
                </c:pt>
                <c:pt idx="1645">
                  <c:v>164.39999999999495</c:v>
                </c:pt>
                <c:pt idx="1646">
                  <c:v>164.49999999999494</c:v>
                </c:pt>
                <c:pt idx="1647">
                  <c:v>164.59999999999494</c:v>
                </c:pt>
                <c:pt idx="1648">
                  <c:v>164.69999999999493</c:v>
                </c:pt>
                <c:pt idx="1649">
                  <c:v>164.79999999999492</c:v>
                </c:pt>
                <c:pt idx="1650">
                  <c:v>164.89999999999492</c:v>
                </c:pt>
                <c:pt idx="1651">
                  <c:v>164.99999999999491</c:v>
                </c:pt>
                <c:pt idx="1652">
                  <c:v>165.09999999999491</c:v>
                </c:pt>
                <c:pt idx="1653">
                  <c:v>165.1999999999949</c:v>
                </c:pt>
                <c:pt idx="1654">
                  <c:v>165.2999999999949</c:v>
                </c:pt>
                <c:pt idx="1655">
                  <c:v>165.39999999999489</c:v>
                </c:pt>
                <c:pt idx="1656">
                  <c:v>165.49999999999488</c:v>
                </c:pt>
                <c:pt idx="1657">
                  <c:v>165.59999999999488</c:v>
                </c:pt>
                <c:pt idx="1658">
                  <c:v>165.69999999999487</c:v>
                </c:pt>
                <c:pt idx="1659">
                  <c:v>165.79999999999487</c:v>
                </c:pt>
                <c:pt idx="1660">
                  <c:v>165.89999999999486</c:v>
                </c:pt>
                <c:pt idx="1661">
                  <c:v>165.99999999999486</c:v>
                </c:pt>
                <c:pt idx="1662">
                  <c:v>166.09999999999485</c:v>
                </c:pt>
                <c:pt idx="1663">
                  <c:v>166.19999999999484</c:v>
                </c:pt>
                <c:pt idx="1664">
                  <c:v>166.29999999999484</c:v>
                </c:pt>
                <c:pt idx="1665">
                  <c:v>166.39999999999483</c:v>
                </c:pt>
                <c:pt idx="1666">
                  <c:v>166.49999999999483</c:v>
                </c:pt>
                <c:pt idx="1667">
                  <c:v>166.59999999999482</c:v>
                </c:pt>
                <c:pt idx="1668">
                  <c:v>166.69999999999482</c:v>
                </c:pt>
                <c:pt idx="1669">
                  <c:v>166.79999999999481</c:v>
                </c:pt>
                <c:pt idx="1670">
                  <c:v>166.8999999999948</c:v>
                </c:pt>
                <c:pt idx="1671">
                  <c:v>166.9999999999948</c:v>
                </c:pt>
                <c:pt idx="1672">
                  <c:v>167.09999999999479</c:v>
                </c:pt>
                <c:pt idx="1673">
                  <c:v>167.19999999999479</c:v>
                </c:pt>
                <c:pt idx="1674">
                  <c:v>167.29999999999478</c:v>
                </c:pt>
                <c:pt idx="1675">
                  <c:v>167.39999999999478</c:v>
                </c:pt>
                <c:pt idx="1676">
                  <c:v>167.49999999999477</c:v>
                </c:pt>
                <c:pt idx="1677">
                  <c:v>167.59999999999476</c:v>
                </c:pt>
                <c:pt idx="1678">
                  <c:v>167.69999999999476</c:v>
                </c:pt>
                <c:pt idx="1679">
                  <c:v>167.79999999999475</c:v>
                </c:pt>
                <c:pt idx="1680">
                  <c:v>167.89999999999475</c:v>
                </c:pt>
                <c:pt idx="1681">
                  <c:v>167.99999999999474</c:v>
                </c:pt>
                <c:pt idx="1682">
                  <c:v>168.09999999999474</c:v>
                </c:pt>
                <c:pt idx="1683">
                  <c:v>168.19999999999473</c:v>
                </c:pt>
                <c:pt idx="1684">
                  <c:v>168.29999999999472</c:v>
                </c:pt>
                <c:pt idx="1685">
                  <c:v>168.39999999999472</c:v>
                </c:pt>
                <c:pt idx="1686">
                  <c:v>168.49999999999471</c:v>
                </c:pt>
                <c:pt idx="1687">
                  <c:v>168.59999999999471</c:v>
                </c:pt>
                <c:pt idx="1688">
                  <c:v>168.6999999999947</c:v>
                </c:pt>
                <c:pt idx="1689">
                  <c:v>168.7999999999947</c:v>
                </c:pt>
                <c:pt idx="1690">
                  <c:v>168.89999999999469</c:v>
                </c:pt>
                <c:pt idx="1691">
                  <c:v>168.99999999999469</c:v>
                </c:pt>
                <c:pt idx="1692">
                  <c:v>169.09999999999468</c:v>
                </c:pt>
                <c:pt idx="1693">
                  <c:v>169.19999999999467</c:v>
                </c:pt>
                <c:pt idx="1694">
                  <c:v>169.29999999999467</c:v>
                </c:pt>
                <c:pt idx="1695">
                  <c:v>169.39999999999466</c:v>
                </c:pt>
                <c:pt idx="1696">
                  <c:v>169.49999999999466</c:v>
                </c:pt>
                <c:pt idx="1697">
                  <c:v>169.59999999999465</c:v>
                </c:pt>
                <c:pt idx="1698">
                  <c:v>169.69999999999465</c:v>
                </c:pt>
                <c:pt idx="1699">
                  <c:v>169.79999999999464</c:v>
                </c:pt>
                <c:pt idx="1700">
                  <c:v>169.89999999999463</c:v>
                </c:pt>
                <c:pt idx="1701">
                  <c:v>169.99999999999463</c:v>
                </c:pt>
                <c:pt idx="1702">
                  <c:v>170.09999999999462</c:v>
                </c:pt>
                <c:pt idx="1703">
                  <c:v>170.19999999999462</c:v>
                </c:pt>
                <c:pt idx="1704">
                  <c:v>170.29999999999461</c:v>
                </c:pt>
                <c:pt idx="1705">
                  <c:v>170.39999999999461</c:v>
                </c:pt>
                <c:pt idx="1706">
                  <c:v>170.4999999999946</c:v>
                </c:pt>
                <c:pt idx="1707">
                  <c:v>170.59999999999459</c:v>
                </c:pt>
                <c:pt idx="1708">
                  <c:v>170.69999999999459</c:v>
                </c:pt>
                <c:pt idx="1709">
                  <c:v>170.79999999999458</c:v>
                </c:pt>
                <c:pt idx="1710">
                  <c:v>170.89999999999458</c:v>
                </c:pt>
                <c:pt idx="1711">
                  <c:v>170.99999999999457</c:v>
                </c:pt>
                <c:pt idx="1712">
                  <c:v>171.09999999999457</c:v>
                </c:pt>
                <c:pt idx="1713">
                  <c:v>171.19999999999456</c:v>
                </c:pt>
                <c:pt idx="1714">
                  <c:v>171.29999999999455</c:v>
                </c:pt>
                <c:pt idx="1715">
                  <c:v>171.39999999999455</c:v>
                </c:pt>
                <c:pt idx="1716">
                  <c:v>171.49999999999454</c:v>
                </c:pt>
                <c:pt idx="1717">
                  <c:v>171.59999999999454</c:v>
                </c:pt>
                <c:pt idx="1718">
                  <c:v>171.69999999999453</c:v>
                </c:pt>
                <c:pt idx="1719">
                  <c:v>171.79999999999453</c:v>
                </c:pt>
                <c:pt idx="1720">
                  <c:v>171.89999999999452</c:v>
                </c:pt>
                <c:pt idx="1721">
                  <c:v>171.99999999999451</c:v>
                </c:pt>
                <c:pt idx="1722">
                  <c:v>172.09999999999451</c:v>
                </c:pt>
                <c:pt idx="1723">
                  <c:v>172.1999999999945</c:v>
                </c:pt>
                <c:pt idx="1724">
                  <c:v>172.2999999999945</c:v>
                </c:pt>
                <c:pt idx="1725">
                  <c:v>172.39999999999449</c:v>
                </c:pt>
                <c:pt idx="1726">
                  <c:v>172.49999999999449</c:v>
                </c:pt>
                <c:pt idx="1727">
                  <c:v>172.59999999999448</c:v>
                </c:pt>
                <c:pt idx="1728">
                  <c:v>172.69999999999447</c:v>
                </c:pt>
                <c:pt idx="1729">
                  <c:v>172.79999999999447</c:v>
                </c:pt>
                <c:pt idx="1730">
                  <c:v>172.89999999999446</c:v>
                </c:pt>
                <c:pt idx="1731">
                  <c:v>172.99999999999446</c:v>
                </c:pt>
                <c:pt idx="1732">
                  <c:v>173.09999999999445</c:v>
                </c:pt>
                <c:pt idx="1733">
                  <c:v>173.19999999999445</c:v>
                </c:pt>
                <c:pt idx="1734">
                  <c:v>173.29999999999444</c:v>
                </c:pt>
                <c:pt idx="1735">
                  <c:v>173.39999999999444</c:v>
                </c:pt>
                <c:pt idx="1736">
                  <c:v>173.49999999999443</c:v>
                </c:pt>
                <c:pt idx="1737">
                  <c:v>173.59999999999442</c:v>
                </c:pt>
                <c:pt idx="1738">
                  <c:v>173.69999999999442</c:v>
                </c:pt>
                <c:pt idx="1739">
                  <c:v>173.79999999999441</c:v>
                </c:pt>
                <c:pt idx="1740">
                  <c:v>173.89999999999441</c:v>
                </c:pt>
                <c:pt idx="1741">
                  <c:v>173.9999999999944</c:v>
                </c:pt>
                <c:pt idx="1742">
                  <c:v>174.0999999999944</c:v>
                </c:pt>
                <c:pt idx="1743">
                  <c:v>174.19999999999439</c:v>
                </c:pt>
                <c:pt idx="1744">
                  <c:v>174.29999999999438</c:v>
                </c:pt>
                <c:pt idx="1745">
                  <c:v>174.39999999999438</c:v>
                </c:pt>
                <c:pt idx="1746">
                  <c:v>174.49999999999437</c:v>
                </c:pt>
                <c:pt idx="1747">
                  <c:v>174.59999999999437</c:v>
                </c:pt>
                <c:pt idx="1748">
                  <c:v>174.69999999999436</c:v>
                </c:pt>
                <c:pt idx="1749">
                  <c:v>174.79999999999436</c:v>
                </c:pt>
                <c:pt idx="1750">
                  <c:v>174.89999999999435</c:v>
                </c:pt>
                <c:pt idx="1751">
                  <c:v>174.99999999999434</c:v>
                </c:pt>
                <c:pt idx="1752">
                  <c:v>175.09999999999434</c:v>
                </c:pt>
                <c:pt idx="1753">
                  <c:v>175.19999999999433</c:v>
                </c:pt>
                <c:pt idx="1754">
                  <c:v>175.29999999999433</c:v>
                </c:pt>
                <c:pt idx="1755">
                  <c:v>175.39999999999432</c:v>
                </c:pt>
                <c:pt idx="1756">
                  <c:v>175.49999999999432</c:v>
                </c:pt>
                <c:pt idx="1757">
                  <c:v>175.59999999999431</c:v>
                </c:pt>
                <c:pt idx="1758">
                  <c:v>175.6999999999943</c:v>
                </c:pt>
                <c:pt idx="1759">
                  <c:v>175.7999999999943</c:v>
                </c:pt>
                <c:pt idx="1760">
                  <c:v>175.89999999999429</c:v>
                </c:pt>
                <c:pt idx="1761">
                  <c:v>175.99999999999429</c:v>
                </c:pt>
                <c:pt idx="1762">
                  <c:v>176.09999999999428</c:v>
                </c:pt>
                <c:pt idx="1763">
                  <c:v>176.19999999999428</c:v>
                </c:pt>
                <c:pt idx="1764">
                  <c:v>176.29999999999427</c:v>
                </c:pt>
                <c:pt idx="1765">
                  <c:v>176.39999999999426</c:v>
                </c:pt>
                <c:pt idx="1766">
                  <c:v>176.49999999999426</c:v>
                </c:pt>
                <c:pt idx="1767">
                  <c:v>176.59999999999425</c:v>
                </c:pt>
                <c:pt idx="1768">
                  <c:v>176.69999999999425</c:v>
                </c:pt>
                <c:pt idx="1769">
                  <c:v>176.79999999999424</c:v>
                </c:pt>
                <c:pt idx="1770">
                  <c:v>176.89999999999424</c:v>
                </c:pt>
                <c:pt idx="1771">
                  <c:v>176.99999999999423</c:v>
                </c:pt>
                <c:pt idx="1772">
                  <c:v>177.09999999999422</c:v>
                </c:pt>
                <c:pt idx="1773">
                  <c:v>177.19999999999422</c:v>
                </c:pt>
                <c:pt idx="1774">
                  <c:v>177.29999999999421</c:v>
                </c:pt>
                <c:pt idx="1775">
                  <c:v>177.39999999999421</c:v>
                </c:pt>
                <c:pt idx="1776">
                  <c:v>177.4999999999942</c:v>
                </c:pt>
                <c:pt idx="1777">
                  <c:v>177.5999999999942</c:v>
                </c:pt>
                <c:pt idx="1778">
                  <c:v>177.69999999999419</c:v>
                </c:pt>
                <c:pt idx="1779">
                  <c:v>177.79999999999418</c:v>
                </c:pt>
                <c:pt idx="1780">
                  <c:v>177.89999999999418</c:v>
                </c:pt>
                <c:pt idx="1781">
                  <c:v>177.99999999999417</c:v>
                </c:pt>
                <c:pt idx="1782">
                  <c:v>178.09999999999417</c:v>
                </c:pt>
                <c:pt idx="1783">
                  <c:v>178.19999999999416</c:v>
                </c:pt>
                <c:pt idx="1784">
                  <c:v>178.29999999999416</c:v>
                </c:pt>
                <c:pt idx="1785">
                  <c:v>178.39999999999415</c:v>
                </c:pt>
                <c:pt idx="1786">
                  <c:v>178.49999999999415</c:v>
                </c:pt>
                <c:pt idx="1787">
                  <c:v>178.59999999999414</c:v>
                </c:pt>
                <c:pt idx="1788">
                  <c:v>178.69999999999413</c:v>
                </c:pt>
                <c:pt idx="1789">
                  <c:v>178.79999999999413</c:v>
                </c:pt>
                <c:pt idx="1790">
                  <c:v>178.89999999999412</c:v>
                </c:pt>
                <c:pt idx="1791">
                  <c:v>178.99999999999412</c:v>
                </c:pt>
                <c:pt idx="1792">
                  <c:v>179.09999999999411</c:v>
                </c:pt>
                <c:pt idx="1793">
                  <c:v>179.19999999999411</c:v>
                </c:pt>
                <c:pt idx="1794">
                  <c:v>179.2999999999941</c:v>
                </c:pt>
                <c:pt idx="1795">
                  <c:v>179.39999999999409</c:v>
                </c:pt>
                <c:pt idx="1796">
                  <c:v>179.49999999999409</c:v>
                </c:pt>
                <c:pt idx="1797">
                  <c:v>179.59999999999408</c:v>
                </c:pt>
                <c:pt idx="1798">
                  <c:v>179.69999999999408</c:v>
                </c:pt>
                <c:pt idx="1799">
                  <c:v>179.79999999999407</c:v>
                </c:pt>
                <c:pt idx="1800">
                  <c:v>179.89999999999407</c:v>
                </c:pt>
                <c:pt idx="1801">
                  <c:v>179.99999999999406</c:v>
                </c:pt>
                <c:pt idx="1802">
                  <c:v>180.09999999999405</c:v>
                </c:pt>
                <c:pt idx="1803">
                  <c:v>180.19999999999405</c:v>
                </c:pt>
                <c:pt idx="1804">
                  <c:v>180.29999999999404</c:v>
                </c:pt>
                <c:pt idx="1805">
                  <c:v>180.39999999999404</c:v>
                </c:pt>
                <c:pt idx="1806">
                  <c:v>180.49999999999403</c:v>
                </c:pt>
                <c:pt idx="1807">
                  <c:v>180.59999999999403</c:v>
                </c:pt>
                <c:pt idx="1808">
                  <c:v>180.69999999999402</c:v>
                </c:pt>
                <c:pt idx="1809">
                  <c:v>180.79999999999401</c:v>
                </c:pt>
                <c:pt idx="1810">
                  <c:v>180.89999999999401</c:v>
                </c:pt>
                <c:pt idx="1811">
                  <c:v>180.999999999994</c:v>
                </c:pt>
                <c:pt idx="1812">
                  <c:v>181.099999999994</c:v>
                </c:pt>
                <c:pt idx="1813">
                  <c:v>181.19999999999399</c:v>
                </c:pt>
                <c:pt idx="1814">
                  <c:v>181.29999999999399</c:v>
                </c:pt>
                <c:pt idx="1815">
                  <c:v>181.39999999999398</c:v>
                </c:pt>
                <c:pt idx="1816">
                  <c:v>181.49999999999397</c:v>
                </c:pt>
                <c:pt idx="1817">
                  <c:v>181.59999999999397</c:v>
                </c:pt>
                <c:pt idx="1818">
                  <c:v>181.69999999999396</c:v>
                </c:pt>
                <c:pt idx="1819">
                  <c:v>181.79999999999396</c:v>
                </c:pt>
                <c:pt idx="1820">
                  <c:v>181.89999999999395</c:v>
                </c:pt>
                <c:pt idx="1821">
                  <c:v>181.99999999999395</c:v>
                </c:pt>
                <c:pt idx="1822">
                  <c:v>182.09999999999394</c:v>
                </c:pt>
                <c:pt idx="1823">
                  <c:v>182.19999999999393</c:v>
                </c:pt>
                <c:pt idx="1824">
                  <c:v>182.29999999999393</c:v>
                </c:pt>
                <c:pt idx="1825">
                  <c:v>182.39999999999392</c:v>
                </c:pt>
                <c:pt idx="1826">
                  <c:v>182.49999999999392</c:v>
                </c:pt>
                <c:pt idx="1827">
                  <c:v>182.59999999999391</c:v>
                </c:pt>
                <c:pt idx="1828">
                  <c:v>182.69999999999391</c:v>
                </c:pt>
                <c:pt idx="1829">
                  <c:v>182.7999999999939</c:v>
                </c:pt>
                <c:pt idx="1830">
                  <c:v>182.8999999999939</c:v>
                </c:pt>
                <c:pt idx="1831">
                  <c:v>182.99999999999389</c:v>
                </c:pt>
                <c:pt idx="1832">
                  <c:v>183.09999999999388</c:v>
                </c:pt>
                <c:pt idx="1833">
                  <c:v>183.19999999999388</c:v>
                </c:pt>
                <c:pt idx="1834">
                  <c:v>183.29999999999387</c:v>
                </c:pt>
                <c:pt idx="1835">
                  <c:v>183.39999999999387</c:v>
                </c:pt>
                <c:pt idx="1836">
                  <c:v>183.49999999999386</c:v>
                </c:pt>
                <c:pt idx="1837">
                  <c:v>183.59999999999386</c:v>
                </c:pt>
                <c:pt idx="1838">
                  <c:v>183.69999999999385</c:v>
                </c:pt>
                <c:pt idx="1839">
                  <c:v>183.79999999999384</c:v>
                </c:pt>
                <c:pt idx="1840">
                  <c:v>183.89999999999384</c:v>
                </c:pt>
                <c:pt idx="1841">
                  <c:v>183.99999999999383</c:v>
                </c:pt>
                <c:pt idx="1842">
                  <c:v>184.09999999999383</c:v>
                </c:pt>
                <c:pt idx="1843">
                  <c:v>184.19999999999382</c:v>
                </c:pt>
                <c:pt idx="1844">
                  <c:v>184.29999999999382</c:v>
                </c:pt>
                <c:pt idx="1845">
                  <c:v>184.39999999999381</c:v>
                </c:pt>
                <c:pt idx="1846">
                  <c:v>184.4999999999938</c:v>
                </c:pt>
                <c:pt idx="1847">
                  <c:v>184.5999999999938</c:v>
                </c:pt>
                <c:pt idx="1848">
                  <c:v>184.69999999999379</c:v>
                </c:pt>
                <c:pt idx="1849">
                  <c:v>184.79999999999379</c:v>
                </c:pt>
                <c:pt idx="1850">
                  <c:v>184.89999999999378</c:v>
                </c:pt>
                <c:pt idx="1851">
                  <c:v>184.99999999999378</c:v>
                </c:pt>
                <c:pt idx="1852">
                  <c:v>185.09999999999377</c:v>
                </c:pt>
                <c:pt idx="1853">
                  <c:v>185.19999999999376</c:v>
                </c:pt>
                <c:pt idx="1854">
                  <c:v>185.29999999999376</c:v>
                </c:pt>
                <c:pt idx="1855">
                  <c:v>185.39999999999375</c:v>
                </c:pt>
                <c:pt idx="1856">
                  <c:v>185.49999999999375</c:v>
                </c:pt>
                <c:pt idx="1857">
                  <c:v>185.59999999999374</c:v>
                </c:pt>
                <c:pt idx="1858">
                  <c:v>185.69999999999374</c:v>
                </c:pt>
                <c:pt idx="1859">
                  <c:v>185.79999999999373</c:v>
                </c:pt>
                <c:pt idx="1860">
                  <c:v>185.89999999999372</c:v>
                </c:pt>
                <c:pt idx="1861">
                  <c:v>185.99999999999372</c:v>
                </c:pt>
                <c:pt idx="1862">
                  <c:v>186.09999999999371</c:v>
                </c:pt>
                <c:pt idx="1863">
                  <c:v>186.19999999999371</c:v>
                </c:pt>
                <c:pt idx="1864">
                  <c:v>186.2999999999937</c:v>
                </c:pt>
                <c:pt idx="1865">
                  <c:v>186.3999999999937</c:v>
                </c:pt>
                <c:pt idx="1866">
                  <c:v>186.49999999999369</c:v>
                </c:pt>
                <c:pt idx="1867">
                  <c:v>186.59999999999368</c:v>
                </c:pt>
                <c:pt idx="1868">
                  <c:v>186.69999999999368</c:v>
                </c:pt>
                <c:pt idx="1869">
                  <c:v>186.79999999999367</c:v>
                </c:pt>
                <c:pt idx="1870">
                  <c:v>186.89999999999367</c:v>
                </c:pt>
                <c:pt idx="1871">
                  <c:v>186.99999999999366</c:v>
                </c:pt>
                <c:pt idx="1872">
                  <c:v>187.09999999999366</c:v>
                </c:pt>
                <c:pt idx="1873">
                  <c:v>187.19999999999365</c:v>
                </c:pt>
                <c:pt idx="1874">
                  <c:v>187.29999999999364</c:v>
                </c:pt>
                <c:pt idx="1875">
                  <c:v>187.39999999999364</c:v>
                </c:pt>
                <c:pt idx="1876">
                  <c:v>187.49999999999363</c:v>
                </c:pt>
                <c:pt idx="1877">
                  <c:v>187.59999999999363</c:v>
                </c:pt>
                <c:pt idx="1878">
                  <c:v>187.69999999999362</c:v>
                </c:pt>
                <c:pt idx="1879">
                  <c:v>187.79999999999362</c:v>
                </c:pt>
                <c:pt idx="1880">
                  <c:v>187.89999999999361</c:v>
                </c:pt>
                <c:pt idx="1881">
                  <c:v>187.99999999999361</c:v>
                </c:pt>
                <c:pt idx="1882">
                  <c:v>188.0999999999936</c:v>
                </c:pt>
                <c:pt idx="1883">
                  <c:v>188.19999999999359</c:v>
                </c:pt>
                <c:pt idx="1884">
                  <c:v>188.29999999999359</c:v>
                </c:pt>
                <c:pt idx="1885">
                  <c:v>188.39999999999358</c:v>
                </c:pt>
                <c:pt idx="1886">
                  <c:v>188.49999999999358</c:v>
                </c:pt>
                <c:pt idx="1887">
                  <c:v>188.59999999999357</c:v>
                </c:pt>
                <c:pt idx="1888">
                  <c:v>188.69999999999357</c:v>
                </c:pt>
                <c:pt idx="1889">
                  <c:v>188.79999999999356</c:v>
                </c:pt>
                <c:pt idx="1890">
                  <c:v>188.89999999999355</c:v>
                </c:pt>
                <c:pt idx="1891">
                  <c:v>188.99999999999355</c:v>
                </c:pt>
                <c:pt idx="1892">
                  <c:v>189.09999999999354</c:v>
                </c:pt>
                <c:pt idx="1893">
                  <c:v>189.19999999999354</c:v>
                </c:pt>
                <c:pt idx="1894">
                  <c:v>189.29999999999353</c:v>
                </c:pt>
                <c:pt idx="1895">
                  <c:v>189.39999999999353</c:v>
                </c:pt>
                <c:pt idx="1896">
                  <c:v>189.49999999999352</c:v>
                </c:pt>
                <c:pt idx="1897">
                  <c:v>189.59999999999351</c:v>
                </c:pt>
                <c:pt idx="1898">
                  <c:v>189.69999999999351</c:v>
                </c:pt>
                <c:pt idx="1899">
                  <c:v>189.7999999999935</c:v>
                </c:pt>
                <c:pt idx="1900">
                  <c:v>189.8999999999935</c:v>
                </c:pt>
                <c:pt idx="1901">
                  <c:v>189.99999999999349</c:v>
                </c:pt>
                <c:pt idx="1902">
                  <c:v>190.09999999999349</c:v>
                </c:pt>
                <c:pt idx="1903">
                  <c:v>190.19999999999348</c:v>
                </c:pt>
                <c:pt idx="1904">
                  <c:v>190.29999999999347</c:v>
                </c:pt>
                <c:pt idx="1905">
                  <c:v>190.39999999999347</c:v>
                </c:pt>
                <c:pt idx="1906">
                  <c:v>190.49999999999346</c:v>
                </c:pt>
                <c:pt idx="1907">
                  <c:v>190.59999999999346</c:v>
                </c:pt>
                <c:pt idx="1908">
                  <c:v>190.69999999999345</c:v>
                </c:pt>
                <c:pt idx="1909">
                  <c:v>190.79999999999345</c:v>
                </c:pt>
                <c:pt idx="1910">
                  <c:v>190.89999999999344</c:v>
                </c:pt>
                <c:pt idx="1911">
                  <c:v>190.99999999999343</c:v>
                </c:pt>
                <c:pt idx="1912">
                  <c:v>191.09999999999343</c:v>
                </c:pt>
                <c:pt idx="1913">
                  <c:v>191.19999999999342</c:v>
                </c:pt>
                <c:pt idx="1914">
                  <c:v>191.29999999999342</c:v>
                </c:pt>
                <c:pt idx="1915">
                  <c:v>191.39999999999341</c:v>
                </c:pt>
                <c:pt idx="1916">
                  <c:v>191.49999999999341</c:v>
                </c:pt>
                <c:pt idx="1917">
                  <c:v>191.5999999999934</c:v>
                </c:pt>
                <c:pt idx="1918">
                  <c:v>191.69999999999339</c:v>
                </c:pt>
                <c:pt idx="1919">
                  <c:v>191.79999999999339</c:v>
                </c:pt>
                <c:pt idx="1920">
                  <c:v>191.89999999999338</c:v>
                </c:pt>
                <c:pt idx="1921">
                  <c:v>191.99999999999338</c:v>
                </c:pt>
                <c:pt idx="1922">
                  <c:v>192.09999999999337</c:v>
                </c:pt>
                <c:pt idx="1923">
                  <c:v>192.19999999999337</c:v>
                </c:pt>
                <c:pt idx="1924">
                  <c:v>192.29999999999336</c:v>
                </c:pt>
                <c:pt idx="1925">
                  <c:v>192.39999999999336</c:v>
                </c:pt>
                <c:pt idx="1926">
                  <c:v>192.49999999999335</c:v>
                </c:pt>
                <c:pt idx="1927">
                  <c:v>192.59999999999334</c:v>
                </c:pt>
                <c:pt idx="1928">
                  <c:v>192.69999999999334</c:v>
                </c:pt>
                <c:pt idx="1929">
                  <c:v>192.79999999999333</c:v>
                </c:pt>
                <c:pt idx="1930">
                  <c:v>192.89999999999333</c:v>
                </c:pt>
                <c:pt idx="1931">
                  <c:v>192.99999999999332</c:v>
                </c:pt>
                <c:pt idx="1932">
                  <c:v>193.09999999999332</c:v>
                </c:pt>
                <c:pt idx="1933">
                  <c:v>193.19999999999331</c:v>
                </c:pt>
                <c:pt idx="1934">
                  <c:v>193.2999999999933</c:v>
                </c:pt>
                <c:pt idx="1935">
                  <c:v>193.3999999999933</c:v>
                </c:pt>
                <c:pt idx="1936">
                  <c:v>193.49999999999329</c:v>
                </c:pt>
                <c:pt idx="1937">
                  <c:v>193.59999999999329</c:v>
                </c:pt>
                <c:pt idx="1938">
                  <c:v>193.69999999999328</c:v>
                </c:pt>
                <c:pt idx="1939">
                  <c:v>193.79999999999328</c:v>
                </c:pt>
                <c:pt idx="1940">
                  <c:v>193.89999999999327</c:v>
                </c:pt>
                <c:pt idx="1941">
                  <c:v>193.99999999999326</c:v>
                </c:pt>
                <c:pt idx="1942">
                  <c:v>194.09999999999326</c:v>
                </c:pt>
                <c:pt idx="1943">
                  <c:v>194.19999999999325</c:v>
                </c:pt>
                <c:pt idx="1944">
                  <c:v>194.29999999999325</c:v>
                </c:pt>
                <c:pt idx="1945">
                  <c:v>194.39999999999324</c:v>
                </c:pt>
                <c:pt idx="1946">
                  <c:v>194.49999999999324</c:v>
                </c:pt>
                <c:pt idx="1947">
                  <c:v>194.59999999999323</c:v>
                </c:pt>
                <c:pt idx="1948">
                  <c:v>194.69999999999322</c:v>
                </c:pt>
                <c:pt idx="1949">
                  <c:v>194.79999999999322</c:v>
                </c:pt>
                <c:pt idx="1950">
                  <c:v>194.89999999999321</c:v>
                </c:pt>
                <c:pt idx="1951">
                  <c:v>194.99999999999321</c:v>
                </c:pt>
                <c:pt idx="1952">
                  <c:v>195.0999999999932</c:v>
                </c:pt>
                <c:pt idx="1953">
                  <c:v>195.1999999999932</c:v>
                </c:pt>
                <c:pt idx="1954">
                  <c:v>195.29999999999319</c:v>
                </c:pt>
                <c:pt idx="1955">
                  <c:v>195.39999999999318</c:v>
                </c:pt>
                <c:pt idx="1956">
                  <c:v>195.49999999999318</c:v>
                </c:pt>
                <c:pt idx="1957">
                  <c:v>195.59999999999317</c:v>
                </c:pt>
                <c:pt idx="1958">
                  <c:v>195.69999999999317</c:v>
                </c:pt>
                <c:pt idx="1959">
                  <c:v>195.79999999999316</c:v>
                </c:pt>
                <c:pt idx="1960">
                  <c:v>195.89999999999316</c:v>
                </c:pt>
                <c:pt idx="1961">
                  <c:v>195.99999999999315</c:v>
                </c:pt>
                <c:pt idx="1962">
                  <c:v>196.09999999999314</c:v>
                </c:pt>
                <c:pt idx="1963">
                  <c:v>196.19999999999314</c:v>
                </c:pt>
                <c:pt idx="1964">
                  <c:v>196.29999999999313</c:v>
                </c:pt>
                <c:pt idx="1965">
                  <c:v>196.39999999999313</c:v>
                </c:pt>
                <c:pt idx="1966">
                  <c:v>196.49999999999312</c:v>
                </c:pt>
                <c:pt idx="1967">
                  <c:v>196.59999999999312</c:v>
                </c:pt>
                <c:pt idx="1968">
                  <c:v>196.69999999999311</c:v>
                </c:pt>
                <c:pt idx="1969">
                  <c:v>196.7999999999931</c:v>
                </c:pt>
                <c:pt idx="1970">
                  <c:v>196.8999999999931</c:v>
                </c:pt>
                <c:pt idx="1971">
                  <c:v>196.99999999999309</c:v>
                </c:pt>
                <c:pt idx="1972">
                  <c:v>197.09999999999309</c:v>
                </c:pt>
                <c:pt idx="1973">
                  <c:v>197.19999999999308</c:v>
                </c:pt>
                <c:pt idx="1974">
                  <c:v>197.29999999999308</c:v>
                </c:pt>
                <c:pt idx="1975">
                  <c:v>197.39999999999307</c:v>
                </c:pt>
                <c:pt idx="1976">
                  <c:v>197.49999999999307</c:v>
                </c:pt>
                <c:pt idx="1977">
                  <c:v>197.59999999999306</c:v>
                </c:pt>
                <c:pt idx="1978">
                  <c:v>197.69999999999305</c:v>
                </c:pt>
                <c:pt idx="1979">
                  <c:v>197.79999999999305</c:v>
                </c:pt>
                <c:pt idx="1980">
                  <c:v>197.89999999999304</c:v>
                </c:pt>
                <c:pt idx="1981">
                  <c:v>197.99999999999304</c:v>
                </c:pt>
                <c:pt idx="1982">
                  <c:v>198.09999999999303</c:v>
                </c:pt>
                <c:pt idx="1983">
                  <c:v>198.19999999999303</c:v>
                </c:pt>
                <c:pt idx="1984">
                  <c:v>198.29999999999302</c:v>
                </c:pt>
                <c:pt idx="1985">
                  <c:v>198.39999999999301</c:v>
                </c:pt>
                <c:pt idx="1986">
                  <c:v>198.49999999999301</c:v>
                </c:pt>
                <c:pt idx="1987">
                  <c:v>198.599999999993</c:v>
                </c:pt>
                <c:pt idx="1988">
                  <c:v>198.699999999993</c:v>
                </c:pt>
                <c:pt idx="1989">
                  <c:v>198.79999999999299</c:v>
                </c:pt>
                <c:pt idx="1990">
                  <c:v>198.89999999999299</c:v>
                </c:pt>
                <c:pt idx="1991">
                  <c:v>198.99999999999298</c:v>
                </c:pt>
                <c:pt idx="1992">
                  <c:v>199.09999999999297</c:v>
                </c:pt>
                <c:pt idx="1993">
                  <c:v>199.19999999999297</c:v>
                </c:pt>
                <c:pt idx="1994">
                  <c:v>199.29999999999296</c:v>
                </c:pt>
                <c:pt idx="1995">
                  <c:v>199.39999999999296</c:v>
                </c:pt>
                <c:pt idx="1996">
                  <c:v>199.49999999999295</c:v>
                </c:pt>
                <c:pt idx="1997">
                  <c:v>199.59999999999295</c:v>
                </c:pt>
                <c:pt idx="1998">
                  <c:v>199.69999999999294</c:v>
                </c:pt>
                <c:pt idx="1999">
                  <c:v>199.79999999999293</c:v>
                </c:pt>
                <c:pt idx="2000">
                  <c:v>199.89999999999293</c:v>
                </c:pt>
                <c:pt idx="2001">
                  <c:v>199.99999999999292</c:v>
                </c:pt>
                <c:pt idx="2002">
                  <c:v>200.09999999999292</c:v>
                </c:pt>
                <c:pt idx="2003">
                  <c:v>200.19999999999291</c:v>
                </c:pt>
                <c:pt idx="2004">
                  <c:v>200.29999999999291</c:v>
                </c:pt>
                <c:pt idx="2005">
                  <c:v>200.3999999999929</c:v>
                </c:pt>
                <c:pt idx="2006">
                  <c:v>200.49999999999289</c:v>
                </c:pt>
                <c:pt idx="2007">
                  <c:v>200.59999999999289</c:v>
                </c:pt>
                <c:pt idx="2008">
                  <c:v>200.69999999999288</c:v>
                </c:pt>
                <c:pt idx="2009">
                  <c:v>200.79999999999288</c:v>
                </c:pt>
                <c:pt idx="2010">
                  <c:v>200.89999999999287</c:v>
                </c:pt>
                <c:pt idx="2011">
                  <c:v>200.99999999999287</c:v>
                </c:pt>
                <c:pt idx="2012">
                  <c:v>201.09999999999286</c:v>
                </c:pt>
                <c:pt idx="2013">
                  <c:v>201.19999999999285</c:v>
                </c:pt>
                <c:pt idx="2014">
                  <c:v>201.29999999999285</c:v>
                </c:pt>
                <c:pt idx="2015">
                  <c:v>201.39999999999284</c:v>
                </c:pt>
                <c:pt idx="2016">
                  <c:v>201.49999999999284</c:v>
                </c:pt>
                <c:pt idx="2017">
                  <c:v>201.59999999999283</c:v>
                </c:pt>
                <c:pt idx="2018">
                  <c:v>201.69999999999283</c:v>
                </c:pt>
                <c:pt idx="2019">
                  <c:v>201.79999999999282</c:v>
                </c:pt>
                <c:pt idx="2020">
                  <c:v>201.89999999999281</c:v>
                </c:pt>
                <c:pt idx="2021">
                  <c:v>201.99999999999281</c:v>
                </c:pt>
                <c:pt idx="2022">
                  <c:v>202.0999999999928</c:v>
                </c:pt>
                <c:pt idx="2023">
                  <c:v>202.1999999999928</c:v>
                </c:pt>
                <c:pt idx="2024">
                  <c:v>202.29999999999279</c:v>
                </c:pt>
                <c:pt idx="2025">
                  <c:v>202.39999999999279</c:v>
                </c:pt>
                <c:pt idx="2026">
                  <c:v>202.49999999999278</c:v>
                </c:pt>
                <c:pt idx="2027">
                  <c:v>202.59999999999278</c:v>
                </c:pt>
                <c:pt idx="2028">
                  <c:v>202.69999999999277</c:v>
                </c:pt>
                <c:pt idx="2029">
                  <c:v>202.79999999999276</c:v>
                </c:pt>
                <c:pt idx="2030">
                  <c:v>202.89999999999276</c:v>
                </c:pt>
                <c:pt idx="2031">
                  <c:v>202.99999999999275</c:v>
                </c:pt>
                <c:pt idx="2032">
                  <c:v>203.09999999999275</c:v>
                </c:pt>
                <c:pt idx="2033">
                  <c:v>203.19999999999274</c:v>
                </c:pt>
                <c:pt idx="2034">
                  <c:v>203.29999999999274</c:v>
                </c:pt>
                <c:pt idx="2035">
                  <c:v>203.39999999999273</c:v>
                </c:pt>
                <c:pt idx="2036">
                  <c:v>203.49999999999272</c:v>
                </c:pt>
                <c:pt idx="2037">
                  <c:v>203.59999999999272</c:v>
                </c:pt>
                <c:pt idx="2038">
                  <c:v>203.69999999999271</c:v>
                </c:pt>
                <c:pt idx="2039">
                  <c:v>203.79999999999271</c:v>
                </c:pt>
                <c:pt idx="2040">
                  <c:v>203.8999999999927</c:v>
                </c:pt>
                <c:pt idx="2041">
                  <c:v>203.9999999999927</c:v>
                </c:pt>
                <c:pt idx="2042">
                  <c:v>204.09999999999269</c:v>
                </c:pt>
                <c:pt idx="2043">
                  <c:v>204.19999999999268</c:v>
                </c:pt>
                <c:pt idx="2044">
                  <c:v>204.29999999999268</c:v>
                </c:pt>
                <c:pt idx="2045">
                  <c:v>204.39999999999267</c:v>
                </c:pt>
                <c:pt idx="2046">
                  <c:v>204.49999999999267</c:v>
                </c:pt>
                <c:pt idx="2047">
                  <c:v>204.59999999999266</c:v>
                </c:pt>
                <c:pt idx="2048">
                  <c:v>204.69999999999266</c:v>
                </c:pt>
                <c:pt idx="2049">
                  <c:v>204.79999999999265</c:v>
                </c:pt>
                <c:pt idx="2050">
                  <c:v>204.89999999999264</c:v>
                </c:pt>
                <c:pt idx="2051">
                  <c:v>204.99999999999264</c:v>
                </c:pt>
                <c:pt idx="2052">
                  <c:v>205.09999999999263</c:v>
                </c:pt>
                <c:pt idx="2053">
                  <c:v>205.19999999999263</c:v>
                </c:pt>
                <c:pt idx="2054">
                  <c:v>205.29999999999262</c:v>
                </c:pt>
                <c:pt idx="2055">
                  <c:v>205.39999999999262</c:v>
                </c:pt>
                <c:pt idx="2056">
                  <c:v>205.49999999999261</c:v>
                </c:pt>
                <c:pt idx="2057">
                  <c:v>205.5999999999926</c:v>
                </c:pt>
                <c:pt idx="2058">
                  <c:v>205.6999999999926</c:v>
                </c:pt>
                <c:pt idx="2059">
                  <c:v>205.79999999999259</c:v>
                </c:pt>
                <c:pt idx="2060">
                  <c:v>205.89999999999259</c:v>
                </c:pt>
                <c:pt idx="2061">
                  <c:v>205.99999999999258</c:v>
                </c:pt>
                <c:pt idx="2062">
                  <c:v>206.09999999999258</c:v>
                </c:pt>
                <c:pt idx="2063">
                  <c:v>206.19999999999257</c:v>
                </c:pt>
                <c:pt idx="2064">
                  <c:v>206.29999999999256</c:v>
                </c:pt>
                <c:pt idx="2065">
                  <c:v>206.39999999999256</c:v>
                </c:pt>
                <c:pt idx="2066">
                  <c:v>206.49999999999255</c:v>
                </c:pt>
                <c:pt idx="2067">
                  <c:v>206.59999999999255</c:v>
                </c:pt>
                <c:pt idx="2068">
                  <c:v>206.69999999999254</c:v>
                </c:pt>
                <c:pt idx="2069">
                  <c:v>206.79999999999254</c:v>
                </c:pt>
                <c:pt idx="2070">
                  <c:v>206.89999999999253</c:v>
                </c:pt>
                <c:pt idx="2071">
                  <c:v>206.99999999999253</c:v>
                </c:pt>
                <c:pt idx="2072">
                  <c:v>207.09999999999252</c:v>
                </c:pt>
                <c:pt idx="2073">
                  <c:v>207.19999999999251</c:v>
                </c:pt>
                <c:pt idx="2074">
                  <c:v>207.29999999999251</c:v>
                </c:pt>
                <c:pt idx="2075">
                  <c:v>207.3999999999925</c:v>
                </c:pt>
                <c:pt idx="2076">
                  <c:v>207.4999999999925</c:v>
                </c:pt>
                <c:pt idx="2077">
                  <c:v>207.59999999999249</c:v>
                </c:pt>
                <c:pt idx="2078">
                  <c:v>207.69999999999249</c:v>
                </c:pt>
                <c:pt idx="2079">
                  <c:v>207.79999999999248</c:v>
                </c:pt>
                <c:pt idx="2080">
                  <c:v>207.89999999999247</c:v>
                </c:pt>
                <c:pt idx="2081">
                  <c:v>207.99999999999247</c:v>
                </c:pt>
                <c:pt idx="2082">
                  <c:v>208.09999999999246</c:v>
                </c:pt>
                <c:pt idx="2083">
                  <c:v>208.19999999999246</c:v>
                </c:pt>
                <c:pt idx="2084">
                  <c:v>208.29999999999245</c:v>
                </c:pt>
                <c:pt idx="2085">
                  <c:v>208.39999999999245</c:v>
                </c:pt>
                <c:pt idx="2086">
                  <c:v>208.49999999999244</c:v>
                </c:pt>
                <c:pt idx="2087">
                  <c:v>208.59999999999243</c:v>
                </c:pt>
                <c:pt idx="2088">
                  <c:v>208.69999999999243</c:v>
                </c:pt>
                <c:pt idx="2089">
                  <c:v>208.79999999999242</c:v>
                </c:pt>
                <c:pt idx="2090">
                  <c:v>208.89999999999242</c:v>
                </c:pt>
                <c:pt idx="2091">
                  <c:v>208.99999999999241</c:v>
                </c:pt>
                <c:pt idx="2092">
                  <c:v>209.09999999999241</c:v>
                </c:pt>
                <c:pt idx="2093">
                  <c:v>209.1999999999924</c:v>
                </c:pt>
                <c:pt idx="2094">
                  <c:v>209.29999999999239</c:v>
                </c:pt>
                <c:pt idx="2095">
                  <c:v>209.39999999999239</c:v>
                </c:pt>
                <c:pt idx="2096">
                  <c:v>209.49999999999238</c:v>
                </c:pt>
                <c:pt idx="2097">
                  <c:v>209.59999999999238</c:v>
                </c:pt>
                <c:pt idx="2098">
                  <c:v>209.69999999999237</c:v>
                </c:pt>
                <c:pt idx="2099">
                  <c:v>209.79999999999237</c:v>
                </c:pt>
                <c:pt idx="2100">
                  <c:v>209.89999999999236</c:v>
                </c:pt>
                <c:pt idx="2101">
                  <c:v>209.99999999999235</c:v>
                </c:pt>
                <c:pt idx="2102">
                  <c:v>210.09999999999235</c:v>
                </c:pt>
                <c:pt idx="2103">
                  <c:v>210.19999999999234</c:v>
                </c:pt>
                <c:pt idx="2104">
                  <c:v>210.29999999999234</c:v>
                </c:pt>
                <c:pt idx="2105">
                  <c:v>210.39999999999233</c:v>
                </c:pt>
                <c:pt idx="2106">
                  <c:v>210.49999999999233</c:v>
                </c:pt>
                <c:pt idx="2107">
                  <c:v>210.59999999999232</c:v>
                </c:pt>
                <c:pt idx="2108">
                  <c:v>210.69999999999231</c:v>
                </c:pt>
                <c:pt idx="2109">
                  <c:v>210.79999999999231</c:v>
                </c:pt>
                <c:pt idx="2110">
                  <c:v>210.8999999999923</c:v>
                </c:pt>
                <c:pt idx="2111">
                  <c:v>210.9999999999923</c:v>
                </c:pt>
                <c:pt idx="2112">
                  <c:v>211.09999999999229</c:v>
                </c:pt>
                <c:pt idx="2113">
                  <c:v>211.19999999999229</c:v>
                </c:pt>
                <c:pt idx="2114">
                  <c:v>211.29999999999228</c:v>
                </c:pt>
                <c:pt idx="2115">
                  <c:v>211.39999999999227</c:v>
                </c:pt>
                <c:pt idx="2116">
                  <c:v>211.49999999999227</c:v>
                </c:pt>
                <c:pt idx="2117">
                  <c:v>211.59999999999226</c:v>
                </c:pt>
                <c:pt idx="2118">
                  <c:v>211.69999999999226</c:v>
                </c:pt>
                <c:pt idx="2119">
                  <c:v>211.79999999999225</c:v>
                </c:pt>
                <c:pt idx="2120">
                  <c:v>211.89999999999225</c:v>
                </c:pt>
                <c:pt idx="2121">
                  <c:v>211.99999999999224</c:v>
                </c:pt>
                <c:pt idx="2122">
                  <c:v>212.09999999999224</c:v>
                </c:pt>
                <c:pt idx="2123">
                  <c:v>212.19999999999223</c:v>
                </c:pt>
                <c:pt idx="2124">
                  <c:v>212.29999999999222</c:v>
                </c:pt>
                <c:pt idx="2125">
                  <c:v>212.39999999999222</c:v>
                </c:pt>
                <c:pt idx="2126">
                  <c:v>212.49999999999221</c:v>
                </c:pt>
                <c:pt idx="2127">
                  <c:v>212.59999999999221</c:v>
                </c:pt>
                <c:pt idx="2128">
                  <c:v>212.6999999999922</c:v>
                </c:pt>
                <c:pt idx="2129">
                  <c:v>212.7999999999922</c:v>
                </c:pt>
                <c:pt idx="2130">
                  <c:v>212.89999999999219</c:v>
                </c:pt>
                <c:pt idx="2131">
                  <c:v>212.99999999999218</c:v>
                </c:pt>
                <c:pt idx="2132">
                  <c:v>213.09999999999218</c:v>
                </c:pt>
                <c:pt idx="2133">
                  <c:v>213.19999999999217</c:v>
                </c:pt>
                <c:pt idx="2134">
                  <c:v>213.29999999999217</c:v>
                </c:pt>
                <c:pt idx="2135">
                  <c:v>213.39999999999216</c:v>
                </c:pt>
                <c:pt idx="2136">
                  <c:v>213.49999999999216</c:v>
                </c:pt>
                <c:pt idx="2137">
                  <c:v>213.59999999999215</c:v>
                </c:pt>
                <c:pt idx="2138">
                  <c:v>213.69999999999214</c:v>
                </c:pt>
                <c:pt idx="2139">
                  <c:v>213.79999999999214</c:v>
                </c:pt>
                <c:pt idx="2140">
                  <c:v>213.89999999999213</c:v>
                </c:pt>
                <c:pt idx="2141">
                  <c:v>213.99999999999213</c:v>
                </c:pt>
                <c:pt idx="2142">
                  <c:v>214.09999999999212</c:v>
                </c:pt>
                <c:pt idx="2143">
                  <c:v>214.19999999999212</c:v>
                </c:pt>
                <c:pt idx="2144">
                  <c:v>214.29999999999211</c:v>
                </c:pt>
                <c:pt idx="2145">
                  <c:v>214.3999999999921</c:v>
                </c:pt>
                <c:pt idx="2146">
                  <c:v>214.4999999999921</c:v>
                </c:pt>
                <c:pt idx="2147">
                  <c:v>214.59999999999209</c:v>
                </c:pt>
                <c:pt idx="2148">
                  <c:v>214.69999999999209</c:v>
                </c:pt>
                <c:pt idx="2149">
                  <c:v>214.79999999999208</c:v>
                </c:pt>
                <c:pt idx="2150">
                  <c:v>214.89999999999208</c:v>
                </c:pt>
                <c:pt idx="2151">
                  <c:v>214.99999999999207</c:v>
                </c:pt>
                <c:pt idx="2152">
                  <c:v>215.09999999999206</c:v>
                </c:pt>
                <c:pt idx="2153">
                  <c:v>215.19999999999206</c:v>
                </c:pt>
                <c:pt idx="2154">
                  <c:v>215.29999999999205</c:v>
                </c:pt>
                <c:pt idx="2155">
                  <c:v>215.39999999999205</c:v>
                </c:pt>
                <c:pt idx="2156">
                  <c:v>215.49999999999204</c:v>
                </c:pt>
                <c:pt idx="2157">
                  <c:v>215.59999999999204</c:v>
                </c:pt>
                <c:pt idx="2158">
                  <c:v>215.69999999999203</c:v>
                </c:pt>
                <c:pt idx="2159">
                  <c:v>215.79999999999202</c:v>
                </c:pt>
                <c:pt idx="2160">
                  <c:v>215.89999999999202</c:v>
                </c:pt>
                <c:pt idx="2161">
                  <c:v>215.99999999999201</c:v>
                </c:pt>
                <c:pt idx="2162">
                  <c:v>216.09999999999201</c:v>
                </c:pt>
                <c:pt idx="2163">
                  <c:v>216.199999999992</c:v>
                </c:pt>
                <c:pt idx="2164">
                  <c:v>216.299999999992</c:v>
                </c:pt>
                <c:pt idx="2165">
                  <c:v>216.39999999999199</c:v>
                </c:pt>
                <c:pt idx="2166">
                  <c:v>216.49999999999199</c:v>
                </c:pt>
                <c:pt idx="2167">
                  <c:v>216.59999999999198</c:v>
                </c:pt>
                <c:pt idx="2168">
                  <c:v>216.69999999999197</c:v>
                </c:pt>
                <c:pt idx="2169">
                  <c:v>216.79999999999197</c:v>
                </c:pt>
                <c:pt idx="2170">
                  <c:v>216.89999999999196</c:v>
                </c:pt>
                <c:pt idx="2171">
                  <c:v>216.99999999999196</c:v>
                </c:pt>
                <c:pt idx="2172">
                  <c:v>217.09999999999195</c:v>
                </c:pt>
                <c:pt idx="2173">
                  <c:v>217.19999999999195</c:v>
                </c:pt>
                <c:pt idx="2174">
                  <c:v>217.29999999999194</c:v>
                </c:pt>
                <c:pt idx="2175">
                  <c:v>217.39999999999193</c:v>
                </c:pt>
                <c:pt idx="2176">
                  <c:v>217.49999999999193</c:v>
                </c:pt>
                <c:pt idx="2177">
                  <c:v>217.59999999999192</c:v>
                </c:pt>
                <c:pt idx="2178">
                  <c:v>217.69999999999192</c:v>
                </c:pt>
                <c:pt idx="2179">
                  <c:v>217.79999999999191</c:v>
                </c:pt>
                <c:pt idx="2180">
                  <c:v>217.89999999999191</c:v>
                </c:pt>
                <c:pt idx="2181">
                  <c:v>217.9999999999919</c:v>
                </c:pt>
                <c:pt idx="2182">
                  <c:v>218.09999999999189</c:v>
                </c:pt>
                <c:pt idx="2183">
                  <c:v>218.19999999999189</c:v>
                </c:pt>
                <c:pt idx="2184">
                  <c:v>218.29999999999188</c:v>
                </c:pt>
                <c:pt idx="2185">
                  <c:v>218.39999999999188</c:v>
                </c:pt>
                <c:pt idx="2186">
                  <c:v>218.49999999999187</c:v>
                </c:pt>
                <c:pt idx="2187">
                  <c:v>218.59999999999187</c:v>
                </c:pt>
                <c:pt idx="2188">
                  <c:v>218.69999999999186</c:v>
                </c:pt>
                <c:pt idx="2189">
                  <c:v>218.79999999999185</c:v>
                </c:pt>
                <c:pt idx="2190">
                  <c:v>218.89999999999185</c:v>
                </c:pt>
                <c:pt idx="2191">
                  <c:v>218.99999999999184</c:v>
                </c:pt>
                <c:pt idx="2192">
                  <c:v>219.09999999999184</c:v>
                </c:pt>
                <c:pt idx="2193">
                  <c:v>219.19999999999183</c:v>
                </c:pt>
                <c:pt idx="2194">
                  <c:v>219.29999999999183</c:v>
                </c:pt>
                <c:pt idx="2195">
                  <c:v>219.39999999999182</c:v>
                </c:pt>
                <c:pt idx="2196">
                  <c:v>219.49999999999181</c:v>
                </c:pt>
                <c:pt idx="2197">
                  <c:v>219.59999999999181</c:v>
                </c:pt>
                <c:pt idx="2198">
                  <c:v>219.6999999999918</c:v>
                </c:pt>
                <c:pt idx="2199">
                  <c:v>219.7999999999918</c:v>
                </c:pt>
                <c:pt idx="2200">
                  <c:v>219.89999999999179</c:v>
                </c:pt>
                <c:pt idx="2201">
                  <c:v>219.99999999999179</c:v>
                </c:pt>
                <c:pt idx="2202">
                  <c:v>220.09999999999178</c:v>
                </c:pt>
                <c:pt idx="2203">
                  <c:v>220.19999999999177</c:v>
                </c:pt>
                <c:pt idx="2204">
                  <c:v>220.29999999999177</c:v>
                </c:pt>
                <c:pt idx="2205">
                  <c:v>220.39999999999176</c:v>
                </c:pt>
                <c:pt idx="2206">
                  <c:v>220.49999999999176</c:v>
                </c:pt>
                <c:pt idx="2207">
                  <c:v>220.59999999999175</c:v>
                </c:pt>
                <c:pt idx="2208">
                  <c:v>220.69999999999175</c:v>
                </c:pt>
                <c:pt idx="2209">
                  <c:v>220.79999999999174</c:v>
                </c:pt>
                <c:pt idx="2210">
                  <c:v>220.89999999999173</c:v>
                </c:pt>
                <c:pt idx="2211">
                  <c:v>220.99999999999173</c:v>
                </c:pt>
                <c:pt idx="2212">
                  <c:v>221.09999999999172</c:v>
                </c:pt>
                <c:pt idx="2213">
                  <c:v>221.19999999999172</c:v>
                </c:pt>
                <c:pt idx="2214">
                  <c:v>221.29999999999171</c:v>
                </c:pt>
                <c:pt idx="2215">
                  <c:v>221.39999999999171</c:v>
                </c:pt>
                <c:pt idx="2216">
                  <c:v>221.4999999999917</c:v>
                </c:pt>
                <c:pt idx="2217">
                  <c:v>221.5999999999917</c:v>
                </c:pt>
                <c:pt idx="2218">
                  <c:v>221.69999999999169</c:v>
                </c:pt>
                <c:pt idx="2219">
                  <c:v>221.79999999999168</c:v>
                </c:pt>
                <c:pt idx="2220">
                  <c:v>221.89999999999168</c:v>
                </c:pt>
                <c:pt idx="2221">
                  <c:v>221.99999999999167</c:v>
                </c:pt>
                <c:pt idx="2222">
                  <c:v>222.09999999999167</c:v>
                </c:pt>
                <c:pt idx="2223">
                  <c:v>222.19999999999166</c:v>
                </c:pt>
                <c:pt idx="2224">
                  <c:v>222.29999999999166</c:v>
                </c:pt>
                <c:pt idx="2225">
                  <c:v>222.39999999999165</c:v>
                </c:pt>
                <c:pt idx="2226">
                  <c:v>222.49999999999164</c:v>
                </c:pt>
                <c:pt idx="2227">
                  <c:v>222.59999999999164</c:v>
                </c:pt>
                <c:pt idx="2228">
                  <c:v>222.69999999999163</c:v>
                </c:pt>
                <c:pt idx="2229">
                  <c:v>222.79999999999163</c:v>
                </c:pt>
                <c:pt idx="2230">
                  <c:v>222.89999999999162</c:v>
                </c:pt>
                <c:pt idx="2231">
                  <c:v>222.99999999999162</c:v>
                </c:pt>
                <c:pt idx="2232">
                  <c:v>223.09999999999161</c:v>
                </c:pt>
                <c:pt idx="2233">
                  <c:v>223.1999999999916</c:v>
                </c:pt>
                <c:pt idx="2234">
                  <c:v>223.2999999999916</c:v>
                </c:pt>
                <c:pt idx="2235">
                  <c:v>223.39999999999159</c:v>
                </c:pt>
                <c:pt idx="2236">
                  <c:v>223.49999999999159</c:v>
                </c:pt>
                <c:pt idx="2237">
                  <c:v>223.59999999999158</c:v>
                </c:pt>
                <c:pt idx="2238">
                  <c:v>223.69999999999158</c:v>
                </c:pt>
                <c:pt idx="2239">
                  <c:v>223.79999999999157</c:v>
                </c:pt>
                <c:pt idx="2240">
                  <c:v>223.89999999999156</c:v>
                </c:pt>
                <c:pt idx="2241">
                  <c:v>223.99999999999156</c:v>
                </c:pt>
                <c:pt idx="2242">
                  <c:v>224.09999999999155</c:v>
                </c:pt>
                <c:pt idx="2243">
                  <c:v>224.19999999999155</c:v>
                </c:pt>
                <c:pt idx="2244">
                  <c:v>224.29999999999154</c:v>
                </c:pt>
                <c:pt idx="2245">
                  <c:v>224.39999999999154</c:v>
                </c:pt>
                <c:pt idx="2246">
                  <c:v>224.49999999999153</c:v>
                </c:pt>
                <c:pt idx="2247">
                  <c:v>224.59999999999152</c:v>
                </c:pt>
                <c:pt idx="2248">
                  <c:v>224.69999999999152</c:v>
                </c:pt>
                <c:pt idx="2249">
                  <c:v>224.79999999999151</c:v>
                </c:pt>
                <c:pt idx="2250">
                  <c:v>224.89999999999151</c:v>
                </c:pt>
                <c:pt idx="2251">
                  <c:v>224.9999999999915</c:v>
                </c:pt>
                <c:pt idx="2252">
                  <c:v>225.0999999999915</c:v>
                </c:pt>
                <c:pt idx="2253">
                  <c:v>225.19999999999149</c:v>
                </c:pt>
                <c:pt idx="2254">
                  <c:v>225.29999999999148</c:v>
                </c:pt>
                <c:pt idx="2255">
                  <c:v>225.39999999999148</c:v>
                </c:pt>
                <c:pt idx="2256">
                  <c:v>225.49999999999147</c:v>
                </c:pt>
                <c:pt idx="2257">
                  <c:v>225.59999999999147</c:v>
                </c:pt>
                <c:pt idx="2258">
                  <c:v>225.69999999999146</c:v>
                </c:pt>
                <c:pt idx="2259">
                  <c:v>225.79999999999146</c:v>
                </c:pt>
                <c:pt idx="2260">
                  <c:v>225.89999999999145</c:v>
                </c:pt>
                <c:pt idx="2261">
                  <c:v>225.99999999999145</c:v>
                </c:pt>
                <c:pt idx="2262">
                  <c:v>226.09999999999144</c:v>
                </c:pt>
                <c:pt idx="2263">
                  <c:v>226.19999999999143</c:v>
                </c:pt>
                <c:pt idx="2264">
                  <c:v>226.29999999999143</c:v>
                </c:pt>
                <c:pt idx="2265">
                  <c:v>226.39999999999142</c:v>
                </c:pt>
                <c:pt idx="2266">
                  <c:v>226.49999999999142</c:v>
                </c:pt>
                <c:pt idx="2267">
                  <c:v>226.59999999999141</c:v>
                </c:pt>
                <c:pt idx="2268">
                  <c:v>226.69999999999141</c:v>
                </c:pt>
                <c:pt idx="2269">
                  <c:v>226.7999999999914</c:v>
                </c:pt>
                <c:pt idx="2270">
                  <c:v>226.89999999999139</c:v>
                </c:pt>
                <c:pt idx="2271">
                  <c:v>226.99999999999139</c:v>
                </c:pt>
                <c:pt idx="2272">
                  <c:v>227.09999999999138</c:v>
                </c:pt>
                <c:pt idx="2273">
                  <c:v>227.19999999999138</c:v>
                </c:pt>
                <c:pt idx="2274">
                  <c:v>227.29999999999137</c:v>
                </c:pt>
                <c:pt idx="2275">
                  <c:v>227.39999999999137</c:v>
                </c:pt>
                <c:pt idx="2276">
                  <c:v>227.49999999999136</c:v>
                </c:pt>
                <c:pt idx="2277">
                  <c:v>227.59999999999135</c:v>
                </c:pt>
                <c:pt idx="2278">
                  <c:v>227.69999999999135</c:v>
                </c:pt>
                <c:pt idx="2279">
                  <c:v>227.79999999999134</c:v>
                </c:pt>
                <c:pt idx="2280">
                  <c:v>227.89999999999134</c:v>
                </c:pt>
                <c:pt idx="2281">
                  <c:v>227.99999999999133</c:v>
                </c:pt>
                <c:pt idx="2282">
                  <c:v>228.09999999999133</c:v>
                </c:pt>
                <c:pt idx="2283">
                  <c:v>228.19999999999132</c:v>
                </c:pt>
                <c:pt idx="2284">
                  <c:v>228.29999999999131</c:v>
                </c:pt>
                <c:pt idx="2285">
                  <c:v>228.39999999999131</c:v>
                </c:pt>
                <c:pt idx="2286">
                  <c:v>228.4999999999913</c:v>
                </c:pt>
                <c:pt idx="2287">
                  <c:v>228.5999999999913</c:v>
                </c:pt>
                <c:pt idx="2288">
                  <c:v>228.69999999999129</c:v>
                </c:pt>
                <c:pt idx="2289">
                  <c:v>228.79999999999129</c:v>
                </c:pt>
                <c:pt idx="2290">
                  <c:v>228.89999999999128</c:v>
                </c:pt>
                <c:pt idx="2291">
                  <c:v>228.99999999999127</c:v>
                </c:pt>
                <c:pt idx="2292">
                  <c:v>229.09999999999127</c:v>
                </c:pt>
                <c:pt idx="2293">
                  <c:v>229.19999999999126</c:v>
                </c:pt>
                <c:pt idx="2294">
                  <c:v>229.29999999999126</c:v>
                </c:pt>
                <c:pt idx="2295">
                  <c:v>229.39999999999125</c:v>
                </c:pt>
                <c:pt idx="2296">
                  <c:v>229.49999999999125</c:v>
                </c:pt>
                <c:pt idx="2297">
                  <c:v>229.59999999999124</c:v>
                </c:pt>
                <c:pt idx="2298">
                  <c:v>229.69999999999123</c:v>
                </c:pt>
                <c:pt idx="2299">
                  <c:v>229.79999999999123</c:v>
                </c:pt>
                <c:pt idx="2300">
                  <c:v>229.89999999999122</c:v>
                </c:pt>
                <c:pt idx="2301">
                  <c:v>229.99999999999122</c:v>
                </c:pt>
                <c:pt idx="2302">
                  <c:v>230.09999999999121</c:v>
                </c:pt>
                <c:pt idx="2303">
                  <c:v>230.19999999999121</c:v>
                </c:pt>
                <c:pt idx="2304">
                  <c:v>230.2999999999912</c:v>
                </c:pt>
                <c:pt idx="2305">
                  <c:v>230.39999999999119</c:v>
                </c:pt>
                <c:pt idx="2306">
                  <c:v>230.49999999999119</c:v>
                </c:pt>
                <c:pt idx="2307">
                  <c:v>230.59999999999118</c:v>
                </c:pt>
                <c:pt idx="2308">
                  <c:v>230.69999999999118</c:v>
                </c:pt>
                <c:pt idx="2309">
                  <c:v>230.79999999999117</c:v>
                </c:pt>
                <c:pt idx="2310">
                  <c:v>230.89999999999117</c:v>
                </c:pt>
                <c:pt idx="2311">
                  <c:v>230.99999999999116</c:v>
                </c:pt>
                <c:pt idx="2312">
                  <c:v>231.09999999999116</c:v>
                </c:pt>
                <c:pt idx="2313">
                  <c:v>231.19999999999115</c:v>
                </c:pt>
                <c:pt idx="2314">
                  <c:v>231.29999999999114</c:v>
                </c:pt>
                <c:pt idx="2315">
                  <c:v>231.39999999999114</c:v>
                </c:pt>
                <c:pt idx="2316">
                  <c:v>231.49999999999113</c:v>
                </c:pt>
                <c:pt idx="2317">
                  <c:v>231.59999999999113</c:v>
                </c:pt>
                <c:pt idx="2318">
                  <c:v>231.69999999999112</c:v>
                </c:pt>
                <c:pt idx="2319">
                  <c:v>231.79999999999112</c:v>
                </c:pt>
                <c:pt idx="2320">
                  <c:v>231.89999999999111</c:v>
                </c:pt>
                <c:pt idx="2321">
                  <c:v>231.9999999999911</c:v>
                </c:pt>
                <c:pt idx="2322">
                  <c:v>232.0999999999911</c:v>
                </c:pt>
                <c:pt idx="2323">
                  <c:v>232.19999999999109</c:v>
                </c:pt>
                <c:pt idx="2324">
                  <c:v>232.29999999999109</c:v>
                </c:pt>
                <c:pt idx="2325">
                  <c:v>232.39999999999108</c:v>
                </c:pt>
                <c:pt idx="2326">
                  <c:v>232.49999999999108</c:v>
                </c:pt>
                <c:pt idx="2327">
                  <c:v>232.59999999999107</c:v>
                </c:pt>
                <c:pt idx="2328">
                  <c:v>232.69999999999106</c:v>
                </c:pt>
                <c:pt idx="2329">
                  <c:v>232.79999999999106</c:v>
                </c:pt>
                <c:pt idx="2330">
                  <c:v>232.89999999999105</c:v>
                </c:pt>
                <c:pt idx="2331">
                  <c:v>232.99999999999105</c:v>
                </c:pt>
                <c:pt idx="2332">
                  <c:v>233.09999999999104</c:v>
                </c:pt>
                <c:pt idx="2333">
                  <c:v>233.19999999999104</c:v>
                </c:pt>
                <c:pt idx="2334">
                  <c:v>233.29999999999103</c:v>
                </c:pt>
                <c:pt idx="2335">
                  <c:v>233.39999999999102</c:v>
                </c:pt>
                <c:pt idx="2336">
                  <c:v>233.49999999999102</c:v>
                </c:pt>
                <c:pt idx="2337">
                  <c:v>233.59999999999101</c:v>
                </c:pt>
                <c:pt idx="2338">
                  <c:v>233.69999999999101</c:v>
                </c:pt>
                <c:pt idx="2339">
                  <c:v>233.799999999991</c:v>
                </c:pt>
                <c:pt idx="2340">
                  <c:v>233.899999999991</c:v>
                </c:pt>
                <c:pt idx="2341">
                  <c:v>233.99999999999099</c:v>
                </c:pt>
                <c:pt idx="2342">
                  <c:v>234.09999999999098</c:v>
                </c:pt>
                <c:pt idx="2343">
                  <c:v>234.19999999999098</c:v>
                </c:pt>
                <c:pt idx="2344">
                  <c:v>234.29999999999097</c:v>
                </c:pt>
                <c:pt idx="2345">
                  <c:v>234.39999999999097</c:v>
                </c:pt>
                <c:pt idx="2346">
                  <c:v>234.49999999999096</c:v>
                </c:pt>
                <c:pt idx="2347">
                  <c:v>234.59999999999096</c:v>
                </c:pt>
                <c:pt idx="2348">
                  <c:v>234.69999999999095</c:v>
                </c:pt>
                <c:pt idx="2349">
                  <c:v>234.79999999999094</c:v>
                </c:pt>
                <c:pt idx="2350">
                  <c:v>234.89999999999094</c:v>
                </c:pt>
                <c:pt idx="2351">
                  <c:v>234.99999999999093</c:v>
                </c:pt>
                <c:pt idx="2352">
                  <c:v>235.09999999999093</c:v>
                </c:pt>
                <c:pt idx="2353">
                  <c:v>235.19999999999092</c:v>
                </c:pt>
                <c:pt idx="2354">
                  <c:v>235.29999999999092</c:v>
                </c:pt>
                <c:pt idx="2355">
                  <c:v>235.39999999999091</c:v>
                </c:pt>
                <c:pt idx="2356">
                  <c:v>235.49999999999091</c:v>
                </c:pt>
                <c:pt idx="2357">
                  <c:v>235.5999999999909</c:v>
                </c:pt>
                <c:pt idx="2358">
                  <c:v>235.69999999999089</c:v>
                </c:pt>
                <c:pt idx="2359">
                  <c:v>235.79999999999089</c:v>
                </c:pt>
                <c:pt idx="2360">
                  <c:v>235.89999999999088</c:v>
                </c:pt>
                <c:pt idx="2361">
                  <c:v>235.99999999999088</c:v>
                </c:pt>
                <c:pt idx="2362">
                  <c:v>236.09999999999087</c:v>
                </c:pt>
                <c:pt idx="2363">
                  <c:v>236.19999999999087</c:v>
                </c:pt>
                <c:pt idx="2364">
                  <c:v>236.29999999999086</c:v>
                </c:pt>
                <c:pt idx="2365">
                  <c:v>236.39999999999085</c:v>
                </c:pt>
                <c:pt idx="2366">
                  <c:v>236.49999999999085</c:v>
                </c:pt>
                <c:pt idx="2367">
                  <c:v>236.59999999999084</c:v>
                </c:pt>
                <c:pt idx="2368">
                  <c:v>236.69999999999084</c:v>
                </c:pt>
                <c:pt idx="2369">
                  <c:v>236.79999999999083</c:v>
                </c:pt>
                <c:pt idx="2370">
                  <c:v>236.89999999999083</c:v>
                </c:pt>
                <c:pt idx="2371">
                  <c:v>236.99999999999082</c:v>
                </c:pt>
                <c:pt idx="2372">
                  <c:v>237.09999999999081</c:v>
                </c:pt>
                <c:pt idx="2373">
                  <c:v>237.19999999999081</c:v>
                </c:pt>
                <c:pt idx="2374">
                  <c:v>237.2999999999908</c:v>
                </c:pt>
                <c:pt idx="2375">
                  <c:v>237.3999999999908</c:v>
                </c:pt>
                <c:pt idx="2376">
                  <c:v>237.49999999999079</c:v>
                </c:pt>
                <c:pt idx="2377">
                  <c:v>237.59999999999079</c:v>
                </c:pt>
                <c:pt idx="2378">
                  <c:v>237.69999999999078</c:v>
                </c:pt>
                <c:pt idx="2379">
                  <c:v>237.79999999999077</c:v>
                </c:pt>
                <c:pt idx="2380">
                  <c:v>237.89999999999077</c:v>
                </c:pt>
                <c:pt idx="2381">
                  <c:v>237.99999999999076</c:v>
                </c:pt>
                <c:pt idx="2382">
                  <c:v>238.09999999999076</c:v>
                </c:pt>
                <c:pt idx="2383">
                  <c:v>238.19999999999075</c:v>
                </c:pt>
                <c:pt idx="2384">
                  <c:v>238.29999999999075</c:v>
                </c:pt>
                <c:pt idx="2385">
                  <c:v>238.39999999999074</c:v>
                </c:pt>
                <c:pt idx="2386">
                  <c:v>238.49999999999073</c:v>
                </c:pt>
                <c:pt idx="2387">
                  <c:v>238.59999999999073</c:v>
                </c:pt>
                <c:pt idx="2388">
                  <c:v>238.69999999999072</c:v>
                </c:pt>
                <c:pt idx="2389">
                  <c:v>238.79999999999072</c:v>
                </c:pt>
                <c:pt idx="2390">
                  <c:v>238.89999999999071</c:v>
                </c:pt>
                <c:pt idx="2391">
                  <c:v>238.99999999999071</c:v>
                </c:pt>
                <c:pt idx="2392">
                  <c:v>239.0999999999907</c:v>
                </c:pt>
                <c:pt idx="2393">
                  <c:v>239.19999999999069</c:v>
                </c:pt>
                <c:pt idx="2394">
                  <c:v>239.29999999999069</c:v>
                </c:pt>
                <c:pt idx="2395">
                  <c:v>239.39999999999068</c:v>
                </c:pt>
                <c:pt idx="2396">
                  <c:v>239.49999999999068</c:v>
                </c:pt>
                <c:pt idx="2397">
                  <c:v>239.59999999999067</c:v>
                </c:pt>
                <c:pt idx="2398">
                  <c:v>239.69999999999067</c:v>
                </c:pt>
                <c:pt idx="2399">
                  <c:v>239.79999999999066</c:v>
                </c:pt>
                <c:pt idx="2400">
                  <c:v>239.89999999999065</c:v>
                </c:pt>
                <c:pt idx="2401">
                  <c:v>239.99999999999065</c:v>
                </c:pt>
                <c:pt idx="2402">
                  <c:v>240.09999999999064</c:v>
                </c:pt>
                <c:pt idx="2403">
                  <c:v>240.19999999999064</c:v>
                </c:pt>
                <c:pt idx="2404">
                  <c:v>240.29999999999063</c:v>
                </c:pt>
                <c:pt idx="2405">
                  <c:v>240.39999999999063</c:v>
                </c:pt>
                <c:pt idx="2406">
                  <c:v>240.49999999999062</c:v>
                </c:pt>
                <c:pt idx="2407">
                  <c:v>240.59999999999062</c:v>
                </c:pt>
                <c:pt idx="2408">
                  <c:v>240.69999999999061</c:v>
                </c:pt>
                <c:pt idx="2409">
                  <c:v>240.7999999999906</c:v>
                </c:pt>
                <c:pt idx="2410">
                  <c:v>240.8999999999906</c:v>
                </c:pt>
                <c:pt idx="2411">
                  <c:v>240.99999999999059</c:v>
                </c:pt>
                <c:pt idx="2412">
                  <c:v>241.09999999999059</c:v>
                </c:pt>
                <c:pt idx="2413">
                  <c:v>241.19999999999058</c:v>
                </c:pt>
                <c:pt idx="2414">
                  <c:v>241.29999999999058</c:v>
                </c:pt>
                <c:pt idx="2415">
                  <c:v>241.39999999999057</c:v>
                </c:pt>
                <c:pt idx="2416">
                  <c:v>241.49999999999056</c:v>
                </c:pt>
                <c:pt idx="2417">
                  <c:v>241.59999999999056</c:v>
                </c:pt>
                <c:pt idx="2418">
                  <c:v>241.69999999999055</c:v>
                </c:pt>
                <c:pt idx="2419">
                  <c:v>241.79999999999055</c:v>
                </c:pt>
                <c:pt idx="2420">
                  <c:v>241.89999999999054</c:v>
                </c:pt>
                <c:pt idx="2421">
                  <c:v>241.99999999999054</c:v>
                </c:pt>
                <c:pt idx="2422">
                  <c:v>242.09999999999053</c:v>
                </c:pt>
                <c:pt idx="2423">
                  <c:v>242.19999999999052</c:v>
                </c:pt>
                <c:pt idx="2424">
                  <c:v>242.29999999999052</c:v>
                </c:pt>
                <c:pt idx="2425">
                  <c:v>242.39999999999051</c:v>
                </c:pt>
                <c:pt idx="2426">
                  <c:v>242.49999999999051</c:v>
                </c:pt>
                <c:pt idx="2427">
                  <c:v>242.5999999999905</c:v>
                </c:pt>
                <c:pt idx="2428">
                  <c:v>242.6999999999905</c:v>
                </c:pt>
                <c:pt idx="2429">
                  <c:v>242.79999999999049</c:v>
                </c:pt>
                <c:pt idx="2430">
                  <c:v>242.89999999999048</c:v>
                </c:pt>
                <c:pt idx="2431">
                  <c:v>242.99999999999048</c:v>
                </c:pt>
                <c:pt idx="2432">
                  <c:v>243.09999999999047</c:v>
                </c:pt>
                <c:pt idx="2433">
                  <c:v>243.19999999999047</c:v>
                </c:pt>
                <c:pt idx="2434">
                  <c:v>243.29999999999046</c:v>
                </c:pt>
                <c:pt idx="2435">
                  <c:v>243.39999999999046</c:v>
                </c:pt>
                <c:pt idx="2436">
                  <c:v>243.49999999999045</c:v>
                </c:pt>
                <c:pt idx="2437">
                  <c:v>243.59999999999044</c:v>
                </c:pt>
                <c:pt idx="2438">
                  <c:v>243.69999999999044</c:v>
                </c:pt>
                <c:pt idx="2439">
                  <c:v>243.79999999999043</c:v>
                </c:pt>
                <c:pt idx="2440">
                  <c:v>243.89999999999043</c:v>
                </c:pt>
                <c:pt idx="2441">
                  <c:v>243.99999999999042</c:v>
                </c:pt>
                <c:pt idx="2442">
                  <c:v>244.09999999999042</c:v>
                </c:pt>
                <c:pt idx="2443">
                  <c:v>244.19999999999041</c:v>
                </c:pt>
                <c:pt idx="2444">
                  <c:v>244.2999999999904</c:v>
                </c:pt>
                <c:pt idx="2445">
                  <c:v>244.3999999999904</c:v>
                </c:pt>
                <c:pt idx="2446">
                  <c:v>244.49999999999039</c:v>
                </c:pt>
                <c:pt idx="2447">
                  <c:v>244.59999999999039</c:v>
                </c:pt>
                <c:pt idx="2448">
                  <c:v>244.69999999999038</c:v>
                </c:pt>
                <c:pt idx="2449">
                  <c:v>244.79999999999038</c:v>
                </c:pt>
                <c:pt idx="2450">
                  <c:v>244.89999999999037</c:v>
                </c:pt>
                <c:pt idx="2451">
                  <c:v>244.99999999999037</c:v>
                </c:pt>
                <c:pt idx="2452">
                  <c:v>245.09999999999036</c:v>
                </c:pt>
                <c:pt idx="2453">
                  <c:v>245.19999999999035</c:v>
                </c:pt>
                <c:pt idx="2454">
                  <c:v>245.29999999999035</c:v>
                </c:pt>
                <c:pt idx="2455">
                  <c:v>245.39999999999034</c:v>
                </c:pt>
                <c:pt idx="2456">
                  <c:v>245.49999999999034</c:v>
                </c:pt>
                <c:pt idx="2457">
                  <c:v>245.59999999999033</c:v>
                </c:pt>
                <c:pt idx="2458">
                  <c:v>245.69999999999033</c:v>
                </c:pt>
                <c:pt idx="2459">
                  <c:v>245.79999999999032</c:v>
                </c:pt>
                <c:pt idx="2460">
                  <c:v>245.89999999999031</c:v>
                </c:pt>
                <c:pt idx="2461">
                  <c:v>245.99999999999031</c:v>
                </c:pt>
                <c:pt idx="2462">
                  <c:v>246.0999999999903</c:v>
                </c:pt>
                <c:pt idx="2463">
                  <c:v>246.1999999999903</c:v>
                </c:pt>
                <c:pt idx="2464">
                  <c:v>246.29999999999029</c:v>
                </c:pt>
                <c:pt idx="2465">
                  <c:v>246.39999999999029</c:v>
                </c:pt>
                <c:pt idx="2466">
                  <c:v>246.49999999999028</c:v>
                </c:pt>
                <c:pt idx="2467">
                  <c:v>246.59999999999027</c:v>
                </c:pt>
                <c:pt idx="2468">
                  <c:v>246.69999999999027</c:v>
                </c:pt>
                <c:pt idx="2469">
                  <c:v>246.79999999999026</c:v>
                </c:pt>
                <c:pt idx="2470">
                  <c:v>246.89999999999026</c:v>
                </c:pt>
                <c:pt idx="2471">
                  <c:v>246.99999999999025</c:v>
                </c:pt>
                <c:pt idx="2472">
                  <c:v>247.09999999999025</c:v>
                </c:pt>
                <c:pt idx="2473">
                  <c:v>247.19999999999024</c:v>
                </c:pt>
                <c:pt idx="2474">
                  <c:v>247.29999999999023</c:v>
                </c:pt>
                <c:pt idx="2475">
                  <c:v>247.39999999999023</c:v>
                </c:pt>
                <c:pt idx="2476">
                  <c:v>247.49999999999022</c:v>
                </c:pt>
                <c:pt idx="2477">
                  <c:v>247.59999999999022</c:v>
                </c:pt>
                <c:pt idx="2478">
                  <c:v>247.69999999999021</c:v>
                </c:pt>
                <c:pt idx="2479">
                  <c:v>247.79999999999021</c:v>
                </c:pt>
                <c:pt idx="2480">
                  <c:v>247.8999999999902</c:v>
                </c:pt>
                <c:pt idx="2481">
                  <c:v>247.99999999999019</c:v>
                </c:pt>
                <c:pt idx="2482">
                  <c:v>248.09999999999019</c:v>
                </c:pt>
                <c:pt idx="2483">
                  <c:v>248.19999999999018</c:v>
                </c:pt>
                <c:pt idx="2484">
                  <c:v>248.29999999999018</c:v>
                </c:pt>
                <c:pt idx="2485">
                  <c:v>248.39999999999017</c:v>
                </c:pt>
                <c:pt idx="2486">
                  <c:v>248.49999999999017</c:v>
                </c:pt>
                <c:pt idx="2487">
                  <c:v>248.59999999999016</c:v>
                </c:pt>
                <c:pt idx="2488">
                  <c:v>248.69999999999015</c:v>
                </c:pt>
                <c:pt idx="2489">
                  <c:v>248.79999999999015</c:v>
                </c:pt>
                <c:pt idx="2490">
                  <c:v>248.89999999999014</c:v>
                </c:pt>
                <c:pt idx="2491">
                  <c:v>248.99999999999014</c:v>
                </c:pt>
                <c:pt idx="2492">
                  <c:v>249.09999999999013</c:v>
                </c:pt>
                <c:pt idx="2493">
                  <c:v>249.19999999999013</c:v>
                </c:pt>
                <c:pt idx="2494">
                  <c:v>249.29999999999012</c:v>
                </c:pt>
                <c:pt idx="2495">
                  <c:v>249.39999999999011</c:v>
                </c:pt>
                <c:pt idx="2496">
                  <c:v>249.49999999999011</c:v>
                </c:pt>
                <c:pt idx="2497">
                  <c:v>249.5999999999901</c:v>
                </c:pt>
                <c:pt idx="2498">
                  <c:v>249.6999999999901</c:v>
                </c:pt>
                <c:pt idx="2499">
                  <c:v>249.79999999999009</c:v>
                </c:pt>
                <c:pt idx="2500">
                  <c:v>249.89999999999009</c:v>
                </c:pt>
                <c:pt idx="2501">
                  <c:v>249.99999999999008</c:v>
                </c:pt>
                <c:pt idx="2502">
                  <c:v>250.09999999999008</c:v>
                </c:pt>
                <c:pt idx="2503">
                  <c:v>250.19999999999007</c:v>
                </c:pt>
                <c:pt idx="2504">
                  <c:v>250.29999999999006</c:v>
                </c:pt>
                <c:pt idx="2505">
                  <c:v>250.39999999999006</c:v>
                </c:pt>
                <c:pt idx="2506">
                  <c:v>250.49999999999005</c:v>
                </c:pt>
                <c:pt idx="2507">
                  <c:v>250.59999999999005</c:v>
                </c:pt>
                <c:pt idx="2508">
                  <c:v>250.69999999999004</c:v>
                </c:pt>
                <c:pt idx="2509">
                  <c:v>250.79999999999004</c:v>
                </c:pt>
                <c:pt idx="2510">
                  <c:v>250.89999999999003</c:v>
                </c:pt>
                <c:pt idx="2511">
                  <c:v>250.99999999999002</c:v>
                </c:pt>
                <c:pt idx="2512">
                  <c:v>251.09999999999002</c:v>
                </c:pt>
                <c:pt idx="2513">
                  <c:v>251.19999999999001</c:v>
                </c:pt>
                <c:pt idx="2514">
                  <c:v>251.29999999999001</c:v>
                </c:pt>
                <c:pt idx="2515">
                  <c:v>251.39999999999</c:v>
                </c:pt>
                <c:pt idx="2516">
                  <c:v>251.49999999999</c:v>
                </c:pt>
                <c:pt idx="2517">
                  <c:v>251.59999999998999</c:v>
                </c:pt>
                <c:pt idx="2518">
                  <c:v>251.69999999998998</c:v>
                </c:pt>
                <c:pt idx="2519">
                  <c:v>251.79999999998998</c:v>
                </c:pt>
                <c:pt idx="2520">
                  <c:v>251.89999999998997</c:v>
                </c:pt>
                <c:pt idx="2521">
                  <c:v>251.99999999998997</c:v>
                </c:pt>
                <c:pt idx="2522">
                  <c:v>252.09999999998996</c:v>
                </c:pt>
                <c:pt idx="2523">
                  <c:v>252.19999999998996</c:v>
                </c:pt>
                <c:pt idx="2524">
                  <c:v>252.29999999998995</c:v>
                </c:pt>
                <c:pt idx="2525">
                  <c:v>252.39999999998994</c:v>
                </c:pt>
                <c:pt idx="2526">
                  <c:v>252.49999999998994</c:v>
                </c:pt>
                <c:pt idx="2527">
                  <c:v>252.59999999998993</c:v>
                </c:pt>
                <c:pt idx="2528">
                  <c:v>252.69999999998993</c:v>
                </c:pt>
                <c:pt idx="2529">
                  <c:v>252.79999999998992</c:v>
                </c:pt>
                <c:pt idx="2530">
                  <c:v>252.89999999998992</c:v>
                </c:pt>
                <c:pt idx="2531">
                  <c:v>252.99999999998991</c:v>
                </c:pt>
                <c:pt idx="2532">
                  <c:v>253.0999999999899</c:v>
                </c:pt>
                <c:pt idx="2533">
                  <c:v>253.1999999999899</c:v>
                </c:pt>
                <c:pt idx="2534">
                  <c:v>253.29999999998989</c:v>
                </c:pt>
                <c:pt idx="2535">
                  <c:v>253.39999999998989</c:v>
                </c:pt>
                <c:pt idx="2536">
                  <c:v>253.49999999998988</c:v>
                </c:pt>
                <c:pt idx="2537">
                  <c:v>253.59999999998988</c:v>
                </c:pt>
                <c:pt idx="2538">
                  <c:v>253.69999999998987</c:v>
                </c:pt>
                <c:pt idx="2539">
                  <c:v>253.79999999998986</c:v>
                </c:pt>
                <c:pt idx="2540">
                  <c:v>253.89999999998986</c:v>
                </c:pt>
                <c:pt idx="2541">
                  <c:v>253.99999999998985</c:v>
                </c:pt>
                <c:pt idx="2542">
                  <c:v>254.09999999998985</c:v>
                </c:pt>
                <c:pt idx="2543">
                  <c:v>254.19999999998984</c:v>
                </c:pt>
                <c:pt idx="2544">
                  <c:v>254.29999999998984</c:v>
                </c:pt>
                <c:pt idx="2545">
                  <c:v>254.39999999998983</c:v>
                </c:pt>
                <c:pt idx="2546">
                  <c:v>254.49999999998983</c:v>
                </c:pt>
                <c:pt idx="2547">
                  <c:v>254.59999999998982</c:v>
                </c:pt>
                <c:pt idx="2548">
                  <c:v>254.69999999998981</c:v>
                </c:pt>
                <c:pt idx="2549">
                  <c:v>254.79999999998981</c:v>
                </c:pt>
                <c:pt idx="2550">
                  <c:v>254.8999999999898</c:v>
                </c:pt>
                <c:pt idx="2551">
                  <c:v>254.9999999999898</c:v>
                </c:pt>
                <c:pt idx="2552">
                  <c:v>255.09999999998979</c:v>
                </c:pt>
                <c:pt idx="2553">
                  <c:v>255.19999999998979</c:v>
                </c:pt>
                <c:pt idx="2554">
                  <c:v>255.29999999998978</c:v>
                </c:pt>
                <c:pt idx="2555">
                  <c:v>255.39999999998977</c:v>
                </c:pt>
                <c:pt idx="2556">
                  <c:v>255.49999999998977</c:v>
                </c:pt>
                <c:pt idx="2557">
                  <c:v>255.59999999998976</c:v>
                </c:pt>
                <c:pt idx="2558">
                  <c:v>255.69999999998976</c:v>
                </c:pt>
                <c:pt idx="2559">
                  <c:v>255.79999999998975</c:v>
                </c:pt>
                <c:pt idx="2560">
                  <c:v>255.89999999998975</c:v>
                </c:pt>
                <c:pt idx="2561">
                  <c:v>255.99999999998974</c:v>
                </c:pt>
                <c:pt idx="2562">
                  <c:v>256.09999999998973</c:v>
                </c:pt>
                <c:pt idx="2563">
                  <c:v>256.19999999998976</c:v>
                </c:pt>
                <c:pt idx="2564">
                  <c:v>256.29999999998978</c:v>
                </c:pt>
                <c:pt idx="2565">
                  <c:v>256.3999999999898</c:v>
                </c:pt>
                <c:pt idx="2566">
                  <c:v>256.49999999998983</c:v>
                </c:pt>
                <c:pt idx="2567">
                  <c:v>256.59999999998985</c:v>
                </c:pt>
                <c:pt idx="2568">
                  <c:v>256.69999999998987</c:v>
                </c:pt>
                <c:pt idx="2569">
                  <c:v>256.79999999998989</c:v>
                </c:pt>
                <c:pt idx="2570">
                  <c:v>256.89999999998992</c:v>
                </c:pt>
                <c:pt idx="2571">
                  <c:v>256.99999999998994</c:v>
                </c:pt>
                <c:pt idx="2572">
                  <c:v>257.09999999998996</c:v>
                </c:pt>
                <c:pt idx="2573">
                  <c:v>257.19999999998998</c:v>
                </c:pt>
                <c:pt idx="2574">
                  <c:v>257.29999999999001</c:v>
                </c:pt>
                <c:pt idx="2575">
                  <c:v>257.39999999999003</c:v>
                </c:pt>
                <c:pt idx="2576">
                  <c:v>257.49999999999005</c:v>
                </c:pt>
                <c:pt idx="2577">
                  <c:v>257.59999999999008</c:v>
                </c:pt>
                <c:pt idx="2578">
                  <c:v>257.6999999999901</c:v>
                </c:pt>
                <c:pt idx="2579">
                  <c:v>257.79999999999012</c:v>
                </c:pt>
                <c:pt idx="2580">
                  <c:v>257.89999999999014</c:v>
                </c:pt>
                <c:pt idx="2581">
                  <c:v>257.99999999999017</c:v>
                </c:pt>
                <c:pt idx="2582">
                  <c:v>258.09999999999019</c:v>
                </c:pt>
                <c:pt idx="2583">
                  <c:v>258.19999999999021</c:v>
                </c:pt>
                <c:pt idx="2584">
                  <c:v>258.29999999999023</c:v>
                </c:pt>
                <c:pt idx="2585">
                  <c:v>258.39999999999026</c:v>
                </c:pt>
                <c:pt idx="2586">
                  <c:v>258.49999999999028</c:v>
                </c:pt>
                <c:pt idx="2587">
                  <c:v>258.5999999999903</c:v>
                </c:pt>
                <c:pt idx="2588">
                  <c:v>258.69999999999033</c:v>
                </c:pt>
                <c:pt idx="2589">
                  <c:v>258.79999999999035</c:v>
                </c:pt>
                <c:pt idx="2590">
                  <c:v>258.89999999999037</c:v>
                </c:pt>
                <c:pt idx="2591">
                  <c:v>258.99999999999039</c:v>
                </c:pt>
                <c:pt idx="2592">
                  <c:v>259.09999999999042</c:v>
                </c:pt>
                <c:pt idx="2593">
                  <c:v>259.19999999999044</c:v>
                </c:pt>
                <c:pt idx="2594">
                  <c:v>259.29999999999046</c:v>
                </c:pt>
                <c:pt idx="2595">
                  <c:v>259.39999999999048</c:v>
                </c:pt>
                <c:pt idx="2596">
                  <c:v>259.49999999999051</c:v>
                </c:pt>
                <c:pt idx="2597">
                  <c:v>259.59999999999053</c:v>
                </c:pt>
                <c:pt idx="2598">
                  <c:v>259.69999999999055</c:v>
                </c:pt>
                <c:pt idx="2599">
                  <c:v>259.79999999999058</c:v>
                </c:pt>
                <c:pt idx="2600">
                  <c:v>259.8999999999906</c:v>
                </c:pt>
                <c:pt idx="2601">
                  <c:v>259.99999999999062</c:v>
                </c:pt>
                <c:pt idx="2602">
                  <c:v>260.09999999999064</c:v>
                </c:pt>
                <c:pt idx="2603">
                  <c:v>260.19999999999067</c:v>
                </c:pt>
                <c:pt idx="2604">
                  <c:v>260.29999999999069</c:v>
                </c:pt>
                <c:pt idx="2605">
                  <c:v>260.39999999999071</c:v>
                </c:pt>
                <c:pt idx="2606">
                  <c:v>260.49999999999073</c:v>
                </c:pt>
                <c:pt idx="2607">
                  <c:v>260.59999999999076</c:v>
                </c:pt>
                <c:pt idx="2608">
                  <c:v>260.69999999999078</c:v>
                </c:pt>
                <c:pt idx="2609">
                  <c:v>260.7999999999908</c:v>
                </c:pt>
                <c:pt idx="2610">
                  <c:v>260.89999999999083</c:v>
                </c:pt>
                <c:pt idx="2611">
                  <c:v>260.99999999999085</c:v>
                </c:pt>
                <c:pt idx="2612">
                  <c:v>261.09999999999087</c:v>
                </c:pt>
                <c:pt idx="2613">
                  <c:v>261.19999999999089</c:v>
                </c:pt>
                <c:pt idx="2614">
                  <c:v>261.29999999999092</c:v>
                </c:pt>
                <c:pt idx="2615">
                  <c:v>261.39999999999094</c:v>
                </c:pt>
                <c:pt idx="2616">
                  <c:v>261.49999999999096</c:v>
                </c:pt>
                <c:pt idx="2617">
                  <c:v>261.59999999999098</c:v>
                </c:pt>
                <c:pt idx="2618">
                  <c:v>261.69999999999101</c:v>
                </c:pt>
                <c:pt idx="2619">
                  <c:v>261.79999999999103</c:v>
                </c:pt>
                <c:pt idx="2620">
                  <c:v>261.89999999999105</c:v>
                </c:pt>
                <c:pt idx="2621">
                  <c:v>261.99999999999108</c:v>
                </c:pt>
                <c:pt idx="2622">
                  <c:v>262.0999999999911</c:v>
                </c:pt>
                <c:pt idx="2623">
                  <c:v>262.19999999999112</c:v>
                </c:pt>
                <c:pt idx="2624">
                  <c:v>262.29999999999114</c:v>
                </c:pt>
                <c:pt idx="2625">
                  <c:v>262.39999999999117</c:v>
                </c:pt>
                <c:pt idx="2626">
                  <c:v>262.49999999999119</c:v>
                </c:pt>
                <c:pt idx="2627">
                  <c:v>262.59999999999121</c:v>
                </c:pt>
                <c:pt idx="2628">
                  <c:v>262.69999999999123</c:v>
                </c:pt>
                <c:pt idx="2629">
                  <c:v>262.79999999999126</c:v>
                </c:pt>
                <c:pt idx="2630">
                  <c:v>262.89999999999128</c:v>
                </c:pt>
                <c:pt idx="2631">
                  <c:v>262.9999999999913</c:v>
                </c:pt>
                <c:pt idx="2632">
                  <c:v>263.09999999999133</c:v>
                </c:pt>
                <c:pt idx="2633">
                  <c:v>263.19999999999135</c:v>
                </c:pt>
                <c:pt idx="2634">
                  <c:v>263.29999999999137</c:v>
                </c:pt>
                <c:pt idx="2635">
                  <c:v>263.39999999999139</c:v>
                </c:pt>
                <c:pt idx="2636">
                  <c:v>263.49999999999142</c:v>
                </c:pt>
                <c:pt idx="2637">
                  <c:v>263.59999999999144</c:v>
                </c:pt>
                <c:pt idx="2638">
                  <c:v>263.69999999999146</c:v>
                </c:pt>
                <c:pt idx="2639">
                  <c:v>263.79999999999148</c:v>
                </c:pt>
                <c:pt idx="2640">
                  <c:v>263.89999999999151</c:v>
                </c:pt>
                <c:pt idx="2641">
                  <c:v>263.99999999999153</c:v>
                </c:pt>
                <c:pt idx="2642">
                  <c:v>264.09999999999155</c:v>
                </c:pt>
                <c:pt idx="2643">
                  <c:v>264.19999999999158</c:v>
                </c:pt>
                <c:pt idx="2644">
                  <c:v>264.2999999999916</c:v>
                </c:pt>
                <c:pt idx="2645">
                  <c:v>264.39999999999162</c:v>
                </c:pt>
                <c:pt idx="2646">
                  <c:v>264.49999999999164</c:v>
                </c:pt>
                <c:pt idx="2647">
                  <c:v>264.59999999999167</c:v>
                </c:pt>
                <c:pt idx="2648">
                  <c:v>264.69999999999169</c:v>
                </c:pt>
                <c:pt idx="2649">
                  <c:v>264.79999999999171</c:v>
                </c:pt>
                <c:pt idx="2650">
                  <c:v>264.89999999999173</c:v>
                </c:pt>
                <c:pt idx="2651">
                  <c:v>264.99999999999176</c:v>
                </c:pt>
                <c:pt idx="2652">
                  <c:v>265.09999999999178</c:v>
                </c:pt>
                <c:pt idx="2653">
                  <c:v>265.1999999999918</c:v>
                </c:pt>
                <c:pt idx="2654">
                  <c:v>265.29999999999183</c:v>
                </c:pt>
                <c:pt idx="2655">
                  <c:v>265.39999999999185</c:v>
                </c:pt>
                <c:pt idx="2656">
                  <c:v>265.49999999999187</c:v>
                </c:pt>
                <c:pt idx="2657">
                  <c:v>265.59999999999189</c:v>
                </c:pt>
                <c:pt idx="2658">
                  <c:v>265.69999999999192</c:v>
                </c:pt>
                <c:pt idx="2659">
                  <c:v>265.79999999999194</c:v>
                </c:pt>
                <c:pt idx="2660">
                  <c:v>265.89999999999196</c:v>
                </c:pt>
                <c:pt idx="2661">
                  <c:v>265.99999999999199</c:v>
                </c:pt>
                <c:pt idx="2662">
                  <c:v>266.09999999999201</c:v>
                </c:pt>
                <c:pt idx="2663">
                  <c:v>266.19999999999203</c:v>
                </c:pt>
                <c:pt idx="2664">
                  <c:v>266.29999999999205</c:v>
                </c:pt>
                <c:pt idx="2665">
                  <c:v>266.39999999999208</c:v>
                </c:pt>
                <c:pt idx="2666">
                  <c:v>266.4999999999921</c:v>
                </c:pt>
                <c:pt idx="2667">
                  <c:v>266.59999999999212</c:v>
                </c:pt>
                <c:pt idx="2668">
                  <c:v>266.69999999999214</c:v>
                </c:pt>
                <c:pt idx="2669">
                  <c:v>266.79999999999217</c:v>
                </c:pt>
                <c:pt idx="2670">
                  <c:v>266.89999999999219</c:v>
                </c:pt>
                <c:pt idx="2671">
                  <c:v>266.99999999999221</c:v>
                </c:pt>
                <c:pt idx="2672">
                  <c:v>267.09999999999224</c:v>
                </c:pt>
                <c:pt idx="2673">
                  <c:v>267.19999999999226</c:v>
                </c:pt>
                <c:pt idx="2674">
                  <c:v>267.29999999999228</c:v>
                </c:pt>
                <c:pt idx="2675">
                  <c:v>267.3999999999923</c:v>
                </c:pt>
                <c:pt idx="2676">
                  <c:v>267.49999999999233</c:v>
                </c:pt>
                <c:pt idx="2677">
                  <c:v>267.59999999999235</c:v>
                </c:pt>
                <c:pt idx="2678">
                  <c:v>267.69999999999237</c:v>
                </c:pt>
                <c:pt idx="2679">
                  <c:v>267.79999999999239</c:v>
                </c:pt>
                <c:pt idx="2680">
                  <c:v>267.89999999999242</c:v>
                </c:pt>
                <c:pt idx="2681">
                  <c:v>267.99999999999244</c:v>
                </c:pt>
                <c:pt idx="2682">
                  <c:v>268.09999999999246</c:v>
                </c:pt>
                <c:pt idx="2683">
                  <c:v>268.19999999999249</c:v>
                </c:pt>
                <c:pt idx="2684">
                  <c:v>268.29999999999251</c:v>
                </c:pt>
                <c:pt idx="2685">
                  <c:v>268.39999999999253</c:v>
                </c:pt>
                <c:pt idx="2686">
                  <c:v>268.49999999999255</c:v>
                </c:pt>
                <c:pt idx="2687">
                  <c:v>268.59999999999258</c:v>
                </c:pt>
                <c:pt idx="2688">
                  <c:v>268.6999999999926</c:v>
                </c:pt>
                <c:pt idx="2689">
                  <c:v>268.79999999999262</c:v>
                </c:pt>
                <c:pt idx="2690">
                  <c:v>268.89999999999264</c:v>
                </c:pt>
                <c:pt idx="2691">
                  <c:v>268.99999999999267</c:v>
                </c:pt>
                <c:pt idx="2692">
                  <c:v>269.09999999999269</c:v>
                </c:pt>
                <c:pt idx="2693">
                  <c:v>269.19999999999271</c:v>
                </c:pt>
                <c:pt idx="2694">
                  <c:v>269.29999999999274</c:v>
                </c:pt>
                <c:pt idx="2695">
                  <c:v>269.39999999999276</c:v>
                </c:pt>
                <c:pt idx="2696">
                  <c:v>269.49999999999278</c:v>
                </c:pt>
                <c:pt idx="2697">
                  <c:v>269.5999999999928</c:v>
                </c:pt>
                <c:pt idx="2698">
                  <c:v>269.69999999999283</c:v>
                </c:pt>
                <c:pt idx="2699">
                  <c:v>269.79999999999285</c:v>
                </c:pt>
                <c:pt idx="2700">
                  <c:v>269.89999999999287</c:v>
                </c:pt>
                <c:pt idx="2701">
                  <c:v>269.99999999999289</c:v>
                </c:pt>
                <c:pt idx="2702">
                  <c:v>270.09999999999292</c:v>
                </c:pt>
                <c:pt idx="2703">
                  <c:v>270.19999999999294</c:v>
                </c:pt>
                <c:pt idx="2704">
                  <c:v>270.29999999999296</c:v>
                </c:pt>
                <c:pt idx="2705">
                  <c:v>270.39999999999299</c:v>
                </c:pt>
                <c:pt idx="2706">
                  <c:v>270.49999999999301</c:v>
                </c:pt>
                <c:pt idx="2707">
                  <c:v>270.59999999999303</c:v>
                </c:pt>
                <c:pt idx="2708">
                  <c:v>270.69999999999305</c:v>
                </c:pt>
                <c:pt idx="2709">
                  <c:v>270.79999999999308</c:v>
                </c:pt>
                <c:pt idx="2710">
                  <c:v>270.8999999999931</c:v>
                </c:pt>
                <c:pt idx="2711">
                  <c:v>270.99999999999312</c:v>
                </c:pt>
                <c:pt idx="2712">
                  <c:v>271.09999999999314</c:v>
                </c:pt>
                <c:pt idx="2713">
                  <c:v>271.19999999999317</c:v>
                </c:pt>
                <c:pt idx="2714">
                  <c:v>271.29999999999319</c:v>
                </c:pt>
                <c:pt idx="2715">
                  <c:v>271.39999999999321</c:v>
                </c:pt>
                <c:pt idx="2716">
                  <c:v>271.49999999999324</c:v>
                </c:pt>
                <c:pt idx="2717">
                  <c:v>271.59999999999326</c:v>
                </c:pt>
                <c:pt idx="2718">
                  <c:v>271.69999999999328</c:v>
                </c:pt>
                <c:pt idx="2719">
                  <c:v>271.7999999999933</c:v>
                </c:pt>
                <c:pt idx="2720">
                  <c:v>271.89999999999333</c:v>
                </c:pt>
                <c:pt idx="2721">
                  <c:v>271.99999999999335</c:v>
                </c:pt>
                <c:pt idx="2722">
                  <c:v>272.09999999999337</c:v>
                </c:pt>
                <c:pt idx="2723">
                  <c:v>272.19999999999339</c:v>
                </c:pt>
                <c:pt idx="2724">
                  <c:v>272.29999999999342</c:v>
                </c:pt>
                <c:pt idx="2725">
                  <c:v>272.39999999999344</c:v>
                </c:pt>
                <c:pt idx="2726">
                  <c:v>272.49999999999346</c:v>
                </c:pt>
                <c:pt idx="2727">
                  <c:v>272.59999999999349</c:v>
                </c:pt>
                <c:pt idx="2728">
                  <c:v>272.69999999999351</c:v>
                </c:pt>
                <c:pt idx="2729">
                  <c:v>272.79999999999353</c:v>
                </c:pt>
                <c:pt idx="2730">
                  <c:v>272.89999999999355</c:v>
                </c:pt>
                <c:pt idx="2731">
                  <c:v>272.99999999999358</c:v>
                </c:pt>
                <c:pt idx="2732">
                  <c:v>273.0999999999936</c:v>
                </c:pt>
                <c:pt idx="2733">
                  <c:v>273.19999999999362</c:v>
                </c:pt>
                <c:pt idx="2734">
                  <c:v>273.29999999999364</c:v>
                </c:pt>
                <c:pt idx="2735">
                  <c:v>273.39999999999367</c:v>
                </c:pt>
                <c:pt idx="2736">
                  <c:v>273.49999999999369</c:v>
                </c:pt>
                <c:pt idx="2737">
                  <c:v>273.59999999999371</c:v>
                </c:pt>
                <c:pt idx="2738">
                  <c:v>273.69999999999374</c:v>
                </c:pt>
                <c:pt idx="2739">
                  <c:v>273.79999999999376</c:v>
                </c:pt>
                <c:pt idx="2740">
                  <c:v>273.89999999999378</c:v>
                </c:pt>
                <c:pt idx="2741">
                  <c:v>273.9999999999938</c:v>
                </c:pt>
                <c:pt idx="2742">
                  <c:v>274.09999999999383</c:v>
                </c:pt>
                <c:pt idx="2743">
                  <c:v>274.19999999999385</c:v>
                </c:pt>
                <c:pt idx="2744">
                  <c:v>274.29999999999387</c:v>
                </c:pt>
                <c:pt idx="2745">
                  <c:v>274.3999999999939</c:v>
                </c:pt>
                <c:pt idx="2746">
                  <c:v>274.49999999999392</c:v>
                </c:pt>
                <c:pt idx="2747">
                  <c:v>274.59999999999394</c:v>
                </c:pt>
                <c:pt idx="2748">
                  <c:v>274.69999999999396</c:v>
                </c:pt>
                <c:pt idx="2749">
                  <c:v>274.79999999999399</c:v>
                </c:pt>
                <c:pt idx="2750">
                  <c:v>274.89999999999401</c:v>
                </c:pt>
                <c:pt idx="2751">
                  <c:v>274.99999999999403</c:v>
                </c:pt>
                <c:pt idx="2752">
                  <c:v>275.09999999999405</c:v>
                </c:pt>
                <c:pt idx="2753">
                  <c:v>275.19999999999408</c:v>
                </c:pt>
                <c:pt idx="2754">
                  <c:v>275.2999999999941</c:v>
                </c:pt>
                <c:pt idx="2755">
                  <c:v>275.39999999999412</c:v>
                </c:pt>
                <c:pt idx="2756">
                  <c:v>275.49999999999415</c:v>
                </c:pt>
                <c:pt idx="2757">
                  <c:v>275.59999999999417</c:v>
                </c:pt>
                <c:pt idx="2758">
                  <c:v>275.69999999999419</c:v>
                </c:pt>
                <c:pt idx="2759">
                  <c:v>275.79999999999421</c:v>
                </c:pt>
                <c:pt idx="2760">
                  <c:v>275.89999999999424</c:v>
                </c:pt>
                <c:pt idx="2761">
                  <c:v>275.99999999999426</c:v>
                </c:pt>
                <c:pt idx="2762">
                  <c:v>276.09999999999428</c:v>
                </c:pt>
                <c:pt idx="2763">
                  <c:v>276.1999999999943</c:v>
                </c:pt>
                <c:pt idx="2764">
                  <c:v>276.29999999999433</c:v>
                </c:pt>
                <c:pt idx="2765">
                  <c:v>276.39999999999435</c:v>
                </c:pt>
                <c:pt idx="2766">
                  <c:v>276.49999999999437</c:v>
                </c:pt>
                <c:pt idx="2767">
                  <c:v>276.5999999999944</c:v>
                </c:pt>
                <c:pt idx="2768">
                  <c:v>276.69999999999442</c:v>
                </c:pt>
                <c:pt idx="2769">
                  <c:v>276.79999999999444</c:v>
                </c:pt>
                <c:pt idx="2770">
                  <c:v>276.89999999999446</c:v>
                </c:pt>
                <c:pt idx="2771">
                  <c:v>276.99999999999449</c:v>
                </c:pt>
                <c:pt idx="2772">
                  <c:v>277.09999999999451</c:v>
                </c:pt>
                <c:pt idx="2773">
                  <c:v>277.19999999999453</c:v>
                </c:pt>
                <c:pt idx="2774">
                  <c:v>277.29999999999455</c:v>
                </c:pt>
                <c:pt idx="2775">
                  <c:v>277.39999999999458</c:v>
                </c:pt>
                <c:pt idx="2776">
                  <c:v>277.4999999999946</c:v>
                </c:pt>
                <c:pt idx="2777">
                  <c:v>277.59999999999462</c:v>
                </c:pt>
                <c:pt idx="2778">
                  <c:v>277.69999999999465</c:v>
                </c:pt>
                <c:pt idx="2779">
                  <c:v>277.79999999999467</c:v>
                </c:pt>
                <c:pt idx="2780">
                  <c:v>277.89999999999469</c:v>
                </c:pt>
                <c:pt idx="2781">
                  <c:v>277.99999999999471</c:v>
                </c:pt>
                <c:pt idx="2782">
                  <c:v>278.09999999999474</c:v>
                </c:pt>
                <c:pt idx="2783">
                  <c:v>278.19999999999476</c:v>
                </c:pt>
                <c:pt idx="2784">
                  <c:v>278.29999999999478</c:v>
                </c:pt>
                <c:pt idx="2785">
                  <c:v>278.3999999999948</c:v>
                </c:pt>
                <c:pt idx="2786">
                  <c:v>278.49999999999483</c:v>
                </c:pt>
                <c:pt idx="2787">
                  <c:v>278.59999999999485</c:v>
                </c:pt>
                <c:pt idx="2788">
                  <c:v>278.69999999999487</c:v>
                </c:pt>
                <c:pt idx="2789">
                  <c:v>278.7999999999949</c:v>
                </c:pt>
                <c:pt idx="2790">
                  <c:v>278.89999999999492</c:v>
                </c:pt>
                <c:pt idx="2791">
                  <c:v>278.99999999999494</c:v>
                </c:pt>
                <c:pt idx="2792">
                  <c:v>279.09999999999496</c:v>
                </c:pt>
                <c:pt idx="2793">
                  <c:v>279.19999999999499</c:v>
                </c:pt>
                <c:pt idx="2794">
                  <c:v>279.29999999999501</c:v>
                </c:pt>
                <c:pt idx="2795">
                  <c:v>279.39999999999503</c:v>
                </c:pt>
                <c:pt idx="2796">
                  <c:v>279.49999999999505</c:v>
                </c:pt>
                <c:pt idx="2797">
                  <c:v>279.59999999999508</c:v>
                </c:pt>
                <c:pt idx="2798">
                  <c:v>279.6999999999951</c:v>
                </c:pt>
                <c:pt idx="2799">
                  <c:v>279.79999999999512</c:v>
                </c:pt>
                <c:pt idx="2800">
                  <c:v>279.89999999999515</c:v>
                </c:pt>
                <c:pt idx="2801">
                  <c:v>279.99999999999517</c:v>
                </c:pt>
                <c:pt idx="2802">
                  <c:v>280.09999999999519</c:v>
                </c:pt>
                <c:pt idx="2803">
                  <c:v>280.19999999999521</c:v>
                </c:pt>
                <c:pt idx="2804">
                  <c:v>280.29999999999524</c:v>
                </c:pt>
                <c:pt idx="2805">
                  <c:v>280.39999999999526</c:v>
                </c:pt>
                <c:pt idx="2806">
                  <c:v>280.49999999999528</c:v>
                </c:pt>
                <c:pt idx="2807">
                  <c:v>280.5999999999953</c:v>
                </c:pt>
                <c:pt idx="2808">
                  <c:v>280.69999999999533</c:v>
                </c:pt>
                <c:pt idx="2809">
                  <c:v>280.79999999999535</c:v>
                </c:pt>
                <c:pt idx="2810">
                  <c:v>280.89999999999537</c:v>
                </c:pt>
                <c:pt idx="2811">
                  <c:v>280.9999999999954</c:v>
                </c:pt>
                <c:pt idx="2812">
                  <c:v>281.09999999999542</c:v>
                </c:pt>
                <c:pt idx="2813">
                  <c:v>281.19999999999544</c:v>
                </c:pt>
                <c:pt idx="2814">
                  <c:v>281.29999999999546</c:v>
                </c:pt>
                <c:pt idx="2815">
                  <c:v>281.39999999999549</c:v>
                </c:pt>
                <c:pt idx="2816">
                  <c:v>281.49999999999551</c:v>
                </c:pt>
                <c:pt idx="2817">
                  <c:v>281.59999999999553</c:v>
                </c:pt>
                <c:pt idx="2818">
                  <c:v>281.69999999999555</c:v>
                </c:pt>
                <c:pt idx="2819">
                  <c:v>281.79999999999558</c:v>
                </c:pt>
                <c:pt idx="2820">
                  <c:v>281.8999999999956</c:v>
                </c:pt>
                <c:pt idx="2821">
                  <c:v>281.99999999999562</c:v>
                </c:pt>
                <c:pt idx="2822">
                  <c:v>282.09999999999565</c:v>
                </c:pt>
                <c:pt idx="2823">
                  <c:v>282.19999999999567</c:v>
                </c:pt>
                <c:pt idx="2824">
                  <c:v>282.29999999999569</c:v>
                </c:pt>
                <c:pt idx="2825">
                  <c:v>282.39999999999571</c:v>
                </c:pt>
                <c:pt idx="2826">
                  <c:v>282.49999999999574</c:v>
                </c:pt>
                <c:pt idx="2827">
                  <c:v>282.59999999999576</c:v>
                </c:pt>
                <c:pt idx="2828">
                  <c:v>282.69999999999578</c:v>
                </c:pt>
                <c:pt idx="2829">
                  <c:v>282.7999999999958</c:v>
                </c:pt>
                <c:pt idx="2830">
                  <c:v>282.89999999999583</c:v>
                </c:pt>
                <c:pt idx="2831">
                  <c:v>282.99999999999585</c:v>
                </c:pt>
                <c:pt idx="2832">
                  <c:v>283.09999999999587</c:v>
                </c:pt>
                <c:pt idx="2833">
                  <c:v>283.1999999999959</c:v>
                </c:pt>
                <c:pt idx="2834">
                  <c:v>283.29999999999592</c:v>
                </c:pt>
                <c:pt idx="2835">
                  <c:v>283.39999999999594</c:v>
                </c:pt>
                <c:pt idx="2836">
                  <c:v>283.49999999999596</c:v>
                </c:pt>
                <c:pt idx="2837">
                  <c:v>283.59999999999599</c:v>
                </c:pt>
                <c:pt idx="2838">
                  <c:v>283.69999999999601</c:v>
                </c:pt>
                <c:pt idx="2839">
                  <c:v>283.79999999999603</c:v>
                </c:pt>
                <c:pt idx="2840">
                  <c:v>283.89999999999606</c:v>
                </c:pt>
                <c:pt idx="2841">
                  <c:v>283.99999999999608</c:v>
                </c:pt>
                <c:pt idx="2842">
                  <c:v>284.0999999999961</c:v>
                </c:pt>
                <c:pt idx="2843">
                  <c:v>284.19999999999612</c:v>
                </c:pt>
                <c:pt idx="2844">
                  <c:v>284.29999999999615</c:v>
                </c:pt>
                <c:pt idx="2845">
                  <c:v>284.39999999999617</c:v>
                </c:pt>
                <c:pt idx="2846">
                  <c:v>284.49999999999619</c:v>
                </c:pt>
                <c:pt idx="2847">
                  <c:v>284.59999999999621</c:v>
                </c:pt>
                <c:pt idx="2848">
                  <c:v>284.69999999999624</c:v>
                </c:pt>
                <c:pt idx="2849">
                  <c:v>284.79999999999626</c:v>
                </c:pt>
                <c:pt idx="2850">
                  <c:v>284.89999999999628</c:v>
                </c:pt>
                <c:pt idx="2851">
                  <c:v>284.99999999999631</c:v>
                </c:pt>
                <c:pt idx="2852">
                  <c:v>285.09999999999633</c:v>
                </c:pt>
                <c:pt idx="2853">
                  <c:v>285.19999999999635</c:v>
                </c:pt>
                <c:pt idx="2854">
                  <c:v>285.29999999999637</c:v>
                </c:pt>
                <c:pt idx="2855">
                  <c:v>285.3999999999964</c:v>
                </c:pt>
                <c:pt idx="2856">
                  <c:v>285.49999999999642</c:v>
                </c:pt>
                <c:pt idx="2857">
                  <c:v>285.59999999999644</c:v>
                </c:pt>
                <c:pt idx="2858">
                  <c:v>285.69999999999646</c:v>
                </c:pt>
                <c:pt idx="2859">
                  <c:v>285.79999999999649</c:v>
                </c:pt>
                <c:pt idx="2860">
                  <c:v>285.89999999999651</c:v>
                </c:pt>
                <c:pt idx="2861">
                  <c:v>285.99999999999653</c:v>
                </c:pt>
                <c:pt idx="2862">
                  <c:v>286.09999999999656</c:v>
                </c:pt>
                <c:pt idx="2863">
                  <c:v>286.19999999999658</c:v>
                </c:pt>
                <c:pt idx="2864">
                  <c:v>286.2999999999966</c:v>
                </c:pt>
                <c:pt idx="2865">
                  <c:v>286.39999999999662</c:v>
                </c:pt>
                <c:pt idx="2866">
                  <c:v>286.49999999999665</c:v>
                </c:pt>
                <c:pt idx="2867">
                  <c:v>286.59999999999667</c:v>
                </c:pt>
                <c:pt idx="2868">
                  <c:v>286.69999999999669</c:v>
                </c:pt>
                <c:pt idx="2869">
                  <c:v>286.79999999999671</c:v>
                </c:pt>
                <c:pt idx="2870">
                  <c:v>286.89999999999674</c:v>
                </c:pt>
                <c:pt idx="2871">
                  <c:v>286.99999999999676</c:v>
                </c:pt>
                <c:pt idx="2872">
                  <c:v>287.09999999999678</c:v>
                </c:pt>
                <c:pt idx="2873">
                  <c:v>287.19999999999681</c:v>
                </c:pt>
                <c:pt idx="2874">
                  <c:v>287.29999999999683</c:v>
                </c:pt>
                <c:pt idx="2875">
                  <c:v>287.39999999999685</c:v>
                </c:pt>
                <c:pt idx="2876">
                  <c:v>287.49999999999687</c:v>
                </c:pt>
                <c:pt idx="2877">
                  <c:v>287.5999999999969</c:v>
                </c:pt>
                <c:pt idx="2878">
                  <c:v>287.69999999999692</c:v>
                </c:pt>
                <c:pt idx="2879">
                  <c:v>287.79999999999694</c:v>
                </c:pt>
                <c:pt idx="2880">
                  <c:v>287.89999999999696</c:v>
                </c:pt>
                <c:pt idx="2881">
                  <c:v>287.99999999999699</c:v>
                </c:pt>
                <c:pt idx="2882">
                  <c:v>288.09999999999701</c:v>
                </c:pt>
                <c:pt idx="2883">
                  <c:v>288.19999999999703</c:v>
                </c:pt>
                <c:pt idx="2884">
                  <c:v>288.29999999999706</c:v>
                </c:pt>
                <c:pt idx="2885">
                  <c:v>288.39999999999708</c:v>
                </c:pt>
                <c:pt idx="2886">
                  <c:v>288.4999999999971</c:v>
                </c:pt>
                <c:pt idx="2887">
                  <c:v>288.59999999999712</c:v>
                </c:pt>
                <c:pt idx="2888">
                  <c:v>288.69999999999715</c:v>
                </c:pt>
                <c:pt idx="2889">
                  <c:v>288.79999999999717</c:v>
                </c:pt>
                <c:pt idx="2890">
                  <c:v>288.89999999999719</c:v>
                </c:pt>
                <c:pt idx="2891">
                  <c:v>288.99999999999721</c:v>
                </c:pt>
                <c:pt idx="2892">
                  <c:v>289.09999999999724</c:v>
                </c:pt>
                <c:pt idx="2893">
                  <c:v>289.19999999999726</c:v>
                </c:pt>
                <c:pt idx="2894">
                  <c:v>289.29999999999728</c:v>
                </c:pt>
                <c:pt idx="2895">
                  <c:v>289.39999999999731</c:v>
                </c:pt>
                <c:pt idx="2896">
                  <c:v>289.49999999999733</c:v>
                </c:pt>
                <c:pt idx="2897">
                  <c:v>289.59999999999735</c:v>
                </c:pt>
                <c:pt idx="2898">
                  <c:v>289.69999999999737</c:v>
                </c:pt>
                <c:pt idx="2899">
                  <c:v>289.7999999999974</c:v>
                </c:pt>
                <c:pt idx="2900">
                  <c:v>289.89999999999742</c:v>
                </c:pt>
                <c:pt idx="2901">
                  <c:v>289.99999999999744</c:v>
                </c:pt>
                <c:pt idx="2902">
                  <c:v>290.09999999999746</c:v>
                </c:pt>
                <c:pt idx="2903">
                  <c:v>290.19999999999749</c:v>
                </c:pt>
                <c:pt idx="2904">
                  <c:v>290.29999999999751</c:v>
                </c:pt>
                <c:pt idx="2905">
                  <c:v>290.39999999999753</c:v>
                </c:pt>
                <c:pt idx="2906">
                  <c:v>290.49999999999756</c:v>
                </c:pt>
                <c:pt idx="2907">
                  <c:v>290.59999999999758</c:v>
                </c:pt>
                <c:pt idx="2908">
                  <c:v>290.6999999999976</c:v>
                </c:pt>
                <c:pt idx="2909">
                  <c:v>290.79999999999762</c:v>
                </c:pt>
                <c:pt idx="2910">
                  <c:v>290.89999999999765</c:v>
                </c:pt>
                <c:pt idx="2911">
                  <c:v>290.99999999999767</c:v>
                </c:pt>
                <c:pt idx="2912">
                  <c:v>291.09999999999769</c:v>
                </c:pt>
                <c:pt idx="2913">
                  <c:v>291.19999999999771</c:v>
                </c:pt>
                <c:pt idx="2914">
                  <c:v>291.29999999999774</c:v>
                </c:pt>
                <c:pt idx="2915">
                  <c:v>291.39999999999776</c:v>
                </c:pt>
                <c:pt idx="2916">
                  <c:v>291.49999999999778</c:v>
                </c:pt>
                <c:pt idx="2917">
                  <c:v>291.59999999999781</c:v>
                </c:pt>
                <c:pt idx="2918">
                  <c:v>291.69999999999783</c:v>
                </c:pt>
                <c:pt idx="2919">
                  <c:v>291.79999999999785</c:v>
                </c:pt>
                <c:pt idx="2920">
                  <c:v>291.89999999999787</c:v>
                </c:pt>
                <c:pt idx="2921">
                  <c:v>291.9999999999979</c:v>
                </c:pt>
                <c:pt idx="2922">
                  <c:v>292.09999999999792</c:v>
                </c:pt>
                <c:pt idx="2923">
                  <c:v>292.19999999999794</c:v>
                </c:pt>
                <c:pt idx="2924">
                  <c:v>292.29999999999797</c:v>
                </c:pt>
                <c:pt idx="2925">
                  <c:v>292.39999999999799</c:v>
                </c:pt>
                <c:pt idx="2926">
                  <c:v>292.49999999999801</c:v>
                </c:pt>
                <c:pt idx="2927">
                  <c:v>292.59999999999803</c:v>
                </c:pt>
                <c:pt idx="2928">
                  <c:v>292.69999999999806</c:v>
                </c:pt>
                <c:pt idx="2929">
                  <c:v>292.79999999999808</c:v>
                </c:pt>
                <c:pt idx="2930">
                  <c:v>292.8999999999981</c:v>
                </c:pt>
                <c:pt idx="2931">
                  <c:v>292.99999999999812</c:v>
                </c:pt>
                <c:pt idx="2932">
                  <c:v>293.09999999999815</c:v>
                </c:pt>
                <c:pt idx="2933">
                  <c:v>293.19999999999817</c:v>
                </c:pt>
                <c:pt idx="2934">
                  <c:v>293.29999999999819</c:v>
                </c:pt>
                <c:pt idx="2935">
                  <c:v>293.39999999999822</c:v>
                </c:pt>
                <c:pt idx="2936">
                  <c:v>293.49999999999824</c:v>
                </c:pt>
                <c:pt idx="2937">
                  <c:v>293.59999999999826</c:v>
                </c:pt>
                <c:pt idx="2938">
                  <c:v>293.69999999999828</c:v>
                </c:pt>
                <c:pt idx="2939">
                  <c:v>293.79999999999831</c:v>
                </c:pt>
                <c:pt idx="2940">
                  <c:v>293.89999999999833</c:v>
                </c:pt>
                <c:pt idx="2941">
                  <c:v>293.99999999999835</c:v>
                </c:pt>
                <c:pt idx="2942">
                  <c:v>294.09999999999837</c:v>
                </c:pt>
                <c:pt idx="2943">
                  <c:v>294.1999999999984</c:v>
                </c:pt>
                <c:pt idx="2944">
                  <c:v>294.29999999999842</c:v>
                </c:pt>
                <c:pt idx="2945">
                  <c:v>294.39999999999844</c:v>
                </c:pt>
                <c:pt idx="2946">
                  <c:v>294.49999999999847</c:v>
                </c:pt>
                <c:pt idx="2947">
                  <c:v>294.59999999999849</c:v>
                </c:pt>
                <c:pt idx="2948">
                  <c:v>294.69999999999851</c:v>
                </c:pt>
                <c:pt idx="2949">
                  <c:v>294.79999999999853</c:v>
                </c:pt>
                <c:pt idx="2950">
                  <c:v>294.89999999999856</c:v>
                </c:pt>
                <c:pt idx="2951">
                  <c:v>294.99999999999858</c:v>
                </c:pt>
                <c:pt idx="2952">
                  <c:v>295.0999999999986</c:v>
                </c:pt>
                <c:pt idx="2953">
                  <c:v>295.19999999999862</c:v>
                </c:pt>
                <c:pt idx="2954">
                  <c:v>295.29999999999865</c:v>
                </c:pt>
                <c:pt idx="2955">
                  <c:v>295.39999999999867</c:v>
                </c:pt>
                <c:pt idx="2956">
                  <c:v>295.49999999999869</c:v>
                </c:pt>
                <c:pt idx="2957">
                  <c:v>295.59999999999872</c:v>
                </c:pt>
                <c:pt idx="2958">
                  <c:v>295.69999999999874</c:v>
                </c:pt>
                <c:pt idx="2959">
                  <c:v>295.79999999999876</c:v>
                </c:pt>
                <c:pt idx="2960">
                  <c:v>295.89999999999878</c:v>
                </c:pt>
                <c:pt idx="2961">
                  <c:v>295.99999999999881</c:v>
                </c:pt>
                <c:pt idx="2962">
                  <c:v>296.09999999999883</c:v>
                </c:pt>
                <c:pt idx="2963">
                  <c:v>296.19999999999885</c:v>
                </c:pt>
                <c:pt idx="2964">
                  <c:v>296.29999999999887</c:v>
                </c:pt>
                <c:pt idx="2965">
                  <c:v>296.3999999999989</c:v>
                </c:pt>
                <c:pt idx="2966">
                  <c:v>296.49999999999892</c:v>
                </c:pt>
                <c:pt idx="2967">
                  <c:v>296.59999999999894</c:v>
                </c:pt>
                <c:pt idx="2968">
                  <c:v>296.69999999999897</c:v>
                </c:pt>
                <c:pt idx="2969">
                  <c:v>296.79999999999899</c:v>
                </c:pt>
                <c:pt idx="2970">
                  <c:v>296.89999999999901</c:v>
                </c:pt>
                <c:pt idx="2971">
                  <c:v>296.99999999999903</c:v>
                </c:pt>
                <c:pt idx="2972">
                  <c:v>297.09999999999906</c:v>
                </c:pt>
                <c:pt idx="2973">
                  <c:v>297.19999999999908</c:v>
                </c:pt>
                <c:pt idx="2974">
                  <c:v>297.2999999999991</c:v>
                </c:pt>
                <c:pt idx="2975">
                  <c:v>297.39999999999912</c:v>
                </c:pt>
                <c:pt idx="2976">
                  <c:v>297.49999999999915</c:v>
                </c:pt>
                <c:pt idx="2977">
                  <c:v>297.59999999999917</c:v>
                </c:pt>
                <c:pt idx="2978">
                  <c:v>297.69999999999919</c:v>
                </c:pt>
                <c:pt idx="2979">
                  <c:v>297.79999999999922</c:v>
                </c:pt>
                <c:pt idx="2980">
                  <c:v>297.89999999999924</c:v>
                </c:pt>
                <c:pt idx="2981">
                  <c:v>297.99999999999926</c:v>
                </c:pt>
                <c:pt idx="2982">
                  <c:v>298.09999999999928</c:v>
                </c:pt>
                <c:pt idx="2983">
                  <c:v>298.19999999999931</c:v>
                </c:pt>
                <c:pt idx="2984">
                  <c:v>298.29999999999933</c:v>
                </c:pt>
                <c:pt idx="2985">
                  <c:v>298.39999999999935</c:v>
                </c:pt>
                <c:pt idx="2986">
                  <c:v>298.49999999999937</c:v>
                </c:pt>
                <c:pt idx="2987">
                  <c:v>298.5999999999994</c:v>
                </c:pt>
                <c:pt idx="2988">
                  <c:v>298.69999999999942</c:v>
                </c:pt>
                <c:pt idx="2989">
                  <c:v>298.79999999999944</c:v>
                </c:pt>
                <c:pt idx="2990">
                  <c:v>298.89999999999947</c:v>
                </c:pt>
                <c:pt idx="2991">
                  <c:v>298.99999999999949</c:v>
                </c:pt>
                <c:pt idx="2992">
                  <c:v>299.09999999999951</c:v>
                </c:pt>
                <c:pt idx="2993">
                  <c:v>299.19999999999953</c:v>
                </c:pt>
                <c:pt idx="2994">
                  <c:v>299.29999999999956</c:v>
                </c:pt>
                <c:pt idx="2995">
                  <c:v>299.39999999999958</c:v>
                </c:pt>
                <c:pt idx="2996">
                  <c:v>299.4999999999996</c:v>
                </c:pt>
                <c:pt idx="2997">
                  <c:v>299.59999999999962</c:v>
                </c:pt>
                <c:pt idx="2998">
                  <c:v>299.69999999999965</c:v>
                </c:pt>
                <c:pt idx="2999">
                  <c:v>299.79999999999967</c:v>
                </c:pt>
                <c:pt idx="3000">
                  <c:v>299.89999999999969</c:v>
                </c:pt>
                <c:pt idx="3001">
                  <c:v>299.99999999999972</c:v>
                </c:pt>
                <c:pt idx="3002">
                  <c:v>300.09999999999974</c:v>
                </c:pt>
                <c:pt idx="3003">
                  <c:v>300.19999999999976</c:v>
                </c:pt>
                <c:pt idx="3004">
                  <c:v>300.29999999999978</c:v>
                </c:pt>
                <c:pt idx="3005">
                  <c:v>300.39999999999981</c:v>
                </c:pt>
                <c:pt idx="3006">
                  <c:v>300.49999999999983</c:v>
                </c:pt>
                <c:pt idx="3007">
                  <c:v>300.59999999999985</c:v>
                </c:pt>
                <c:pt idx="3008">
                  <c:v>300.69999999999987</c:v>
                </c:pt>
                <c:pt idx="3009">
                  <c:v>300.7999999999999</c:v>
                </c:pt>
                <c:pt idx="3010">
                  <c:v>300.89999999999992</c:v>
                </c:pt>
                <c:pt idx="3011">
                  <c:v>300.99999999999994</c:v>
                </c:pt>
                <c:pt idx="3012">
                  <c:v>301.09999999999997</c:v>
                </c:pt>
                <c:pt idx="3013">
                  <c:v>301.2</c:v>
                </c:pt>
                <c:pt idx="3014">
                  <c:v>301.3</c:v>
                </c:pt>
                <c:pt idx="3015">
                  <c:v>301.40000000000003</c:v>
                </c:pt>
                <c:pt idx="3016">
                  <c:v>301.50000000000006</c:v>
                </c:pt>
                <c:pt idx="3017">
                  <c:v>301.60000000000008</c:v>
                </c:pt>
                <c:pt idx="3018">
                  <c:v>301.7000000000001</c:v>
                </c:pt>
                <c:pt idx="3019">
                  <c:v>301.80000000000013</c:v>
                </c:pt>
                <c:pt idx="3020">
                  <c:v>301.90000000000015</c:v>
                </c:pt>
                <c:pt idx="3021">
                  <c:v>302.00000000000017</c:v>
                </c:pt>
                <c:pt idx="3022">
                  <c:v>302.10000000000019</c:v>
                </c:pt>
                <c:pt idx="3023">
                  <c:v>302.20000000000022</c:v>
                </c:pt>
                <c:pt idx="3024">
                  <c:v>302.30000000000024</c:v>
                </c:pt>
                <c:pt idx="3025">
                  <c:v>302.40000000000026</c:v>
                </c:pt>
                <c:pt idx="3026">
                  <c:v>302.50000000000028</c:v>
                </c:pt>
                <c:pt idx="3027">
                  <c:v>302.60000000000031</c:v>
                </c:pt>
                <c:pt idx="3028">
                  <c:v>302.70000000000033</c:v>
                </c:pt>
                <c:pt idx="3029">
                  <c:v>302.80000000000035</c:v>
                </c:pt>
                <c:pt idx="3030">
                  <c:v>302.90000000000038</c:v>
                </c:pt>
                <c:pt idx="3031">
                  <c:v>303.0000000000004</c:v>
                </c:pt>
                <c:pt idx="3032">
                  <c:v>303.10000000000042</c:v>
                </c:pt>
                <c:pt idx="3033">
                  <c:v>303.20000000000044</c:v>
                </c:pt>
                <c:pt idx="3034">
                  <c:v>303.30000000000047</c:v>
                </c:pt>
                <c:pt idx="3035">
                  <c:v>303.40000000000049</c:v>
                </c:pt>
                <c:pt idx="3036">
                  <c:v>303.50000000000051</c:v>
                </c:pt>
                <c:pt idx="3037">
                  <c:v>303.60000000000053</c:v>
                </c:pt>
                <c:pt idx="3038">
                  <c:v>303.70000000000056</c:v>
                </c:pt>
                <c:pt idx="3039">
                  <c:v>303.80000000000058</c:v>
                </c:pt>
                <c:pt idx="3040">
                  <c:v>303.9000000000006</c:v>
                </c:pt>
                <c:pt idx="3041">
                  <c:v>304.00000000000063</c:v>
                </c:pt>
                <c:pt idx="3042">
                  <c:v>304.10000000000065</c:v>
                </c:pt>
                <c:pt idx="3043">
                  <c:v>304.20000000000067</c:v>
                </c:pt>
                <c:pt idx="3044">
                  <c:v>304.30000000000069</c:v>
                </c:pt>
                <c:pt idx="3045">
                  <c:v>304.40000000000072</c:v>
                </c:pt>
                <c:pt idx="3046">
                  <c:v>304.50000000000074</c:v>
                </c:pt>
                <c:pt idx="3047">
                  <c:v>304.60000000000076</c:v>
                </c:pt>
                <c:pt idx="3048">
                  <c:v>304.70000000000078</c:v>
                </c:pt>
                <c:pt idx="3049">
                  <c:v>304.80000000000081</c:v>
                </c:pt>
                <c:pt idx="3050">
                  <c:v>304.90000000000083</c:v>
                </c:pt>
                <c:pt idx="3051">
                  <c:v>305.00000000000085</c:v>
                </c:pt>
                <c:pt idx="3052">
                  <c:v>305.10000000000088</c:v>
                </c:pt>
                <c:pt idx="3053">
                  <c:v>305.2000000000009</c:v>
                </c:pt>
                <c:pt idx="3054">
                  <c:v>305.30000000000092</c:v>
                </c:pt>
                <c:pt idx="3055">
                  <c:v>305.40000000000094</c:v>
                </c:pt>
                <c:pt idx="3056">
                  <c:v>305.50000000000097</c:v>
                </c:pt>
                <c:pt idx="3057">
                  <c:v>305.60000000000099</c:v>
                </c:pt>
                <c:pt idx="3058">
                  <c:v>305.70000000000101</c:v>
                </c:pt>
                <c:pt idx="3059">
                  <c:v>305.80000000000103</c:v>
                </c:pt>
                <c:pt idx="3060">
                  <c:v>305.90000000000106</c:v>
                </c:pt>
                <c:pt idx="3061">
                  <c:v>306.00000000000108</c:v>
                </c:pt>
                <c:pt idx="3062">
                  <c:v>306.1000000000011</c:v>
                </c:pt>
                <c:pt idx="3063">
                  <c:v>306.20000000000113</c:v>
                </c:pt>
                <c:pt idx="3064">
                  <c:v>306.30000000000115</c:v>
                </c:pt>
                <c:pt idx="3065">
                  <c:v>306.40000000000117</c:v>
                </c:pt>
                <c:pt idx="3066">
                  <c:v>306.50000000000119</c:v>
                </c:pt>
                <c:pt idx="3067">
                  <c:v>306.60000000000122</c:v>
                </c:pt>
                <c:pt idx="3068">
                  <c:v>306.70000000000124</c:v>
                </c:pt>
                <c:pt idx="3069">
                  <c:v>306.80000000000126</c:v>
                </c:pt>
                <c:pt idx="3070">
                  <c:v>306.90000000000128</c:v>
                </c:pt>
                <c:pt idx="3071">
                  <c:v>307.00000000000131</c:v>
                </c:pt>
                <c:pt idx="3072">
                  <c:v>307.10000000000133</c:v>
                </c:pt>
                <c:pt idx="3073">
                  <c:v>307.20000000000135</c:v>
                </c:pt>
                <c:pt idx="3074">
                  <c:v>307.30000000000138</c:v>
                </c:pt>
                <c:pt idx="3075">
                  <c:v>307.4000000000014</c:v>
                </c:pt>
                <c:pt idx="3076">
                  <c:v>307.50000000000142</c:v>
                </c:pt>
                <c:pt idx="3077">
                  <c:v>307.60000000000144</c:v>
                </c:pt>
                <c:pt idx="3078">
                  <c:v>307.70000000000147</c:v>
                </c:pt>
                <c:pt idx="3079">
                  <c:v>307.80000000000149</c:v>
                </c:pt>
                <c:pt idx="3080">
                  <c:v>307.90000000000151</c:v>
                </c:pt>
                <c:pt idx="3081">
                  <c:v>308.00000000000153</c:v>
                </c:pt>
                <c:pt idx="3082">
                  <c:v>308.10000000000156</c:v>
                </c:pt>
                <c:pt idx="3083">
                  <c:v>308.20000000000158</c:v>
                </c:pt>
                <c:pt idx="3084">
                  <c:v>308.3000000000016</c:v>
                </c:pt>
                <c:pt idx="3085">
                  <c:v>308.40000000000163</c:v>
                </c:pt>
                <c:pt idx="3086">
                  <c:v>308.50000000000165</c:v>
                </c:pt>
                <c:pt idx="3087">
                  <c:v>308.60000000000167</c:v>
                </c:pt>
                <c:pt idx="3088">
                  <c:v>308.70000000000169</c:v>
                </c:pt>
                <c:pt idx="3089">
                  <c:v>308.80000000000172</c:v>
                </c:pt>
                <c:pt idx="3090">
                  <c:v>308.90000000000174</c:v>
                </c:pt>
                <c:pt idx="3091">
                  <c:v>309.00000000000176</c:v>
                </c:pt>
                <c:pt idx="3092">
                  <c:v>309.10000000000178</c:v>
                </c:pt>
                <c:pt idx="3093">
                  <c:v>309.20000000000181</c:v>
                </c:pt>
                <c:pt idx="3094">
                  <c:v>309.30000000000183</c:v>
                </c:pt>
                <c:pt idx="3095">
                  <c:v>309.40000000000185</c:v>
                </c:pt>
                <c:pt idx="3096">
                  <c:v>309.50000000000188</c:v>
                </c:pt>
                <c:pt idx="3097">
                  <c:v>309.6000000000019</c:v>
                </c:pt>
                <c:pt idx="3098">
                  <c:v>309.70000000000192</c:v>
                </c:pt>
                <c:pt idx="3099">
                  <c:v>309.80000000000194</c:v>
                </c:pt>
                <c:pt idx="3100">
                  <c:v>309.90000000000197</c:v>
                </c:pt>
                <c:pt idx="3101">
                  <c:v>310.00000000000199</c:v>
                </c:pt>
              </c:numCache>
            </c:numRef>
          </c:cat>
          <c:val>
            <c:numRef>
              <c:f>Waveform!$C$61:$DOJ$61</c:f>
              <c:numCache>
                <c:formatCode>General</c:formatCode>
                <c:ptCount val="310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numCache>
            </c:numRef>
          </c:val>
          <c:smooth val="0"/>
          <c:extLst>
            <c:ext xmlns:c16="http://schemas.microsoft.com/office/drawing/2014/chart" uri="{C3380CC4-5D6E-409C-BE32-E72D297353CC}">
              <c16:uniqueId val="{00000007-2243-47FC-872A-BB94CD9AD3F5}"/>
            </c:ext>
          </c:extLst>
        </c:ser>
        <c:dLbls>
          <c:showLegendKey val="0"/>
          <c:showVal val="0"/>
          <c:showCatName val="0"/>
          <c:showSerName val="0"/>
          <c:showPercent val="0"/>
          <c:showBubbleSize val="0"/>
        </c:dLbls>
        <c:smooth val="0"/>
        <c:axId val="134208896"/>
        <c:axId val="147195008"/>
      </c:lineChart>
      <c:catAx>
        <c:axId val="134208896"/>
        <c:scaling>
          <c:orientation val="minMax"/>
        </c:scaling>
        <c:delete val="0"/>
        <c:axPos val="b"/>
        <c:numFmt formatCode="0.0" sourceLinked="1"/>
        <c:majorTickMark val="in"/>
        <c:minorTickMark val="none"/>
        <c:tickLblPos val="low"/>
        <c:crossAx val="147195008"/>
        <c:crosses val="autoZero"/>
        <c:auto val="0"/>
        <c:lblAlgn val="ctr"/>
        <c:lblOffset val="0"/>
        <c:tickLblSkip val="100"/>
        <c:tickMarkSkip val="10"/>
        <c:noMultiLvlLbl val="0"/>
      </c:catAx>
      <c:valAx>
        <c:axId val="147195008"/>
        <c:scaling>
          <c:orientation val="minMax"/>
          <c:min val="0"/>
        </c:scaling>
        <c:delete val="0"/>
        <c:axPos val="l"/>
        <c:majorGridlines/>
        <c:numFmt formatCode="General" sourceLinked="1"/>
        <c:majorTickMark val="out"/>
        <c:minorTickMark val="none"/>
        <c:tickLblPos val="none"/>
        <c:crossAx val="134208896"/>
        <c:crosses val="autoZero"/>
        <c:crossBetween val="between"/>
        <c:majorUnit val="1"/>
        <c:minorUnit val="4.0000000000000008E-2"/>
      </c:valAx>
    </c:plotArea>
    <c:legend>
      <c:legendPos val="t"/>
      <c:layout>
        <c:manualLayout>
          <c:xMode val="edge"/>
          <c:yMode val="edge"/>
          <c:x val="1.3774242900587499E-2"/>
          <c:y val="1.4107884585654948E-2"/>
          <c:w val="0.49716027876661517"/>
          <c:h val="4.2518609169939839E-2"/>
        </c:manualLayout>
      </c:layout>
      <c:overlay val="0"/>
    </c:legend>
    <c:plotVisOnly val="1"/>
    <c:dispBlanksAs val="gap"/>
    <c:showDLblsOverMax val="0"/>
  </c:chart>
  <c:txPr>
    <a:bodyPr/>
    <a:lstStyle/>
    <a:p>
      <a:pPr>
        <a:defRPr b="0"/>
      </a:pPr>
      <a:endParaRPr lang="en-US"/>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619125</xdr:colOff>
          <xdr:row>7</xdr:row>
          <xdr:rowOff>0</xdr:rowOff>
        </xdr:from>
        <xdr:to>
          <xdr:col>1</xdr:col>
          <xdr:colOff>247650</xdr:colOff>
          <xdr:row>10</xdr:row>
          <xdr:rowOff>95250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MT29F2G16AAD NAND Flash </a:t>
              </a:r>
            </a:p>
            <a:p>
              <a:pPr algn="ctr" rtl="0">
                <a:defRPr sz="1000"/>
              </a:pPr>
              <a:r>
                <a:rPr lang="en-US" sz="1200" b="1" i="0" u="none" strike="noStrike" baseline="0">
                  <a:solidFill>
                    <a:srgbClr val="000000"/>
                  </a:solidFill>
                  <a:latin typeface="Arial"/>
                  <a:cs typeface="Arial"/>
                </a:rPr>
                <a:t>Vayu EVM (J6EVM5777)</a:t>
              </a:r>
            </a:p>
            <a:p>
              <a:pPr algn="ctr" rtl="0">
                <a:defRPr sz="1000"/>
              </a:pPr>
              <a:r>
                <a:rPr lang="en-US" sz="1200" b="1" i="0" u="none" strike="noStrike" baseline="0">
                  <a:solidFill>
                    <a:srgbClr val="000000"/>
                  </a:solidFill>
                  <a:latin typeface="Arial"/>
                  <a:cs typeface="Arial"/>
                </a:rPr>
                <a:t>GPMC_CSn0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466725</xdr:colOff>
          <xdr:row>7</xdr:row>
          <xdr:rowOff>0</xdr:rowOff>
        </xdr:from>
        <xdr:to>
          <xdr:col>2</xdr:col>
          <xdr:colOff>1771650</xdr:colOff>
          <xdr:row>10</xdr:row>
          <xdr:rowOff>85725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S29GL512S10TFI010 NOR Flash</a:t>
              </a:r>
            </a:p>
            <a:p>
              <a:pPr algn="ctr" rtl="0">
                <a:defRPr sz="1000"/>
              </a:pPr>
              <a:r>
                <a:rPr lang="en-US" sz="1200" b="1" i="0" u="none" strike="noStrike" baseline="0">
                  <a:solidFill>
                    <a:srgbClr val="000000"/>
                  </a:solidFill>
                  <a:latin typeface="Arial"/>
                  <a:cs typeface="Arial"/>
                </a:rPr>
                <a:t>Vayu EVM (J6EVM5777)</a:t>
              </a:r>
            </a:p>
            <a:p>
              <a:pPr algn="ctr" rtl="0">
                <a:defRPr sz="1000"/>
              </a:pPr>
              <a:r>
                <a:rPr lang="en-US" sz="1200" b="1" i="0" u="none" strike="noStrike" baseline="0">
                  <a:solidFill>
                    <a:srgbClr val="000000"/>
                  </a:solidFill>
                  <a:latin typeface="Arial"/>
                  <a:cs typeface="Arial"/>
                </a:rPr>
                <a:t>GPMC_CSn0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7505700</xdr:colOff>
          <xdr:row>7</xdr:row>
          <xdr:rowOff>0</xdr:rowOff>
        </xdr:from>
        <xdr:to>
          <xdr:col>3</xdr:col>
          <xdr:colOff>152400</xdr:colOff>
          <xdr:row>10</xdr:row>
          <xdr:rowOff>95250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MT29F2G08AB NAND Flash</a:t>
              </a:r>
            </a:p>
            <a:p>
              <a:pPr algn="ctr" rtl="0">
                <a:defRPr sz="1000"/>
              </a:pPr>
              <a:r>
                <a:rPr lang="en-US" sz="1200" b="1" i="0" u="none" strike="noStrike" baseline="0">
                  <a:solidFill>
                    <a:srgbClr val="000000"/>
                  </a:solidFill>
                  <a:latin typeface="Arial"/>
                  <a:cs typeface="Arial"/>
                </a:rPr>
                <a:t>AM335x GP EVM (TMDXEVM3358)</a:t>
              </a:r>
            </a:p>
            <a:p>
              <a:pPr algn="ctr" rtl="0">
                <a:defRPr sz="1000"/>
              </a:pPr>
              <a:r>
                <a:rPr lang="en-US" sz="1200" b="1" i="0" u="none" strike="noStrike" baseline="0">
                  <a:solidFill>
                    <a:srgbClr val="000000"/>
                  </a:solidFill>
                  <a:latin typeface="Arial"/>
                  <a:cs typeface="Arial"/>
                </a:rPr>
                <a:t>GPMC_CSn0 or GPMC_CSn3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4657725</xdr:colOff>
          <xdr:row>6</xdr:row>
          <xdr:rowOff>180975</xdr:rowOff>
        </xdr:from>
        <xdr:to>
          <xdr:col>2</xdr:col>
          <xdr:colOff>7248525</xdr:colOff>
          <xdr:row>10</xdr:row>
          <xdr:rowOff>85725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M29W160EB NOR Flash </a:t>
              </a:r>
            </a:p>
            <a:p>
              <a:pPr algn="ctr" rtl="0">
                <a:defRPr sz="1000"/>
              </a:pPr>
              <a:r>
                <a:rPr lang="en-US" sz="1200" b="1" i="0" u="none" strike="noStrike" baseline="0">
                  <a:solidFill>
                    <a:srgbClr val="000000"/>
                  </a:solidFill>
                  <a:latin typeface="Arial"/>
                  <a:cs typeface="Arial"/>
                </a:rPr>
                <a:t>AM335x ICE EVM (TMDSICE3359)</a:t>
              </a:r>
            </a:p>
            <a:p>
              <a:pPr algn="ctr" rtl="0">
                <a:defRPr sz="1000"/>
              </a:pPr>
              <a:r>
                <a:rPr lang="en-US" sz="1200" b="1" i="0" u="none" strike="noStrike" baseline="0">
                  <a:solidFill>
                    <a:srgbClr val="000000"/>
                  </a:solidFill>
                  <a:latin typeface="Arial"/>
                  <a:cs typeface="Arial"/>
                </a:rPr>
                <a:t>GPMC_CSn0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2038350</xdr:colOff>
          <xdr:row>7</xdr:row>
          <xdr:rowOff>0</xdr:rowOff>
        </xdr:from>
        <xdr:to>
          <xdr:col>2</xdr:col>
          <xdr:colOff>4381500</xdr:colOff>
          <xdr:row>10</xdr:row>
          <xdr:rowOff>95250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MT29F2G16AAD NAND Flash </a:t>
              </a:r>
            </a:p>
            <a:p>
              <a:pPr algn="ctr" rtl="0">
                <a:defRPr sz="1000"/>
              </a:pPr>
              <a:r>
                <a:rPr lang="en-US" sz="1200" b="1" i="0" u="none" strike="noStrike" baseline="0">
                  <a:solidFill>
                    <a:srgbClr val="000000"/>
                  </a:solidFill>
                  <a:latin typeface="Arial"/>
                  <a:cs typeface="Arial"/>
                </a:rPr>
                <a:t>J5 EVM (J5 EVM)</a:t>
              </a:r>
            </a:p>
            <a:p>
              <a:pPr algn="ctr" rtl="0">
                <a:defRPr sz="1000"/>
              </a:pPr>
              <a:r>
                <a:rPr lang="en-US" sz="1200" b="1" i="0" u="none" strike="noStrike" baseline="0">
                  <a:solidFill>
                    <a:srgbClr val="000000"/>
                  </a:solidFill>
                  <a:latin typeface="Arial"/>
                  <a:cs typeface="Arial"/>
                </a:rPr>
                <a:t>GPMC_CSn0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3924300</xdr:colOff>
          <xdr:row>0</xdr:row>
          <xdr:rowOff>57150</xdr:rowOff>
        </xdr:from>
        <xdr:to>
          <xdr:col>2</xdr:col>
          <xdr:colOff>4772025</xdr:colOff>
          <xdr:row>2</xdr:row>
          <xdr:rowOff>133350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AM335x or AMIC110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5010150</xdr:colOff>
          <xdr:row>0</xdr:row>
          <xdr:rowOff>57150</xdr:rowOff>
        </xdr:from>
        <xdr:to>
          <xdr:col>2</xdr:col>
          <xdr:colOff>5857875</xdr:colOff>
          <xdr:row>2</xdr:row>
          <xdr:rowOff>133350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AM43x or AMIC120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6115050</xdr:colOff>
          <xdr:row>0</xdr:row>
          <xdr:rowOff>57150</xdr:rowOff>
        </xdr:from>
        <xdr:to>
          <xdr:col>2</xdr:col>
          <xdr:colOff>7286625</xdr:colOff>
          <xdr:row>2</xdr:row>
          <xdr:rowOff>133350</xdr:rowOff>
        </xdr:to>
        <xdr:sp macro="" textlink="">
          <xdr:nvSpPr>
            <xdr:cNvPr id="2057" name="Button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AM57x</a:t>
              </a:r>
            </a:p>
            <a:p>
              <a:pPr algn="ctr" rtl="0">
                <a:defRPr sz="1000"/>
              </a:pPr>
              <a:r>
                <a:rPr lang="en-US" sz="1200" b="1" i="0" u="none" strike="noStrike" baseline="0">
                  <a:solidFill>
                    <a:srgbClr val="000000"/>
                  </a:solidFill>
                  <a:latin typeface="Arial"/>
                  <a:cs typeface="Arial"/>
                </a:rPr>
                <a:t>266MHz FCLK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7562850</xdr:colOff>
          <xdr:row>0</xdr:row>
          <xdr:rowOff>66675</xdr:rowOff>
        </xdr:from>
        <xdr:to>
          <xdr:col>2</xdr:col>
          <xdr:colOff>8677275</xdr:colOff>
          <xdr:row>2</xdr:row>
          <xdr:rowOff>133350</xdr:rowOff>
        </xdr:to>
        <xdr:sp macro="" textlink="">
          <xdr:nvSpPr>
            <xdr:cNvPr id="2058" name="Button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AM65x </a:t>
              </a:r>
            </a:p>
            <a:p>
              <a:pPr algn="ctr" rtl="0">
                <a:defRPr sz="1000"/>
              </a:pPr>
              <a:r>
                <a:rPr lang="en-US" sz="1200" b="1" i="0" u="none" strike="noStrike" baseline="0">
                  <a:solidFill>
                    <a:srgbClr val="000000"/>
                  </a:solidFill>
                  <a:latin typeface="Arial"/>
                  <a:cs typeface="Arial"/>
                </a:rPr>
                <a:t>100MHz FCLK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8924925</xdr:colOff>
          <xdr:row>0</xdr:row>
          <xdr:rowOff>66675</xdr:rowOff>
        </xdr:from>
        <xdr:to>
          <xdr:col>3</xdr:col>
          <xdr:colOff>85725</xdr:colOff>
          <xdr:row>2</xdr:row>
          <xdr:rowOff>133350</xdr:rowOff>
        </xdr:to>
        <xdr:sp macro="" textlink="">
          <xdr:nvSpPr>
            <xdr:cNvPr id="2059" name="Button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AM65x </a:t>
              </a:r>
            </a:p>
            <a:p>
              <a:pPr algn="ctr" rtl="0">
                <a:defRPr sz="1000"/>
              </a:pPr>
              <a:r>
                <a:rPr lang="en-US" sz="1200" b="1" i="0" u="none" strike="noStrike" baseline="0">
                  <a:solidFill>
                    <a:srgbClr val="000000"/>
                  </a:solidFill>
                  <a:latin typeface="Arial"/>
                  <a:cs typeface="Arial"/>
                </a:rPr>
                <a:t>133MHz FCLK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276225</xdr:colOff>
          <xdr:row>0</xdr:row>
          <xdr:rowOff>66675</xdr:rowOff>
        </xdr:from>
        <xdr:to>
          <xdr:col>4</xdr:col>
          <xdr:colOff>781050</xdr:colOff>
          <xdr:row>2</xdr:row>
          <xdr:rowOff>133350</xdr:rowOff>
        </xdr:to>
        <xdr:sp macro="" textlink="">
          <xdr:nvSpPr>
            <xdr:cNvPr id="2060" name="Button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66AK2G1x</a:t>
              </a:r>
            </a:p>
            <a:p>
              <a:pPr algn="ctr" rtl="0">
                <a:defRPr sz="1000"/>
              </a:pPr>
              <a:r>
                <a:rPr lang="en-US" sz="1200" b="1" i="0" u="none" strike="noStrike" baseline="0">
                  <a:solidFill>
                    <a:srgbClr val="000000"/>
                  </a:solidFill>
                  <a:latin typeface="Arial"/>
                  <a:cs typeface="Arial"/>
                </a:rPr>
                <a:t>333MHz FCLK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0</xdr:row>
          <xdr:rowOff>66675</xdr:rowOff>
        </xdr:from>
        <xdr:to>
          <xdr:col>7</xdr:col>
          <xdr:colOff>28575</xdr:colOff>
          <xdr:row>2</xdr:row>
          <xdr:rowOff>133350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66AK2G1x</a:t>
              </a:r>
            </a:p>
            <a:p>
              <a:pPr algn="ctr" rtl="0">
                <a:defRPr sz="1000"/>
              </a:pPr>
              <a:r>
                <a:rPr lang="en-US" sz="1200" b="1" i="0" u="none" strike="noStrike" baseline="0">
                  <a:solidFill>
                    <a:srgbClr val="000000"/>
                  </a:solidFill>
                  <a:latin typeface="Arial"/>
                  <a:cs typeface="Arial"/>
                </a:rPr>
                <a:t>200MHz FCLK</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259336</xdr:colOff>
      <xdr:row>17</xdr:row>
      <xdr:rowOff>149677</xdr:rowOff>
    </xdr:from>
    <xdr:to>
      <xdr:col>136</xdr:col>
      <xdr:colOff>78441</xdr:colOff>
      <xdr:row>47</xdr:row>
      <xdr:rowOff>56028</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257736</xdr:colOff>
      <xdr:row>61</xdr:row>
      <xdr:rowOff>168089</xdr:rowOff>
    </xdr:from>
    <xdr:to>
      <xdr:col>136</xdr:col>
      <xdr:colOff>67236</xdr:colOff>
      <xdr:row>90</xdr:row>
      <xdr:rowOff>44824</xdr:rowOff>
    </xdr:to>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47</xdr:row>
      <xdr:rowOff>0</xdr:rowOff>
    </xdr:from>
    <xdr:to>
      <xdr:col>9</xdr:col>
      <xdr:colOff>1282582</xdr:colOff>
      <xdr:row>66</xdr:row>
      <xdr:rowOff>152400</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239000"/>
          <a:ext cx="7997707" cy="3771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219075</xdr:colOff>
      <xdr:row>4</xdr:row>
      <xdr:rowOff>171451</xdr:rowOff>
    </xdr:from>
    <xdr:to>
      <xdr:col>8</xdr:col>
      <xdr:colOff>1452206</xdr:colOff>
      <xdr:row>28</xdr:row>
      <xdr:rowOff>76201</xdr:rowOff>
    </xdr:to>
    <xdr:pic>
      <xdr:nvPicPr>
        <xdr:cNvPr id="3" name="Picture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15150" y="933451"/>
          <a:ext cx="6300431" cy="447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1123951</xdr:colOff>
      <xdr:row>4</xdr:row>
      <xdr:rowOff>85726</xdr:rowOff>
    </xdr:from>
    <xdr:to>
      <xdr:col>16</xdr:col>
      <xdr:colOff>228601</xdr:colOff>
      <xdr:row>27</xdr:row>
      <xdr:rowOff>179067</xdr:rowOff>
    </xdr:to>
    <xdr:pic>
      <xdr:nvPicPr>
        <xdr:cNvPr id="4" name="Picture 3">
          <a:extLst>
            <a:ext uri="{FF2B5EF4-FFF2-40B4-BE49-F238E27FC236}">
              <a16:creationId xmlns:a16="http://schemas.microsoft.com/office/drawing/2014/main" id="{00000000-0008-0000-0A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839576" y="847726"/>
          <a:ext cx="6057900" cy="44748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it/gpmc_tool/GPMC%20tool%20with%20addrma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 History"/>
      <sheetName val="How To"/>
      <sheetName val="Reg Dump"/>
      <sheetName val="Reg Parse"/>
      <sheetName val="Reg Edit"/>
      <sheetName val="GPMC Configuration"/>
      <sheetName val="Reg Checks"/>
      <sheetName val="Waveform"/>
      <sheetName val="AddrMap"/>
      <sheetName val="Memory Requirements"/>
      <sheetName val="ToDo"/>
    </sheetNames>
    <sheetDataSet>
      <sheetData sheetId="0"/>
      <sheetData sheetId="1"/>
      <sheetData sheetId="2">
        <row r="2">
          <cell r="B2">
            <v>0</v>
          </cell>
        </row>
        <row r="3">
          <cell r="B3">
            <v>100</v>
          </cell>
        </row>
      </sheetData>
      <sheetData sheetId="3"/>
      <sheetData sheetId="4"/>
      <sheetData sheetId="5">
        <row r="5">
          <cell r="K5">
            <v>0</v>
          </cell>
        </row>
        <row r="7">
          <cell r="B7">
            <v>10</v>
          </cell>
        </row>
        <row r="8">
          <cell r="B8">
            <v>100</v>
          </cell>
        </row>
        <row r="9">
          <cell r="B9">
            <v>10</v>
          </cell>
        </row>
        <row r="10">
          <cell r="B10">
            <v>0</v>
          </cell>
        </row>
        <row r="11">
          <cell r="B11">
            <v>0</v>
          </cell>
        </row>
        <row r="14">
          <cell r="B14">
            <v>0</v>
          </cell>
        </row>
        <row r="18">
          <cell r="B18">
            <v>0</v>
          </cell>
        </row>
        <row r="19">
          <cell r="B19">
            <v>0</v>
          </cell>
        </row>
        <row r="21">
          <cell r="B21">
            <v>0</v>
          </cell>
        </row>
        <row r="23">
          <cell r="B23">
            <v>0</v>
          </cell>
        </row>
        <row r="24">
          <cell r="B24">
            <v>0</v>
          </cell>
        </row>
        <row r="26">
          <cell r="B26">
            <v>-10</v>
          </cell>
        </row>
        <row r="28">
          <cell r="B28">
            <v>10</v>
          </cell>
        </row>
        <row r="34">
          <cell r="B34">
            <v>10</v>
          </cell>
        </row>
        <row r="38">
          <cell r="B38">
            <v>10</v>
          </cell>
        </row>
        <row r="39">
          <cell r="B39">
            <v>80</v>
          </cell>
        </row>
        <row r="40">
          <cell r="B40">
            <v>80</v>
          </cell>
        </row>
        <row r="44">
          <cell r="B44">
            <v>0</v>
          </cell>
        </row>
        <row r="49">
          <cell r="B49">
            <v>0</v>
          </cell>
        </row>
        <row r="51">
          <cell r="B51">
            <v>80</v>
          </cell>
        </row>
        <row r="54">
          <cell r="B54">
            <v>0</v>
          </cell>
        </row>
        <row r="57">
          <cell r="B57">
            <v>80</v>
          </cell>
        </row>
        <row r="60">
          <cell r="B60">
            <v>80</v>
          </cell>
        </row>
        <row r="62">
          <cell r="B62">
            <v>-1</v>
          </cell>
        </row>
        <row r="63">
          <cell r="B63">
            <v>0</v>
          </cell>
        </row>
        <row r="65">
          <cell r="B65">
            <v>80</v>
          </cell>
        </row>
        <row r="66">
          <cell r="B66">
            <v>0</v>
          </cell>
        </row>
        <row r="68">
          <cell r="B68">
            <v>0</v>
          </cell>
        </row>
        <row r="69">
          <cell r="B69">
            <v>0</v>
          </cell>
        </row>
        <row r="70">
          <cell r="B70">
            <v>0</v>
          </cell>
        </row>
        <row r="72">
          <cell r="B72">
            <v>80</v>
          </cell>
        </row>
        <row r="74">
          <cell r="B74">
            <v>80</v>
          </cell>
        </row>
        <row r="75">
          <cell r="B75">
            <v>80</v>
          </cell>
        </row>
        <row r="77">
          <cell r="B77">
            <v>0</v>
          </cell>
        </row>
        <row r="78">
          <cell r="B78">
            <v>0</v>
          </cell>
        </row>
        <row r="80">
          <cell r="B80">
            <v>0</v>
          </cell>
        </row>
        <row r="81">
          <cell r="B81">
            <v>0</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D12"/>
  <sheetViews>
    <sheetView workbookViewId="0">
      <selection activeCell="C13" sqref="C13"/>
    </sheetView>
  </sheetViews>
  <sheetFormatPr defaultRowHeight="15"/>
  <cols>
    <col min="2" max="2" width="15" customWidth="1"/>
    <col min="3" max="3" width="96.85546875" customWidth="1"/>
    <col min="4" max="4" width="35.5703125" bestFit="1" customWidth="1"/>
  </cols>
  <sheetData>
    <row r="1" spans="1:4">
      <c r="A1" s="27" t="s">
        <v>193</v>
      </c>
    </row>
    <row r="2" spans="1:4">
      <c r="A2" s="27"/>
    </row>
    <row r="3" spans="1:4">
      <c r="A3" s="7" t="s">
        <v>195</v>
      </c>
      <c r="B3" s="7" t="s">
        <v>194</v>
      </c>
      <c r="C3" s="7" t="s">
        <v>196</v>
      </c>
      <c r="D3" s="7" t="s">
        <v>197</v>
      </c>
    </row>
    <row r="4" spans="1:4">
      <c r="A4" s="6">
        <v>0.1</v>
      </c>
      <c r="B4" s="32">
        <v>43235</v>
      </c>
      <c r="C4" s="6" t="s">
        <v>492</v>
      </c>
      <c r="D4" s="6"/>
    </row>
    <row r="5" spans="1:4" ht="30">
      <c r="A5" s="6">
        <v>0.2</v>
      </c>
      <c r="B5" s="32">
        <v>43301</v>
      </c>
      <c r="C5" s="33" t="s">
        <v>491</v>
      </c>
      <c r="D5" s="6" t="s">
        <v>198</v>
      </c>
    </row>
    <row r="6" spans="1:4">
      <c r="A6" s="6">
        <v>0.3</v>
      </c>
      <c r="B6" s="32">
        <v>43525</v>
      </c>
      <c r="C6" s="33" t="s">
        <v>493</v>
      </c>
      <c r="D6" s="6"/>
    </row>
    <row r="7" spans="1:4" ht="15" customHeight="1">
      <c r="A7" s="6">
        <v>0.4</v>
      </c>
      <c r="B7" s="32">
        <v>43542</v>
      </c>
      <c r="C7" s="33" t="s">
        <v>500</v>
      </c>
      <c r="D7" s="6"/>
    </row>
    <row r="8" spans="1:4">
      <c r="A8" s="6">
        <v>0.5</v>
      </c>
      <c r="B8" s="32">
        <v>43711</v>
      </c>
      <c r="C8" s="33" t="s">
        <v>531</v>
      </c>
      <c r="D8" s="6" t="s">
        <v>530</v>
      </c>
    </row>
    <row r="9" spans="1:4" ht="60">
      <c r="A9" s="6">
        <v>0.6</v>
      </c>
      <c r="B9" s="32">
        <v>44855</v>
      </c>
      <c r="C9" s="33" t="s">
        <v>532</v>
      </c>
      <c r="D9" s="6"/>
    </row>
    <row r="10" spans="1:4">
      <c r="A10" s="6">
        <v>0.7</v>
      </c>
      <c r="B10" s="32">
        <v>44882</v>
      </c>
      <c r="C10" s="33" t="s">
        <v>533</v>
      </c>
      <c r="D10" s="6"/>
    </row>
    <row r="11" spans="1:4">
      <c r="A11" s="6">
        <v>0.8</v>
      </c>
      <c r="B11" s="32">
        <v>45030</v>
      </c>
      <c r="C11" s="33" t="s">
        <v>628</v>
      </c>
    </row>
    <row r="12" spans="1:4" ht="30">
      <c r="A12" s="6">
        <v>0.9</v>
      </c>
      <c r="B12" s="32">
        <v>45065</v>
      </c>
      <c r="C12" s="33" t="s">
        <v>718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A17"/>
  <sheetViews>
    <sheetView workbookViewId="0"/>
  </sheetViews>
  <sheetFormatPr defaultRowHeight="15"/>
  <cols>
    <col min="1" max="1" width="142.7109375" style="25" bestFit="1" customWidth="1"/>
  </cols>
  <sheetData>
    <row r="1" spans="1:1" ht="18.75">
      <c r="A1" s="83" t="s">
        <v>429</v>
      </c>
    </row>
    <row r="2" spans="1:1" ht="30">
      <c r="A2" s="25" t="s">
        <v>405</v>
      </c>
    </row>
    <row r="4" spans="1:1" ht="60">
      <c r="A4" s="25" t="s">
        <v>506</v>
      </c>
    </row>
    <row r="6" spans="1:1" ht="133.5" customHeight="1">
      <c r="A6" s="25" t="s">
        <v>404</v>
      </c>
    </row>
    <row r="7" spans="1:1">
      <c r="A7" s="25" t="s">
        <v>501</v>
      </c>
    </row>
    <row r="8" spans="1:1" ht="45">
      <c r="A8" s="25" t="s">
        <v>502</v>
      </c>
    </row>
    <row r="9" spans="1:1" ht="60">
      <c r="A9" s="25" t="s">
        <v>450</v>
      </c>
    </row>
    <row r="10" spans="1:1" ht="30">
      <c r="A10" s="25" t="s">
        <v>451</v>
      </c>
    </row>
    <row r="11" spans="1:1" ht="30">
      <c r="A11" s="25" t="s">
        <v>452</v>
      </c>
    </row>
    <row r="12" spans="1:1">
      <c r="A12" s="25" t="s">
        <v>453</v>
      </c>
    </row>
    <row r="13" spans="1:1">
      <c r="A13" s="92"/>
    </row>
    <row r="17" spans="1:1">
      <c r="A17" s="7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R1006"/>
  <sheetViews>
    <sheetView zoomScaleNormal="100" workbookViewId="0"/>
  </sheetViews>
  <sheetFormatPr defaultRowHeight="15"/>
  <cols>
    <col min="1" max="1" width="40.7109375" customWidth="1"/>
    <col min="2" max="2" width="19.42578125" customWidth="1"/>
    <col min="3" max="3" width="149.28515625" customWidth="1"/>
    <col min="5" max="5" width="12.85546875" bestFit="1" customWidth="1"/>
  </cols>
  <sheetData>
    <row r="1" spans="1:18">
      <c r="A1" s="56" t="s">
        <v>446</v>
      </c>
      <c r="B1" s="89"/>
      <c r="C1" s="28"/>
      <c r="D1" s="28"/>
      <c r="E1" s="28"/>
      <c r="F1" s="28"/>
      <c r="G1" s="28"/>
      <c r="H1" s="28"/>
      <c r="I1" s="28"/>
      <c r="J1" s="90"/>
      <c r="K1" s="90"/>
      <c r="L1" s="90"/>
      <c r="M1" s="90"/>
      <c r="N1" s="90"/>
      <c r="O1" s="90"/>
      <c r="P1" s="90"/>
      <c r="Q1" s="90"/>
      <c r="R1" s="90"/>
    </row>
    <row r="2" spans="1:18">
      <c r="A2" s="56" t="s">
        <v>447</v>
      </c>
      <c r="B2" s="87">
        <v>1</v>
      </c>
      <c r="C2" s="56" t="s">
        <v>448</v>
      </c>
      <c r="D2" s="28"/>
      <c r="E2" s="28"/>
      <c r="F2" s="28"/>
      <c r="G2" s="28"/>
      <c r="H2" s="28"/>
      <c r="I2" s="28"/>
      <c r="J2" s="90"/>
      <c r="K2" s="90"/>
      <c r="L2" s="90"/>
      <c r="M2" s="90"/>
      <c r="N2" s="90"/>
      <c r="O2" s="90"/>
      <c r="P2" s="90"/>
      <c r="Q2" s="90"/>
      <c r="R2" s="90"/>
    </row>
    <row r="3" spans="1:18">
      <c r="A3" s="56" t="s">
        <v>232</v>
      </c>
      <c r="B3" s="88">
        <v>133</v>
      </c>
      <c r="C3" s="56" t="s">
        <v>449</v>
      </c>
      <c r="D3" s="28"/>
      <c r="E3" s="28"/>
      <c r="F3" s="28"/>
      <c r="G3" s="28"/>
      <c r="H3" s="28"/>
      <c r="I3" s="28"/>
      <c r="J3" s="90"/>
      <c r="K3" s="90"/>
      <c r="L3" s="90"/>
      <c r="M3" s="90"/>
      <c r="N3" s="90"/>
      <c r="O3" s="90"/>
      <c r="P3" s="90"/>
      <c r="Q3" s="90"/>
      <c r="R3" s="90"/>
    </row>
    <row r="4" spans="1:18">
      <c r="A4" s="28"/>
      <c r="B4" s="28"/>
      <c r="C4" s="28"/>
      <c r="D4" s="28"/>
      <c r="E4" s="28"/>
      <c r="F4" s="28"/>
      <c r="G4" s="28"/>
      <c r="H4" s="28"/>
      <c r="I4" s="28"/>
    </row>
    <row r="5" spans="1:18" ht="23.25">
      <c r="A5" s="93" t="s">
        <v>494</v>
      </c>
      <c r="B5" s="28"/>
      <c r="C5" s="28"/>
      <c r="D5" s="28"/>
      <c r="E5" s="28"/>
      <c r="F5" s="28"/>
      <c r="G5" s="28"/>
      <c r="H5" s="28"/>
      <c r="I5" s="28"/>
    </row>
    <row r="6" spans="1:18" ht="23.25">
      <c r="A6" s="93" t="s">
        <v>495</v>
      </c>
      <c r="B6" s="28"/>
      <c r="C6" s="28"/>
      <c r="D6" s="28"/>
      <c r="E6" s="94"/>
      <c r="F6" s="28"/>
      <c r="G6" s="28"/>
      <c r="H6" s="28"/>
      <c r="I6" s="28"/>
    </row>
    <row r="7" spans="1:18">
      <c r="A7" s="28"/>
      <c r="B7" s="28"/>
      <c r="C7" s="28"/>
      <c r="D7" s="28"/>
      <c r="E7" s="94"/>
      <c r="F7" s="28"/>
      <c r="G7" s="28"/>
      <c r="H7" s="28"/>
      <c r="I7" s="28"/>
    </row>
    <row r="8" spans="1:18">
      <c r="A8" s="28"/>
      <c r="B8" s="28"/>
      <c r="C8" s="28"/>
      <c r="D8" s="28"/>
      <c r="E8" s="94"/>
      <c r="F8" s="28"/>
      <c r="G8" s="28"/>
      <c r="H8" s="28"/>
      <c r="I8" s="28"/>
    </row>
    <row r="9" spans="1:18">
      <c r="A9" s="28"/>
      <c r="B9" s="28"/>
      <c r="C9" s="28"/>
      <c r="D9" s="28"/>
      <c r="E9" s="94"/>
      <c r="F9" s="28"/>
      <c r="G9" s="28"/>
      <c r="H9" s="28"/>
      <c r="I9" s="28"/>
    </row>
    <row r="10" spans="1:18">
      <c r="A10" s="28"/>
      <c r="B10" s="28"/>
      <c r="C10" s="28"/>
      <c r="D10" s="28"/>
      <c r="E10" s="94"/>
      <c r="F10" s="28"/>
      <c r="G10" s="28"/>
      <c r="H10" s="28"/>
      <c r="I10" s="28"/>
    </row>
    <row r="11" spans="1:18">
      <c r="A11" s="28"/>
      <c r="B11" s="28"/>
      <c r="C11" s="28"/>
      <c r="D11" s="28"/>
      <c r="E11" s="94"/>
      <c r="F11" s="28"/>
      <c r="G11" s="28"/>
      <c r="H11" s="28"/>
      <c r="I11" s="28"/>
    </row>
    <row r="13" spans="1:18" ht="23.25">
      <c r="A13" s="105" t="s">
        <v>66</v>
      </c>
      <c r="E13" s="30"/>
    </row>
    <row r="14" spans="1:18">
      <c r="A14" s="6" t="s">
        <v>0</v>
      </c>
      <c r="B14" s="1" t="s">
        <v>389</v>
      </c>
      <c r="C14" s="6" t="s">
        <v>1</v>
      </c>
    </row>
    <row r="15" spans="1:18">
      <c r="A15" s="6" t="s">
        <v>2</v>
      </c>
      <c r="B15" s="1" t="s">
        <v>3</v>
      </c>
      <c r="C15" s="6" t="s">
        <v>4</v>
      </c>
    </row>
    <row r="16" spans="1:18">
      <c r="A16" s="6" t="s">
        <v>5</v>
      </c>
      <c r="B16" s="1" t="s">
        <v>390</v>
      </c>
      <c r="C16" s="6" t="s">
        <v>454</v>
      </c>
    </row>
    <row r="17" spans="1:5">
      <c r="A17" s="6" t="s">
        <v>6</v>
      </c>
      <c r="B17" s="1" t="s">
        <v>393</v>
      </c>
      <c r="C17" s="6" t="s">
        <v>455</v>
      </c>
    </row>
    <row r="18" spans="1:5">
      <c r="A18" s="6" t="s">
        <v>7</v>
      </c>
      <c r="B18" s="1" t="s">
        <v>393</v>
      </c>
      <c r="C18" s="6" t="s">
        <v>456</v>
      </c>
    </row>
    <row r="19" spans="1:5">
      <c r="A19" s="6" t="s">
        <v>8</v>
      </c>
      <c r="B19" s="1" t="s">
        <v>391</v>
      </c>
      <c r="C19" s="6" t="s">
        <v>457</v>
      </c>
    </row>
    <row r="20" spans="1:5">
      <c r="A20" s="6" t="s">
        <v>9</v>
      </c>
      <c r="B20" s="1" t="s">
        <v>3</v>
      </c>
      <c r="C20" s="6" t="s">
        <v>458</v>
      </c>
    </row>
    <row r="21" spans="1:5">
      <c r="A21" s="6" t="s">
        <v>10</v>
      </c>
      <c r="B21" s="1" t="s">
        <v>3</v>
      </c>
      <c r="C21" s="6" t="s">
        <v>459</v>
      </c>
      <c r="E21" s="29"/>
    </row>
    <row r="22" spans="1:5">
      <c r="A22" s="6" t="s">
        <v>11</v>
      </c>
      <c r="B22" s="1" t="s">
        <v>497</v>
      </c>
      <c r="C22" s="6" t="s">
        <v>12</v>
      </c>
      <c r="E22" s="29"/>
    </row>
    <row r="23" spans="1:5">
      <c r="A23" s="6" t="s">
        <v>13</v>
      </c>
      <c r="B23" s="1" t="s">
        <v>441</v>
      </c>
      <c r="C23" s="6" t="s">
        <v>14</v>
      </c>
      <c r="E23" s="29"/>
    </row>
    <row r="24" spans="1:5">
      <c r="A24" s="6" t="s">
        <v>15</v>
      </c>
      <c r="B24" s="1" t="s">
        <v>527</v>
      </c>
      <c r="C24" s="6" t="s">
        <v>528</v>
      </c>
      <c r="E24" s="29"/>
    </row>
    <row r="25" spans="1:5">
      <c r="A25" s="6" t="s">
        <v>17</v>
      </c>
      <c r="B25" s="1" t="s">
        <v>513</v>
      </c>
      <c r="C25" s="6" t="s">
        <v>528</v>
      </c>
      <c r="E25" s="29"/>
    </row>
    <row r="26" spans="1:5">
      <c r="A26" s="6" t="s">
        <v>18</v>
      </c>
      <c r="B26" s="1" t="s">
        <v>514</v>
      </c>
      <c r="C26" s="6" t="s">
        <v>528</v>
      </c>
      <c r="E26" s="29"/>
    </row>
    <row r="27" spans="1:5">
      <c r="A27" s="6" t="s">
        <v>19</v>
      </c>
      <c r="B27" s="1" t="s">
        <v>515</v>
      </c>
      <c r="C27" s="6" t="s">
        <v>528</v>
      </c>
      <c r="E27" s="29"/>
    </row>
    <row r="28" spans="1:5">
      <c r="A28" s="6" t="s">
        <v>20</v>
      </c>
      <c r="B28" s="1" t="s">
        <v>516</v>
      </c>
      <c r="C28" s="6" t="s">
        <v>528</v>
      </c>
      <c r="E28" s="29"/>
    </row>
    <row r="29" spans="1:5">
      <c r="A29" s="6" t="s">
        <v>21</v>
      </c>
      <c r="B29" s="1" t="s">
        <v>517</v>
      </c>
      <c r="C29" s="6" t="s">
        <v>528</v>
      </c>
    </row>
    <row r="30" spans="1:5">
      <c r="A30" s="6" t="s">
        <v>22</v>
      </c>
      <c r="B30" s="1" t="s">
        <v>518</v>
      </c>
      <c r="C30" s="6" t="s">
        <v>528</v>
      </c>
    </row>
    <row r="31" spans="1:5">
      <c r="A31" s="6" t="s">
        <v>442</v>
      </c>
      <c r="B31" s="1" t="s">
        <v>445</v>
      </c>
      <c r="C31" s="6" t="s">
        <v>16</v>
      </c>
    </row>
    <row r="32" spans="1:5">
      <c r="A32" s="6" t="s">
        <v>443</v>
      </c>
      <c r="B32" s="1" t="s">
        <v>445</v>
      </c>
      <c r="C32" s="6" t="s">
        <v>16</v>
      </c>
    </row>
    <row r="33" spans="1:5">
      <c r="A33" s="6" t="s">
        <v>444</v>
      </c>
      <c r="B33" s="1" t="s">
        <v>445</v>
      </c>
      <c r="C33" s="6" t="s">
        <v>16</v>
      </c>
      <c r="E33" s="29"/>
    </row>
    <row r="34" spans="1:5">
      <c r="A34" s="6" t="s">
        <v>23</v>
      </c>
      <c r="B34" s="1" t="s">
        <v>629</v>
      </c>
      <c r="C34" s="6" t="s">
        <v>636</v>
      </c>
    </row>
    <row r="35" spans="1:5">
      <c r="A35" s="6" t="s">
        <v>24</v>
      </c>
      <c r="B35" s="1" t="s">
        <v>630</v>
      </c>
      <c r="C35" s="6" t="s">
        <v>636</v>
      </c>
    </row>
    <row r="36" spans="1:5">
      <c r="A36" s="6" t="s">
        <v>25</v>
      </c>
      <c r="B36" s="1" t="s">
        <v>631</v>
      </c>
      <c r="C36" s="6" t="s">
        <v>636</v>
      </c>
    </row>
    <row r="37" spans="1:5">
      <c r="A37" s="6" t="s">
        <v>26</v>
      </c>
      <c r="B37" s="1" t="s">
        <v>632</v>
      </c>
      <c r="C37" s="6" t="s">
        <v>636</v>
      </c>
    </row>
    <row r="38" spans="1:5">
      <c r="A38" s="6" t="s">
        <v>27</v>
      </c>
      <c r="B38" s="1" t="s">
        <v>633</v>
      </c>
      <c r="C38" s="6" t="s">
        <v>636</v>
      </c>
    </row>
    <row r="39" spans="1:5">
      <c r="A39" s="6" t="s">
        <v>28</v>
      </c>
      <c r="B39" s="1" t="s">
        <v>634</v>
      </c>
      <c r="C39" s="6" t="s">
        <v>636</v>
      </c>
    </row>
    <row r="40" spans="1:5">
      <c r="A40" s="6" t="s">
        <v>30</v>
      </c>
      <c r="B40" s="1" t="s">
        <v>635</v>
      </c>
      <c r="C40" s="6" t="s">
        <v>636</v>
      </c>
    </row>
    <row r="41" spans="1:5">
      <c r="A41" s="6" t="s">
        <v>466</v>
      </c>
      <c r="B41" s="1"/>
      <c r="C41" s="6" t="s">
        <v>16</v>
      </c>
    </row>
    <row r="42" spans="1:5">
      <c r="A42" s="6" t="s">
        <v>467</v>
      </c>
      <c r="B42" s="1"/>
      <c r="C42" s="6" t="s">
        <v>16</v>
      </c>
    </row>
    <row r="43" spans="1:5">
      <c r="A43" s="6" t="s">
        <v>468</v>
      </c>
      <c r="B43" s="1"/>
      <c r="C43" s="6" t="s">
        <v>16</v>
      </c>
    </row>
    <row r="44" spans="1:5">
      <c r="A44" s="6" t="s">
        <v>31</v>
      </c>
      <c r="B44" s="1" t="s">
        <v>521</v>
      </c>
      <c r="C44" s="6" t="s">
        <v>529</v>
      </c>
    </row>
    <row r="45" spans="1:5">
      <c r="A45" s="6" t="s">
        <v>32</v>
      </c>
      <c r="B45" s="1" t="s">
        <v>522</v>
      </c>
      <c r="C45" s="6" t="s">
        <v>529</v>
      </c>
    </row>
    <row r="46" spans="1:5">
      <c r="A46" s="6" t="s">
        <v>33</v>
      </c>
      <c r="B46" s="1" t="s">
        <v>523</v>
      </c>
      <c r="C46" s="6" t="s">
        <v>529</v>
      </c>
    </row>
    <row r="47" spans="1:5">
      <c r="A47" s="6" t="s">
        <v>34</v>
      </c>
      <c r="B47" s="1" t="s">
        <v>524</v>
      </c>
      <c r="C47" s="6" t="s">
        <v>529</v>
      </c>
    </row>
    <row r="48" spans="1:5">
      <c r="A48" s="6" t="s">
        <v>35</v>
      </c>
      <c r="B48" s="1" t="s">
        <v>525</v>
      </c>
      <c r="C48" s="6" t="s">
        <v>529</v>
      </c>
    </row>
    <row r="49" spans="1:3">
      <c r="A49" s="6" t="s">
        <v>36</v>
      </c>
      <c r="B49" s="1" t="s">
        <v>526</v>
      </c>
      <c r="C49" s="6" t="s">
        <v>529</v>
      </c>
    </row>
    <row r="50" spans="1:3">
      <c r="A50" s="6" t="s">
        <v>37</v>
      </c>
      <c r="B50" s="1" t="s">
        <v>518</v>
      </c>
      <c r="C50" s="6" t="s">
        <v>529</v>
      </c>
    </row>
    <row r="51" spans="1:3">
      <c r="A51" s="6" t="s">
        <v>469</v>
      </c>
      <c r="B51" s="1"/>
      <c r="C51" s="6" t="s">
        <v>16</v>
      </c>
    </row>
    <row r="52" spans="1:3">
      <c r="A52" s="6" t="s">
        <v>470</v>
      </c>
      <c r="B52" s="1"/>
      <c r="C52" s="6" t="s">
        <v>16</v>
      </c>
    </row>
    <row r="53" spans="1:3">
      <c r="A53" s="6" t="s">
        <v>471</v>
      </c>
      <c r="B53" s="1"/>
      <c r="C53" s="6" t="s">
        <v>16</v>
      </c>
    </row>
    <row r="54" spans="1:3">
      <c r="A54" s="6" t="s">
        <v>38</v>
      </c>
      <c r="B54" s="1" t="s">
        <v>460</v>
      </c>
      <c r="C54" s="6" t="s">
        <v>16</v>
      </c>
    </row>
    <row r="55" spans="1:3">
      <c r="A55" s="6" t="s">
        <v>39</v>
      </c>
      <c r="B55" s="1" t="s">
        <v>461</v>
      </c>
      <c r="C55" s="6" t="s">
        <v>16</v>
      </c>
    </row>
    <row r="56" spans="1:3">
      <c r="A56" s="6" t="s">
        <v>40</v>
      </c>
      <c r="B56" s="1" t="s">
        <v>462</v>
      </c>
      <c r="C56" s="6" t="s">
        <v>16</v>
      </c>
    </row>
    <row r="57" spans="1:3">
      <c r="A57" s="6" t="s">
        <v>41</v>
      </c>
      <c r="B57" s="1" t="s">
        <v>463</v>
      </c>
      <c r="C57" s="6" t="s">
        <v>16</v>
      </c>
    </row>
    <row r="58" spans="1:3">
      <c r="A58" s="6" t="s">
        <v>42</v>
      </c>
      <c r="B58" s="1" t="s">
        <v>464</v>
      </c>
      <c r="C58" s="6" t="s">
        <v>16</v>
      </c>
    </row>
    <row r="59" spans="1:3">
      <c r="A59" s="6" t="s">
        <v>43</v>
      </c>
      <c r="B59" s="1" t="s">
        <v>29</v>
      </c>
      <c r="C59" s="6" t="s">
        <v>16</v>
      </c>
    </row>
    <row r="60" spans="1:3">
      <c r="A60" s="6" t="s">
        <v>44</v>
      </c>
      <c r="B60" s="1" t="s">
        <v>465</v>
      </c>
      <c r="C60" s="6" t="s">
        <v>16</v>
      </c>
    </row>
    <row r="61" spans="1:3">
      <c r="A61" s="6" t="s">
        <v>472</v>
      </c>
      <c r="B61" s="1"/>
      <c r="C61" s="6" t="s">
        <v>16</v>
      </c>
    </row>
    <row r="62" spans="1:3">
      <c r="A62" s="6" t="s">
        <v>473</v>
      </c>
      <c r="B62" s="1"/>
      <c r="C62" s="6" t="s">
        <v>16</v>
      </c>
    </row>
    <row r="63" spans="1:3">
      <c r="A63" s="6" t="s">
        <v>474</v>
      </c>
      <c r="B63" s="1"/>
      <c r="C63" s="6" t="s">
        <v>16</v>
      </c>
    </row>
    <row r="64" spans="1:3">
      <c r="A64" s="6" t="s">
        <v>45</v>
      </c>
      <c r="B64" s="1" t="s">
        <v>460</v>
      </c>
      <c r="C64" s="6" t="s">
        <v>16</v>
      </c>
    </row>
    <row r="65" spans="1:3">
      <c r="A65" s="6" t="s">
        <v>46</v>
      </c>
      <c r="B65" s="1" t="s">
        <v>461</v>
      </c>
      <c r="C65" s="6" t="s">
        <v>16</v>
      </c>
    </row>
    <row r="66" spans="1:3">
      <c r="A66" s="6" t="s">
        <v>47</v>
      </c>
      <c r="B66" s="1" t="s">
        <v>462</v>
      </c>
      <c r="C66" s="6" t="s">
        <v>16</v>
      </c>
    </row>
    <row r="67" spans="1:3">
      <c r="A67" s="6" t="s">
        <v>48</v>
      </c>
      <c r="B67" s="1" t="s">
        <v>463</v>
      </c>
      <c r="C67" s="6" t="s">
        <v>16</v>
      </c>
    </row>
    <row r="68" spans="1:3">
      <c r="A68" s="6" t="s">
        <v>49</v>
      </c>
      <c r="B68" s="1" t="s">
        <v>464</v>
      </c>
      <c r="C68" s="6" t="s">
        <v>16</v>
      </c>
    </row>
    <row r="69" spans="1:3">
      <c r="A69" s="6" t="s">
        <v>50</v>
      </c>
      <c r="B69" s="1" t="s">
        <v>29</v>
      </c>
      <c r="C69" s="6" t="s">
        <v>16</v>
      </c>
    </row>
    <row r="70" spans="1:3">
      <c r="A70" s="6" t="s">
        <v>51</v>
      </c>
      <c r="B70" s="1" t="s">
        <v>465</v>
      </c>
      <c r="C70" s="6" t="s">
        <v>16</v>
      </c>
    </row>
    <row r="71" spans="1:3">
      <c r="A71" s="6" t="s">
        <v>475</v>
      </c>
      <c r="B71" s="1"/>
      <c r="C71" s="6" t="s">
        <v>16</v>
      </c>
    </row>
    <row r="72" spans="1:3">
      <c r="A72" s="6" t="s">
        <v>476</v>
      </c>
      <c r="B72" s="1"/>
      <c r="C72" s="6" t="s">
        <v>16</v>
      </c>
    </row>
    <row r="73" spans="1:3">
      <c r="A73" s="6" t="s">
        <v>477</v>
      </c>
      <c r="B73" s="1"/>
      <c r="C73" s="6" t="s">
        <v>16</v>
      </c>
    </row>
    <row r="74" spans="1:3">
      <c r="A74" s="6" t="s">
        <v>52</v>
      </c>
      <c r="B74" s="1" t="s">
        <v>460</v>
      </c>
      <c r="C74" s="6" t="s">
        <v>16</v>
      </c>
    </row>
    <row r="75" spans="1:3">
      <c r="A75" s="6" t="s">
        <v>53</v>
      </c>
      <c r="B75" s="1" t="s">
        <v>461</v>
      </c>
      <c r="C75" s="6" t="s">
        <v>16</v>
      </c>
    </row>
    <row r="76" spans="1:3">
      <c r="A76" s="6" t="s">
        <v>54</v>
      </c>
      <c r="B76" s="1" t="s">
        <v>462</v>
      </c>
      <c r="C76" s="6" t="s">
        <v>16</v>
      </c>
    </row>
    <row r="77" spans="1:3">
      <c r="A77" s="6" t="s">
        <v>55</v>
      </c>
      <c r="B77" s="1" t="s">
        <v>463</v>
      </c>
      <c r="C77" s="6" t="s">
        <v>16</v>
      </c>
    </row>
    <row r="78" spans="1:3">
      <c r="A78" s="6" t="s">
        <v>56</v>
      </c>
      <c r="B78" s="1" t="s">
        <v>464</v>
      </c>
      <c r="C78" s="6" t="s">
        <v>16</v>
      </c>
    </row>
    <row r="79" spans="1:3">
      <c r="A79" s="6" t="s">
        <v>57</v>
      </c>
      <c r="B79" s="1" t="s">
        <v>29</v>
      </c>
      <c r="C79" s="6" t="s">
        <v>16</v>
      </c>
    </row>
    <row r="80" spans="1:3">
      <c r="A80" s="6" t="s">
        <v>58</v>
      </c>
      <c r="B80" s="1" t="s">
        <v>465</v>
      </c>
      <c r="C80" s="6" t="s">
        <v>16</v>
      </c>
    </row>
    <row r="81" spans="1:3">
      <c r="A81" s="6" t="s">
        <v>478</v>
      </c>
      <c r="B81" s="1"/>
      <c r="C81" s="6" t="s">
        <v>16</v>
      </c>
    </row>
    <row r="82" spans="1:3">
      <c r="A82" s="6" t="s">
        <v>479</v>
      </c>
      <c r="B82" s="1"/>
      <c r="C82" s="6" t="s">
        <v>16</v>
      </c>
    </row>
    <row r="83" spans="1:3">
      <c r="A83" s="6" t="s">
        <v>480</v>
      </c>
      <c r="B83" s="1"/>
      <c r="C83" s="6" t="s">
        <v>16</v>
      </c>
    </row>
    <row r="84" spans="1:3">
      <c r="A84" s="6" t="s">
        <v>59</v>
      </c>
      <c r="B84" s="1" t="s">
        <v>521</v>
      </c>
      <c r="C84" s="6" t="s">
        <v>529</v>
      </c>
    </row>
    <row r="85" spans="1:3">
      <c r="A85" s="6" t="s">
        <v>60</v>
      </c>
      <c r="B85" s="1" t="s">
        <v>522</v>
      </c>
      <c r="C85" s="6" t="s">
        <v>529</v>
      </c>
    </row>
    <row r="86" spans="1:3">
      <c r="A86" s="6" t="s">
        <v>61</v>
      </c>
      <c r="B86" s="1" t="s">
        <v>523</v>
      </c>
      <c r="C86" s="6" t="s">
        <v>529</v>
      </c>
    </row>
    <row r="87" spans="1:3">
      <c r="A87" s="6" t="s">
        <v>62</v>
      </c>
      <c r="B87" s="1" t="s">
        <v>524</v>
      </c>
      <c r="C87" s="6" t="s">
        <v>529</v>
      </c>
    </row>
    <row r="88" spans="1:3">
      <c r="A88" s="6" t="s">
        <v>63</v>
      </c>
      <c r="B88" s="1" t="s">
        <v>525</v>
      </c>
      <c r="C88" s="6" t="s">
        <v>529</v>
      </c>
    </row>
    <row r="89" spans="1:3">
      <c r="A89" s="6" t="s">
        <v>64</v>
      </c>
      <c r="B89" s="1" t="s">
        <v>526</v>
      </c>
      <c r="C89" s="6" t="s">
        <v>529</v>
      </c>
    </row>
    <row r="90" spans="1:3">
      <c r="A90" s="6" t="s">
        <v>65</v>
      </c>
      <c r="B90" s="1" t="s">
        <v>518</v>
      </c>
      <c r="C90" s="6" t="s">
        <v>529</v>
      </c>
    </row>
    <row r="91" spans="1:3">
      <c r="A91" s="6" t="s">
        <v>481</v>
      </c>
      <c r="B91" s="1"/>
      <c r="C91" s="6" t="s">
        <v>16</v>
      </c>
    </row>
    <row r="92" spans="1:3">
      <c r="A92" s="6" t="s">
        <v>482</v>
      </c>
      <c r="B92" s="1"/>
      <c r="C92" s="6" t="s">
        <v>16</v>
      </c>
    </row>
    <row r="93" spans="1:3">
      <c r="A93" s="6" t="s">
        <v>483</v>
      </c>
      <c r="B93" s="1"/>
      <c r="C93" s="6" t="s">
        <v>16</v>
      </c>
    </row>
    <row r="94" spans="1:3">
      <c r="A94" s="6" t="s">
        <v>484</v>
      </c>
      <c r="B94" s="1" t="s">
        <v>3</v>
      </c>
      <c r="C94" s="6" t="s">
        <v>16</v>
      </c>
    </row>
    <row r="95" spans="1:3">
      <c r="A95" s="6" t="s">
        <v>485</v>
      </c>
      <c r="B95" s="1" t="s">
        <v>3</v>
      </c>
      <c r="C95" s="6" t="s">
        <v>16</v>
      </c>
    </row>
    <row r="96" spans="1:3">
      <c r="A96" s="6" t="s">
        <v>486</v>
      </c>
      <c r="B96" s="1" t="s">
        <v>3</v>
      </c>
      <c r="C96" s="6" t="s">
        <v>16</v>
      </c>
    </row>
    <row r="97" spans="1:4">
      <c r="A97" s="6" t="s">
        <v>487</v>
      </c>
      <c r="B97" s="1" t="s">
        <v>3</v>
      </c>
      <c r="C97" s="6" t="s">
        <v>16</v>
      </c>
    </row>
    <row r="98" spans="1:4">
      <c r="A98" s="6" t="s">
        <v>488</v>
      </c>
      <c r="B98" s="1" t="s">
        <v>3</v>
      </c>
      <c r="C98" s="6" t="s">
        <v>16</v>
      </c>
    </row>
    <row r="99" spans="1:4">
      <c r="A99" s="6" t="s">
        <v>489</v>
      </c>
      <c r="B99" s="1" t="s">
        <v>3</v>
      </c>
      <c r="C99" s="6" t="s">
        <v>16</v>
      </c>
    </row>
    <row r="100" spans="1:4" ht="15" customHeight="1">
      <c r="A100" s="6" t="s">
        <v>490</v>
      </c>
      <c r="B100" s="1" t="s">
        <v>3</v>
      </c>
      <c r="C100" s="6" t="s">
        <v>16</v>
      </c>
    </row>
    <row r="101" spans="1:4">
      <c r="A101" s="6" t="s">
        <v>601</v>
      </c>
      <c r="B101" s="1" t="s">
        <v>3</v>
      </c>
      <c r="C101" s="6" t="s">
        <v>16</v>
      </c>
      <c r="D101" t="str">
        <f t="shared" ref="D101" si="0">RIGHT(A101,1)</f>
        <v>T</v>
      </c>
    </row>
    <row r="102" spans="1:4">
      <c r="D102" t="str">
        <f t="shared" ref="D102:D112" si="1">RIGHT(A102,1)</f>
        <v/>
      </c>
    </row>
    <row r="103" spans="1:4">
      <c r="D103" t="str">
        <f t="shared" si="1"/>
        <v/>
      </c>
    </row>
    <row r="104" spans="1:4">
      <c r="D104" t="str">
        <f t="shared" si="1"/>
        <v/>
      </c>
    </row>
    <row r="105" spans="1:4">
      <c r="D105" t="str">
        <f t="shared" si="1"/>
        <v/>
      </c>
    </row>
    <row r="106" spans="1:4">
      <c r="D106" t="str">
        <f t="shared" si="1"/>
        <v/>
      </c>
    </row>
    <row r="107" spans="1:4">
      <c r="D107" t="str">
        <f t="shared" si="1"/>
        <v/>
      </c>
    </row>
    <row r="108" spans="1:4">
      <c r="D108" t="str">
        <f t="shared" si="1"/>
        <v/>
      </c>
    </row>
    <row r="109" spans="1:4">
      <c r="D109" t="str">
        <f t="shared" si="1"/>
        <v/>
      </c>
    </row>
    <row r="110" spans="1:4">
      <c r="D110" t="str">
        <f t="shared" si="1"/>
        <v/>
      </c>
    </row>
    <row r="111" spans="1:4">
      <c r="D111" t="str">
        <f t="shared" si="1"/>
        <v/>
      </c>
    </row>
    <row r="112" spans="1:4">
      <c r="D112" t="str">
        <f t="shared" si="1"/>
        <v/>
      </c>
    </row>
    <row r="118" spans="2:3" ht="15" customHeight="1">
      <c r="B118" s="52"/>
      <c r="C118" s="52"/>
    </row>
    <row r="1000" spans="1:1">
      <c r="A1000">
        <v>0</v>
      </c>
    </row>
    <row r="1001" spans="1:1">
      <c r="A1001">
        <v>1</v>
      </c>
    </row>
    <row r="1002" spans="1:1">
      <c r="A1002">
        <v>2</v>
      </c>
    </row>
    <row r="1003" spans="1:1">
      <c r="A1003">
        <v>3</v>
      </c>
    </row>
    <row r="1004" spans="1:1">
      <c r="A1004">
        <v>4</v>
      </c>
    </row>
    <row r="1005" spans="1:1">
      <c r="A1005">
        <v>5</v>
      </c>
    </row>
    <row r="1006" spans="1:1">
      <c r="A1006">
        <v>6</v>
      </c>
    </row>
  </sheetData>
  <sortState ref="A11:D116">
    <sortCondition ref="D11:D116"/>
  </sortState>
  <dataValidations count="1">
    <dataValidation type="list" allowBlank="1" showInputMessage="1" showErrorMessage="1" sqref="B2" xr:uid="{00000000-0002-0000-0200-000000000000}">
      <formula1>$A$1000:$A$1006</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heet1.MT29F2G16AADWP_NAND_CSn0_Vayu_EVM">
                <anchor moveWithCells="1">
                  <from>
                    <xdr:col>0</xdr:col>
                    <xdr:colOff>619125</xdr:colOff>
                    <xdr:row>7</xdr:row>
                    <xdr:rowOff>0</xdr:rowOff>
                  </from>
                  <to>
                    <xdr:col>1</xdr:col>
                    <xdr:colOff>247650</xdr:colOff>
                    <xdr:row>10</xdr:row>
                    <xdr:rowOff>95250</xdr:rowOff>
                  </to>
                </anchor>
              </controlPr>
            </control>
          </mc:Choice>
        </mc:AlternateContent>
        <mc:AlternateContent xmlns:mc="http://schemas.openxmlformats.org/markup-compatibility/2006">
          <mc:Choice Requires="x14">
            <control shapeId="2050" r:id="rId5" name="Button 2">
              <controlPr defaultSize="0" print="0" autoFill="0" autoPict="0" macro="[0]!Sheet1.S29GL512S10_NOR_CSn0_Vayu_EVM">
                <anchor moveWithCells="1">
                  <from>
                    <xdr:col>1</xdr:col>
                    <xdr:colOff>466725</xdr:colOff>
                    <xdr:row>7</xdr:row>
                    <xdr:rowOff>0</xdr:rowOff>
                  </from>
                  <to>
                    <xdr:col>2</xdr:col>
                    <xdr:colOff>1771650</xdr:colOff>
                    <xdr:row>10</xdr:row>
                    <xdr:rowOff>85725</xdr:rowOff>
                  </to>
                </anchor>
              </controlPr>
            </control>
          </mc:Choice>
        </mc:AlternateContent>
        <mc:AlternateContent xmlns:mc="http://schemas.openxmlformats.org/markup-compatibility/2006">
          <mc:Choice Requires="x14">
            <control shapeId="2051" r:id="rId6" name="Button 3">
              <controlPr defaultSize="0" print="0" autoFill="0" autoPict="0" macro="[0]!Sheet1.MT29F2G08AB_NAND_CSn0_AM335x_GP_EVM">
                <anchor moveWithCells="1">
                  <from>
                    <xdr:col>2</xdr:col>
                    <xdr:colOff>7505700</xdr:colOff>
                    <xdr:row>7</xdr:row>
                    <xdr:rowOff>0</xdr:rowOff>
                  </from>
                  <to>
                    <xdr:col>3</xdr:col>
                    <xdr:colOff>152400</xdr:colOff>
                    <xdr:row>10</xdr:row>
                    <xdr:rowOff>95250</xdr:rowOff>
                  </to>
                </anchor>
              </controlPr>
            </control>
          </mc:Choice>
        </mc:AlternateContent>
        <mc:AlternateContent xmlns:mc="http://schemas.openxmlformats.org/markup-compatibility/2006">
          <mc:Choice Requires="x14">
            <control shapeId="2052" r:id="rId7" name="Button 4">
              <controlPr defaultSize="0" print="0" autoFill="0" autoPict="0" macro="[0]!Sheet1.M29W160EB_NOR_CSn0_AM335x_ICE">
                <anchor moveWithCells="1">
                  <from>
                    <xdr:col>2</xdr:col>
                    <xdr:colOff>4657725</xdr:colOff>
                    <xdr:row>6</xdr:row>
                    <xdr:rowOff>180975</xdr:rowOff>
                  </from>
                  <to>
                    <xdr:col>2</xdr:col>
                    <xdr:colOff>7248525</xdr:colOff>
                    <xdr:row>10</xdr:row>
                    <xdr:rowOff>85725</xdr:rowOff>
                  </to>
                </anchor>
              </controlPr>
            </control>
          </mc:Choice>
        </mc:AlternateContent>
        <mc:AlternateContent xmlns:mc="http://schemas.openxmlformats.org/markup-compatibility/2006">
          <mc:Choice Requires="x14">
            <control shapeId="2054" r:id="rId8" name="Button 6">
              <controlPr defaultSize="0" print="0" autoFill="0" autoPict="0" macro="[0]!Sheet1.MT29F2G16AADWP_NAND_CSn0_J5_EVM">
                <anchor moveWithCells="1">
                  <from>
                    <xdr:col>2</xdr:col>
                    <xdr:colOff>2038350</xdr:colOff>
                    <xdr:row>7</xdr:row>
                    <xdr:rowOff>0</xdr:rowOff>
                  </from>
                  <to>
                    <xdr:col>2</xdr:col>
                    <xdr:colOff>4381500</xdr:colOff>
                    <xdr:row>10</xdr:row>
                    <xdr:rowOff>95250</xdr:rowOff>
                  </to>
                </anchor>
              </controlPr>
            </control>
          </mc:Choice>
        </mc:AlternateContent>
        <mc:AlternateContent xmlns:mc="http://schemas.openxmlformats.org/markup-compatibility/2006">
          <mc:Choice Requires="x14">
            <control shapeId="2055" r:id="rId9" name="Button 7">
              <controlPr defaultSize="0" print="0" autoFill="0" autoPict="0" macro="[0]!Sheet1.GPMC_FCLK_100MHz">
                <anchor moveWithCells="1">
                  <from>
                    <xdr:col>2</xdr:col>
                    <xdr:colOff>3924300</xdr:colOff>
                    <xdr:row>0</xdr:row>
                    <xdr:rowOff>57150</xdr:rowOff>
                  </from>
                  <to>
                    <xdr:col>2</xdr:col>
                    <xdr:colOff>4772025</xdr:colOff>
                    <xdr:row>2</xdr:row>
                    <xdr:rowOff>133350</xdr:rowOff>
                  </to>
                </anchor>
              </controlPr>
            </control>
          </mc:Choice>
        </mc:AlternateContent>
        <mc:AlternateContent xmlns:mc="http://schemas.openxmlformats.org/markup-compatibility/2006">
          <mc:Choice Requires="x14">
            <control shapeId="2056" r:id="rId10" name="Button 8">
              <controlPr defaultSize="0" print="0" autoFill="0" autoPict="0" macro="[0]!Sheet1.GPMC_FCLK_100MHz">
                <anchor moveWithCells="1">
                  <from>
                    <xdr:col>2</xdr:col>
                    <xdr:colOff>5010150</xdr:colOff>
                    <xdr:row>0</xdr:row>
                    <xdr:rowOff>57150</xdr:rowOff>
                  </from>
                  <to>
                    <xdr:col>2</xdr:col>
                    <xdr:colOff>5857875</xdr:colOff>
                    <xdr:row>2</xdr:row>
                    <xdr:rowOff>133350</xdr:rowOff>
                  </to>
                </anchor>
              </controlPr>
            </control>
          </mc:Choice>
        </mc:AlternateContent>
        <mc:AlternateContent xmlns:mc="http://schemas.openxmlformats.org/markup-compatibility/2006">
          <mc:Choice Requires="x14">
            <control shapeId="2057" r:id="rId11" name="Button 9">
              <controlPr defaultSize="0" print="0" autoFill="0" autoPict="0" macro="[0]!Sheet1.GPMC_FCLK_266MHz">
                <anchor moveWithCells="1">
                  <from>
                    <xdr:col>2</xdr:col>
                    <xdr:colOff>6115050</xdr:colOff>
                    <xdr:row>0</xdr:row>
                    <xdr:rowOff>57150</xdr:rowOff>
                  </from>
                  <to>
                    <xdr:col>2</xdr:col>
                    <xdr:colOff>7286625</xdr:colOff>
                    <xdr:row>2</xdr:row>
                    <xdr:rowOff>133350</xdr:rowOff>
                  </to>
                </anchor>
              </controlPr>
            </control>
          </mc:Choice>
        </mc:AlternateContent>
        <mc:AlternateContent xmlns:mc="http://schemas.openxmlformats.org/markup-compatibility/2006">
          <mc:Choice Requires="x14">
            <control shapeId="2058" r:id="rId12" name="Button 10">
              <controlPr defaultSize="0" print="0" autoFill="0" autoPict="0" macro="[0]!Sheet1.GPMC_FCLK_100MHz">
                <anchor moveWithCells="1">
                  <from>
                    <xdr:col>2</xdr:col>
                    <xdr:colOff>7562850</xdr:colOff>
                    <xdr:row>0</xdr:row>
                    <xdr:rowOff>66675</xdr:rowOff>
                  </from>
                  <to>
                    <xdr:col>2</xdr:col>
                    <xdr:colOff>8677275</xdr:colOff>
                    <xdr:row>2</xdr:row>
                    <xdr:rowOff>133350</xdr:rowOff>
                  </to>
                </anchor>
              </controlPr>
            </control>
          </mc:Choice>
        </mc:AlternateContent>
        <mc:AlternateContent xmlns:mc="http://schemas.openxmlformats.org/markup-compatibility/2006">
          <mc:Choice Requires="x14">
            <control shapeId="2059" r:id="rId13" name="Button 11">
              <controlPr defaultSize="0" print="0" autoFill="0" autoPict="0" macro="[0]!Sheet1.GPMC_FCLK_133MHz">
                <anchor moveWithCells="1">
                  <from>
                    <xdr:col>2</xdr:col>
                    <xdr:colOff>8924925</xdr:colOff>
                    <xdr:row>0</xdr:row>
                    <xdr:rowOff>66675</xdr:rowOff>
                  </from>
                  <to>
                    <xdr:col>3</xdr:col>
                    <xdr:colOff>85725</xdr:colOff>
                    <xdr:row>2</xdr:row>
                    <xdr:rowOff>133350</xdr:rowOff>
                  </to>
                </anchor>
              </controlPr>
            </control>
          </mc:Choice>
        </mc:AlternateContent>
        <mc:AlternateContent xmlns:mc="http://schemas.openxmlformats.org/markup-compatibility/2006">
          <mc:Choice Requires="x14">
            <control shapeId="2060" r:id="rId14" name="Button 12">
              <controlPr defaultSize="0" print="0" autoFill="0" autoPict="0" macro="[0]!Sheet1.GPMC_FCLK_333MHz">
                <anchor moveWithCells="1">
                  <from>
                    <xdr:col>3</xdr:col>
                    <xdr:colOff>276225</xdr:colOff>
                    <xdr:row>0</xdr:row>
                    <xdr:rowOff>66675</xdr:rowOff>
                  </from>
                  <to>
                    <xdr:col>4</xdr:col>
                    <xdr:colOff>781050</xdr:colOff>
                    <xdr:row>2</xdr:row>
                    <xdr:rowOff>133350</xdr:rowOff>
                  </to>
                </anchor>
              </controlPr>
            </control>
          </mc:Choice>
        </mc:AlternateContent>
        <mc:AlternateContent xmlns:mc="http://schemas.openxmlformats.org/markup-compatibility/2006">
          <mc:Choice Requires="x14">
            <control shapeId="2061" r:id="rId15" name="Button 13">
              <controlPr defaultSize="0" print="0" autoFill="0" autoPict="0" macro="[0]!Sheet1.GPMC_FCLK_200MHz">
                <anchor moveWithCells="1">
                  <from>
                    <xdr:col>5</xdr:col>
                    <xdr:colOff>133350</xdr:colOff>
                    <xdr:row>0</xdr:row>
                    <xdr:rowOff>66675</xdr:rowOff>
                  </from>
                  <to>
                    <xdr:col>7</xdr:col>
                    <xdr:colOff>28575</xdr:colOff>
                    <xdr:row>2</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AK422"/>
  <sheetViews>
    <sheetView zoomScale="85" zoomScaleNormal="85" workbookViewId="0">
      <pane ySplit="1" topLeftCell="A93" activePane="bottomLeft" state="frozen"/>
      <selection pane="bottomLeft" activeCell="L128" sqref="L128"/>
    </sheetView>
  </sheetViews>
  <sheetFormatPr defaultRowHeight="15"/>
  <cols>
    <col min="1" max="1" width="28.7109375" bestFit="1" customWidth="1"/>
    <col min="2" max="2" width="14.140625" customWidth="1"/>
    <col min="3" max="3" width="6.42578125" hidden="1" customWidth="1"/>
    <col min="4" max="5" width="6.85546875" hidden="1" customWidth="1"/>
    <col min="6" max="7" width="6.28515625" hidden="1" customWidth="1"/>
    <col min="8" max="8" width="5.85546875" hidden="1" customWidth="1"/>
    <col min="9" max="10" width="6.28515625" hidden="1" customWidth="1"/>
    <col min="11" max="12" width="33.28515625" bestFit="1" customWidth="1"/>
    <col min="13" max="13" width="28.5703125" bestFit="1" customWidth="1"/>
    <col min="14" max="14" width="23.42578125" bestFit="1" customWidth="1"/>
    <col min="15" max="15" width="29.28515625" bestFit="1" customWidth="1"/>
    <col min="16" max="16" width="19.85546875" bestFit="1" customWidth="1"/>
    <col min="17" max="17" width="28.7109375" bestFit="1" customWidth="1"/>
    <col min="18" max="18" width="25" bestFit="1" customWidth="1"/>
    <col min="19" max="19" width="24" bestFit="1" customWidth="1"/>
    <col min="20" max="20" width="20.7109375" bestFit="1" customWidth="1"/>
    <col min="21" max="21" width="22.7109375" bestFit="1" customWidth="1"/>
    <col min="22" max="22" width="17.28515625" bestFit="1" customWidth="1"/>
    <col min="23" max="23" width="14.85546875" bestFit="1" customWidth="1"/>
    <col min="24" max="24" width="10.7109375" bestFit="1" customWidth="1"/>
    <col min="25" max="25" width="15" bestFit="1" customWidth="1"/>
    <col min="26" max="26" width="13.5703125" bestFit="1" customWidth="1"/>
    <col min="27" max="27" width="10" bestFit="1" customWidth="1"/>
    <col min="28" max="28" width="23.42578125" bestFit="1" customWidth="1"/>
    <col min="29" max="29" width="10" bestFit="1" customWidth="1"/>
    <col min="30" max="30" width="18.140625" bestFit="1" customWidth="1"/>
    <col min="31" max="32" width="16.5703125" customWidth="1"/>
  </cols>
  <sheetData>
    <row r="1" spans="1:20" ht="21">
      <c r="A1" s="15" t="s">
        <v>75</v>
      </c>
      <c r="B1" s="15" t="s">
        <v>76</v>
      </c>
      <c r="C1" s="4">
        <v>8</v>
      </c>
      <c r="D1" s="4">
        <v>7</v>
      </c>
      <c r="E1" s="4">
        <v>6</v>
      </c>
      <c r="F1" s="4">
        <v>5</v>
      </c>
      <c r="G1" s="4">
        <v>4</v>
      </c>
      <c r="H1" s="4">
        <v>3</v>
      </c>
      <c r="I1" s="4">
        <v>2</v>
      </c>
      <c r="J1" s="4">
        <v>1</v>
      </c>
      <c r="K1" s="15" t="s">
        <v>162</v>
      </c>
      <c r="L1" s="3"/>
      <c r="M1" s="3"/>
      <c r="N1" s="3"/>
      <c r="O1" s="3"/>
      <c r="P1" s="3"/>
      <c r="Q1" s="3"/>
      <c r="R1" s="3"/>
      <c r="S1" s="3"/>
      <c r="T1" s="3"/>
    </row>
    <row r="2" spans="1:20" s="17" customFormat="1"/>
    <row r="3" spans="1:20" ht="15" customHeight="1">
      <c r="A3" s="15"/>
      <c r="B3" s="15"/>
      <c r="C3" s="3" t="s">
        <v>67</v>
      </c>
      <c r="D3" s="3" t="s">
        <v>68</v>
      </c>
      <c r="E3" s="3" t="s">
        <v>69</v>
      </c>
      <c r="F3" s="3" t="s">
        <v>70</v>
      </c>
      <c r="G3" s="3" t="s">
        <v>71</v>
      </c>
      <c r="H3" s="3" t="s">
        <v>72</v>
      </c>
      <c r="I3" s="3" t="s">
        <v>73</v>
      </c>
      <c r="J3" s="3" t="s">
        <v>74</v>
      </c>
      <c r="K3" s="3" t="s">
        <v>413</v>
      </c>
      <c r="L3" s="3"/>
      <c r="M3" s="3"/>
      <c r="N3" s="3"/>
      <c r="O3" s="3"/>
      <c r="P3" s="3"/>
      <c r="Q3" s="3"/>
      <c r="R3" s="3"/>
      <c r="S3" s="3"/>
      <c r="T3" s="3"/>
    </row>
    <row r="4" spans="1:20" s="8" customFormat="1">
      <c r="A4" s="1" t="s">
        <v>0</v>
      </c>
      <c r="B4" s="8" t="str">
        <f xml:space="preserve"> VLOOKUP(A4,'Reg Dump'!A:C,2,FALSE)</f>
        <v>0x00000060</v>
      </c>
      <c r="C4" s="8" t="str">
        <f t="shared" ref="C4:J4" si="0">HEX2BIN(LEFT(RIGHT(RIGHT($B4,8),C$1),1),4)</f>
        <v>0000</v>
      </c>
      <c r="D4" s="8" t="str">
        <f t="shared" si="0"/>
        <v>0000</v>
      </c>
      <c r="E4" s="8" t="str">
        <f t="shared" si="0"/>
        <v>0000</v>
      </c>
      <c r="F4" s="8" t="str">
        <f t="shared" si="0"/>
        <v>0000</v>
      </c>
      <c r="G4" s="8" t="str">
        <f t="shared" si="0"/>
        <v>0000</v>
      </c>
      <c r="H4" s="8" t="str">
        <f t="shared" si="0"/>
        <v>0000</v>
      </c>
      <c r="I4" s="8" t="str">
        <f t="shared" si="0"/>
        <v>0110</v>
      </c>
      <c r="J4" s="8" t="str">
        <f t="shared" si="0"/>
        <v>0000</v>
      </c>
      <c r="K4" s="67" t="s">
        <v>86</v>
      </c>
      <c r="L4" s="10" t="s">
        <v>126</v>
      </c>
      <c r="M4" s="12"/>
      <c r="N4" s="12"/>
      <c r="O4" s="12"/>
    </row>
    <row r="5" spans="1:20" s="8" customFormat="1" ht="16.5" hidden="1" customHeight="1" thickTop="1" thickBot="1">
      <c r="B5" s="8" t="str">
        <f>CONCATENATE(C4,D4,E4,F4,G4,H4,I4,J4)</f>
        <v>00000000000000000000000001100000</v>
      </c>
      <c r="K5" s="10">
        <v>31</v>
      </c>
      <c r="L5" s="11">
        <v>7</v>
      </c>
      <c r="M5" s="12"/>
      <c r="N5" s="12"/>
      <c r="O5" s="13"/>
    </row>
    <row r="6" spans="1:20" s="8" customFormat="1" ht="16.5" hidden="1" customHeight="1" thickTop="1" thickBot="1">
      <c r="K6" s="10">
        <v>24</v>
      </c>
      <c r="L6" s="10">
        <v>8</v>
      </c>
      <c r="M6" s="12"/>
      <c r="N6" s="12"/>
      <c r="O6" s="12"/>
    </row>
    <row r="7" spans="1:20" s="8" customFormat="1">
      <c r="B7" s="59" t="s">
        <v>411</v>
      </c>
      <c r="K7" s="10" t="str">
        <f>MID($B5,32-K5,K6)</f>
        <v>000000000000000000000000</v>
      </c>
      <c r="L7" s="10" t="str">
        <f>MID($B5,32-L5,L6)</f>
        <v>01100000</v>
      </c>
      <c r="M7" s="12"/>
      <c r="N7" s="12"/>
      <c r="O7" s="12"/>
    </row>
    <row r="8" spans="1:20" s="8" customFormat="1">
      <c r="B8" s="59" t="s">
        <v>412</v>
      </c>
      <c r="K8" s="10" t="s">
        <v>353</v>
      </c>
      <c r="L8" s="10" t="s">
        <v>414</v>
      </c>
    </row>
    <row r="9" spans="1:20" s="8" customFormat="1">
      <c r="B9" s="59"/>
    </row>
    <row r="10" spans="1:20" s="8" customFormat="1">
      <c r="A10" s="1" t="s">
        <v>2</v>
      </c>
      <c r="B10" s="8" t="str">
        <f xml:space="preserve"> VLOOKUP(A10,'Reg Dump'!A:C,2,FALSE)</f>
        <v>0x00000000</v>
      </c>
      <c r="C10" s="8" t="str">
        <f t="shared" ref="C10:J10" si="1">HEX2BIN(LEFT(RIGHT(RIGHT($B10,8),C$1),1),4)</f>
        <v>0000</v>
      </c>
      <c r="D10" s="8" t="str">
        <f t="shared" si="1"/>
        <v>0000</v>
      </c>
      <c r="E10" s="8" t="str">
        <f t="shared" si="1"/>
        <v>0000</v>
      </c>
      <c r="F10" s="8" t="str">
        <f t="shared" si="1"/>
        <v>0000</v>
      </c>
      <c r="G10" s="8" t="str">
        <f t="shared" si="1"/>
        <v>0000</v>
      </c>
      <c r="H10" s="8" t="str">
        <f t="shared" si="1"/>
        <v>0000</v>
      </c>
      <c r="I10" s="8" t="str">
        <f t="shared" si="1"/>
        <v>0000</v>
      </c>
      <c r="J10" s="8" t="str">
        <f t="shared" si="1"/>
        <v>0000</v>
      </c>
      <c r="K10" s="67" t="s">
        <v>86</v>
      </c>
      <c r="L10" s="10" t="s">
        <v>127</v>
      </c>
      <c r="M10" s="67" t="s">
        <v>86</v>
      </c>
      <c r="N10" s="10" t="s">
        <v>128</v>
      </c>
      <c r="O10" s="10" t="s">
        <v>129</v>
      </c>
    </row>
    <row r="11" spans="1:20" s="8" customFormat="1" ht="16.5" hidden="1" customHeight="1" thickTop="1" thickBot="1">
      <c r="B11" s="8" t="str">
        <f>CONCATENATE(C10,D10,E10,F10,G10,H10,I10,J10)</f>
        <v>00000000000000000000000000000000</v>
      </c>
      <c r="K11" s="10">
        <v>31</v>
      </c>
      <c r="L11" s="11">
        <v>4</v>
      </c>
      <c r="M11" s="10">
        <v>2</v>
      </c>
      <c r="N11" s="10">
        <v>1</v>
      </c>
      <c r="O11" s="10">
        <v>0</v>
      </c>
    </row>
    <row r="12" spans="1:20" s="8" customFormat="1" ht="16.5" hidden="1" customHeight="1" thickTop="1" thickBot="1">
      <c r="K12" s="10">
        <v>27</v>
      </c>
      <c r="L12" s="10">
        <v>2</v>
      </c>
      <c r="M12" s="10">
        <v>1</v>
      </c>
      <c r="N12" s="10">
        <v>1</v>
      </c>
      <c r="O12" s="10">
        <v>1</v>
      </c>
    </row>
    <row r="13" spans="1:20" s="8" customFormat="1">
      <c r="B13" s="59" t="s">
        <v>411</v>
      </c>
      <c r="K13" s="10" t="str">
        <f>MID($B11,32-K11,K12)</f>
        <v>000000000000000000000000000</v>
      </c>
      <c r="L13" s="10" t="str">
        <f>MID($B11,32-L11,L12)</f>
        <v>00</v>
      </c>
      <c r="M13" s="10" t="str">
        <f>MID($B11,32-M11,M12)</f>
        <v>0</v>
      </c>
      <c r="N13" s="10" t="str">
        <f>MID($B11,32-N11,N12)</f>
        <v>0</v>
      </c>
      <c r="O13" s="10" t="str">
        <f>MID($B11,32-O11,O12)</f>
        <v>0</v>
      </c>
    </row>
    <row r="14" spans="1:20" s="8" customFormat="1">
      <c r="B14" s="59" t="s">
        <v>412</v>
      </c>
      <c r="K14" s="10" t="s">
        <v>353</v>
      </c>
      <c r="L14" s="10">
        <f>BIN2DEC(L13)</f>
        <v>0</v>
      </c>
      <c r="M14" s="10" t="s">
        <v>353</v>
      </c>
      <c r="N14" s="10">
        <f>BIN2DEC(N13)</f>
        <v>0</v>
      </c>
      <c r="O14" s="10">
        <f>BIN2DEC(O13)</f>
        <v>0</v>
      </c>
    </row>
    <row r="15" spans="1:20" s="8" customFormat="1"/>
    <row r="16" spans="1:20" s="8" customFormat="1">
      <c r="A16" s="1" t="s">
        <v>5</v>
      </c>
      <c r="B16" s="8" t="str">
        <f xml:space="preserve"> VLOOKUP(A16,'Reg Dump'!A:C,2,FALSE)</f>
        <v>0x00000001</v>
      </c>
      <c r="C16" s="8" t="str">
        <f t="shared" ref="C16:J16" si="2">HEX2BIN(LEFT(RIGHT(RIGHT($B16,8),C$1),1),4)</f>
        <v>0000</v>
      </c>
      <c r="D16" s="8" t="str">
        <f t="shared" si="2"/>
        <v>0000</v>
      </c>
      <c r="E16" s="8" t="str">
        <f t="shared" si="2"/>
        <v>0000</v>
      </c>
      <c r="F16" s="8" t="str">
        <f t="shared" si="2"/>
        <v>0000</v>
      </c>
      <c r="G16" s="8" t="str">
        <f t="shared" si="2"/>
        <v>0000</v>
      </c>
      <c r="H16" s="8" t="str">
        <f t="shared" si="2"/>
        <v>0000</v>
      </c>
      <c r="I16" s="8" t="str">
        <f t="shared" si="2"/>
        <v>0000</v>
      </c>
      <c r="J16" s="8" t="str">
        <f t="shared" si="2"/>
        <v>0001</v>
      </c>
      <c r="K16" s="67" t="s">
        <v>86</v>
      </c>
      <c r="L16" s="10" t="s">
        <v>130</v>
      </c>
    </row>
    <row r="17" spans="1:16" s="8" customFormat="1" ht="16.5" hidden="1" customHeight="1" thickTop="1" thickBot="1">
      <c r="B17" s="8" t="str">
        <f>CONCATENATE(C16,D16,E16,F16,G16,H16,I16,J16)</f>
        <v>00000000000000000000000000000001</v>
      </c>
      <c r="K17" s="10">
        <v>31</v>
      </c>
      <c r="L17" s="11">
        <v>0</v>
      </c>
    </row>
    <row r="18" spans="1:16" s="8" customFormat="1" ht="16.5" hidden="1" customHeight="1" thickTop="1" thickBot="1">
      <c r="K18" s="10">
        <v>31</v>
      </c>
      <c r="L18" s="10">
        <v>1</v>
      </c>
      <c r="M18" s="12"/>
      <c r="N18" s="12"/>
      <c r="O18" s="12"/>
    </row>
    <row r="19" spans="1:16" s="8" customFormat="1">
      <c r="B19" s="59" t="s">
        <v>411</v>
      </c>
      <c r="K19" s="10" t="str">
        <f>MID($B17,32-K17,K18)</f>
        <v>0000000000000000000000000000000</v>
      </c>
      <c r="L19" s="10" t="str">
        <f>MID($B17,32-L17,L18)</f>
        <v>1</v>
      </c>
      <c r="M19" s="12"/>
      <c r="N19" s="12"/>
      <c r="O19" s="12"/>
    </row>
    <row r="20" spans="1:16" s="8" customFormat="1">
      <c r="B20" s="59" t="s">
        <v>412</v>
      </c>
      <c r="K20" s="10" t="s">
        <v>353</v>
      </c>
      <c r="L20" s="10">
        <f>BIN2DEC(L19)</f>
        <v>1</v>
      </c>
      <c r="M20" s="12"/>
      <c r="N20" s="12"/>
      <c r="O20" s="12"/>
    </row>
    <row r="21" spans="1:16" s="8" customFormat="1">
      <c r="M21" s="12"/>
      <c r="N21" s="12"/>
      <c r="O21" s="12"/>
    </row>
    <row r="22" spans="1:16" s="8" customFormat="1">
      <c r="A22" s="1" t="s">
        <v>6</v>
      </c>
      <c r="B22" s="8" t="str">
        <f xml:space="preserve"> VLOOKUP(A22,'Reg Dump'!A:C,2,FALSE)</f>
        <v>0x00000100</v>
      </c>
      <c r="C22" s="8" t="str">
        <f t="shared" ref="C22:J22" si="3">HEX2BIN(LEFT(RIGHT(RIGHT($B22,8),C$1),1),4)</f>
        <v>0000</v>
      </c>
      <c r="D22" s="8" t="str">
        <f t="shared" si="3"/>
        <v>0000</v>
      </c>
      <c r="E22" s="8" t="str">
        <f t="shared" si="3"/>
        <v>0000</v>
      </c>
      <c r="F22" s="8" t="str">
        <f t="shared" si="3"/>
        <v>0000</v>
      </c>
      <c r="G22" s="8" t="str">
        <f t="shared" si="3"/>
        <v>0000</v>
      </c>
      <c r="H22" s="8" t="str">
        <f t="shared" si="3"/>
        <v>0001</v>
      </c>
      <c r="I22" s="8" t="str">
        <f t="shared" si="3"/>
        <v>0000</v>
      </c>
      <c r="J22" s="8" t="str">
        <f t="shared" si="3"/>
        <v>0000</v>
      </c>
      <c r="K22" s="67" t="s">
        <v>86</v>
      </c>
      <c r="L22" s="10" t="s">
        <v>134</v>
      </c>
      <c r="M22" s="10" t="s">
        <v>133</v>
      </c>
      <c r="N22" s="67" t="s">
        <v>86</v>
      </c>
      <c r="O22" s="10" t="s">
        <v>132</v>
      </c>
      <c r="P22" s="10" t="s">
        <v>131</v>
      </c>
    </row>
    <row r="23" spans="1:16" s="8" customFormat="1" ht="16.5" hidden="1" customHeight="1" thickTop="1" thickBot="1">
      <c r="B23" s="8" t="str">
        <f>CONCATENATE(C22,D22,E22,F22,G22,H22,I22,J22)</f>
        <v>00000000000000000000000100000000</v>
      </c>
      <c r="K23" s="10">
        <v>31</v>
      </c>
      <c r="L23" s="10">
        <v>9</v>
      </c>
      <c r="M23" s="10">
        <v>8</v>
      </c>
      <c r="N23" s="11">
        <v>7</v>
      </c>
      <c r="O23" s="10">
        <v>1</v>
      </c>
      <c r="P23" s="10">
        <v>0</v>
      </c>
    </row>
    <row r="24" spans="1:16" s="8" customFormat="1" ht="16.5" hidden="1" customHeight="1" thickTop="1" thickBot="1">
      <c r="K24" s="10">
        <v>22</v>
      </c>
      <c r="L24" s="10">
        <v>1</v>
      </c>
      <c r="M24" s="10">
        <v>1</v>
      </c>
      <c r="N24" s="10">
        <v>6</v>
      </c>
      <c r="O24" s="10">
        <v>1</v>
      </c>
      <c r="P24" s="10">
        <v>1</v>
      </c>
    </row>
    <row r="25" spans="1:16" s="8" customFormat="1">
      <c r="B25" s="59" t="s">
        <v>411</v>
      </c>
      <c r="K25" s="10" t="str">
        <f t="shared" ref="K25:P25" si="4">MID($B23,32-K23,K24)</f>
        <v>0000000000000000000000</v>
      </c>
      <c r="L25" s="10" t="str">
        <f t="shared" si="4"/>
        <v>0</v>
      </c>
      <c r="M25" s="10" t="str">
        <f t="shared" si="4"/>
        <v>1</v>
      </c>
      <c r="N25" s="10" t="str">
        <f t="shared" si="4"/>
        <v>000000</v>
      </c>
      <c r="O25" s="10" t="str">
        <f t="shared" si="4"/>
        <v>0</v>
      </c>
      <c r="P25" s="10" t="str">
        <f t="shared" si="4"/>
        <v>0</v>
      </c>
    </row>
    <row r="26" spans="1:16" s="8" customFormat="1">
      <c r="B26" s="59" t="s">
        <v>412</v>
      </c>
      <c r="K26" s="10" t="s">
        <v>353</v>
      </c>
      <c r="L26" s="10">
        <f>BIN2DEC(L25)</f>
        <v>0</v>
      </c>
      <c r="M26" s="10">
        <f>BIN2DEC(M25)</f>
        <v>1</v>
      </c>
      <c r="N26" s="10" t="s">
        <v>353</v>
      </c>
      <c r="O26" s="10">
        <f>BIN2DEC(O25)</f>
        <v>0</v>
      </c>
      <c r="P26" s="10">
        <f>BIN2DEC(P25)</f>
        <v>0</v>
      </c>
    </row>
    <row r="27" spans="1:16" s="8" customFormat="1"/>
    <row r="28" spans="1:16" s="8" customFormat="1">
      <c r="A28" s="1" t="s">
        <v>7</v>
      </c>
      <c r="B28" s="8" t="str">
        <f xml:space="preserve"> VLOOKUP(A28,'Reg Dump'!A:C,2,FALSE)</f>
        <v>0x00000100</v>
      </c>
      <c r="C28" s="8" t="str">
        <f t="shared" ref="C28:J28" si="5">HEX2BIN(LEFT(RIGHT(RIGHT($B28,8),C$1),1),4)</f>
        <v>0000</v>
      </c>
      <c r="D28" s="8" t="str">
        <f t="shared" si="5"/>
        <v>0000</v>
      </c>
      <c r="E28" s="8" t="str">
        <f t="shared" si="5"/>
        <v>0000</v>
      </c>
      <c r="F28" s="8" t="str">
        <f t="shared" si="5"/>
        <v>0000</v>
      </c>
      <c r="G28" s="8" t="str">
        <f t="shared" si="5"/>
        <v>0000</v>
      </c>
      <c r="H28" s="8" t="str">
        <f t="shared" si="5"/>
        <v>0001</v>
      </c>
      <c r="I28" s="8" t="str">
        <f t="shared" si="5"/>
        <v>0000</v>
      </c>
      <c r="J28" s="8" t="str">
        <f t="shared" si="5"/>
        <v>0000</v>
      </c>
      <c r="K28" s="67" t="s">
        <v>86</v>
      </c>
      <c r="L28" s="10" t="s">
        <v>136</v>
      </c>
      <c r="M28" s="10" t="s">
        <v>137</v>
      </c>
      <c r="N28" s="67" t="s">
        <v>86</v>
      </c>
      <c r="O28" s="10" t="s">
        <v>138</v>
      </c>
      <c r="P28" s="10" t="s">
        <v>135</v>
      </c>
    </row>
    <row r="29" spans="1:16" s="8" customFormat="1" hidden="1">
      <c r="B29" s="8" t="str">
        <f>CONCATENATE(C28,D28,E28,F28,G28,H28,I28,J28)</f>
        <v>00000000000000000000000100000000</v>
      </c>
      <c r="K29" s="10">
        <v>31</v>
      </c>
      <c r="L29" s="10">
        <v>9</v>
      </c>
      <c r="M29" s="10">
        <v>8</v>
      </c>
      <c r="N29" s="11">
        <v>7</v>
      </c>
      <c r="O29" s="10">
        <v>1</v>
      </c>
      <c r="P29" s="10">
        <v>0</v>
      </c>
    </row>
    <row r="30" spans="1:16" s="8" customFormat="1" hidden="1">
      <c r="K30" s="10">
        <v>22</v>
      </c>
      <c r="L30" s="10">
        <v>1</v>
      </c>
      <c r="M30" s="10">
        <v>1</v>
      </c>
      <c r="N30" s="10">
        <v>6</v>
      </c>
      <c r="O30" s="10">
        <v>1</v>
      </c>
      <c r="P30" s="10">
        <v>1</v>
      </c>
    </row>
    <row r="31" spans="1:16" s="8" customFormat="1">
      <c r="B31" s="59" t="s">
        <v>411</v>
      </c>
      <c r="K31" s="10" t="str">
        <f t="shared" ref="K31:P31" si="6">MID($B29,32-K29,K30)</f>
        <v>0000000000000000000000</v>
      </c>
      <c r="L31" s="10" t="str">
        <f t="shared" si="6"/>
        <v>0</v>
      </c>
      <c r="M31" s="10" t="str">
        <f t="shared" si="6"/>
        <v>1</v>
      </c>
      <c r="N31" s="10" t="str">
        <f t="shared" si="6"/>
        <v>000000</v>
      </c>
      <c r="O31" s="10" t="str">
        <f t="shared" si="6"/>
        <v>0</v>
      </c>
      <c r="P31" s="10" t="str">
        <f t="shared" si="6"/>
        <v>0</v>
      </c>
    </row>
    <row r="32" spans="1:16" s="8" customFormat="1">
      <c r="B32" s="59" t="s">
        <v>412</v>
      </c>
      <c r="K32" s="10" t="s">
        <v>353</v>
      </c>
      <c r="L32" s="10">
        <f>BIN2DEC(L31)</f>
        <v>0</v>
      </c>
      <c r="M32" s="10">
        <f>BIN2DEC(M31)</f>
        <v>1</v>
      </c>
      <c r="N32" s="10" t="s">
        <v>353</v>
      </c>
      <c r="O32" s="10">
        <f>BIN2DEC(O31)</f>
        <v>0</v>
      </c>
      <c r="P32" s="10">
        <f>BIN2DEC(P31)</f>
        <v>0</v>
      </c>
    </row>
    <row r="33" spans="1:18" s="8" customFormat="1">
      <c r="K33" s="12"/>
      <c r="L33" s="12"/>
      <c r="M33" s="12"/>
      <c r="N33" s="12"/>
      <c r="O33" s="12"/>
      <c r="P33" s="12"/>
    </row>
    <row r="34" spans="1:18" s="8" customFormat="1">
      <c r="A34" s="1" t="s">
        <v>8</v>
      </c>
      <c r="B34" s="8" t="str">
        <f xml:space="preserve"> VLOOKUP(A34,'Reg Dump'!A:C,2,FALSE)</f>
        <v>0x00001FF0</v>
      </c>
      <c r="C34" s="8" t="str">
        <f t="shared" ref="C34:J34" si="7">HEX2BIN(LEFT(RIGHT(RIGHT($B34,8),C$1),1),4)</f>
        <v>0000</v>
      </c>
      <c r="D34" s="8" t="str">
        <f t="shared" si="7"/>
        <v>0000</v>
      </c>
      <c r="E34" s="8" t="str">
        <f t="shared" si="7"/>
        <v>0000</v>
      </c>
      <c r="F34" s="8" t="str">
        <f t="shared" si="7"/>
        <v>0000</v>
      </c>
      <c r="G34" s="8" t="str">
        <f t="shared" si="7"/>
        <v>0001</v>
      </c>
      <c r="H34" s="8" t="str">
        <f t="shared" si="7"/>
        <v>1111</v>
      </c>
      <c r="I34" s="8" t="str">
        <f t="shared" si="7"/>
        <v>1111</v>
      </c>
      <c r="J34" s="8" t="str">
        <f t="shared" si="7"/>
        <v>0000</v>
      </c>
      <c r="K34" s="67" t="s">
        <v>86</v>
      </c>
      <c r="L34" s="10" t="s">
        <v>139</v>
      </c>
      <c r="M34" s="67" t="s">
        <v>86</v>
      </c>
      <c r="N34" s="10" t="s">
        <v>140</v>
      </c>
    </row>
    <row r="35" spans="1:18" s="8" customFormat="1" hidden="1">
      <c r="B35" s="8" t="str">
        <f>CONCATENATE(C34,D34,E34,F34,G34,H34,I34,J34)</f>
        <v>00000000000000000001111111110000</v>
      </c>
      <c r="K35" s="10">
        <v>31</v>
      </c>
      <c r="L35" s="11">
        <v>12</v>
      </c>
      <c r="M35" s="11">
        <v>3</v>
      </c>
      <c r="N35" s="11">
        <v>0</v>
      </c>
    </row>
    <row r="36" spans="1:18" s="8" customFormat="1" hidden="1">
      <c r="K36" s="10">
        <v>19</v>
      </c>
      <c r="L36" s="10">
        <v>9</v>
      </c>
      <c r="M36" s="10">
        <v>3</v>
      </c>
      <c r="N36" s="10">
        <v>1</v>
      </c>
    </row>
    <row r="37" spans="1:18" s="8" customFormat="1">
      <c r="B37" s="59" t="s">
        <v>411</v>
      </c>
      <c r="K37" s="10" t="str">
        <f>MID($B35,32-K35,K36)</f>
        <v>0000000000000000000</v>
      </c>
      <c r="L37" s="10" t="str">
        <f>MID($B35,32-L35,L36)</f>
        <v>111111111</v>
      </c>
      <c r="M37" s="10" t="str">
        <f>MID($B35,32-M35,M36)</f>
        <v>000</v>
      </c>
      <c r="N37" s="10" t="str">
        <f>MID($B35,32-N35,N36)</f>
        <v>0</v>
      </c>
    </row>
    <row r="38" spans="1:18" s="8" customFormat="1">
      <c r="B38" s="59" t="s">
        <v>412</v>
      </c>
      <c r="K38" s="10" t="s">
        <v>353</v>
      </c>
      <c r="L38" s="10">
        <f>BIN2DEC(L37)</f>
        <v>511</v>
      </c>
      <c r="M38" s="10" t="s">
        <v>353</v>
      </c>
      <c r="N38" s="10">
        <f>BIN2DEC(N37)</f>
        <v>0</v>
      </c>
    </row>
    <row r="39" spans="1:18" s="8" customFormat="1">
      <c r="K39" s="12"/>
      <c r="L39" s="12"/>
      <c r="M39" s="12"/>
      <c r="N39" s="12"/>
    </row>
    <row r="40" spans="1:18" s="8" customFormat="1">
      <c r="A40" s="1" t="s">
        <v>9</v>
      </c>
      <c r="B40" s="8" t="str">
        <f xml:space="preserve"> VLOOKUP(A40,'Reg Dump'!A:C,2,FALSE)</f>
        <v>0x00000000</v>
      </c>
      <c r="C40" s="8" t="str">
        <f t="shared" ref="C40:J40" si="8">HEX2BIN(LEFT(RIGHT(RIGHT($B40,8),C$1),1),4)</f>
        <v>0000</v>
      </c>
      <c r="D40" s="8" t="str">
        <f t="shared" si="8"/>
        <v>0000</v>
      </c>
      <c r="E40" s="8" t="str">
        <f t="shared" si="8"/>
        <v>0000</v>
      </c>
      <c r="F40" s="8" t="str">
        <f t="shared" si="8"/>
        <v>0000</v>
      </c>
      <c r="G40" s="8" t="str">
        <f t="shared" si="8"/>
        <v>0000</v>
      </c>
      <c r="H40" s="8" t="str">
        <f t="shared" si="8"/>
        <v>0000</v>
      </c>
      <c r="I40" s="8" t="str">
        <f t="shared" si="8"/>
        <v>0000</v>
      </c>
      <c r="J40" s="8" t="str">
        <f t="shared" si="8"/>
        <v>0000</v>
      </c>
      <c r="K40" s="67" t="s">
        <v>86</v>
      </c>
      <c r="L40" s="10" t="s">
        <v>141</v>
      </c>
    </row>
    <row r="41" spans="1:18" s="8" customFormat="1" hidden="1">
      <c r="B41" s="8" t="str">
        <f>CONCATENATE(C40,D40,E40,F40,G40,H40,I40,J40)</f>
        <v>00000000000000000000000000000000</v>
      </c>
      <c r="K41" s="10">
        <v>31</v>
      </c>
      <c r="L41" s="11">
        <v>30</v>
      </c>
    </row>
    <row r="42" spans="1:18" s="8" customFormat="1" hidden="1">
      <c r="K42" s="10">
        <v>1</v>
      </c>
      <c r="L42" s="10">
        <v>31</v>
      </c>
    </row>
    <row r="43" spans="1:18" s="8" customFormat="1">
      <c r="B43" s="59" t="s">
        <v>411</v>
      </c>
      <c r="K43" s="10" t="str">
        <f>MID($B41,32-K41,K42)</f>
        <v>0</v>
      </c>
      <c r="L43" s="10" t="str">
        <f>MID($B41,32-L41,L42)</f>
        <v>0000000000000000000000000000000</v>
      </c>
    </row>
    <row r="44" spans="1:18" s="8" customFormat="1">
      <c r="B44" s="59" t="s">
        <v>412</v>
      </c>
      <c r="K44" s="10" t="s">
        <v>353</v>
      </c>
      <c r="L44" s="10" t="s">
        <v>414</v>
      </c>
    </row>
    <row r="45" spans="1:18" s="8" customFormat="1">
      <c r="K45" s="12"/>
      <c r="L45" s="12"/>
    </row>
    <row r="46" spans="1:18" s="8" customFormat="1">
      <c r="A46" s="1" t="s">
        <v>10</v>
      </c>
      <c r="B46" s="8" t="str">
        <f xml:space="preserve"> VLOOKUP(A46,'Reg Dump'!A:C,2,FALSE)</f>
        <v>0x00000000</v>
      </c>
      <c r="C46" s="8" t="str">
        <f t="shared" ref="C46:J46" si="9">HEX2BIN(LEFT(RIGHT(RIGHT($B46,8),C$1),1),4)</f>
        <v>0000</v>
      </c>
      <c r="D46" s="8" t="str">
        <f t="shared" si="9"/>
        <v>0000</v>
      </c>
      <c r="E46" s="8" t="str">
        <f t="shared" si="9"/>
        <v>0000</v>
      </c>
      <c r="F46" s="8" t="str">
        <f t="shared" si="9"/>
        <v>0000</v>
      </c>
      <c r="G46" s="8" t="str">
        <f t="shared" si="9"/>
        <v>0000</v>
      </c>
      <c r="H46" s="8" t="str">
        <f t="shared" si="9"/>
        <v>0000</v>
      </c>
      <c r="I46" s="8" t="str">
        <f t="shared" si="9"/>
        <v>0000</v>
      </c>
      <c r="J46" s="8" t="str">
        <f t="shared" si="9"/>
        <v>0000</v>
      </c>
      <c r="K46" s="67" t="s">
        <v>86</v>
      </c>
      <c r="L46" s="10" t="s">
        <v>142</v>
      </c>
      <c r="M46" s="67" t="s">
        <v>86</v>
      </c>
      <c r="N46" s="10" t="s">
        <v>143</v>
      </c>
      <c r="O46" s="10" t="s">
        <v>144</v>
      </c>
      <c r="P46" s="10" t="s">
        <v>145</v>
      </c>
      <c r="Q46" s="67" t="s">
        <v>86</v>
      </c>
      <c r="R46" s="10" t="s">
        <v>146</v>
      </c>
    </row>
    <row r="47" spans="1:18" s="8" customFormat="1" hidden="1">
      <c r="B47" s="8" t="str">
        <f>CONCATENATE(C46,D46,E46,F46,G46,H46,I46,J46)</f>
        <v>00000000000000000000000000000000</v>
      </c>
      <c r="K47" s="10">
        <v>31</v>
      </c>
      <c r="L47" s="11">
        <v>10</v>
      </c>
      <c r="M47" s="11">
        <v>7</v>
      </c>
      <c r="N47" s="10">
        <v>4</v>
      </c>
      <c r="O47" s="10">
        <v>3</v>
      </c>
      <c r="P47" s="10">
        <v>2</v>
      </c>
      <c r="Q47" s="10">
        <v>1</v>
      </c>
      <c r="R47" s="10">
        <v>0</v>
      </c>
    </row>
    <row r="48" spans="1:18" s="8" customFormat="1" hidden="1">
      <c r="K48" s="10">
        <v>21</v>
      </c>
      <c r="L48" s="10">
        <v>3</v>
      </c>
      <c r="M48" s="10">
        <v>3</v>
      </c>
      <c r="N48" s="10">
        <v>1</v>
      </c>
      <c r="O48" s="10">
        <v>1</v>
      </c>
      <c r="P48" s="10">
        <v>1</v>
      </c>
      <c r="Q48" s="10">
        <v>1</v>
      </c>
      <c r="R48" s="10">
        <v>1</v>
      </c>
    </row>
    <row r="49" spans="1:18" s="8" customFormat="1">
      <c r="B49" s="59" t="s">
        <v>411</v>
      </c>
      <c r="K49" s="10" t="str">
        <f t="shared" ref="K49:R49" si="10">MID($B47,32-K47,K48)</f>
        <v>000000000000000000000</v>
      </c>
      <c r="L49" s="10" t="str">
        <f t="shared" si="10"/>
        <v>000</v>
      </c>
      <c r="M49" s="10" t="str">
        <f t="shared" si="10"/>
        <v>000</v>
      </c>
      <c r="N49" s="10" t="str">
        <f t="shared" si="10"/>
        <v>0</v>
      </c>
      <c r="O49" s="10" t="str">
        <f t="shared" si="10"/>
        <v>0</v>
      </c>
      <c r="P49" s="10" t="str">
        <f t="shared" si="10"/>
        <v>0</v>
      </c>
      <c r="Q49" s="10" t="str">
        <f t="shared" si="10"/>
        <v>0</v>
      </c>
      <c r="R49" s="10" t="str">
        <f t="shared" si="10"/>
        <v>0</v>
      </c>
    </row>
    <row r="50" spans="1:18" s="8" customFormat="1">
      <c r="B50" s="59" t="s">
        <v>412</v>
      </c>
      <c r="K50" s="10" t="s">
        <v>353</v>
      </c>
      <c r="L50" s="10">
        <f>BIN2DEC(L49)</f>
        <v>0</v>
      </c>
      <c r="M50" s="10" t="s">
        <v>353</v>
      </c>
      <c r="N50" s="10">
        <f>BIN2DEC(N49)</f>
        <v>0</v>
      </c>
      <c r="O50" s="10">
        <f>BIN2DEC(O49)</f>
        <v>0</v>
      </c>
      <c r="P50" s="10">
        <f>BIN2DEC(P49)</f>
        <v>0</v>
      </c>
      <c r="Q50" s="10" t="s">
        <v>353</v>
      </c>
      <c r="R50" s="10">
        <f>BIN2DEC(R49)</f>
        <v>0</v>
      </c>
    </row>
    <row r="51" spans="1:18" s="8" customFormat="1"/>
    <row r="52" spans="1:18" s="8" customFormat="1">
      <c r="A52" s="1" t="s">
        <v>11</v>
      </c>
      <c r="B52" s="8" t="str">
        <f xml:space="preserve"> VLOOKUP(A52,'Reg Dump'!A:C,2,FALSE)</f>
        <v>0x00000A00</v>
      </c>
      <c r="C52" s="8" t="str">
        <f t="shared" ref="C52:J52" si="11">HEX2BIN(LEFT(RIGHT(RIGHT($B52,8),C$1),1),4)</f>
        <v>0000</v>
      </c>
      <c r="D52" s="8" t="str">
        <f t="shared" si="11"/>
        <v>0000</v>
      </c>
      <c r="E52" s="8" t="str">
        <f t="shared" si="11"/>
        <v>0000</v>
      </c>
      <c r="F52" s="8" t="str">
        <f t="shared" si="11"/>
        <v>0000</v>
      </c>
      <c r="G52" s="8" t="str">
        <f t="shared" si="11"/>
        <v>0000</v>
      </c>
      <c r="H52" s="8" t="str">
        <f t="shared" si="11"/>
        <v>1010</v>
      </c>
      <c r="I52" s="8" t="str">
        <f t="shared" si="11"/>
        <v>0000</v>
      </c>
      <c r="J52" s="8" t="str">
        <f t="shared" si="11"/>
        <v>0000</v>
      </c>
      <c r="K52" s="67" t="s">
        <v>86</v>
      </c>
      <c r="L52" s="10" t="s">
        <v>147</v>
      </c>
      <c r="M52" s="10" t="s">
        <v>148</v>
      </c>
      <c r="N52" s="67" t="s">
        <v>86</v>
      </c>
      <c r="O52" s="10" t="s">
        <v>149</v>
      </c>
      <c r="P52" s="67" t="s">
        <v>86</v>
      </c>
      <c r="Q52" s="10" t="s">
        <v>150</v>
      </c>
      <c r="R52" s="10" t="s">
        <v>151</v>
      </c>
    </row>
    <row r="53" spans="1:18" s="8" customFormat="1" hidden="1">
      <c r="B53" s="8" t="str">
        <f>CONCATENATE(C52,D52,E52,F52,G52,H52,I52,J52)</f>
        <v>00000000000000000000101000000000</v>
      </c>
      <c r="K53" s="10">
        <v>31</v>
      </c>
      <c r="L53" s="11">
        <v>9</v>
      </c>
      <c r="M53" s="11">
        <v>8</v>
      </c>
      <c r="N53" s="11">
        <v>7</v>
      </c>
      <c r="O53" s="10">
        <v>4</v>
      </c>
      <c r="P53" s="11">
        <v>3</v>
      </c>
      <c r="Q53" s="10">
        <v>1</v>
      </c>
      <c r="R53" s="10">
        <v>0</v>
      </c>
    </row>
    <row r="54" spans="1:18" s="8" customFormat="1" hidden="1">
      <c r="K54" s="10">
        <v>22</v>
      </c>
      <c r="L54" s="10">
        <v>1</v>
      </c>
      <c r="M54" s="10">
        <v>1</v>
      </c>
      <c r="N54" s="10">
        <v>3</v>
      </c>
      <c r="O54" s="10">
        <v>1</v>
      </c>
      <c r="P54" s="10">
        <v>2</v>
      </c>
      <c r="Q54" s="10">
        <v>1</v>
      </c>
      <c r="R54" s="10">
        <v>1</v>
      </c>
    </row>
    <row r="55" spans="1:18" s="8" customFormat="1">
      <c r="B55" s="59" t="s">
        <v>411</v>
      </c>
      <c r="K55" s="10" t="str">
        <f t="shared" ref="K55:R55" si="12">MID($B53,32-K53,K54)</f>
        <v>0000000000000000000010</v>
      </c>
      <c r="L55" s="10" t="str">
        <f t="shared" si="12"/>
        <v>1</v>
      </c>
      <c r="M55" s="10" t="str">
        <f t="shared" si="12"/>
        <v>0</v>
      </c>
      <c r="N55" s="10" t="str">
        <f t="shared" si="12"/>
        <v>000</v>
      </c>
      <c r="O55" s="10" t="str">
        <f t="shared" si="12"/>
        <v>0</v>
      </c>
      <c r="P55" s="10" t="str">
        <f t="shared" si="12"/>
        <v>00</v>
      </c>
      <c r="Q55" s="10" t="str">
        <f t="shared" si="12"/>
        <v>0</v>
      </c>
      <c r="R55" s="10" t="str">
        <f t="shared" si="12"/>
        <v>0</v>
      </c>
    </row>
    <row r="56" spans="1:18" s="8" customFormat="1">
      <c r="B56" s="59" t="s">
        <v>412</v>
      </c>
      <c r="K56" s="10" t="s">
        <v>353</v>
      </c>
      <c r="L56" s="10">
        <f>BIN2DEC(L55)</f>
        <v>1</v>
      </c>
      <c r="M56" s="10">
        <f>BIN2DEC(M55)</f>
        <v>0</v>
      </c>
      <c r="N56" s="10" t="s">
        <v>353</v>
      </c>
      <c r="O56" s="10">
        <f>BIN2DEC(O55)</f>
        <v>0</v>
      </c>
      <c r="P56" s="10" t="s">
        <v>353</v>
      </c>
      <c r="Q56" s="10">
        <f>BIN2DEC(Q55)</f>
        <v>0</v>
      </c>
      <c r="R56" s="10">
        <f>BIN2DEC(R55)</f>
        <v>0</v>
      </c>
    </row>
    <row r="57" spans="1:18" s="8" customFormat="1"/>
    <row r="58" spans="1:18" s="8" customFormat="1">
      <c r="A58" s="1" t="s">
        <v>13</v>
      </c>
      <c r="B58" s="8" t="str">
        <f xml:space="preserve"> VLOOKUP(A58,'Reg Dump'!A:C,2,FALSE)</f>
        <v>0x00000101</v>
      </c>
      <c r="C58" s="8" t="str">
        <f t="shared" ref="C58:J58" si="13">HEX2BIN(LEFT(RIGHT(RIGHT($B58,8),C$1),1),4)</f>
        <v>0000</v>
      </c>
      <c r="D58" s="8" t="str">
        <f t="shared" si="13"/>
        <v>0000</v>
      </c>
      <c r="E58" s="8" t="str">
        <f t="shared" si="13"/>
        <v>0000</v>
      </c>
      <c r="F58" s="8" t="str">
        <f t="shared" si="13"/>
        <v>0000</v>
      </c>
      <c r="G58" s="8" t="str">
        <f t="shared" si="13"/>
        <v>0000</v>
      </c>
      <c r="H58" s="8" t="str">
        <f t="shared" si="13"/>
        <v>0001</v>
      </c>
      <c r="I58" s="8" t="str">
        <f t="shared" si="13"/>
        <v>0000</v>
      </c>
      <c r="J58" s="8" t="str">
        <f t="shared" si="13"/>
        <v>0001</v>
      </c>
      <c r="K58" s="67" t="s">
        <v>86</v>
      </c>
      <c r="L58" s="10" t="s">
        <v>152</v>
      </c>
      <c r="M58" s="10" t="s">
        <v>153</v>
      </c>
      <c r="N58" s="67" t="s">
        <v>86</v>
      </c>
      <c r="O58" s="10" t="s">
        <v>154</v>
      </c>
    </row>
    <row r="59" spans="1:18" s="8" customFormat="1" hidden="1">
      <c r="B59" s="8" t="str">
        <f>CONCATENATE(C58,D58,E58,F58,G58,H58,I58,J58)</f>
        <v>00000000000000000000000100000001</v>
      </c>
      <c r="K59" s="11">
        <v>31</v>
      </c>
      <c r="L59" s="11">
        <v>9</v>
      </c>
      <c r="M59" s="11">
        <v>8</v>
      </c>
      <c r="N59" s="11">
        <v>7</v>
      </c>
      <c r="O59" s="11">
        <v>0</v>
      </c>
    </row>
    <row r="60" spans="1:18" s="8" customFormat="1" hidden="1">
      <c r="K60" s="10">
        <v>22</v>
      </c>
      <c r="L60" s="10">
        <v>1</v>
      </c>
      <c r="M60" s="10">
        <v>1</v>
      </c>
      <c r="N60" s="10">
        <v>7</v>
      </c>
      <c r="O60" s="10">
        <v>1</v>
      </c>
    </row>
    <row r="61" spans="1:18" s="8" customFormat="1">
      <c r="B61" s="59" t="s">
        <v>411</v>
      </c>
      <c r="K61" s="10" t="str">
        <f>MID($B59,32-K59,K60)</f>
        <v>0000000000000000000000</v>
      </c>
      <c r="L61" s="10" t="str">
        <f>MID($B59,32-L59,L60)</f>
        <v>0</v>
      </c>
      <c r="M61" s="10" t="str">
        <f>MID($B59,32-M59,M60)</f>
        <v>1</v>
      </c>
      <c r="N61" s="10" t="str">
        <f>MID($B59,32-N59,N60)</f>
        <v>0000000</v>
      </c>
      <c r="O61" s="10" t="str">
        <f>MID($B59,32-O59,O60)</f>
        <v>1</v>
      </c>
    </row>
    <row r="62" spans="1:18" s="8" customFormat="1">
      <c r="B62" s="59" t="s">
        <v>412</v>
      </c>
      <c r="K62" s="10" t="s">
        <v>353</v>
      </c>
      <c r="L62" s="10">
        <f>BIN2DEC(L61)</f>
        <v>0</v>
      </c>
      <c r="M62" s="10">
        <f>BIN2DEC(M61)</f>
        <v>1</v>
      </c>
      <c r="N62" s="10" t="s">
        <v>353</v>
      </c>
      <c r="O62" s="10">
        <f>BIN2DEC(O61)</f>
        <v>1</v>
      </c>
    </row>
    <row r="63" spans="1:18" s="8" customFormat="1">
      <c r="K63" s="12"/>
      <c r="L63" s="12"/>
      <c r="M63" s="12"/>
      <c r="N63" s="12"/>
      <c r="O63" s="12"/>
    </row>
    <row r="64" spans="1:18" s="17" customFormat="1"/>
    <row r="65" spans="1:30" ht="23.25">
      <c r="A65" s="2" t="s">
        <v>155</v>
      </c>
      <c r="C65" s="3" t="s">
        <v>67</v>
      </c>
      <c r="D65" s="3" t="s">
        <v>68</v>
      </c>
      <c r="E65" s="3" t="s">
        <v>69</v>
      </c>
      <c r="F65" s="3" t="s">
        <v>70</v>
      </c>
      <c r="G65" s="3" t="s">
        <v>71</v>
      </c>
      <c r="H65" s="3" t="s">
        <v>72</v>
      </c>
      <c r="I65" s="3" t="s">
        <v>73</v>
      </c>
      <c r="J65" s="3" t="s">
        <v>74</v>
      </c>
      <c r="K65" s="3" t="s">
        <v>413</v>
      </c>
    </row>
    <row r="66" spans="1:30" s="42" customFormat="1">
      <c r="A66" s="31" t="s">
        <v>15</v>
      </c>
      <c r="B66" s="42" t="str">
        <f xml:space="preserve"> VLOOKUP(A66,'Reg Dump'!A:C,2,FALSE)</f>
        <v>0x79001201</v>
      </c>
      <c r="C66" s="43" t="str">
        <f t="shared" ref="C66:J66" si="14">HEX2BIN(LEFT(RIGHT(RIGHT($B66,8),C$1),1),4)</f>
        <v>0111</v>
      </c>
      <c r="D66" s="43" t="str">
        <f t="shared" si="14"/>
        <v>1001</v>
      </c>
      <c r="E66" s="43" t="str">
        <f t="shared" si="14"/>
        <v>0000</v>
      </c>
      <c r="F66" s="43" t="str">
        <f t="shared" si="14"/>
        <v>0000</v>
      </c>
      <c r="G66" s="43" t="str">
        <f t="shared" si="14"/>
        <v>0001</v>
      </c>
      <c r="H66" s="43" t="str">
        <f t="shared" si="14"/>
        <v>0010</v>
      </c>
      <c r="I66" s="43" t="str">
        <f t="shared" si="14"/>
        <v>0000</v>
      </c>
      <c r="J66" s="43" t="str">
        <f t="shared" si="14"/>
        <v>0001</v>
      </c>
      <c r="K66" s="57" t="s">
        <v>77</v>
      </c>
      <c r="L66" s="57" t="s">
        <v>78</v>
      </c>
      <c r="M66" s="57" t="s">
        <v>79</v>
      </c>
      <c r="N66" s="57" t="s">
        <v>80</v>
      </c>
      <c r="O66" s="57" t="s">
        <v>81</v>
      </c>
      <c r="P66" s="57" t="s">
        <v>82</v>
      </c>
      <c r="Q66" s="106" t="s">
        <v>83</v>
      </c>
      <c r="R66" s="57" t="s">
        <v>84</v>
      </c>
      <c r="S66" s="57" t="s">
        <v>85</v>
      </c>
      <c r="T66" s="58" t="s">
        <v>86</v>
      </c>
      <c r="U66" s="57" t="s">
        <v>87</v>
      </c>
      <c r="V66" s="57" t="s">
        <v>88</v>
      </c>
      <c r="W66" s="57" t="s">
        <v>86</v>
      </c>
      <c r="X66" s="100" t="s">
        <v>89</v>
      </c>
      <c r="Y66" s="58" t="s">
        <v>90</v>
      </c>
      <c r="Z66" s="101" t="s">
        <v>91</v>
      </c>
      <c r="AA66" s="58" t="s">
        <v>86</v>
      </c>
      <c r="AB66" s="57" t="s">
        <v>92</v>
      </c>
      <c r="AC66" s="58" t="s">
        <v>86</v>
      </c>
      <c r="AD66" s="57" t="s">
        <v>93</v>
      </c>
    </row>
    <row r="67" spans="1:30" s="45" customFormat="1" hidden="1">
      <c r="B67" s="42" t="str">
        <f>CONCATENATE(C66,D66,E66,F66,G66,H66,I66,J66)</f>
        <v>01111001000000000001001000000001</v>
      </c>
      <c r="K67" s="46">
        <v>31</v>
      </c>
      <c r="L67" s="46">
        <v>30</v>
      </c>
      <c r="M67" s="46">
        <v>29</v>
      </c>
      <c r="N67" s="46">
        <v>28</v>
      </c>
      <c r="O67" s="46">
        <v>27</v>
      </c>
      <c r="P67" s="46">
        <v>26</v>
      </c>
      <c r="Q67" s="46">
        <v>24</v>
      </c>
      <c r="R67" s="46">
        <v>22</v>
      </c>
      <c r="S67" s="46">
        <v>21</v>
      </c>
      <c r="T67" s="46">
        <v>20</v>
      </c>
      <c r="U67" s="46">
        <v>19</v>
      </c>
      <c r="V67" s="46">
        <v>17</v>
      </c>
      <c r="W67" s="46">
        <v>15</v>
      </c>
      <c r="X67" s="46">
        <v>13</v>
      </c>
      <c r="Y67" s="46">
        <v>11</v>
      </c>
      <c r="Z67" s="46">
        <v>9</v>
      </c>
      <c r="AA67" s="46">
        <v>7</v>
      </c>
      <c r="AB67" s="46">
        <v>4</v>
      </c>
      <c r="AC67" s="46">
        <v>3</v>
      </c>
      <c r="AD67" s="46">
        <v>1</v>
      </c>
    </row>
    <row r="68" spans="1:30" s="45" customFormat="1" hidden="1">
      <c r="B68" s="42"/>
      <c r="K68" s="46">
        <v>1</v>
      </c>
      <c r="L68" s="46">
        <v>1</v>
      </c>
      <c r="M68" s="46">
        <v>1</v>
      </c>
      <c r="N68" s="46">
        <v>1</v>
      </c>
      <c r="O68" s="46">
        <v>1</v>
      </c>
      <c r="P68" s="46">
        <v>2</v>
      </c>
      <c r="Q68" s="46">
        <v>2</v>
      </c>
      <c r="R68" s="46">
        <v>1</v>
      </c>
      <c r="S68" s="46">
        <v>1</v>
      </c>
      <c r="T68" s="46">
        <v>1</v>
      </c>
      <c r="U68" s="46">
        <v>2</v>
      </c>
      <c r="V68" s="46">
        <v>2</v>
      </c>
      <c r="W68" s="46">
        <v>2</v>
      </c>
      <c r="X68" s="46">
        <v>2</v>
      </c>
      <c r="Y68" s="46">
        <v>2</v>
      </c>
      <c r="Z68" s="46">
        <v>2</v>
      </c>
      <c r="AA68" s="46">
        <v>3</v>
      </c>
      <c r="AB68" s="46">
        <v>1</v>
      </c>
      <c r="AC68" s="46">
        <v>2</v>
      </c>
      <c r="AD68" s="46">
        <v>2</v>
      </c>
    </row>
    <row r="69" spans="1:30" s="42" customFormat="1">
      <c r="B69" s="63" t="s">
        <v>411</v>
      </c>
      <c r="K69" s="47" t="str">
        <f>MID($B67,32-K67,K68)</f>
        <v>0</v>
      </c>
      <c r="L69" s="47" t="str">
        <f t="shared" ref="L69:AD69" si="15">MID($B67,32-L67,L68)</f>
        <v>1</v>
      </c>
      <c r="M69" s="47" t="str">
        <f t="shared" si="15"/>
        <v>1</v>
      </c>
      <c r="N69" s="47" t="str">
        <f t="shared" si="15"/>
        <v>1</v>
      </c>
      <c r="O69" s="47" t="str">
        <f t="shared" si="15"/>
        <v>1</v>
      </c>
      <c r="P69" s="47" t="str">
        <f t="shared" si="15"/>
        <v>00</v>
      </c>
      <c r="Q69" s="47" t="str">
        <f t="shared" si="15"/>
        <v>10</v>
      </c>
      <c r="R69" s="47" t="str">
        <f t="shared" si="15"/>
        <v>0</v>
      </c>
      <c r="S69" s="47" t="str">
        <f t="shared" si="15"/>
        <v>0</v>
      </c>
      <c r="T69" s="47" t="str">
        <f t="shared" si="15"/>
        <v>0</v>
      </c>
      <c r="U69" s="47" t="str">
        <f t="shared" si="15"/>
        <v>00</v>
      </c>
      <c r="V69" s="47" t="str">
        <f t="shared" si="15"/>
        <v>00</v>
      </c>
      <c r="W69" s="47" t="str">
        <f t="shared" si="15"/>
        <v>00</v>
      </c>
      <c r="X69" s="47" t="str">
        <f t="shared" si="15"/>
        <v>01</v>
      </c>
      <c r="Y69" s="47" t="str">
        <f t="shared" si="15"/>
        <v>00</v>
      </c>
      <c r="Z69" s="47" t="str">
        <f t="shared" si="15"/>
        <v>10</v>
      </c>
      <c r="AA69" s="47" t="str">
        <f t="shared" si="15"/>
        <v>000</v>
      </c>
      <c r="AB69" s="47" t="str">
        <f t="shared" si="15"/>
        <v>0</v>
      </c>
      <c r="AC69" s="47" t="str">
        <f t="shared" si="15"/>
        <v>00</v>
      </c>
      <c r="AD69" s="47" t="str">
        <f t="shared" si="15"/>
        <v>01</v>
      </c>
    </row>
    <row r="70" spans="1:30" s="42" customFormat="1">
      <c r="B70" s="64" t="s">
        <v>412</v>
      </c>
      <c r="K70" s="44">
        <f>BIN2DEC(K69)</f>
        <v>0</v>
      </c>
      <c r="L70" s="44">
        <f>BIN2DEC(L69)</f>
        <v>1</v>
      </c>
      <c r="M70" s="44">
        <f t="shared" ref="M70:AD70" si="16">BIN2DEC(M69)</f>
        <v>1</v>
      </c>
      <c r="N70" s="44">
        <f t="shared" si="16"/>
        <v>1</v>
      </c>
      <c r="O70" s="44">
        <f t="shared" si="16"/>
        <v>1</v>
      </c>
      <c r="P70" s="44">
        <f t="shared" si="16"/>
        <v>0</v>
      </c>
      <c r="Q70" s="44">
        <f t="shared" si="16"/>
        <v>2</v>
      </c>
      <c r="R70" s="44">
        <f t="shared" si="16"/>
        <v>0</v>
      </c>
      <c r="S70" s="44">
        <f t="shared" si="16"/>
        <v>0</v>
      </c>
      <c r="T70" s="44">
        <f>BIN2DEC(T69)</f>
        <v>0</v>
      </c>
      <c r="U70" s="44">
        <f t="shared" si="16"/>
        <v>0</v>
      </c>
      <c r="V70" s="44">
        <f t="shared" si="16"/>
        <v>0</v>
      </c>
      <c r="W70" s="44">
        <f>BIN2DEC(W69)</f>
        <v>0</v>
      </c>
      <c r="X70" s="44">
        <f t="shared" si="16"/>
        <v>1</v>
      </c>
      <c r="Y70" s="44">
        <f t="shared" si="16"/>
        <v>0</v>
      </c>
      <c r="Z70" s="44">
        <f t="shared" si="16"/>
        <v>2</v>
      </c>
      <c r="AA70" s="44">
        <f>BIN2DEC(AA69)</f>
        <v>0</v>
      </c>
      <c r="AB70" s="44">
        <f t="shared" si="16"/>
        <v>0</v>
      </c>
      <c r="AC70" s="44">
        <f>BIN2DEC(AC69)</f>
        <v>0</v>
      </c>
      <c r="AD70" s="44">
        <f t="shared" si="16"/>
        <v>1</v>
      </c>
    </row>
    <row r="71" spans="1:30" s="42" customFormat="1"/>
    <row r="72" spans="1:30" s="42" customFormat="1">
      <c r="A72" s="41" t="s">
        <v>17</v>
      </c>
      <c r="B72" s="42" t="str">
        <f xml:space="preserve"> VLOOKUP(A72,'Reg Dump'!A:C,2,FALSE)</f>
        <v>0x00070780</v>
      </c>
      <c r="C72" s="43" t="str">
        <f t="shared" ref="C72:J72" si="17">HEX2BIN(LEFT(RIGHT(RIGHT($B72,8),C$1),1),4)</f>
        <v>0000</v>
      </c>
      <c r="D72" s="43" t="str">
        <f t="shared" si="17"/>
        <v>0000</v>
      </c>
      <c r="E72" s="43" t="str">
        <f t="shared" si="17"/>
        <v>0000</v>
      </c>
      <c r="F72" s="43" t="str">
        <f t="shared" si="17"/>
        <v>0111</v>
      </c>
      <c r="G72" s="43" t="str">
        <f t="shared" si="17"/>
        <v>0000</v>
      </c>
      <c r="H72" s="43" t="str">
        <f t="shared" si="17"/>
        <v>0111</v>
      </c>
      <c r="I72" s="43" t="str">
        <f t="shared" si="17"/>
        <v>1000</v>
      </c>
      <c r="J72" s="43" t="str">
        <f t="shared" si="17"/>
        <v>0000</v>
      </c>
      <c r="K72" s="58" t="s">
        <v>86</v>
      </c>
      <c r="L72" s="58" t="s">
        <v>94</v>
      </c>
      <c r="M72" s="58" t="s">
        <v>86</v>
      </c>
      <c r="N72" s="58" t="s">
        <v>95</v>
      </c>
      <c r="O72" s="58" t="s">
        <v>96</v>
      </c>
      <c r="P72" s="58" t="s">
        <v>86</v>
      </c>
      <c r="Q72" s="58" t="s">
        <v>97</v>
      </c>
    </row>
    <row r="73" spans="1:30" s="42" customFormat="1" hidden="1">
      <c r="B73" s="42" t="str">
        <f>CONCATENATE(C72,D72,E72,F72,G72,H72,I72,J72)</f>
        <v>00000000000001110000011110000000</v>
      </c>
      <c r="K73" s="44">
        <v>31</v>
      </c>
      <c r="L73" s="44">
        <v>20</v>
      </c>
      <c r="M73" s="44">
        <v>15</v>
      </c>
      <c r="N73" s="44">
        <v>12</v>
      </c>
      <c r="O73" s="44">
        <v>7</v>
      </c>
      <c r="P73" s="44">
        <v>6</v>
      </c>
      <c r="Q73" s="44">
        <v>3</v>
      </c>
    </row>
    <row r="74" spans="1:30" s="42" customFormat="1" hidden="1">
      <c r="K74" s="44">
        <v>11</v>
      </c>
      <c r="L74" s="44">
        <v>5</v>
      </c>
      <c r="M74" s="44">
        <v>3</v>
      </c>
      <c r="N74" s="44">
        <v>5</v>
      </c>
      <c r="O74" s="44">
        <v>1</v>
      </c>
      <c r="P74" s="44">
        <v>3</v>
      </c>
      <c r="Q74" s="44">
        <v>4</v>
      </c>
    </row>
    <row r="75" spans="1:30" s="42" customFormat="1">
      <c r="B75" s="63" t="s">
        <v>411</v>
      </c>
      <c r="K75" s="47" t="str">
        <f t="shared" ref="K75:Q75" si="18">MID($B73,32-K73,K74)</f>
        <v>00000000000</v>
      </c>
      <c r="L75" s="47" t="str">
        <f t="shared" si="18"/>
        <v>00111</v>
      </c>
      <c r="M75" s="47" t="str">
        <f t="shared" si="18"/>
        <v>000</v>
      </c>
      <c r="N75" s="47" t="str">
        <f t="shared" si="18"/>
        <v>00111</v>
      </c>
      <c r="O75" s="47" t="str">
        <f t="shared" si="18"/>
        <v>1</v>
      </c>
      <c r="P75" s="47" t="str">
        <f t="shared" si="18"/>
        <v>000</v>
      </c>
      <c r="Q75" s="47" t="str">
        <f t="shared" si="18"/>
        <v>0000</v>
      </c>
    </row>
    <row r="76" spans="1:30" s="42" customFormat="1">
      <c r="B76" s="64" t="s">
        <v>412</v>
      </c>
      <c r="K76" s="104" t="s">
        <v>519</v>
      </c>
      <c r="L76" s="44">
        <f t="shared" ref="L76:Q76" si="19">BIN2DEC(L75)</f>
        <v>7</v>
      </c>
      <c r="M76" s="44">
        <f t="shared" si="19"/>
        <v>0</v>
      </c>
      <c r="N76" s="44">
        <f t="shared" si="19"/>
        <v>7</v>
      </c>
      <c r="O76" s="44">
        <f t="shared" si="19"/>
        <v>1</v>
      </c>
      <c r="P76" s="44">
        <f t="shared" si="19"/>
        <v>0</v>
      </c>
      <c r="Q76" s="44">
        <f t="shared" si="19"/>
        <v>0</v>
      </c>
    </row>
    <row r="77" spans="1:30" s="42" customFormat="1"/>
    <row r="78" spans="1:30" s="42" customFormat="1">
      <c r="A78" s="41" t="s">
        <v>18</v>
      </c>
      <c r="B78" s="42" t="str">
        <f xml:space="preserve"> VLOOKUP(A78,'Reg Dump'!A:C,2,FALSE)</f>
        <v>0x22030311</v>
      </c>
      <c r="C78" s="43" t="str">
        <f t="shared" ref="C78:J78" si="20">HEX2BIN(LEFT(RIGHT(RIGHT($B78,8),C$1),1),4)</f>
        <v>0010</v>
      </c>
      <c r="D78" s="43" t="str">
        <f t="shared" si="20"/>
        <v>0010</v>
      </c>
      <c r="E78" s="43" t="str">
        <f t="shared" si="20"/>
        <v>0000</v>
      </c>
      <c r="F78" s="43" t="str">
        <f t="shared" si="20"/>
        <v>0011</v>
      </c>
      <c r="G78" s="43" t="str">
        <f t="shared" si="20"/>
        <v>0000</v>
      </c>
      <c r="H78" s="43" t="str">
        <f t="shared" si="20"/>
        <v>0011</v>
      </c>
      <c r="I78" s="43" t="str">
        <f t="shared" si="20"/>
        <v>0001</v>
      </c>
      <c r="J78" s="43" t="str">
        <f t="shared" si="20"/>
        <v>0001</v>
      </c>
      <c r="K78" s="58" t="s">
        <v>86</v>
      </c>
      <c r="L78" s="58" t="s">
        <v>98</v>
      </c>
      <c r="M78" s="58" t="s">
        <v>86</v>
      </c>
      <c r="N78" s="58" t="s">
        <v>99</v>
      </c>
      <c r="O78" s="60" t="s">
        <v>86</v>
      </c>
      <c r="P78" s="60" t="s">
        <v>100</v>
      </c>
      <c r="Q78" s="60" t="s">
        <v>86</v>
      </c>
      <c r="R78" s="60" t="s">
        <v>101</v>
      </c>
      <c r="S78" s="60" t="s">
        <v>102</v>
      </c>
      <c r="T78" s="60" t="s">
        <v>103</v>
      </c>
      <c r="U78" s="60" t="s">
        <v>104</v>
      </c>
    </row>
    <row r="79" spans="1:30" s="42" customFormat="1" hidden="1">
      <c r="B79" s="42" t="str">
        <f>CONCATENATE(C78,D78,E78,F78,G78,H78,I78,J78)</f>
        <v>00100010000000110000001100010001</v>
      </c>
      <c r="K79" s="46">
        <v>31</v>
      </c>
      <c r="L79" s="46">
        <v>30</v>
      </c>
      <c r="M79" s="46">
        <v>27</v>
      </c>
      <c r="N79" s="46">
        <v>26</v>
      </c>
      <c r="O79" s="46">
        <v>23</v>
      </c>
      <c r="P79" s="46">
        <v>20</v>
      </c>
      <c r="Q79" s="46">
        <v>15</v>
      </c>
      <c r="R79" s="49">
        <v>12</v>
      </c>
      <c r="S79" s="48">
        <v>7</v>
      </c>
      <c r="T79" s="49">
        <v>6</v>
      </c>
      <c r="U79" s="49">
        <v>3</v>
      </c>
    </row>
    <row r="80" spans="1:30" s="42" customFormat="1" hidden="1">
      <c r="K80" s="44">
        <v>1</v>
      </c>
      <c r="L80" s="44">
        <v>3</v>
      </c>
      <c r="M80" s="44">
        <v>1</v>
      </c>
      <c r="N80" s="44">
        <v>3</v>
      </c>
      <c r="O80" s="44">
        <v>3</v>
      </c>
      <c r="P80" s="44">
        <v>5</v>
      </c>
      <c r="Q80" s="44">
        <v>3</v>
      </c>
      <c r="R80" s="44">
        <v>5</v>
      </c>
      <c r="S80" s="44">
        <v>1</v>
      </c>
      <c r="T80" s="44">
        <v>3</v>
      </c>
      <c r="U80" s="44">
        <v>4</v>
      </c>
    </row>
    <row r="81" spans="1:21" s="42" customFormat="1">
      <c r="B81" s="63" t="s">
        <v>411</v>
      </c>
      <c r="K81" s="47" t="str">
        <f>MID($B79,32-K79,K80)</f>
        <v>0</v>
      </c>
      <c r="L81" s="47" t="str">
        <f t="shared" ref="L81:U81" si="21">MID($B79,32-L79,L80)</f>
        <v>010</v>
      </c>
      <c r="M81" s="47" t="str">
        <f t="shared" si="21"/>
        <v>0</v>
      </c>
      <c r="N81" s="47" t="str">
        <f t="shared" si="21"/>
        <v>010</v>
      </c>
      <c r="O81" s="47" t="str">
        <f t="shared" si="21"/>
        <v>000</v>
      </c>
      <c r="P81" s="47" t="str">
        <f t="shared" si="21"/>
        <v>00011</v>
      </c>
      <c r="Q81" s="47" t="str">
        <f t="shared" si="21"/>
        <v>000</v>
      </c>
      <c r="R81" s="47" t="str">
        <f t="shared" si="21"/>
        <v>00011</v>
      </c>
      <c r="S81" s="47" t="str">
        <f t="shared" si="21"/>
        <v>0</v>
      </c>
      <c r="T81" s="47" t="str">
        <f t="shared" si="21"/>
        <v>001</v>
      </c>
      <c r="U81" s="47" t="str">
        <f t="shared" si="21"/>
        <v>0001</v>
      </c>
    </row>
    <row r="82" spans="1:21" s="42" customFormat="1">
      <c r="B82" s="64" t="s">
        <v>412</v>
      </c>
      <c r="K82" s="44">
        <f>BIN2DEC(K81)</f>
        <v>0</v>
      </c>
      <c r="L82" s="44">
        <f t="shared" ref="L82:U82" si="22">BIN2DEC(L81)</f>
        <v>2</v>
      </c>
      <c r="M82" s="44">
        <f>BIN2DEC(M81)</f>
        <v>0</v>
      </c>
      <c r="N82" s="44">
        <f t="shared" si="22"/>
        <v>2</v>
      </c>
      <c r="O82" s="44">
        <f>BIN2DEC(O81)</f>
        <v>0</v>
      </c>
      <c r="P82" s="44">
        <f t="shared" si="22"/>
        <v>3</v>
      </c>
      <c r="Q82" s="44">
        <f>BIN2DEC(Q81)</f>
        <v>0</v>
      </c>
      <c r="R82" s="44">
        <f t="shared" si="22"/>
        <v>3</v>
      </c>
      <c r="S82" s="44">
        <f t="shared" si="22"/>
        <v>0</v>
      </c>
      <c r="T82" s="44">
        <f t="shared" si="22"/>
        <v>1</v>
      </c>
      <c r="U82" s="44">
        <f t="shared" si="22"/>
        <v>1</v>
      </c>
    </row>
    <row r="83" spans="1:21" s="42" customFormat="1"/>
    <row r="84" spans="1:21" s="42" customFormat="1">
      <c r="A84" s="41" t="s">
        <v>19</v>
      </c>
      <c r="B84" s="42" t="str">
        <f xml:space="preserve"> VLOOKUP(A84,'Reg Dump'!A:C,2,FALSE)</f>
        <v>0x07056715</v>
      </c>
      <c r="C84" s="43" t="str">
        <f t="shared" ref="C84:J84" si="23">HEX2BIN(LEFT(RIGHT(RIGHT($B84,8),C$1),1),4)</f>
        <v>0000</v>
      </c>
      <c r="D84" s="43" t="str">
        <f t="shared" si="23"/>
        <v>0111</v>
      </c>
      <c r="E84" s="43" t="str">
        <f t="shared" si="23"/>
        <v>0000</v>
      </c>
      <c r="F84" s="43" t="str">
        <f t="shared" si="23"/>
        <v>0101</v>
      </c>
      <c r="G84" s="43" t="str">
        <f t="shared" si="23"/>
        <v>0110</v>
      </c>
      <c r="H84" s="43" t="str">
        <f t="shared" si="23"/>
        <v>0111</v>
      </c>
      <c r="I84" s="43" t="str">
        <f t="shared" si="23"/>
        <v>0001</v>
      </c>
      <c r="J84" s="43" t="str">
        <f t="shared" si="23"/>
        <v>0101</v>
      </c>
      <c r="K84" s="58" t="s">
        <v>86</v>
      </c>
      <c r="L84" s="58" t="s">
        <v>105</v>
      </c>
      <c r="M84" s="58" t="s">
        <v>106</v>
      </c>
      <c r="N84" s="58" t="s">
        <v>86</v>
      </c>
      <c r="O84" s="58" t="s">
        <v>107</v>
      </c>
      <c r="P84" s="58" t="s">
        <v>108</v>
      </c>
      <c r="Q84" s="58" t="s">
        <v>109</v>
      </c>
      <c r="R84" s="58" t="s">
        <v>110</v>
      </c>
      <c r="S84" s="58" t="s">
        <v>111</v>
      </c>
      <c r="T84" s="58" t="s">
        <v>112</v>
      </c>
    </row>
    <row r="85" spans="1:21" s="42" customFormat="1" hidden="1">
      <c r="B85" s="42" t="str">
        <f>CONCATENATE(C84,D84,E84,F84,G84,H84,I84,J84)</f>
        <v>00000111000001010110011100010101</v>
      </c>
      <c r="K85" s="46">
        <v>31</v>
      </c>
      <c r="L85" s="46">
        <v>28</v>
      </c>
      <c r="M85" s="46">
        <v>23</v>
      </c>
      <c r="N85" s="46">
        <v>22</v>
      </c>
      <c r="O85" s="46">
        <v>19</v>
      </c>
      <c r="P85" s="46">
        <v>15</v>
      </c>
      <c r="Q85" s="49">
        <v>12</v>
      </c>
      <c r="R85" s="49">
        <v>7</v>
      </c>
      <c r="S85" s="50">
        <v>6</v>
      </c>
      <c r="T85" s="49">
        <v>3</v>
      </c>
    </row>
    <row r="86" spans="1:21" s="42" customFormat="1" hidden="1">
      <c r="K86" s="44">
        <v>3</v>
      </c>
      <c r="L86" s="44">
        <v>5</v>
      </c>
      <c r="M86" s="44">
        <v>1</v>
      </c>
      <c r="N86" s="44">
        <v>3</v>
      </c>
      <c r="O86" s="44">
        <v>4</v>
      </c>
      <c r="P86" s="44">
        <v>3</v>
      </c>
      <c r="Q86" s="44">
        <v>5</v>
      </c>
      <c r="R86" s="44">
        <v>1</v>
      </c>
      <c r="S86" s="44">
        <v>3</v>
      </c>
      <c r="T86" s="44">
        <v>4</v>
      </c>
    </row>
    <row r="87" spans="1:21" s="42" customFormat="1">
      <c r="B87" s="63" t="s">
        <v>411</v>
      </c>
      <c r="K87" s="47" t="str">
        <f t="shared" ref="K87:T87" si="24">MID($B85,32-K85,K86)</f>
        <v>000</v>
      </c>
      <c r="L87" s="47" t="str">
        <f t="shared" si="24"/>
        <v>00111</v>
      </c>
      <c r="M87" s="47" t="str">
        <f t="shared" si="24"/>
        <v>0</v>
      </c>
      <c r="N87" s="47" t="str">
        <f t="shared" si="24"/>
        <v>000</v>
      </c>
      <c r="O87" s="47" t="str">
        <f t="shared" si="24"/>
        <v>0101</v>
      </c>
      <c r="P87" s="47" t="str">
        <f t="shared" si="24"/>
        <v>011</v>
      </c>
      <c r="Q87" s="47" t="str">
        <f t="shared" si="24"/>
        <v>00111</v>
      </c>
      <c r="R87" s="47" t="str">
        <f t="shared" si="24"/>
        <v>0</v>
      </c>
      <c r="S87" s="47" t="str">
        <f t="shared" si="24"/>
        <v>001</v>
      </c>
      <c r="T87" s="47" t="str">
        <f t="shared" si="24"/>
        <v>0101</v>
      </c>
    </row>
    <row r="88" spans="1:21" s="42" customFormat="1">
      <c r="B88" s="64" t="s">
        <v>412</v>
      </c>
      <c r="K88" s="44">
        <f>BIN2DEC(K87)</f>
        <v>0</v>
      </c>
      <c r="L88" s="44">
        <f>BIN2DEC(L87)</f>
        <v>7</v>
      </c>
      <c r="M88" s="44">
        <f>BIN2DEC(M87)</f>
        <v>0</v>
      </c>
      <c r="N88" s="44">
        <f>BIN2DEC(N87)</f>
        <v>0</v>
      </c>
      <c r="O88" s="44">
        <f t="shared" ref="O88:T88" si="25">BIN2DEC(O87)</f>
        <v>5</v>
      </c>
      <c r="P88" s="44">
        <f t="shared" si="25"/>
        <v>3</v>
      </c>
      <c r="Q88" s="44">
        <f t="shared" si="25"/>
        <v>7</v>
      </c>
      <c r="R88" s="44">
        <f t="shared" si="25"/>
        <v>0</v>
      </c>
      <c r="S88" s="44">
        <f t="shared" si="25"/>
        <v>1</v>
      </c>
      <c r="T88" s="44">
        <f t="shared" si="25"/>
        <v>5</v>
      </c>
    </row>
    <row r="89" spans="1:21" s="42" customFormat="1"/>
    <row r="90" spans="1:21" s="42" customFormat="1">
      <c r="A90" s="41" t="s">
        <v>20</v>
      </c>
      <c r="B90" s="42" t="str">
        <f xml:space="preserve"> VLOOKUP(A90,'Reg Dump'!A:C,2,FALSE)</f>
        <v>0x02060808</v>
      </c>
      <c r="C90" s="43" t="str">
        <f t="shared" ref="C90:J90" si="26">HEX2BIN(LEFT(RIGHT(RIGHT($B90,8),C$1),1),4)</f>
        <v>0000</v>
      </c>
      <c r="D90" s="43" t="str">
        <f t="shared" si="26"/>
        <v>0010</v>
      </c>
      <c r="E90" s="43" t="str">
        <f t="shared" si="26"/>
        <v>0000</v>
      </c>
      <c r="F90" s="43" t="str">
        <f t="shared" si="26"/>
        <v>0110</v>
      </c>
      <c r="G90" s="43" t="str">
        <f t="shared" si="26"/>
        <v>0000</v>
      </c>
      <c r="H90" s="43" t="str">
        <f t="shared" si="26"/>
        <v>1000</v>
      </c>
      <c r="I90" s="43" t="str">
        <f t="shared" si="26"/>
        <v>0000</v>
      </c>
      <c r="J90" s="43" t="str">
        <f t="shared" si="26"/>
        <v>1000</v>
      </c>
      <c r="K90" s="60" t="s">
        <v>86</v>
      </c>
      <c r="L90" s="60" t="s">
        <v>116</v>
      </c>
      <c r="M90" s="60" t="s">
        <v>86</v>
      </c>
      <c r="N90" s="60" t="s">
        <v>113</v>
      </c>
      <c r="O90" s="60" t="s">
        <v>86</v>
      </c>
      <c r="P90" s="60" t="s">
        <v>114</v>
      </c>
      <c r="Q90" s="60" t="s">
        <v>86</v>
      </c>
      <c r="R90" s="60" t="s">
        <v>115</v>
      </c>
    </row>
    <row r="91" spans="1:21" s="42" customFormat="1" hidden="1">
      <c r="B91" s="42" t="str">
        <f>CONCATENATE(C90,D90,E90,F90,G90,H90,I90,J90)</f>
        <v>00000010000001100000100000001000</v>
      </c>
      <c r="K91" s="46">
        <v>31</v>
      </c>
      <c r="L91" s="46">
        <v>27</v>
      </c>
      <c r="M91" s="46">
        <v>23</v>
      </c>
      <c r="N91" s="49">
        <v>20</v>
      </c>
      <c r="O91" s="49">
        <v>15</v>
      </c>
      <c r="P91" s="50">
        <v>12</v>
      </c>
      <c r="Q91" s="51">
        <v>7</v>
      </c>
      <c r="R91" s="49">
        <v>4</v>
      </c>
    </row>
    <row r="92" spans="1:21" s="42" customFormat="1" hidden="1">
      <c r="K92" s="44">
        <v>4</v>
      </c>
      <c r="L92" s="44">
        <v>4</v>
      </c>
      <c r="M92" s="44">
        <v>3</v>
      </c>
      <c r="N92" s="44">
        <v>5</v>
      </c>
      <c r="O92" s="44">
        <v>3</v>
      </c>
      <c r="P92" s="44">
        <v>5</v>
      </c>
      <c r="Q92" s="44">
        <v>3</v>
      </c>
      <c r="R92" s="44">
        <v>5</v>
      </c>
    </row>
    <row r="93" spans="1:21" s="42" customFormat="1">
      <c r="B93" s="63" t="s">
        <v>411</v>
      </c>
      <c r="K93" s="47" t="str">
        <f t="shared" ref="K93:R93" si="27">MID($B91,32-K91,K92)</f>
        <v>0000</v>
      </c>
      <c r="L93" s="47" t="str">
        <f t="shared" si="27"/>
        <v>0010</v>
      </c>
      <c r="M93" s="47" t="str">
        <f t="shared" si="27"/>
        <v>000</v>
      </c>
      <c r="N93" s="47" t="str">
        <f t="shared" si="27"/>
        <v>00110</v>
      </c>
      <c r="O93" s="47" t="str">
        <f t="shared" si="27"/>
        <v>000</v>
      </c>
      <c r="P93" s="47" t="str">
        <f t="shared" si="27"/>
        <v>01000</v>
      </c>
      <c r="Q93" s="47" t="str">
        <f t="shared" si="27"/>
        <v>000</v>
      </c>
      <c r="R93" s="47" t="str">
        <f t="shared" si="27"/>
        <v>01000</v>
      </c>
    </row>
    <row r="94" spans="1:21" s="42" customFormat="1">
      <c r="B94" s="64" t="s">
        <v>412</v>
      </c>
      <c r="K94" s="44">
        <f t="shared" ref="K94:R94" si="28">BIN2DEC(K93)</f>
        <v>0</v>
      </c>
      <c r="L94" s="44">
        <f t="shared" si="28"/>
        <v>2</v>
      </c>
      <c r="M94" s="44">
        <f t="shared" si="28"/>
        <v>0</v>
      </c>
      <c r="N94" s="44">
        <f t="shared" si="28"/>
        <v>6</v>
      </c>
      <c r="O94" s="44">
        <f t="shared" si="28"/>
        <v>0</v>
      </c>
      <c r="P94" s="44">
        <f t="shared" si="28"/>
        <v>8</v>
      </c>
      <c r="Q94" s="44">
        <f t="shared" si="28"/>
        <v>0</v>
      </c>
      <c r="R94" s="44">
        <f t="shared" si="28"/>
        <v>8</v>
      </c>
    </row>
    <row r="95" spans="1:21" s="42" customFormat="1"/>
    <row r="96" spans="1:21" s="42" customFormat="1" ht="14.45" customHeight="1">
      <c r="A96" s="41" t="s">
        <v>21</v>
      </c>
      <c r="B96" s="42" t="str">
        <f xml:space="preserve"> VLOOKUP(A96,'Reg Dump'!A:C,2,FALSE)</f>
        <v>0x86050000</v>
      </c>
      <c r="C96" s="43" t="str">
        <f t="shared" ref="C96:J96" si="29">HEX2BIN(LEFT(RIGHT(RIGHT($B96,8),C$1),1),4)</f>
        <v>1000</v>
      </c>
      <c r="D96" s="43" t="str">
        <f t="shared" si="29"/>
        <v>0110</v>
      </c>
      <c r="E96" s="43" t="str">
        <f t="shared" si="29"/>
        <v>0000</v>
      </c>
      <c r="F96" s="43" t="str">
        <f t="shared" si="29"/>
        <v>0101</v>
      </c>
      <c r="G96" s="43" t="str">
        <f t="shared" si="29"/>
        <v>0000</v>
      </c>
      <c r="H96" s="43" t="str">
        <f t="shared" si="29"/>
        <v>0000</v>
      </c>
      <c r="I96" s="43" t="str">
        <f t="shared" si="29"/>
        <v>0000</v>
      </c>
      <c r="J96" s="43" t="str">
        <f t="shared" si="29"/>
        <v>0000</v>
      </c>
      <c r="K96" s="58" t="s">
        <v>86</v>
      </c>
      <c r="L96" s="58" t="s">
        <v>86</v>
      </c>
      <c r="M96" s="58" t="s">
        <v>117</v>
      </c>
      <c r="N96" s="58" t="s">
        <v>86</v>
      </c>
      <c r="O96" s="58" t="s">
        <v>118</v>
      </c>
      <c r="P96" s="58" t="s">
        <v>86</v>
      </c>
      <c r="Q96" s="58" t="s">
        <v>119</v>
      </c>
      <c r="R96" s="58" t="s">
        <v>122</v>
      </c>
      <c r="S96" s="58" t="s">
        <v>121</v>
      </c>
      <c r="T96" s="58" t="s">
        <v>86</v>
      </c>
      <c r="U96" s="58" t="s">
        <v>120</v>
      </c>
    </row>
    <row r="97" spans="1:30" s="42" customFormat="1" ht="19.899999999999999" hidden="1" customHeight="1">
      <c r="B97" s="42" t="str">
        <f>CONCATENATE(C96,D96,E96,F96,G96,H96,I96,J96)</f>
        <v>10000110000001010000000000000000</v>
      </c>
      <c r="K97" s="44">
        <v>31</v>
      </c>
      <c r="L97" s="44">
        <v>30</v>
      </c>
      <c r="M97" s="44">
        <v>28</v>
      </c>
      <c r="N97" s="44">
        <v>23</v>
      </c>
      <c r="O97" s="44">
        <v>19</v>
      </c>
      <c r="P97" s="44">
        <v>15</v>
      </c>
      <c r="Q97" s="51">
        <v>11</v>
      </c>
      <c r="R97" s="44">
        <v>7</v>
      </c>
      <c r="S97" s="44">
        <v>6</v>
      </c>
      <c r="T97" s="51">
        <v>5</v>
      </c>
      <c r="U97" s="51">
        <v>3</v>
      </c>
    </row>
    <row r="98" spans="1:30" s="42" customFormat="1" ht="19.899999999999999" hidden="1" customHeight="1">
      <c r="K98" s="44">
        <v>1</v>
      </c>
      <c r="L98" s="44">
        <v>2</v>
      </c>
      <c r="M98" s="44">
        <v>5</v>
      </c>
      <c r="N98" s="44">
        <v>4</v>
      </c>
      <c r="O98" s="44">
        <v>4</v>
      </c>
      <c r="P98" s="44">
        <v>4</v>
      </c>
      <c r="Q98" s="44">
        <v>4</v>
      </c>
      <c r="R98" s="44">
        <v>1</v>
      </c>
      <c r="S98" s="44">
        <v>1</v>
      </c>
      <c r="T98" s="44">
        <v>2</v>
      </c>
      <c r="U98" s="44">
        <v>4</v>
      </c>
    </row>
    <row r="99" spans="1:30" s="42" customFormat="1" ht="14.45" customHeight="1">
      <c r="B99" s="63" t="s">
        <v>411</v>
      </c>
      <c r="K99" s="47" t="str">
        <f t="shared" ref="K99:U99" si="30">MID($B97,32-K97,K98)</f>
        <v>1</v>
      </c>
      <c r="L99" s="47" t="str">
        <f t="shared" si="30"/>
        <v>00</v>
      </c>
      <c r="M99" s="47" t="str">
        <f t="shared" si="30"/>
        <v>00110</v>
      </c>
      <c r="N99" s="47" t="str">
        <f t="shared" si="30"/>
        <v>0000</v>
      </c>
      <c r="O99" s="47" t="str">
        <f t="shared" si="30"/>
        <v>0101</v>
      </c>
      <c r="P99" s="47" t="str">
        <f t="shared" si="30"/>
        <v>0000</v>
      </c>
      <c r="Q99" s="47" t="str">
        <f t="shared" si="30"/>
        <v>0000</v>
      </c>
      <c r="R99" s="47" t="str">
        <f t="shared" si="30"/>
        <v>0</v>
      </c>
      <c r="S99" s="47" t="str">
        <f t="shared" si="30"/>
        <v>0</v>
      </c>
      <c r="T99" s="47" t="str">
        <f t="shared" si="30"/>
        <v>00</v>
      </c>
      <c r="U99" s="47" t="str">
        <f t="shared" si="30"/>
        <v>0000</v>
      </c>
    </row>
    <row r="100" spans="1:30" s="42" customFormat="1" ht="14.45" customHeight="1">
      <c r="B100" s="64" t="s">
        <v>412</v>
      </c>
      <c r="K100" s="44">
        <f t="shared" ref="K100:U100" si="31">BIN2DEC(K99)</f>
        <v>1</v>
      </c>
      <c r="L100" s="44">
        <f t="shared" si="31"/>
        <v>0</v>
      </c>
      <c r="M100" s="44">
        <f t="shared" si="31"/>
        <v>6</v>
      </c>
      <c r="N100" s="44">
        <f t="shared" si="31"/>
        <v>0</v>
      </c>
      <c r="O100" s="44">
        <f t="shared" si="31"/>
        <v>5</v>
      </c>
      <c r="P100" s="44">
        <f t="shared" si="31"/>
        <v>0</v>
      </c>
      <c r="Q100" s="44">
        <f t="shared" si="31"/>
        <v>0</v>
      </c>
      <c r="R100" s="44">
        <f t="shared" si="31"/>
        <v>0</v>
      </c>
      <c r="S100" s="44">
        <f t="shared" si="31"/>
        <v>0</v>
      </c>
      <c r="T100" s="44">
        <f t="shared" si="31"/>
        <v>0</v>
      </c>
      <c r="U100" s="44">
        <f t="shared" si="31"/>
        <v>0</v>
      </c>
    </row>
    <row r="101" spans="1:30" s="42" customFormat="1" ht="14.45" customHeight="1"/>
    <row r="102" spans="1:30" s="42" customFormat="1">
      <c r="A102" s="41" t="s">
        <v>22</v>
      </c>
      <c r="B102" s="86" t="str">
        <f xml:space="preserve"> VLOOKUP(A102,'Reg Dump'!A:C,2,FALSE)</f>
        <v>0x00000F60</v>
      </c>
      <c r="C102" s="43" t="str">
        <f t="shared" ref="C102:J102" si="32">HEX2BIN(LEFT(RIGHT(RIGHT($B102,8),C$1),1),4)</f>
        <v>0000</v>
      </c>
      <c r="D102" s="43" t="str">
        <f t="shared" si="32"/>
        <v>0000</v>
      </c>
      <c r="E102" s="43" t="str">
        <f t="shared" si="32"/>
        <v>0000</v>
      </c>
      <c r="F102" s="43" t="str">
        <f t="shared" si="32"/>
        <v>0000</v>
      </c>
      <c r="G102" s="43" t="str">
        <f t="shared" si="32"/>
        <v>0000</v>
      </c>
      <c r="H102" s="43" t="str">
        <f t="shared" si="32"/>
        <v>1111</v>
      </c>
      <c r="I102" s="43" t="str">
        <f t="shared" si="32"/>
        <v>0110</v>
      </c>
      <c r="J102" s="43" t="str">
        <f t="shared" si="32"/>
        <v>0000</v>
      </c>
      <c r="K102" s="44" t="s">
        <v>86</v>
      </c>
      <c r="L102" s="44" t="s">
        <v>123</v>
      </c>
      <c r="M102" s="44" t="s">
        <v>86</v>
      </c>
      <c r="N102" s="44" t="s">
        <v>124</v>
      </c>
      <c r="O102" s="44" t="s">
        <v>125</v>
      </c>
    </row>
    <row r="103" spans="1:30" s="42" customFormat="1" hidden="1">
      <c r="B103" s="42" t="str">
        <f>CONCATENATE(C102,D102,E102,F102,G102,H102,I102,J102)</f>
        <v>00000000000000000000111101100000</v>
      </c>
      <c r="K103" s="44">
        <v>31</v>
      </c>
      <c r="L103" s="51">
        <v>11</v>
      </c>
      <c r="M103" s="44">
        <v>7</v>
      </c>
      <c r="N103" s="44">
        <v>6</v>
      </c>
      <c r="O103" s="51">
        <v>5</v>
      </c>
    </row>
    <row r="104" spans="1:30" s="42" customFormat="1" hidden="1">
      <c r="K104" s="44">
        <v>20</v>
      </c>
      <c r="L104" s="44">
        <v>4</v>
      </c>
      <c r="M104" s="44">
        <v>1</v>
      </c>
      <c r="N104" s="44">
        <v>1</v>
      </c>
      <c r="O104" s="44">
        <v>6</v>
      </c>
    </row>
    <row r="105" spans="1:30" s="42" customFormat="1">
      <c r="B105" s="63" t="s">
        <v>411</v>
      </c>
      <c r="K105" s="47" t="str">
        <f>MID($B103,32-K103,K104)</f>
        <v>00000000000000000000</v>
      </c>
      <c r="L105" s="47" t="str">
        <f>MID($B103,32-L103,L104)</f>
        <v>1111</v>
      </c>
      <c r="M105" s="47" t="str">
        <f>MID($B103,32-M103,M104)</f>
        <v>0</v>
      </c>
      <c r="N105" s="47" t="str">
        <f>MID($B103,32-N103,N104)</f>
        <v>1</v>
      </c>
      <c r="O105" s="47" t="str">
        <f>MID($B103,32-O103,O104)</f>
        <v>100000</v>
      </c>
    </row>
    <row r="106" spans="1:30" s="42" customFormat="1">
      <c r="B106" s="64" t="s">
        <v>412</v>
      </c>
      <c r="K106" s="104" t="s">
        <v>520</v>
      </c>
      <c r="L106" s="44">
        <f>BIN2DEC(L105)</f>
        <v>15</v>
      </c>
      <c r="M106" s="44">
        <f>BIN2DEC(M105)</f>
        <v>0</v>
      </c>
      <c r="N106" s="44">
        <f>BIN2DEC(N105)</f>
        <v>1</v>
      </c>
      <c r="O106" s="44">
        <f>BIN2DEC(O105)</f>
        <v>32</v>
      </c>
    </row>
    <row r="107" spans="1:30" s="42" customFormat="1">
      <c r="K107" s="61"/>
      <c r="L107" s="62"/>
      <c r="M107" s="62"/>
      <c r="N107" s="62"/>
      <c r="O107" s="62"/>
    </row>
    <row r="108" spans="1:30" s="17" customFormat="1"/>
    <row r="109" spans="1:30" s="8" customFormat="1" ht="23.25">
      <c r="A109" s="16" t="s">
        <v>156</v>
      </c>
      <c r="C109" s="9" t="s">
        <v>67</v>
      </c>
      <c r="D109" s="9" t="s">
        <v>68</v>
      </c>
      <c r="E109" s="9" t="s">
        <v>69</v>
      </c>
      <c r="F109" s="9" t="s">
        <v>70</v>
      </c>
      <c r="G109" s="9" t="s">
        <v>71</v>
      </c>
      <c r="H109" s="9" t="s">
        <v>72</v>
      </c>
      <c r="I109" s="9" t="s">
        <v>73</v>
      </c>
      <c r="J109" s="9" t="s">
        <v>74</v>
      </c>
      <c r="K109" s="9" t="s">
        <v>413</v>
      </c>
    </row>
    <row r="110" spans="1:30" s="65" customFormat="1">
      <c r="A110" s="1" t="s">
        <v>23</v>
      </c>
      <c r="B110" s="65" t="str">
        <f xml:space="preserve"> VLOOKUP(A110,'Reg Dump'!A:C,2,FALSE)</f>
        <v>0x00000800</v>
      </c>
      <c r="C110" s="65" t="str">
        <f t="shared" ref="C110:J110" si="33">HEX2BIN(LEFT(RIGHT(RIGHT($B110,8),C$1),1),4)</f>
        <v>0000</v>
      </c>
      <c r="D110" s="65" t="str">
        <f t="shared" si="33"/>
        <v>0000</v>
      </c>
      <c r="E110" s="65" t="str">
        <f t="shared" si="33"/>
        <v>0000</v>
      </c>
      <c r="F110" s="65" t="str">
        <f t="shared" si="33"/>
        <v>0000</v>
      </c>
      <c r="G110" s="65" t="str">
        <f t="shared" si="33"/>
        <v>0000</v>
      </c>
      <c r="H110" s="65" t="str">
        <f t="shared" si="33"/>
        <v>1000</v>
      </c>
      <c r="I110" s="65" t="str">
        <f t="shared" si="33"/>
        <v>0000</v>
      </c>
      <c r="J110" s="65" t="str">
        <f t="shared" si="33"/>
        <v>0000</v>
      </c>
      <c r="K110" s="66" t="s">
        <v>77</v>
      </c>
      <c r="L110" s="66" t="s">
        <v>78</v>
      </c>
      <c r="M110" s="66" t="s">
        <v>79</v>
      </c>
      <c r="N110" s="66" t="s">
        <v>80</v>
      </c>
      <c r="O110" s="66" t="s">
        <v>81</v>
      </c>
      <c r="P110" s="66" t="s">
        <v>82</v>
      </c>
      <c r="Q110" s="66" t="s">
        <v>83</v>
      </c>
      <c r="R110" s="66" t="s">
        <v>84</v>
      </c>
      <c r="S110" s="66" t="s">
        <v>85</v>
      </c>
      <c r="T110" s="67" t="s">
        <v>86</v>
      </c>
      <c r="U110" s="66" t="s">
        <v>87</v>
      </c>
      <c r="V110" s="66" t="s">
        <v>88</v>
      </c>
      <c r="W110" s="66" t="s">
        <v>86</v>
      </c>
      <c r="X110" s="66" t="s">
        <v>89</v>
      </c>
      <c r="Y110" s="67" t="s">
        <v>90</v>
      </c>
      <c r="Z110" s="66" t="s">
        <v>91</v>
      </c>
      <c r="AA110" s="67" t="s">
        <v>86</v>
      </c>
      <c r="AB110" s="66" t="s">
        <v>92</v>
      </c>
      <c r="AC110" s="67" t="s">
        <v>86</v>
      </c>
      <c r="AD110" s="66" t="s">
        <v>93</v>
      </c>
    </row>
    <row r="111" spans="1:30" s="68" customFormat="1" hidden="1">
      <c r="B111" s="65" t="str">
        <f>CONCATENATE(C110,D110,E110,F110,G110,H110,I110,J110)</f>
        <v>00000000000000000000100000000000</v>
      </c>
      <c r="K111" s="69">
        <v>31</v>
      </c>
      <c r="L111" s="69">
        <v>30</v>
      </c>
      <c r="M111" s="69">
        <v>29</v>
      </c>
      <c r="N111" s="69">
        <v>28</v>
      </c>
      <c r="O111" s="69">
        <v>27</v>
      </c>
      <c r="P111" s="69">
        <v>26</v>
      </c>
      <c r="Q111" s="69">
        <v>24</v>
      </c>
      <c r="R111" s="69">
        <v>22</v>
      </c>
      <c r="S111" s="69">
        <v>21</v>
      </c>
      <c r="T111" s="69">
        <v>20</v>
      </c>
      <c r="U111" s="69">
        <v>19</v>
      </c>
      <c r="V111" s="69">
        <v>17</v>
      </c>
      <c r="W111" s="69">
        <v>15</v>
      </c>
      <c r="X111" s="69">
        <v>13</v>
      </c>
      <c r="Y111" s="69">
        <v>11</v>
      </c>
      <c r="Z111" s="69">
        <v>9</v>
      </c>
      <c r="AA111" s="69">
        <v>7</v>
      </c>
      <c r="AB111" s="69">
        <v>4</v>
      </c>
      <c r="AC111" s="69">
        <v>3</v>
      </c>
      <c r="AD111" s="69">
        <v>1</v>
      </c>
    </row>
    <row r="112" spans="1:30" s="68" customFormat="1" hidden="1">
      <c r="B112" s="65"/>
      <c r="K112" s="69">
        <v>1</v>
      </c>
      <c r="L112" s="69">
        <v>1</v>
      </c>
      <c r="M112" s="69">
        <v>1</v>
      </c>
      <c r="N112" s="69">
        <v>1</v>
      </c>
      <c r="O112" s="69">
        <v>1</v>
      </c>
      <c r="P112" s="69">
        <v>2</v>
      </c>
      <c r="Q112" s="69">
        <v>2</v>
      </c>
      <c r="R112" s="69">
        <v>1</v>
      </c>
      <c r="S112" s="69">
        <v>1</v>
      </c>
      <c r="T112" s="69">
        <v>1</v>
      </c>
      <c r="U112" s="69">
        <v>2</v>
      </c>
      <c r="V112" s="69">
        <v>2</v>
      </c>
      <c r="W112" s="69">
        <v>2</v>
      </c>
      <c r="X112" s="69">
        <v>2</v>
      </c>
      <c r="Y112" s="69">
        <v>2</v>
      </c>
      <c r="Z112" s="69">
        <v>2</v>
      </c>
      <c r="AA112" s="69">
        <v>3</v>
      </c>
      <c r="AB112" s="69">
        <v>1</v>
      </c>
      <c r="AC112" s="69">
        <v>2</v>
      </c>
      <c r="AD112" s="69">
        <v>2</v>
      </c>
    </row>
    <row r="113" spans="1:30" s="65" customFormat="1">
      <c r="B113" s="70" t="s">
        <v>411</v>
      </c>
      <c r="K113" s="71" t="str">
        <f>MID($B111,32-K111,K112)</f>
        <v>0</v>
      </c>
      <c r="L113" s="71" t="str">
        <f t="shared" ref="L113:AD113" si="34">MID($B111,32-L111,L112)</f>
        <v>0</v>
      </c>
      <c r="M113" s="71" t="str">
        <f t="shared" si="34"/>
        <v>0</v>
      </c>
      <c r="N113" s="71" t="str">
        <f t="shared" si="34"/>
        <v>0</v>
      </c>
      <c r="O113" s="71" t="str">
        <f t="shared" si="34"/>
        <v>0</v>
      </c>
      <c r="P113" s="71" t="str">
        <f t="shared" si="34"/>
        <v>00</v>
      </c>
      <c r="Q113" s="71" t="str">
        <f t="shared" si="34"/>
        <v>00</v>
      </c>
      <c r="R113" s="71" t="str">
        <f t="shared" si="34"/>
        <v>0</v>
      </c>
      <c r="S113" s="71" t="str">
        <f t="shared" si="34"/>
        <v>0</v>
      </c>
      <c r="T113" s="71" t="str">
        <f t="shared" si="34"/>
        <v>0</v>
      </c>
      <c r="U113" s="71" t="str">
        <f t="shared" si="34"/>
        <v>00</v>
      </c>
      <c r="V113" s="71" t="str">
        <f t="shared" si="34"/>
        <v>00</v>
      </c>
      <c r="W113" s="71" t="str">
        <f t="shared" si="34"/>
        <v>00</v>
      </c>
      <c r="X113" s="71" t="str">
        <f t="shared" si="34"/>
        <v>00</v>
      </c>
      <c r="Y113" s="71" t="str">
        <f t="shared" si="34"/>
        <v>10</v>
      </c>
      <c r="Z113" s="71" t="str">
        <f t="shared" si="34"/>
        <v>00</v>
      </c>
      <c r="AA113" s="71" t="str">
        <f t="shared" si="34"/>
        <v>000</v>
      </c>
      <c r="AB113" s="71" t="str">
        <f t="shared" si="34"/>
        <v>0</v>
      </c>
      <c r="AC113" s="71" t="str">
        <f t="shared" si="34"/>
        <v>00</v>
      </c>
      <c r="AD113" s="71" t="str">
        <f t="shared" si="34"/>
        <v>00</v>
      </c>
    </row>
    <row r="114" spans="1:30" s="65" customFormat="1">
      <c r="B114" s="59" t="s">
        <v>412</v>
      </c>
      <c r="K114" s="71">
        <f>BIN2DEC(K113)</f>
        <v>0</v>
      </c>
      <c r="L114" s="71">
        <f>BIN2DEC(L113)</f>
        <v>0</v>
      </c>
      <c r="M114" s="71">
        <f t="shared" ref="M114:S114" si="35">BIN2DEC(M113)</f>
        <v>0</v>
      </c>
      <c r="N114" s="71">
        <f t="shared" si="35"/>
        <v>0</v>
      </c>
      <c r="O114" s="71">
        <f t="shared" si="35"/>
        <v>0</v>
      </c>
      <c r="P114" s="71">
        <f t="shared" si="35"/>
        <v>0</v>
      </c>
      <c r="Q114" s="71">
        <f t="shared" si="35"/>
        <v>0</v>
      </c>
      <c r="R114" s="71">
        <f t="shared" si="35"/>
        <v>0</v>
      </c>
      <c r="S114" s="71">
        <f t="shared" si="35"/>
        <v>0</v>
      </c>
      <c r="T114" s="71" t="s">
        <v>353</v>
      </c>
      <c r="U114" s="71">
        <f>BIN2DEC(U113)</f>
        <v>0</v>
      </c>
      <c r="V114" s="71">
        <f>BIN2DEC(V113)</f>
        <v>0</v>
      </c>
      <c r="W114" s="71" t="s">
        <v>353</v>
      </c>
      <c r="X114" s="71">
        <f>BIN2DEC(X113)</f>
        <v>0</v>
      </c>
      <c r="Y114" s="71">
        <f>BIN2DEC(Y113)</f>
        <v>2</v>
      </c>
      <c r="Z114" s="71">
        <f>BIN2DEC(Z113)</f>
        <v>0</v>
      </c>
      <c r="AA114" s="71" t="s">
        <v>353</v>
      </c>
      <c r="AB114" s="71">
        <f>BIN2DEC(AB113)</f>
        <v>0</v>
      </c>
      <c r="AC114" s="71" t="s">
        <v>353</v>
      </c>
      <c r="AD114" s="71">
        <f>BIN2DEC(AD113)</f>
        <v>0</v>
      </c>
    </row>
    <row r="115" spans="1:30" s="65" customFormat="1"/>
    <row r="116" spans="1:30" s="65" customFormat="1">
      <c r="A116" s="1" t="s">
        <v>24</v>
      </c>
      <c r="B116" s="65" t="str">
        <f xml:space="preserve"> VLOOKUP(A116,'Reg Dump'!A:C,2,FALSE)</f>
        <v>0x00060400</v>
      </c>
      <c r="C116" s="65" t="str">
        <f t="shared" ref="C116:J116" si="36">HEX2BIN(LEFT(RIGHT(RIGHT($B116,8),C$1),1),4)</f>
        <v>0000</v>
      </c>
      <c r="D116" s="65" t="str">
        <f t="shared" si="36"/>
        <v>0000</v>
      </c>
      <c r="E116" s="65" t="str">
        <f t="shared" si="36"/>
        <v>0000</v>
      </c>
      <c r="F116" s="65" t="str">
        <f t="shared" si="36"/>
        <v>0110</v>
      </c>
      <c r="G116" s="65" t="str">
        <f t="shared" si="36"/>
        <v>0000</v>
      </c>
      <c r="H116" s="65" t="str">
        <f t="shared" si="36"/>
        <v>0100</v>
      </c>
      <c r="I116" s="65" t="str">
        <f t="shared" si="36"/>
        <v>0000</v>
      </c>
      <c r="J116" s="65" t="str">
        <f t="shared" si="36"/>
        <v>0000</v>
      </c>
      <c r="K116" s="67" t="s">
        <v>86</v>
      </c>
      <c r="L116" s="67" t="s">
        <v>94</v>
      </c>
      <c r="M116" s="67" t="s">
        <v>86</v>
      </c>
      <c r="N116" s="67" t="s">
        <v>95</v>
      </c>
      <c r="O116" s="67" t="s">
        <v>96</v>
      </c>
      <c r="P116" s="67" t="s">
        <v>86</v>
      </c>
      <c r="Q116" s="67" t="s">
        <v>97</v>
      </c>
    </row>
    <row r="117" spans="1:30" s="65" customFormat="1" hidden="1">
      <c r="B117" s="65" t="str">
        <f>CONCATENATE(C116,D116,E116,F116,G116,H116,I116,J116)</f>
        <v>00000000000001100000010000000000</v>
      </c>
      <c r="K117" s="71">
        <v>31</v>
      </c>
      <c r="L117" s="71">
        <v>20</v>
      </c>
      <c r="M117" s="71">
        <v>15</v>
      </c>
      <c r="N117" s="71">
        <v>12</v>
      </c>
      <c r="O117" s="71">
        <v>7</v>
      </c>
      <c r="P117" s="71">
        <v>6</v>
      </c>
      <c r="Q117" s="71">
        <v>3</v>
      </c>
    </row>
    <row r="118" spans="1:30" s="65" customFormat="1" hidden="1">
      <c r="K118" s="71">
        <v>11</v>
      </c>
      <c r="L118" s="71">
        <v>5</v>
      </c>
      <c r="M118" s="71">
        <v>3</v>
      </c>
      <c r="N118" s="71">
        <v>5</v>
      </c>
      <c r="O118" s="71">
        <v>1</v>
      </c>
      <c r="P118" s="71">
        <v>3</v>
      </c>
      <c r="Q118" s="71">
        <v>4</v>
      </c>
    </row>
    <row r="119" spans="1:30" s="65" customFormat="1">
      <c r="B119" s="70" t="s">
        <v>411</v>
      </c>
      <c r="K119" s="71" t="str">
        <f t="shared" ref="K119:Q119" si="37">MID($B117,32-K117,K118)</f>
        <v>00000000000</v>
      </c>
      <c r="L119" s="71" t="str">
        <f t="shared" si="37"/>
        <v>00110</v>
      </c>
      <c r="M119" s="71" t="str">
        <f t="shared" si="37"/>
        <v>000</v>
      </c>
      <c r="N119" s="71" t="str">
        <f t="shared" si="37"/>
        <v>00100</v>
      </c>
      <c r="O119" s="71" t="str">
        <f t="shared" si="37"/>
        <v>0</v>
      </c>
      <c r="P119" s="71" t="str">
        <f t="shared" si="37"/>
        <v>000</v>
      </c>
      <c r="Q119" s="71" t="str">
        <f t="shared" si="37"/>
        <v>0000</v>
      </c>
    </row>
    <row r="120" spans="1:30" s="65" customFormat="1">
      <c r="B120" s="59" t="s">
        <v>412</v>
      </c>
      <c r="K120" s="71" t="s">
        <v>353</v>
      </c>
      <c r="L120" s="71">
        <f>BIN2DEC(L119)</f>
        <v>6</v>
      </c>
      <c r="M120" s="71" t="s">
        <v>353</v>
      </c>
      <c r="N120" s="71">
        <f>BIN2DEC(N119)</f>
        <v>4</v>
      </c>
      <c r="O120" s="71">
        <f>BIN2DEC(O119)</f>
        <v>0</v>
      </c>
      <c r="P120" s="71" t="s">
        <v>353</v>
      </c>
      <c r="Q120" s="71">
        <f>BIN2DEC(Q119)</f>
        <v>0</v>
      </c>
    </row>
    <row r="121" spans="1:30" s="65" customFormat="1"/>
    <row r="122" spans="1:30" s="65" customFormat="1">
      <c r="A122" s="1" t="s">
        <v>25</v>
      </c>
      <c r="B122" s="65" t="str">
        <f xml:space="preserve"> VLOOKUP(A122,'Reg Dump'!A:C,2,FALSE)</f>
        <v>0x00040400</v>
      </c>
      <c r="C122" s="65" t="str">
        <f t="shared" ref="C122:J122" si="38">HEX2BIN(LEFT(RIGHT(RIGHT($B122,8),C$1),1),4)</f>
        <v>0000</v>
      </c>
      <c r="D122" s="65" t="str">
        <f t="shared" si="38"/>
        <v>0000</v>
      </c>
      <c r="E122" s="65" t="str">
        <f t="shared" si="38"/>
        <v>0000</v>
      </c>
      <c r="F122" s="65" t="str">
        <f t="shared" si="38"/>
        <v>0100</v>
      </c>
      <c r="G122" s="65" t="str">
        <f t="shared" si="38"/>
        <v>0000</v>
      </c>
      <c r="H122" s="65" t="str">
        <f t="shared" si="38"/>
        <v>0100</v>
      </c>
      <c r="I122" s="65" t="str">
        <f t="shared" si="38"/>
        <v>0000</v>
      </c>
      <c r="J122" s="65" t="str">
        <f t="shared" si="38"/>
        <v>0000</v>
      </c>
      <c r="K122" s="67" t="s">
        <v>86</v>
      </c>
      <c r="L122" s="67" t="s">
        <v>98</v>
      </c>
      <c r="M122" s="67" t="s">
        <v>86</v>
      </c>
      <c r="N122" s="67" t="s">
        <v>99</v>
      </c>
      <c r="O122" s="72" t="s">
        <v>86</v>
      </c>
      <c r="P122" s="72" t="s">
        <v>100</v>
      </c>
      <c r="Q122" s="72" t="s">
        <v>86</v>
      </c>
      <c r="R122" s="72" t="s">
        <v>101</v>
      </c>
      <c r="S122" s="72" t="s">
        <v>102</v>
      </c>
      <c r="T122" s="72" t="s">
        <v>103</v>
      </c>
      <c r="U122" s="72" t="s">
        <v>104</v>
      </c>
    </row>
    <row r="123" spans="1:30" s="65" customFormat="1" hidden="1">
      <c r="B123" s="65" t="str">
        <f>CONCATENATE(C122,D122,E122,F122,G122,H122,I122,J122)</f>
        <v>00000000000001000000010000000000</v>
      </c>
      <c r="K123" s="69">
        <v>31</v>
      </c>
      <c r="L123" s="69">
        <v>30</v>
      </c>
      <c r="M123" s="69">
        <v>27</v>
      </c>
      <c r="N123" s="69">
        <v>26</v>
      </c>
      <c r="O123" s="69">
        <v>23</v>
      </c>
      <c r="P123" s="69">
        <v>20</v>
      </c>
      <c r="Q123" s="69">
        <v>15</v>
      </c>
      <c r="R123" s="73">
        <v>12</v>
      </c>
      <c r="S123" s="74">
        <v>7</v>
      </c>
      <c r="T123" s="73">
        <v>6</v>
      </c>
      <c r="U123" s="73">
        <v>3</v>
      </c>
    </row>
    <row r="124" spans="1:30" s="65" customFormat="1" hidden="1">
      <c r="K124" s="71">
        <v>1</v>
      </c>
      <c r="L124" s="71">
        <v>3</v>
      </c>
      <c r="M124" s="71">
        <v>1</v>
      </c>
      <c r="N124" s="71">
        <v>3</v>
      </c>
      <c r="O124" s="71">
        <v>3</v>
      </c>
      <c r="P124" s="71">
        <v>5</v>
      </c>
      <c r="Q124" s="71">
        <v>3</v>
      </c>
      <c r="R124" s="71">
        <v>5</v>
      </c>
      <c r="S124" s="71">
        <v>1</v>
      </c>
      <c r="T124" s="71">
        <v>3</v>
      </c>
      <c r="U124" s="71">
        <v>4</v>
      </c>
    </row>
    <row r="125" spans="1:30" s="65" customFormat="1">
      <c r="B125" s="70" t="s">
        <v>411</v>
      </c>
      <c r="K125" s="71" t="str">
        <f>MID($B123,32-K123,K124)</f>
        <v>0</v>
      </c>
      <c r="L125" s="71" t="str">
        <f t="shared" ref="L125:U125" si="39">MID($B123,32-L123,L124)</f>
        <v>000</v>
      </c>
      <c r="M125" s="71" t="str">
        <f t="shared" si="39"/>
        <v>0</v>
      </c>
      <c r="N125" s="71" t="str">
        <f t="shared" si="39"/>
        <v>000</v>
      </c>
      <c r="O125" s="71" t="str">
        <f t="shared" si="39"/>
        <v>000</v>
      </c>
      <c r="P125" s="71" t="str">
        <f t="shared" si="39"/>
        <v>00100</v>
      </c>
      <c r="Q125" s="71" t="str">
        <f t="shared" si="39"/>
        <v>000</v>
      </c>
      <c r="R125" s="71" t="str">
        <f t="shared" si="39"/>
        <v>00100</v>
      </c>
      <c r="S125" s="71" t="str">
        <f t="shared" si="39"/>
        <v>0</v>
      </c>
      <c r="T125" s="71" t="str">
        <f t="shared" si="39"/>
        <v>000</v>
      </c>
      <c r="U125" s="71" t="str">
        <f t="shared" si="39"/>
        <v>0000</v>
      </c>
    </row>
    <row r="126" spans="1:30" s="65" customFormat="1">
      <c r="B126" s="59" t="s">
        <v>412</v>
      </c>
      <c r="K126" s="71" t="s">
        <v>353</v>
      </c>
      <c r="L126" s="71">
        <f>BIN2DEC(L125)</f>
        <v>0</v>
      </c>
      <c r="M126" s="71" t="s">
        <v>353</v>
      </c>
      <c r="N126" s="71">
        <f>BIN2DEC(N125)</f>
        <v>0</v>
      </c>
      <c r="O126" s="71" t="s">
        <v>353</v>
      </c>
      <c r="P126" s="71">
        <f>BIN2DEC(P125)</f>
        <v>4</v>
      </c>
      <c r="Q126" s="71" t="s">
        <v>353</v>
      </c>
      <c r="R126" s="71">
        <f>BIN2DEC(R125)</f>
        <v>4</v>
      </c>
      <c r="S126" s="71">
        <f>BIN2DEC(S125)</f>
        <v>0</v>
      </c>
      <c r="T126" s="71">
        <f>BIN2DEC(T125)</f>
        <v>0</v>
      </c>
      <c r="U126" s="71">
        <f>BIN2DEC(U125)</f>
        <v>0</v>
      </c>
    </row>
    <row r="127" spans="1:30" s="65" customFormat="1"/>
    <row r="128" spans="1:30" s="65" customFormat="1">
      <c r="A128" s="1" t="s">
        <v>26</v>
      </c>
      <c r="B128" s="65" t="str">
        <f xml:space="preserve"> VLOOKUP(A128,'Reg Dump'!A:C,2,FALSE)</f>
        <v>0x03000301</v>
      </c>
      <c r="C128" s="65" t="str">
        <f t="shared" ref="C128:J128" si="40">HEX2BIN(LEFT(RIGHT(RIGHT($B128,8),C$1),1),4)</f>
        <v>0000</v>
      </c>
      <c r="D128" s="65" t="str">
        <f t="shared" si="40"/>
        <v>0011</v>
      </c>
      <c r="E128" s="65" t="str">
        <f t="shared" si="40"/>
        <v>0000</v>
      </c>
      <c r="F128" s="65" t="str">
        <f t="shared" si="40"/>
        <v>0000</v>
      </c>
      <c r="G128" s="65" t="str">
        <f t="shared" si="40"/>
        <v>0000</v>
      </c>
      <c r="H128" s="65" t="str">
        <f t="shared" si="40"/>
        <v>0011</v>
      </c>
      <c r="I128" s="65" t="str">
        <f t="shared" si="40"/>
        <v>0000</v>
      </c>
      <c r="J128" s="65" t="str">
        <f t="shared" si="40"/>
        <v>0001</v>
      </c>
      <c r="K128" s="67" t="s">
        <v>86</v>
      </c>
      <c r="L128" s="67" t="s">
        <v>105</v>
      </c>
      <c r="M128" s="67" t="s">
        <v>106</v>
      </c>
      <c r="N128" s="67" t="s">
        <v>86</v>
      </c>
      <c r="O128" s="67" t="s">
        <v>107</v>
      </c>
      <c r="P128" s="67" t="s">
        <v>108</v>
      </c>
      <c r="Q128" s="67" t="s">
        <v>109</v>
      </c>
      <c r="R128" s="67" t="s">
        <v>110</v>
      </c>
      <c r="S128" s="67" t="s">
        <v>111</v>
      </c>
      <c r="T128" s="67" t="s">
        <v>112</v>
      </c>
    </row>
    <row r="129" spans="1:21" s="65" customFormat="1" hidden="1">
      <c r="B129" s="65" t="str">
        <f>CONCATENATE(C128,D128,E128,F128,G128,H128,I128,J128)</f>
        <v>00000011000000000000001100000001</v>
      </c>
      <c r="K129" s="69">
        <v>31</v>
      </c>
      <c r="L129" s="69">
        <v>28</v>
      </c>
      <c r="M129" s="69">
        <v>23</v>
      </c>
      <c r="N129" s="69">
        <v>22</v>
      </c>
      <c r="O129" s="69">
        <v>19</v>
      </c>
      <c r="P129" s="69">
        <v>15</v>
      </c>
      <c r="Q129" s="73">
        <v>12</v>
      </c>
      <c r="R129" s="73">
        <v>7</v>
      </c>
      <c r="S129" s="75">
        <v>6</v>
      </c>
      <c r="T129" s="73">
        <v>3</v>
      </c>
    </row>
    <row r="130" spans="1:21" s="65" customFormat="1" hidden="1">
      <c r="K130" s="71">
        <v>3</v>
      </c>
      <c r="L130" s="71">
        <v>5</v>
      </c>
      <c r="M130" s="71">
        <v>1</v>
      </c>
      <c r="N130" s="71">
        <v>3</v>
      </c>
      <c r="O130" s="71">
        <v>4</v>
      </c>
      <c r="P130" s="71">
        <v>3</v>
      </c>
      <c r="Q130" s="71">
        <v>5</v>
      </c>
      <c r="R130" s="71">
        <v>1</v>
      </c>
      <c r="S130" s="71">
        <v>3</v>
      </c>
      <c r="T130" s="71">
        <v>4</v>
      </c>
    </row>
    <row r="131" spans="1:21" s="65" customFormat="1">
      <c r="B131" s="70" t="s">
        <v>411</v>
      </c>
      <c r="K131" s="71" t="str">
        <f t="shared" ref="K131:T131" si="41">MID($B129,32-K129,K130)</f>
        <v>000</v>
      </c>
      <c r="L131" s="71" t="str">
        <f t="shared" si="41"/>
        <v>00011</v>
      </c>
      <c r="M131" s="71" t="str">
        <f t="shared" si="41"/>
        <v>0</v>
      </c>
      <c r="N131" s="71" t="str">
        <f t="shared" si="41"/>
        <v>000</v>
      </c>
      <c r="O131" s="71" t="str">
        <f t="shared" si="41"/>
        <v>0000</v>
      </c>
      <c r="P131" s="71" t="str">
        <f t="shared" si="41"/>
        <v>000</v>
      </c>
      <c r="Q131" s="71" t="str">
        <f t="shared" si="41"/>
        <v>00011</v>
      </c>
      <c r="R131" s="71" t="str">
        <f t="shared" si="41"/>
        <v>0</v>
      </c>
      <c r="S131" s="71" t="str">
        <f t="shared" si="41"/>
        <v>000</v>
      </c>
      <c r="T131" s="71" t="str">
        <f t="shared" si="41"/>
        <v>0001</v>
      </c>
    </row>
    <row r="132" spans="1:21" s="65" customFormat="1">
      <c r="B132" s="59" t="s">
        <v>412</v>
      </c>
      <c r="K132" s="71" t="s">
        <v>353</v>
      </c>
      <c r="L132" s="71">
        <f>BIN2DEC(L131)</f>
        <v>3</v>
      </c>
      <c r="M132" s="71">
        <f>BIN2DEC(M131)</f>
        <v>0</v>
      </c>
      <c r="N132" s="71" t="s">
        <v>353</v>
      </c>
      <c r="O132" s="71">
        <f t="shared" ref="O132:T132" si="42">BIN2DEC(O131)</f>
        <v>0</v>
      </c>
      <c r="P132" s="71">
        <f t="shared" si="42"/>
        <v>0</v>
      </c>
      <c r="Q132" s="71">
        <f t="shared" si="42"/>
        <v>3</v>
      </c>
      <c r="R132" s="71">
        <f t="shared" si="42"/>
        <v>0</v>
      </c>
      <c r="S132" s="71">
        <f t="shared" si="42"/>
        <v>0</v>
      </c>
      <c r="T132" s="71">
        <f t="shared" si="42"/>
        <v>1</v>
      </c>
    </row>
    <row r="133" spans="1:21" s="65" customFormat="1"/>
    <row r="134" spans="1:21" s="65" customFormat="1">
      <c r="A134" s="1" t="s">
        <v>27</v>
      </c>
      <c r="B134" s="65" t="str">
        <f xml:space="preserve"> VLOOKUP(A134,'Reg Dump'!A:C,2,FALSE)</f>
        <v>0x00040504</v>
      </c>
      <c r="C134" s="65" t="str">
        <f t="shared" ref="C134:J134" si="43">HEX2BIN(LEFT(RIGHT(RIGHT($B134,8),C$1),1),4)</f>
        <v>0000</v>
      </c>
      <c r="D134" s="65" t="str">
        <f t="shared" si="43"/>
        <v>0000</v>
      </c>
      <c r="E134" s="65" t="str">
        <f t="shared" si="43"/>
        <v>0000</v>
      </c>
      <c r="F134" s="65" t="str">
        <f t="shared" si="43"/>
        <v>0100</v>
      </c>
      <c r="G134" s="65" t="str">
        <f t="shared" si="43"/>
        <v>0000</v>
      </c>
      <c r="H134" s="65" t="str">
        <f t="shared" si="43"/>
        <v>0101</v>
      </c>
      <c r="I134" s="65" t="str">
        <f t="shared" si="43"/>
        <v>0000</v>
      </c>
      <c r="J134" s="65" t="str">
        <f t="shared" si="43"/>
        <v>0100</v>
      </c>
      <c r="K134" s="72" t="s">
        <v>86</v>
      </c>
      <c r="L134" s="72" t="s">
        <v>116</v>
      </c>
      <c r="M134" s="72" t="s">
        <v>86</v>
      </c>
      <c r="N134" s="72" t="s">
        <v>113</v>
      </c>
      <c r="O134" s="72" t="s">
        <v>86</v>
      </c>
      <c r="P134" s="72" t="s">
        <v>114</v>
      </c>
      <c r="Q134" s="72" t="s">
        <v>86</v>
      </c>
      <c r="R134" s="72" t="s">
        <v>115</v>
      </c>
    </row>
    <row r="135" spans="1:21" s="65" customFormat="1" hidden="1">
      <c r="B135" s="65" t="str">
        <f>CONCATENATE(C134,D134,E134,F134,G134,H134,I134,J134)</f>
        <v>00000000000001000000010100000100</v>
      </c>
      <c r="K135" s="69">
        <v>31</v>
      </c>
      <c r="L135" s="69">
        <v>27</v>
      </c>
      <c r="M135" s="69">
        <v>23</v>
      </c>
      <c r="N135" s="73">
        <v>20</v>
      </c>
      <c r="O135" s="73">
        <v>15</v>
      </c>
      <c r="P135" s="75">
        <v>12</v>
      </c>
      <c r="Q135" s="76">
        <v>7</v>
      </c>
      <c r="R135" s="73">
        <v>4</v>
      </c>
    </row>
    <row r="136" spans="1:21" s="65" customFormat="1" hidden="1">
      <c r="K136" s="71">
        <v>4</v>
      </c>
      <c r="L136" s="71">
        <v>4</v>
      </c>
      <c r="M136" s="71">
        <v>3</v>
      </c>
      <c r="N136" s="71">
        <v>5</v>
      </c>
      <c r="O136" s="71">
        <v>3</v>
      </c>
      <c r="P136" s="71">
        <v>5</v>
      </c>
      <c r="Q136" s="71">
        <v>3</v>
      </c>
      <c r="R136" s="71">
        <v>5</v>
      </c>
    </row>
    <row r="137" spans="1:21" s="65" customFormat="1">
      <c r="B137" s="70" t="s">
        <v>411</v>
      </c>
      <c r="K137" s="71" t="str">
        <f t="shared" ref="K137:R137" si="44">MID($B135,32-K135,K136)</f>
        <v>0000</v>
      </c>
      <c r="L137" s="71" t="str">
        <f t="shared" si="44"/>
        <v>0000</v>
      </c>
      <c r="M137" s="71" t="str">
        <f t="shared" si="44"/>
        <v>000</v>
      </c>
      <c r="N137" s="71" t="str">
        <f t="shared" si="44"/>
        <v>00100</v>
      </c>
      <c r="O137" s="71" t="str">
        <f t="shared" si="44"/>
        <v>000</v>
      </c>
      <c r="P137" s="71" t="str">
        <f t="shared" si="44"/>
        <v>00101</v>
      </c>
      <c r="Q137" s="71" t="str">
        <f t="shared" si="44"/>
        <v>000</v>
      </c>
      <c r="R137" s="71" t="str">
        <f t="shared" si="44"/>
        <v>00100</v>
      </c>
    </row>
    <row r="138" spans="1:21" s="65" customFormat="1">
      <c r="B138" s="59" t="s">
        <v>412</v>
      </c>
      <c r="K138" s="71" t="s">
        <v>353</v>
      </c>
      <c r="L138" s="71">
        <f>BIN2DEC(L137)</f>
        <v>0</v>
      </c>
      <c r="M138" s="71" t="s">
        <v>353</v>
      </c>
      <c r="N138" s="71">
        <f>BIN2DEC(N137)</f>
        <v>4</v>
      </c>
      <c r="O138" s="71" t="s">
        <v>353</v>
      </c>
      <c r="P138" s="71">
        <f>BIN2DEC(P137)</f>
        <v>5</v>
      </c>
      <c r="Q138" s="71" t="s">
        <v>353</v>
      </c>
      <c r="R138" s="71">
        <f>BIN2DEC(R137)</f>
        <v>4</v>
      </c>
    </row>
    <row r="139" spans="1:21" s="65" customFormat="1"/>
    <row r="140" spans="1:21" s="65" customFormat="1" ht="14.45" customHeight="1">
      <c r="A140" s="41" t="s">
        <v>28</v>
      </c>
      <c r="B140" s="65" t="str">
        <f xml:space="preserve"> VLOOKUP(A140,'Reg Dump'!A:C,2,FALSE)</f>
        <v>0x86000000</v>
      </c>
      <c r="C140" s="65" t="str">
        <f t="shared" ref="C140:J140" si="45">HEX2BIN(LEFT(RIGHT(RIGHT($B140,8),C$1),1),4)</f>
        <v>1000</v>
      </c>
      <c r="D140" s="65" t="str">
        <f t="shared" si="45"/>
        <v>0110</v>
      </c>
      <c r="E140" s="65" t="str">
        <f t="shared" si="45"/>
        <v>0000</v>
      </c>
      <c r="F140" s="65" t="str">
        <f t="shared" si="45"/>
        <v>0000</v>
      </c>
      <c r="G140" s="65" t="str">
        <f t="shared" si="45"/>
        <v>0000</v>
      </c>
      <c r="H140" s="65" t="str">
        <f t="shared" si="45"/>
        <v>0000</v>
      </c>
      <c r="I140" s="65" t="str">
        <f t="shared" si="45"/>
        <v>0000</v>
      </c>
      <c r="J140" s="65" t="str">
        <f t="shared" si="45"/>
        <v>0000</v>
      </c>
      <c r="K140" s="67" t="s">
        <v>86</v>
      </c>
      <c r="L140" s="67" t="s">
        <v>86</v>
      </c>
      <c r="M140" s="67" t="s">
        <v>117</v>
      </c>
      <c r="N140" s="67" t="s">
        <v>86</v>
      </c>
      <c r="O140" s="67" t="s">
        <v>118</v>
      </c>
      <c r="P140" s="67" t="s">
        <v>86</v>
      </c>
      <c r="Q140" s="67" t="s">
        <v>119</v>
      </c>
      <c r="R140" s="67" t="s">
        <v>122</v>
      </c>
      <c r="S140" s="67" t="s">
        <v>121</v>
      </c>
      <c r="T140" s="67" t="s">
        <v>86</v>
      </c>
      <c r="U140" s="67" t="s">
        <v>120</v>
      </c>
    </row>
    <row r="141" spans="1:21" s="65" customFormat="1" ht="19.899999999999999" hidden="1" customHeight="1">
      <c r="B141" s="65" t="str">
        <f>CONCATENATE(C140,D140,E140,F140,G140,H140,I140,J140)</f>
        <v>10000110000000000000000000000000</v>
      </c>
      <c r="K141" s="71">
        <v>31</v>
      </c>
      <c r="L141" s="71">
        <v>30</v>
      </c>
      <c r="M141" s="71">
        <v>28</v>
      </c>
      <c r="N141" s="71">
        <v>23</v>
      </c>
      <c r="O141" s="71">
        <v>19</v>
      </c>
      <c r="P141" s="71">
        <v>15</v>
      </c>
      <c r="Q141" s="76">
        <v>11</v>
      </c>
      <c r="R141" s="71">
        <v>7</v>
      </c>
      <c r="S141" s="71">
        <v>6</v>
      </c>
      <c r="T141" s="76">
        <v>5</v>
      </c>
      <c r="U141" s="76">
        <v>3</v>
      </c>
    </row>
    <row r="142" spans="1:21" s="65" customFormat="1" ht="19.899999999999999" hidden="1" customHeight="1">
      <c r="K142" s="71">
        <v>1</v>
      </c>
      <c r="L142" s="71">
        <v>2</v>
      </c>
      <c r="M142" s="71">
        <v>5</v>
      </c>
      <c r="N142" s="71">
        <v>4</v>
      </c>
      <c r="O142" s="71">
        <v>4</v>
      </c>
      <c r="P142" s="71">
        <v>4</v>
      </c>
      <c r="Q142" s="71">
        <v>4</v>
      </c>
      <c r="R142" s="71">
        <v>1</v>
      </c>
      <c r="S142" s="71">
        <v>1</v>
      </c>
      <c r="T142" s="71">
        <v>2</v>
      </c>
      <c r="U142" s="71">
        <v>4</v>
      </c>
    </row>
    <row r="143" spans="1:21" s="65" customFormat="1" ht="14.45" customHeight="1">
      <c r="B143" s="70" t="s">
        <v>411</v>
      </c>
      <c r="K143" s="71" t="str">
        <f t="shared" ref="K143" si="46">MID($B141,32-K141,K142)</f>
        <v>1</v>
      </c>
      <c r="L143" s="71" t="str">
        <f t="shared" ref="L143" si="47">MID($B141,32-L141,L142)</f>
        <v>00</v>
      </c>
      <c r="M143" s="71" t="str">
        <f t="shared" ref="M143" si="48">MID($B141,32-M141,M142)</f>
        <v>00110</v>
      </c>
      <c r="N143" s="71" t="str">
        <f t="shared" ref="N143" si="49">MID($B141,32-N141,N142)</f>
        <v>0000</v>
      </c>
      <c r="O143" s="71" t="str">
        <f t="shared" ref="O143" si="50">MID($B141,32-O141,O142)</f>
        <v>0000</v>
      </c>
      <c r="P143" s="71" t="str">
        <f t="shared" ref="P143" si="51">MID($B141,32-P141,P142)</f>
        <v>0000</v>
      </c>
      <c r="Q143" s="71" t="str">
        <f t="shared" ref="Q143" si="52">MID($B141,32-Q141,Q142)</f>
        <v>0000</v>
      </c>
      <c r="R143" s="71" t="str">
        <f t="shared" ref="R143" si="53">MID($B141,32-R141,R142)</f>
        <v>0</v>
      </c>
      <c r="S143" s="71" t="str">
        <f t="shared" ref="S143" si="54">MID($B141,32-S141,S142)</f>
        <v>0</v>
      </c>
      <c r="T143" s="71" t="str">
        <f t="shared" ref="T143" si="55">MID($B141,32-T141,T142)</f>
        <v>00</v>
      </c>
      <c r="U143" s="71" t="str">
        <f t="shared" ref="U143" si="56">MID($B141,32-U141,U142)</f>
        <v>0000</v>
      </c>
    </row>
    <row r="144" spans="1:21" s="65" customFormat="1" ht="14.45" customHeight="1">
      <c r="B144" s="59" t="s">
        <v>412</v>
      </c>
      <c r="K144" s="71">
        <f t="shared" ref="K144:U144" si="57">BIN2DEC(K143)</f>
        <v>1</v>
      </c>
      <c r="L144" s="71">
        <f t="shared" si="57"/>
        <v>0</v>
      </c>
      <c r="M144" s="71">
        <f t="shared" si="57"/>
        <v>6</v>
      </c>
      <c r="N144" s="71">
        <f t="shared" si="57"/>
        <v>0</v>
      </c>
      <c r="O144" s="71">
        <f t="shared" si="57"/>
        <v>0</v>
      </c>
      <c r="P144" s="71">
        <f t="shared" si="57"/>
        <v>0</v>
      </c>
      <c r="Q144" s="71">
        <f t="shared" si="57"/>
        <v>0</v>
      </c>
      <c r="R144" s="71">
        <f t="shared" si="57"/>
        <v>0</v>
      </c>
      <c r="S144" s="71">
        <f t="shared" si="57"/>
        <v>0</v>
      </c>
      <c r="T144" s="71">
        <f t="shared" si="57"/>
        <v>0</v>
      </c>
      <c r="U144" s="71">
        <f t="shared" si="57"/>
        <v>0</v>
      </c>
    </row>
    <row r="145" spans="1:30" s="65" customFormat="1" ht="14.45" customHeight="1"/>
    <row r="146" spans="1:30" s="65" customFormat="1">
      <c r="A146" s="1" t="s">
        <v>30</v>
      </c>
      <c r="B146" s="65" t="str">
        <f xml:space="preserve"> VLOOKUP(A146,'Reg Dump'!A:C,2,FALSE)</f>
        <v>0x00000F50</v>
      </c>
      <c r="C146" s="65" t="str">
        <f t="shared" ref="C146:J146" si="58">HEX2BIN(LEFT(RIGHT(RIGHT($B146,8),C$1),1),4)</f>
        <v>0000</v>
      </c>
      <c r="D146" s="65" t="str">
        <f t="shared" si="58"/>
        <v>0000</v>
      </c>
      <c r="E146" s="65" t="str">
        <f t="shared" si="58"/>
        <v>0000</v>
      </c>
      <c r="F146" s="65" t="str">
        <f t="shared" si="58"/>
        <v>0000</v>
      </c>
      <c r="G146" s="65" t="str">
        <f t="shared" si="58"/>
        <v>0000</v>
      </c>
      <c r="H146" s="65" t="str">
        <f t="shared" si="58"/>
        <v>1111</v>
      </c>
      <c r="I146" s="65" t="str">
        <f t="shared" si="58"/>
        <v>0101</v>
      </c>
      <c r="J146" s="65" t="str">
        <f t="shared" si="58"/>
        <v>0000</v>
      </c>
      <c r="K146" s="71" t="s">
        <v>86</v>
      </c>
      <c r="L146" s="71" t="s">
        <v>123</v>
      </c>
      <c r="M146" s="71" t="s">
        <v>86</v>
      </c>
      <c r="N146" s="71" t="s">
        <v>124</v>
      </c>
      <c r="O146" s="71" t="s">
        <v>125</v>
      </c>
    </row>
    <row r="147" spans="1:30" s="65" customFormat="1" hidden="1">
      <c r="B147" s="65" t="str">
        <f>CONCATENATE(C146,D146,E146,F146,G146,H146,I146,J146)</f>
        <v>00000000000000000000111101010000</v>
      </c>
      <c r="K147" s="71">
        <v>31</v>
      </c>
      <c r="L147" s="76">
        <v>11</v>
      </c>
      <c r="M147" s="71">
        <v>7</v>
      </c>
      <c r="N147" s="71">
        <v>6</v>
      </c>
      <c r="O147" s="76">
        <v>5</v>
      </c>
    </row>
    <row r="148" spans="1:30" s="65" customFormat="1" hidden="1">
      <c r="K148" s="71">
        <v>20</v>
      </c>
      <c r="L148" s="71">
        <v>4</v>
      </c>
      <c r="M148" s="71">
        <v>1</v>
      </c>
      <c r="N148" s="71">
        <v>1</v>
      </c>
      <c r="O148" s="71">
        <v>6</v>
      </c>
    </row>
    <row r="149" spans="1:30" s="65" customFormat="1">
      <c r="B149" s="70" t="s">
        <v>411</v>
      </c>
      <c r="K149" s="71" t="str">
        <f>MID($B147,32-K147,K148)</f>
        <v>00000000000000000000</v>
      </c>
      <c r="L149" s="71" t="str">
        <f>MID($B147,32-L147,L148)</f>
        <v>1111</v>
      </c>
      <c r="M149" s="71" t="str">
        <f>MID($B147,32-M147,M148)</f>
        <v>0</v>
      </c>
      <c r="N149" s="71" t="str">
        <f>MID($B147,32-N147,N148)</f>
        <v>1</v>
      </c>
      <c r="O149" s="71" t="str">
        <f>MID($B147,32-O147,O148)</f>
        <v>010000</v>
      </c>
    </row>
    <row r="150" spans="1:30" s="65" customFormat="1">
      <c r="B150" s="59" t="s">
        <v>412</v>
      </c>
      <c r="K150" s="71" t="s">
        <v>353</v>
      </c>
      <c r="L150" s="71">
        <f>BIN2DEC(L149)</f>
        <v>15</v>
      </c>
      <c r="M150" s="71" t="s">
        <v>353</v>
      </c>
      <c r="N150" s="71">
        <f>BIN2DEC(N149)</f>
        <v>1</v>
      </c>
      <c r="O150" s="71">
        <f>BIN2DEC(O149)</f>
        <v>16</v>
      </c>
    </row>
    <row r="151" spans="1:30" s="65" customFormat="1">
      <c r="K151" s="77"/>
      <c r="L151" s="77"/>
      <c r="M151" s="77"/>
      <c r="N151" s="77"/>
      <c r="O151" s="77"/>
    </row>
    <row r="152" spans="1:30" s="17" customFormat="1"/>
    <row r="153" spans="1:30" ht="23.25">
      <c r="A153" s="2" t="s">
        <v>157</v>
      </c>
      <c r="C153" s="3" t="s">
        <v>67</v>
      </c>
      <c r="D153" s="3" t="s">
        <v>68</v>
      </c>
      <c r="E153" s="3" t="s">
        <v>69</v>
      </c>
      <c r="F153" s="3" t="s">
        <v>70</v>
      </c>
      <c r="G153" s="3" t="s">
        <v>71</v>
      </c>
      <c r="H153" s="3" t="s">
        <v>72</v>
      </c>
      <c r="I153" s="3" t="s">
        <v>73</v>
      </c>
      <c r="J153" s="3" t="s">
        <v>74</v>
      </c>
      <c r="K153" s="3" t="s">
        <v>413</v>
      </c>
    </row>
    <row r="154" spans="1:30" s="42" customFormat="1">
      <c r="A154" s="31" t="s">
        <v>31</v>
      </c>
      <c r="B154" s="42" t="str">
        <f xml:space="preserve"> VLOOKUP(A154,'Reg Dump'!A:C,2,FALSE)</f>
        <v>0x79001101</v>
      </c>
      <c r="C154" s="43" t="str">
        <f t="shared" ref="C154:J154" si="59">HEX2BIN(LEFT(RIGHT(RIGHT($B154,8),C$1),1),4)</f>
        <v>0111</v>
      </c>
      <c r="D154" s="43" t="str">
        <f t="shared" si="59"/>
        <v>1001</v>
      </c>
      <c r="E154" s="43" t="str">
        <f t="shared" si="59"/>
        <v>0000</v>
      </c>
      <c r="F154" s="43" t="str">
        <f t="shared" si="59"/>
        <v>0000</v>
      </c>
      <c r="G154" s="43" t="str">
        <f t="shared" si="59"/>
        <v>0001</v>
      </c>
      <c r="H154" s="43" t="str">
        <f t="shared" si="59"/>
        <v>0001</v>
      </c>
      <c r="I154" s="43" t="str">
        <f t="shared" si="59"/>
        <v>0000</v>
      </c>
      <c r="J154" s="43" t="str">
        <f t="shared" si="59"/>
        <v>0001</v>
      </c>
      <c r="K154" s="57" t="s">
        <v>77</v>
      </c>
      <c r="L154" s="57" t="s">
        <v>78</v>
      </c>
      <c r="M154" s="57" t="s">
        <v>79</v>
      </c>
      <c r="N154" s="57" t="s">
        <v>80</v>
      </c>
      <c r="O154" s="57" t="s">
        <v>81</v>
      </c>
      <c r="P154" s="57" t="s">
        <v>82</v>
      </c>
      <c r="Q154" s="57" t="s">
        <v>83</v>
      </c>
      <c r="R154" s="57" t="s">
        <v>84</v>
      </c>
      <c r="S154" s="57" t="s">
        <v>85</v>
      </c>
      <c r="T154" s="58" t="s">
        <v>86</v>
      </c>
      <c r="U154" s="57" t="s">
        <v>87</v>
      </c>
      <c r="V154" s="57" t="s">
        <v>88</v>
      </c>
      <c r="W154" s="57" t="s">
        <v>86</v>
      </c>
      <c r="X154" s="57" t="s">
        <v>89</v>
      </c>
      <c r="Y154" s="58" t="s">
        <v>90</v>
      </c>
      <c r="Z154" s="57" t="s">
        <v>91</v>
      </c>
      <c r="AA154" s="58" t="s">
        <v>86</v>
      </c>
      <c r="AB154" s="57" t="s">
        <v>92</v>
      </c>
      <c r="AC154" s="58" t="s">
        <v>86</v>
      </c>
      <c r="AD154" s="57" t="s">
        <v>93</v>
      </c>
    </row>
    <row r="155" spans="1:30" s="45" customFormat="1" hidden="1">
      <c r="B155" s="42" t="str">
        <f>CONCATENATE(C154,D154,E154,F154,G154,H154,I154,J154)</f>
        <v>01111001000000000001000100000001</v>
      </c>
      <c r="K155" s="46">
        <v>31</v>
      </c>
      <c r="L155" s="46">
        <v>30</v>
      </c>
      <c r="M155" s="46">
        <v>29</v>
      </c>
      <c r="N155" s="46">
        <v>28</v>
      </c>
      <c r="O155" s="46">
        <v>27</v>
      </c>
      <c r="P155" s="46">
        <v>26</v>
      </c>
      <c r="Q155" s="46">
        <v>24</v>
      </c>
      <c r="R155" s="46">
        <v>22</v>
      </c>
      <c r="S155" s="46">
        <v>21</v>
      </c>
      <c r="T155" s="46">
        <v>20</v>
      </c>
      <c r="U155" s="46">
        <v>19</v>
      </c>
      <c r="V155" s="46">
        <v>17</v>
      </c>
      <c r="W155" s="46">
        <v>15</v>
      </c>
      <c r="X155" s="46">
        <v>13</v>
      </c>
      <c r="Y155" s="46">
        <v>11</v>
      </c>
      <c r="Z155" s="46">
        <v>9</v>
      </c>
      <c r="AA155" s="46">
        <v>7</v>
      </c>
      <c r="AB155" s="46">
        <v>4</v>
      </c>
      <c r="AC155" s="46">
        <v>3</v>
      </c>
      <c r="AD155" s="46">
        <v>1</v>
      </c>
    </row>
    <row r="156" spans="1:30" s="45" customFormat="1" hidden="1">
      <c r="B156" s="42"/>
      <c r="K156" s="46">
        <v>1</v>
      </c>
      <c r="L156" s="46">
        <v>1</v>
      </c>
      <c r="M156" s="46">
        <v>1</v>
      </c>
      <c r="N156" s="46">
        <v>1</v>
      </c>
      <c r="O156" s="46">
        <v>1</v>
      </c>
      <c r="P156" s="46">
        <v>2</v>
      </c>
      <c r="Q156" s="46">
        <v>2</v>
      </c>
      <c r="R156" s="46">
        <v>1</v>
      </c>
      <c r="S156" s="46">
        <v>1</v>
      </c>
      <c r="T156" s="46">
        <v>1</v>
      </c>
      <c r="U156" s="46">
        <v>2</v>
      </c>
      <c r="V156" s="46">
        <v>2</v>
      </c>
      <c r="W156" s="46">
        <v>2</v>
      </c>
      <c r="X156" s="46">
        <v>2</v>
      </c>
      <c r="Y156" s="46">
        <v>2</v>
      </c>
      <c r="Z156" s="46">
        <v>2</v>
      </c>
      <c r="AA156" s="46">
        <v>3</v>
      </c>
      <c r="AB156" s="46">
        <v>1</v>
      </c>
      <c r="AC156" s="46">
        <v>2</v>
      </c>
      <c r="AD156" s="46">
        <v>2</v>
      </c>
    </row>
    <row r="157" spans="1:30" s="42" customFormat="1">
      <c r="B157" s="63" t="s">
        <v>411</v>
      </c>
      <c r="K157" s="47" t="str">
        <f>MID($B155,32-K155,K156)</f>
        <v>0</v>
      </c>
      <c r="L157" s="47" t="str">
        <f t="shared" ref="L157:AD157" si="60">MID($B155,32-L155,L156)</f>
        <v>1</v>
      </c>
      <c r="M157" s="47" t="str">
        <f t="shared" si="60"/>
        <v>1</v>
      </c>
      <c r="N157" s="47" t="str">
        <f t="shared" si="60"/>
        <v>1</v>
      </c>
      <c r="O157" s="47" t="str">
        <f t="shared" si="60"/>
        <v>1</v>
      </c>
      <c r="P157" s="47" t="str">
        <f t="shared" si="60"/>
        <v>00</v>
      </c>
      <c r="Q157" s="47" t="str">
        <f t="shared" si="60"/>
        <v>10</v>
      </c>
      <c r="R157" s="47" t="str">
        <f t="shared" si="60"/>
        <v>0</v>
      </c>
      <c r="S157" s="47" t="str">
        <f t="shared" si="60"/>
        <v>0</v>
      </c>
      <c r="T157" s="47" t="str">
        <f t="shared" si="60"/>
        <v>0</v>
      </c>
      <c r="U157" s="47" t="str">
        <f t="shared" si="60"/>
        <v>00</v>
      </c>
      <c r="V157" s="47" t="str">
        <f t="shared" si="60"/>
        <v>00</v>
      </c>
      <c r="W157" s="47" t="str">
        <f t="shared" si="60"/>
        <v>00</v>
      </c>
      <c r="X157" s="47" t="str">
        <f t="shared" si="60"/>
        <v>01</v>
      </c>
      <c r="Y157" s="47" t="str">
        <f t="shared" si="60"/>
        <v>00</v>
      </c>
      <c r="Z157" s="47" t="str">
        <f t="shared" si="60"/>
        <v>01</v>
      </c>
      <c r="AA157" s="47" t="str">
        <f t="shared" si="60"/>
        <v>000</v>
      </c>
      <c r="AB157" s="47" t="str">
        <f t="shared" si="60"/>
        <v>0</v>
      </c>
      <c r="AC157" s="47" t="str">
        <f t="shared" si="60"/>
        <v>00</v>
      </c>
      <c r="AD157" s="47" t="str">
        <f t="shared" si="60"/>
        <v>01</v>
      </c>
    </row>
    <row r="158" spans="1:30" s="42" customFormat="1">
      <c r="B158" s="64" t="s">
        <v>412</v>
      </c>
      <c r="K158" s="44">
        <f>BIN2DEC(K157)</f>
        <v>0</v>
      </c>
      <c r="L158" s="44">
        <f>BIN2DEC(L157)</f>
        <v>1</v>
      </c>
      <c r="M158" s="44">
        <f t="shared" ref="M158:S158" si="61">BIN2DEC(M157)</f>
        <v>1</v>
      </c>
      <c r="N158" s="44">
        <f t="shared" si="61"/>
        <v>1</v>
      </c>
      <c r="O158" s="44">
        <f t="shared" si="61"/>
        <v>1</v>
      </c>
      <c r="P158" s="44">
        <f t="shared" si="61"/>
        <v>0</v>
      </c>
      <c r="Q158" s="44">
        <f t="shared" si="61"/>
        <v>2</v>
      </c>
      <c r="R158" s="44">
        <f t="shared" si="61"/>
        <v>0</v>
      </c>
      <c r="S158" s="44">
        <f t="shared" si="61"/>
        <v>0</v>
      </c>
      <c r="T158" s="44" t="s">
        <v>353</v>
      </c>
      <c r="U158" s="44">
        <f>BIN2DEC(U157)</f>
        <v>0</v>
      </c>
      <c r="V158" s="44">
        <f>BIN2DEC(V157)</f>
        <v>0</v>
      </c>
      <c r="W158" s="44" t="s">
        <v>353</v>
      </c>
      <c r="X158" s="44">
        <f>BIN2DEC(X157)</f>
        <v>1</v>
      </c>
      <c r="Y158" s="44">
        <f>BIN2DEC(Y157)</f>
        <v>0</v>
      </c>
      <c r="Z158" s="44">
        <f>BIN2DEC(Z157)</f>
        <v>1</v>
      </c>
      <c r="AA158" s="44" t="s">
        <v>353</v>
      </c>
      <c r="AB158" s="44">
        <f>BIN2DEC(AB157)</f>
        <v>0</v>
      </c>
      <c r="AC158" s="44" t="s">
        <v>353</v>
      </c>
      <c r="AD158" s="44">
        <f>BIN2DEC(AD157)</f>
        <v>1</v>
      </c>
    </row>
    <row r="159" spans="1:30" s="42" customFormat="1"/>
    <row r="160" spans="1:30" s="42" customFormat="1">
      <c r="A160" s="41" t="s">
        <v>32</v>
      </c>
      <c r="B160" s="42" t="str">
        <f xml:space="preserve"> VLOOKUP(A160,'Reg Dump'!A:C,2,FALSE)</f>
        <v>0x00090980</v>
      </c>
      <c r="C160" s="43" t="str">
        <f t="shared" ref="C160:J160" si="62">HEX2BIN(LEFT(RIGHT(RIGHT($B160,8),C$1),1),4)</f>
        <v>0000</v>
      </c>
      <c r="D160" s="43" t="str">
        <f t="shared" si="62"/>
        <v>0000</v>
      </c>
      <c r="E160" s="43" t="str">
        <f t="shared" si="62"/>
        <v>0000</v>
      </c>
      <c r="F160" s="43" t="str">
        <f t="shared" si="62"/>
        <v>1001</v>
      </c>
      <c r="G160" s="43" t="str">
        <f t="shared" si="62"/>
        <v>0000</v>
      </c>
      <c r="H160" s="43" t="str">
        <f t="shared" si="62"/>
        <v>1001</v>
      </c>
      <c r="I160" s="43" t="str">
        <f t="shared" si="62"/>
        <v>1000</v>
      </c>
      <c r="J160" s="43" t="str">
        <f t="shared" si="62"/>
        <v>0000</v>
      </c>
      <c r="K160" s="58" t="s">
        <v>86</v>
      </c>
      <c r="L160" s="58" t="s">
        <v>94</v>
      </c>
      <c r="M160" s="58" t="s">
        <v>86</v>
      </c>
      <c r="N160" s="58" t="s">
        <v>95</v>
      </c>
      <c r="O160" s="58" t="s">
        <v>96</v>
      </c>
      <c r="P160" s="58" t="s">
        <v>86</v>
      </c>
      <c r="Q160" s="58" t="s">
        <v>97</v>
      </c>
    </row>
    <row r="161" spans="1:21" s="42" customFormat="1" hidden="1">
      <c r="B161" s="42" t="str">
        <f>CONCATENATE(C160,D160,E160,F160,G160,H160,I160,J160)</f>
        <v>00000000000010010000100110000000</v>
      </c>
      <c r="K161" s="44">
        <v>31</v>
      </c>
      <c r="L161" s="44">
        <v>20</v>
      </c>
      <c r="M161" s="44">
        <v>15</v>
      </c>
      <c r="N161" s="44">
        <v>12</v>
      </c>
      <c r="O161" s="44">
        <v>7</v>
      </c>
      <c r="P161" s="44">
        <v>6</v>
      </c>
      <c r="Q161" s="44">
        <v>3</v>
      </c>
    </row>
    <row r="162" spans="1:21" s="42" customFormat="1" hidden="1">
      <c r="K162" s="44">
        <v>11</v>
      </c>
      <c r="L162" s="44">
        <v>5</v>
      </c>
      <c r="M162" s="44">
        <v>3</v>
      </c>
      <c r="N162" s="44">
        <v>5</v>
      </c>
      <c r="O162" s="44">
        <v>1</v>
      </c>
      <c r="P162" s="44">
        <v>3</v>
      </c>
      <c r="Q162" s="44">
        <v>4</v>
      </c>
    </row>
    <row r="163" spans="1:21" s="42" customFormat="1">
      <c r="B163" s="63" t="s">
        <v>411</v>
      </c>
      <c r="K163" s="47" t="str">
        <f t="shared" ref="K163:Q163" si="63">MID($B161,32-K161,K162)</f>
        <v>00000000000</v>
      </c>
      <c r="L163" s="47" t="str">
        <f t="shared" si="63"/>
        <v>01001</v>
      </c>
      <c r="M163" s="47" t="str">
        <f t="shared" si="63"/>
        <v>000</v>
      </c>
      <c r="N163" s="47" t="str">
        <f t="shared" si="63"/>
        <v>01001</v>
      </c>
      <c r="O163" s="47" t="str">
        <f t="shared" si="63"/>
        <v>1</v>
      </c>
      <c r="P163" s="47" t="str">
        <f t="shared" si="63"/>
        <v>000</v>
      </c>
      <c r="Q163" s="47" t="str">
        <f t="shared" si="63"/>
        <v>0000</v>
      </c>
    </row>
    <row r="164" spans="1:21" s="42" customFormat="1">
      <c r="B164" s="64" t="s">
        <v>412</v>
      </c>
      <c r="K164" s="44" t="s">
        <v>353</v>
      </c>
      <c r="L164" s="44">
        <f>BIN2DEC(L163)</f>
        <v>9</v>
      </c>
      <c r="M164" s="44" t="s">
        <v>353</v>
      </c>
      <c r="N164" s="44">
        <f>BIN2DEC(N163)</f>
        <v>9</v>
      </c>
      <c r="O164" s="44">
        <f>BIN2DEC(O163)</f>
        <v>1</v>
      </c>
      <c r="P164" s="44" t="s">
        <v>353</v>
      </c>
      <c r="Q164" s="44">
        <f>BIN2DEC(Q163)</f>
        <v>0</v>
      </c>
    </row>
    <row r="165" spans="1:21" s="42" customFormat="1"/>
    <row r="166" spans="1:21" s="42" customFormat="1">
      <c r="A166" s="41" t="s">
        <v>33</v>
      </c>
      <c r="B166" s="42" t="str">
        <f xml:space="preserve"> VLOOKUP(A166,'Reg Dump'!A:C,2,FALSE)</f>
        <v>0x33050513</v>
      </c>
      <c r="C166" s="43" t="str">
        <f t="shared" ref="C166:J166" si="64">HEX2BIN(LEFT(RIGHT(RIGHT($B166,8),C$1),1),4)</f>
        <v>0011</v>
      </c>
      <c r="D166" s="43" t="str">
        <f t="shared" si="64"/>
        <v>0011</v>
      </c>
      <c r="E166" s="43" t="str">
        <f t="shared" si="64"/>
        <v>0000</v>
      </c>
      <c r="F166" s="43" t="str">
        <f t="shared" si="64"/>
        <v>0101</v>
      </c>
      <c r="G166" s="43" t="str">
        <f t="shared" si="64"/>
        <v>0000</v>
      </c>
      <c r="H166" s="43" t="str">
        <f t="shared" si="64"/>
        <v>0101</v>
      </c>
      <c r="I166" s="43" t="str">
        <f t="shared" si="64"/>
        <v>0001</v>
      </c>
      <c r="J166" s="43" t="str">
        <f t="shared" si="64"/>
        <v>0011</v>
      </c>
      <c r="K166" s="58" t="s">
        <v>86</v>
      </c>
      <c r="L166" s="58" t="s">
        <v>98</v>
      </c>
      <c r="M166" s="58" t="s">
        <v>86</v>
      </c>
      <c r="N166" s="58" t="s">
        <v>99</v>
      </c>
      <c r="O166" s="60" t="s">
        <v>86</v>
      </c>
      <c r="P166" s="60" t="s">
        <v>100</v>
      </c>
      <c r="Q166" s="60" t="s">
        <v>86</v>
      </c>
      <c r="R166" s="60" t="s">
        <v>101</v>
      </c>
      <c r="S166" s="60" t="s">
        <v>102</v>
      </c>
      <c r="T166" s="60" t="s">
        <v>103</v>
      </c>
      <c r="U166" s="60" t="s">
        <v>104</v>
      </c>
    </row>
    <row r="167" spans="1:21" s="42" customFormat="1" hidden="1">
      <c r="B167" s="42" t="str">
        <f>CONCATENATE(C166,D166,E166,F166,G166,H166,I166,J166)</f>
        <v>00110011000001010000010100010011</v>
      </c>
      <c r="K167" s="46">
        <v>31</v>
      </c>
      <c r="L167" s="46">
        <v>30</v>
      </c>
      <c r="M167" s="46">
        <v>27</v>
      </c>
      <c r="N167" s="46">
        <v>26</v>
      </c>
      <c r="O167" s="46">
        <v>23</v>
      </c>
      <c r="P167" s="46">
        <v>20</v>
      </c>
      <c r="Q167" s="46">
        <v>15</v>
      </c>
      <c r="R167" s="49">
        <v>12</v>
      </c>
      <c r="S167" s="48">
        <v>7</v>
      </c>
      <c r="T167" s="49">
        <v>6</v>
      </c>
      <c r="U167" s="49">
        <v>3</v>
      </c>
    </row>
    <row r="168" spans="1:21" s="42" customFormat="1" hidden="1">
      <c r="K168" s="44">
        <v>1</v>
      </c>
      <c r="L168" s="44">
        <v>3</v>
      </c>
      <c r="M168" s="44">
        <v>1</v>
      </c>
      <c r="N168" s="44">
        <v>3</v>
      </c>
      <c r="O168" s="44">
        <v>3</v>
      </c>
      <c r="P168" s="44">
        <v>5</v>
      </c>
      <c r="Q168" s="44">
        <v>3</v>
      </c>
      <c r="R168" s="44">
        <v>5</v>
      </c>
      <c r="S168" s="44">
        <v>1</v>
      </c>
      <c r="T168" s="44">
        <v>3</v>
      </c>
      <c r="U168" s="44">
        <v>4</v>
      </c>
    </row>
    <row r="169" spans="1:21" s="42" customFormat="1">
      <c r="B169" s="63" t="s">
        <v>411</v>
      </c>
      <c r="K169" s="47" t="str">
        <f>MID($B167,32-K167,K168)</f>
        <v>0</v>
      </c>
      <c r="L169" s="47" t="str">
        <f t="shared" ref="L169:U169" si="65">MID($B167,32-L167,L168)</f>
        <v>011</v>
      </c>
      <c r="M169" s="47" t="str">
        <f t="shared" si="65"/>
        <v>0</v>
      </c>
      <c r="N169" s="47" t="str">
        <f t="shared" si="65"/>
        <v>011</v>
      </c>
      <c r="O169" s="47" t="str">
        <f t="shared" si="65"/>
        <v>000</v>
      </c>
      <c r="P169" s="47" t="str">
        <f t="shared" si="65"/>
        <v>00101</v>
      </c>
      <c r="Q169" s="47" t="str">
        <f t="shared" si="65"/>
        <v>000</v>
      </c>
      <c r="R169" s="47" t="str">
        <f t="shared" si="65"/>
        <v>00101</v>
      </c>
      <c r="S169" s="47" t="str">
        <f t="shared" si="65"/>
        <v>0</v>
      </c>
      <c r="T169" s="47" t="str">
        <f t="shared" si="65"/>
        <v>001</v>
      </c>
      <c r="U169" s="47" t="str">
        <f t="shared" si="65"/>
        <v>0011</v>
      </c>
    </row>
    <row r="170" spans="1:21" s="42" customFormat="1">
      <c r="B170" s="64" t="s">
        <v>412</v>
      </c>
      <c r="K170" s="44" t="s">
        <v>353</v>
      </c>
      <c r="L170" s="44">
        <f>BIN2DEC(L169)</f>
        <v>3</v>
      </c>
      <c r="M170" s="44" t="s">
        <v>353</v>
      </c>
      <c r="N170" s="44">
        <f>BIN2DEC(N169)</f>
        <v>3</v>
      </c>
      <c r="O170" s="44" t="s">
        <v>353</v>
      </c>
      <c r="P170" s="44">
        <f>BIN2DEC(P169)</f>
        <v>5</v>
      </c>
      <c r="Q170" s="44" t="s">
        <v>353</v>
      </c>
      <c r="R170" s="44">
        <f>BIN2DEC(R169)</f>
        <v>5</v>
      </c>
      <c r="S170" s="44">
        <f>BIN2DEC(S169)</f>
        <v>0</v>
      </c>
      <c r="T170" s="44">
        <f>BIN2DEC(T169)</f>
        <v>1</v>
      </c>
      <c r="U170" s="44">
        <f>BIN2DEC(U169)</f>
        <v>3</v>
      </c>
    </row>
    <row r="171" spans="1:21" s="42" customFormat="1"/>
    <row r="172" spans="1:21" s="42" customFormat="1">
      <c r="A172" s="41" t="s">
        <v>34</v>
      </c>
      <c r="B172" s="42" t="str">
        <f xml:space="preserve"> VLOOKUP(A172,'Reg Dump'!A:C,2,FALSE)</f>
        <v>0x09076917</v>
      </c>
      <c r="C172" s="43" t="str">
        <f t="shared" ref="C172:J172" si="66">HEX2BIN(LEFT(RIGHT(RIGHT($B172,8),C$1),1),4)</f>
        <v>0000</v>
      </c>
      <c r="D172" s="43" t="str">
        <f t="shared" si="66"/>
        <v>1001</v>
      </c>
      <c r="E172" s="43" t="str">
        <f t="shared" si="66"/>
        <v>0000</v>
      </c>
      <c r="F172" s="43" t="str">
        <f t="shared" si="66"/>
        <v>0111</v>
      </c>
      <c r="G172" s="43" t="str">
        <f t="shared" si="66"/>
        <v>0110</v>
      </c>
      <c r="H172" s="43" t="str">
        <f t="shared" si="66"/>
        <v>1001</v>
      </c>
      <c r="I172" s="43" t="str">
        <f t="shared" si="66"/>
        <v>0001</v>
      </c>
      <c r="J172" s="43" t="str">
        <f t="shared" si="66"/>
        <v>0111</v>
      </c>
      <c r="K172" s="58" t="s">
        <v>86</v>
      </c>
      <c r="L172" s="58" t="s">
        <v>105</v>
      </c>
      <c r="M172" s="58" t="s">
        <v>106</v>
      </c>
      <c r="N172" s="58" t="s">
        <v>86</v>
      </c>
      <c r="O172" s="58" t="s">
        <v>107</v>
      </c>
      <c r="P172" s="58" t="s">
        <v>108</v>
      </c>
      <c r="Q172" s="58" t="s">
        <v>109</v>
      </c>
      <c r="R172" s="58" t="s">
        <v>110</v>
      </c>
      <c r="S172" s="58" t="s">
        <v>111</v>
      </c>
      <c r="T172" s="58" t="s">
        <v>112</v>
      </c>
    </row>
    <row r="173" spans="1:21" s="42" customFormat="1" hidden="1">
      <c r="B173" s="42" t="str">
        <f>CONCATENATE(C172,D172,E172,F172,G172,H172,I172,J172)</f>
        <v>00001001000001110110100100010111</v>
      </c>
      <c r="K173" s="46">
        <v>31</v>
      </c>
      <c r="L173" s="46">
        <v>28</v>
      </c>
      <c r="M173" s="46">
        <v>23</v>
      </c>
      <c r="N173" s="46">
        <v>22</v>
      </c>
      <c r="O173" s="46">
        <v>19</v>
      </c>
      <c r="P173" s="46">
        <v>15</v>
      </c>
      <c r="Q173" s="49">
        <v>12</v>
      </c>
      <c r="R173" s="49">
        <v>7</v>
      </c>
      <c r="S173" s="50">
        <v>6</v>
      </c>
      <c r="T173" s="49">
        <v>3</v>
      </c>
    </row>
    <row r="174" spans="1:21" s="42" customFormat="1" hidden="1">
      <c r="K174" s="44">
        <v>3</v>
      </c>
      <c r="L174" s="44">
        <v>5</v>
      </c>
      <c r="M174" s="44">
        <v>1</v>
      </c>
      <c r="N174" s="44">
        <v>3</v>
      </c>
      <c r="O174" s="44">
        <v>4</v>
      </c>
      <c r="P174" s="44">
        <v>3</v>
      </c>
      <c r="Q174" s="44">
        <v>5</v>
      </c>
      <c r="R174" s="44">
        <v>1</v>
      </c>
      <c r="S174" s="44">
        <v>3</v>
      </c>
      <c r="T174" s="44">
        <v>4</v>
      </c>
    </row>
    <row r="175" spans="1:21" s="42" customFormat="1">
      <c r="B175" s="63" t="s">
        <v>411</v>
      </c>
      <c r="K175" s="47" t="str">
        <f t="shared" ref="K175:T175" si="67">MID($B173,32-K173,K174)</f>
        <v>000</v>
      </c>
      <c r="L175" s="47" t="str">
        <f t="shared" si="67"/>
        <v>01001</v>
      </c>
      <c r="M175" s="47" t="str">
        <f t="shared" si="67"/>
        <v>0</v>
      </c>
      <c r="N175" s="47" t="str">
        <f t="shared" si="67"/>
        <v>000</v>
      </c>
      <c r="O175" s="47" t="str">
        <f t="shared" si="67"/>
        <v>0111</v>
      </c>
      <c r="P175" s="47" t="str">
        <f t="shared" si="67"/>
        <v>011</v>
      </c>
      <c r="Q175" s="47" t="str">
        <f t="shared" si="67"/>
        <v>01001</v>
      </c>
      <c r="R175" s="47" t="str">
        <f t="shared" si="67"/>
        <v>0</v>
      </c>
      <c r="S175" s="47" t="str">
        <f t="shared" si="67"/>
        <v>001</v>
      </c>
      <c r="T175" s="47" t="str">
        <f t="shared" si="67"/>
        <v>0111</v>
      </c>
    </row>
    <row r="176" spans="1:21" s="42" customFormat="1">
      <c r="B176" s="64" t="s">
        <v>412</v>
      </c>
      <c r="K176" s="44" t="s">
        <v>353</v>
      </c>
      <c r="L176" s="44">
        <f>BIN2DEC(L175)</f>
        <v>9</v>
      </c>
      <c r="M176" s="44">
        <f>BIN2DEC(M175)</f>
        <v>0</v>
      </c>
      <c r="N176" s="44" t="s">
        <v>353</v>
      </c>
      <c r="O176" s="44">
        <f t="shared" ref="O176:T176" si="68">BIN2DEC(O175)</f>
        <v>7</v>
      </c>
      <c r="P176" s="44">
        <f t="shared" si="68"/>
        <v>3</v>
      </c>
      <c r="Q176" s="44">
        <f t="shared" si="68"/>
        <v>9</v>
      </c>
      <c r="R176" s="44">
        <f t="shared" si="68"/>
        <v>0</v>
      </c>
      <c r="S176" s="44">
        <f t="shared" si="68"/>
        <v>1</v>
      </c>
      <c r="T176" s="44">
        <f t="shared" si="68"/>
        <v>7</v>
      </c>
    </row>
    <row r="177" spans="1:21" s="42" customFormat="1"/>
    <row r="178" spans="1:21" s="42" customFormat="1">
      <c r="A178" s="41" t="s">
        <v>35</v>
      </c>
      <c r="B178" s="42" t="str">
        <f xml:space="preserve"> VLOOKUP(A178,'Reg Dump'!A:C,2,FALSE)</f>
        <v>0x02080A0A</v>
      </c>
      <c r="C178" s="43" t="str">
        <f t="shared" ref="C178:J178" si="69">HEX2BIN(LEFT(RIGHT(RIGHT($B178,8),C$1),1),4)</f>
        <v>0000</v>
      </c>
      <c r="D178" s="43" t="str">
        <f t="shared" si="69"/>
        <v>0010</v>
      </c>
      <c r="E178" s="43" t="str">
        <f t="shared" si="69"/>
        <v>0000</v>
      </c>
      <c r="F178" s="43" t="str">
        <f t="shared" si="69"/>
        <v>1000</v>
      </c>
      <c r="G178" s="43" t="str">
        <f t="shared" si="69"/>
        <v>0000</v>
      </c>
      <c r="H178" s="43" t="str">
        <f t="shared" si="69"/>
        <v>1010</v>
      </c>
      <c r="I178" s="43" t="str">
        <f t="shared" si="69"/>
        <v>0000</v>
      </c>
      <c r="J178" s="43" t="str">
        <f t="shared" si="69"/>
        <v>1010</v>
      </c>
      <c r="K178" s="60" t="s">
        <v>86</v>
      </c>
      <c r="L178" s="60" t="s">
        <v>116</v>
      </c>
      <c r="M178" s="60" t="s">
        <v>86</v>
      </c>
      <c r="N178" s="60" t="s">
        <v>113</v>
      </c>
      <c r="O178" s="60" t="s">
        <v>86</v>
      </c>
      <c r="P178" s="60" t="s">
        <v>114</v>
      </c>
      <c r="Q178" s="60" t="s">
        <v>86</v>
      </c>
      <c r="R178" s="60" t="s">
        <v>115</v>
      </c>
    </row>
    <row r="179" spans="1:21" s="42" customFormat="1" hidden="1">
      <c r="B179" s="42" t="str">
        <f>CONCATENATE(C178,D178,E178,F178,G178,H178,I178,J178)</f>
        <v>00000010000010000000101000001010</v>
      </c>
      <c r="K179" s="46">
        <v>31</v>
      </c>
      <c r="L179" s="46">
        <v>27</v>
      </c>
      <c r="M179" s="46">
        <v>23</v>
      </c>
      <c r="N179" s="49">
        <v>20</v>
      </c>
      <c r="O179" s="49">
        <v>15</v>
      </c>
      <c r="P179" s="50">
        <v>12</v>
      </c>
      <c r="Q179" s="51">
        <v>7</v>
      </c>
      <c r="R179" s="49">
        <v>4</v>
      </c>
    </row>
    <row r="180" spans="1:21" s="42" customFormat="1" hidden="1">
      <c r="K180" s="44">
        <v>4</v>
      </c>
      <c r="L180" s="44">
        <v>4</v>
      </c>
      <c r="M180" s="44">
        <v>3</v>
      </c>
      <c r="N180" s="44">
        <v>5</v>
      </c>
      <c r="O180" s="44">
        <v>3</v>
      </c>
      <c r="P180" s="44">
        <v>5</v>
      </c>
      <c r="Q180" s="44">
        <v>3</v>
      </c>
      <c r="R180" s="44">
        <v>5</v>
      </c>
    </row>
    <row r="181" spans="1:21" s="42" customFormat="1">
      <c r="B181" s="63" t="s">
        <v>411</v>
      </c>
      <c r="K181" s="47" t="str">
        <f t="shared" ref="K181:R181" si="70">MID($B179,32-K179,K180)</f>
        <v>0000</v>
      </c>
      <c r="L181" s="47" t="str">
        <f t="shared" si="70"/>
        <v>0010</v>
      </c>
      <c r="M181" s="47" t="str">
        <f t="shared" si="70"/>
        <v>000</v>
      </c>
      <c r="N181" s="47" t="str">
        <f t="shared" si="70"/>
        <v>01000</v>
      </c>
      <c r="O181" s="47" t="str">
        <f t="shared" si="70"/>
        <v>000</v>
      </c>
      <c r="P181" s="47" t="str">
        <f t="shared" si="70"/>
        <v>01010</v>
      </c>
      <c r="Q181" s="47" t="str">
        <f t="shared" si="70"/>
        <v>000</v>
      </c>
      <c r="R181" s="47" t="str">
        <f t="shared" si="70"/>
        <v>01010</v>
      </c>
    </row>
    <row r="182" spans="1:21" s="42" customFormat="1">
      <c r="B182" s="64" t="s">
        <v>412</v>
      </c>
      <c r="K182" s="44" t="s">
        <v>353</v>
      </c>
      <c r="L182" s="44">
        <f>BIN2DEC(L181)</f>
        <v>2</v>
      </c>
      <c r="M182" s="44" t="s">
        <v>353</v>
      </c>
      <c r="N182" s="44">
        <f>BIN2DEC(N181)</f>
        <v>8</v>
      </c>
      <c r="O182" s="44" t="s">
        <v>353</v>
      </c>
      <c r="P182" s="44">
        <f>BIN2DEC(P181)</f>
        <v>10</v>
      </c>
      <c r="Q182" s="44" t="s">
        <v>353</v>
      </c>
      <c r="R182" s="44">
        <f>BIN2DEC(R181)</f>
        <v>10</v>
      </c>
    </row>
    <row r="183" spans="1:21" s="42" customFormat="1"/>
    <row r="184" spans="1:21" s="42" customFormat="1" ht="14.45" customHeight="1">
      <c r="A184" s="41" t="s">
        <v>36</v>
      </c>
      <c r="B184" s="42" t="str">
        <f xml:space="preserve"> VLOOKUP(A184,'Reg Dump'!A:C,2,FALSE)</f>
        <v>0x88070000</v>
      </c>
      <c r="C184" s="43" t="str">
        <f t="shared" ref="C184:J184" si="71">HEX2BIN(LEFT(RIGHT(RIGHT($B184,8),C$1),1),4)</f>
        <v>1000</v>
      </c>
      <c r="D184" s="43" t="str">
        <f t="shared" si="71"/>
        <v>1000</v>
      </c>
      <c r="E184" s="43" t="str">
        <f t="shared" si="71"/>
        <v>0000</v>
      </c>
      <c r="F184" s="43" t="str">
        <f t="shared" si="71"/>
        <v>0111</v>
      </c>
      <c r="G184" s="43" t="str">
        <f t="shared" si="71"/>
        <v>0000</v>
      </c>
      <c r="H184" s="43" t="str">
        <f t="shared" si="71"/>
        <v>0000</v>
      </c>
      <c r="I184" s="43" t="str">
        <f t="shared" si="71"/>
        <v>0000</v>
      </c>
      <c r="J184" s="43" t="str">
        <f t="shared" si="71"/>
        <v>0000</v>
      </c>
      <c r="K184" s="58" t="s">
        <v>86</v>
      </c>
      <c r="L184" s="58" t="s">
        <v>86</v>
      </c>
      <c r="M184" s="58" t="s">
        <v>117</v>
      </c>
      <c r="N184" s="58" t="s">
        <v>86</v>
      </c>
      <c r="O184" s="58" t="s">
        <v>118</v>
      </c>
      <c r="P184" s="58" t="s">
        <v>86</v>
      </c>
      <c r="Q184" s="58" t="s">
        <v>119</v>
      </c>
      <c r="R184" s="58" t="s">
        <v>122</v>
      </c>
      <c r="S184" s="58" t="s">
        <v>121</v>
      </c>
      <c r="T184" s="58" t="s">
        <v>86</v>
      </c>
      <c r="U184" s="58" t="s">
        <v>120</v>
      </c>
    </row>
    <row r="185" spans="1:21" s="42" customFormat="1" ht="19.899999999999999" hidden="1" customHeight="1">
      <c r="B185" s="42" t="str">
        <f>CONCATENATE(C184,D184,E184,F184,G184,H184,I184,J184)</f>
        <v>10001000000001110000000000000000</v>
      </c>
      <c r="K185" s="44">
        <v>31</v>
      </c>
      <c r="L185" s="44">
        <v>30</v>
      </c>
      <c r="M185" s="44">
        <v>28</v>
      </c>
      <c r="N185" s="44">
        <v>23</v>
      </c>
      <c r="O185" s="44">
        <v>19</v>
      </c>
      <c r="P185" s="44">
        <v>15</v>
      </c>
      <c r="Q185" s="51">
        <v>11</v>
      </c>
      <c r="R185" s="44">
        <v>7</v>
      </c>
      <c r="S185" s="44">
        <v>6</v>
      </c>
      <c r="T185" s="51">
        <v>5</v>
      </c>
      <c r="U185" s="51">
        <v>3</v>
      </c>
    </row>
    <row r="186" spans="1:21" s="42" customFormat="1" ht="19.899999999999999" hidden="1" customHeight="1">
      <c r="K186" s="44">
        <v>1</v>
      </c>
      <c r="L186" s="44">
        <v>2</v>
      </c>
      <c r="M186" s="44">
        <v>5</v>
      </c>
      <c r="N186" s="44">
        <v>4</v>
      </c>
      <c r="O186" s="44">
        <v>4</v>
      </c>
      <c r="P186" s="44">
        <v>4</v>
      </c>
      <c r="Q186" s="44">
        <v>4</v>
      </c>
      <c r="R186" s="44">
        <v>1</v>
      </c>
      <c r="S186" s="44">
        <v>1</v>
      </c>
      <c r="T186" s="44">
        <v>2</v>
      </c>
      <c r="U186" s="44">
        <v>4</v>
      </c>
    </row>
    <row r="187" spans="1:21" s="42" customFormat="1" ht="14.45" customHeight="1">
      <c r="B187" s="63" t="s">
        <v>411</v>
      </c>
      <c r="K187" s="47" t="str">
        <f t="shared" ref="K187:U187" si="72">MID($B185,32-K185,K186)</f>
        <v>1</v>
      </c>
      <c r="L187" s="47" t="str">
        <f t="shared" si="72"/>
        <v>00</v>
      </c>
      <c r="M187" s="47" t="str">
        <f t="shared" si="72"/>
        <v>01000</v>
      </c>
      <c r="N187" s="47" t="str">
        <f t="shared" si="72"/>
        <v>0000</v>
      </c>
      <c r="O187" s="47" t="str">
        <f t="shared" si="72"/>
        <v>0111</v>
      </c>
      <c r="P187" s="47" t="str">
        <f t="shared" si="72"/>
        <v>0000</v>
      </c>
      <c r="Q187" s="47" t="str">
        <f t="shared" si="72"/>
        <v>0000</v>
      </c>
      <c r="R187" s="47" t="str">
        <f t="shared" si="72"/>
        <v>0</v>
      </c>
      <c r="S187" s="47" t="str">
        <f t="shared" si="72"/>
        <v>0</v>
      </c>
      <c r="T187" s="47" t="str">
        <f t="shared" si="72"/>
        <v>00</v>
      </c>
      <c r="U187" s="47" t="str">
        <f t="shared" si="72"/>
        <v>0000</v>
      </c>
    </row>
    <row r="188" spans="1:21" s="42" customFormat="1" ht="14.45" customHeight="1">
      <c r="B188" s="64" t="s">
        <v>412</v>
      </c>
      <c r="K188" s="44">
        <f t="shared" ref="K188:U188" si="73">BIN2DEC(K187)</f>
        <v>1</v>
      </c>
      <c r="L188" s="44">
        <f t="shared" si="73"/>
        <v>0</v>
      </c>
      <c r="M188" s="44">
        <f t="shared" si="73"/>
        <v>8</v>
      </c>
      <c r="N188" s="44">
        <f t="shared" si="73"/>
        <v>0</v>
      </c>
      <c r="O188" s="44">
        <f t="shared" si="73"/>
        <v>7</v>
      </c>
      <c r="P188" s="44">
        <f t="shared" si="73"/>
        <v>0</v>
      </c>
      <c r="Q188" s="44">
        <f t="shared" si="73"/>
        <v>0</v>
      </c>
      <c r="R188" s="44">
        <f t="shared" si="73"/>
        <v>0</v>
      </c>
      <c r="S188" s="44">
        <f t="shared" si="73"/>
        <v>0</v>
      </c>
      <c r="T188" s="44">
        <f t="shared" si="73"/>
        <v>0</v>
      </c>
      <c r="U188" s="44">
        <f t="shared" si="73"/>
        <v>0</v>
      </c>
    </row>
    <row r="189" spans="1:21" s="42" customFormat="1" ht="14.45" customHeight="1"/>
    <row r="190" spans="1:21" s="42" customFormat="1">
      <c r="A190" s="41" t="s">
        <v>37</v>
      </c>
      <c r="B190" s="42" t="str">
        <f xml:space="preserve"> VLOOKUP(A190,'Reg Dump'!A:C,2,FALSE)</f>
        <v>0x00000F60</v>
      </c>
      <c r="C190" s="43" t="str">
        <f t="shared" ref="C190:J190" si="74">HEX2BIN(LEFT(RIGHT(RIGHT($B190,8),C$1),1),4)</f>
        <v>0000</v>
      </c>
      <c r="D190" s="43" t="str">
        <f t="shared" si="74"/>
        <v>0000</v>
      </c>
      <c r="E190" s="43" t="str">
        <f t="shared" si="74"/>
        <v>0000</v>
      </c>
      <c r="F190" s="43" t="str">
        <f t="shared" si="74"/>
        <v>0000</v>
      </c>
      <c r="G190" s="43" t="str">
        <f t="shared" si="74"/>
        <v>0000</v>
      </c>
      <c r="H190" s="43" t="str">
        <f t="shared" si="74"/>
        <v>1111</v>
      </c>
      <c r="I190" s="43" t="str">
        <f t="shared" si="74"/>
        <v>0110</v>
      </c>
      <c r="J190" s="43" t="str">
        <f t="shared" si="74"/>
        <v>0000</v>
      </c>
      <c r="K190" s="44" t="s">
        <v>86</v>
      </c>
      <c r="L190" s="44" t="s">
        <v>123</v>
      </c>
      <c r="M190" s="44" t="s">
        <v>86</v>
      </c>
      <c r="N190" s="44" t="s">
        <v>124</v>
      </c>
      <c r="O190" s="44" t="s">
        <v>125</v>
      </c>
    </row>
    <row r="191" spans="1:21" s="42" customFormat="1" hidden="1">
      <c r="B191" s="42" t="str">
        <f>CONCATENATE(C190,D190,E190,F190,G190,H190,I190,J190)</f>
        <v>00000000000000000000111101100000</v>
      </c>
      <c r="K191" s="44">
        <v>31</v>
      </c>
      <c r="L191" s="51">
        <v>11</v>
      </c>
      <c r="M191" s="44">
        <v>7</v>
      </c>
      <c r="N191" s="44">
        <v>6</v>
      </c>
      <c r="O191" s="51">
        <v>5</v>
      </c>
    </row>
    <row r="192" spans="1:21" s="42" customFormat="1" hidden="1">
      <c r="K192" s="44">
        <v>20</v>
      </c>
      <c r="L192" s="44">
        <v>4</v>
      </c>
      <c r="M192" s="44">
        <v>1</v>
      </c>
      <c r="N192" s="44">
        <v>1</v>
      </c>
      <c r="O192" s="44">
        <v>6</v>
      </c>
    </row>
    <row r="193" spans="1:30" s="42" customFormat="1">
      <c r="B193" s="63" t="s">
        <v>411</v>
      </c>
      <c r="K193" s="47" t="str">
        <f>MID($B191,32-K191,K192)</f>
        <v>00000000000000000000</v>
      </c>
      <c r="L193" s="47" t="str">
        <f>MID($B191,32-L191,L192)</f>
        <v>1111</v>
      </c>
      <c r="M193" s="47" t="str">
        <f>MID($B191,32-M191,M192)</f>
        <v>0</v>
      </c>
      <c r="N193" s="47" t="str">
        <f>MID($B191,32-N191,N192)</f>
        <v>1</v>
      </c>
      <c r="O193" s="47" t="str">
        <f>MID($B191,32-O191,O192)</f>
        <v>100000</v>
      </c>
    </row>
    <row r="194" spans="1:30" s="42" customFormat="1">
      <c r="B194" s="64" t="s">
        <v>412</v>
      </c>
      <c r="K194" s="47" t="s">
        <v>353</v>
      </c>
      <c r="L194" s="44">
        <f>BIN2DEC(L193)</f>
        <v>15</v>
      </c>
      <c r="M194" s="44" t="s">
        <v>353</v>
      </c>
      <c r="N194" s="44">
        <f>BIN2DEC(N193)</f>
        <v>1</v>
      </c>
      <c r="O194" s="44">
        <f>BIN2DEC(O193)</f>
        <v>32</v>
      </c>
    </row>
    <row r="195" spans="1:30" s="42" customFormat="1">
      <c r="K195" s="61"/>
      <c r="L195" s="62"/>
      <c r="M195" s="62"/>
      <c r="N195" s="62"/>
      <c r="O195" s="62"/>
    </row>
    <row r="196" spans="1:30" s="17" customFormat="1"/>
    <row r="197" spans="1:30" s="8" customFormat="1" ht="23.25">
      <c r="A197" s="16" t="s">
        <v>158</v>
      </c>
      <c r="C197" s="9" t="s">
        <v>67</v>
      </c>
      <c r="D197" s="9" t="s">
        <v>68</v>
      </c>
      <c r="E197" s="9" t="s">
        <v>69</v>
      </c>
      <c r="F197" s="9" t="s">
        <v>70</v>
      </c>
      <c r="G197" s="9" t="s">
        <v>71</v>
      </c>
      <c r="H197" s="9" t="s">
        <v>72</v>
      </c>
      <c r="I197" s="9" t="s">
        <v>73</v>
      </c>
      <c r="J197" s="9" t="s">
        <v>74</v>
      </c>
      <c r="K197" s="9" t="s">
        <v>413</v>
      </c>
    </row>
    <row r="198" spans="1:30" s="65" customFormat="1">
      <c r="A198" s="1" t="s">
        <v>38</v>
      </c>
      <c r="B198" s="65" t="str">
        <f xml:space="preserve"> VLOOKUP(A198,'Reg Dump'!A:C,2,FALSE)</f>
        <v>0x00001000</v>
      </c>
      <c r="C198" s="65" t="str">
        <f t="shared" ref="C198:J198" si="75">HEX2BIN(LEFT(RIGHT(RIGHT($B198,8),C$1),1),4)</f>
        <v>0000</v>
      </c>
      <c r="D198" s="65" t="str">
        <f t="shared" si="75"/>
        <v>0000</v>
      </c>
      <c r="E198" s="65" t="str">
        <f t="shared" si="75"/>
        <v>0000</v>
      </c>
      <c r="F198" s="65" t="str">
        <f t="shared" si="75"/>
        <v>0000</v>
      </c>
      <c r="G198" s="65" t="str">
        <f t="shared" si="75"/>
        <v>0001</v>
      </c>
      <c r="H198" s="65" t="str">
        <f t="shared" si="75"/>
        <v>0000</v>
      </c>
      <c r="I198" s="65" t="str">
        <f t="shared" si="75"/>
        <v>0000</v>
      </c>
      <c r="J198" s="65" t="str">
        <f t="shared" si="75"/>
        <v>0000</v>
      </c>
      <c r="K198" s="66" t="s">
        <v>77</v>
      </c>
      <c r="L198" s="66" t="s">
        <v>78</v>
      </c>
      <c r="M198" s="66" t="s">
        <v>79</v>
      </c>
      <c r="N198" s="66" t="s">
        <v>80</v>
      </c>
      <c r="O198" s="66" t="s">
        <v>81</v>
      </c>
      <c r="P198" s="66" t="s">
        <v>82</v>
      </c>
      <c r="Q198" s="66" t="s">
        <v>83</v>
      </c>
      <c r="R198" s="66" t="s">
        <v>84</v>
      </c>
      <c r="S198" s="66" t="s">
        <v>85</v>
      </c>
      <c r="T198" s="67" t="s">
        <v>86</v>
      </c>
      <c r="U198" s="66" t="s">
        <v>87</v>
      </c>
      <c r="V198" s="66" t="s">
        <v>88</v>
      </c>
      <c r="W198" s="66" t="s">
        <v>86</v>
      </c>
      <c r="X198" s="66" t="s">
        <v>89</v>
      </c>
      <c r="Y198" s="67" t="s">
        <v>90</v>
      </c>
      <c r="Z198" s="66" t="s">
        <v>91</v>
      </c>
      <c r="AA198" s="67" t="s">
        <v>86</v>
      </c>
      <c r="AB198" s="66" t="s">
        <v>92</v>
      </c>
      <c r="AC198" s="67" t="s">
        <v>86</v>
      </c>
      <c r="AD198" s="66" t="s">
        <v>93</v>
      </c>
    </row>
    <row r="199" spans="1:30" s="68" customFormat="1" hidden="1">
      <c r="B199" s="65" t="str">
        <f>CONCATENATE(C198,D198,E198,F198,G198,H198,I198,J198)</f>
        <v>00000000000000000001000000000000</v>
      </c>
      <c r="K199" s="69">
        <v>31</v>
      </c>
      <c r="L199" s="69">
        <v>30</v>
      </c>
      <c r="M199" s="69">
        <v>29</v>
      </c>
      <c r="N199" s="69">
        <v>28</v>
      </c>
      <c r="O199" s="69">
        <v>27</v>
      </c>
      <c r="P199" s="69">
        <v>26</v>
      </c>
      <c r="Q199" s="69">
        <v>24</v>
      </c>
      <c r="R199" s="69">
        <v>22</v>
      </c>
      <c r="S199" s="69">
        <v>21</v>
      </c>
      <c r="T199" s="69">
        <v>20</v>
      </c>
      <c r="U199" s="69">
        <v>19</v>
      </c>
      <c r="V199" s="69">
        <v>17</v>
      </c>
      <c r="W199" s="69">
        <v>15</v>
      </c>
      <c r="X199" s="69">
        <v>13</v>
      </c>
      <c r="Y199" s="69">
        <v>11</v>
      </c>
      <c r="Z199" s="69">
        <v>9</v>
      </c>
      <c r="AA199" s="69">
        <v>7</v>
      </c>
      <c r="AB199" s="69">
        <v>4</v>
      </c>
      <c r="AC199" s="69">
        <v>3</v>
      </c>
      <c r="AD199" s="69">
        <v>1</v>
      </c>
    </row>
    <row r="200" spans="1:30" s="68" customFormat="1" hidden="1">
      <c r="B200" s="65"/>
      <c r="K200" s="69">
        <v>1</v>
      </c>
      <c r="L200" s="69">
        <v>1</v>
      </c>
      <c r="M200" s="69">
        <v>1</v>
      </c>
      <c r="N200" s="69">
        <v>1</v>
      </c>
      <c r="O200" s="69">
        <v>1</v>
      </c>
      <c r="P200" s="69">
        <v>2</v>
      </c>
      <c r="Q200" s="69">
        <v>2</v>
      </c>
      <c r="R200" s="69">
        <v>1</v>
      </c>
      <c r="S200" s="69">
        <v>1</v>
      </c>
      <c r="T200" s="69">
        <v>1</v>
      </c>
      <c r="U200" s="69">
        <v>2</v>
      </c>
      <c r="V200" s="69">
        <v>2</v>
      </c>
      <c r="W200" s="69">
        <v>2</v>
      </c>
      <c r="X200" s="69">
        <v>2</v>
      </c>
      <c r="Y200" s="69">
        <v>2</v>
      </c>
      <c r="Z200" s="69">
        <v>2</v>
      </c>
      <c r="AA200" s="69">
        <v>3</v>
      </c>
      <c r="AB200" s="69">
        <v>1</v>
      </c>
      <c r="AC200" s="69">
        <v>2</v>
      </c>
      <c r="AD200" s="69">
        <v>2</v>
      </c>
    </row>
    <row r="201" spans="1:30" s="65" customFormat="1">
      <c r="B201" s="70" t="s">
        <v>411</v>
      </c>
      <c r="K201" s="71" t="str">
        <f>MID($B199,32-K199,K200)</f>
        <v>0</v>
      </c>
      <c r="L201" s="71" t="str">
        <f t="shared" ref="L201:AD201" si="76">MID($B199,32-L199,L200)</f>
        <v>0</v>
      </c>
      <c r="M201" s="71" t="str">
        <f t="shared" si="76"/>
        <v>0</v>
      </c>
      <c r="N201" s="71" t="str">
        <f t="shared" si="76"/>
        <v>0</v>
      </c>
      <c r="O201" s="71" t="str">
        <f t="shared" si="76"/>
        <v>0</v>
      </c>
      <c r="P201" s="71" t="str">
        <f t="shared" si="76"/>
        <v>00</v>
      </c>
      <c r="Q201" s="71" t="str">
        <f t="shared" si="76"/>
        <v>00</v>
      </c>
      <c r="R201" s="71" t="str">
        <f t="shared" si="76"/>
        <v>0</v>
      </c>
      <c r="S201" s="71" t="str">
        <f t="shared" si="76"/>
        <v>0</v>
      </c>
      <c r="T201" s="71" t="str">
        <f t="shared" si="76"/>
        <v>0</v>
      </c>
      <c r="U201" s="71" t="str">
        <f t="shared" si="76"/>
        <v>00</v>
      </c>
      <c r="V201" s="71" t="str">
        <f t="shared" si="76"/>
        <v>00</v>
      </c>
      <c r="W201" s="71" t="str">
        <f t="shared" si="76"/>
        <v>00</v>
      </c>
      <c r="X201" s="71" t="str">
        <f t="shared" si="76"/>
        <v>01</v>
      </c>
      <c r="Y201" s="71" t="str">
        <f t="shared" si="76"/>
        <v>00</v>
      </c>
      <c r="Z201" s="71" t="str">
        <f t="shared" si="76"/>
        <v>00</v>
      </c>
      <c r="AA201" s="71" t="str">
        <f t="shared" si="76"/>
        <v>000</v>
      </c>
      <c r="AB201" s="71" t="str">
        <f t="shared" si="76"/>
        <v>0</v>
      </c>
      <c r="AC201" s="71" t="str">
        <f t="shared" si="76"/>
        <v>00</v>
      </c>
      <c r="AD201" s="71" t="str">
        <f t="shared" si="76"/>
        <v>00</v>
      </c>
    </row>
    <row r="202" spans="1:30" s="65" customFormat="1">
      <c r="B202" s="59" t="s">
        <v>412</v>
      </c>
      <c r="K202" s="71">
        <f>BIN2DEC(K201)</f>
        <v>0</v>
      </c>
      <c r="L202" s="71">
        <f>BIN2DEC(L201)</f>
        <v>0</v>
      </c>
      <c r="M202" s="71">
        <f t="shared" ref="M202:S202" si="77">BIN2DEC(M201)</f>
        <v>0</v>
      </c>
      <c r="N202" s="71">
        <f t="shared" si="77"/>
        <v>0</v>
      </c>
      <c r="O202" s="71">
        <f t="shared" si="77"/>
        <v>0</v>
      </c>
      <c r="P202" s="71">
        <f t="shared" si="77"/>
        <v>0</v>
      </c>
      <c r="Q202" s="71">
        <f t="shared" si="77"/>
        <v>0</v>
      </c>
      <c r="R202" s="71">
        <f t="shared" si="77"/>
        <v>0</v>
      </c>
      <c r="S202" s="71">
        <f t="shared" si="77"/>
        <v>0</v>
      </c>
      <c r="T202" s="71" t="s">
        <v>353</v>
      </c>
      <c r="U202" s="71">
        <f>BIN2DEC(U201)</f>
        <v>0</v>
      </c>
      <c r="V202" s="71">
        <f>BIN2DEC(V201)</f>
        <v>0</v>
      </c>
      <c r="W202" s="71" t="s">
        <v>353</v>
      </c>
      <c r="X202" s="71">
        <f>BIN2DEC(X201)</f>
        <v>1</v>
      </c>
      <c r="Y202" s="71">
        <f>BIN2DEC(Y201)</f>
        <v>0</v>
      </c>
      <c r="Z202" s="71">
        <f>BIN2DEC(Z201)</f>
        <v>0</v>
      </c>
      <c r="AA202" s="71" t="s">
        <v>353</v>
      </c>
      <c r="AB202" s="71">
        <f>BIN2DEC(AB201)</f>
        <v>0</v>
      </c>
      <c r="AC202" s="71" t="s">
        <v>353</v>
      </c>
      <c r="AD202" s="71">
        <f>BIN2DEC(AD201)</f>
        <v>0</v>
      </c>
    </row>
    <row r="203" spans="1:30" s="65" customFormat="1"/>
    <row r="204" spans="1:30" s="65" customFormat="1">
      <c r="A204" s="1" t="s">
        <v>39</v>
      </c>
      <c r="B204" s="65" t="str">
        <f xml:space="preserve"> VLOOKUP(A204,'Reg Dump'!A:C,2,FALSE)</f>
        <v>0x00101001</v>
      </c>
      <c r="C204" s="65" t="str">
        <f t="shared" ref="C204:J204" si="78">HEX2BIN(LEFT(RIGHT(RIGHT($B204,8),C$1),1),4)</f>
        <v>0000</v>
      </c>
      <c r="D204" s="65" t="str">
        <f t="shared" si="78"/>
        <v>0000</v>
      </c>
      <c r="E204" s="65" t="str">
        <f t="shared" si="78"/>
        <v>0001</v>
      </c>
      <c r="F204" s="65" t="str">
        <f t="shared" si="78"/>
        <v>0000</v>
      </c>
      <c r="G204" s="65" t="str">
        <f t="shared" si="78"/>
        <v>0001</v>
      </c>
      <c r="H204" s="65" t="str">
        <f t="shared" si="78"/>
        <v>0000</v>
      </c>
      <c r="I204" s="65" t="str">
        <f t="shared" si="78"/>
        <v>0000</v>
      </c>
      <c r="J204" s="65" t="str">
        <f t="shared" si="78"/>
        <v>0001</v>
      </c>
      <c r="K204" s="67" t="s">
        <v>86</v>
      </c>
      <c r="L204" s="67" t="s">
        <v>94</v>
      </c>
      <c r="M204" s="67" t="s">
        <v>86</v>
      </c>
      <c r="N204" s="67" t="s">
        <v>95</v>
      </c>
      <c r="O204" s="67" t="s">
        <v>96</v>
      </c>
      <c r="P204" s="67" t="s">
        <v>86</v>
      </c>
      <c r="Q204" s="67" t="s">
        <v>97</v>
      </c>
    </row>
    <row r="205" spans="1:30" s="65" customFormat="1" hidden="1">
      <c r="B205" s="65" t="str">
        <f>CONCATENATE(C204,D204,E204,F204,G204,H204,I204,J204)</f>
        <v>00000000000100000001000000000001</v>
      </c>
      <c r="K205" s="71">
        <v>31</v>
      </c>
      <c r="L205" s="71">
        <v>20</v>
      </c>
      <c r="M205" s="71">
        <v>15</v>
      </c>
      <c r="N205" s="71">
        <v>12</v>
      </c>
      <c r="O205" s="71">
        <v>7</v>
      </c>
      <c r="P205" s="71">
        <v>6</v>
      </c>
      <c r="Q205" s="71">
        <v>3</v>
      </c>
    </row>
    <row r="206" spans="1:30" s="65" customFormat="1" hidden="1">
      <c r="K206" s="71">
        <v>11</v>
      </c>
      <c r="L206" s="71">
        <v>5</v>
      </c>
      <c r="M206" s="71">
        <v>3</v>
      </c>
      <c r="N206" s="71">
        <v>5</v>
      </c>
      <c r="O206" s="71">
        <v>1</v>
      </c>
      <c r="P206" s="71">
        <v>3</v>
      </c>
      <c r="Q206" s="71">
        <v>4</v>
      </c>
    </row>
    <row r="207" spans="1:30" s="65" customFormat="1">
      <c r="B207" s="70" t="s">
        <v>411</v>
      </c>
      <c r="K207" s="71" t="str">
        <f t="shared" ref="K207:Q207" si="79">MID($B205,32-K205,K206)</f>
        <v>00000000000</v>
      </c>
      <c r="L207" s="71" t="str">
        <f t="shared" si="79"/>
        <v>10000</v>
      </c>
      <c r="M207" s="71" t="str">
        <f t="shared" si="79"/>
        <v>000</v>
      </c>
      <c r="N207" s="71" t="str">
        <f t="shared" si="79"/>
        <v>10000</v>
      </c>
      <c r="O207" s="71" t="str">
        <f t="shared" si="79"/>
        <v>0</v>
      </c>
      <c r="P207" s="71" t="str">
        <f t="shared" si="79"/>
        <v>000</v>
      </c>
      <c r="Q207" s="71" t="str">
        <f t="shared" si="79"/>
        <v>0001</v>
      </c>
    </row>
    <row r="208" spans="1:30" s="65" customFormat="1">
      <c r="B208" s="59" t="s">
        <v>412</v>
      </c>
      <c r="K208" s="71" t="s">
        <v>353</v>
      </c>
      <c r="L208" s="71">
        <f>BIN2DEC(L207)</f>
        <v>16</v>
      </c>
      <c r="M208" s="71" t="s">
        <v>353</v>
      </c>
      <c r="N208" s="71">
        <f>BIN2DEC(N207)</f>
        <v>16</v>
      </c>
      <c r="O208" s="71">
        <f>BIN2DEC(O207)</f>
        <v>0</v>
      </c>
      <c r="P208" s="71" t="s">
        <v>353</v>
      </c>
      <c r="Q208" s="71">
        <f>BIN2DEC(Q207)</f>
        <v>1</v>
      </c>
    </row>
    <row r="209" spans="1:21" s="65" customFormat="1"/>
    <row r="210" spans="1:21" s="65" customFormat="1">
      <c r="A210" s="1" t="s">
        <v>40</v>
      </c>
      <c r="B210" s="65" t="str">
        <f xml:space="preserve"> VLOOKUP(A210,'Reg Dump'!A:C,2,FALSE)</f>
        <v>0x22060514</v>
      </c>
      <c r="C210" s="65" t="str">
        <f t="shared" ref="C210:J210" si="80">HEX2BIN(LEFT(RIGHT(RIGHT($B210,8),C$1),1),4)</f>
        <v>0010</v>
      </c>
      <c r="D210" s="65" t="str">
        <f t="shared" si="80"/>
        <v>0010</v>
      </c>
      <c r="E210" s="65" t="str">
        <f t="shared" si="80"/>
        <v>0000</v>
      </c>
      <c r="F210" s="65" t="str">
        <f t="shared" si="80"/>
        <v>0110</v>
      </c>
      <c r="G210" s="65" t="str">
        <f t="shared" si="80"/>
        <v>0000</v>
      </c>
      <c r="H210" s="65" t="str">
        <f t="shared" si="80"/>
        <v>0101</v>
      </c>
      <c r="I210" s="65" t="str">
        <f t="shared" si="80"/>
        <v>0001</v>
      </c>
      <c r="J210" s="65" t="str">
        <f t="shared" si="80"/>
        <v>0100</v>
      </c>
      <c r="K210" s="67" t="s">
        <v>86</v>
      </c>
      <c r="L210" s="67" t="s">
        <v>98</v>
      </c>
      <c r="M210" s="67" t="s">
        <v>86</v>
      </c>
      <c r="N210" s="67" t="s">
        <v>99</v>
      </c>
      <c r="O210" s="72" t="s">
        <v>86</v>
      </c>
      <c r="P210" s="72" t="s">
        <v>100</v>
      </c>
      <c r="Q210" s="72" t="s">
        <v>86</v>
      </c>
      <c r="R210" s="72" t="s">
        <v>101</v>
      </c>
      <c r="S210" s="72" t="s">
        <v>102</v>
      </c>
      <c r="T210" s="72" t="s">
        <v>103</v>
      </c>
      <c r="U210" s="72" t="s">
        <v>104</v>
      </c>
    </row>
    <row r="211" spans="1:21" s="65" customFormat="1" hidden="1">
      <c r="B211" s="65" t="str">
        <f>CONCATENATE(C210,D210,E210,F210,G210,H210,I210,J210)</f>
        <v>00100010000001100000010100010100</v>
      </c>
      <c r="K211" s="69">
        <v>31</v>
      </c>
      <c r="L211" s="69">
        <v>30</v>
      </c>
      <c r="M211" s="69">
        <v>27</v>
      </c>
      <c r="N211" s="69">
        <v>26</v>
      </c>
      <c r="O211" s="69">
        <v>23</v>
      </c>
      <c r="P211" s="69">
        <v>20</v>
      </c>
      <c r="Q211" s="69">
        <v>15</v>
      </c>
      <c r="R211" s="73">
        <v>12</v>
      </c>
      <c r="S211" s="74">
        <v>7</v>
      </c>
      <c r="T211" s="73">
        <v>6</v>
      </c>
      <c r="U211" s="73">
        <v>3</v>
      </c>
    </row>
    <row r="212" spans="1:21" s="65" customFormat="1" hidden="1">
      <c r="K212" s="71">
        <v>1</v>
      </c>
      <c r="L212" s="71">
        <v>3</v>
      </c>
      <c r="M212" s="71">
        <v>1</v>
      </c>
      <c r="N212" s="71">
        <v>3</v>
      </c>
      <c r="O212" s="71">
        <v>3</v>
      </c>
      <c r="P212" s="71">
        <v>5</v>
      </c>
      <c r="Q212" s="71">
        <v>3</v>
      </c>
      <c r="R212" s="71">
        <v>5</v>
      </c>
      <c r="S212" s="71">
        <v>1</v>
      </c>
      <c r="T212" s="71">
        <v>3</v>
      </c>
      <c r="U212" s="71">
        <v>4</v>
      </c>
    </row>
    <row r="213" spans="1:21" s="65" customFormat="1">
      <c r="B213" s="70" t="s">
        <v>411</v>
      </c>
      <c r="K213" s="71" t="str">
        <f>MID($B211,32-K211,K212)</f>
        <v>0</v>
      </c>
      <c r="L213" s="71" t="str">
        <f t="shared" ref="L213:U213" si="81">MID($B211,32-L211,L212)</f>
        <v>010</v>
      </c>
      <c r="M213" s="71" t="str">
        <f t="shared" si="81"/>
        <v>0</v>
      </c>
      <c r="N213" s="71" t="str">
        <f t="shared" si="81"/>
        <v>010</v>
      </c>
      <c r="O213" s="71" t="str">
        <f t="shared" si="81"/>
        <v>000</v>
      </c>
      <c r="P213" s="71" t="str">
        <f t="shared" si="81"/>
        <v>00110</v>
      </c>
      <c r="Q213" s="71" t="str">
        <f t="shared" si="81"/>
        <v>000</v>
      </c>
      <c r="R213" s="71" t="str">
        <f t="shared" si="81"/>
        <v>00101</v>
      </c>
      <c r="S213" s="71" t="str">
        <f t="shared" si="81"/>
        <v>0</v>
      </c>
      <c r="T213" s="71" t="str">
        <f t="shared" si="81"/>
        <v>001</v>
      </c>
      <c r="U213" s="71" t="str">
        <f t="shared" si="81"/>
        <v>0100</v>
      </c>
    </row>
    <row r="214" spans="1:21" s="65" customFormat="1">
      <c r="B214" s="59" t="s">
        <v>412</v>
      </c>
      <c r="K214" s="71" t="s">
        <v>353</v>
      </c>
      <c r="L214" s="71">
        <f>BIN2DEC(L213)</f>
        <v>2</v>
      </c>
      <c r="M214" s="71" t="s">
        <v>353</v>
      </c>
      <c r="N214" s="71">
        <f>BIN2DEC(N213)</f>
        <v>2</v>
      </c>
      <c r="O214" s="71" t="s">
        <v>353</v>
      </c>
      <c r="P214" s="71">
        <f>BIN2DEC(P213)</f>
        <v>6</v>
      </c>
      <c r="Q214" s="71" t="s">
        <v>353</v>
      </c>
      <c r="R214" s="71">
        <f>BIN2DEC(R213)</f>
        <v>5</v>
      </c>
      <c r="S214" s="71">
        <f>BIN2DEC(S213)</f>
        <v>0</v>
      </c>
      <c r="T214" s="71">
        <f>BIN2DEC(T213)</f>
        <v>1</v>
      </c>
      <c r="U214" s="71">
        <f>BIN2DEC(U213)</f>
        <v>4</v>
      </c>
    </row>
    <row r="215" spans="1:21" s="65" customFormat="1"/>
    <row r="216" spans="1:21" s="65" customFormat="1">
      <c r="A216" s="1" t="s">
        <v>41</v>
      </c>
      <c r="B216" s="65" t="str">
        <f xml:space="preserve"> VLOOKUP(A216,'Reg Dump'!A:C,2,FALSE)</f>
        <v>0x10057016</v>
      </c>
      <c r="C216" s="65" t="str">
        <f t="shared" ref="C216:J216" si="82">HEX2BIN(LEFT(RIGHT(RIGHT($B216,8),C$1),1),4)</f>
        <v>0001</v>
      </c>
      <c r="D216" s="65" t="str">
        <f t="shared" si="82"/>
        <v>0000</v>
      </c>
      <c r="E216" s="65" t="str">
        <f t="shared" si="82"/>
        <v>0000</v>
      </c>
      <c r="F216" s="65" t="str">
        <f t="shared" si="82"/>
        <v>0101</v>
      </c>
      <c r="G216" s="65" t="str">
        <f t="shared" si="82"/>
        <v>0111</v>
      </c>
      <c r="H216" s="65" t="str">
        <f t="shared" si="82"/>
        <v>0000</v>
      </c>
      <c r="I216" s="65" t="str">
        <f t="shared" si="82"/>
        <v>0001</v>
      </c>
      <c r="J216" s="65" t="str">
        <f t="shared" si="82"/>
        <v>0110</v>
      </c>
      <c r="K216" s="67" t="s">
        <v>86</v>
      </c>
      <c r="L216" s="67" t="s">
        <v>105</v>
      </c>
      <c r="M216" s="67" t="s">
        <v>106</v>
      </c>
      <c r="N216" s="67" t="s">
        <v>86</v>
      </c>
      <c r="O216" s="67" t="s">
        <v>107</v>
      </c>
      <c r="P216" s="67" t="s">
        <v>108</v>
      </c>
      <c r="Q216" s="67" t="s">
        <v>109</v>
      </c>
      <c r="R216" s="67" t="s">
        <v>110</v>
      </c>
      <c r="S216" s="67" t="s">
        <v>111</v>
      </c>
      <c r="T216" s="67" t="s">
        <v>112</v>
      </c>
    </row>
    <row r="217" spans="1:21" s="65" customFormat="1" hidden="1">
      <c r="B217" s="65" t="str">
        <f>CONCATENATE(C216,D216,E216,F216,G216,H216,I216,J216)</f>
        <v>00010000000001010111000000010110</v>
      </c>
      <c r="K217" s="69">
        <v>31</v>
      </c>
      <c r="L217" s="69">
        <v>28</v>
      </c>
      <c r="M217" s="69">
        <v>23</v>
      </c>
      <c r="N217" s="69">
        <v>22</v>
      </c>
      <c r="O217" s="69">
        <v>19</v>
      </c>
      <c r="P217" s="69">
        <v>15</v>
      </c>
      <c r="Q217" s="73">
        <v>12</v>
      </c>
      <c r="R217" s="73">
        <v>7</v>
      </c>
      <c r="S217" s="75">
        <v>6</v>
      </c>
      <c r="T217" s="73">
        <v>3</v>
      </c>
    </row>
    <row r="218" spans="1:21" s="65" customFormat="1" hidden="1">
      <c r="K218" s="71">
        <v>3</v>
      </c>
      <c r="L218" s="71">
        <v>5</v>
      </c>
      <c r="M218" s="71">
        <v>1</v>
      </c>
      <c r="N218" s="71">
        <v>3</v>
      </c>
      <c r="O218" s="71">
        <v>4</v>
      </c>
      <c r="P218" s="71">
        <v>3</v>
      </c>
      <c r="Q218" s="71">
        <v>5</v>
      </c>
      <c r="R218" s="71">
        <v>1</v>
      </c>
      <c r="S218" s="71">
        <v>3</v>
      </c>
      <c r="T218" s="71">
        <v>4</v>
      </c>
    </row>
    <row r="219" spans="1:21" s="65" customFormat="1">
      <c r="B219" s="70" t="s">
        <v>411</v>
      </c>
      <c r="K219" s="71" t="str">
        <f t="shared" ref="K219:T219" si="83">MID($B217,32-K217,K218)</f>
        <v>000</v>
      </c>
      <c r="L219" s="71" t="str">
        <f t="shared" si="83"/>
        <v>10000</v>
      </c>
      <c r="M219" s="71" t="str">
        <f t="shared" si="83"/>
        <v>0</v>
      </c>
      <c r="N219" s="71" t="str">
        <f t="shared" si="83"/>
        <v>000</v>
      </c>
      <c r="O219" s="71" t="str">
        <f t="shared" si="83"/>
        <v>0101</v>
      </c>
      <c r="P219" s="71" t="str">
        <f t="shared" si="83"/>
        <v>011</v>
      </c>
      <c r="Q219" s="71" t="str">
        <f t="shared" si="83"/>
        <v>10000</v>
      </c>
      <c r="R219" s="71" t="str">
        <f t="shared" si="83"/>
        <v>0</v>
      </c>
      <c r="S219" s="71" t="str">
        <f t="shared" si="83"/>
        <v>001</v>
      </c>
      <c r="T219" s="71" t="str">
        <f t="shared" si="83"/>
        <v>0110</v>
      </c>
    </row>
    <row r="220" spans="1:21" s="65" customFormat="1">
      <c r="B220" s="59" t="s">
        <v>412</v>
      </c>
      <c r="K220" s="71" t="s">
        <v>353</v>
      </c>
      <c r="L220" s="71">
        <f>BIN2DEC(L219)</f>
        <v>16</v>
      </c>
      <c r="M220" s="71">
        <f>BIN2DEC(M219)</f>
        <v>0</v>
      </c>
      <c r="N220" s="71" t="s">
        <v>353</v>
      </c>
      <c r="O220" s="71">
        <f t="shared" ref="O220:T220" si="84">BIN2DEC(O219)</f>
        <v>5</v>
      </c>
      <c r="P220" s="71">
        <f t="shared" si="84"/>
        <v>3</v>
      </c>
      <c r="Q220" s="71">
        <f t="shared" si="84"/>
        <v>16</v>
      </c>
      <c r="R220" s="71">
        <f t="shared" si="84"/>
        <v>0</v>
      </c>
      <c r="S220" s="71">
        <f t="shared" si="84"/>
        <v>1</v>
      </c>
      <c r="T220" s="71">
        <f t="shared" si="84"/>
        <v>6</v>
      </c>
    </row>
    <row r="221" spans="1:21" s="65" customFormat="1"/>
    <row r="222" spans="1:21" s="65" customFormat="1">
      <c r="A222" s="1" t="s">
        <v>42</v>
      </c>
      <c r="B222" s="65" t="str">
        <f xml:space="preserve"> VLOOKUP(A222,'Reg Dump'!A:C,2,FALSE)</f>
        <v>0x010F1111</v>
      </c>
      <c r="C222" s="65" t="str">
        <f t="shared" ref="C222:J222" si="85">HEX2BIN(LEFT(RIGHT(RIGHT($B222,8),C$1),1),4)</f>
        <v>0000</v>
      </c>
      <c r="D222" s="65" t="str">
        <f t="shared" si="85"/>
        <v>0001</v>
      </c>
      <c r="E222" s="65" t="str">
        <f t="shared" si="85"/>
        <v>0000</v>
      </c>
      <c r="F222" s="65" t="str">
        <f t="shared" si="85"/>
        <v>1111</v>
      </c>
      <c r="G222" s="65" t="str">
        <f t="shared" si="85"/>
        <v>0001</v>
      </c>
      <c r="H222" s="65" t="str">
        <f t="shared" si="85"/>
        <v>0001</v>
      </c>
      <c r="I222" s="65" t="str">
        <f t="shared" si="85"/>
        <v>0001</v>
      </c>
      <c r="J222" s="65" t="str">
        <f t="shared" si="85"/>
        <v>0001</v>
      </c>
      <c r="K222" s="72" t="s">
        <v>86</v>
      </c>
      <c r="L222" s="72" t="s">
        <v>116</v>
      </c>
      <c r="M222" s="72" t="s">
        <v>86</v>
      </c>
      <c r="N222" s="72" t="s">
        <v>113</v>
      </c>
      <c r="O222" s="72" t="s">
        <v>86</v>
      </c>
      <c r="P222" s="72" t="s">
        <v>114</v>
      </c>
      <c r="Q222" s="72" t="s">
        <v>86</v>
      </c>
      <c r="R222" s="72" t="s">
        <v>115</v>
      </c>
    </row>
    <row r="223" spans="1:21" s="65" customFormat="1" hidden="1">
      <c r="B223" s="65" t="str">
        <f>CONCATENATE(C222,D222,E222,F222,G222,H222,I222,J222)</f>
        <v>00000001000011110001000100010001</v>
      </c>
      <c r="K223" s="69">
        <v>31</v>
      </c>
      <c r="L223" s="69">
        <v>27</v>
      </c>
      <c r="M223" s="69">
        <v>23</v>
      </c>
      <c r="N223" s="73">
        <v>20</v>
      </c>
      <c r="O223" s="73">
        <v>15</v>
      </c>
      <c r="P223" s="75">
        <v>12</v>
      </c>
      <c r="Q223" s="76">
        <v>7</v>
      </c>
      <c r="R223" s="73">
        <v>4</v>
      </c>
    </row>
    <row r="224" spans="1:21" s="65" customFormat="1" hidden="1">
      <c r="K224" s="71">
        <v>4</v>
      </c>
      <c r="L224" s="71">
        <v>4</v>
      </c>
      <c r="M224" s="71">
        <v>3</v>
      </c>
      <c r="N224" s="71">
        <v>5</v>
      </c>
      <c r="O224" s="71">
        <v>3</v>
      </c>
      <c r="P224" s="71">
        <v>5</v>
      </c>
      <c r="Q224" s="71">
        <v>3</v>
      </c>
      <c r="R224" s="71">
        <v>5</v>
      </c>
    </row>
    <row r="225" spans="1:21" s="65" customFormat="1">
      <c r="B225" s="70" t="s">
        <v>411</v>
      </c>
      <c r="K225" s="71" t="str">
        <f t="shared" ref="K225:R225" si="86">MID($B223,32-K223,K224)</f>
        <v>0000</v>
      </c>
      <c r="L225" s="71" t="str">
        <f t="shared" si="86"/>
        <v>0001</v>
      </c>
      <c r="M225" s="71" t="str">
        <f t="shared" si="86"/>
        <v>000</v>
      </c>
      <c r="N225" s="71" t="str">
        <f t="shared" si="86"/>
        <v>01111</v>
      </c>
      <c r="O225" s="71" t="str">
        <f t="shared" si="86"/>
        <v>000</v>
      </c>
      <c r="P225" s="71" t="str">
        <f t="shared" si="86"/>
        <v>10001</v>
      </c>
      <c r="Q225" s="71" t="str">
        <f t="shared" si="86"/>
        <v>000</v>
      </c>
      <c r="R225" s="71" t="str">
        <f t="shared" si="86"/>
        <v>10001</v>
      </c>
    </row>
    <row r="226" spans="1:21" s="65" customFormat="1">
      <c r="B226" s="59" t="s">
        <v>412</v>
      </c>
      <c r="K226" s="71" t="s">
        <v>353</v>
      </c>
      <c r="L226" s="71">
        <f>BIN2DEC(L225)</f>
        <v>1</v>
      </c>
      <c r="M226" s="71" t="s">
        <v>353</v>
      </c>
      <c r="N226" s="71">
        <f>BIN2DEC(N225)</f>
        <v>15</v>
      </c>
      <c r="O226" s="71" t="s">
        <v>353</v>
      </c>
      <c r="P226" s="71">
        <f>BIN2DEC(P225)</f>
        <v>17</v>
      </c>
      <c r="Q226" s="71" t="s">
        <v>353</v>
      </c>
      <c r="R226" s="71">
        <f>BIN2DEC(R225)</f>
        <v>17</v>
      </c>
    </row>
    <row r="227" spans="1:21" s="65" customFormat="1"/>
    <row r="228" spans="1:21" s="65" customFormat="1" ht="14.45" customHeight="1">
      <c r="A228" s="41" t="s">
        <v>43</v>
      </c>
      <c r="B228" s="65" t="str">
        <f xml:space="preserve"> VLOOKUP(A228,'Reg Dump'!A:C,2,FALSE)</f>
        <v>0x8F070000</v>
      </c>
      <c r="C228" s="65" t="str">
        <f t="shared" ref="C228:J228" si="87">HEX2BIN(LEFT(RIGHT(RIGHT($B228,8),C$1),1),4)</f>
        <v>1000</v>
      </c>
      <c r="D228" s="65" t="str">
        <f t="shared" si="87"/>
        <v>1111</v>
      </c>
      <c r="E228" s="65" t="str">
        <f t="shared" si="87"/>
        <v>0000</v>
      </c>
      <c r="F228" s="65" t="str">
        <f t="shared" si="87"/>
        <v>0111</v>
      </c>
      <c r="G228" s="65" t="str">
        <f t="shared" si="87"/>
        <v>0000</v>
      </c>
      <c r="H228" s="65" t="str">
        <f t="shared" si="87"/>
        <v>0000</v>
      </c>
      <c r="I228" s="65" t="str">
        <f t="shared" si="87"/>
        <v>0000</v>
      </c>
      <c r="J228" s="65" t="str">
        <f t="shared" si="87"/>
        <v>0000</v>
      </c>
      <c r="K228" s="67" t="s">
        <v>86</v>
      </c>
      <c r="L228" s="67" t="s">
        <v>86</v>
      </c>
      <c r="M228" s="67" t="s">
        <v>117</v>
      </c>
      <c r="N228" s="67" t="s">
        <v>86</v>
      </c>
      <c r="O228" s="67" t="s">
        <v>118</v>
      </c>
      <c r="P228" s="67" t="s">
        <v>86</v>
      </c>
      <c r="Q228" s="67" t="s">
        <v>119</v>
      </c>
      <c r="R228" s="67" t="s">
        <v>122</v>
      </c>
      <c r="S228" s="67" t="s">
        <v>121</v>
      </c>
      <c r="T228" s="67" t="s">
        <v>86</v>
      </c>
      <c r="U228" s="67" t="s">
        <v>120</v>
      </c>
    </row>
    <row r="229" spans="1:21" s="65" customFormat="1" ht="19.899999999999999" hidden="1" customHeight="1">
      <c r="B229" s="65" t="str">
        <f>CONCATENATE(C228,D228,E228,F228,G228,H228,I228,J228)</f>
        <v>10001111000001110000000000000000</v>
      </c>
      <c r="K229" s="71">
        <v>31</v>
      </c>
      <c r="L229" s="71">
        <v>30</v>
      </c>
      <c r="M229" s="71">
        <v>28</v>
      </c>
      <c r="N229" s="71">
        <v>23</v>
      </c>
      <c r="O229" s="71">
        <v>19</v>
      </c>
      <c r="P229" s="71">
        <v>15</v>
      </c>
      <c r="Q229" s="76">
        <v>11</v>
      </c>
      <c r="R229" s="71">
        <v>7</v>
      </c>
      <c r="S229" s="71">
        <v>6</v>
      </c>
      <c r="T229" s="76">
        <v>5</v>
      </c>
      <c r="U229" s="76">
        <v>3</v>
      </c>
    </row>
    <row r="230" spans="1:21" s="65" customFormat="1" ht="19.899999999999999" hidden="1" customHeight="1">
      <c r="K230" s="71">
        <v>1</v>
      </c>
      <c r="L230" s="71">
        <v>2</v>
      </c>
      <c r="M230" s="71">
        <v>5</v>
      </c>
      <c r="N230" s="71">
        <v>4</v>
      </c>
      <c r="O230" s="71">
        <v>4</v>
      </c>
      <c r="P230" s="71">
        <v>4</v>
      </c>
      <c r="Q230" s="71">
        <v>4</v>
      </c>
      <c r="R230" s="71">
        <v>1</v>
      </c>
      <c r="S230" s="71">
        <v>1</v>
      </c>
      <c r="T230" s="71">
        <v>2</v>
      </c>
      <c r="U230" s="71">
        <v>4</v>
      </c>
    </row>
    <row r="231" spans="1:21" s="65" customFormat="1" ht="14.45" customHeight="1">
      <c r="B231" s="70" t="s">
        <v>411</v>
      </c>
      <c r="K231" s="71" t="str">
        <f t="shared" ref="K231" si="88">MID($B229,32-K229,K230)</f>
        <v>1</v>
      </c>
      <c r="L231" s="71" t="str">
        <f t="shared" ref="L231" si="89">MID($B229,32-L229,L230)</f>
        <v>00</v>
      </c>
      <c r="M231" s="71" t="str">
        <f t="shared" ref="M231" si="90">MID($B229,32-M229,M230)</f>
        <v>01111</v>
      </c>
      <c r="N231" s="71" t="str">
        <f t="shared" ref="N231" si="91">MID($B229,32-N229,N230)</f>
        <v>0000</v>
      </c>
      <c r="O231" s="71" t="str">
        <f t="shared" ref="O231" si="92">MID($B229,32-O229,O230)</f>
        <v>0111</v>
      </c>
      <c r="P231" s="71" t="str">
        <f t="shared" ref="P231" si="93">MID($B229,32-P229,P230)</f>
        <v>0000</v>
      </c>
      <c r="Q231" s="71" t="str">
        <f t="shared" ref="Q231" si="94">MID($B229,32-Q229,Q230)</f>
        <v>0000</v>
      </c>
      <c r="R231" s="71" t="str">
        <f t="shared" ref="R231" si="95">MID($B229,32-R229,R230)</f>
        <v>0</v>
      </c>
      <c r="S231" s="71" t="str">
        <f t="shared" ref="S231" si="96">MID($B229,32-S229,S230)</f>
        <v>0</v>
      </c>
      <c r="T231" s="71" t="str">
        <f t="shared" ref="T231" si="97">MID($B229,32-T229,T230)</f>
        <v>00</v>
      </c>
      <c r="U231" s="71" t="str">
        <f t="shared" ref="U231" si="98">MID($B229,32-U229,U230)</f>
        <v>0000</v>
      </c>
    </row>
    <row r="232" spans="1:21" s="65" customFormat="1" ht="14.45" customHeight="1">
      <c r="B232" s="59" t="s">
        <v>412</v>
      </c>
      <c r="K232" s="71">
        <f t="shared" ref="K232:U232" si="99">BIN2DEC(K231)</f>
        <v>1</v>
      </c>
      <c r="L232" s="71">
        <f t="shared" si="99"/>
        <v>0</v>
      </c>
      <c r="M232" s="71">
        <f t="shared" si="99"/>
        <v>15</v>
      </c>
      <c r="N232" s="71">
        <f t="shared" si="99"/>
        <v>0</v>
      </c>
      <c r="O232" s="71">
        <f t="shared" si="99"/>
        <v>7</v>
      </c>
      <c r="P232" s="71">
        <f t="shared" si="99"/>
        <v>0</v>
      </c>
      <c r="Q232" s="71">
        <f t="shared" si="99"/>
        <v>0</v>
      </c>
      <c r="R232" s="71">
        <f t="shared" si="99"/>
        <v>0</v>
      </c>
      <c r="S232" s="71">
        <f t="shared" si="99"/>
        <v>0</v>
      </c>
      <c r="T232" s="71">
        <f t="shared" si="99"/>
        <v>0</v>
      </c>
      <c r="U232" s="71">
        <f t="shared" si="99"/>
        <v>0</v>
      </c>
    </row>
    <row r="233" spans="1:21" s="65" customFormat="1" ht="14.45" customHeight="1"/>
    <row r="234" spans="1:21" s="65" customFormat="1">
      <c r="A234" s="1" t="s">
        <v>44</v>
      </c>
      <c r="B234" s="65" t="str">
        <f xml:space="preserve"> VLOOKUP(A234,'Reg Dump'!A:C,2,FALSE)</f>
        <v>0x00000F00</v>
      </c>
      <c r="C234" s="65" t="str">
        <f t="shared" ref="C234:J234" si="100">HEX2BIN(LEFT(RIGHT(RIGHT($B234,8),C$1),1),4)</f>
        <v>0000</v>
      </c>
      <c r="D234" s="65" t="str">
        <f t="shared" si="100"/>
        <v>0000</v>
      </c>
      <c r="E234" s="65" t="str">
        <f t="shared" si="100"/>
        <v>0000</v>
      </c>
      <c r="F234" s="65" t="str">
        <f t="shared" si="100"/>
        <v>0000</v>
      </c>
      <c r="G234" s="65" t="str">
        <f t="shared" si="100"/>
        <v>0000</v>
      </c>
      <c r="H234" s="65" t="str">
        <f t="shared" si="100"/>
        <v>1111</v>
      </c>
      <c r="I234" s="65" t="str">
        <f t="shared" si="100"/>
        <v>0000</v>
      </c>
      <c r="J234" s="65" t="str">
        <f t="shared" si="100"/>
        <v>0000</v>
      </c>
      <c r="K234" s="71" t="s">
        <v>86</v>
      </c>
      <c r="L234" s="71" t="s">
        <v>123</v>
      </c>
      <c r="M234" s="71" t="s">
        <v>86</v>
      </c>
      <c r="N234" s="71" t="s">
        <v>124</v>
      </c>
      <c r="O234" s="71" t="s">
        <v>125</v>
      </c>
    </row>
    <row r="235" spans="1:21" s="65" customFormat="1" hidden="1">
      <c r="B235" s="65" t="str">
        <f>CONCATENATE(C234,D234,E234,F234,G234,H234,I234,J234)</f>
        <v>00000000000000000000111100000000</v>
      </c>
      <c r="K235" s="71">
        <v>31</v>
      </c>
      <c r="L235" s="76">
        <v>11</v>
      </c>
      <c r="M235" s="71">
        <v>7</v>
      </c>
      <c r="N235" s="71">
        <v>6</v>
      </c>
      <c r="O235" s="76">
        <v>5</v>
      </c>
    </row>
    <row r="236" spans="1:21" s="65" customFormat="1" hidden="1">
      <c r="K236" s="71">
        <v>20</v>
      </c>
      <c r="L236" s="71">
        <v>4</v>
      </c>
      <c r="M236" s="71">
        <v>1</v>
      </c>
      <c r="N236" s="71">
        <v>1</v>
      </c>
      <c r="O236" s="71">
        <v>6</v>
      </c>
    </row>
    <row r="237" spans="1:21" s="65" customFormat="1">
      <c r="B237" s="70" t="s">
        <v>411</v>
      </c>
      <c r="K237" s="71" t="str">
        <f>MID($B235,32-K235,K236)</f>
        <v>00000000000000000000</v>
      </c>
      <c r="L237" s="71" t="str">
        <f>MID($B235,32-L235,L236)</f>
        <v>1111</v>
      </c>
      <c r="M237" s="71" t="str">
        <f>MID($B235,32-M235,M236)</f>
        <v>0</v>
      </c>
      <c r="N237" s="71" t="str">
        <f>MID($B235,32-N235,N236)</f>
        <v>0</v>
      </c>
      <c r="O237" s="71" t="str">
        <f>MID($B235,32-O235,O236)</f>
        <v>000000</v>
      </c>
    </row>
    <row r="238" spans="1:21" s="65" customFormat="1">
      <c r="B238" s="59" t="s">
        <v>412</v>
      </c>
      <c r="K238" s="71" t="s">
        <v>353</v>
      </c>
      <c r="L238" s="71">
        <f>BIN2DEC(L237)</f>
        <v>15</v>
      </c>
      <c r="M238" s="71" t="s">
        <v>353</v>
      </c>
      <c r="N238" s="71">
        <f>BIN2DEC(N237)</f>
        <v>0</v>
      </c>
      <c r="O238" s="71">
        <f>BIN2DEC(O237)</f>
        <v>0</v>
      </c>
    </row>
    <row r="239" spans="1:21" s="65" customFormat="1">
      <c r="K239" s="77"/>
      <c r="L239" s="77"/>
      <c r="M239" s="77"/>
      <c r="N239" s="77"/>
      <c r="O239" s="77"/>
    </row>
    <row r="240" spans="1:21" s="17" customFormat="1"/>
    <row r="241" spans="1:30" ht="23.25">
      <c r="A241" s="2" t="s">
        <v>159</v>
      </c>
      <c r="C241" s="3" t="s">
        <v>67</v>
      </c>
      <c r="D241" s="3" t="s">
        <v>68</v>
      </c>
      <c r="E241" s="3" t="s">
        <v>69</v>
      </c>
      <c r="F241" s="3" t="s">
        <v>70</v>
      </c>
      <c r="G241" s="3" t="s">
        <v>71</v>
      </c>
      <c r="H241" s="3" t="s">
        <v>72</v>
      </c>
      <c r="I241" s="3" t="s">
        <v>73</v>
      </c>
      <c r="J241" s="3" t="s">
        <v>74</v>
      </c>
      <c r="K241" s="3" t="s">
        <v>413</v>
      </c>
    </row>
    <row r="242" spans="1:30" s="42" customFormat="1">
      <c r="A242" s="31" t="s">
        <v>45</v>
      </c>
      <c r="B242" s="42" t="str">
        <f xml:space="preserve"> VLOOKUP(A242,'Reg Dump'!A:C,2,FALSE)</f>
        <v>0x00001000</v>
      </c>
      <c r="C242" s="43" t="str">
        <f t="shared" ref="C242:J242" si="101">HEX2BIN(LEFT(RIGHT(RIGHT($B242,8),C$1),1),4)</f>
        <v>0000</v>
      </c>
      <c r="D242" s="43" t="str">
        <f t="shared" si="101"/>
        <v>0000</v>
      </c>
      <c r="E242" s="43" t="str">
        <f t="shared" si="101"/>
        <v>0000</v>
      </c>
      <c r="F242" s="43" t="str">
        <f t="shared" si="101"/>
        <v>0000</v>
      </c>
      <c r="G242" s="43" t="str">
        <f t="shared" si="101"/>
        <v>0001</v>
      </c>
      <c r="H242" s="43" t="str">
        <f t="shared" si="101"/>
        <v>0000</v>
      </c>
      <c r="I242" s="43" t="str">
        <f t="shared" si="101"/>
        <v>0000</v>
      </c>
      <c r="J242" s="43" t="str">
        <f t="shared" si="101"/>
        <v>0000</v>
      </c>
      <c r="K242" s="57" t="s">
        <v>77</v>
      </c>
      <c r="L242" s="57" t="s">
        <v>78</v>
      </c>
      <c r="M242" s="57" t="s">
        <v>79</v>
      </c>
      <c r="N242" s="57" t="s">
        <v>80</v>
      </c>
      <c r="O242" s="57" t="s">
        <v>81</v>
      </c>
      <c r="P242" s="57" t="s">
        <v>82</v>
      </c>
      <c r="Q242" s="57" t="s">
        <v>83</v>
      </c>
      <c r="R242" s="57" t="s">
        <v>84</v>
      </c>
      <c r="S242" s="57" t="s">
        <v>85</v>
      </c>
      <c r="T242" s="58" t="s">
        <v>86</v>
      </c>
      <c r="U242" s="57" t="s">
        <v>87</v>
      </c>
      <c r="V242" s="57" t="s">
        <v>88</v>
      </c>
      <c r="W242" s="57" t="s">
        <v>86</v>
      </c>
      <c r="X242" s="57" t="s">
        <v>89</v>
      </c>
      <c r="Y242" s="58" t="s">
        <v>90</v>
      </c>
      <c r="Z242" s="57" t="s">
        <v>91</v>
      </c>
      <c r="AA242" s="58" t="s">
        <v>86</v>
      </c>
      <c r="AB242" s="57" t="s">
        <v>92</v>
      </c>
      <c r="AC242" s="58" t="s">
        <v>86</v>
      </c>
      <c r="AD242" s="57" t="s">
        <v>93</v>
      </c>
    </row>
    <row r="243" spans="1:30" s="45" customFormat="1" hidden="1">
      <c r="B243" s="42" t="str">
        <f>CONCATENATE(C242,D242,E242,F242,G242,H242,I242,J242)</f>
        <v>00000000000000000001000000000000</v>
      </c>
      <c r="K243" s="46">
        <v>31</v>
      </c>
      <c r="L243" s="46">
        <v>30</v>
      </c>
      <c r="M243" s="46">
        <v>29</v>
      </c>
      <c r="N243" s="46">
        <v>28</v>
      </c>
      <c r="O243" s="46">
        <v>27</v>
      </c>
      <c r="P243" s="46">
        <v>26</v>
      </c>
      <c r="Q243" s="46">
        <v>24</v>
      </c>
      <c r="R243" s="46">
        <v>22</v>
      </c>
      <c r="S243" s="46">
        <v>21</v>
      </c>
      <c r="T243" s="46">
        <v>20</v>
      </c>
      <c r="U243" s="46">
        <v>19</v>
      </c>
      <c r="V243" s="46">
        <v>17</v>
      </c>
      <c r="W243" s="46">
        <v>15</v>
      </c>
      <c r="X243" s="46">
        <v>13</v>
      </c>
      <c r="Y243" s="46">
        <v>11</v>
      </c>
      <c r="Z243" s="46">
        <v>9</v>
      </c>
      <c r="AA243" s="46">
        <v>7</v>
      </c>
      <c r="AB243" s="46">
        <v>4</v>
      </c>
      <c r="AC243" s="46">
        <v>3</v>
      </c>
      <c r="AD243" s="46">
        <v>1</v>
      </c>
    </row>
    <row r="244" spans="1:30" s="45" customFormat="1" hidden="1">
      <c r="B244" s="42"/>
      <c r="K244" s="46">
        <v>1</v>
      </c>
      <c r="L244" s="46">
        <v>1</v>
      </c>
      <c r="M244" s="46">
        <v>1</v>
      </c>
      <c r="N244" s="46">
        <v>1</v>
      </c>
      <c r="O244" s="46">
        <v>1</v>
      </c>
      <c r="P244" s="46">
        <v>2</v>
      </c>
      <c r="Q244" s="46">
        <v>2</v>
      </c>
      <c r="R244" s="46">
        <v>1</v>
      </c>
      <c r="S244" s="46">
        <v>1</v>
      </c>
      <c r="T244" s="46">
        <v>1</v>
      </c>
      <c r="U244" s="46">
        <v>2</v>
      </c>
      <c r="V244" s="46">
        <v>2</v>
      </c>
      <c r="W244" s="46">
        <v>2</v>
      </c>
      <c r="X244" s="46">
        <v>2</v>
      </c>
      <c r="Y244" s="46">
        <v>2</v>
      </c>
      <c r="Z244" s="46">
        <v>2</v>
      </c>
      <c r="AA244" s="46">
        <v>3</v>
      </c>
      <c r="AB244" s="46">
        <v>1</v>
      </c>
      <c r="AC244" s="46">
        <v>2</v>
      </c>
      <c r="AD244" s="46">
        <v>2</v>
      </c>
    </row>
    <row r="245" spans="1:30" s="42" customFormat="1">
      <c r="B245" s="63" t="s">
        <v>411</v>
      </c>
      <c r="K245" s="47" t="str">
        <f>MID($B243,32-K243,K244)</f>
        <v>0</v>
      </c>
      <c r="L245" s="47" t="str">
        <f t="shared" ref="L245:AD245" si="102">MID($B243,32-L243,L244)</f>
        <v>0</v>
      </c>
      <c r="M245" s="47" t="str">
        <f t="shared" si="102"/>
        <v>0</v>
      </c>
      <c r="N245" s="47" t="str">
        <f t="shared" si="102"/>
        <v>0</v>
      </c>
      <c r="O245" s="47" t="str">
        <f t="shared" si="102"/>
        <v>0</v>
      </c>
      <c r="P245" s="47" t="str">
        <f t="shared" si="102"/>
        <v>00</v>
      </c>
      <c r="Q245" s="47" t="str">
        <f t="shared" si="102"/>
        <v>00</v>
      </c>
      <c r="R245" s="47" t="str">
        <f t="shared" si="102"/>
        <v>0</v>
      </c>
      <c r="S245" s="47" t="str">
        <f t="shared" si="102"/>
        <v>0</v>
      </c>
      <c r="T245" s="47" t="str">
        <f t="shared" si="102"/>
        <v>0</v>
      </c>
      <c r="U245" s="47" t="str">
        <f t="shared" si="102"/>
        <v>00</v>
      </c>
      <c r="V245" s="47" t="str">
        <f t="shared" si="102"/>
        <v>00</v>
      </c>
      <c r="W245" s="47" t="str">
        <f t="shared" si="102"/>
        <v>00</v>
      </c>
      <c r="X245" s="47" t="str">
        <f t="shared" si="102"/>
        <v>01</v>
      </c>
      <c r="Y245" s="47" t="str">
        <f t="shared" si="102"/>
        <v>00</v>
      </c>
      <c r="Z245" s="47" t="str">
        <f t="shared" si="102"/>
        <v>00</v>
      </c>
      <c r="AA245" s="47" t="str">
        <f t="shared" si="102"/>
        <v>000</v>
      </c>
      <c r="AB245" s="47" t="str">
        <f t="shared" si="102"/>
        <v>0</v>
      </c>
      <c r="AC245" s="47" t="str">
        <f t="shared" si="102"/>
        <v>00</v>
      </c>
      <c r="AD245" s="47" t="str">
        <f t="shared" si="102"/>
        <v>00</v>
      </c>
    </row>
    <row r="246" spans="1:30" s="42" customFormat="1">
      <c r="B246" s="64" t="s">
        <v>412</v>
      </c>
      <c r="K246" s="44">
        <f>BIN2DEC(K245)</f>
        <v>0</v>
      </c>
      <c r="L246" s="44">
        <f>BIN2DEC(L245)</f>
        <v>0</v>
      </c>
      <c r="M246" s="44">
        <f t="shared" ref="M246:S246" si="103">BIN2DEC(M245)</f>
        <v>0</v>
      </c>
      <c r="N246" s="44">
        <f t="shared" si="103"/>
        <v>0</v>
      </c>
      <c r="O246" s="44">
        <f t="shared" si="103"/>
        <v>0</v>
      </c>
      <c r="P246" s="44">
        <f t="shared" si="103"/>
        <v>0</v>
      </c>
      <c r="Q246" s="44">
        <f t="shared" si="103"/>
        <v>0</v>
      </c>
      <c r="R246" s="44">
        <f t="shared" si="103"/>
        <v>0</v>
      </c>
      <c r="S246" s="44">
        <f t="shared" si="103"/>
        <v>0</v>
      </c>
      <c r="T246" s="44" t="s">
        <v>353</v>
      </c>
      <c r="U246" s="44">
        <f>BIN2DEC(U245)</f>
        <v>0</v>
      </c>
      <c r="V246" s="44">
        <f>BIN2DEC(V245)</f>
        <v>0</v>
      </c>
      <c r="W246" s="44" t="s">
        <v>353</v>
      </c>
      <c r="X246" s="44">
        <f>BIN2DEC(X245)</f>
        <v>1</v>
      </c>
      <c r="Y246" s="44">
        <f>BIN2DEC(Y245)</f>
        <v>0</v>
      </c>
      <c r="Z246" s="44">
        <f>BIN2DEC(Z245)</f>
        <v>0</v>
      </c>
      <c r="AA246" s="44" t="s">
        <v>353</v>
      </c>
      <c r="AB246" s="44">
        <f>BIN2DEC(AB245)</f>
        <v>0</v>
      </c>
      <c r="AC246" s="44" t="s">
        <v>353</v>
      </c>
      <c r="AD246" s="44">
        <f>BIN2DEC(AD245)</f>
        <v>0</v>
      </c>
    </row>
    <row r="247" spans="1:30" s="42" customFormat="1"/>
    <row r="248" spans="1:30" s="42" customFormat="1">
      <c r="A248" s="41" t="s">
        <v>46</v>
      </c>
      <c r="B248" s="42" t="str">
        <f xml:space="preserve"> VLOOKUP(A248,'Reg Dump'!A:C,2,FALSE)</f>
        <v>0x00101001</v>
      </c>
      <c r="C248" s="43" t="str">
        <f t="shared" ref="C248:J248" si="104">HEX2BIN(LEFT(RIGHT(RIGHT($B248,8),C$1),1),4)</f>
        <v>0000</v>
      </c>
      <c r="D248" s="43" t="str">
        <f t="shared" si="104"/>
        <v>0000</v>
      </c>
      <c r="E248" s="43" t="str">
        <f t="shared" si="104"/>
        <v>0001</v>
      </c>
      <c r="F248" s="43" t="str">
        <f t="shared" si="104"/>
        <v>0000</v>
      </c>
      <c r="G248" s="43" t="str">
        <f t="shared" si="104"/>
        <v>0001</v>
      </c>
      <c r="H248" s="43" t="str">
        <f t="shared" si="104"/>
        <v>0000</v>
      </c>
      <c r="I248" s="43" t="str">
        <f t="shared" si="104"/>
        <v>0000</v>
      </c>
      <c r="J248" s="43" t="str">
        <f t="shared" si="104"/>
        <v>0001</v>
      </c>
      <c r="K248" s="58" t="s">
        <v>86</v>
      </c>
      <c r="L248" s="58" t="s">
        <v>94</v>
      </c>
      <c r="M248" s="58" t="s">
        <v>86</v>
      </c>
      <c r="N248" s="58" t="s">
        <v>95</v>
      </c>
      <c r="O248" s="58" t="s">
        <v>96</v>
      </c>
      <c r="P248" s="58" t="s">
        <v>86</v>
      </c>
      <c r="Q248" s="58" t="s">
        <v>97</v>
      </c>
    </row>
    <row r="249" spans="1:30" s="42" customFormat="1" hidden="1">
      <c r="B249" s="42" t="str">
        <f>CONCATENATE(C248,D248,E248,F248,G248,H248,I248,J248)</f>
        <v>00000000000100000001000000000001</v>
      </c>
      <c r="K249" s="44">
        <v>31</v>
      </c>
      <c r="L249" s="44">
        <v>20</v>
      </c>
      <c r="M249" s="44">
        <v>15</v>
      </c>
      <c r="N249" s="44">
        <v>12</v>
      </c>
      <c r="O249" s="44">
        <v>7</v>
      </c>
      <c r="P249" s="44">
        <v>6</v>
      </c>
      <c r="Q249" s="44">
        <v>3</v>
      </c>
    </row>
    <row r="250" spans="1:30" s="42" customFormat="1" hidden="1">
      <c r="K250" s="44">
        <v>11</v>
      </c>
      <c r="L250" s="44">
        <v>5</v>
      </c>
      <c r="M250" s="44">
        <v>3</v>
      </c>
      <c r="N250" s="44">
        <v>5</v>
      </c>
      <c r="O250" s="44">
        <v>1</v>
      </c>
      <c r="P250" s="44">
        <v>3</v>
      </c>
      <c r="Q250" s="44">
        <v>4</v>
      </c>
    </row>
    <row r="251" spans="1:30" s="42" customFormat="1">
      <c r="B251" s="63" t="s">
        <v>411</v>
      </c>
      <c r="K251" s="47" t="str">
        <f t="shared" ref="K251:Q251" si="105">MID($B249,32-K249,K250)</f>
        <v>00000000000</v>
      </c>
      <c r="L251" s="47" t="str">
        <f t="shared" si="105"/>
        <v>10000</v>
      </c>
      <c r="M251" s="47" t="str">
        <f t="shared" si="105"/>
        <v>000</v>
      </c>
      <c r="N251" s="47" t="str">
        <f t="shared" si="105"/>
        <v>10000</v>
      </c>
      <c r="O251" s="47" t="str">
        <f t="shared" si="105"/>
        <v>0</v>
      </c>
      <c r="P251" s="47" t="str">
        <f t="shared" si="105"/>
        <v>000</v>
      </c>
      <c r="Q251" s="47" t="str">
        <f t="shared" si="105"/>
        <v>0001</v>
      </c>
    </row>
    <row r="252" spans="1:30" s="42" customFormat="1">
      <c r="B252" s="64" t="s">
        <v>412</v>
      </c>
      <c r="K252" s="44" t="s">
        <v>353</v>
      </c>
      <c r="L252" s="44">
        <f>BIN2DEC(L251)</f>
        <v>16</v>
      </c>
      <c r="M252" s="44" t="s">
        <v>353</v>
      </c>
      <c r="N252" s="44">
        <f>BIN2DEC(N251)</f>
        <v>16</v>
      </c>
      <c r="O252" s="44">
        <f>BIN2DEC(O251)</f>
        <v>0</v>
      </c>
      <c r="P252" s="44" t="s">
        <v>353</v>
      </c>
      <c r="Q252" s="44">
        <f>BIN2DEC(Q251)</f>
        <v>1</v>
      </c>
    </row>
    <row r="253" spans="1:30" s="42" customFormat="1"/>
    <row r="254" spans="1:30" s="42" customFormat="1">
      <c r="A254" s="41" t="s">
        <v>47</v>
      </c>
      <c r="B254" s="42" t="str">
        <f xml:space="preserve"> VLOOKUP(A254,'Reg Dump'!A:C,2,FALSE)</f>
        <v>0x22060514</v>
      </c>
      <c r="C254" s="43" t="str">
        <f t="shared" ref="C254:J254" si="106">HEX2BIN(LEFT(RIGHT(RIGHT($B254,8),C$1),1),4)</f>
        <v>0010</v>
      </c>
      <c r="D254" s="43" t="str">
        <f t="shared" si="106"/>
        <v>0010</v>
      </c>
      <c r="E254" s="43" t="str">
        <f t="shared" si="106"/>
        <v>0000</v>
      </c>
      <c r="F254" s="43" t="str">
        <f t="shared" si="106"/>
        <v>0110</v>
      </c>
      <c r="G254" s="43" t="str">
        <f t="shared" si="106"/>
        <v>0000</v>
      </c>
      <c r="H254" s="43" t="str">
        <f t="shared" si="106"/>
        <v>0101</v>
      </c>
      <c r="I254" s="43" t="str">
        <f t="shared" si="106"/>
        <v>0001</v>
      </c>
      <c r="J254" s="43" t="str">
        <f t="shared" si="106"/>
        <v>0100</v>
      </c>
      <c r="K254" s="58" t="s">
        <v>86</v>
      </c>
      <c r="L254" s="58" t="s">
        <v>98</v>
      </c>
      <c r="M254" s="58" t="s">
        <v>86</v>
      </c>
      <c r="N254" s="58" t="s">
        <v>99</v>
      </c>
      <c r="O254" s="60" t="s">
        <v>86</v>
      </c>
      <c r="P254" s="60" t="s">
        <v>100</v>
      </c>
      <c r="Q254" s="60" t="s">
        <v>86</v>
      </c>
      <c r="R254" s="60" t="s">
        <v>101</v>
      </c>
      <c r="S254" s="60" t="s">
        <v>102</v>
      </c>
      <c r="T254" s="60" t="s">
        <v>103</v>
      </c>
      <c r="U254" s="60" t="s">
        <v>104</v>
      </c>
    </row>
    <row r="255" spans="1:30" s="42" customFormat="1" hidden="1">
      <c r="B255" s="42" t="str">
        <f>CONCATENATE(C254,D254,E254,F254,G254,H254,I254,J254)</f>
        <v>00100010000001100000010100010100</v>
      </c>
      <c r="K255" s="46">
        <v>31</v>
      </c>
      <c r="L255" s="46">
        <v>30</v>
      </c>
      <c r="M255" s="46">
        <v>27</v>
      </c>
      <c r="N255" s="46">
        <v>26</v>
      </c>
      <c r="O255" s="46">
        <v>23</v>
      </c>
      <c r="P255" s="46">
        <v>20</v>
      </c>
      <c r="Q255" s="46">
        <v>15</v>
      </c>
      <c r="R255" s="49">
        <v>12</v>
      </c>
      <c r="S255" s="48">
        <v>7</v>
      </c>
      <c r="T255" s="49">
        <v>6</v>
      </c>
      <c r="U255" s="49">
        <v>3</v>
      </c>
    </row>
    <row r="256" spans="1:30" s="42" customFormat="1" hidden="1">
      <c r="K256" s="44">
        <v>1</v>
      </c>
      <c r="L256" s="44">
        <v>3</v>
      </c>
      <c r="M256" s="44">
        <v>1</v>
      </c>
      <c r="N256" s="44">
        <v>3</v>
      </c>
      <c r="O256" s="44">
        <v>3</v>
      </c>
      <c r="P256" s="44">
        <v>5</v>
      </c>
      <c r="Q256" s="44">
        <v>3</v>
      </c>
      <c r="R256" s="44">
        <v>5</v>
      </c>
      <c r="S256" s="44">
        <v>1</v>
      </c>
      <c r="T256" s="44">
        <v>3</v>
      </c>
      <c r="U256" s="44">
        <v>4</v>
      </c>
    </row>
    <row r="257" spans="1:21" s="42" customFormat="1">
      <c r="B257" s="63" t="s">
        <v>411</v>
      </c>
      <c r="K257" s="47" t="str">
        <f>MID($B255,32-K255,K256)</f>
        <v>0</v>
      </c>
      <c r="L257" s="47" t="str">
        <f t="shared" ref="L257:U257" si="107">MID($B255,32-L255,L256)</f>
        <v>010</v>
      </c>
      <c r="M257" s="47" t="str">
        <f t="shared" si="107"/>
        <v>0</v>
      </c>
      <c r="N257" s="47" t="str">
        <f t="shared" si="107"/>
        <v>010</v>
      </c>
      <c r="O257" s="47" t="str">
        <f t="shared" si="107"/>
        <v>000</v>
      </c>
      <c r="P257" s="47" t="str">
        <f t="shared" si="107"/>
        <v>00110</v>
      </c>
      <c r="Q257" s="47" t="str">
        <f t="shared" si="107"/>
        <v>000</v>
      </c>
      <c r="R257" s="47" t="str">
        <f t="shared" si="107"/>
        <v>00101</v>
      </c>
      <c r="S257" s="47" t="str">
        <f t="shared" si="107"/>
        <v>0</v>
      </c>
      <c r="T257" s="47" t="str">
        <f t="shared" si="107"/>
        <v>001</v>
      </c>
      <c r="U257" s="47" t="str">
        <f t="shared" si="107"/>
        <v>0100</v>
      </c>
    </row>
    <row r="258" spans="1:21" s="42" customFormat="1">
      <c r="B258" s="64" t="s">
        <v>412</v>
      </c>
      <c r="K258" s="44" t="s">
        <v>353</v>
      </c>
      <c r="L258" s="44">
        <f>BIN2DEC(L257)</f>
        <v>2</v>
      </c>
      <c r="M258" s="44" t="s">
        <v>353</v>
      </c>
      <c r="N258" s="44">
        <f>BIN2DEC(N257)</f>
        <v>2</v>
      </c>
      <c r="O258" s="44" t="s">
        <v>353</v>
      </c>
      <c r="P258" s="44">
        <f>BIN2DEC(P257)</f>
        <v>6</v>
      </c>
      <c r="Q258" s="44" t="s">
        <v>353</v>
      </c>
      <c r="R258" s="44">
        <f>BIN2DEC(R257)</f>
        <v>5</v>
      </c>
      <c r="S258" s="44">
        <f>BIN2DEC(S257)</f>
        <v>0</v>
      </c>
      <c r="T258" s="44">
        <f>BIN2DEC(T257)</f>
        <v>1</v>
      </c>
      <c r="U258" s="44">
        <f>BIN2DEC(U257)</f>
        <v>4</v>
      </c>
    </row>
    <row r="259" spans="1:21" s="42" customFormat="1"/>
    <row r="260" spans="1:21" s="42" customFormat="1">
      <c r="A260" s="41" t="s">
        <v>48</v>
      </c>
      <c r="B260" s="42" t="str">
        <f xml:space="preserve"> VLOOKUP(A260,'Reg Dump'!A:C,2,FALSE)</f>
        <v>0x10057016</v>
      </c>
      <c r="C260" s="43" t="str">
        <f t="shared" ref="C260:J260" si="108">HEX2BIN(LEFT(RIGHT(RIGHT($B260,8),C$1),1),4)</f>
        <v>0001</v>
      </c>
      <c r="D260" s="43" t="str">
        <f t="shared" si="108"/>
        <v>0000</v>
      </c>
      <c r="E260" s="43" t="str">
        <f t="shared" si="108"/>
        <v>0000</v>
      </c>
      <c r="F260" s="43" t="str">
        <f t="shared" si="108"/>
        <v>0101</v>
      </c>
      <c r="G260" s="43" t="str">
        <f t="shared" si="108"/>
        <v>0111</v>
      </c>
      <c r="H260" s="43" t="str">
        <f t="shared" si="108"/>
        <v>0000</v>
      </c>
      <c r="I260" s="43" t="str">
        <f t="shared" si="108"/>
        <v>0001</v>
      </c>
      <c r="J260" s="43" t="str">
        <f t="shared" si="108"/>
        <v>0110</v>
      </c>
      <c r="K260" s="58" t="s">
        <v>86</v>
      </c>
      <c r="L260" s="58" t="s">
        <v>105</v>
      </c>
      <c r="M260" s="58" t="s">
        <v>106</v>
      </c>
      <c r="N260" s="58" t="s">
        <v>86</v>
      </c>
      <c r="O260" s="58" t="s">
        <v>107</v>
      </c>
      <c r="P260" s="58" t="s">
        <v>108</v>
      </c>
      <c r="Q260" s="58" t="s">
        <v>109</v>
      </c>
      <c r="R260" s="58" t="s">
        <v>110</v>
      </c>
      <c r="S260" s="58" t="s">
        <v>111</v>
      </c>
      <c r="T260" s="58" t="s">
        <v>112</v>
      </c>
    </row>
    <row r="261" spans="1:21" s="42" customFormat="1" hidden="1">
      <c r="B261" s="42" t="str">
        <f>CONCATENATE(C260,D260,E260,F260,G260,H260,I260,J260)</f>
        <v>00010000000001010111000000010110</v>
      </c>
      <c r="K261" s="46">
        <v>31</v>
      </c>
      <c r="L261" s="46">
        <v>28</v>
      </c>
      <c r="M261" s="46">
        <v>23</v>
      </c>
      <c r="N261" s="46">
        <v>22</v>
      </c>
      <c r="O261" s="46">
        <v>19</v>
      </c>
      <c r="P261" s="46">
        <v>15</v>
      </c>
      <c r="Q261" s="49">
        <v>12</v>
      </c>
      <c r="R261" s="49">
        <v>7</v>
      </c>
      <c r="S261" s="50">
        <v>6</v>
      </c>
      <c r="T261" s="49">
        <v>3</v>
      </c>
    </row>
    <row r="262" spans="1:21" s="42" customFormat="1" hidden="1">
      <c r="K262" s="44">
        <v>3</v>
      </c>
      <c r="L262" s="44">
        <v>5</v>
      </c>
      <c r="M262" s="44">
        <v>1</v>
      </c>
      <c r="N262" s="44">
        <v>3</v>
      </c>
      <c r="O262" s="44">
        <v>4</v>
      </c>
      <c r="P262" s="44">
        <v>3</v>
      </c>
      <c r="Q262" s="44">
        <v>5</v>
      </c>
      <c r="R262" s="44">
        <v>1</v>
      </c>
      <c r="S262" s="44">
        <v>3</v>
      </c>
      <c r="T262" s="44">
        <v>4</v>
      </c>
    </row>
    <row r="263" spans="1:21" s="42" customFormat="1">
      <c r="B263" s="63" t="s">
        <v>411</v>
      </c>
      <c r="K263" s="47" t="str">
        <f t="shared" ref="K263:T263" si="109">MID($B261,32-K261,K262)</f>
        <v>000</v>
      </c>
      <c r="L263" s="47" t="str">
        <f t="shared" si="109"/>
        <v>10000</v>
      </c>
      <c r="M263" s="47" t="str">
        <f t="shared" si="109"/>
        <v>0</v>
      </c>
      <c r="N263" s="47" t="str">
        <f t="shared" si="109"/>
        <v>000</v>
      </c>
      <c r="O263" s="47" t="str">
        <f t="shared" si="109"/>
        <v>0101</v>
      </c>
      <c r="P263" s="47" t="str">
        <f t="shared" si="109"/>
        <v>011</v>
      </c>
      <c r="Q263" s="47" t="str">
        <f t="shared" si="109"/>
        <v>10000</v>
      </c>
      <c r="R263" s="47" t="str">
        <f t="shared" si="109"/>
        <v>0</v>
      </c>
      <c r="S263" s="47" t="str">
        <f t="shared" si="109"/>
        <v>001</v>
      </c>
      <c r="T263" s="47" t="str">
        <f t="shared" si="109"/>
        <v>0110</v>
      </c>
    </row>
    <row r="264" spans="1:21" s="42" customFormat="1">
      <c r="B264" s="64" t="s">
        <v>412</v>
      </c>
      <c r="K264" s="44" t="s">
        <v>353</v>
      </c>
      <c r="L264" s="44">
        <f>BIN2DEC(L263)</f>
        <v>16</v>
      </c>
      <c r="M264" s="44">
        <f>BIN2DEC(M263)</f>
        <v>0</v>
      </c>
      <c r="N264" s="44" t="s">
        <v>353</v>
      </c>
      <c r="O264" s="44">
        <f t="shared" ref="O264:T264" si="110">BIN2DEC(O263)</f>
        <v>5</v>
      </c>
      <c r="P264" s="44">
        <f t="shared" si="110"/>
        <v>3</v>
      </c>
      <c r="Q264" s="44">
        <f t="shared" si="110"/>
        <v>16</v>
      </c>
      <c r="R264" s="44">
        <f t="shared" si="110"/>
        <v>0</v>
      </c>
      <c r="S264" s="44">
        <f t="shared" si="110"/>
        <v>1</v>
      </c>
      <c r="T264" s="44">
        <f t="shared" si="110"/>
        <v>6</v>
      </c>
    </row>
    <row r="265" spans="1:21" s="42" customFormat="1"/>
    <row r="266" spans="1:21" s="42" customFormat="1">
      <c r="A266" s="41" t="s">
        <v>49</v>
      </c>
      <c r="B266" s="42" t="str">
        <f xml:space="preserve"> VLOOKUP(A266,'Reg Dump'!A:C,2,FALSE)</f>
        <v>0x010F1111</v>
      </c>
      <c r="C266" s="43" t="str">
        <f t="shared" ref="C266:J266" si="111">HEX2BIN(LEFT(RIGHT(RIGHT($B266,8),C$1),1),4)</f>
        <v>0000</v>
      </c>
      <c r="D266" s="43" t="str">
        <f t="shared" si="111"/>
        <v>0001</v>
      </c>
      <c r="E266" s="43" t="str">
        <f t="shared" si="111"/>
        <v>0000</v>
      </c>
      <c r="F266" s="43" t="str">
        <f t="shared" si="111"/>
        <v>1111</v>
      </c>
      <c r="G266" s="43" t="str">
        <f t="shared" si="111"/>
        <v>0001</v>
      </c>
      <c r="H266" s="43" t="str">
        <f t="shared" si="111"/>
        <v>0001</v>
      </c>
      <c r="I266" s="43" t="str">
        <f t="shared" si="111"/>
        <v>0001</v>
      </c>
      <c r="J266" s="43" t="str">
        <f t="shared" si="111"/>
        <v>0001</v>
      </c>
      <c r="K266" s="60" t="s">
        <v>86</v>
      </c>
      <c r="L266" s="60" t="s">
        <v>116</v>
      </c>
      <c r="M266" s="60" t="s">
        <v>86</v>
      </c>
      <c r="N266" s="60" t="s">
        <v>113</v>
      </c>
      <c r="O266" s="60" t="s">
        <v>86</v>
      </c>
      <c r="P266" s="60" t="s">
        <v>114</v>
      </c>
      <c r="Q266" s="60" t="s">
        <v>86</v>
      </c>
      <c r="R266" s="60" t="s">
        <v>115</v>
      </c>
    </row>
    <row r="267" spans="1:21" s="42" customFormat="1" hidden="1">
      <c r="B267" s="42" t="str">
        <f>CONCATENATE(C266,D266,E266,F266,G266,H266,I266,J266)</f>
        <v>00000001000011110001000100010001</v>
      </c>
      <c r="K267" s="46">
        <v>31</v>
      </c>
      <c r="L267" s="46">
        <v>27</v>
      </c>
      <c r="M267" s="46">
        <v>23</v>
      </c>
      <c r="N267" s="49">
        <v>20</v>
      </c>
      <c r="O267" s="49">
        <v>15</v>
      </c>
      <c r="P267" s="50">
        <v>12</v>
      </c>
      <c r="Q267" s="51">
        <v>7</v>
      </c>
      <c r="R267" s="49">
        <v>4</v>
      </c>
    </row>
    <row r="268" spans="1:21" s="42" customFormat="1" hidden="1">
      <c r="K268" s="44">
        <v>4</v>
      </c>
      <c r="L268" s="44">
        <v>4</v>
      </c>
      <c r="M268" s="44">
        <v>3</v>
      </c>
      <c r="N268" s="44">
        <v>5</v>
      </c>
      <c r="O268" s="44">
        <v>3</v>
      </c>
      <c r="P268" s="44">
        <v>5</v>
      </c>
      <c r="Q268" s="44">
        <v>3</v>
      </c>
      <c r="R268" s="44">
        <v>5</v>
      </c>
    </row>
    <row r="269" spans="1:21" s="42" customFormat="1">
      <c r="B269" s="63" t="s">
        <v>411</v>
      </c>
      <c r="K269" s="47" t="str">
        <f t="shared" ref="K269:R269" si="112">MID($B267,32-K267,K268)</f>
        <v>0000</v>
      </c>
      <c r="L269" s="47" t="str">
        <f t="shared" si="112"/>
        <v>0001</v>
      </c>
      <c r="M269" s="47" t="str">
        <f t="shared" si="112"/>
        <v>000</v>
      </c>
      <c r="N269" s="47" t="str">
        <f t="shared" si="112"/>
        <v>01111</v>
      </c>
      <c r="O269" s="47" t="str">
        <f t="shared" si="112"/>
        <v>000</v>
      </c>
      <c r="P269" s="47" t="str">
        <f t="shared" si="112"/>
        <v>10001</v>
      </c>
      <c r="Q269" s="47" t="str">
        <f t="shared" si="112"/>
        <v>000</v>
      </c>
      <c r="R269" s="47" t="str">
        <f t="shared" si="112"/>
        <v>10001</v>
      </c>
    </row>
    <row r="270" spans="1:21" s="42" customFormat="1">
      <c r="B270" s="64" t="s">
        <v>412</v>
      </c>
      <c r="K270" s="44" t="s">
        <v>353</v>
      </c>
      <c r="L270" s="44">
        <f>BIN2DEC(L269)</f>
        <v>1</v>
      </c>
      <c r="M270" s="44" t="s">
        <v>353</v>
      </c>
      <c r="N270" s="44">
        <f>BIN2DEC(N269)</f>
        <v>15</v>
      </c>
      <c r="O270" s="44" t="s">
        <v>353</v>
      </c>
      <c r="P270" s="44">
        <f>BIN2DEC(P269)</f>
        <v>17</v>
      </c>
      <c r="Q270" s="44" t="s">
        <v>353</v>
      </c>
      <c r="R270" s="44">
        <f>BIN2DEC(R269)</f>
        <v>17</v>
      </c>
    </row>
    <row r="271" spans="1:21" s="42" customFormat="1"/>
    <row r="272" spans="1:21" s="42" customFormat="1" ht="14.45" customHeight="1">
      <c r="A272" s="41" t="s">
        <v>50</v>
      </c>
      <c r="B272" s="42" t="str">
        <f xml:space="preserve"> VLOOKUP(A272,'Reg Dump'!A:C,2,FALSE)</f>
        <v>0x8F070000</v>
      </c>
      <c r="C272" s="43" t="str">
        <f t="shared" ref="C272:J272" si="113">HEX2BIN(LEFT(RIGHT(RIGHT($B272,8),C$1),1),4)</f>
        <v>1000</v>
      </c>
      <c r="D272" s="43" t="str">
        <f t="shared" si="113"/>
        <v>1111</v>
      </c>
      <c r="E272" s="43" t="str">
        <f t="shared" si="113"/>
        <v>0000</v>
      </c>
      <c r="F272" s="43" t="str">
        <f t="shared" si="113"/>
        <v>0111</v>
      </c>
      <c r="G272" s="43" t="str">
        <f t="shared" si="113"/>
        <v>0000</v>
      </c>
      <c r="H272" s="43" t="str">
        <f t="shared" si="113"/>
        <v>0000</v>
      </c>
      <c r="I272" s="43" t="str">
        <f t="shared" si="113"/>
        <v>0000</v>
      </c>
      <c r="J272" s="43" t="str">
        <f t="shared" si="113"/>
        <v>0000</v>
      </c>
      <c r="K272" s="58" t="s">
        <v>86</v>
      </c>
      <c r="L272" s="58" t="s">
        <v>86</v>
      </c>
      <c r="M272" s="58" t="s">
        <v>117</v>
      </c>
      <c r="N272" s="58" t="s">
        <v>86</v>
      </c>
      <c r="O272" s="58" t="s">
        <v>118</v>
      </c>
      <c r="P272" s="58" t="s">
        <v>86</v>
      </c>
      <c r="Q272" s="58" t="s">
        <v>119</v>
      </c>
      <c r="R272" s="58" t="s">
        <v>122</v>
      </c>
      <c r="S272" s="58" t="s">
        <v>121</v>
      </c>
      <c r="T272" s="58" t="s">
        <v>86</v>
      </c>
      <c r="U272" s="58" t="s">
        <v>120</v>
      </c>
    </row>
    <row r="273" spans="1:30" s="42" customFormat="1" ht="19.899999999999999" hidden="1" customHeight="1">
      <c r="B273" s="42" t="str">
        <f>CONCATENATE(C272,D272,E272,F272,G272,H272,I272,J272)</f>
        <v>10001111000001110000000000000000</v>
      </c>
      <c r="K273" s="44">
        <v>31</v>
      </c>
      <c r="L273" s="44">
        <v>30</v>
      </c>
      <c r="M273" s="44">
        <v>28</v>
      </c>
      <c r="N273" s="44">
        <v>23</v>
      </c>
      <c r="O273" s="44">
        <v>19</v>
      </c>
      <c r="P273" s="44">
        <v>15</v>
      </c>
      <c r="Q273" s="51">
        <v>11</v>
      </c>
      <c r="R273" s="44">
        <v>7</v>
      </c>
      <c r="S273" s="44">
        <v>6</v>
      </c>
      <c r="T273" s="51">
        <v>5</v>
      </c>
      <c r="U273" s="51">
        <v>3</v>
      </c>
    </row>
    <row r="274" spans="1:30" s="42" customFormat="1" ht="19.899999999999999" hidden="1" customHeight="1">
      <c r="K274" s="44">
        <v>1</v>
      </c>
      <c r="L274" s="44">
        <v>2</v>
      </c>
      <c r="M274" s="44">
        <v>5</v>
      </c>
      <c r="N274" s="44">
        <v>4</v>
      </c>
      <c r="O274" s="44">
        <v>4</v>
      </c>
      <c r="P274" s="44">
        <v>4</v>
      </c>
      <c r="Q274" s="44">
        <v>4</v>
      </c>
      <c r="R274" s="44">
        <v>1</v>
      </c>
      <c r="S274" s="44">
        <v>1</v>
      </c>
      <c r="T274" s="44">
        <v>2</v>
      </c>
      <c r="U274" s="44">
        <v>4</v>
      </c>
    </row>
    <row r="275" spans="1:30" s="42" customFormat="1" ht="14.45" customHeight="1">
      <c r="B275" s="63" t="s">
        <v>411</v>
      </c>
      <c r="K275" s="47" t="str">
        <f t="shared" ref="K275" si="114">MID($B273,32-K273,K274)</f>
        <v>1</v>
      </c>
      <c r="L275" s="47" t="str">
        <f t="shared" ref="L275" si="115">MID($B273,32-L273,L274)</f>
        <v>00</v>
      </c>
      <c r="M275" s="47" t="str">
        <f t="shared" ref="M275" si="116">MID($B273,32-M273,M274)</f>
        <v>01111</v>
      </c>
      <c r="N275" s="47" t="str">
        <f t="shared" ref="N275" si="117">MID($B273,32-N273,N274)</f>
        <v>0000</v>
      </c>
      <c r="O275" s="47" t="str">
        <f t="shared" ref="O275" si="118">MID($B273,32-O273,O274)</f>
        <v>0111</v>
      </c>
      <c r="P275" s="47" t="str">
        <f t="shared" ref="P275" si="119">MID($B273,32-P273,P274)</f>
        <v>0000</v>
      </c>
      <c r="Q275" s="47" t="str">
        <f t="shared" ref="Q275" si="120">MID($B273,32-Q273,Q274)</f>
        <v>0000</v>
      </c>
      <c r="R275" s="47" t="str">
        <f t="shared" ref="R275" si="121">MID($B273,32-R273,R274)</f>
        <v>0</v>
      </c>
      <c r="S275" s="47" t="str">
        <f t="shared" ref="S275" si="122">MID($B273,32-S273,S274)</f>
        <v>0</v>
      </c>
      <c r="T275" s="47" t="str">
        <f t="shared" ref="T275" si="123">MID($B273,32-T273,T274)</f>
        <v>00</v>
      </c>
      <c r="U275" s="47" t="str">
        <f t="shared" ref="U275" si="124">MID($B273,32-U273,U274)</f>
        <v>0000</v>
      </c>
    </row>
    <row r="276" spans="1:30" s="42" customFormat="1" ht="14.45" customHeight="1">
      <c r="B276" s="64" t="s">
        <v>412</v>
      </c>
      <c r="K276" s="44">
        <f t="shared" ref="K276:U276" si="125">BIN2DEC(K275)</f>
        <v>1</v>
      </c>
      <c r="L276" s="44">
        <f t="shared" si="125"/>
        <v>0</v>
      </c>
      <c r="M276" s="44">
        <f t="shared" si="125"/>
        <v>15</v>
      </c>
      <c r="N276" s="44">
        <f t="shared" si="125"/>
        <v>0</v>
      </c>
      <c r="O276" s="44">
        <f t="shared" si="125"/>
        <v>7</v>
      </c>
      <c r="P276" s="44">
        <f t="shared" si="125"/>
        <v>0</v>
      </c>
      <c r="Q276" s="44">
        <f t="shared" si="125"/>
        <v>0</v>
      </c>
      <c r="R276" s="44">
        <f t="shared" si="125"/>
        <v>0</v>
      </c>
      <c r="S276" s="44">
        <f t="shared" si="125"/>
        <v>0</v>
      </c>
      <c r="T276" s="44">
        <f t="shared" si="125"/>
        <v>0</v>
      </c>
      <c r="U276" s="44">
        <f t="shared" si="125"/>
        <v>0</v>
      </c>
    </row>
    <row r="277" spans="1:30" s="42" customFormat="1" ht="14.45" customHeight="1"/>
    <row r="278" spans="1:30" s="42" customFormat="1">
      <c r="A278" s="41" t="s">
        <v>51</v>
      </c>
      <c r="B278" s="42" t="str">
        <f xml:space="preserve"> VLOOKUP(A278,'Reg Dump'!A:C,2,FALSE)</f>
        <v>0x00000F00</v>
      </c>
      <c r="C278" s="43" t="str">
        <f t="shared" ref="C278:J278" si="126">HEX2BIN(LEFT(RIGHT(RIGHT($B278,8),C$1),1),4)</f>
        <v>0000</v>
      </c>
      <c r="D278" s="43" t="str">
        <f t="shared" si="126"/>
        <v>0000</v>
      </c>
      <c r="E278" s="43" t="str">
        <f t="shared" si="126"/>
        <v>0000</v>
      </c>
      <c r="F278" s="43" t="str">
        <f t="shared" si="126"/>
        <v>0000</v>
      </c>
      <c r="G278" s="43" t="str">
        <f t="shared" si="126"/>
        <v>0000</v>
      </c>
      <c r="H278" s="43" t="str">
        <f t="shared" si="126"/>
        <v>1111</v>
      </c>
      <c r="I278" s="43" t="str">
        <f t="shared" si="126"/>
        <v>0000</v>
      </c>
      <c r="J278" s="43" t="str">
        <f t="shared" si="126"/>
        <v>0000</v>
      </c>
      <c r="K278" s="44" t="s">
        <v>86</v>
      </c>
      <c r="L278" s="44" t="s">
        <v>123</v>
      </c>
      <c r="M278" s="44" t="s">
        <v>86</v>
      </c>
      <c r="N278" s="44" t="s">
        <v>124</v>
      </c>
      <c r="O278" s="44" t="s">
        <v>125</v>
      </c>
    </row>
    <row r="279" spans="1:30" s="42" customFormat="1" hidden="1">
      <c r="B279" s="42" t="str">
        <f>CONCATENATE(C278,D278,E278,F278,G278,H278,I278,J278)</f>
        <v>00000000000000000000111100000000</v>
      </c>
      <c r="K279" s="44">
        <v>31</v>
      </c>
      <c r="L279" s="51">
        <v>11</v>
      </c>
      <c r="M279" s="44">
        <v>7</v>
      </c>
      <c r="N279" s="44">
        <v>6</v>
      </c>
      <c r="O279" s="51">
        <v>5</v>
      </c>
    </row>
    <row r="280" spans="1:30" s="42" customFormat="1" hidden="1">
      <c r="K280" s="44">
        <v>20</v>
      </c>
      <c r="L280" s="44">
        <v>4</v>
      </c>
      <c r="M280" s="44">
        <v>1</v>
      </c>
      <c r="N280" s="44">
        <v>1</v>
      </c>
      <c r="O280" s="44">
        <v>6</v>
      </c>
    </row>
    <row r="281" spans="1:30" s="42" customFormat="1">
      <c r="B281" s="63" t="s">
        <v>411</v>
      </c>
      <c r="K281" s="47" t="str">
        <f>MID($B279,32-K279,K280)</f>
        <v>00000000000000000000</v>
      </c>
      <c r="L281" s="47" t="str">
        <f>MID($B279,32-L279,L280)</f>
        <v>1111</v>
      </c>
      <c r="M281" s="47" t="str">
        <f>MID($B279,32-M279,M280)</f>
        <v>0</v>
      </c>
      <c r="N281" s="47" t="str">
        <f>MID($B279,32-N279,N280)</f>
        <v>0</v>
      </c>
      <c r="O281" s="47" t="str">
        <f>MID($B279,32-O279,O280)</f>
        <v>000000</v>
      </c>
    </row>
    <row r="282" spans="1:30" s="42" customFormat="1">
      <c r="B282" s="64" t="s">
        <v>412</v>
      </c>
      <c r="K282" s="47" t="s">
        <v>353</v>
      </c>
      <c r="L282" s="44">
        <f>BIN2DEC(L281)</f>
        <v>15</v>
      </c>
      <c r="M282" s="44" t="s">
        <v>353</v>
      </c>
      <c r="N282" s="44">
        <f>BIN2DEC(N281)</f>
        <v>0</v>
      </c>
      <c r="O282" s="44">
        <f>BIN2DEC(O281)</f>
        <v>0</v>
      </c>
    </row>
    <row r="283" spans="1:30" s="42" customFormat="1">
      <c r="K283" s="61"/>
      <c r="L283" s="62"/>
      <c r="M283" s="62"/>
      <c r="N283" s="62"/>
      <c r="O283" s="62"/>
    </row>
    <row r="284" spans="1:30" s="17" customFormat="1"/>
    <row r="285" spans="1:30" s="8" customFormat="1" ht="23.25">
      <c r="A285" s="16" t="s">
        <v>160</v>
      </c>
      <c r="C285" s="9" t="s">
        <v>67</v>
      </c>
      <c r="D285" s="9" t="s">
        <v>68</v>
      </c>
      <c r="E285" s="9" t="s">
        <v>69</v>
      </c>
      <c r="F285" s="9" t="s">
        <v>70</v>
      </c>
      <c r="G285" s="9" t="s">
        <v>71</v>
      </c>
      <c r="H285" s="9" t="s">
        <v>72</v>
      </c>
      <c r="I285" s="9" t="s">
        <v>73</v>
      </c>
      <c r="J285" s="9" t="s">
        <v>74</v>
      </c>
      <c r="K285" s="9" t="s">
        <v>413</v>
      </c>
    </row>
    <row r="286" spans="1:30" s="65" customFormat="1">
      <c r="A286" s="1" t="s">
        <v>52</v>
      </c>
      <c r="B286" s="65" t="str">
        <f xml:space="preserve"> VLOOKUP(A286,'Reg Dump'!A:C,2,FALSE)</f>
        <v>0x00001000</v>
      </c>
      <c r="C286" s="65" t="str">
        <f t="shared" ref="C286:J286" si="127">HEX2BIN(LEFT(RIGHT(RIGHT($B286,8),C$1),1),4)</f>
        <v>0000</v>
      </c>
      <c r="D286" s="65" t="str">
        <f t="shared" si="127"/>
        <v>0000</v>
      </c>
      <c r="E286" s="65" t="str">
        <f t="shared" si="127"/>
        <v>0000</v>
      </c>
      <c r="F286" s="65" t="str">
        <f t="shared" si="127"/>
        <v>0000</v>
      </c>
      <c r="G286" s="65" t="str">
        <f t="shared" si="127"/>
        <v>0001</v>
      </c>
      <c r="H286" s="65" t="str">
        <f t="shared" si="127"/>
        <v>0000</v>
      </c>
      <c r="I286" s="65" t="str">
        <f t="shared" si="127"/>
        <v>0000</v>
      </c>
      <c r="J286" s="65" t="str">
        <f t="shared" si="127"/>
        <v>0000</v>
      </c>
      <c r="K286" s="66" t="s">
        <v>77</v>
      </c>
      <c r="L286" s="66" t="s">
        <v>78</v>
      </c>
      <c r="M286" s="66" t="s">
        <v>79</v>
      </c>
      <c r="N286" s="66" t="s">
        <v>80</v>
      </c>
      <c r="O286" s="66" t="s">
        <v>81</v>
      </c>
      <c r="P286" s="66" t="s">
        <v>82</v>
      </c>
      <c r="Q286" s="66" t="s">
        <v>83</v>
      </c>
      <c r="R286" s="66" t="s">
        <v>84</v>
      </c>
      <c r="S286" s="66" t="s">
        <v>85</v>
      </c>
      <c r="T286" s="67" t="s">
        <v>86</v>
      </c>
      <c r="U286" s="66" t="s">
        <v>87</v>
      </c>
      <c r="V286" s="66" t="s">
        <v>88</v>
      </c>
      <c r="W286" s="66" t="s">
        <v>86</v>
      </c>
      <c r="X286" s="66" t="s">
        <v>89</v>
      </c>
      <c r="Y286" s="67" t="s">
        <v>90</v>
      </c>
      <c r="Z286" s="66" t="s">
        <v>91</v>
      </c>
      <c r="AA286" s="67" t="s">
        <v>86</v>
      </c>
      <c r="AB286" s="66" t="s">
        <v>92</v>
      </c>
      <c r="AC286" s="67" t="s">
        <v>86</v>
      </c>
      <c r="AD286" s="66" t="s">
        <v>93</v>
      </c>
    </row>
    <row r="287" spans="1:30" s="68" customFormat="1" hidden="1">
      <c r="B287" s="65" t="str">
        <f>CONCATENATE(C286,D286,E286,F286,G286,H286,I286,J286)</f>
        <v>00000000000000000001000000000000</v>
      </c>
      <c r="K287" s="69">
        <v>31</v>
      </c>
      <c r="L287" s="69">
        <v>30</v>
      </c>
      <c r="M287" s="69">
        <v>29</v>
      </c>
      <c r="N287" s="69">
        <v>28</v>
      </c>
      <c r="O287" s="69">
        <v>27</v>
      </c>
      <c r="P287" s="69">
        <v>26</v>
      </c>
      <c r="Q287" s="69">
        <v>24</v>
      </c>
      <c r="R287" s="69">
        <v>22</v>
      </c>
      <c r="S287" s="69">
        <v>21</v>
      </c>
      <c r="T287" s="69">
        <v>20</v>
      </c>
      <c r="U287" s="69">
        <v>19</v>
      </c>
      <c r="V287" s="69">
        <v>17</v>
      </c>
      <c r="W287" s="69">
        <v>15</v>
      </c>
      <c r="X287" s="69">
        <v>13</v>
      </c>
      <c r="Y287" s="69">
        <v>11</v>
      </c>
      <c r="Z287" s="69">
        <v>9</v>
      </c>
      <c r="AA287" s="69">
        <v>7</v>
      </c>
      <c r="AB287" s="69">
        <v>4</v>
      </c>
      <c r="AC287" s="69">
        <v>3</v>
      </c>
      <c r="AD287" s="69">
        <v>1</v>
      </c>
    </row>
    <row r="288" spans="1:30" s="68" customFormat="1" hidden="1">
      <c r="B288" s="65"/>
      <c r="K288" s="69">
        <v>1</v>
      </c>
      <c r="L288" s="69">
        <v>1</v>
      </c>
      <c r="M288" s="69">
        <v>1</v>
      </c>
      <c r="N288" s="69">
        <v>1</v>
      </c>
      <c r="O288" s="69">
        <v>1</v>
      </c>
      <c r="P288" s="69">
        <v>2</v>
      </c>
      <c r="Q288" s="69">
        <v>2</v>
      </c>
      <c r="R288" s="69">
        <v>1</v>
      </c>
      <c r="S288" s="69">
        <v>1</v>
      </c>
      <c r="T288" s="69">
        <v>1</v>
      </c>
      <c r="U288" s="69">
        <v>2</v>
      </c>
      <c r="V288" s="69">
        <v>2</v>
      </c>
      <c r="W288" s="69">
        <v>2</v>
      </c>
      <c r="X288" s="69">
        <v>2</v>
      </c>
      <c r="Y288" s="69">
        <v>2</v>
      </c>
      <c r="Z288" s="69">
        <v>2</v>
      </c>
      <c r="AA288" s="69">
        <v>3</v>
      </c>
      <c r="AB288" s="69">
        <v>1</v>
      </c>
      <c r="AC288" s="69">
        <v>2</v>
      </c>
      <c r="AD288" s="69">
        <v>2</v>
      </c>
    </row>
    <row r="289" spans="1:30" s="65" customFormat="1">
      <c r="B289" s="70" t="s">
        <v>411</v>
      </c>
      <c r="K289" s="71" t="str">
        <f>MID($B287,32-K287,K288)</f>
        <v>0</v>
      </c>
      <c r="L289" s="71" t="str">
        <f t="shared" ref="L289:AD289" si="128">MID($B287,32-L287,L288)</f>
        <v>0</v>
      </c>
      <c r="M289" s="71" t="str">
        <f t="shared" si="128"/>
        <v>0</v>
      </c>
      <c r="N289" s="71" t="str">
        <f t="shared" si="128"/>
        <v>0</v>
      </c>
      <c r="O289" s="71" t="str">
        <f t="shared" si="128"/>
        <v>0</v>
      </c>
      <c r="P289" s="71" t="str">
        <f t="shared" si="128"/>
        <v>00</v>
      </c>
      <c r="Q289" s="71" t="str">
        <f t="shared" si="128"/>
        <v>00</v>
      </c>
      <c r="R289" s="71" t="str">
        <f t="shared" si="128"/>
        <v>0</v>
      </c>
      <c r="S289" s="71" t="str">
        <f t="shared" si="128"/>
        <v>0</v>
      </c>
      <c r="T289" s="71" t="str">
        <f t="shared" si="128"/>
        <v>0</v>
      </c>
      <c r="U289" s="71" t="str">
        <f t="shared" si="128"/>
        <v>00</v>
      </c>
      <c r="V289" s="71" t="str">
        <f t="shared" si="128"/>
        <v>00</v>
      </c>
      <c r="W289" s="71" t="str">
        <f t="shared" si="128"/>
        <v>00</v>
      </c>
      <c r="X289" s="71" t="str">
        <f t="shared" si="128"/>
        <v>01</v>
      </c>
      <c r="Y289" s="71" t="str">
        <f t="shared" si="128"/>
        <v>00</v>
      </c>
      <c r="Z289" s="71" t="str">
        <f t="shared" si="128"/>
        <v>00</v>
      </c>
      <c r="AA289" s="71" t="str">
        <f t="shared" si="128"/>
        <v>000</v>
      </c>
      <c r="AB289" s="71" t="str">
        <f t="shared" si="128"/>
        <v>0</v>
      </c>
      <c r="AC289" s="71" t="str">
        <f t="shared" si="128"/>
        <v>00</v>
      </c>
      <c r="AD289" s="71" t="str">
        <f t="shared" si="128"/>
        <v>00</v>
      </c>
    </row>
    <row r="290" spans="1:30" s="65" customFormat="1">
      <c r="B290" s="59" t="s">
        <v>412</v>
      </c>
      <c r="K290" s="71">
        <f>BIN2DEC(K289)</f>
        <v>0</v>
      </c>
      <c r="L290" s="71">
        <f>BIN2DEC(L289)</f>
        <v>0</v>
      </c>
      <c r="M290" s="71">
        <f t="shared" ref="M290:S290" si="129">BIN2DEC(M289)</f>
        <v>0</v>
      </c>
      <c r="N290" s="71">
        <f t="shared" si="129"/>
        <v>0</v>
      </c>
      <c r="O290" s="71">
        <f t="shared" si="129"/>
        <v>0</v>
      </c>
      <c r="P290" s="71">
        <f t="shared" si="129"/>
        <v>0</v>
      </c>
      <c r="Q290" s="71">
        <f t="shared" si="129"/>
        <v>0</v>
      </c>
      <c r="R290" s="71">
        <f t="shared" si="129"/>
        <v>0</v>
      </c>
      <c r="S290" s="71">
        <f t="shared" si="129"/>
        <v>0</v>
      </c>
      <c r="T290" s="71" t="s">
        <v>353</v>
      </c>
      <c r="U290" s="71">
        <f>BIN2DEC(U289)</f>
        <v>0</v>
      </c>
      <c r="V290" s="71">
        <f>BIN2DEC(V289)</f>
        <v>0</v>
      </c>
      <c r="W290" s="71" t="s">
        <v>353</v>
      </c>
      <c r="X290" s="71">
        <f>BIN2DEC(X289)</f>
        <v>1</v>
      </c>
      <c r="Y290" s="71">
        <f>BIN2DEC(Y289)</f>
        <v>0</v>
      </c>
      <c r="Z290" s="71">
        <f>BIN2DEC(Z289)</f>
        <v>0</v>
      </c>
      <c r="AA290" s="71" t="s">
        <v>353</v>
      </c>
      <c r="AB290" s="71">
        <f>BIN2DEC(AB289)</f>
        <v>0</v>
      </c>
      <c r="AC290" s="71" t="s">
        <v>353</v>
      </c>
      <c r="AD290" s="71">
        <f>BIN2DEC(AD289)</f>
        <v>0</v>
      </c>
    </row>
    <row r="291" spans="1:30" s="65" customFormat="1"/>
    <row r="292" spans="1:30" s="65" customFormat="1">
      <c r="A292" s="1" t="s">
        <v>53</v>
      </c>
      <c r="B292" s="65" t="str">
        <f xml:space="preserve"> VLOOKUP(A292,'Reg Dump'!A:C,2,FALSE)</f>
        <v>0x00101001</v>
      </c>
      <c r="C292" s="65" t="str">
        <f t="shared" ref="C292:J292" si="130">HEX2BIN(LEFT(RIGHT(RIGHT($B292,8),C$1),1),4)</f>
        <v>0000</v>
      </c>
      <c r="D292" s="65" t="str">
        <f t="shared" si="130"/>
        <v>0000</v>
      </c>
      <c r="E292" s="65" t="str">
        <f t="shared" si="130"/>
        <v>0001</v>
      </c>
      <c r="F292" s="65" t="str">
        <f t="shared" si="130"/>
        <v>0000</v>
      </c>
      <c r="G292" s="65" t="str">
        <f t="shared" si="130"/>
        <v>0001</v>
      </c>
      <c r="H292" s="65" t="str">
        <f t="shared" si="130"/>
        <v>0000</v>
      </c>
      <c r="I292" s="65" t="str">
        <f t="shared" si="130"/>
        <v>0000</v>
      </c>
      <c r="J292" s="65" t="str">
        <f t="shared" si="130"/>
        <v>0001</v>
      </c>
      <c r="K292" s="67" t="s">
        <v>86</v>
      </c>
      <c r="L292" s="67" t="s">
        <v>94</v>
      </c>
      <c r="M292" s="67" t="s">
        <v>86</v>
      </c>
      <c r="N292" s="67" t="s">
        <v>95</v>
      </c>
      <c r="O292" s="67" t="s">
        <v>96</v>
      </c>
      <c r="P292" s="67" t="s">
        <v>86</v>
      </c>
      <c r="Q292" s="67" t="s">
        <v>97</v>
      </c>
    </row>
    <row r="293" spans="1:30" s="65" customFormat="1" hidden="1">
      <c r="B293" s="65" t="str">
        <f>CONCATENATE(C292,D292,E292,F292,G292,H292,I292,J292)</f>
        <v>00000000000100000001000000000001</v>
      </c>
      <c r="K293" s="71">
        <v>31</v>
      </c>
      <c r="L293" s="71">
        <v>20</v>
      </c>
      <c r="M293" s="71">
        <v>15</v>
      </c>
      <c r="N293" s="71">
        <v>12</v>
      </c>
      <c r="O293" s="71">
        <v>7</v>
      </c>
      <c r="P293" s="71">
        <v>6</v>
      </c>
      <c r="Q293" s="71">
        <v>3</v>
      </c>
    </row>
    <row r="294" spans="1:30" s="65" customFormat="1" hidden="1">
      <c r="K294" s="71">
        <v>11</v>
      </c>
      <c r="L294" s="71">
        <v>5</v>
      </c>
      <c r="M294" s="71">
        <v>3</v>
      </c>
      <c r="N294" s="71">
        <v>5</v>
      </c>
      <c r="O294" s="71">
        <v>1</v>
      </c>
      <c r="P294" s="71">
        <v>3</v>
      </c>
      <c r="Q294" s="71">
        <v>4</v>
      </c>
    </row>
    <row r="295" spans="1:30" s="65" customFormat="1">
      <c r="B295" s="70" t="s">
        <v>411</v>
      </c>
      <c r="K295" s="71" t="str">
        <f t="shared" ref="K295:Q295" si="131">MID($B293,32-K293,K294)</f>
        <v>00000000000</v>
      </c>
      <c r="L295" s="71" t="str">
        <f t="shared" si="131"/>
        <v>10000</v>
      </c>
      <c r="M295" s="71" t="str">
        <f t="shared" si="131"/>
        <v>000</v>
      </c>
      <c r="N295" s="71" t="str">
        <f t="shared" si="131"/>
        <v>10000</v>
      </c>
      <c r="O295" s="71" t="str">
        <f t="shared" si="131"/>
        <v>0</v>
      </c>
      <c r="P295" s="71" t="str">
        <f t="shared" si="131"/>
        <v>000</v>
      </c>
      <c r="Q295" s="71" t="str">
        <f t="shared" si="131"/>
        <v>0001</v>
      </c>
    </row>
    <row r="296" spans="1:30" s="65" customFormat="1">
      <c r="B296" s="59" t="s">
        <v>412</v>
      </c>
      <c r="K296" s="71" t="s">
        <v>353</v>
      </c>
      <c r="L296" s="71">
        <f>BIN2DEC(L295)</f>
        <v>16</v>
      </c>
      <c r="M296" s="71" t="s">
        <v>353</v>
      </c>
      <c r="N296" s="71">
        <f>BIN2DEC(N295)</f>
        <v>16</v>
      </c>
      <c r="O296" s="71">
        <f>BIN2DEC(O295)</f>
        <v>0</v>
      </c>
      <c r="P296" s="71" t="s">
        <v>353</v>
      </c>
      <c r="Q296" s="71">
        <f>BIN2DEC(Q295)</f>
        <v>1</v>
      </c>
    </row>
    <row r="297" spans="1:30" s="65" customFormat="1"/>
    <row r="298" spans="1:30" s="65" customFormat="1">
      <c r="A298" s="1" t="s">
        <v>54</v>
      </c>
      <c r="B298" s="65" t="str">
        <f xml:space="preserve"> VLOOKUP(A298,'Reg Dump'!A:C,2,FALSE)</f>
        <v>0x22060514</v>
      </c>
      <c r="C298" s="65" t="str">
        <f t="shared" ref="C298:J298" si="132">HEX2BIN(LEFT(RIGHT(RIGHT($B298,8),C$1),1),4)</f>
        <v>0010</v>
      </c>
      <c r="D298" s="65" t="str">
        <f t="shared" si="132"/>
        <v>0010</v>
      </c>
      <c r="E298" s="65" t="str">
        <f t="shared" si="132"/>
        <v>0000</v>
      </c>
      <c r="F298" s="65" t="str">
        <f t="shared" si="132"/>
        <v>0110</v>
      </c>
      <c r="G298" s="65" t="str">
        <f t="shared" si="132"/>
        <v>0000</v>
      </c>
      <c r="H298" s="65" t="str">
        <f t="shared" si="132"/>
        <v>0101</v>
      </c>
      <c r="I298" s="65" t="str">
        <f t="shared" si="132"/>
        <v>0001</v>
      </c>
      <c r="J298" s="65" t="str">
        <f t="shared" si="132"/>
        <v>0100</v>
      </c>
      <c r="K298" s="67" t="s">
        <v>86</v>
      </c>
      <c r="L298" s="67" t="s">
        <v>98</v>
      </c>
      <c r="M298" s="67" t="s">
        <v>86</v>
      </c>
      <c r="N298" s="67" t="s">
        <v>99</v>
      </c>
      <c r="O298" s="72" t="s">
        <v>86</v>
      </c>
      <c r="P298" s="72" t="s">
        <v>100</v>
      </c>
      <c r="Q298" s="72" t="s">
        <v>86</v>
      </c>
      <c r="R298" s="72" t="s">
        <v>101</v>
      </c>
      <c r="S298" s="72" t="s">
        <v>102</v>
      </c>
      <c r="T298" s="72" t="s">
        <v>103</v>
      </c>
      <c r="U298" s="72" t="s">
        <v>104</v>
      </c>
    </row>
    <row r="299" spans="1:30" s="65" customFormat="1" hidden="1">
      <c r="B299" s="65" t="str">
        <f>CONCATENATE(C298,D298,E298,F298,G298,H298,I298,J298)</f>
        <v>00100010000001100000010100010100</v>
      </c>
      <c r="K299" s="69">
        <v>31</v>
      </c>
      <c r="L299" s="69">
        <v>30</v>
      </c>
      <c r="M299" s="69">
        <v>27</v>
      </c>
      <c r="N299" s="69">
        <v>26</v>
      </c>
      <c r="O299" s="69">
        <v>23</v>
      </c>
      <c r="P299" s="69">
        <v>20</v>
      </c>
      <c r="Q299" s="69">
        <v>15</v>
      </c>
      <c r="R299" s="73">
        <v>12</v>
      </c>
      <c r="S299" s="74">
        <v>7</v>
      </c>
      <c r="T299" s="73">
        <v>6</v>
      </c>
      <c r="U299" s="73">
        <v>3</v>
      </c>
    </row>
    <row r="300" spans="1:30" s="65" customFormat="1" hidden="1">
      <c r="K300" s="71">
        <v>1</v>
      </c>
      <c r="L300" s="71">
        <v>3</v>
      </c>
      <c r="M300" s="71">
        <v>1</v>
      </c>
      <c r="N300" s="71">
        <v>3</v>
      </c>
      <c r="O300" s="71">
        <v>3</v>
      </c>
      <c r="P300" s="71">
        <v>5</v>
      </c>
      <c r="Q300" s="71">
        <v>3</v>
      </c>
      <c r="R300" s="71">
        <v>5</v>
      </c>
      <c r="S300" s="71">
        <v>1</v>
      </c>
      <c r="T300" s="71">
        <v>3</v>
      </c>
      <c r="U300" s="71">
        <v>4</v>
      </c>
    </row>
    <row r="301" spans="1:30" s="65" customFormat="1">
      <c r="B301" s="70" t="s">
        <v>411</v>
      </c>
      <c r="K301" s="71" t="str">
        <f>MID($B299,32-K299,K300)</f>
        <v>0</v>
      </c>
      <c r="L301" s="71" t="str">
        <f t="shared" ref="L301:U301" si="133">MID($B299,32-L299,L300)</f>
        <v>010</v>
      </c>
      <c r="M301" s="71" t="str">
        <f t="shared" si="133"/>
        <v>0</v>
      </c>
      <c r="N301" s="71" t="str">
        <f t="shared" si="133"/>
        <v>010</v>
      </c>
      <c r="O301" s="71" t="str">
        <f t="shared" si="133"/>
        <v>000</v>
      </c>
      <c r="P301" s="71" t="str">
        <f t="shared" si="133"/>
        <v>00110</v>
      </c>
      <c r="Q301" s="71" t="str">
        <f t="shared" si="133"/>
        <v>000</v>
      </c>
      <c r="R301" s="71" t="str">
        <f t="shared" si="133"/>
        <v>00101</v>
      </c>
      <c r="S301" s="71" t="str">
        <f t="shared" si="133"/>
        <v>0</v>
      </c>
      <c r="T301" s="71" t="str">
        <f t="shared" si="133"/>
        <v>001</v>
      </c>
      <c r="U301" s="71" t="str">
        <f t="shared" si="133"/>
        <v>0100</v>
      </c>
    </row>
    <row r="302" spans="1:30" s="65" customFormat="1">
      <c r="B302" s="59" t="s">
        <v>412</v>
      </c>
      <c r="K302" s="71" t="s">
        <v>353</v>
      </c>
      <c r="L302" s="71">
        <f>BIN2DEC(L301)</f>
        <v>2</v>
      </c>
      <c r="M302" s="71" t="s">
        <v>353</v>
      </c>
      <c r="N302" s="71">
        <f>BIN2DEC(N301)</f>
        <v>2</v>
      </c>
      <c r="O302" s="71" t="s">
        <v>353</v>
      </c>
      <c r="P302" s="71">
        <f>BIN2DEC(P301)</f>
        <v>6</v>
      </c>
      <c r="Q302" s="71" t="s">
        <v>353</v>
      </c>
      <c r="R302" s="71">
        <f>BIN2DEC(R301)</f>
        <v>5</v>
      </c>
      <c r="S302" s="71">
        <f>BIN2DEC(S301)</f>
        <v>0</v>
      </c>
      <c r="T302" s="71">
        <f>BIN2DEC(T301)</f>
        <v>1</v>
      </c>
      <c r="U302" s="71">
        <f>BIN2DEC(U301)</f>
        <v>4</v>
      </c>
    </row>
    <row r="303" spans="1:30" s="65" customFormat="1"/>
    <row r="304" spans="1:30" s="65" customFormat="1">
      <c r="A304" s="1" t="s">
        <v>55</v>
      </c>
      <c r="B304" s="65" t="str">
        <f xml:space="preserve"> VLOOKUP(A304,'Reg Dump'!A:C,2,FALSE)</f>
        <v>0x10057016</v>
      </c>
      <c r="C304" s="65" t="str">
        <f t="shared" ref="C304:J304" si="134">HEX2BIN(LEFT(RIGHT(RIGHT($B304,8),C$1),1),4)</f>
        <v>0001</v>
      </c>
      <c r="D304" s="65" t="str">
        <f t="shared" si="134"/>
        <v>0000</v>
      </c>
      <c r="E304" s="65" t="str">
        <f t="shared" si="134"/>
        <v>0000</v>
      </c>
      <c r="F304" s="65" t="str">
        <f t="shared" si="134"/>
        <v>0101</v>
      </c>
      <c r="G304" s="65" t="str">
        <f t="shared" si="134"/>
        <v>0111</v>
      </c>
      <c r="H304" s="65" t="str">
        <f t="shared" si="134"/>
        <v>0000</v>
      </c>
      <c r="I304" s="65" t="str">
        <f t="shared" si="134"/>
        <v>0001</v>
      </c>
      <c r="J304" s="65" t="str">
        <f t="shared" si="134"/>
        <v>0110</v>
      </c>
      <c r="K304" s="67" t="s">
        <v>86</v>
      </c>
      <c r="L304" s="67" t="s">
        <v>105</v>
      </c>
      <c r="M304" s="67" t="s">
        <v>106</v>
      </c>
      <c r="N304" s="67" t="s">
        <v>86</v>
      </c>
      <c r="O304" s="67" t="s">
        <v>107</v>
      </c>
      <c r="P304" s="67" t="s">
        <v>108</v>
      </c>
      <c r="Q304" s="67" t="s">
        <v>109</v>
      </c>
      <c r="R304" s="67" t="s">
        <v>110</v>
      </c>
      <c r="S304" s="67" t="s">
        <v>111</v>
      </c>
      <c r="T304" s="67" t="s">
        <v>112</v>
      </c>
    </row>
    <row r="305" spans="1:21" s="65" customFormat="1" hidden="1">
      <c r="B305" s="65" t="str">
        <f>CONCATENATE(C304,D304,E304,F304,G304,H304,I304,J304)</f>
        <v>00010000000001010111000000010110</v>
      </c>
      <c r="K305" s="69">
        <v>31</v>
      </c>
      <c r="L305" s="69">
        <v>28</v>
      </c>
      <c r="M305" s="69">
        <v>23</v>
      </c>
      <c r="N305" s="69">
        <v>22</v>
      </c>
      <c r="O305" s="69">
        <v>19</v>
      </c>
      <c r="P305" s="69">
        <v>15</v>
      </c>
      <c r="Q305" s="73">
        <v>12</v>
      </c>
      <c r="R305" s="73">
        <v>7</v>
      </c>
      <c r="S305" s="75">
        <v>6</v>
      </c>
      <c r="T305" s="73">
        <v>3</v>
      </c>
    </row>
    <row r="306" spans="1:21" s="65" customFormat="1" hidden="1">
      <c r="K306" s="71">
        <v>3</v>
      </c>
      <c r="L306" s="71">
        <v>5</v>
      </c>
      <c r="M306" s="71">
        <v>1</v>
      </c>
      <c r="N306" s="71">
        <v>3</v>
      </c>
      <c r="O306" s="71">
        <v>4</v>
      </c>
      <c r="P306" s="71">
        <v>3</v>
      </c>
      <c r="Q306" s="71">
        <v>5</v>
      </c>
      <c r="R306" s="71">
        <v>1</v>
      </c>
      <c r="S306" s="71">
        <v>3</v>
      </c>
      <c r="T306" s="71">
        <v>4</v>
      </c>
    </row>
    <row r="307" spans="1:21" s="65" customFormat="1">
      <c r="B307" s="70" t="s">
        <v>411</v>
      </c>
      <c r="K307" s="71" t="str">
        <f t="shared" ref="K307:T307" si="135">MID($B305,32-K305,K306)</f>
        <v>000</v>
      </c>
      <c r="L307" s="71" t="str">
        <f t="shared" si="135"/>
        <v>10000</v>
      </c>
      <c r="M307" s="71" t="str">
        <f t="shared" si="135"/>
        <v>0</v>
      </c>
      <c r="N307" s="71" t="str">
        <f t="shared" si="135"/>
        <v>000</v>
      </c>
      <c r="O307" s="71" t="str">
        <f t="shared" si="135"/>
        <v>0101</v>
      </c>
      <c r="P307" s="71" t="str">
        <f t="shared" si="135"/>
        <v>011</v>
      </c>
      <c r="Q307" s="71" t="str">
        <f t="shared" si="135"/>
        <v>10000</v>
      </c>
      <c r="R307" s="71" t="str">
        <f t="shared" si="135"/>
        <v>0</v>
      </c>
      <c r="S307" s="71" t="str">
        <f t="shared" si="135"/>
        <v>001</v>
      </c>
      <c r="T307" s="71" t="str">
        <f t="shared" si="135"/>
        <v>0110</v>
      </c>
    </row>
    <row r="308" spans="1:21" s="65" customFormat="1">
      <c r="B308" s="59" t="s">
        <v>412</v>
      </c>
      <c r="K308" s="71" t="s">
        <v>353</v>
      </c>
      <c r="L308" s="71">
        <f>BIN2DEC(L307)</f>
        <v>16</v>
      </c>
      <c r="M308" s="71">
        <f>BIN2DEC(M307)</f>
        <v>0</v>
      </c>
      <c r="N308" s="71" t="s">
        <v>353</v>
      </c>
      <c r="O308" s="71">
        <f t="shared" ref="O308:T308" si="136">BIN2DEC(O307)</f>
        <v>5</v>
      </c>
      <c r="P308" s="71">
        <f t="shared" si="136"/>
        <v>3</v>
      </c>
      <c r="Q308" s="71">
        <f t="shared" si="136"/>
        <v>16</v>
      </c>
      <c r="R308" s="71">
        <f t="shared" si="136"/>
        <v>0</v>
      </c>
      <c r="S308" s="71">
        <f t="shared" si="136"/>
        <v>1</v>
      </c>
      <c r="T308" s="71">
        <f t="shared" si="136"/>
        <v>6</v>
      </c>
    </row>
    <row r="309" spans="1:21" s="65" customFormat="1"/>
    <row r="310" spans="1:21" s="65" customFormat="1">
      <c r="A310" s="1" t="s">
        <v>56</v>
      </c>
      <c r="B310" s="65" t="str">
        <f xml:space="preserve"> VLOOKUP(A310,'Reg Dump'!A:C,2,FALSE)</f>
        <v>0x010F1111</v>
      </c>
      <c r="C310" s="65" t="str">
        <f t="shared" ref="C310:J310" si="137">HEX2BIN(LEFT(RIGHT(RIGHT($B310,8),C$1),1),4)</f>
        <v>0000</v>
      </c>
      <c r="D310" s="65" t="str">
        <f t="shared" si="137"/>
        <v>0001</v>
      </c>
      <c r="E310" s="65" t="str">
        <f t="shared" si="137"/>
        <v>0000</v>
      </c>
      <c r="F310" s="65" t="str">
        <f t="shared" si="137"/>
        <v>1111</v>
      </c>
      <c r="G310" s="65" t="str">
        <f t="shared" si="137"/>
        <v>0001</v>
      </c>
      <c r="H310" s="65" t="str">
        <f t="shared" si="137"/>
        <v>0001</v>
      </c>
      <c r="I310" s="65" t="str">
        <f t="shared" si="137"/>
        <v>0001</v>
      </c>
      <c r="J310" s="65" t="str">
        <f t="shared" si="137"/>
        <v>0001</v>
      </c>
      <c r="K310" s="72" t="s">
        <v>86</v>
      </c>
      <c r="L310" s="72" t="s">
        <v>116</v>
      </c>
      <c r="M310" s="72" t="s">
        <v>86</v>
      </c>
      <c r="N310" s="72" t="s">
        <v>113</v>
      </c>
      <c r="O310" s="72" t="s">
        <v>86</v>
      </c>
      <c r="P310" s="72" t="s">
        <v>114</v>
      </c>
      <c r="Q310" s="72" t="s">
        <v>86</v>
      </c>
      <c r="R310" s="72" t="s">
        <v>115</v>
      </c>
    </row>
    <row r="311" spans="1:21" s="65" customFormat="1" hidden="1">
      <c r="B311" s="65" t="str">
        <f>CONCATENATE(C310,D310,E310,F310,G310,H310,I310,J310)</f>
        <v>00000001000011110001000100010001</v>
      </c>
      <c r="K311" s="69">
        <v>31</v>
      </c>
      <c r="L311" s="69">
        <v>27</v>
      </c>
      <c r="M311" s="69">
        <v>23</v>
      </c>
      <c r="N311" s="73">
        <v>20</v>
      </c>
      <c r="O311" s="73">
        <v>15</v>
      </c>
      <c r="P311" s="75">
        <v>12</v>
      </c>
      <c r="Q311" s="76">
        <v>7</v>
      </c>
      <c r="R311" s="73">
        <v>4</v>
      </c>
    </row>
    <row r="312" spans="1:21" s="65" customFormat="1" hidden="1">
      <c r="K312" s="71">
        <v>4</v>
      </c>
      <c r="L312" s="71">
        <v>4</v>
      </c>
      <c r="M312" s="71">
        <v>3</v>
      </c>
      <c r="N312" s="71">
        <v>5</v>
      </c>
      <c r="O312" s="71">
        <v>3</v>
      </c>
      <c r="P312" s="71">
        <v>5</v>
      </c>
      <c r="Q312" s="71">
        <v>3</v>
      </c>
      <c r="R312" s="71">
        <v>5</v>
      </c>
    </row>
    <row r="313" spans="1:21" s="65" customFormat="1">
      <c r="B313" s="70" t="s">
        <v>411</v>
      </c>
      <c r="K313" s="71" t="str">
        <f t="shared" ref="K313:R313" si="138">MID($B311,32-K311,K312)</f>
        <v>0000</v>
      </c>
      <c r="L313" s="71" t="str">
        <f t="shared" si="138"/>
        <v>0001</v>
      </c>
      <c r="M313" s="71" t="str">
        <f t="shared" si="138"/>
        <v>000</v>
      </c>
      <c r="N313" s="71" t="str">
        <f t="shared" si="138"/>
        <v>01111</v>
      </c>
      <c r="O313" s="71" t="str">
        <f t="shared" si="138"/>
        <v>000</v>
      </c>
      <c r="P313" s="71" t="str">
        <f t="shared" si="138"/>
        <v>10001</v>
      </c>
      <c r="Q313" s="71" t="str">
        <f t="shared" si="138"/>
        <v>000</v>
      </c>
      <c r="R313" s="71" t="str">
        <f t="shared" si="138"/>
        <v>10001</v>
      </c>
    </row>
    <row r="314" spans="1:21" s="65" customFormat="1">
      <c r="B314" s="59" t="s">
        <v>412</v>
      </c>
      <c r="K314" s="71" t="s">
        <v>353</v>
      </c>
      <c r="L314" s="71">
        <f>BIN2DEC(L313)</f>
        <v>1</v>
      </c>
      <c r="M314" s="71" t="s">
        <v>353</v>
      </c>
      <c r="N314" s="71">
        <f>BIN2DEC(N313)</f>
        <v>15</v>
      </c>
      <c r="O314" s="71" t="s">
        <v>353</v>
      </c>
      <c r="P314" s="71">
        <f>BIN2DEC(P313)</f>
        <v>17</v>
      </c>
      <c r="Q314" s="71" t="s">
        <v>353</v>
      </c>
      <c r="R314" s="71">
        <f>BIN2DEC(R313)</f>
        <v>17</v>
      </c>
    </row>
    <row r="315" spans="1:21" s="65" customFormat="1"/>
    <row r="316" spans="1:21" s="65" customFormat="1" ht="14.45" customHeight="1">
      <c r="A316" s="41" t="s">
        <v>57</v>
      </c>
      <c r="B316" s="65" t="str">
        <f xml:space="preserve"> VLOOKUP(A316,'Reg Dump'!A:C,2,FALSE)</f>
        <v>0x8F070000</v>
      </c>
      <c r="C316" s="65" t="str">
        <f t="shared" ref="C316:J316" si="139">HEX2BIN(LEFT(RIGHT(RIGHT($B316,8),C$1),1),4)</f>
        <v>1000</v>
      </c>
      <c r="D316" s="65" t="str">
        <f t="shared" si="139"/>
        <v>1111</v>
      </c>
      <c r="E316" s="65" t="str">
        <f t="shared" si="139"/>
        <v>0000</v>
      </c>
      <c r="F316" s="65" t="str">
        <f t="shared" si="139"/>
        <v>0111</v>
      </c>
      <c r="G316" s="65" t="str">
        <f t="shared" si="139"/>
        <v>0000</v>
      </c>
      <c r="H316" s="65" t="str">
        <f t="shared" si="139"/>
        <v>0000</v>
      </c>
      <c r="I316" s="65" t="str">
        <f t="shared" si="139"/>
        <v>0000</v>
      </c>
      <c r="J316" s="65" t="str">
        <f t="shared" si="139"/>
        <v>0000</v>
      </c>
      <c r="K316" s="67" t="s">
        <v>86</v>
      </c>
      <c r="L316" s="67" t="s">
        <v>86</v>
      </c>
      <c r="M316" s="67" t="s">
        <v>117</v>
      </c>
      <c r="N316" s="67" t="s">
        <v>86</v>
      </c>
      <c r="O316" s="67" t="s">
        <v>118</v>
      </c>
      <c r="P316" s="67" t="s">
        <v>86</v>
      </c>
      <c r="Q316" s="67" t="s">
        <v>119</v>
      </c>
      <c r="R316" s="67" t="s">
        <v>122</v>
      </c>
      <c r="S316" s="67" t="s">
        <v>121</v>
      </c>
      <c r="T316" s="67" t="s">
        <v>86</v>
      </c>
      <c r="U316" s="67" t="s">
        <v>120</v>
      </c>
    </row>
    <row r="317" spans="1:21" s="65" customFormat="1" ht="19.899999999999999" hidden="1" customHeight="1">
      <c r="B317" s="65" t="str">
        <f>CONCATENATE(C316,D316,E316,F316,G316,H316,I316,J316)</f>
        <v>10001111000001110000000000000000</v>
      </c>
      <c r="K317" s="71">
        <v>31</v>
      </c>
      <c r="L317" s="71">
        <v>30</v>
      </c>
      <c r="M317" s="71">
        <v>28</v>
      </c>
      <c r="N317" s="71">
        <v>23</v>
      </c>
      <c r="O317" s="71">
        <v>19</v>
      </c>
      <c r="P317" s="71">
        <v>15</v>
      </c>
      <c r="Q317" s="76">
        <v>11</v>
      </c>
      <c r="R317" s="71">
        <v>7</v>
      </c>
      <c r="S317" s="71">
        <v>6</v>
      </c>
      <c r="T317" s="76">
        <v>5</v>
      </c>
      <c r="U317" s="76">
        <v>3</v>
      </c>
    </row>
    <row r="318" spans="1:21" s="65" customFormat="1" ht="19.899999999999999" hidden="1" customHeight="1">
      <c r="K318" s="71">
        <v>1</v>
      </c>
      <c r="L318" s="71">
        <v>2</v>
      </c>
      <c r="M318" s="71">
        <v>5</v>
      </c>
      <c r="N318" s="71">
        <v>4</v>
      </c>
      <c r="O318" s="71">
        <v>4</v>
      </c>
      <c r="P318" s="71">
        <v>4</v>
      </c>
      <c r="Q318" s="71">
        <v>4</v>
      </c>
      <c r="R318" s="71">
        <v>1</v>
      </c>
      <c r="S318" s="71">
        <v>1</v>
      </c>
      <c r="T318" s="71">
        <v>2</v>
      </c>
      <c r="U318" s="71">
        <v>4</v>
      </c>
    </row>
    <row r="319" spans="1:21" s="65" customFormat="1" ht="14.45" customHeight="1">
      <c r="B319" s="70" t="s">
        <v>411</v>
      </c>
      <c r="K319" s="71" t="str">
        <f t="shared" ref="K319" si="140">MID($B317,32-K317,K318)</f>
        <v>1</v>
      </c>
      <c r="L319" s="71" t="str">
        <f t="shared" ref="L319" si="141">MID($B317,32-L317,L318)</f>
        <v>00</v>
      </c>
      <c r="M319" s="71" t="str">
        <f t="shared" ref="M319" si="142">MID($B317,32-M317,M318)</f>
        <v>01111</v>
      </c>
      <c r="N319" s="71" t="str">
        <f t="shared" ref="N319" si="143">MID($B317,32-N317,N318)</f>
        <v>0000</v>
      </c>
      <c r="O319" s="71" t="str">
        <f t="shared" ref="O319" si="144">MID($B317,32-O317,O318)</f>
        <v>0111</v>
      </c>
      <c r="P319" s="71" t="str">
        <f t="shared" ref="P319" si="145">MID($B317,32-P317,P318)</f>
        <v>0000</v>
      </c>
      <c r="Q319" s="71" t="str">
        <f t="shared" ref="Q319" si="146">MID($B317,32-Q317,Q318)</f>
        <v>0000</v>
      </c>
      <c r="R319" s="71" t="str">
        <f t="shared" ref="R319" si="147">MID($B317,32-R317,R318)</f>
        <v>0</v>
      </c>
      <c r="S319" s="71" t="str">
        <f t="shared" ref="S319" si="148">MID($B317,32-S317,S318)</f>
        <v>0</v>
      </c>
      <c r="T319" s="71" t="str">
        <f t="shared" ref="T319" si="149">MID($B317,32-T317,T318)</f>
        <v>00</v>
      </c>
      <c r="U319" s="71" t="str">
        <f t="shared" ref="U319" si="150">MID($B317,32-U317,U318)</f>
        <v>0000</v>
      </c>
    </row>
    <row r="320" spans="1:21" s="65" customFormat="1" ht="14.45" customHeight="1">
      <c r="B320" s="59" t="s">
        <v>412</v>
      </c>
      <c r="K320" s="71">
        <f t="shared" ref="K320:U320" si="151">BIN2DEC(K319)</f>
        <v>1</v>
      </c>
      <c r="L320" s="71">
        <f t="shared" si="151"/>
        <v>0</v>
      </c>
      <c r="M320" s="71">
        <f t="shared" si="151"/>
        <v>15</v>
      </c>
      <c r="N320" s="71">
        <f t="shared" si="151"/>
        <v>0</v>
      </c>
      <c r="O320" s="71">
        <f t="shared" si="151"/>
        <v>7</v>
      </c>
      <c r="P320" s="71">
        <f t="shared" si="151"/>
        <v>0</v>
      </c>
      <c r="Q320" s="71">
        <f t="shared" si="151"/>
        <v>0</v>
      </c>
      <c r="R320" s="71">
        <f t="shared" si="151"/>
        <v>0</v>
      </c>
      <c r="S320" s="71">
        <f t="shared" si="151"/>
        <v>0</v>
      </c>
      <c r="T320" s="71">
        <f t="shared" si="151"/>
        <v>0</v>
      </c>
      <c r="U320" s="71">
        <f t="shared" si="151"/>
        <v>0</v>
      </c>
    </row>
    <row r="321" spans="1:30" s="65" customFormat="1" ht="14.45" customHeight="1"/>
    <row r="322" spans="1:30" s="65" customFormat="1">
      <c r="A322" s="1" t="s">
        <v>58</v>
      </c>
      <c r="B322" s="65" t="str">
        <f xml:space="preserve"> VLOOKUP(A322,'Reg Dump'!A:C,2,FALSE)</f>
        <v>0x00000F00</v>
      </c>
      <c r="C322" s="65" t="str">
        <f t="shared" ref="C322:J322" si="152">HEX2BIN(LEFT(RIGHT(RIGHT($B322,8),C$1),1),4)</f>
        <v>0000</v>
      </c>
      <c r="D322" s="65" t="str">
        <f t="shared" si="152"/>
        <v>0000</v>
      </c>
      <c r="E322" s="65" t="str">
        <f t="shared" si="152"/>
        <v>0000</v>
      </c>
      <c r="F322" s="65" t="str">
        <f t="shared" si="152"/>
        <v>0000</v>
      </c>
      <c r="G322" s="65" t="str">
        <f t="shared" si="152"/>
        <v>0000</v>
      </c>
      <c r="H322" s="65" t="str">
        <f t="shared" si="152"/>
        <v>1111</v>
      </c>
      <c r="I322" s="65" t="str">
        <f t="shared" si="152"/>
        <v>0000</v>
      </c>
      <c r="J322" s="65" t="str">
        <f t="shared" si="152"/>
        <v>0000</v>
      </c>
      <c r="K322" s="71" t="s">
        <v>86</v>
      </c>
      <c r="L322" s="71" t="s">
        <v>123</v>
      </c>
      <c r="M322" s="71" t="s">
        <v>86</v>
      </c>
      <c r="N322" s="71" t="s">
        <v>124</v>
      </c>
      <c r="O322" s="71" t="s">
        <v>125</v>
      </c>
    </row>
    <row r="323" spans="1:30" s="65" customFormat="1" hidden="1">
      <c r="B323" s="65" t="str">
        <f>CONCATENATE(C322,D322,E322,F322,G322,H322,I322,J322)</f>
        <v>00000000000000000000111100000000</v>
      </c>
      <c r="K323" s="71">
        <v>31</v>
      </c>
      <c r="L323" s="76">
        <v>11</v>
      </c>
      <c r="M323" s="71">
        <v>7</v>
      </c>
      <c r="N323" s="71">
        <v>6</v>
      </c>
      <c r="O323" s="76">
        <v>5</v>
      </c>
    </row>
    <row r="324" spans="1:30" s="65" customFormat="1" hidden="1">
      <c r="K324" s="71">
        <v>20</v>
      </c>
      <c r="L324" s="71">
        <v>4</v>
      </c>
      <c r="M324" s="71">
        <v>1</v>
      </c>
      <c r="N324" s="71">
        <v>1</v>
      </c>
      <c r="O324" s="71">
        <v>6</v>
      </c>
    </row>
    <row r="325" spans="1:30" s="65" customFormat="1">
      <c r="B325" s="70" t="s">
        <v>411</v>
      </c>
      <c r="K325" s="71" t="str">
        <f>MID($B323,32-K323,K324)</f>
        <v>00000000000000000000</v>
      </c>
      <c r="L325" s="71" t="str">
        <f>MID($B323,32-L323,L324)</f>
        <v>1111</v>
      </c>
      <c r="M325" s="71" t="str">
        <f>MID($B323,32-M323,M324)</f>
        <v>0</v>
      </c>
      <c r="N325" s="71" t="str">
        <f>MID($B323,32-N323,N324)</f>
        <v>0</v>
      </c>
      <c r="O325" s="71" t="str">
        <f>MID($B323,32-O323,O324)</f>
        <v>000000</v>
      </c>
    </row>
    <row r="326" spans="1:30" s="65" customFormat="1">
      <c r="B326" s="59" t="s">
        <v>412</v>
      </c>
      <c r="K326" s="71" t="s">
        <v>353</v>
      </c>
      <c r="L326" s="71">
        <f>BIN2DEC(L325)</f>
        <v>15</v>
      </c>
      <c r="M326" s="71" t="s">
        <v>353</v>
      </c>
      <c r="N326" s="71">
        <f>BIN2DEC(N325)</f>
        <v>0</v>
      </c>
      <c r="O326" s="71">
        <f>BIN2DEC(O325)</f>
        <v>0</v>
      </c>
    </row>
    <row r="327" spans="1:30" s="65" customFormat="1">
      <c r="K327" s="77"/>
      <c r="L327" s="77"/>
      <c r="M327" s="77"/>
      <c r="N327" s="77"/>
      <c r="O327" s="77"/>
    </row>
    <row r="328" spans="1:30" s="17" customFormat="1"/>
    <row r="329" spans="1:30" ht="23.25">
      <c r="A329" s="2" t="s">
        <v>161</v>
      </c>
      <c r="C329" s="3" t="s">
        <v>67</v>
      </c>
      <c r="D329" s="3" t="s">
        <v>68</v>
      </c>
      <c r="E329" s="3" t="s">
        <v>69</v>
      </c>
      <c r="F329" s="3" t="s">
        <v>70</v>
      </c>
      <c r="G329" s="3" t="s">
        <v>71</v>
      </c>
      <c r="H329" s="3" t="s">
        <v>72</v>
      </c>
      <c r="I329" s="3" t="s">
        <v>73</v>
      </c>
      <c r="J329" s="3" t="s">
        <v>74</v>
      </c>
      <c r="K329" s="3" t="s">
        <v>413</v>
      </c>
    </row>
    <row r="330" spans="1:30" s="42" customFormat="1">
      <c r="A330" s="31" t="s">
        <v>59</v>
      </c>
      <c r="B330" s="42" t="str">
        <f xml:space="preserve"> VLOOKUP(A330,'Reg Dump'!A:C,2,FALSE)</f>
        <v>0x79001101</v>
      </c>
      <c r="C330" s="43" t="str">
        <f t="shared" ref="C330:J330" si="153">HEX2BIN(LEFT(RIGHT(RIGHT($B330,8),C$1),1),4)</f>
        <v>0111</v>
      </c>
      <c r="D330" s="43" t="str">
        <f t="shared" si="153"/>
        <v>1001</v>
      </c>
      <c r="E330" s="43" t="str">
        <f t="shared" si="153"/>
        <v>0000</v>
      </c>
      <c r="F330" s="43" t="str">
        <f t="shared" si="153"/>
        <v>0000</v>
      </c>
      <c r="G330" s="43" t="str">
        <f t="shared" si="153"/>
        <v>0001</v>
      </c>
      <c r="H330" s="43" t="str">
        <f t="shared" si="153"/>
        <v>0001</v>
      </c>
      <c r="I330" s="43" t="str">
        <f t="shared" si="153"/>
        <v>0000</v>
      </c>
      <c r="J330" s="43" t="str">
        <f t="shared" si="153"/>
        <v>0001</v>
      </c>
      <c r="K330" s="57" t="s">
        <v>77</v>
      </c>
      <c r="L330" s="57" t="s">
        <v>78</v>
      </c>
      <c r="M330" s="57" t="s">
        <v>79</v>
      </c>
      <c r="N330" s="57" t="s">
        <v>80</v>
      </c>
      <c r="O330" s="57" t="s">
        <v>81</v>
      </c>
      <c r="P330" s="57" t="s">
        <v>82</v>
      </c>
      <c r="Q330" s="57" t="s">
        <v>83</v>
      </c>
      <c r="R330" s="57" t="s">
        <v>84</v>
      </c>
      <c r="S330" s="57" t="s">
        <v>85</v>
      </c>
      <c r="T330" s="58" t="s">
        <v>86</v>
      </c>
      <c r="U330" s="57" t="s">
        <v>87</v>
      </c>
      <c r="V330" s="57" t="s">
        <v>88</v>
      </c>
      <c r="W330" s="57" t="s">
        <v>86</v>
      </c>
      <c r="X330" s="57" t="s">
        <v>89</v>
      </c>
      <c r="Y330" s="58" t="s">
        <v>90</v>
      </c>
      <c r="Z330" s="57" t="s">
        <v>91</v>
      </c>
      <c r="AA330" s="58" t="s">
        <v>86</v>
      </c>
      <c r="AB330" s="57" t="s">
        <v>92</v>
      </c>
      <c r="AC330" s="58" t="s">
        <v>86</v>
      </c>
      <c r="AD330" s="57" t="s">
        <v>93</v>
      </c>
    </row>
    <row r="331" spans="1:30" s="45" customFormat="1" hidden="1">
      <c r="B331" s="42" t="str">
        <f>CONCATENATE(C330,D330,E330,F330,G330,H330,I330,J330)</f>
        <v>01111001000000000001000100000001</v>
      </c>
      <c r="K331" s="46">
        <v>31</v>
      </c>
      <c r="L331" s="46">
        <v>30</v>
      </c>
      <c r="M331" s="46">
        <v>29</v>
      </c>
      <c r="N331" s="46">
        <v>28</v>
      </c>
      <c r="O331" s="46">
        <v>27</v>
      </c>
      <c r="P331" s="46">
        <v>26</v>
      </c>
      <c r="Q331" s="46">
        <v>24</v>
      </c>
      <c r="R331" s="46">
        <v>22</v>
      </c>
      <c r="S331" s="46">
        <v>21</v>
      </c>
      <c r="T331" s="46">
        <v>20</v>
      </c>
      <c r="U331" s="46">
        <v>19</v>
      </c>
      <c r="V331" s="46">
        <v>17</v>
      </c>
      <c r="W331" s="46">
        <v>15</v>
      </c>
      <c r="X331" s="46">
        <v>13</v>
      </c>
      <c r="Y331" s="46">
        <v>11</v>
      </c>
      <c r="Z331" s="46">
        <v>9</v>
      </c>
      <c r="AA331" s="46">
        <v>7</v>
      </c>
      <c r="AB331" s="46">
        <v>4</v>
      </c>
      <c r="AC331" s="46">
        <v>3</v>
      </c>
      <c r="AD331" s="46">
        <v>1</v>
      </c>
    </row>
    <row r="332" spans="1:30" s="45" customFormat="1" hidden="1">
      <c r="B332" s="42"/>
      <c r="K332" s="46">
        <v>1</v>
      </c>
      <c r="L332" s="46">
        <v>1</v>
      </c>
      <c r="M332" s="46">
        <v>1</v>
      </c>
      <c r="N332" s="46">
        <v>1</v>
      </c>
      <c r="O332" s="46">
        <v>1</v>
      </c>
      <c r="P332" s="46">
        <v>2</v>
      </c>
      <c r="Q332" s="46">
        <v>2</v>
      </c>
      <c r="R332" s="46">
        <v>1</v>
      </c>
      <c r="S332" s="46">
        <v>1</v>
      </c>
      <c r="T332" s="46">
        <v>1</v>
      </c>
      <c r="U332" s="46">
        <v>2</v>
      </c>
      <c r="V332" s="46">
        <v>2</v>
      </c>
      <c r="W332" s="46">
        <v>2</v>
      </c>
      <c r="X332" s="46">
        <v>2</v>
      </c>
      <c r="Y332" s="46">
        <v>2</v>
      </c>
      <c r="Z332" s="46">
        <v>2</v>
      </c>
      <c r="AA332" s="46">
        <v>3</v>
      </c>
      <c r="AB332" s="46">
        <v>1</v>
      </c>
      <c r="AC332" s="46">
        <v>2</v>
      </c>
      <c r="AD332" s="46">
        <v>2</v>
      </c>
    </row>
    <row r="333" spans="1:30" s="42" customFormat="1">
      <c r="B333" s="63" t="s">
        <v>411</v>
      </c>
      <c r="K333" s="47" t="str">
        <f>MID($B331,32-K331,K332)</f>
        <v>0</v>
      </c>
      <c r="L333" s="47" t="str">
        <f t="shared" ref="L333:AD333" si="154">MID($B331,32-L331,L332)</f>
        <v>1</v>
      </c>
      <c r="M333" s="47" t="str">
        <f t="shared" si="154"/>
        <v>1</v>
      </c>
      <c r="N333" s="47" t="str">
        <f t="shared" si="154"/>
        <v>1</v>
      </c>
      <c r="O333" s="47" t="str">
        <f t="shared" si="154"/>
        <v>1</v>
      </c>
      <c r="P333" s="47" t="str">
        <f t="shared" si="154"/>
        <v>00</v>
      </c>
      <c r="Q333" s="47" t="str">
        <f t="shared" si="154"/>
        <v>10</v>
      </c>
      <c r="R333" s="47" t="str">
        <f t="shared" si="154"/>
        <v>0</v>
      </c>
      <c r="S333" s="47" t="str">
        <f t="shared" si="154"/>
        <v>0</v>
      </c>
      <c r="T333" s="47" t="str">
        <f t="shared" si="154"/>
        <v>0</v>
      </c>
      <c r="U333" s="47" t="str">
        <f t="shared" si="154"/>
        <v>00</v>
      </c>
      <c r="V333" s="47" t="str">
        <f t="shared" si="154"/>
        <v>00</v>
      </c>
      <c r="W333" s="47" t="str">
        <f t="shared" si="154"/>
        <v>00</v>
      </c>
      <c r="X333" s="47" t="str">
        <f t="shared" si="154"/>
        <v>01</v>
      </c>
      <c r="Y333" s="47" t="str">
        <f t="shared" si="154"/>
        <v>00</v>
      </c>
      <c r="Z333" s="47" t="str">
        <f t="shared" si="154"/>
        <v>01</v>
      </c>
      <c r="AA333" s="47" t="str">
        <f t="shared" si="154"/>
        <v>000</v>
      </c>
      <c r="AB333" s="47" t="str">
        <f t="shared" si="154"/>
        <v>0</v>
      </c>
      <c r="AC333" s="47" t="str">
        <f t="shared" si="154"/>
        <v>00</v>
      </c>
      <c r="AD333" s="47" t="str">
        <f t="shared" si="154"/>
        <v>01</v>
      </c>
    </row>
    <row r="334" spans="1:30" s="42" customFormat="1">
      <c r="B334" s="64" t="s">
        <v>412</v>
      </c>
      <c r="K334" s="44">
        <f>BIN2DEC(K333)</f>
        <v>0</v>
      </c>
      <c r="L334" s="44">
        <f>BIN2DEC(L333)</f>
        <v>1</v>
      </c>
      <c r="M334" s="44">
        <f t="shared" ref="M334:S334" si="155">BIN2DEC(M333)</f>
        <v>1</v>
      </c>
      <c r="N334" s="44">
        <f t="shared" si="155"/>
        <v>1</v>
      </c>
      <c r="O334" s="44">
        <f t="shared" si="155"/>
        <v>1</v>
      </c>
      <c r="P334" s="44">
        <f t="shared" si="155"/>
        <v>0</v>
      </c>
      <c r="Q334" s="44">
        <f t="shared" si="155"/>
        <v>2</v>
      </c>
      <c r="R334" s="44">
        <f t="shared" si="155"/>
        <v>0</v>
      </c>
      <c r="S334" s="44">
        <f t="shared" si="155"/>
        <v>0</v>
      </c>
      <c r="T334" s="44" t="s">
        <v>353</v>
      </c>
      <c r="U334" s="44">
        <f>BIN2DEC(U333)</f>
        <v>0</v>
      </c>
      <c r="V334" s="44">
        <f>BIN2DEC(V333)</f>
        <v>0</v>
      </c>
      <c r="W334" s="44" t="s">
        <v>353</v>
      </c>
      <c r="X334" s="44">
        <f>BIN2DEC(X333)</f>
        <v>1</v>
      </c>
      <c r="Y334" s="44">
        <f>BIN2DEC(Y333)</f>
        <v>0</v>
      </c>
      <c r="Z334" s="44">
        <f>BIN2DEC(Z333)</f>
        <v>1</v>
      </c>
      <c r="AA334" s="44" t="s">
        <v>353</v>
      </c>
      <c r="AB334" s="44">
        <f>BIN2DEC(AB333)</f>
        <v>0</v>
      </c>
      <c r="AC334" s="44" t="s">
        <v>353</v>
      </c>
      <c r="AD334" s="44">
        <f>BIN2DEC(AD333)</f>
        <v>1</v>
      </c>
    </row>
    <row r="335" spans="1:30" s="42" customFormat="1"/>
    <row r="336" spans="1:30" s="42" customFormat="1">
      <c r="A336" s="41" t="s">
        <v>60</v>
      </c>
      <c r="B336" s="42" t="str">
        <f xml:space="preserve"> VLOOKUP(A336,'Reg Dump'!A:C,2,FALSE)</f>
        <v>0x00090980</v>
      </c>
      <c r="C336" s="43" t="str">
        <f t="shared" ref="C336:J336" si="156">HEX2BIN(LEFT(RIGHT(RIGHT($B336,8),C$1),1),4)</f>
        <v>0000</v>
      </c>
      <c r="D336" s="43" t="str">
        <f t="shared" si="156"/>
        <v>0000</v>
      </c>
      <c r="E336" s="43" t="str">
        <f t="shared" si="156"/>
        <v>0000</v>
      </c>
      <c r="F336" s="43" t="str">
        <f t="shared" si="156"/>
        <v>1001</v>
      </c>
      <c r="G336" s="43" t="str">
        <f t="shared" si="156"/>
        <v>0000</v>
      </c>
      <c r="H336" s="43" t="str">
        <f t="shared" si="156"/>
        <v>1001</v>
      </c>
      <c r="I336" s="43" t="str">
        <f t="shared" si="156"/>
        <v>1000</v>
      </c>
      <c r="J336" s="43" t="str">
        <f t="shared" si="156"/>
        <v>0000</v>
      </c>
      <c r="K336" s="58" t="s">
        <v>86</v>
      </c>
      <c r="L336" s="58" t="s">
        <v>94</v>
      </c>
      <c r="M336" s="58" t="s">
        <v>86</v>
      </c>
      <c r="N336" s="58" t="s">
        <v>95</v>
      </c>
      <c r="O336" s="58" t="s">
        <v>96</v>
      </c>
      <c r="P336" s="58" t="s">
        <v>86</v>
      </c>
      <c r="Q336" s="58" t="s">
        <v>97</v>
      </c>
    </row>
    <row r="337" spans="1:21" s="42" customFormat="1" hidden="1">
      <c r="B337" s="42" t="str">
        <f>CONCATENATE(C336,D336,E336,F336,G336,H336,I336,J336)</f>
        <v>00000000000010010000100110000000</v>
      </c>
      <c r="K337" s="44">
        <v>31</v>
      </c>
      <c r="L337" s="44">
        <v>20</v>
      </c>
      <c r="M337" s="44">
        <v>15</v>
      </c>
      <c r="N337" s="44">
        <v>12</v>
      </c>
      <c r="O337" s="44">
        <v>7</v>
      </c>
      <c r="P337" s="44">
        <v>6</v>
      </c>
      <c r="Q337" s="44">
        <v>3</v>
      </c>
    </row>
    <row r="338" spans="1:21" s="42" customFormat="1" hidden="1">
      <c r="K338" s="44">
        <v>11</v>
      </c>
      <c r="L338" s="44">
        <v>5</v>
      </c>
      <c r="M338" s="44">
        <v>3</v>
      </c>
      <c r="N338" s="44">
        <v>5</v>
      </c>
      <c r="O338" s="44">
        <v>1</v>
      </c>
      <c r="P338" s="44">
        <v>3</v>
      </c>
      <c r="Q338" s="44">
        <v>4</v>
      </c>
    </row>
    <row r="339" spans="1:21" s="42" customFormat="1">
      <c r="B339" s="63" t="s">
        <v>411</v>
      </c>
      <c r="K339" s="47" t="str">
        <f t="shared" ref="K339:Q339" si="157">MID($B337,32-K337,K338)</f>
        <v>00000000000</v>
      </c>
      <c r="L339" s="47" t="str">
        <f t="shared" si="157"/>
        <v>01001</v>
      </c>
      <c r="M339" s="47" t="str">
        <f t="shared" si="157"/>
        <v>000</v>
      </c>
      <c r="N339" s="47" t="str">
        <f t="shared" si="157"/>
        <v>01001</v>
      </c>
      <c r="O339" s="47" t="str">
        <f t="shared" si="157"/>
        <v>1</v>
      </c>
      <c r="P339" s="47" t="str">
        <f t="shared" si="157"/>
        <v>000</v>
      </c>
      <c r="Q339" s="47" t="str">
        <f t="shared" si="157"/>
        <v>0000</v>
      </c>
    </row>
    <row r="340" spans="1:21" s="42" customFormat="1">
      <c r="B340" s="64" t="s">
        <v>412</v>
      </c>
      <c r="K340" s="44" t="s">
        <v>353</v>
      </c>
      <c r="L340" s="44">
        <f>BIN2DEC(L339)</f>
        <v>9</v>
      </c>
      <c r="M340" s="44" t="s">
        <v>353</v>
      </c>
      <c r="N340" s="44">
        <f>BIN2DEC(N339)</f>
        <v>9</v>
      </c>
      <c r="O340" s="44">
        <f>BIN2DEC(O339)</f>
        <v>1</v>
      </c>
      <c r="P340" s="44" t="s">
        <v>353</v>
      </c>
      <c r="Q340" s="44">
        <f>BIN2DEC(Q339)</f>
        <v>0</v>
      </c>
    </row>
    <row r="341" spans="1:21" s="42" customFormat="1"/>
    <row r="342" spans="1:21" s="42" customFormat="1">
      <c r="A342" s="41" t="s">
        <v>61</v>
      </c>
      <c r="B342" s="42" t="str">
        <f xml:space="preserve"> VLOOKUP(A342,'Reg Dump'!A:C,2,FALSE)</f>
        <v>0x33050513</v>
      </c>
      <c r="C342" s="43" t="str">
        <f t="shared" ref="C342:J342" si="158">HEX2BIN(LEFT(RIGHT(RIGHT($B342,8),C$1),1),4)</f>
        <v>0011</v>
      </c>
      <c r="D342" s="43" t="str">
        <f t="shared" si="158"/>
        <v>0011</v>
      </c>
      <c r="E342" s="43" t="str">
        <f t="shared" si="158"/>
        <v>0000</v>
      </c>
      <c r="F342" s="43" t="str">
        <f t="shared" si="158"/>
        <v>0101</v>
      </c>
      <c r="G342" s="43" t="str">
        <f t="shared" si="158"/>
        <v>0000</v>
      </c>
      <c r="H342" s="43" t="str">
        <f t="shared" si="158"/>
        <v>0101</v>
      </c>
      <c r="I342" s="43" t="str">
        <f t="shared" si="158"/>
        <v>0001</v>
      </c>
      <c r="J342" s="43" t="str">
        <f t="shared" si="158"/>
        <v>0011</v>
      </c>
      <c r="K342" s="58" t="s">
        <v>86</v>
      </c>
      <c r="L342" s="58" t="s">
        <v>98</v>
      </c>
      <c r="M342" s="58" t="s">
        <v>86</v>
      </c>
      <c r="N342" s="58" t="s">
        <v>99</v>
      </c>
      <c r="O342" s="60" t="s">
        <v>86</v>
      </c>
      <c r="P342" s="60" t="s">
        <v>100</v>
      </c>
      <c r="Q342" s="60" t="s">
        <v>86</v>
      </c>
      <c r="R342" s="60" t="s">
        <v>101</v>
      </c>
      <c r="S342" s="60" t="s">
        <v>102</v>
      </c>
      <c r="T342" s="60" t="s">
        <v>103</v>
      </c>
      <c r="U342" s="60" t="s">
        <v>104</v>
      </c>
    </row>
    <row r="343" spans="1:21" s="42" customFormat="1" hidden="1">
      <c r="B343" s="42" t="str">
        <f>CONCATENATE(C342,D342,E342,F342,G342,H342,I342,J342)</f>
        <v>00110011000001010000010100010011</v>
      </c>
      <c r="K343" s="46">
        <v>31</v>
      </c>
      <c r="L343" s="46">
        <v>30</v>
      </c>
      <c r="M343" s="46">
        <v>27</v>
      </c>
      <c r="N343" s="46">
        <v>26</v>
      </c>
      <c r="O343" s="46">
        <v>23</v>
      </c>
      <c r="P343" s="46">
        <v>20</v>
      </c>
      <c r="Q343" s="46">
        <v>15</v>
      </c>
      <c r="R343" s="49">
        <v>12</v>
      </c>
      <c r="S343" s="48">
        <v>7</v>
      </c>
      <c r="T343" s="49">
        <v>6</v>
      </c>
      <c r="U343" s="49">
        <v>3</v>
      </c>
    </row>
    <row r="344" spans="1:21" s="42" customFormat="1" hidden="1">
      <c r="K344" s="44">
        <v>1</v>
      </c>
      <c r="L344" s="44">
        <v>3</v>
      </c>
      <c r="M344" s="44">
        <v>1</v>
      </c>
      <c r="N344" s="44">
        <v>3</v>
      </c>
      <c r="O344" s="44">
        <v>3</v>
      </c>
      <c r="P344" s="44">
        <v>5</v>
      </c>
      <c r="Q344" s="44">
        <v>3</v>
      </c>
      <c r="R344" s="44">
        <v>5</v>
      </c>
      <c r="S344" s="44">
        <v>1</v>
      </c>
      <c r="T344" s="44">
        <v>3</v>
      </c>
      <c r="U344" s="44">
        <v>4</v>
      </c>
    </row>
    <row r="345" spans="1:21" s="42" customFormat="1">
      <c r="B345" s="63" t="s">
        <v>411</v>
      </c>
      <c r="K345" s="47" t="str">
        <f>MID($B343,32-K343,K344)</f>
        <v>0</v>
      </c>
      <c r="L345" s="47" t="str">
        <f t="shared" ref="L345:U345" si="159">MID($B343,32-L343,L344)</f>
        <v>011</v>
      </c>
      <c r="M345" s="47" t="str">
        <f t="shared" si="159"/>
        <v>0</v>
      </c>
      <c r="N345" s="47" t="str">
        <f t="shared" si="159"/>
        <v>011</v>
      </c>
      <c r="O345" s="47" t="str">
        <f t="shared" si="159"/>
        <v>000</v>
      </c>
      <c r="P345" s="47" t="str">
        <f t="shared" si="159"/>
        <v>00101</v>
      </c>
      <c r="Q345" s="47" t="str">
        <f t="shared" si="159"/>
        <v>000</v>
      </c>
      <c r="R345" s="47" t="str">
        <f t="shared" si="159"/>
        <v>00101</v>
      </c>
      <c r="S345" s="47" t="str">
        <f t="shared" si="159"/>
        <v>0</v>
      </c>
      <c r="T345" s="47" t="str">
        <f t="shared" si="159"/>
        <v>001</v>
      </c>
      <c r="U345" s="47" t="str">
        <f t="shared" si="159"/>
        <v>0011</v>
      </c>
    </row>
    <row r="346" spans="1:21" s="42" customFormat="1">
      <c r="B346" s="64" t="s">
        <v>412</v>
      </c>
      <c r="K346" s="44" t="s">
        <v>353</v>
      </c>
      <c r="L346" s="44">
        <f>BIN2DEC(L345)</f>
        <v>3</v>
      </c>
      <c r="M346" s="44" t="s">
        <v>353</v>
      </c>
      <c r="N346" s="44">
        <f>BIN2DEC(N345)</f>
        <v>3</v>
      </c>
      <c r="O346" s="44" t="s">
        <v>353</v>
      </c>
      <c r="P346" s="44">
        <f>BIN2DEC(P345)</f>
        <v>5</v>
      </c>
      <c r="Q346" s="44" t="s">
        <v>353</v>
      </c>
      <c r="R346" s="44">
        <f>BIN2DEC(R345)</f>
        <v>5</v>
      </c>
      <c r="S346" s="44">
        <f>BIN2DEC(S345)</f>
        <v>0</v>
      </c>
      <c r="T346" s="44">
        <f>BIN2DEC(T345)</f>
        <v>1</v>
      </c>
      <c r="U346" s="44">
        <f>BIN2DEC(U345)</f>
        <v>3</v>
      </c>
    </row>
    <row r="347" spans="1:21" s="42" customFormat="1"/>
    <row r="348" spans="1:21" s="42" customFormat="1">
      <c r="A348" s="41" t="s">
        <v>62</v>
      </c>
      <c r="B348" s="42" t="str">
        <f xml:space="preserve"> VLOOKUP(A348,'Reg Dump'!A:C,2,FALSE)</f>
        <v>0x09076917</v>
      </c>
      <c r="C348" s="43" t="str">
        <f t="shared" ref="C348:J348" si="160">HEX2BIN(LEFT(RIGHT(RIGHT($B348,8),C$1),1),4)</f>
        <v>0000</v>
      </c>
      <c r="D348" s="43" t="str">
        <f t="shared" si="160"/>
        <v>1001</v>
      </c>
      <c r="E348" s="43" t="str">
        <f t="shared" si="160"/>
        <v>0000</v>
      </c>
      <c r="F348" s="43" t="str">
        <f t="shared" si="160"/>
        <v>0111</v>
      </c>
      <c r="G348" s="43" t="str">
        <f t="shared" si="160"/>
        <v>0110</v>
      </c>
      <c r="H348" s="43" t="str">
        <f t="shared" si="160"/>
        <v>1001</v>
      </c>
      <c r="I348" s="43" t="str">
        <f t="shared" si="160"/>
        <v>0001</v>
      </c>
      <c r="J348" s="43" t="str">
        <f t="shared" si="160"/>
        <v>0111</v>
      </c>
      <c r="K348" s="58" t="s">
        <v>86</v>
      </c>
      <c r="L348" s="58" t="s">
        <v>105</v>
      </c>
      <c r="M348" s="58" t="s">
        <v>106</v>
      </c>
      <c r="N348" s="58" t="s">
        <v>86</v>
      </c>
      <c r="O348" s="58" t="s">
        <v>107</v>
      </c>
      <c r="P348" s="58" t="s">
        <v>108</v>
      </c>
      <c r="Q348" s="58" t="s">
        <v>109</v>
      </c>
      <c r="R348" s="58" t="s">
        <v>110</v>
      </c>
      <c r="S348" s="58" t="s">
        <v>111</v>
      </c>
      <c r="T348" s="58" t="s">
        <v>112</v>
      </c>
    </row>
    <row r="349" spans="1:21" s="42" customFormat="1" hidden="1">
      <c r="B349" s="42" t="str">
        <f>CONCATENATE(C348,D348,E348,F348,G348,H348,I348,J348)</f>
        <v>00001001000001110110100100010111</v>
      </c>
      <c r="K349" s="46">
        <v>31</v>
      </c>
      <c r="L349" s="46">
        <v>28</v>
      </c>
      <c r="M349" s="46">
        <v>23</v>
      </c>
      <c r="N349" s="46">
        <v>22</v>
      </c>
      <c r="O349" s="46">
        <v>19</v>
      </c>
      <c r="P349" s="46">
        <v>15</v>
      </c>
      <c r="Q349" s="49">
        <v>12</v>
      </c>
      <c r="R349" s="49">
        <v>7</v>
      </c>
      <c r="S349" s="50">
        <v>6</v>
      </c>
      <c r="T349" s="49">
        <v>3</v>
      </c>
    </row>
    <row r="350" spans="1:21" s="42" customFormat="1" hidden="1">
      <c r="K350" s="44">
        <v>3</v>
      </c>
      <c r="L350" s="44">
        <v>5</v>
      </c>
      <c r="M350" s="44">
        <v>1</v>
      </c>
      <c r="N350" s="44">
        <v>3</v>
      </c>
      <c r="O350" s="44">
        <v>4</v>
      </c>
      <c r="P350" s="44">
        <v>3</v>
      </c>
      <c r="Q350" s="44">
        <v>5</v>
      </c>
      <c r="R350" s="44">
        <v>1</v>
      </c>
      <c r="S350" s="44">
        <v>3</v>
      </c>
      <c r="T350" s="44">
        <v>4</v>
      </c>
    </row>
    <row r="351" spans="1:21" s="42" customFormat="1">
      <c r="B351" s="63" t="s">
        <v>411</v>
      </c>
      <c r="K351" s="47" t="str">
        <f t="shared" ref="K351:T351" si="161">MID($B349,32-K349,K350)</f>
        <v>000</v>
      </c>
      <c r="L351" s="47" t="str">
        <f t="shared" si="161"/>
        <v>01001</v>
      </c>
      <c r="M351" s="47" t="str">
        <f t="shared" si="161"/>
        <v>0</v>
      </c>
      <c r="N351" s="47" t="str">
        <f t="shared" si="161"/>
        <v>000</v>
      </c>
      <c r="O351" s="47" t="str">
        <f t="shared" si="161"/>
        <v>0111</v>
      </c>
      <c r="P351" s="47" t="str">
        <f t="shared" si="161"/>
        <v>011</v>
      </c>
      <c r="Q351" s="47" t="str">
        <f t="shared" si="161"/>
        <v>01001</v>
      </c>
      <c r="R351" s="47" t="str">
        <f t="shared" si="161"/>
        <v>0</v>
      </c>
      <c r="S351" s="47" t="str">
        <f t="shared" si="161"/>
        <v>001</v>
      </c>
      <c r="T351" s="47" t="str">
        <f t="shared" si="161"/>
        <v>0111</v>
      </c>
    </row>
    <row r="352" spans="1:21" s="42" customFormat="1">
      <c r="B352" s="64" t="s">
        <v>412</v>
      </c>
      <c r="K352" s="44" t="s">
        <v>353</v>
      </c>
      <c r="L352" s="44">
        <f>BIN2DEC(L351)</f>
        <v>9</v>
      </c>
      <c r="M352" s="44">
        <f>BIN2DEC(M351)</f>
        <v>0</v>
      </c>
      <c r="N352" s="44" t="s">
        <v>353</v>
      </c>
      <c r="O352" s="44">
        <f t="shared" ref="O352:T352" si="162">BIN2DEC(O351)</f>
        <v>7</v>
      </c>
      <c r="P352" s="44">
        <f t="shared" si="162"/>
        <v>3</v>
      </c>
      <c r="Q352" s="44">
        <f t="shared" si="162"/>
        <v>9</v>
      </c>
      <c r="R352" s="44">
        <f t="shared" si="162"/>
        <v>0</v>
      </c>
      <c r="S352" s="44">
        <f t="shared" si="162"/>
        <v>1</v>
      </c>
      <c r="T352" s="44">
        <f t="shared" si="162"/>
        <v>7</v>
      </c>
    </row>
    <row r="353" spans="1:21" s="42" customFormat="1"/>
    <row r="354" spans="1:21" s="42" customFormat="1">
      <c r="A354" s="41" t="s">
        <v>63</v>
      </c>
      <c r="B354" s="42" t="str">
        <f xml:space="preserve"> VLOOKUP(A354,'Reg Dump'!A:C,2,FALSE)</f>
        <v>0x02080A0A</v>
      </c>
      <c r="C354" s="43" t="str">
        <f t="shared" ref="C354:J354" si="163">HEX2BIN(LEFT(RIGHT(RIGHT($B354,8),C$1),1),4)</f>
        <v>0000</v>
      </c>
      <c r="D354" s="43" t="str">
        <f t="shared" si="163"/>
        <v>0010</v>
      </c>
      <c r="E354" s="43" t="str">
        <f t="shared" si="163"/>
        <v>0000</v>
      </c>
      <c r="F354" s="43" t="str">
        <f t="shared" si="163"/>
        <v>1000</v>
      </c>
      <c r="G354" s="43" t="str">
        <f t="shared" si="163"/>
        <v>0000</v>
      </c>
      <c r="H354" s="43" t="str">
        <f t="shared" si="163"/>
        <v>1010</v>
      </c>
      <c r="I354" s="43" t="str">
        <f t="shared" si="163"/>
        <v>0000</v>
      </c>
      <c r="J354" s="43" t="str">
        <f t="shared" si="163"/>
        <v>1010</v>
      </c>
      <c r="K354" s="60" t="s">
        <v>86</v>
      </c>
      <c r="L354" s="60" t="s">
        <v>116</v>
      </c>
      <c r="M354" s="60" t="s">
        <v>86</v>
      </c>
      <c r="N354" s="60" t="s">
        <v>113</v>
      </c>
      <c r="O354" s="60" t="s">
        <v>86</v>
      </c>
      <c r="P354" s="60" t="s">
        <v>114</v>
      </c>
      <c r="Q354" s="60" t="s">
        <v>86</v>
      </c>
      <c r="R354" s="60" t="s">
        <v>115</v>
      </c>
    </row>
    <row r="355" spans="1:21" s="42" customFormat="1" hidden="1">
      <c r="B355" s="42" t="str">
        <f>CONCATENATE(C354,D354,E354,F354,G354,H354,I354,J354)</f>
        <v>00000010000010000000101000001010</v>
      </c>
      <c r="K355" s="46">
        <v>31</v>
      </c>
      <c r="L355" s="46">
        <v>27</v>
      </c>
      <c r="M355" s="46">
        <v>23</v>
      </c>
      <c r="N355" s="49">
        <v>20</v>
      </c>
      <c r="O355" s="49">
        <v>15</v>
      </c>
      <c r="P355" s="50">
        <v>12</v>
      </c>
      <c r="Q355" s="51">
        <v>7</v>
      </c>
      <c r="R355" s="49">
        <v>4</v>
      </c>
    </row>
    <row r="356" spans="1:21" s="42" customFormat="1" hidden="1">
      <c r="K356" s="44">
        <v>4</v>
      </c>
      <c r="L356" s="44">
        <v>4</v>
      </c>
      <c r="M356" s="44">
        <v>3</v>
      </c>
      <c r="N356" s="44">
        <v>5</v>
      </c>
      <c r="O356" s="44">
        <v>3</v>
      </c>
      <c r="P356" s="44">
        <v>5</v>
      </c>
      <c r="Q356" s="44">
        <v>3</v>
      </c>
      <c r="R356" s="44">
        <v>5</v>
      </c>
    </row>
    <row r="357" spans="1:21" s="42" customFormat="1">
      <c r="B357" s="63" t="s">
        <v>411</v>
      </c>
      <c r="K357" s="47" t="str">
        <f t="shared" ref="K357:R357" si="164">MID($B355,32-K355,K356)</f>
        <v>0000</v>
      </c>
      <c r="L357" s="47" t="str">
        <f t="shared" si="164"/>
        <v>0010</v>
      </c>
      <c r="M357" s="47" t="str">
        <f t="shared" si="164"/>
        <v>000</v>
      </c>
      <c r="N357" s="47" t="str">
        <f t="shared" si="164"/>
        <v>01000</v>
      </c>
      <c r="O357" s="47" t="str">
        <f t="shared" si="164"/>
        <v>000</v>
      </c>
      <c r="P357" s="47" t="str">
        <f t="shared" si="164"/>
        <v>01010</v>
      </c>
      <c r="Q357" s="47" t="str">
        <f t="shared" si="164"/>
        <v>000</v>
      </c>
      <c r="R357" s="47" t="str">
        <f t="shared" si="164"/>
        <v>01010</v>
      </c>
    </row>
    <row r="358" spans="1:21" s="42" customFormat="1">
      <c r="B358" s="64" t="s">
        <v>412</v>
      </c>
      <c r="K358" s="44" t="s">
        <v>353</v>
      </c>
      <c r="L358" s="44">
        <f>BIN2DEC(L357)</f>
        <v>2</v>
      </c>
      <c r="M358" s="44" t="s">
        <v>353</v>
      </c>
      <c r="N358" s="44">
        <f>BIN2DEC(N357)</f>
        <v>8</v>
      </c>
      <c r="O358" s="44" t="s">
        <v>353</v>
      </c>
      <c r="P358" s="44">
        <f>BIN2DEC(P357)</f>
        <v>10</v>
      </c>
      <c r="Q358" s="44" t="s">
        <v>353</v>
      </c>
      <c r="R358" s="44">
        <f>BIN2DEC(R357)</f>
        <v>10</v>
      </c>
    </row>
    <row r="359" spans="1:21" s="42" customFormat="1"/>
    <row r="360" spans="1:21" s="42" customFormat="1" ht="14.45" customHeight="1">
      <c r="A360" s="41" t="s">
        <v>64</v>
      </c>
      <c r="B360" s="42" t="str">
        <f xml:space="preserve"> VLOOKUP(A360,'Reg Dump'!A:C,2,FALSE)</f>
        <v>0x88070000</v>
      </c>
      <c r="C360" s="43" t="str">
        <f t="shared" ref="C360:J360" si="165">HEX2BIN(LEFT(RIGHT(RIGHT($B360,8),C$1),1),4)</f>
        <v>1000</v>
      </c>
      <c r="D360" s="43" t="str">
        <f t="shared" si="165"/>
        <v>1000</v>
      </c>
      <c r="E360" s="43" t="str">
        <f t="shared" si="165"/>
        <v>0000</v>
      </c>
      <c r="F360" s="43" t="str">
        <f t="shared" si="165"/>
        <v>0111</v>
      </c>
      <c r="G360" s="43" t="str">
        <f t="shared" si="165"/>
        <v>0000</v>
      </c>
      <c r="H360" s="43" t="str">
        <f t="shared" si="165"/>
        <v>0000</v>
      </c>
      <c r="I360" s="43" t="str">
        <f t="shared" si="165"/>
        <v>0000</v>
      </c>
      <c r="J360" s="43" t="str">
        <f t="shared" si="165"/>
        <v>0000</v>
      </c>
      <c r="K360" s="58" t="s">
        <v>86</v>
      </c>
      <c r="L360" s="58" t="s">
        <v>86</v>
      </c>
      <c r="M360" s="58" t="s">
        <v>117</v>
      </c>
      <c r="N360" s="58" t="s">
        <v>86</v>
      </c>
      <c r="O360" s="58" t="s">
        <v>118</v>
      </c>
      <c r="P360" s="58" t="s">
        <v>86</v>
      </c>
      <c r="Q360" s="58" t="s">
        <v>119</v>
      </c>
      <c r="R360" s="58" t="s">
        <v>122</v>
      </c>
      <c r="S360" s="58" t="s">
        <v>121</v>
      </c>
      <c r="T360" s="58" t="s">
        <v>86</v>
      </c>
      <c r="U360" s="58" t="s">
        <v>120</v>
      </c>
    </row>
    <row r="361" spans="1:21" s="42" customFormat="1" ht="19.899999999999999" hidden="1" customHeight="1">
      <c r="B361" s="42" t="str">
        <f>CONCATENATE(C360,D360,E360,F360,G360,H360,I360,J360)</f>
        <v>10001000000001110000000000000000</v>
      </c>
      <c r="K361" s="44">
        <v>31</v>
      </c>
      <c r="L361" s="44">
        <v>30</v>
      </c>
      <c r="M361" s="44">
        <v>28</v>
      </c>
      <c r="N361" s="44">
        <v>23</v>
      </c>
      <c r="O361" s="44">
        <v>19</v>
      </c>
      <c r="P361" s="44">
        <v>15</v>
      </c>
      <c r="Q361" s="51">
        <v>11</v>
      </c>
      <c r="R361" s="44">
        <v>7</v>
      </c>
      <c r="S361" s="44">
        <v>6</v>
      </c>
      <c r="T361" s="51">
        <v>5</v>
      </c>
      <c r="U361" s="51">
        <v>3</v>
      </c>
    </row>
    <row r="362" spans="1:21" s="42" customFormat="1" ht="19.899999999999999" hidden="1" customHeight="1">
      <c r="K362" s="44">
        <v>1</v>
      </c>
      <c r="L362" s="44">
        <v>2</v>
      </c>
      <c r="M362" s="44">
        <v>5</v>
      </c>
      <c r="N362" s="44">
        <v>4</v>
      </c>
      <c r="O362" s="44">
        <v>4</v>
      </c>
      <c r="P362" s="44">
        <v>4</v>
      </c>
      <c r="Q362" s="44">
        <v>4</v>
      </c>
      <c r="R362" s="44">
        <v>1</v>
      </c>
      <c r="S362" s="44">
        <v>1</v>
      </c>
      <c r="T362" s="44">
        <v>2</v>
      </c>
      <c r="U362" s="44">
        <v>4</v>
      </c>
    </row>
    <row r="363" spans="1:21" s="42" customFormat="1" ht="14.45" customHeight="1">
      <c r="B363" s="63" t="s">
        <v>411</v>
      </c>
      <c r="K363" s="47" t="str">
        <f t="shared" ref="K363" si="166">MID($B361,32-K361,K362)</f>
        <v>1</v>
      </c>
      <c r="L363" s="47" t="str">
        <f t="shared" ref="L363" si="167">MID($B361,32-L361,L362)</f>
        <v>00</v>
      </c>
      <c r="M363" s="47" t="str">
        <f t="shared" ref="M363" si="168">MID($B361,32-M361,M362)</f>
        <v>01000</v>
      </c>
      <c r="N363" s="47" t="str">
        <f t="shared" ref="N363" si="169">MID($B361,32-N361,N362)</f>
        <v>0000</v>
      </c>
      <c r="O363" s="47" t="str">
        <f t="shared" ref="O363" si="170">MID($B361,32-O361,O362)</f>
        <v>0111</v>
      </c>
      <c r="P363" s="47" t="str">
        <f t="shared" ref="P363" si="171">MID($B361,32-P361,P362)</f>
        <v>0000</v>
      </c>
      <c r="Q363" s="47" t="str">
        <f t="shared" ref="Q363" si="172">MID($B361,32-Q361,Q362)</f>
        <v>0000</v>
      </c>
      <c r="R363" s="47" t="str">
        <f t="shared" ref="R363" si="173">MID($B361,32-R361,R362)</f>
        <v>0</v>
      </c>
      <c r="S363" s="47" t="str">
        <f t="shared" ref="S363" si="174">MID($B361,32-S361,S362)</f>
        <v>0</v>
      </c>
      <c r="T363" s="47" t="str">
        <f t="shared" ref="T363" si="175">MID($B361,32-T361,T362)</f>
        <v>00</v>
      </c>
      <c r="U363" s="47" t="str">
        <f t="shared" ref="U363" si="176">MID($B361,32-U361,U362)</f>
        <v>0000</v>
      </c>
    </row>
    <row r="364" spans="1:21" s="42" customFormat="1" ht="14.45" customHeight="1">
      <c r="B364" s="64" t="s">
        <v>412</v>
      </c>
      <c r="K364" s="44">
        <f t="shared" ref="K364:U364" si="177">BIN2DEC(K363)</f>
        <v>1</v>
      </c>
      <c r="L364" s="44">
        <f t="shared" si="177"/>
        <v>0</v>
      </c>
      <c r="M364" s="44">
        <f t="shared" si="177"/>
        <v>8</v>
      </c>
      <c r="N364" s="44">
        <f t="shared" si="177"/>
        <v>0</v>
      </c>
      <c r="O364" s="44">
        <f t="shared" si="177"/>
        <v>7</v>
      </c>
      <c r="P364" s="44">
        <f t="shared" si="177"/>
        <v>0</v>
      </c>
      <c r="Q364" s="44">
        <f t="shared" si="177"/>
        <v>0</v>
      </c>
      <c r="R364" s="44">
        <f t="shared" si="177"/>
        <v>0</v>
      </c>
      <c r="S364" s="44">
        <f t="shared" si="177"/>
        <v>0</v>
      </c>
      <c r="T364" s="44">
        <f t="shared" si="177"/>
        <v>0</v>
      </c>
      <c r="U364" s="44">
        <f t="shared" si="177"/>
        <v>0</v>
      </c>
    </row>
    <row r="365" spans="1:21" s="42" customFormat="1" ht="14.45" customHeight="1"/>
    <row r="366" spans="1:21" s="42" customFormat="1">
      <c r="A366" s="41" t="s">
        <v>65</v>
      </c>
      <c r="B366" s="42" t="str">
        <f xml:space="preserve"> VLOOKUP(A366,'Reg Dump'!A:C,2,FALSE)</f>
        <v>0x00000F60</v>
      </c>
      <c r="C366" s="43" t="str">
        <f t="shared" ref="C366:J366" si="178">HEX2BIN(LEFT(RIGHT(RIGHT($B366,8),C$1),1),4)</f>
        <v>0000</v>
      </c>
      <c r="D366" s="43" t="str">
        <f t="shared" si="178"/>
        <v>0000</v>
      </c>
      <c r="E366" s="43" t="str">
        <f t="shared" si="178"/>
        <v>0000</v>
      </c>
      <c r="F366" s="43" t="str">
        <f t="shared" si="178"/>
        <v>0000</v>
      </c>
      <c r="G366" s="43" t="str">
        <f t="shared" si="178"/>
        <v>0000</v>
      </c>
      <c r="H366" s="43" t="str">
        <f t="shared" si="178"/>
        <v>1111</v>
      </c>
      <c r="I366" s="43" t="str">
        <f t="shared" si="178"/>
        <v>0110</v>
      </c>
      <c r="J366" s="43" t="str">
        <f t="shared" si="178"/>
        <v>0000</v>
      </c>
      <c r="K366" s="44" t="s">
        <v>86</v>
      </c>
      <c r="L366" s="44" t="s">
        <v>123</v>
      </c>
      <c r="M366" s="44" t="s">
        <v>86</v>
      </c>
      <c r="N366" s="44" t="s">
        <v>124</v>
      </c>
      <c r="O366" s="44" t="s">
        <v>125</v>
      </c>
    </row>
    <row r="367" spans="1:21" s="42" customFormat="1" hidden="1">
      <c r="B367" s="42" t="str">
        <f>CONCATENATE(C366,D366,E366,F366,G366,H366,I366,J366)</f>
        <v>00000000000000000000111101100000</v>
      </c>
      <c r="K367" s="44">
        <v>31</v>
      </c>
      <c r="L367" s="51">
        <v>11</v>
      </c>
      <c r="M367" s="44">
        <v>7</v>
      </c>
      <c r="N367" s="44">
        <v>6</v>
      </c>
      <c r="O367" s="51">
        <v>5</v>
      </c>
    </row>
    <row r="368" spans="1:21" s="42" customFormat="1" hidden="1">
      <c r="K368" s="44">
        <v>20</v>
      </c>
      <c r="L368" s="44">
        <v>4</v>
      </c>
      <c r="M368" s="44">
        <v>1</v>
      </c>
      <c r="N368" s="44">
        <v>1</v>
      </c>
      <c r="O368" s="44">
        <v>6</v>
      </c>
    </row>
    <row r="369" spans="1:27" s="42" customFormat="1">
      <c r="B369" s="63" t="s">
        <v>411</v>
      </c>
      <c r="K369" s="47" t="str">
        <f>MID($B367,32-K367,K368)</f>
        <v>00000000000000000000</v>
      </c>
      <c r="L369" s="47" t="str">
        <f>MID($B367,32-L367,L368)</f>
        <v>1111</v>
      </c>
      <c r="M369" s="47" t="str">
        <f>MID($B367,32-M367,M368)</f>
        <v>0</v>
      </c>
      <c r="N369" s="47" t="str">
        <f>MID($B367,32-N367,N368)</f>
        <v>1</v>
      </c>
      <c r="O369" s="47" t="str">
        <f>MID($B367,32-O367,O368)</f>
        <v>100000</v>
      </c>
    </row>
    <row r="370" spans="1:27" s="42" customFormat="1">
      <c r="B370" s="64" t="s">
        <v>412</v>
      </c>
      <c r="K370" s="47" t="s">
        <v>353</v>
      </c>
      <c r="L370" s="44">
        <f>BIN2DEC(L369)</f>
        <v>15</v>
      </c>
      <c r="M370" s="44" t="s">
        <v>353</v>
      </c>
      <c r="N370" s="44">
        <f>BIN2DEC(N369)</f>
        <v>1</v>
      </c>
      <c r="O370" s="44">
        <f>BIN2DEC(O369)</f>
        <v>32</v>
      </c>
    </row>
    <row r="371" spans="1:27" s="42" customFormat="1">
      <c r="K371" s="61"/>
      <c r="L371" s="62"/>
      <c r="M371" s="62"/>
      <c r="N371" s="62"/>
      <c r="O371" s="62"/>
    </row>
    <row r="372" spans="1:27" s="17" customFormat="1"/>
    <row r="373" spans="1:27" s="8" customFormat="1" ht="23.25">
      <c r="A373" s="16" t="s">
        <v>563</v>
      </c>
    </row>
    <row r="374" spans="1:27" s="65" customFormat="1">
      <c r="A374" s="41" t="s">
        <v>484</v>
      </c>
      <c r="B374" s="65" t="str">
        <f xml:space="preserve"> VLOOKUP(A374,'Reg Dump'!A:C,2,FALSE)</f>
        <v>0x00000000</v>
      </c>
      <c r="C374" s="65" t="str">
        <f t="shared" ref="C374:J374" si="179">HEX2BIN(LEFT(RIGHT(RIGHT($B374,8),C$1),1),4)</f>
        <v>0000</v>
      </c>
      <c r="D374" s="65" t="str">
        <f t="shared" si="179"/>
        <v>0000</v>
      </c>
      <c r="E374" s="65" t="str">
        <f t="shared" si="179"/>
        <v>0000</v>
      </c>
      <c r="F374" s="65" t="str">
        <f t="shared" si="179"/>
        <v>0000</v>
      </c>
      <c r="G374" s="65" t="str">
        <f t="shared" si="179"/>
        <v>0000</v>
      </c>
      <c r="H374" s="65" t="str">
        <f t="shared" si="179"/>
        <v>0000</v>
      </c>
      <c r="I374" s="65" t="str">
        <f t="shared" si="179"/>
        <v>0000</v>
      </c>
      <c r="J374" s="65" t="str">
        <f t="shared" si="179"/>
        <v>0000</v>
      </c>
      <c r="K374" s="71" t="s">
        <v>86</v>
      </c>
      <c r="L374" s="71" t="s">
        <v>564</v>
      </c>
      <c r="M374" s="71" t="s">
        <v>565</v>
      </c>
      <c r="N374" s="71" t="s">
        <v>566</v>
      </c>
      <c r="O374" s="71" t="s">
        <v>567</v>
      </c>
      <c r="P374" s="71" t="s">
        <v>86</v>
      </c>
      <c r="Q374" s="71" t="s">
        <v>568</v>
      </c>
      <c r="R374" s="71" t="s">
        <v>86</v>
      </c>
      <c r="S374" s="71" t="s">
        <v>569</v>
      </c>
      <c r="T374" s="71" t="s">
        <v>570</v>
      </c>
      <c r="U374" s="71" t="s">
        <v>86</v>
      </c>
      <c r="V374" s="71" t="s">
        <v>571</v>
      </c>
      <c r="W374" s="71" t="s">
        <v>572</v>
      </c>
      <c r="X374" s="71" t="s">
        <v>573</v>
      </c>
      <c r="Y374" s="71" t="s">
        <v>574</v>
      </c>
      <c r="Z374" s="71" t="s">
        <v>575</v>
      </c>
    </row>
    <row r="375" spans="1:27" s="65" customFormat="1" hidden="1">
      <c r="B375" s="65" t="str">
        <f>CONCATENATE(C374,D374,E374,F374,G374,H374,I374,J374)</f>
        <v>00000000000000000000000000000000</v>
      </c>
      <c r="K375" s="71">
        <v>31</v>
      </c>
      <c r="L375" s="76">
        <v>30</v>
      </c>
      <c r="M375" s="71">
        <v>27</v>
      </c>
      <c r="N375" s="71">
        <v>26</v>
      </c>
      <c r="O375" s="76">
        <v>23</v>
      </c>
      <c r="P375" s="76">
        <v>22</v>
      </c>
      <c r="Q375" s="76">
        <v>19</v>
      </c>
      <c r="R375" s="76">
        <v>15</v>
      </c>
      <c r="S375" s="76">
        <v>14</v>
      </c>
      <c r="T375" s="76">
        <v>7</v>
      </c>
      <c r="U375" s="76">
        <v>6</v>
      </c>
      <c r="V375" s="76">
        <v>5</v>
      </c>
      <c r="W375" s="76">
        <v>3</v>
      </c>
      <c r="X375" s="76">
        <v>2</v>
      </c>
      <c r="Y375" s="76">
        <v>1</v>
      </c>
      <c r="Z375" s="76">
        <v>0</v>
      </c>
    </row>
    <row r="376" spans="1:27" s="65" customFormat="1" hidden="1">
      <c r="K376" s="71">
        <v>1</v>
      </c>
      <c r="L376" s="71">
        <v>3</v>
      </c>
      <c r="M376" s="71">
        <v>1</v>
      </c>
      <c r="N376" s="71">
        <v>3</v>
      </c>
      <c r="O376" s="71">
        <v>1</v>
      </c>
      <c r="P376" s="71">
        <v>3</v>
      </c>
      <c r="Q376" s="71">
        <v>4</v>
      </c>
      <c r="R376" s="71">
        <v>1</v>
      </c>
      <c r="S376" s="71">
        <v>7</v>
      </c>
      <c r="T376" s="71">
        <v>1</v>
      </c>
      <c r="U376" s="71">
        <v>1</v>
      </c>
      <c r="V376" s="71">
        <v>2</v>
      </c>
      <c r="W376" s="71">
        <v>1</v>
      </c>
      <c r="X376" s="71">
        <v>1</v>
      </c>
      <c r="Y376" s="71">
        <v>1</v>
      </c>
      <c r="Z376" s="71">
        <v>1</v>
      </c>
    </row>
    <row r="377" spans="1:27" s="65" customFormat="1">
      <c r="B377" s="70" t="s">
        <v>411</v>
      </c>
      <c r="K377" s="71" t="str">
        <f t="shared" ref="K377:Z377" si="180">MID($B375,32-K375,K376)</f>
        <v>0</v>
      </c>
      <c r="L377" s="71" t="str">
        <f t="shared" si="180"/>
        <v>000</v>
      </c>
      <c r="M377" s="71" t="str">
        <f t="shared" si="180"/>
        <v>0</v>
      </c>
      <c r="N377" s="71" t="str">
        <f t="shared" si="180"/>
        <v>000</v>
      </c>
      <c r="O377" s="71" t="str">
        <f t="shared" si="180"/>
        <v>0</v>
      </c>
      <c r="P377" s="71" t="str">
        <f t="shared" si="180"/>
        <v>000</v>
      </c>
      <c r="Q377" s="71" t="str">
        <f t="shared" si="180"/>
        <v>0000</v>
      </c>
      <c r="R377" s="71" t="str">
        <f t="shared" si="180"/>
        <v>0</v>
      </c>
      <c r="S377" s="71" t="str">
        <f t="shared" si="180"/>
        <v>0000000</v>
      </c>
      <c r="T377" s="71" t="str">
        <f t="shared" si="180"/>
        <v>0</v>
      </c>
      <c r="U377" s="71" t="str">
        <f t="shared" si="180"/>
        <v>0</v>
      </c>
      <c r="V377" s="71" t="str">
        <f t="shared" si="180"/>
        <v>00</v>
      </c>
      <c r="W377" s="71" t="str">
        <f t="shared" si="180"/>
        <v>0</v>
      </c>
      <c r="X377" s="71" t="str">
        <f t="shared" si="180"/>
        <v>0</v>
      </c>
      <c r="Y377" s="71" t="str">
        <f t="shared" si="180"/>
        <v>0</v>
      </c>
      <c r="Z377" s="71" t="str">
        <f t="shared" si="180"/>
        <v>0</v>
      </c>
    </row>
    <row r="378" spans="1:27" s="65" customFormat="1">
      <c r="B378" s="59" t="s">
        <v>412</v>
      </c>
      <c r="K378" s="71" t="s">
        <v>353</v>
      </c>
      <c r="L378" s="71">
        <f t="shared" ref="L378:Z378" si="181">BIN2DEC(L377)</f>
        <v>0</v>
      </c>
      <c r="M378" s="71">
        <f t="shared" si="181"/>
        <v>0</v>
      </c>
      <c r="N378" s="71">
        <f t="shared" si="181"/>
        <v>0</v>
      </c>
      <c r="O378" s="71">
        <f t="shared" si="181"/>
        <v>0</v>
      </c>
      <c r="P378" s="71">
        <f t="shared" si="181"/>
        <v>0</v>
      </c>
      <c r="Q378" s="71">
        <f t="shared" si="181"/>
        <v>0</v>
      </c>
      <c r="R378" s="71">
        <f t="shared" si="181"/>
        <v>0</v>
      </c>
      <c r="S378" s="71">
        <f t="shared" si="181"/>
        <v>0</v>
      </c>
      <c r="T378" s="71">
        <f t="shared" si="181"/>
        <v>0</v>
      </c>
      <c r="U378" s="71">
        <f t="shared" si="181"/>
        <v>0</v>
      </c>
      <c r="V378" s="71">
        <f t="shared" si="181"/>
        <v>0</v>
      </c>
      <c r="W378" s="71">
        <f t="shared" si="181"/>
        <v>0</v>
      </c>
      <c r="X378" s="71">
        <f t="shared" si="181"/>
        <v>0</v>
      </c>
      <c r="Y378" s="71">
        <f t="shared" si="181"/>
        <v>0</v>
      </c>
      <c r="Z378" s="71">
        <f t="shared" si="181"/>
        <v>0</v>
      </c>
    </row>
    <row r="379" spans="1:27" s="65" customFormat="1">
      <c r="K379" s="77"/>
      <c r="L379" s="77"/>
      <c r="M379" s="77"/>
      <c r="N379" s="77"/>
      <c r="O379" s="77"/>
    </row>
    <row r="380" spans="1:27" s="65" customFormat="1">
      <c r="A380" s="41" t="s">
        <v>485</v>
      </c>
      <c r="B380" s="65" t="str">
        <f xml:space="preserve"> VLOOKUP(A380,'Reg Dump'!A:C,2,FALSE)</f>
        <v>0x00000000</v>
      </c>
      <c r="C380" s="65" t="str">
        <f t="shared" ref="C380:J380" si="182">HEX2BIN(LEFT(RIGHT(RIGHT($B380,8),C$1),1),4)</f>
        <v>0000</v>
      </c>
      <c r="D380" s="65" t="str">
        <f t="shared" si="182"/>
        <v>0000</v>
      </c>
      <c r="E380" s="65" t="str">
        <f t="shared" si="182"/>
        <v>0000</v>
      </c>
      <c r="F380" s="65" t="str">
        <f t="shared" si="182"/>
        <v>0000</v>
      </c>
      <c r="G380" s="65" t="str">
        <f t="shared" si="182"/>
        <v>0000</v>
      </c>
      <c r="H380" s="65" t="str">
        <f t="shared" si="182"/>
        <v>0000</v>
      </c>
      <c r="I380" s="65" t="str">
        <f t="shared" si="182"/>
        <v>0000</v>
      </c>
      <c r="J380" s="65" t="str">
        <f t="shared" si="182"/>
        <v>0000</v>
      </c>
      <c r="K380" s="71" t="s">
        <v>86</v>
      </c>
      <c r="L380" s="71" t="s">
        <v>576</v>
      </c>
      <c r="M380" s="8"/>
      <c r="N380" s="8"/>
      <c r="O380" s="8"/>
      <c r="P380" s="8"/>
      <c r="Q380" s="8"/>
      <c r="R380" s="8"/>
      <c r="S380" s="8"/>
      <c r="T380" s="8"/>
      <c r="U380" s="8"/>
      <c r="V380" s="8"/>
      <c r="W380" s="8"/>
      <c r="X380" s="8"/>
      <c r="Y380" s="8"/>
      <c r="Z380" s="8"/>
      <c r="AA380" s="8"/>
    </row>
    <row r="381" spans="1:27" s="65" customFormat="1" hidden="1">
      <c r="B381" s="65" t="str">
        <f>CONCATENATE(C380,D380,E380,F380,G380,H380,I380,J380)</f>
        <v>00000000000000000000000000000000</v>
      </c>
      <c r="K381" s="71">
        <v>31</v>
      </c>
      <c r="L381" s="76">
        <v>13</v>
      </c>
      <c r="M381" s="8"/>
      <c r="N381" s="8"/>
      <c r="O381" s="8"/>
      <c r="P381" s="8"/>
      <c r="Q381" s="8"/>
      <c r="R381" s="8"/>
      <c r="S381" s="8"/>
      <c r="T381" s="8"/>
      <c r="U381" s="8"/>
      <c r="V381" s="8"/>
      <c r="W381" s="8"/>
      <c r="X381" s="8"/>
      <c r="Y381" s="8"/>
      <c r="Z381" s="8"/>
      <c r="AA381" s="8"/>
    </row>
    <row r="382" spans="1:27" s="65" customFormat="1" hidden="1">
      <c r="K382" s="71">
        <v>18</v>
      </c>
      <c r="L382" s="71">
        <v>14</v>
      </c>
      <c r="M382" s="8"/>
      <c r="N382" s="8"/>
      <c r="O382" s="8"/>
      <c r="P382" s="8"/>
      <c r="Q382" s="8"/>
      <c r="R382" s="8"/>
      <c r="S382" s="8"/>
      <c r="T382" s="8"/>
      <c r="U382" s="8"/>
      <c r="V382" s="8"/>
      <c r="W382" s="8"/>
      <c r="X382" s="8"/>
      <c r="Y382" s="8"/>
      <c r="Z382" s="8"/>
      <c r="AA382" s="8"/>
    </row>
    <row r="383" spans="1:27" s="65" customFormat="1">
      <c r="B383" s="70" t="s">
        <v>411</v>
      </c>
      <c r="K383" s="71" t="str">
        <f>MID($B381,32-K381,K382)</f>
        <v>000000000000000000</v>
      </c>
      <c r="L383" s="71" t="str">
        <f>MID($B381,32-L381,L382)</f>
        <v>00000000000000</v>
      </c>
      <c r="M383" s="8"/>
      <c r="N383" s="8"/>
      <c r="O383" s="8"/>
      <c r="P383" s="8"/>
      <c r="Q383" s="8"/>
      <c r="R383" s="8"/>
      <c r="S383" s="8"/>
      <c r="T383" s="8"/>
      <c r="U383" s="8"/>
      <c r="V383" s="8"/>
      <c r="W383" s="8"/>
      <c r="X383" s="8"/>
      <c r="Y383" s="8"/>
      <c r="Z383" s="8"/>
      <c r="AA383" s="8"/>
    </row>
    <row r="384" spans="1:27" s="65" customFormat="1">
      <c r="B384" s="59" t="s">
        <v>412</v>
      </c>
      <c r="K384" s="71" t="s">
        <v>353</v>
      </c>
      <c r="L384" s="71">
        <f>BIN2DEC(LEFT(L383,6))*2^8+BIN2DEC(RIGHT(L383,8))</f>
        <v>0</v>
      </c>
      <c r="M384" s="8"/>
      <c r="N384" s="8"/>
      <c r="O384" s="8"/>
      <c r="P384" s="8"/>
      <c r="Q384" s="8"/>
      <c r="R384" s="8"/>
      <c r="S384" s="8"/>
      <c r="T384" s="8"/>
      <c r="U384" s="8"/>
      <c r="V384" s="8"/>
      <c r="W384" s="8"/>
      <c r="X384" s="8"/>
      <c r="Y384" s="8"/>
      <c r="Z384" s="8"/>
      <c r="AA384" s="8"/>
    </row>
    <row r="385" spans="1:26" s="8" customFormat="1"/>
    <row r="386" spans="1:26" s="8" customFormat="1">
      <c r="A386" s="41" t="s">
        <v>486</v>
      </c>
      <c r="B386" s="65" t="str">
        <f xml:space="preserve"> VLOOKUP(A386,'Reg Dump'!A:C,2,FALSE)</f>
        <v>0x00000000</v>
      </c>
      <c r="C386" s="65" t="str">
        <f t="shared" ref="C386:J386" si="183">HEX2BIN(LEFT(RIGHT(RIGHT($B386,8),C$1),1),4)</f>
        <v>0000</v>
      </c>
      <c r="D386" s="65" t="str">
        <f t="shared" si="183"/>
        <v>0000</v>
      </c>
      <c r="E386" s="65" t="str">
        <f t="shared" si="183"/>
        <v>0000</v>
      </c>
      <c r="F386" s="65" t="str">
        <f t="shared" si="183"/>
        <v>0000</v>
      </c>
      <c r="G386" s="65" t="str">
        <f t="shared" si="183"/>
        <v>0000</v>
      </c>
      <c r="H386" s="65" t="str">
        <f t="shared" si="183"/>
        <v>0000</v>
      </c>
      <c r="I386" s="65" t="str">
        <f t="shared" si="183"/>
        <v>0000</v>
      </c>
      <c r="J386" s="65" t="str">
        <f t="shared" si="183"/>
        <v>0000</v>
      </c>
      <c r="K386" s="71" t="s">
        <v>86</v>
      </c>
      <c r="L386" s="71" t="s">
        <v>626</v>
      </c>
    </row>
    <row r="387" spans="1:26" s="8" customFormat="1" hidden="1">
      <c r="A387" s="65"/>
      <c r="B387" s="65" t="str">
        <f>CONCATENATE(C386,D386,E386,F386,G386,H386,I386,J386)</f>
        <v>00000000000000000000000000000000</v>
      </c>
      <c r="C387" s="65"/>
      <c r="D387" s="65"/>
      <c r="E387" s="65"/>
      <c r="F387" s="65"/>
      <c r="G387" s="65"/>
      <c r="H387" s="65"/>
      <c r="I387" s="65"/>
      <c r="J387" s="65"/>
      <c r="K387" s="71">
        <v>31</v>
      </c>
      <c r="L387" s="76">
        <v>0</v>
      </c>
    </row>
    <row r="388" spans="1:26" s="8" customFormat="1" hidden="1">
      <c r="A388" s="65"/>
      <c r="B388" s="65"/>
      <c r="C388" s="65"/>
      <c r="D388" s="65"/>
      <c r="E388" s="65"/>
      <c r="F388" s="65"/>
      <c r="G388" s="65"/>
      <c r="H388" s="65"/>
      <c r="I388" s="65"/>
      <c r="J388" s="65"/>
      <c r="K388" s="71">
        <v>31</v>
      </c>
      <c r="L388" s="71">
        <v>1</v>
      </c>
    </row>
    <row r="389" spans="1:26" s="8" customFormat="1">
      <c r="A389" s="65"/>
      <c r="B389" s="70" t="s">
        <v>411</v>
      </c>
      <c r="C389" s="65"/>
      <c r="D389" s="65"/>
      <c r="E389" s="65"/>
      <c r="F389" s="65"/>
      <c r="G389" s="65"/>
      <c r="H389" s="65"/>
      <c r="I389" s="65"/>
      <c r="J389" s="65"/>
      <c r="K389" s="71" t="str">
        <f>MID($B387,32-K387,K388)</f>
        <v>0000000000000000000000000000000</v>
      </c>
      <c r="L389" s="71" t="str">
        <f>MID($B387,32-L387,L388)</f>
        <v>0</v>
      </c>
    </row>
    <row r="390" spans="1:26" s="8" customFormat="1">
      <c r="A390" s="65"/>
      <c r="B390" s="59" t="s">
        <v>412</v>
      </c>
      <c r="C390" s="65"/>
      <c r="D390" s="65"/>
      <c r="E390" s="65"/>
      <c r="F390" s="65"/>
      <c r="G390" s="65"/>
      <c r="H390" s="65"/>
      <c r="I390" s="65"/>
      <c r="J390" s="65"/>
      <c r="K390" s="71" t="s">
        <v>353</v>
      </c>
      <c r="L390" s="71">
        <f>BIN2DEC(L389)</f>
        <v>0</v>
      </c>
    </row>
    <row r="391" spans="1:26" s="8" customFormat="1"/>
    <row r="392" spans="1:26" s="65" customFormat="1">
      <c r="A392" s="41" t="s">
        <v>487</v>
      </c>
      <c r="B392" s="65" t="str">
        <f xml:space="preserve"> VLOOKUP(A392,'Reg Dump'!A:C,2,FALSE)</f>
        <v>0x00000000</v>
      </c>
      <c r="C392" s="65" t="str">
        <f t="shared" ref="C392:J392" si="184">HEX2BIN(LEFT(RIGHT(RIGHT($B392,8),C$1),1),4)</f>
        <v>0000</v>
      </c>
      <c r="D392" s="65" t="str">
        <f t="shared" si="184"/>
        <v>0000</v>
      </c>
      <c r="E392" s="65" t="str">
        <f t="shared" si="184"/>
        <v>0000</v>
      </c>
      <c r="F392" s="65" t="str">
        <f t="shared" si="184"/>
        <v>0000</v>
      </c>
      <c r="G392" s="65" t="str">
        <f t="shared" si="184"/>
        <v>0000</v>
      </c>
      <c r="H392" s="65" t="str">
        <f t="shared" si="184"/>
        <v>0000</v>
      </c>
      <c r="I392" s="65" t="str">
        <f t="shared" si="184"/>
        <v>0000</v>
      </c>
      <c r="J392" s="65" t="str">
        <f t="shared" si="184"/>
        <v>0000</v>
      </c>
      <c r="K392" s="71" t="s">
        <v>86</v>
      </c>
      <c r="L392" s="71" t="s">
        <v>577</v>
      </c>
      <c r="M392" s="71" t="s">
        <v>86</v>
      </c>
      <c r="N392" s="71" t="s">
        <v>578</v>
      </c>
      <c r="O392" s="71" t="s">
        <v>86</v>
      </c>
      <c r="P392" s="71" t="s">
        <v>579</v>
      </c>
      <c r="Q392" s="8"/>
      <c r="R392" s="8"/>
      <c r="S392" s="8"/>
      <c r="T392" s="8"/>
      <c r="U392" s="8"/>
      <c r="V392" s="8"/>
      <c r="W392" s="8"/>
      <c r="X392" s="8"/>
      <c r="Y392" s="8"/>
      <c r="Z392" s="8"/>
    </row>
    <row r="393" spans="1:26" s="65" customFormat="1" hidden="1">
      <c r="B393" s="65" t="str">
        <f>CONCATENATE(C392,D392,E392,F392,G392,H392,I392,J392)</f>
        <v>00000000000000000000000000000000</v>
      </c>
      <c r="K393" s="71">
        <v>31</v>
      </c>
      <c r="L393" s="76">
        <v>30</v>
      </c>
      <c r="M393" s="71">
        <v>23</v>
      </c>
      <c r="N393" s="71">
        <v>16</v>
      </c>
      <c r="O393" s="76">
        <v>15</v>
      </c>
      <c r="P393" s="76">
        <v>13</v>
      </c>
      <c r="Q393" s="8"/>
      <c r="R393" s="8"/>
      <c r="S393" s="8"/>
      <c r="T393" s="8"/>
      <c r="U393" s="8"/>
      <c r="V393" s="8"/>
      <c r="W393" s="8"/>
      <c r="X393" s="8"/>
      <c r="Y393" s="8"/>
      <c r="Z393" s="8"/>
    </row>
    <row r="394" spans="1:26" s="65" customFormat="1" hidden="1">
      <c r="K394" s="71">
        <v>1</v>
      </c>
      <c r="L394" s="71">
        <v>7</v>
      </c>
      <c r="M394" s="71">
        <v>7</v>
      </c>
      <c r="N394" s="71">
        <v>1</v>
      </c>
      <c r="O394" s="71">
        <v>2</v>
      </c>
      <c r="P394" s="71">
        <v>14</v>
      </c>
      <c r="Q394" s="8"/>
      <c r="R394" s="8"/>
      <c r="S394" s="8"/>
      <c r="T394" s="8"/>
      <c r="U394" s="8"/>
      <c r="V394" s="8"/>
      <c r="W394" s="8"/>
      <c r="X394" s="8"/>
      <c r="Y394" s="8"/>
      <c r="Z394" s="8"/>
    </row>
    <row r="395" spans="1:26" s="65" customFormat="1">
      <c r="B395" s="70" t="s">
        <v>411</v>
      </c>
      <c r="K395" s="71" t="str">
        <f t="shared" ref="K395:P395" si="185">MID($B393,32-K393,K394)</f>
        <v>0</v>
      </c>
      <c r="L395" s="71" t="str">
        <f t="shared" si="185"/>
        <v>0000000</v>
      </c>
      <c r="M395" s="71" t="str">
        <f t="shared" si="185"/>
        <v>0000000</v>
      </c>
      <c r="N395" s="71" t="str">
        <f t="shared" si="185"/>
        <v>0</v>
      </c>
      <c r="O395" s="71" t="str">
        <f t="shared" si="185"/>
        <v>00</v>
      </c>
      <c r="P395" s="71" t="str">
        <f t="shared" si="185"/>
        <v>00000000000000</v>
      </c>
      <c r="Q395" s="8"/>
      <c r="R395" s="8"/>
      <c r="S395" s="8"/>
      <c r="T395" s="8"/>
      <c r="U395" s="8"/>
      <c r="V395" s="8"/>
      <c r="W395" s="8"/>
      <c r="X395" s="8"/>
      <c r="Y395" s="8"/>
      <c r="Z395" s="8"/>
    </row>
    <row r="396" spans="1:26" s="65" customFormat="1">
      <c r="B396" s="59" t="s">
        <v>412</v>
      </c>
      <c r="K396" s="71" t="s">
        <v>353</v>
      </c>
      <c r="L396" s="71">
        <f>BIN2DEC(L395)</f>
        <v>0</v>
      </c>
      <c r="M396" s="71" t="s">
        <v>353</v>
      </c>
      <c r="N396" s="71">
        <f>BIN2DEC(N395)</f>
        <v>0</v>
      </c>
      <c r="O396" s="71">
        <f>BIN2DEC(O395)</f>
        <v>0</v>
      </c>
      <c r="P396" s="71">
        <f>BIN2DEC(LEFT(P395,6))*2^8+BIN2DEC(RIGHT(P395,8))</f>
        <v>0</v>
      </c>
      <c r="Q396" s="8"/>
      <c r="R396" s="8"/>
      <c r="S396" s="8"/>
      <c r="T396" s="8"/>
      <c r="U396" s="8"/>
      <c r="V396" s="8"/>
      <c r="W396" s="8"/>
      <c r="X396" s="8"/>
      <c r="Y396" s="8"/>
      <c r="Z396" s="8"/>
    </row>
    <row r="397" spans="1:26" s="65" customFormat="1">
      <c r="B397" s="59"/>
      <c r="K397" s="77"/>
      <c r="L397" s="77"/>
      <c r="M397" s="77"/>
      <c r="N397" s="77"/>
      <c r="O397" s="77"/>
      <c r="P397" s="77"/>
      <c r="Q397" s="8"/>
      <c r="R397" s="8"/>
      <c r="S397" s="8"/>
      <c r="T397" s="8"/>
      <c r="U397" s="8"/>
      <c r="V397" s="8"/>
      <c r="W397" s="8"/>
      <c r="X397" s="8"/>
      <c r="Y397" s="8"/>
      <c r="Z397" s="8"/>
    </row>
    <row r="398" spans="1:26" s="17" customFormat="1"/>
    <row r="399" spans="1:26" s="42" customFormat="1" ht="23.25">
      <c r="A399" s="2" t="s">
        <v>580</v>
      </c>
      <c r="B399" s="64"/>
      <c r="K399" s="61"/>
      <c r="L399" s="62"/>
      <c r="M399" s="62"/>
      <c r="N399" s="62"/>
      <c r="O399" s="62"/>
      <c r="P399" s="62"/>
      <c r="Q399"/>
      <c r="R399"/>
      <c r="S399"/>
      <c r="T399"/>
      <c r="U399"/>
      <c r="V399"/>
      <c r="W399"/>
      <c r="X399"/>
      <c r="Y399"/>
      <c r="Z399"/>
    </row>
    <row r="400" spans="1:26" s="42" customFormat="1">
      <c r="A400" s="41" t="s">
        <v>488</v>
      </c>
      <c r="B400" s="42" t="str">
        <f xml:space="preserve"> VLOOKUP(A400,'Reg Dump'!A:C,2,FALSE)</f>
        <v>0x00000000</v>
      </c>
      <c r="C400" s="43" t="str">
        <f t="shared" ref="C400:J400" si="186">HEX2BIN(LEFT(RIGHT(RIGHT($B400,8),C$1),1),4)</f>
        <v>0000</v>
      </c>
      <c r="D400" s="43" t="str">
        <f t="shared" si="186"/>
        <v>0000</v>
      </c>
      <c r="E400" s="43" t="str">
        <f t="shared" si="186"/>
        <v>0000</v>
      </c>
      <c r="F400" s="43" t="str">
        <f t="shared" si="186"/>
        <v>0000</v>
      </c>
      <c r="G400" s="43" t="str">
        <f t="shared" si="186"/>
        <v>0000</v>
      </c>
      <c r="H400" s="43" t="str">
        <f t="shared" si="186"/>
        <v>0000</v>
      </c>
      <c r="I400" s="43" t="str">
        <f t="shared" si="186"/>
        <v>0000</v>
      </c>
      <c r="J400" s="43" t="str">
        <f t="shared" si="186"/>
        <v>0000</v>
      </c>
      <c r="K400" s="44" t="s">
        <v>86</v>
      </c>
      <c r="L400" s="44" t="s">
        <v>581</v>
      </c>
      <c r="M400" s="44" t="s">
        <v>86</v>
      </c>
      <c r="N400" s="44" t="s">
        <v>582</v>
      </c>
      <c r="O400" s="44" t="s">
        <v>583</v>
      </c>
      <c r="P400" s="44" t="s">
        <v>584</v>
      </c>
      <c r="Q400" s="44" t="s">
        <v>585</v>
      </c>
      <c r="R400" s="44" t="s">
        <v>586</v>
      </c>
      <c r="S400" s="44" t="s">
        <v>587</v>
      </c>
      <c r="T400"/>
      <c r="U400"/>
      <c r="V400"/>
      <c r="W400"/>
      <c r="X400"/>
      <c r="Y400"/>
      <c r="Z400"/>
    </row>
    <row r="401" spans="1:27" s="42" customFormat="1" hidden="1">
      <c r="B401" s="42" t="str">
        <f>CONCATENATE(C400,D400,E400,F400,G400,H400,I400,J400)</f>
        <v>00000000000000000000000000000000</v>
      </c>
      <c r="K401" s="44">
        <v>31</v>
      </c>
      <c r="L401" s="51">
        <v>16</v>
      </c>
      <c r="M401" s="44">
        <v>15</v>
      </c>
      <c r="N401" s="44">
        <v>13</v>
      </c>
      <c r="O401" s="51">
        <v>11</v>
      </c>
      <c r="P401" s="51">
        <v>7</v>
      </c>
      <c r="Q401" s="51">
        <v>6</v>
      </c>
      <c r="R401" s="51">
        <v>3</v>
      </c>
      <c r="S401" s="51">
        <v>0</v>
      </c>
      <c r="T401"/>
      <c r="U401"/>
      <c r="V401"/>
      <c r="W401"/>
      <c r="X401"/>
      <c r="Y401"/>
      <c r="Z401"/>
    </row>
    <row r="402" spans="1:27" s="42" customFormat="1" hidden="1">
      <c r="K402" s="44">
        <v>15</v>
      </c>
      <c r="L402" s="44">
        <v>1</v>
      </c>
      <c r="M402" s="44">
        <v>2</v>
      </c>
      <c r="N402" s="44">
        <v>2</v>
      </c>
      <c r="O402" s="44">
        <v>4</v>
      </c>
      <c r="P402" s="44">
        <v>1</v>
      </c>
      <c r="Q402" s="44">
        <v>3</v>
      </c>
      <c r="R402" s="44">
        <v>3</v>
      </c>
      <c r="S402" s="44">
        <v>1</v>
      </c>
      <c r="T402"/>
      <c r="U402"/>
      <c r="V402"/>
      <c r="W402"/>
      <c r="X402"/>
      <c r="Y402"/>
      <c r="Z402"/>
    </row>
    <row r="403" spans="1:27" s="42" customFormat="1">
      <c r="B403" s="63" t="s">
        <v>411</v>
      </c>
      <c r="K403" s="47" t="str">
        <f t="shared" ref="K403:S403" si="187">MID($B401,32-K401,K402)</f>
        <v>000000000000000</v>
      </c>
      <c r="L403" s="47" t="str">
        <f t="shared" si="187"/>
        <v>0</v>
      </c>
      <c r="M403" s="47" t="str">
        <f t="shared" si="187"/>
        <v>00</v>
      </c>
      <c r="N403" s="47" t="str">
        <f t="shared" si="187"/>
        <v>00</v>
      </c>
      <c r="O403" s="47" t="str">
        <f t="shared" si="187"/>
        <v>0000</v>
      </c>
      <c r="P403" s="47" t="str">
        <f t="shared" si="187"/>
        <v>0</v>
      </c>
      <c r="Q403" s="47" t="str">
        <f t="shared" si="187"/>
        <v>000</v>
      </c>
      <c r="R403" s="47" t="str">
        <f t="shared" si="187"/>
        <v>000</v>
      </c>
      <c r="S403" s="47" t="str">
        <f t="shared" si="187"/>
        <v>0</v>
      </c>
      <c r="T403"/>
      <c r="U403"/>
      <c r="V403"/>
      <c r="W403"/>
      <c r="X403"/>
      <c r="Y403"/>
      <c r="Z403"/>
    </row>
    <row r="404" spans="1:27" s="42" customFormat="1">
      <c r="B404" s="64" t="s">
        <v>412</v>
      </c>
      <c r="K404" s="47" t="s">
        <v>353</v>
      </c>
      <c r="L404" s="44">
        <f>BIN2DEC(L403)</f>
        <v>0</v>
      </c>
      <c r="M404" s="44" t="s">
        <v>353</v>
      </c>
      <c r="N404" s="44">
        <f t="shared" ref="N404:S404" si="188">BIN2DEC(N403)</f>
        <v>0</v>
      </c>
      <c r="O404" s="44">
        <f t="shared" si="188"/>
        <v>0</v>
      </c>
      <c r="P404" s="44">
        <f t="shared" si="188"/>
        <v>0</v>
      </c>
      <c r="Q404" s="44">
        <f t="shared" si="188"/>
        <v>0</v>
      </c>
      <c r="R404" s="44">
        <f t="shared" si="188"/>
        <v>0</v>
      </c>
      <c r="S404" s="44">
        <f t="shared" si="188"/>
        <v>0</v>
      </c>
      <c r="T404"/>
      <c r="U404"/>
      <c r="V404"/>
      <c r="W404"/>
      <c r="X404"/>
      <c r="Y404"/>
      <c r="Z404"/>
    </row>
    <row r="406" spans="1:27" s="42" customFormat="1">
      <c r="A406" s="41" t="s">
        <v>489</v>
      </c>
      <c r="B406" s="42" t="str">
        <f xml:space="preserve"> VLOOKUP(A406,'Reg Dump'!A:C,2,FALSE)</f>
        <v>0x00000000</v>
      </c>
      <c r="C406" s="43" t="str">
        <f t="shared" ref="C406:J406" si="189">HEX2BIN(LEFT(RIGHT(RIGHT($B406,8),C$1),1),4)</f>
        <v>0000</v>
      </c>
      <c r="D406" s="43" t="str">
        <f t="shared" si="189"/>
        <v>0000</v>
      </c>
      <c r="E406" s="43" t="str">
        <f t="shared" si="189"/>
        <v>0000</v>
      </c>
      <c r="F406" s="43" t="str">
        <f t="shared" si="189"/>
        <v>0000</v>
      </c>
      <c r="G406" s="43" t="str">
        <f t="shared" si="189"/>
        <v>0000</v>
      </c>
      <c r="H406" s="43" t="str">
        <f t="shared" si="189"/>
        <v>0000</v>
      </c>
      <c r="I406" s="43" t="str">
        <f t="shared" si="189"/>
        <v>0000</v>
      </c>
      <c r="J406" s="43" t="str">
        <f t="shared" si="189"/>
        <v>0000</v>
      </c>
      <c r="K406" s="44" t="s">
        <v>86</v>
      </c>
      <c r="L406" s="44" t="s">
        <v>588</v>
      </c>
      <c r="M406" s="44" t="s">
        <v>86</v>
      </c>
      <c r="N406" s="44" t="s">
        <v>589</v>
      </c>
      <c r="O406"/>
      <c r="P406"/>
      <c r="Q406"/>
      <c r="R406"/>
      <c r="S406"/>
      <c r="T406"/>
      <c r="U406"/>
      <c r="V406"/>
      <c r="W406"/>
      <c r="X406"/>
      <c r="Y406"/>
      <c r="Z406"/>
      <c r="AA406"/>
    </row>
    <row r="407" spans="1:27" s="42" customFormat="1" hidden="1">
      <c r="B407" s="42" t="str">
        <f>CONCATENATE(C406,D406,E406,F406,G406,H406,I406,J406)</f>
        <v>00000000000000000000000000000000</v>
      </c>
      <c r="K407" s="44">
        <v>31</v>
      </c>
      <c r="L407" s="51">
        <v>8</v>
      </c>
      <c r="M407" s="44">
        <v>7</v>
      </c>
      <c r="N407" s="51">
        <v>3</v>
      </c>
      <c r="O407"/>
      <c r="P407"/>
      <c r="Q407"/>
      <c r="R407"/>
      <c r="S407"/>
      <c r="T407"/>
      <c r="U407"/>
      <c r="V407"/>
      <c r="W407"/>
      <c r="X407"/>
      <c r="Y407"/>
      <c r="Z407"/>
      <c r="AA407"/>
    </row>
    <row r="408" spans="1:27" s="42" customFormat="1" hidden="1">
      <c r="K408" s="44">
        <v>23</v>
      </c>
      <c r="L408" s="44">
        <v>1</v>
      </c>
      <c r="M408" s="44">
        <v>4</v>
      </c>
      <c r="N408" s="44">
        <v>4</v>
      </c>
      <c r="O408"/>
      <c r="P408"/>
      <c r="Q408"/>
      <c r="R408"/>
      <c r="S408"/>
      <c r="T408"/>
      <c r="U408"/>
      <c r="V408"/>
      <c r="W408"/>
      <c r="X408"/>
      <c r="Y408"/>
      <c r="Z408"/>
      <c r="AA408"/>
    </row>
    <row r="409" spans="1:27" s="42" customFormat="1">
      <c r="B409" s="63" t="s">
        <v>411</v>
      </c>
      <c r="K409" s="47" t="str">
        <f>MID($B407,32-K407,K408)</f>
        <v>00000000000000000000000</v>
      </c>
      <c r="L409" s="47" t="str">
        <f>MID($B407,32-L407,L408)</f>
        <v>0</v>
      </c>
      <c r="M409" s="47" t="str">
        <f>MID($B407,32-M407,M408)</f>
        <v>0000</v>
      </c>
      <c r="N409" s="47" t="str">
        <f>MID($B407,32-N407,N408)</f>
        <v>0000</v>
      </c>
      <c r="O409"/>
      <c r="P409"/>
      <c r="Q409"/>
      <c r="R409"/>
      <c r="S409"/>
      <c r="T409"/>
      <c r="U409"/>
      <c r="V409"/>
      <c r="W409"/>
      <c r="X409"/>
      <c r="Y409"/>
      <c r="Z409"/>
      <c r="AA409"/>
    </row>
    <row r="410" spans="1:27" s="42" customFormat="1">
      <c r="B410" s="64" t="s">
        <v>412</v>
      </c>
      <c r="K410" s="47" t="s">
        <v>353</v>
      </c>
      <c r="L410" s="44">
        <f>BIN2DEC(L409)</f>
        <v>0</v>
      </c>
      <c r="M410" s="47" t="s">
        <v>353</v>
      </c>
      <c r="N410" s="44">
        <f>BIN2DEC(N409)</f>
        <v>0</v>
      </c>
      <c r="O410"/>
      <c r="P410"/>
      <c r="Q410"/>
      <c r="R410"/>
      <c r="S410"/>
      <c r="T410"/>
      <c r="U410"/>
      <c r="V410"/>
      <c r="W410"/>
      <c r="X410"/>
      <c r="Y410"/>
      <c r="Z410"/>
      <c r="AA410"/>
    </row>
    <row r="412" spans="1:27" s="42" customFormat="1">
      <c r="A412" s="41" t="s">
        <v>490</v>
      </c>
      <c r="B412" s="42" t="str">
        <f xml:space="preserve"> VLOOKUP(A412,'Reg Dump'!A:C,2,FALSE)</f>
        <v>0x00000000</v>
      </c>
      <c r="C412" s="43" t="str">
        <f t="shared" ref="C412:J412" si="190">HEX2BIN(LEFT(RIGHT(RIGHT($B412,8),C$1),1),4)</f>
        <v>0000</v>
      </c>
      <c r="D412" s="43" t="str">
        <f t="shared" si="190"/>
        <v>0000</v>
      </c>
      <c r="E412" s="43" t="str">
        <f t="shared" si="190"/>
        <v>0000</v>
      </c>
      <c r="F412" s="43" t="str">
        <f t="shared" si="190"/>
        <v>0000</v>
      </c>
      <c r="G412" s="43" t="str">
        <f t="shared" si="190"/>
        <v>0000</v>
      </c>
      <c r="H412" s="43" t="str">
        <f t="shared" si="190"/>
        <v>0000</v>
      </c>
      <c r="I412" s="43" t="str">
        <f t="shared" si="190"/>
        <v>0000</v>
      </c>
      <c r="J412" s="43" t="str">
        <f t="shared" si="190"/>
        <v>0000</v>
      </c>
      <c r="K412" s="44" t="s">
        <v>590</v>
      </c>
      <c r="L412" s="44" t="s">
        <v>591</v>
      </c>
      <c r="M412" s="44" t="s">
        <v>86</v>
      </c>
      <c r="N412" s="44" t="s">
        <v>592</v>
      </c>
      <c r="O412" s="44" t="s">
        <v>593</v>
      </c>
      <c r="P412" s="44" t="s">
        <v>594</v>
      </c>
      <c r="Q412" s="44" t="s">
        <v>595</v>
      </c>
      <c r="R412" s="44" t="s">
        <v>596</v>
      </c>
      <c r="S412" s="44" t="s">
        <v>597</v>
      </c>
      <c r="T412" s="44" t="s">
        <v>598</v>
      </c>
      <c r="U412" s="44" t="s">
        <v>599</v>
      </c>
      <c r="V412" s="44" t="s">
        <v>600</v>
      </c>
      <c r="W412"/>
      <c r="X412"/>
      <c r="Y412"/>
      <c r="Z412"/>
    </row>
    <row r="413" spans="1:27" s="42" customFormat="1" hidden="1">
      <c r="B413" s="42" t="str">
        <f>CONCATENATE(C412,D412,E412,F412,G412,H412,I412,J412)</f>
        <v>00000000000000000000000000000000</v>
      </c>
      <c r="K413" s="44">
        <v>31</v>
      </c>
      <c r="L413" s="51">
        <v>21</v>
      </c>
      <c r="M413" s="44">
        <v>11</v>
      </c>
      <c r="N413" s="44">
        <v>8</v>
      </c>
      <c r="O413" s="51">
        <v>7</v>
      </c>
      <c r="P413" s="51">
        <v>6</v>
      </c>
      <c r="Q413" s="51">
        <v>5</v>
      </c>
      <c r="R413" s="51">
        <v>4</v>
      </c>
      <c r="S413" s="51">
        <v>3</v>
      </c>
      <c r="T413" s="51">
        <v>2</v>
      </c>
      <c r="U413" s="51">
        <v>1</v>
      </c>
      <c r="V413" s="51">
        <v>0</v>
      </c>
      <c r="W413"/>
      <c r="X413"/>
      <c r="Y413"/>
      <c r="Z413"/>
    </row>
    <row r="414" spans="1:27" s="42" customFormat="1" hidden="1">
      <c r="K414" s="44">
        <v>10</v>
      </c>
      <c r="L414" s="44">
        <v>10</v>
      </c>
      <c r="M414" s="44">
        <v>3</v>
      </c>
      <c r="N414" s="44">
        <v>1</v>
      </c>
      <c r="O414" s="44">
        <v>1</v>
      </c>
      <c r="P414" s="44">
        <v>1</v>
      </c>
      <c r="Q414" s="44">
        <v>1</v>
      </c>
      <c r="R414" s="44">
        <v>1</v>
      </c>
      <c r="S414" s="44">
        <v>1</v>
      </c>
      <c r="T414" s="44">
        <v>1</v>
      </c>
      <c r="U414" s="44">
        <v>1</v>
      </c>
      <c r="V414" s="44">
        <v>1</v>
      </c>
      <c r="W414"/>
      <c r="X414"/>
      <c r="Y414"/>
      <c r="Z414"/>
    </row>
    <row r="415" spans="1:27" s="42" customFormat="1">
      <c r="B415" s="63" t="s">
        <v>411</v>
      </c>
      <c r="K415" s="47" t="str">
        <f t="shared" ref="K415:V415" si="191">MID($B413,32-K413,K414)</f>
        <v>0000000000</v>
      </c>
      <c r="L415" s="47" t="str">
        <f t="shared" si="191"/>
        <v>0000000000</v>
      </c>
      <c r="M415" s="47" t="str">
        <f t="shared" si="191"/>
        <v>000</v>
      </c>
      <c r="N415" s="47" t="str">
        <f t="shared" si="191"/>
        <v>0</v>
      </c>
      <c r="O415" s="47" t="str">
        <f t="shared" si="191"/>
        <v>0</v>
      </c>
      <c r="P415" s="47" t="str">
        <f t="shared" si="191"/>
        <v>0</v>
      </c>
      <c r="Q415" s="47" t="str">
        <f t="shared" si="191"/>
        <v>0</v>
      </c>
      <c r="R415" s="47" t="str">
        <f t="shared" si="191"/>
        <v>0</v>
      </c>
      <c r="S415" s="47" t="str">
        <f t="shared" si="191"/>
        <v>0</v>
      </c>
      <c r="T415" s="47" t="str">
        <f t="shared" si="191"/>
        <v>0</v>
      </c>
      <c r="U415" s="47" t="str">
        <f t="shared" si="191"/>
        <v>0</v>
      </c>
      <c r="V415" s="47" t="str">
        <f t="shared" si="191"/>
        <v>0</v>
      </c>
      <c r="W415"/>
      <c r="X415"/>
      <c r="Y415"/>
      <c r="Z415"/>
    </row>
    <row r="416" spans="1:27" s="42" customFormat="1">
      <c r="B416" s="64" t="s">
        <v>412</v>
      </c>
      <c r="K416" s="44">
        <f>BIN2DEC(K415)</f>
        <v>0</v>
      </c>
      <c r="L416" s="44">
        <f>BIN2DEC(L415)</f>
        <v>0</v>
      </c>
      <c r="M416" s="44" t="s">
        <v>353</v>
      </c>
      <c r="N416" s="44">
        <f t="shared" ref="N416:V416" si="192">BIN2DEC(N415)</f>
        <v>0</v>
      </c>
      <c r="O416" s="44">
        <f t="shared" si="192"/>
        <v>0</v>
      </c>
      <c r="P416" s="44">
        <f t="shared" si="192"/>
        <v>0</v>
      </c>
      <c r="Q416" s="44">
        <f t="shared" si="192"/>
        <v>0</v>
      </c>
      <c r="R416" s="44">
        <f t="shared" si="192"/>
        <v>0</v>
      </c>
      <c r="S416" s="44">
        <f t="shared" si="192"/>
        <v>0</v>
      </c>
      <c r="T416" s="44">
        <f t="shared" si="192"/>
        <v>0</v>
      </c>
      <c r="U416" s="44">
        <f t="shared" si="192"/>
        <v>0</v>
      </c>
      <c r="V416" s="44">
        <f t="shared" si="192"/>
        <v>0</v>
      </c>
      <c r="W416"/>
      <c r="X416"/>
      <c r="Y416"/>
      <c r="Z416"/>
    </row>
    <row r="418" spans="1:37" s="42" customFormat="1">
      <c r="A418" s="41" t="s">
        <v>601</v>
      </c>
      <c r="B418" s="42" t="str">
        <f xml:space="preserve"> VLOOKUP(A418,'Reg Dump'!A:C,2,FALSE)</f>
        <v>0x00000000</v>
      </c>
      <c r="C418" s="43" t="str">
        <f t="shared" ref="C418:J418" si="193">HEX2BIN(LEFT(RIGHT(RIGHT($B418,8),C$1),1),4)</f>
        <v>0000</v>
      </c>
      <c r="D418" s="43" t="str">
        <f t="shared" si="193"/>
        <v>0000</v>
      </c>
      <c r="E418" s="43" t="str">
        <f t="shared" si="193"/>
        <v>0000</v>
      </c>
      <c r="F418" s="43" t="str">
        <f t="shared" si="193"/>
        <v>0000</v>
      </c>
      <c r="G418" s="43" t="str">
        <f t="shared" si="193"/>
        <v>0000</v>
      </c>
      <c r="H418" s="43" t="str">
        <f t="shared" si="193"/>
        <v>0000</v>
      </c>
      <c r="I418" s="43" t="str">
        <f t="shared" si="193"/>
        <v>0000</v>
      </c>
      <c r="J418" s="43" t="str">
        <f t="shared" si="193"/>
        <v>0000</v>
      </c>
      <c r="K418" s="44" t="s">
        <v>86</v>
      </c>
      <c r="L418" s="44" t="s">
        <v>602</v>
      </c>
      <c r="M418" s="44" t="s">
        <v>603</v>
      </c>
      <c r="N418" s="44" t="s">
        <v>604</v>
      </c>
      <c r="O418" s="44" t="s">
        <v>605</v>
      </c>
      <c r="P418" s="44" t="s">
        <v>606</v>
      </c>
      <c r="Q418" s="44" t="s">
        <v>607</v>
      </c>
      <c r="R418" s="44" t="s">
        <v>608</v>
      </c>
      <c r="S418" s="44" t="s">
        <v>609</v>
      </c>
      <c r="T418" s="44" t="s">
        <v>610</v>
      </c>
      <c r="U418" s="44" t="s">
        <v>611</v>
      </c>
      <c r="V418" s="44" t="s">
        <v>612</v>
      </c>
      <c r="W418" s="44" t="s">
        <v>613</v>
      </c>
      <c r="X418" s="44" t="s">
        <v>86</v>
      </c>
      <c r="Y418" s="44" t="s">
        <v>614</v>
      </c>
      <c r="Z418" s="44" t="s">
        <v>615</v>
      </c>
      <c r="AA418" s="44" t="s">
        <v>616</v>
      </c>
      <c r="AB418" s="44" t="s">
        <v>617</v>
      </c>
      <c r="AC418" s="44" t="s">
        <v>618</v>
      </c>
      <c r="AD418" s="44" t="s">
        <v>619</v>
      </c>
      <c r="AE418" s="44" t="s">
        <v>620</v>
      </c>
      <c r="AF418" s="44" t="s">
        <v>621</v>
      </c>
      <c r="AG418" s="44" t="s">
        <v>622</v>
      </c>
      <c r="AH418" s="44" t="s">
        <v>623</v>
      </c>
      <c r="AI418" s="44" t="s">
        <v>624</v>
      </c>
      <c r="AJ418" s="44" t="s">
        <v>625</v>
      </c>
      <c r="AK418"/>
    </row>
    <row r="419" spans="1:37" s="42" customFormat="1" hidden="1">
      <c r="B419" s="42" t="str">
        <f>CONCATENATE(C418,D418,E418,F418,G418,H418,I418,J418)</f>
        <v>00000000000000000000000000000000</v>
      </c>
      <c r="K419" s="44">
        <v>31</v>
      </c>
      <c r="L419" s="51">
        <v>27</v>
      </c>
      <c r="M419" s="44">
        <v>26</v>
      </c>
      <c r="N419" s="44">
        <v>25</v>
      </c>
      <c r="O419" s="51">
        <v>24</v>
      </c>
      <c r="P419" s="51">
        <v>23</v>
      </c>
      <c r="Q419" s="51">
        <v>22</v>
      </c>
      <c r="R419" s="51">
        <v>21</v>
      </c>
      <c r="S419" s="51">
        <v>20</v>
      </c>
      <c r="T419" s="51">
        <v>19</v>
      </c>
      <c r="U419" s="51">
        <v>18</v>
      </c>
      <c r="V419" s="51">
        <v>17</v>
      </c>
      <c r="W419" s="51">
        <v>16</v>
      </c>
      <c r="X419" s="51">
        <v>15</v>
      </c>
      <c r="Y419" s="51">
        <v>11</v>
      </c>
      <c r="Z419" s="51">
        <v>10</v>
      </c>
      <c r="AA419" s="51">
        <v>9</v>
      </c>
      <c r="AB419" s="51">
        <v>8</v>
      </c>
      <c r="AC419" s="51">
        <v>7</v>
      </c>
      <c r="AD419" s="51">
        <v>6</v>
      </c>
      <c r="AE419" s="51">
        <v>5</v>
      </c>
      <c r="AF419" s="51">
        <v>4</v>
      </c>
      <c r="AG419" s="51">
        <v>3</v>
      </c>
      <c r="AH419" s="51">
        <v>2</v>
      </c>
      <c r="AI419" s="51">
        <v>1</v>
      </c>
      <c r="AJ419" s="51">
        <v>0</v>
      </c>
      <c r="AK419"/>
    </row>
    <row r="420" spans="1:37" s="42" customFormat="1" hidden="1">
      <c r="K420" s="44">
        <v>4</v>
      </c>
      <c r="L420" s="44">
        <v>1</v>
      </c>
      <c r="M420" s="44">
        <v>1</v>
      </c>
      <c r="N420" s="44">
        <v>1</v>
      </c>
      <c r="O420" s="44">
        <v>1</v>
      </c>
      <c r="P420" s="44">
        <v>1</v>
      </c>
      <c r="Q420" s="44">
        <v>1</v>
      </c>
      <c r="R420" s="44">
        <v>1</v>
      </c>
      <c r="S420" s="44">
        <v>1</v>
      </c>
      <c r="T420" s="44">
        <v>1</v>
      </c>
      <c r="U420" s="44">
        <v>1</v>
      </c>
      <c r="V420" s="44">
        <v>1</v>
      </c>
      <c r="W420" s="44">
        <v>1</v>
      </c>
      <c r="X420" s="44">
        <v>4</v>
      </c>
      <c r="Y420" s="44">
        <v>1</v>
      </c>
      <c r="Z420" s="44">
        <v>1</v>
      </c>
      <c r="AA420" s="44">
        <v>1</v>
      </c>
      <c r="AB420" s="44">
        <v>1</v>
      </c>
      <c r="AC420" s="44">
        <v>1</v>
      </c>
      <c r="AD420" s="44">
        <v>1</v>
      </c>
      <c r="AE420" s="44">
        <v>1</v>
      </c>
      <c r="AF420" s="44">
        <v>1</v>
      </c>
      <c r="AG420" s="44">
        <v>1</v>
      </c>
      <c r="AH420" s="44">
        <v>1</v>
      </c>
      <c r="AI420" s="44">
        <v>1</v>
      </c>
      <c r="AJ420" s="44">
        <v>1</v>
      </c>
      <c r="AK420"/>
    </row>
    <row r="421" spans="1:37" s="42" customFormat="1">
      <c r="B421" s="63" t="s">
        <v>411</v>
      </c>
      <c r="K421" s="47" t="str">
        <f t="shared" ref="K421:AJ421" si="194">MID($B419,32-K419,K420)</f>
        <v>0000</v>
      </c>
      <c r="L421" s="47" t="str">
        <f t="shared" si="194"/>
        <v>0</v>
      </c>
      <c r="M421" s="47" t="str">
        <f t="shared" si="194"/>
        <v>0</v>
      </c>
      <c r="N421" s="47" t="str">
        <f t="shared" si="194"/>
        <v>0</v>
      </c>
      <c r="O421" s="47" t="str">
        <f t="shared" si="194"/>
        <v>0</v>
      </c>
      <c r="P421" s="47" t="str">
        <f t="shared" si="194"/>
        <v>0</v>
      </c>
      <c r="Q421" s="47" t="str">
        <f t="shared" si="194"/>
        <v>0</v>
      </c>
      <c r="R421" s="47" t="str">
        <f t="shared" si="194"/>
        <v>0</v>
      </c>
      <c r="S421" s="47" t="str">
        <f t="shared" si="194"/>
        <v>0</v>
      </c>
      <c r="T421" s="47" t="str">
        <f t="shared" si="194"/>
        <v>0</v>
      </c>
      <c r="U421" s="47" t="str">
        <f t="shared" si="194"/>
        <v>0</v>
      </c>
      <c r="V421" s="47" t="str">
        <f t="shared" si="194"/>
        <v>0</v>
      </c>
      <c r="W421" s="47" t="str">
        <f t="shared" si="194"/>
        <v>0</v>
      </c>
      <c r="X421" s="47" t="str">
        <f t="shared" si="194"/>
        <v>0000</v>
      </c>
      <c r="Y421" s="47" t="str">
        <f t="shared" si="194"/>
        <v>0</v>
      </c>
      <c r="Z421" s="47" t="str">
        <f t="shared" si="194"/>
        <v>0</v>
      </c>
      <c r="AA421" s="47" t="str">
        <f t="shared" si="194"/>
        <v>0</v>
      </c>
      <c r="AB421" s="47" t="str">
        <f t="shared" si="194"/>
        <v>0</v>
      </c>
      <c r="AC421" s="47" t="str">
        <f t="shared" si="194"/>
        <v>0</v>
      </c>
      <c r="AD421" s="47" t="str">
        <f t="shared" si="194"/>
        <v>0</v>
      </c>
      <c r="AE421" s="47" t="str">
        <f t="shared" si="194"/>
        <v>0</v>
      </c>
      <c r="AF421" s="47" t="str">
        <f t="shared" si="194"/>
        <v>0</v>
      </c>
      <c r="AG421" s="47" t="str">
        <f t="shared" si="194"/>
        <v>0</v>
      </c>
      <c r="AH421" s="47" t="str">
        <f t="shared" si="194"/>
        <v>0</v>
      </c>
      <c r="AI421" s="47" t="str">
        <f t="shared" si="194"/>
        <v>0</v>
      </c>
      <c r="AJ421" s="47" t="str">
        <f t="shared" si="194"/>
        <v>0</v>
      </c>
      <c r="AK421"/>
    </row>
    <row r="422" spans="1:37" s="42" customFormat="1">
      <c r="B422" s="64" t="s">
        <v>412</v>
      </c>
      <c r="K422" s="47" t="s">
        <v>353</v>
      </c>
      <c r="L422" s="44">
        <f t="shared" ref="L422:AJ422" si="195">BIN2DEC(L421)</f>
        <v>0</v>
      </c>
      <c r="M422" s="44">
        <f t="shared" si="195"/>
        <v>0</v>
      </c>
      <c r="N422" s="44">
        <f t="shared" si="195"/>
        <v>0</v>
      </c>
      <c r="O422" s="44">
        <f t="shared" si="195"/>
        <v>0</v>
      </c>
      <c r="P422" s="44">
        <f t="shared" si="195"/>
        <v>0</v>
      </c>
      <c r="Q422" s="44">
        <f t="shared" si="195"/>
        <v>0</v>
      </c>
      <c r="R422" s="44">
        <f t="shared" si="195"/>
        <v>0</v>
      </c>
      <c r="S422" s="44">
        <f t="shared" si="195"/>
        <v>0</v>
      </c>
      <c r="T422" s="44">
        <f t="shared" si="195"/>
        <v>0</v>
      </c>
      <c r="U422" s="44">
        <f t="shared" si="195"/>
        <v>0</v>
      </c>
      <c r="V422" s="44">
        <f t="shared" si="195"/>
        <v>0</v>
      </c>
      <c r="W422" s="44">
        <f t="shared" si="195"/>
        <v>0</v>
      </c>
      <c r="X422" s="44">
        <f t="shared" si="195"/>
        <v>0</v>
      </c>
      <c r="Y422" s="44">
        <f t="shared" si="195"/>
        <v>0</v>
      </c>
      <c r="Z422" s="44">
        <f t="shared" si="195"/>
        <v>0</v>
      </c>
      <c r="AA422" s="44">
        <f t="shared" si="195"/>
        <v>0</v>
      </c>
      <c r="AB422" s="44">
        <f t="shared" si="195"/>
        <v>0</v>
      </c>
      <c r="AC422" s="44">
        <f t="shared" si="195"/>
        <v>0</v>
      </c>
      <c r="AD422" s="44">
        <f t="shared" si="195"/>
        <v>0</v>
      </c>
      <c r="AE422" s="44">
        <f t="shared" si="195"/>
        <v>0</v>
      </c>
      <c r="AF422" s="44">
        <f t="shared" si="195"/>
        <v>0</v>
      </c>
      <c r="AG422" s="44">
        <f t="shared" si="195"/>
        <v>0</v>
      </c>
      <c r="AH422" s="44">
        <f t="shared" si="195"/>
        <v>0</v>
      </c>
      <c r="AI422" s="44">
        <f t="shared" si="195"/>
        <v>0</v>
      </c>
      <c r="AJ422" s="44">
        <f t="shared" si="195"/>
        <v>0</v>
      </c>
      <c r="AK422"/>
    </row>
  </sheetData>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
  <dimension ref="A1:AK536"/>
  <sheetViews>
    <sheetView zoomScale="85" zoomScaleNormal="85" workbookViewId="0">
      <pane ySplit="1" topLeftCell="A63" activePane="bottomLeft" state="frozen"/>
      <selection pane="bottomLeft" activeCell="A2" sqref="A2"/>
    </sheetView>
  </sheetViews>
  <sheetFormatPr defaultRowHeight="15"/>
  <cols>
    <col min="1" max="1" width="28.7109375" bestFit="1" customWidth="1"/>
    <col min="2" max="2" width="15.140625" customWidth="1"/>
    <col min="3" max="7" width="5.5703125" hidden="1" customWidth="1"/>
    <col min="8" max="10" width="5.140625" hidden="1" customWidth="1"/>
    <col min="11" max="11" width="33.28515625" customWidth="1"/>
    <col min="12" max="12" width="33.28515625" bestFit="1" customWidth="1"/>
    <col min="13" max="13" width="28.5703125" bestFit="1" customWidth="1"/>
    <col min="14" max="14" width="23.42578125" bestFit="1" customWidth="1"/>
    <col min="15" max="15" width="29.28515625" bestFit="1" customWidth="1"/>
    <col min="16" max="16" width="19.85546875" bestFit="1" customWidth="1"/>
    <col min="17" max="17" width="28.7109375" bestFit="1" customWidth="1"/>
    <col min="18" max="18" width="25" bestFit="1" customWidth="1"/>
    <col min="19" max="19" width="24" bestFit="1" customWidth="1"/>
    <col min="20" max="20" width="20.7109375" bestFit="1" customWidth="1"/>
    <col min="21" max="21" width="22.7109375" bestFit="1" customWidth="1"/>
    <col min="22" max="22" width="15" bestFit="1" customWidth="1"/>
    <col min="23" max="23" width="10" bestFit="1" customWidth="1"/>
    <col min="24" max="24" width="11" bestFit="1" customWidth="1"/>
    <col min="25" max="25" width="11.42578125" bestFit="1" customWidth="1"/>
    <col min="26" max="26" width="14" bestFit="1" customWidth="1"/>
    <col min="27" max="27" width="10" bestFit="1" customWidth="1"/>
    <col min="28" max="28" width="23.42578125" bestFit="1" customWidth="1"/>
    <col min="29" max="29" width="10" bestFit="1" customWidth="1"/>
    <col min="30" max="30" width="18.140625" bestFit="1" customWidth="1"/>
    <col min="31" max="32" width="16.5703125" customWidth="1"/>
  </cols>
  <sheetData>
    <row r="1" spans="1:20" ht="21">
      <c r="A1" s="15" t="s">
        <v>75</v>
      </c>
      <c r="B1" s="15" t="s">
        <v>76</v>
      </c>
      <c r="C1" s="4">
        <v>8</v>
      </c>
      <c r="D1" s="4">
        <v>7</v>
      </c>
      <c r="E1" s="4">
        <v>6</v>
      </c>
      <c r="F1" s="4">
        <v>5</v>
      </c>
      <c r="G1" s="4">
        <v>4</v>
      </c>
      <c r="H1" s="4">
        <v>3</v>
      </c>
      <c r="I1" s="4">
        <v>2</v>
      </c>
      <c r="J1" s="4">
        <v>1</v>
      </c>
      <c r="K1" s="15" t="s">
        <v>162</v>
      </c>
      <c r="L1" s="3"/>
      <c r="M1" s="3"/>
      <c r="N1" s="3"/>
      <c r="O1" s="3"/>
      <c r="P1" s="3"/>
      <c r="Q1" s="3"/>
      <c r="R1" s="3"/>
      <c r="S1" s="3"/>
      <c r="T1" s="3"/>
    </row>
    <row r="2" spans="1:20" s="17" customFormat="1"/>
    <row r="3" spans="1:20" ht="15" customHeight="1">
      <c r="A3" s="15"/>
      <c r="B3" s="15"/>
      <c r="C3" s="3" t="s">
        <v>67</v>
      </c>
      <c r="D3" s="3" t="s">
        <v>68</v>
      </c>
      <c r="E3" s="3" t="s">
        <v>69</v>
      </c>
      <c r="F3" s="3" t="s">
        <v>70</v>
      </c>
      <c r="G3" s="3" t="s">
        <v>71</v>
      </c>
      <c r="H3" s="3" t="s">
        <v>72</v>
      </c>
      <c r="I3" s="3" t="s">
        <v>73</v>
      </c>
      <c r="J3" s="3" t="s">
        <v>74</v>
      </c>
      <c r="K3" s="3" t="s">
        <v>413</v>
      </c>
      <c r="L3" s="3"/>
      <c r="M3" s="3"/>
      <c r="N3" s="3"/>
      <c r="O3" s="3"/>
      <c r="P3" s="3"/>
      <c r="Q3" s="3"/>
      <c r="R3" s="3"/>
      <c r="S3" s="3"/>
      <c r="T3" s="3"/>
    </row>
    <row r="4" spans="1:20" s="8" customFormat="1">
      <c r="A4" s="1" t="s">
        <v>0</v>
      </c>
      <c r="B4" s="8" t="str">
        <f xml:space="preserve"> VLOOKUP(A4,'Reg Dump'!A:C,2,FALSE)</f>
        <v>0x00000060</v>
      </c>
      <c r="C4" s="8" t="str">
        <f t="shared" ref="C4:J4" si="0">HEX2BIN(LEFT(RIGHT(RIGHT($B4,8),C$1),1),4)</f>
        <v>0000</v>
      </c>
      <c r="D4" s="8" t="str">
        <f t="shared" si="0"/>
        <v>0000</v>
      </c>
      <c r="E4" s="8" t="str">
        <f t="shared" si="0"/>
        <v>0000</v>
      </c>
      <c r="F4" s="8" t="str">
        <f t="shared" si="0"/>
        <v>0000</v>
      </c>
      <c r="G4" s="8" t="str">
        <f t="shared" si="0"/>
        <v>0000</v>
      </c>
      <c r="H4" s="8" t="str">
        <f t="shared" si="0"/>
        <v>0000</v>
      </c>
      <c r="I4" s="8" t="str">
        <f t="shared" si="0"/>
        <v>0110</v>
      </c>
      <c r="J4" s="8" t="str">
        <f t="shared" si="0"/>
        <v>0000</v>
      </c>
      <c r="K4" s="67" t="s">
        <v>86</v>
      </c>
      <c r="L4" s="10" t="s">
        <v>126</v>
      </c>
      <c r="M4" s="12"/>
      <c r="N4" s="12"/>
      <c r="O4" s="12"/>
    </row>
    <row r="5" spans="1:20" s="8" customFormat="1" ht="16.5" hidden="1" customHeight="1" thickTop="1" thickBot="1">
      <c r="B5" s="8" t="str">
        <f>CONCATENATE(C4,D4,E4,F4,G4,H4,I4,J4)</f>
        <v>00000000000000000000000001100000</v>
      </c>
      <c r="K5" s="10">
        <v>31</v>
      </c>
      <c r="L5" s="11">
        <v>7</v>
      </c>
      <c r="M5" s="12"/>
      <c r="N5" s="12"/>
      <c r="O5" s="13"/>
    </row>
    <row r="6" spans="1:20" s="8" customFormat="1" ht="16.5" hidden="1" customHeight="1" thickTop="1" thickBot="1">
      <c r="K6" s="10">
        <v>24</v>
      </c>
      <c r="L6" s="10">
        <v>8</v>
      </c>
      <c r="M6" s="12"/>
      <c r="N6" s="12"/>
      <c r="O6" s="12"/>
    </row>
    <row r="7" spans="1:20" s="8" customFormat="1">
      <c r="B7" s="59" t="s">
        <v>411</v>
      </c>
      <c r="K7" s="10" t="str">
        <f>MID($B5,32-K5,K6)</f>
        <v>000000000000000000000000</v>
      </c>
      <c r="L7" s="10" t="str">
        <f>MID($B5,32-L5,L6)</f>
        <v>01100000</v>
      </c>
      <c r="M7" s="12"/>
      <c r="N7" s="12"/>
      <c r="O7" s="12"/>
    </row>
    <row r="8" spans="1:20" s="8" customFormat="1">
      <c r="B8" s="59" t="s">
        <v>412</v>
      </c>
      <c r="K8" s="10" t="s">
        <v>353</v>
      </c>
      <c r="L8" s="10" t="s">
        <v>414</v>
      </c>
    </row>
    <row r="9" spans="1:20" s="8" customFormat="1">
      <c r="B9" s="59"/>
    </row>
    <row r="10" spans="1:20" s="8" customFormat="1">
      <c r="A10" s="1" t="s">
        <v>2</v>
      </c>
      <c r="B10" s="8" t="str">
        <f xml:space="preserve"> VLOOKUP(A10,'Reg Dump'!A:C,2,FALSE)</f>
        <v>0x00000000</v>
      </c>
      <c r="C10" s="8" t="str">
        <f t="shared" ref="C10:J10" si="1">HEX2BIN(LEFT(RIGHT(RIGHT($B10,8),C$1),1),4)</f>
        <v>0000</v>
      </c>
      <c r="D10" s="8" t="str">
        <f t="shared" si="1"/>
        <v>0000</v>
      </c>
      <c r="E10" s="8" t="str">
        <f t="shared" si="1"/>
        <v>0000</v>
      </c>
      <c r="F10" s="8" t="str">
        <f t="shared" si="1"/>
        <v>0000</v>
      </c>
      <c r="G10" s="8" t="str">
        <f t="shared" si="1"/>
        <v>0000</v>
      </c>
      <c r="H10" s="8" t="str">
        <f t="shared" si="1"/>
        <v>0000</v>
      </c>
      <c r="I10" s="8" t="str">
        <f t="shared" si="1"/>
        <v>0000</v>
      </c>
      <c r="J10" s="8" t="str">
        <f t="shared" si="1"/>
        <v>0000</v>
      </c>
      <c r="K10" s="67" t="s">
        <v>86</v>
      </c>
      <c r="L10" s="10" t="s">
        <v>127</v>
      </c>
      <c r="M10" s="67" t="s">
        <v>86</v>
      </c>
      <c r="N10" s="10" t="s">
        <v>128</v>
      </c>
      <c r="O10" s="10" t="s">
        <v>129</v>
      </c>
    </row>
    <row r="11" spans="1:20" s="8" customFormat="1" ht="16.5" hidden="1" customHeight="1" thickTop="1" thickBot="1">
      <c r="B11" s="8" t="str">
        <f>CONCATENATE(C10,D10,E10,F10,G10,H10,I10,J10)</f>
        <v>00000000000000000000000000000000</v>
      </c>
      <c r="K11" s="10">
        <v>31</v>
      </c>
      <c r="L11" s="11">
        <v>4</v>
      </c>
      <c r="M11" s="10">
        <v>2</v>
      </c>
      <c r="N11" s="10">
        <v>1</v>
      </c>
      <c r="O11" s="10">
        <v>0</v>
      </c>
    </row>
    <row r="12" spans="1:20" s="8" customFormat="1" ht="16.5" hidden="1" customHeight="1" thickTop="1" thickBot="1">
      <c r="K12" s="10">
        <v>27</v>
      </c>
      <c r="L12" s="10">
        <v>2</v>
      </c>
      <c r="M12" s="10">
        <v>1</v>
      </c>
      <c r="N12" s="10">
        <v>1</v>
      </c>
      <c r="O12" s="10">
        <v>1</v>
      </c>
    </row>
    <row r="13" spans="1:20" s="8" customFormat="1">
      <c r="B13" s="59" t="s">
        <v>411</v>
      </c>
      <c r="K13" s="10" t="str">
        <f>MID($B11,32-K11,K12)</f>
        <v>000000000000000000000000000</v>
      </c>
      <c r="L13" s="10" t="str">
        <f>MID($B11,32-L11,L12)</f>
        <v>00</v>
      </c>
      <c r="M13" s="10" t="str">
        <f>MID($B11,32-M11,M12)</f>
        <v>0</v>
      </c>
      <c r="N13" s="10" t="str">
        <f>MID($B11,32-N11,N12)</f>
        <v>0</v>
      </c>
      <c r="O13" s="10" t="str">
        <f>MID($B11,32-O11,O12)</f>
        <v>0</v>
      </c>
    </row>
    <row r="14" spans="1:20" s="8" customFormat="1">
      <c r="B14" s="59" t="s">
        <v>412</v>
      </c>
      <c r="K14" s="10" t="s">
        <v>353</v>
      </c>
      <c r="L14" s="10">
        <f>BIN2DEC(L13)</f>
        <v>0</v>
      </c>
      <c r="M14" s="10" t="s">
        <v>353</v>
      </c>
      <c r="N14" s="10">
        <f>BIN2DEC(N13)</f>
        <v>0</v>
      </c>
      <c r="O14" s="10">
        <f>BIN2DEC(O13)</f>
        <v>0</v>
      </c>
    </row>
    <row r="15" spans="1:20" s="8" customFormat="1"/>
    <row r="16" spans="1:20" s="8" customFormat="1">
      <c r="A16" s="1" t="s">
        <v>5</v>
      </c>
      <c r="B16" s="8" t="str">
        <f xml:space="preserve"> VLOOKUP(A16,'Reg Dump'!A:C,2,FALSE)</f>
        <v>0x00000001</v>
      </c>
      <c r="C16" s="8" t="str">
        <f t="shared" ref="C16:J16" si="2">HEX2BIN(LEFT(RIGHT(RIGHT($B16,8),C$1),1),4)</f>
        <v>0000</v>
      </c>
      <c r="D16" s="8" t="str">
        <f t="shared" si="2"/>
        <v>0000</v>
      </c>
      <c r="E16" s="8" t="str">
        <f t="shared" si="2"/>
        <v>0000</v>
      </c>
      <c r="F16" s="8" t="str">
        <f t="shared" si="2"/>
        <v>0000</v>
      </c>
      <c r="G16" s="8" t="str">
        <f t="shared" si="2"/>
        <v>0000</v>
      </c>
      <c r="H16" s="8" t="str">
        <f t="shared" si="2"/>
        <v>0000</v>
      </c>
      <c r="I16" s="8" t="str">
        <f t="shared" si="2"/>
        <v>0000</v>
      </c>
      <c r="J16" s="8" t="str">
        <f t="shared" si="2"/>
        <v>0001</v>
      </c>
      <c r="K16" s="67" t="s">
        <v>86</v>
      </c>
      <c r="L16" s="10" t="s">
        <v>130</v>
      </c>
    </row>
    <row r="17" spans="1:16" s="8" customFormat="1" ht="16.5" hidden="1" customHeight="1" thickTop="1" thickBot="1">
      <c r="B17" s="8" t="str">
        <f>CONCATENATE(C16,D16,E16,F16,G16,H16,I16,J16)</f>
        <v>00000000000000000000000000000001</v>
      </c>
      <c r="K17" s="10">
        <v>31</v>
      </c>
      <c r="L17" s="11">
        <v>0</v>
      </c>
    </row>
    <row r="18" spans="1:16" s="8" customFormat="1" ht="16.5" hidden="1" customHeight="1" thickTop="1" thickBot="1">
      <c r="K18" s="10">
        <v>31</v>
      </c>
      <c r="L18" s="10">
        <v>1</v>
      </c>
      <c r="M18" s="12"/>
      <c r="N18" s="12"/>
      <c r="O18" s="12"/>
    </row>
    <row r="19" spans="1:16" s="8" customFormat="1">
      <c r="B19" s="59" t="s">
        <v>411</v>
      </c>
      <c r="K19" s="10" t="str">
        <f>MID($B17,32-K17,K18)</f>
        <v>0000000000000000000000000000000</v>
      </c>
      <c r="L19" s="10" t="str">
        <f>MID($B17,32-L17,L18)</f>
        <v>1</v>
      </c>
      <c r="M19" s="12"/>
      <c r="N19" s="12"/>
      <c r="O19" s="12"/>
    </row>
    <row r="20" spans="1:16" s="8" customFormat="1">
      <c r="B20" s="59" t="s">
        <v>412</v>
      </c>
      <c r="K20" s="10" t="s">
        <v>353</v>
      </c>
      <c r="L20" s="10">
        <f>BIN2DEC(L19)</f>
        <v>1</v>
      </c>
      <c r="M20" s="12"/>
      <c r="N20" s="12"/>
      <c r="O20" s="12"/>
    </row>
    <row r="21" spans="1:16" s="8" customFormat="1">
      <c r="M21" s="12"/>
      <c r="N21" s="12"/>
      <c r="O21" s="12"/>
    </row>
    <row r="22" spans="1:16" s="8" customFormat="1">
      <c r="A22" s="1" t="s">
        <v>6</v>
      </c>
      <c r="B22" s="8" t="str">
        <f xml:space="preserve"> VLOOKUP(A22,'Reg Dump'!A:C,2,FALSE)</f>
        <v>0x00000100</v>
      </c>
      <c r="C22" s="8" t="str">
        <f t="shared" ref="C22:J22" si="3">HEX2BIN(LEFT(RIGHT(RIGHT($B22,8),C$1),1),4)</f>
        <v>0000</v>
      </c>
      <c r="D22" s="8" t="str">
        <f t="shared" si="3"/>
        <v>0000</v>
      </c>
      <c r="E22" s="8" t="str">
        <f t="shared" si="3"/>
        <v>0000</v>
      </c>
      <c r="F22" s="8" t="str">
        <f t="shared" si="3"/>
        <v>0000</v>
      </c>
      <c r="G22" s="8" t="str">
        <f t="shared" si="3"/>
        <v>0000</v>
      </c>
      <c r="H22" s="8" t="str">
        <f t="shared" si="3"/>
        <v>0001</v>
      </c>
      <c r="I22" s="8" t="str">
        <f t="shared" si="3"/>
        <v>0000</v>
      </c>
      <c r="J22" s="8" t="str">
        <f t="shared" si="3"/>
        <v>0000</v>
      </c>
      <c r="K22" s="67" t="s">
        <v>86</v>
      </c>
      <c r="L22" s="10" t="s">
        <v>134</v>
      </c>
      <c r="M22" s="10" t="s">
        <v>133</v>
      </c>
      <c r="N22" s="67" t="s">
        <v>86</v>
      </c>
      <c r="O22" s="10" t="s">
        <v>132</v>
      </c>
      <c r="P22" s="10" t="s">
        <v>131</v>
      </c>
    </row>
    <row r="23" spans="1:16" s="8" customFormat="1" ht="16.5" hidden="1" customHeight="1" thickTop="1" thickBot="1">
      <c r="B23" s="8" t="str">
        <f>CONCATENATE(C22,D22,E22,F22,G22,H22,I22,J22)</f>
        <v>00000000000000000000000100000000</v>
      </c>
      <c r="K23" s="10">
        <v>31</v>
      </c>
      <c r="L23" s="10">
        <v>9</v>
      </c>
      <c r="M23" s="10">
        <v>8</v>
      </c>
      <c r="N23" s="11">
        <v>7</v>
      </c>
      <c r="O23" s="10">
        <v>1</v>
      </c>
      <c r="P23" s="10">
        <v>0</v>
      </c>
    </row>
    <row r="24" spans="1:16" s="8" customFormat="1" ht="16.5" hidden="1" customHeight="1" thickTop="1" thickBot="1">
      <c r="K24" s="10">
        <v>22</v>
      </c>
      <c r="L24" s="10">
        <v>1</v>
      </c>
      <c r="M24" s="10">
        <v>1</v>
      </c>
      <c r="N24" s="10">
        <v>6</v>
      </c>
      <c r="O24" s="10">
        <v>1</v>
      </c>
      <c r="P24" s="10">
        <v>1</v>
      </c>
    </row>
    <row r="25" spans="1:16" s="8" customFormat="1">
      <c r="B25" s="59" t="s">
        <v>411</v>
      </c>
      <c r="K25" s="10" t="str">
        <f t="shared" ref="K25:P25" si="4">MID($B23,32-K23,K24)</f>
        <v>0000000000000000000000</v>
      </c>
      <c r="L25" s="10" t="str">
        <f t="shared" si="4"/>
        <v>0</v>
      </c>
      <c r="M25" s="10" t="str">
        <f t="shared" si="4"/>
        <v>1</v>
      </c>
      <c r="N25" s="10" t="str">
        <f t="shared" si="4"/>
        <v>000000</v>
      </c>
      <c r="O25" s="10" t="str">
        <f t="shared" si="4"/>
        <v>0</v>
      </c>
      <c r="P25" s="10" t="str">
        <f t="shared" si="4"/>
        <v>0</v>
      </c>
    </row>
    <row r="26" spans="1:16" s="8" customFormat="1">
      <c r="B26" s="59" t="s">
        <v>412</v>
      </c>
      <c r="K26" s="10" t="s">
        <v>353</v>
      </c>
      <c r="L26" s="10">
        <f>BIN2DEC(L25)</f>
        <v>0</v>
      </c>
      <c r="M26" s="10">
        <f>BIN2DEC(M25)</f>
        <v>1</v>
      </c>
      <c r="N26" s="10" t="s">
        <v>353</v>
      </c>
      <c r="O26" s="10">
        <f>BIN2DEC(O25)</f>
        <v>0</v>
      </c>
      <c r="P26" s="10">
        <f>BIN2DEC(P25)</f>
        <v>0</v>
      </c>
    </row>
    <row r="27" spans="1:16" s="8" customFormat="1"/>
    <row r="28" spans="1:16" s="8" customFormat="1">
      <c r="A28" s="1" t="s">
        <v>7</v>
      </c>
      <c r="B28" s="8" t="str">
        <f xml:space="preserve"> VLOOKUP(A28,'Reg Dump'!A:C,2,FALSE)</f>
        <v>0x00000100</v>
      </c>
      <c r="C28" s="8" t="str">
        <f t="shared" ref="C28:J28" si="5">HEX2BIN(LEFT(RIGHT(RIGHT($B28,8),C$1),1),4)</f>
        <v>0000</v>
      </c>
      <c r="D28" s="8" t="str">
        <f t="shared" si="5"/>
        <v>0000</v>
      </c>
      <c r="E28" s="8" t="str">
        <f t="shared" si="5"/>
        <v>0000</v>
      </c>
      <c r="F28" s="8" t="str">
        <f t="shared" si="5"/>
        <v>0000</v>
      </c>
      <c r="G28" s="8" t="str">
        <f t="shared" si="5"/>
        <v>0000</v>
      </c>
      <c r="H28" s="8" t="str">
        <f t="shared" si="5"/>
        <v>0001</v>
      </c>
      <c r="I28" s="8" t="str">
        <f t="shared" si="5"/>
        <v>0000</v>
      </c>
      <c r="J28" s="8" t="str">
        <f t="shared" si="5"/>
        <v>0000</v>
      </c>
      <c r="K28" s="67" t="s">
        <v>86</v>
      </c>
      <c r="L28" s="10" t="s">
        <v>136</v>
      </c>
      <c r="M28" s="10" t="s">
        <v>137</v>
      </c>
      <c r="N28" s="67" t="s">
        <v>86</v>
      </c>
      <c r="O28" s="10" t="s">
        <v>138</v>
      </c>
      <c r="P28" s="10" t="s">
        <v>135</v>
      </c>
    </row>
    <row r="29" spans="1:16" s="8" customFormat="1" hidden="1">
      <c r="B29" s="8" t="str">
        <f>CONCATENATE(C28,D28,E28,F28,G28,H28,I28,J28)</f>
        <v>00000000000000000000000100000000</v>
      </c>
      <c r="K29" s="10">
        <v>31</v>
      </c>
      <c r="L29" s="10">
        <v>9</v>
      </c>
      <c r="M29" s="10">
        <v>8</v>
      </c>
      <c r="N29" s="11">
        <v>7</v>
      </c>
      <c r="O29" s="10">
        <v>1</v>
      </c>
      <c r="P29" s="10">
        <v>0</v>
      </c>
    </row>
    <row r="30" spans="1:16" s="8" customFormat="1" hidden="1">
      <c r="K30" s="10">
        <v>22</v>
      </c>
      <c r="L30" s="10">
        <v>1</v>
      </c>
      <c r="M30" s="10">
        <v>1</v>
      </c>
      <c r="N30" s="10">
        <v>6</v>
      </c>
      <c r="O30" s="10">
        <v>1</v>
      </c>
      <c r="P30" s="10">
        <v>1</v>
      </c>
    </row>
    <row r="31" spans="1:16" s="8" customFormat="1">
      <c r="B31" s="59" t="s">
        <v>411</v>
      </c>
      <c r="K31" s="10" t="str">
        <f t="shared" ref="K31:P31" si="6">MID($B29,32-K29,K30)</f>
        <v>0000000000000000000000</v>
      </c>
      <c r="L31" s="10" t="str">
        <f t="shared" si="6"/>
        <v>0</v>
      </c>
      <c r="M31" s="10" t="str">
        <f t="shared" si="6"/>
        <v>1</v>
      </c>
      <c r="N31" s="10" t="str">
        <f t="shared" si="6"/>
        <v>000000</v>
      </c>
      <c r="O31" s="10" t="str">
        <f t="shared" si="6"/>
        <v>0</v>
      </c>
      <c r="P31" s="10" t="str">
        <f t="shared" si="6"/>
        <v>0</v>
      </c>
    </row>
    <row r="32" spans="1:16" s="8" customFormat="1">
      <c r="B32" s="59" t="s">
        <v>412</v>
      </c>
      <c r="K32" s="10" t="s">
        <v>353</v>
      </c>
      <c r="L32" s="10">
        <f>BIN2DEC(L31)</f>
        <v>0</v>
      </c>
      <c r="M32" s="10">
        <f>BIN2DEC(M31)</f>
        <v>1</v>
      </c>
      <c r="N32" s="10" t="s">
        <v>353</v>
      </c>
      <c r="O32" s="10">
        <f>BIN2DEC(O31)</f>
        <v>0</v>
      </c>
      <c r="P32" s="10">
        <f>BIN2DEC(P31)</f>
        <v>0</v>
      </c>
    </row>
    <row r="33" spans="1:18" s="8" customFormat="1">
      <c r="K33" s="12"/>
      <c r="L33" s="12"/>
      <c r="M33" s="12"/>
      <c r="N33" s="12"/>
      <c r="O33" s="12"/>
      <c r="P33" s="12"/>
    </row>
    <row r="34" spans="1:18" s="8" customFormat="1">
      <c r="A34" s="1" t="s">
        <v>8</v>
      </c>
      <c r="B34" s="8" t="str">
        <f xml:space="preserve"> VLOOKUP(A34,'Reg Dump'!A:C,2,FALSE)</f>
        <v>0x00001FF0</v>
      </c>
      <c r="C34" s="8" t="str">
        <f t="shared" ref="C34:J34" si="7">HEX2BIN(LEFT(RIGHT(RIGHT($B34,8),C$1),1),4)</f>
        <v>0000</v>
      </c>
      <c r="D34" s="8" t="str">
        <f t="shared" si="7"/>
        <v>0000</v>
      </c>
      <c r="E34" s="8" t="str">
        <f t="shared" si="7"/>
        <v>0000</v>
      </c>
      <c r="F34" s="8" t="str">
        <f t="shared" si="7"/>
        <v>0000</v>
      </c>
      <c r="G34" s="8" t="str">
        <f t="shared" si="7"/>
        <v>0001</v>
      </c>
      <c r="H34" s="8" t="str">
        <f t="shared" si="7"/>
        <v>1111</v>
      </c>
      <c r="I34" s="8" t="str">
        <f t="shared" si="7"/>
        <v>1111</v>
      </c>
      <c r="J34" s="8" t="str">
        <f t="shared" si="7"/>
        <v>0000</v>
      </c>
      <c r="K34" s="67" t="s">
        <v>86</v>
      </c>
      <c r="L34" s="10" t="s">
        <v>139</v>
      </c>
      <c r="M34" s="67" t="s">
        <v>86</v>
      </c>
      <c r="N34" s="10" t="s">
        <v>140</v>
      </c>
    </row>
    <row r="35" spans="1:18" s="8" customFormat="1" hidden="1">
      <c r="B35" s="8" t="str">
        <f>CONCATENATE(C34,D34,E34,F34,G34,H34,I34,J34)</f>
        <v>00000000000000000001111111110000</v>
      </c>
      <c r="K35" s="10">
        <v>31</v>
      </c>
      <c r="L35" s="11">
        <v>12</v>
      </c>
      <c r="M35" s="11">
        <v>3</v>
      </c>
      <c r="N35" s="11">
        <v>0</v>
      </c>
    </row>
    <row r="36" spans="1:18" s="8" customFormat="1" hidden="1">
      <c r="K36" s="10">
        <v>19</v>
      </c>
      <c r="L36" s="10">
        <v>9</v>
      </c>
      <c r="M36" s="10">
        <v>3</v>
      </c>
      <c r="N36" s="10">
        <v>1</v>
      </c>
    </row>
    <row r="37" spans="1:18" s="8" customFormat="1">
      <c r="B37" s="59" t="s">
        <v>411</v>
      </c>
      <c r="K37" s="10" t="str">
        <f>MID($B35,32-K35,K36)</f>
        <v>0000000000000000000</v>
      </c>
      <c r="L37" s="10" t="str">
        <f>MID($B35,32-L35,L36)</f>
        <v>111111111</v>
      </c>
      <c r="M37" s="10" t="str">
        <f>MID($B35,32-M35,M36)</f>
        <v>000</v>
      </c>
      <c r="N37" s="10" t="str">
        <f>MID($B35,32-N35,N36)</f>
        <v>0</v>
      </c>
    </row>
    <row r="38" spans="1:18" s="8" customFormat="1">
      <c r="B38" s="59" t="s">
        <v>412</v>
      </c>
      <c r="K38" s="10" t="s">
        <v>353</v>
      </c>
      <c r="L38" s="10">
        <f>BIN2DEC(L37)</f>
        <v>511</v>
      </c>
      <c r="M38" s="10" t="s">
        <v>353</v>
      </c>
      <c r="N38" s="10">
        <f>BIN2DEC(N37)</f>
        <v>0</v>
      </c>
    </row>
    <row r="39" spans="1:18" s="8" customFormat="1">
      <c r="K39" s="12"/>
      <c r="L39" s="12"/>
      <c r="M39" s="12"/>
      <c r="N39" s="12"/>
    </row>
    <row r="40" spans="1:18" s="8" customFormat="1">
      <c r="A40" s="1" t="s">
        <v>9</v>
      </c>
      <c r="B40" s="8" t="str">
        <f xml:space="preserve"> VLOOKUP(A40,'Reg Dump'!A:C,2,FALSE)</f>
        <v>0x00000000</v>
      </c>
      <c r="C40" s="8" t="str">
        <f t="shared" ref="C40:J40" si="8">HEX2BIN(LEFT(RIGHT(RIGHT($B40,8),C$1),1),4)</f>
        <v>0000</v>
      </c>
      <c r="D40" s="8" t="str">
        <f t="shared" si="8"/>
        <v>0000</v>
      </c>
      <c r="E40" s="8" t="str">
        <f t="shared" si="8"/>
        <v>0000</v>
      </c>
      <c r="F40" s="8" t="str">
        <f t="shared" si="8"/>
        <v>0000</v>
      </c>
      <c r="G40" s="8" t="str">
        <f t="shared" si="8"/>
        <v>0000</v>
      </c>
      <c r="H40" s="8" t="str">
        <f t="shared" si="8"/>
        <v>0000</v>
      </c>
      <c r="I40" s="8" t="str">
        <f t="shared" si="8"/>
        <v>0000</v>
      </c>
      <c r="J40" s="8" t="str">
        <f t="shared" si="8"/>
        <v>0000</v>
      </c>
      <c r="K40" s="67" t="s">
        <v>86</v>
      </c>
      <c r="L40" s="10" t="s">
        <v>141</v>
      </c>
    </row>
    <row r="41" spans="1:18" s="8" customFormat="1" hidden="1">
      <c r="B41" s="8" t="str">
        <f>CONCATENATE(C40,D40,E40,F40,G40,H40,I40,J40)</f>
        <v>00000000000000000000000000000000</v>
      </c>
      <c r="K41" s="10">
        <v>31</v>
      </c>
      <c r="L41" s="11">
        <v>30</v>
      </c>
    </row>
    <row r="42" spans="1:18" s="8" customFormat="1" hidden="1">
      <c r="K42" s="10">
        <v>1</v>
      </c>
      <c r="L42" s="10">
        <v>31</v>
      </c>
    </row>
    <row r="43" spans="1:18" s="8" customFormat="1">
      <c r="B43" s="59" t="s">
        <v>411</v>
      </c>
      <c r="K43" s="10" t="str">
        <f>MID($B41,32-K41,K42)</f>
        <v>0</v>
      </c>
      <c r="L43" s="10" t="str">
        <f>MID($B41,32-L41,L42)</f>
        <v>0000000000000000000000000000000</v>
      </c>
    </row>
    <row r="44" spans="1:18" s="8" customFormat="1">
      <c r="B44" s="59" t="s">
        <v>412</v>
      </c>
      <c r="K44" s="10" t="s">
        <v>353</v>
      </c>
      <c r="L44" s="10" t="s">
        <v>414</v>
      </c>
    </row>
    <row r="45" spans="1:18" s="8" customFormat="1">
      <c r="K45" s="12"/>
      <c r="L45" s="12"/>
    </row>
    <row r="46" spans="1:18" s="8" customFormat="1">
      <c r="A46" s="1" t="s">
        <v>10</v>
      </c>
      <c r="B46" s="8" t="str">
        <f xml:space="preserve"> VLOOKUP(A46,'Reg Dump'!A:C,2,FALSE)</f>
        <v>0x00000000</v>
      </c>
      <c r="C46" s="8" t="str">
        <f t="shared" ref="C46:J46" si="9">HEX2BIN(LEFT(RIGHT(RIGHT($B46,8),C$1),1),4)</f>
        <v>0000</v>
      </c>
      <c r="D46" s="8" t="str">
        <f t="shared" si="9"/>
        <v>0000</v>
      </c>
      <c r="E46" s="8" t="str">
        <f t="shared" si="9"/>
        <v>0000</v>
      </c>
      <c r="F46" s="8" t="str">
        <f t="shared" si="9"/>
        <v>0000</v>
      </c>
      <c r="G46" s="8" t="str">
        <f t="shared" si="9"/>
        <v>0000</v>
      </c>
      <c r="H46" s="8" t="str">
        <f t="shared" si="9"/>
        <v>0000</v>
      </c>
      <c r="I46" s="8" t="str">
        <f t="shared" si="9"/>
        <v>0000</v>
      </c>
      <c r="J46" s="8" t="str">
        <f t="shared" si="9"/>
        <v>0000</v>
      </c>
      <c r="K46" s="67" t="s">
        <v>86</v>
      </c>
      <c r="L46" s="10" t="s">
        <v>142</v>
      </c>
      <c r="M46" s="67" t="s">
        <v>86</v>
      </c>
      <c r="N46" s="10" t="s">
        <v>143</v>
      </c>
      <c r="O46" s="10" t="s">
        <v>144</v>
      </c>
      <c r="P46" s="10" t="s">
        <v>145</v>
      </c>
      <c r="Q46" s="67" t="s">
        <v>86</v>
      </c>
      <c r="R46" s="10" t="s">
        <v>146</v>
      </c>
    </row>
    <row r="47" spans="1:18" s="8" customFormat="1" hidden="1">
      <c r="B47" s="8" t="str">
        <f>CONCATENATE(C46,D46,E46,F46,G46,H46,I46,J46)</f>
        <v>00000000000000000000000000000000</v>
      </c>
      <c r="K47" s="10">
        <v>31</v>
      </c>
      <c r="L47" s="11">
        <v>10</v>
      </c>
      <c r="M47" s="11">
        <v>7</v>
      </c>
      <c r="N47" s="10">
        <v>4</v>
      </c>
      <c r="O47" s="10">
        <v>3</v>
      </c>
      <c r="P47" s="10">
        <v>2</v>
      </c>
      <c r="Q47" s="10">
        <v>1</v>
      </c>
      <c r="R47" s="10">
        <v>0</v>
      </c>
    </row>
    <row r="48" spans="1:18" s="8" customFormat="1" hidden="1">
      <c r="K48" s="10">
        <v>21</v>
      </c>
      <c r="L48" s="10">
        <v>3</v>
      </c>
      <c r="M48" s="10">
        <v>3</v>
      </c>
      <c r="N48" s="10">
        <v>1</v>
      </c>
      <c r="O48" s="10">
        <v>1</v>
      </c>
      <c r="P48" s="10">
        <v>1</v>
      </c>
      <c r="Q48" s="10">
        <v>1</v>
      </c>
      <c r="R48" s="10">
        <v>1</v>
      </c>
    </row>
    <row r="49" spans="1:18" s="8" customFormat="1">
      <c r="B49" s="59" t="s">
        <v>411</v>
      </c>
      <c r="K49" s="10" t="str">
        <f t="shared" ref="K49:R49" si="10">MID($B47,32-K47,K48)</f>
        <v>000000000000000000000</v>
      </c>
      <c r="L49" s="10" t="str">
        <f t="shared" si="10"/>
        <v>000</v>
      </c>
      <c r="M49" s="10" t="str">
        <f t="shared" si="10"/>
        <v>000</v>
      </c>
      <c r="N49" s="10" t="str">
        <f t="shared" si="10"/>
        <v>0</v>
      </c>
      <c r="O49" s="10" t="str">
        <f t="shared" si="10"/>
        <v>0</v>
      </c>
      <c r="P49" s="10" t="str">
        <f t="shared" si="10"/>
        <v>0</v>
      </c>
      <c r="Q49" s="10" t="str">
        <f t="shared" si="10"/>
        <v>0</v>
      </c>
      <c r="R49" s="10" t="str">
        <f t="shared" si="10"/>
        <v>0</v>
      </c>
    </row>
    <row r="50" spans="1:18" s="8" customFormat="1">
      <c r="B50" s="59" t="s">
        <v>412</v>
      </c>
      <c r="K50" s="10" t="s">
        <v>353</v>
      </c>
      <c r="L50" s="10">
        <f>BIN2DEC(L49)</f>
        <v>0</v>
      </c>
      <c r="M50" s="10" t="s">
        <v>353</v>
      </c>
      <c r="N50" s="10">
        <f>BIN2DEC(N49)</f>
        <v>0</v>
      </c>
      <c r="O50" s="10">
        <f>BIN2DEC(O49)</f>
        <v>0</v>
      </c>
      <c r="P50" s="10">
        <f>BIN2DEC(P49)</f>
        <v>0</v>
      </c>
      <c r="Q50" s="10" t="s">
        <v>353</v>
      </c>
      <c r="R50" s="10">
        <f>BIN2DEC(R49)</f>
        <v>0</v>
      </c>
    </row>
    <row r="51" spans="1:18" s="8" customFormat="1"/>
    <row r="52" spans="1:18" s="8" customFormat="1">
      <c r="A52" s="1" t="s">
        <v>11</v>
      </c>
      <c r="B52" s="8" t="str">
        <f xml:space="preserve"> VLOOKUP(A52,'Reg Dump'!A:C,2,FALSE)</f>
        <v>0x00000A00</v>
      </c>
      <c r="C52" s="8" t="str">
        <f t="shared" ref="C52:J52" si="11">HEX2BIN(LEFT(RIGHT(RIGHT($B52,8),C$1),1),4)</f>
        <v>0000</v>
      </c>
      <c r="D52" s="8" t="str">
        <f t="shared" si="11"/>
        <v>0000</v>
      </c>
      <c r="E52" s="8" t="str">
        <f t="shared" si="11"/>
        <v>0000</v>
      </c>
      <c r="F52" s="8" t="str">
        <f t="shared" si="11"/>
        <v>0000</v>
      </c>
      <c r="G52" s="8" t="str">
        <f t="shared" si="11"/>
        <v>0000</v>
      </c>
      <c r="H52" s="8" t="str">
        <f t="shared" si="11"/>
        <v>1010</v>
      </c>
      <c r="I52" s="8" t="str">
        <f t="shared" si="11"/>
        <v>0000</v>
      </c>
      <c r="J52" s="8" t="str">
        <f t="shared" si="11"/>
        <v>0000</v>
      </c>
      <c r="K52" s="67" t="s">
        <v>86</v>
      </c>
      <c r="L52" s="10" t="s">
        <v>147</v>
      </c>
      <c r="M52" s="10" t="s">
        <v>148</v>
      </c>
      <c r="N52" s="67" t="s">
        <v>86</v>
      </c>
      <c r="O52" s="10" t="s">
        <v>149</v>
      </c>
      <c r="P52" s="67" t="s">
        <v>86</v>
      </c>
      <c r="Q52" s="10" t="s">
        <v>150</v>
      </c>
      <c r="R52" s="10" t="s">
        <v>151</v>
      </c>
    </row>
    <row r="53" spans="1:18" s="8" customFormat="1" hidden="1">
      <c r="B53" s="8" t="str">
        <f>CONCATENATE(C52,D52,E52,F52,G52,H52,I52,J52)</f>
        <v>00000000000000000000101000000000</v>
      </c>
      <c r="K53" s="10">
        <v>31</v>
      </c>
      <c r="L53" s="11">
        <v>9</v>
      </c>
      <c r="M53" s="11">
        <v>8</v>
      </c>
      <c r="N53" s="11">
        <v>7</v>
      </c>
      <c r="O53" s="10">
        <v>4</v>
      </c>
      <c r="P53" s="11">
        <v>3</v>
      </c>
      <c r="Q53" s="10">
        <v>1</v>
      </c>
      <c r="R53" s="10">
        <v>0</v>
      </c>
    </row>
    <row r="54" spans="1:18" s="8" customFormat="1" hidden="1">
      <c r="K54" s="10">
        <v>22</v>
      </c>
      <c r="L54" s="10">
        <v>1</v>
      </c>
      <c r="M54" s="10">
        <v>1</v>
      </c>
      <c r="N54" s="10">
        <v>3</v>
      </c>
      <c r="O54" s="10">
        <v>1</v>
      </c>
      <c r="P54" s="10">
        <v>2</v>
      </c>
      <c r="Q54" s="10">
        <v>1</v>
      </c>
      <c r="R54" s="10">
        <v>1</v>
      </c>
    </row>
    <row r="55" spans="1:18" s="8" customFormat="1">
      <c r="B55" s="59" t="s">
        <v>411</v>
      </c>
      <c r="K55" s="10" t="str">
        <f t="shared" ref="K55:R55" si="12">MID($B53,32-K53,K54)</f>
        <v>0000000000000000000010</v>
      </c>
      <c r="L55" s="10" t="str">
        <f t="shared" si="12"/>
        <v>1</v>
      </c>
      <c r="M55" s="10" t="str">
        <f t="shared" si="12"/>
        <v>0</v>
      </c>
      <c r="N55" s="10" t="str">
        <f t="shared" si="12"/>
        <v>000</v>
      </c>
      <c r="O55" s="10" t="str">
        <f t="shared" si="12"/>
        <v>0</v>
      </c>
      <c r="P55" s="10" t="str">
        <f t="shared" si="12"/>
        <v>00</v>
      </c>
      <c r="Q55" s="10" t="str">
        <f t="shared" si="12"/>
        <v>0</v>
      </c>
      <c r="R55" s="10" t="str">
        <f t="shared" si="12"/>
        <v>0</v>
      </c>
    </row>
    <row r="56" spans="1:18" s="8" customFormat="1">
      <c r="B56" s="59" t="s">
        <v>412</v>
      </c>
      <c r="K56" s="10" t="s">
        <v>353</v>
      </c>
      <c r="L56" s="10">
        <f>BIN2DEC(L55)</f>
        <v>1</v>
      </c>
      <c r="M56" s="10">
        <f>BIN2DEC(M55)</f>
        <v>0</v>
      </c>
      <c r="N56" s="10" t="s">
        <v>353</v>
      </c>
      <c r="O56" s="10">
        <f>BIN2DEC(O55)</f>
        <v>0</v>
      </c>
      <c r="P56" s="10" t="s">
        <v>353</v>
      </c>
      <c r="Q56" s="10">
        <f>BIN2DEC(Q55)</f>
        <v>0</v>
      </c>
      <c r="R56" s="10">
        <f>BIN2DEC(R55)</f>
        <v>0</v>
      </c>
    </row>
    <row r="57" spans="1:18" s="8" customFormat="1"/>
    <row r="58" spans="1:18" s="8" customFormat="1">
      <c r="A58" s="1" t="s">
        <v>13</v>
      </c>
      <c r="B58" s="8" t="str">
        <f xml:space="preserve"> VLOOKUP(A58,'Reg Dump'!A:C,2,FALSE)</f>
        <v>0x00000101</v>
      </c>
      <c r="C58" s="8" t="str">
        <f t="shared" ref="C58:J58" si="13">HEX2BIN(LEFT(RIGHT(RIGHT($B58,8),C$1),1),4)</f>
        <v>0000</v>
      </c>
      <c r="D58" s="8" t="str">
        <f t="shared" si="13"/>
        <v>0000</v>
      </c>
      <c r="E58" s="8" t="str">
        <f t="shared" si="13"/>
        <v>0000</v>
      </c>
      <c r="F58" s="8" t="str">
        <f t="shared" si="13"/>
        <v>0000</v>
      </c>
      <c r="G58" s="8" t="str">
        <f t="shared" si="13"/>
        <v>0000</v>
      </c>
      <c r="H58" s="8" t="str">
        <f t="shared" si="13"/>
        <v>0001</v>
      </c>
      <c r="I58" s="8" t="str">
        <f t="shared" si="13"/>
        <v>0000</v>
      </c>
      <c r="J58" s="8" t="str">
        <f t="shared" si="13"/>
        <v>0001</v>
      </c>
      <c r="K58" s="67" t="s">
        <v>86</v>
      </c>
      <c r="L58" s="10" t="s">
        <v>152</v>
      </c>
      <c r="M58" s="10" t="s">
        <v>153</v>
      </c>
      <c r="N58" s="67" t="s">
        <v>86</v>
      </c>
      <c r="O58" s="10" t="s">
        <v>154</v>
      </c>
    </row>
    <row r="59" spans="1:18" s="8" customFormat="1" hidden="1">
      <c r="B59" s="8" t="str">
        <f>CONCATENATE(C58,D58,E58,F58,G58,H58,I58,J58)</f>
        <v>00000000000000000000000100000001</v>
      </c>
      <c r="K59" s="11">
        <v>31</v>
      </c>
      <c r="L59" s="11">
        <v>9</v>
      </c>
      <c r="M59" s="11">
        <v>8</v>
      </c>
      <c r="N59" s="11">
        <v>7</v>
      </c>
      <c r="O59" s="11">
        <v>0</v>
      </c>
    </row>
    <row r="60" spans="1:18" s="8" customFormat="1" hidden="1">
      <c r="K60" s="10">
        <v>22</v>
      </c>
      <c r="L60" s="10">
        <v>1</v>
      </c>
      <c r="M60" s="10">
        <v>1</v>
      </c>
      <c r="N60" s="10">
        <v>7</v>
      </c>
      <c r="O60" s="10">
        <v>1</v>
      </c>
    </row>
    <row r="61" spans="1:18" s="8" customFormat="1">
      <c r="B61" s="59" t="s">
        <v>411</v>
      </c>
      <c r="K61" s="10" t="str">
        <f>MID($B59,32-K59,K60)</f>
        <v>0000000000000000000000</v>
      </c>
      <c r="L61" s="10" t="str">
        <f>MID($B59,32-L59,L60)</f>
        <v>0</v>
      </c>
      <c r="M61" s="10" t="str">
        <f>MID($B59,32-M59,M60)</f>
        <v>1</v>
      </c>
      <c r="N61" s="10" t="str">
        <f>MID($B59,32-N59,N60)</f>
        <v>0000000</v>
      </c>
      <c r="O61" s="10" t="str">
        <f>MID($B59,32-O59,O60)</f>
        <v>1</v>
      </c>
    </row>
    <row r="62" spans="1:18" s="8" customFormat="1">
      <c r="B62" s="59" t="s">
        <v>412</v>
      </c>
      <c r="K62" s="10" t="s">
        <v>353</v>
      </c>
      <c r="L62" s="10">
        <f>BIN2DEC(L61)</f>
        <v>0</v>
      </c>
      <c r="M62" s="10">
        <f>BIN2DEC(M61)</f>
        <v>1</v>
      </c>
      <c r="N62" s="10" t="s">
        <v>353</v>
      </c>
      <c r="O62" s="10">
        <f>BIN2DEC(O61)</f>
        <v>1</v>
      </c>
    </row>
    <row r="63" spans="1:18" s="8" customFormat="1">
      <c r="K63" s="12"/>
      <c r="L63" s="12"/>
      <c r="M63" s="12"/>
      <c r="N63" s="12"/>
      <c r="O63" s="12"/>
    </row>
    <row r="64" spans="1:18" s="17" customFormat="1"/>
    <row r="65" spans="1:30" ht="23.25">
      <c r="A65" s="2" t="s">
        <v>155</v>
      </c>
      <c r="C65" s="3" t="s">
        <v>67</v>
      </c>
      <c r="D65" s="3" t="s">
        <v>68</v>
      </c>
      <c r="E65" s="3" t="s">
        <v>69</v>
      </c>
      <c r="F65" s="3" t="s">
        <v>70</v>
      </c>
      <c r="G65" s="3" t="s">
        <v>71</v>
      </c>
      <c r="H65" s="3" t="s">
        <v>72</v>
      </c>
      <c r="I65" s="3" t="s">
        <v>73</v>
      </c>
      <c r="J65" s="3" t="s">
        <v>74</v>
      </c>
      <c r="K65" s="3" t="s">
        <v>413</v>
      </c>
    </row>
    <row r="66" spans="1:30" s="42" customFormat="1">
      <c r="A66" s="31" t="s">
        <v>15</v>
      </c>
      <c r="B66" s="42" t="str">
        <f xml:space="preserve"> VLOOKUP(A66,'Reg Dump'!A:C,2,FALSE)</f>
        <v>0x79001201</v>
      </c>
      <c r="C66" s="43" t="str">
        <f t="shared" ref="C66:J66" si="14">HEX2BIN(LEFT(RIGHT(RIGHT($B66,8),C$1),1),4)</f>
        <v>0111</v>
      </c>
      <c r="D66" s="43" t="str">
        <f t="shared" si="14"/>
        <v>1001</v>
      </c>
      <c r="E66" s="43" t="str">
        <f t="shared" si="14"/>
        <v>0000</v>
      </c>
      <c r="F66" s="43" t="str">
        <f t="shared" si="14"/>
        <v>0000</v>
      </c>
      <c r="G66" s="43" t="str">
        <f t="shared" si="14"/>
        <v>0001</v>
      </c>
      <c r="H66" s="43" t="str">
        <f t="shared" si="14"/>
        <v>0010</v>
      </c>
      <c r="I66" s="43" t="str">
        <f t="shared" si="14"/>
        <v>0000</v>
      </c>
      <c r="J66" s="43" t="str">
        <f t="shared" si="14"/>
        <v>0001</v>
      </c>
      <c r="K66" s="57" t="s">
        <v>77</v>
      </c>
      <c r="L66" s="57" t="s">
        <v>78</v>
      </c>
      <c r="M66" s="57" t="s">
        <v>79</v>
      </c>
      <c r="N66" s="57" t="s">
        <v>80</v>
      </c>
      <c r="O66" s="57" t="s">
        <v>81</v>
      </c>
      <c r="P66" s="57" t="s">
        <v>82</v>
      </c>
      <c r="Q66" s="106" t="s">
        <v>83</v>
      </c>
      <c r="R66" s="57" t="s">
        <v>84</v>
      </c>
      <c r="S66" s="57" t="s">
        <v>85</v>
      </c>
      <c r="T66" s="58" t="s">
        <v>86</v>
      </c>
      <c r="U66" s="57" t="s">
        <v>87</v>
      </c>
      <c r="V66" s="57" t="s">
        <v>88</v>
      </c>
      <c r="W66" s="57" t="s">
        <v>86</v>
      </c>
      <c r="X66" s="100" t="s">
        <v>89</v>
      </c>
      <c r="Y66" s="58" t="s">
        <v>90</v>
      </c>
      <c r="Z66" s="101" t="s">
        <v>91</v>
      </c>
      <c r="AA66" s="58" t="s">
        <v>86</v>
      </c>
      <c r="AB66" s="57" t="s">
        <v>92</v>
      </c>
      <c r="AC66" s="58" t="s">
        <v>86</v>
      </c>
      <c r="AD66" s="57" t="s">
        <v>93</v>
      </c>
    </row>
    <row r="67" spans="1:30" s="45" customFormat="1" hidden="1">
      <c r="B67" s="42" t="str">
        <f>CONCATENATE(C66,D66,E66,F66,G66,H66,I66,J66)</f>
        <v>01111001000000000001001000000001</v>
      </c>
      <c r="K67" s="46">
        <v>31</v>
      </c>
      <c r="L67" s="46">
        <v>30</v>
      </c>
      <c r="M67" s="46">
        <v>29</v>
      </c>
      <c r="N67" s="46">
        <v>28</v>
      </c>
      <c r="O67" s="46">
        <v>27</v>
      </c>
      <c r="P67" s="46">
        <v>26</v>
      </c>
      <c r="Q67" s="46">
        <v>24</v>
      </c>
      <c r="R67" s="46">
        <v>22</v>
      </c>
      <c r="S67" s="46">
        <v>21</v>
      </c>
      <c r="T67" s="46">
        <v>20</v>
      </c>
      <c r="U67" s="46">
        <v>19</v>
      </c>
      <c r="V67" s="46">
        <v>17</v>
      </c>
      <c r="W67" s="46">
        <v>15</v>
      </c>
      <c r="X67" s="46">
        <v>13</v>
      </c>
      <c r="Y67" s="46">
        <v>11</v>
      </c>
      <c r="Z67" s="46">
        <v>9</v>
      </c>
      <c r="AA67" s="46">
        <v>7</v>
      </c>
      <c r="AB67" s="46">
        <v>4</v>
      </c>
      <c r="AC67" s="46">
        <v>3</v>
      </c>
      <c r="AD67" s="46">
        <v>1</v>
      </c>
    </row>
    <row r="68" spans="1:30" s="45" customFormat="1" hidden="1">
      <c r="K68" s="46">
        <v>1</v>
      </c>
      <c r="L68" s="46">
        <v>1</v>
      </c>
      <c r="M68" s="46">
        <v>1</v>
      </c>
      <c r="N68" s="46">
        <v>1</v>
      </c>
      <c r="O68" s="46">
        <v>1</v>
      </c>
      <c r="P68" s="46">
        <v>2</v>
      </c>
      <c r="Q68" s="46">
        <v>2</v>
      </c>
      <c r="R68" s="46">
        <v>1</v>
      </c>
      <c r="S68" s="46">
        <v>1</v>
      </c>
      <c r="T68" s="46">
        <v>1</v>
      </c>
      <c r="U68" s="46">
        <v>2</v>
      </c>
      <c r="V68" s="46">
        <v>2</v>
      </c>
      <c r="W68" s="46">
        <v>2</v>
      </c>
      <c r="X68" s="46">
        <v>2</v>
      </c>
      <c r="Y68" s="46">
        <v>2</v>
      </c>
      <c r="Z68" s="46">
        <v>2</v>
      </c>
      <c r="AA68" s="46">
        <v>3</v>
      </c>
      <c r="AB68" s="46">
        <v>1</v>
      </c>
      <c r="AC68" s="46">
        <v>2</v>
      </c>
      <c r="AD68" s="46">
        <v>2</v>
      </c>
    </row>
    <row r="69" spans="1:30" s="42" customFormat="1">
      <c r="B69" s="63" t="s">
        <v>411</v>
      </c>
      <c r="K69" s="47" t="str">
        <f>MID($B67,32-K67,K68)</f>
        <v>0</v>
      </c>
      <c r="L69" s="47" t="str">
        <f t="shared" ref="L69:AD69" si="15">MID($B67,32-L67,L68)</f>
        <v>1</v>
      </c>
      <c r="M69" s="47" t="str">
        <f t="shared" si="15"/>
        <v>1</v>
      </c>
      <c r="N69" s="47" t="str">
        <f t="shared" si="15"/>
        <v>1</v>
      </c>
      <c r="O69" s="47" t="str">
        <f t="shared" si="15"/>
        <v>1</v>
      </c>
      <c r="P69" s="47" t="str">
        <f t="shared" si="15"/>
        <v>00</v>
      </c>
      <c r="Q69" s="47" t="str">
        <f t="shared" si="15"/>
        <v>10</v>
      </c>
      <c r="R69" s="47" t="str">
        <f t="shared" si="15"/>
        <v>0</v>
      </c>
      <c r="S69" s="47" t="str">
        <f t="shared" si="15"/>
        <v>0</v>
      </c>
      <c r="T69" s="47" t="str">
        <f t="shared" si="15"/>
        <v>0</v>
      </c>
      <c r="U69" s="47" t="str">
        <f t="shared" si="15"/>
        <v>00</v>
      </c>
      <c r="V69" s="47" t="str">
        <f t="shared" si="15"/>
        <v>00</v>
      </c>
      <c r="W69" s="47" t="str">
        <f t="shared" si="15"/>
        <v>00</v>
      </c>
      <c r="X69" s="47" t="str">
        <f t="shared" si="15"/>
        <v>01</v>
      </c>
      <c r="Y69" s="47" t="str">
        <f t="shared" si="15"/>
        <v>00</v>
      </c>
      <c r="Z69" s="47" t="str">
        <f t="shared" si="15"/>
        <v>10</v>
      </c>
      <c r="AA69" s="47" t="str">
        <f t="shared" si="15"/>
        <v>000</v>
      </c>
      <c r="AB69" s="47" t="str">
        <f t="shared" si="15"/>
        <v>0</v>
      </c>
      <c r="AC69" s="47" t="str">
        <f t="shared" si="15"/>
        <v>00</v>
      </c>
      <c r="AD69" s="47" t="str">
        <f t="shared" si="15"/>
        <v>01</v>
      </c>
    </row>
    <row r="70" spans="1:30" s="42" customFormat="1">
      <c r="B70" s="64" t="s">
        <v>412</v>
      </c>
      <c r="K70" s="44">
        <f>BIN2DEC(K69)</f>
        <v>0</v>
      </c>
      <c r="L70" s="44">
        <f>BIN2DEC(L69)</f>
        <v>1</v>
      </c>
      <c r="M70" s="44">
        <f t="shared" ref="M70:AD70" si="16">BIN2DEC(M69)</f>
        <v>1</v>
      </c>
      <c r="N70" s="44">
        <f t="shared" si="16"/>
        <v>1</v>
      </c>
      <c r="O70" s="44">
        <f t="shared" si="16"/>
        <v>1</v>
      </c>
      <c r="P70" s="44">
        <f t="shared" si="16"/>
        <v>0</v>
      </c>
      <c r="Q70" s="44">
        <f t="shared" si="16"/>
        <v>2</v>
      </c>
      <c r="R70" s="44">
        <f t="shared" si="16"/>
        <v>0</v>
      </c>
      <c r="S70" s="44">
        <f t="shared" si="16"/>
        <v>0</v>
      </c>
      <c r="T70" s="44">
        <f>BIN2DEC(T69)</f>
        <v>0</v>
      </c>
      <c r="U70" s="44">
        <f t="shared" si="16"/>
        <v>0</v>
      </c>
      <c r="V70" s="44">
        <f t="shared" si="16"/>
        <v>0</v>
      </c>
      <c r="W70" s="44">
        <f>BIN2DEC(W69)</f>
        <v>0</v>
      </c>
      <c r="X70" s="44">
        <f t="shared" si="16"/>
        <v>1</v>
      </c>
      <c r="Y70" s="44">
        <f t="shared" si="16"/>
        <v>0</v>
      </c>
      <c r="Z70" s="44">
        <f t="shared" si="16"/>
        <v>2</v>
      </c>
      <c r="AA70" s="44">
        <f>BIN2DEC(AA69)</f>
        <v>0</v>
      </c>
      <c r="AB70" s="44">
        <f t="shared" si="16"/>
        <v>0</v>
      </c>
      <c r="AC70" s="44">
        <f>BIN2DEC(AC69)</f>
        <v>0</v>
      </c>
      <c r="AD70" s="44">
        <f t="shared" si="16"/>
        <v>1</v>
      </c>
    </row>
    <row r="71" spans="1:30" s="42" customFormat="1" hidden="1">
      <c r="B71" s="102" t="str">
        <f>K71&amp;L71&amp;M71&amp;N71&amp;O71&amp;P71&amp;Q71&amp;R71&amp;S71&amp;T71&amp;U71&amp;V71&amp;W71&amp;X71&amp;Y71&amp;Z71&amp;AA71&amp;AB71&amp;AC71&amp;AD71</f>
        <v>01111001000000000001001000000001</v>
      </c>
      <c r="C71" s="42" t="str">
        <f>MID($B71,(8-C$1)*4+1,4)</f>
        <v>0111</v>
      </c>
      <c r="D71" s="42" t="str">
        <f t="shared" ref="D71:J71" si="17">MID($B71,(8-D$1)*4+1,4)</f>
        <v>1001</v>
      </c>
      <c r="E71" s="42" t="str">
        <f t="shared" si="17"/>
        <v>0000</v>
      </c>
      <c r="F71" s="42" t="str">
        <f t="shared" si="17"/>
        <v>0000</v>
      </c>
      <c r="G71" s="42" t="str">
        <f t="shared" si="17"/>
        <v>0001</v>
      </c>
      <c r="H71" s="42" t="str">
        <f t="shared" si="17"/>
        <v>0010</v>
      </c>
      <c r="I71" s="42" t="str">
        <f t="shared" si="17"/>
        <v>0000</v>
      </c>
      <c r="J71" s="42" t="str">
        <f t="shared" si="17"/>
        <v>0001</v>
      </c>
      <c r="K71" s="62" t="str">
        <f>DEC2BIN(K70,K68)</f>
        <v>0</v>
      </c>
      <c r="L71" s="62" t="str">
        <f>DEC2BIN(L70,L68)</f>
        <v>1</v>
      </c>
      <c r="M71" s="62" t="str">
        <f t="shared" ref="M71:R71" si="18">DEC2BIN(M70,M68)</f>
        <v>1</v>
      </c>
      <c r="N71" s="62" t="str">
        <f t="shared" si="18"/>
        <v>1</v>
      </c>
      <c r="O71" s="62" t="str">
        <f t="shared" si="18"/>
        <v>1</v>
      </c>
      <c r="P71" s="62" t="str">
        <f t="shared" si="18"/>
        <v>00</v>
      </c>
      <c r="Q71" s="62" t="str">
        <f t="shared" si="18"/>
        <v>10</v>
      </c>
      <c r="R71" s="62" t="str">
        <f t="shared" si="18"/>
        <v>0</v>
      </c>
      <c r="S71" s="62" t="str">
        <f t="shared" ref="S71" si="19">DEC2BIN(S70,S68)</f>
        <v>0</v>
      </c>
      <c r="T71" s="62" t="str">
        <f t="shared" ref="T71" si="20">DEC2BIN(T70,T68)</f>
        <v>0</v>
      </c>
      <c r="U71" s="62" t="str">
        <f t="shared" ref="U71" si="21">DEC2BIN(U70,U68)</f>
        <v>00</v>
      </c>
      <c r="V71" s="62" t="str">
        <f t="shared" ref="V71:X71" si="22">DEC2BIN(V70,V68)</f>
        <v>00</v>
      </c>
      <c r="W71" s="62" t="str">
        <f t="shared" si="22"/>
        <v>00</v>
      </c>
      <c r="X71" s="62" t="str">
        <f t="shared" si="22"/>
        <v>01</v>
      </c>
      <c r="Y71" s="62" t="str">
        <f t="shared" ref="Y71" si="23">DEC2BIN(Y70,Y68)</f>
        <v>00</v>
      </c>
      <c r="Z71" s="62" t="str">
        <f t="shared" ref="Z71" si="24">DEC2BIN(Z70,Z68)</f>
        <v>10</v>
      </c>
      <c r="AA71" s="62" t="str">
        <f t="shared" ref="AA71" si="25">DEC2BIN(AA70,AA68)</f>
        <v>000</v>
      </c>
      <c r="AB71" s="62" t="str">
        <f t="shared" ref="AB71:AD71" si="26">DEC2BIN(AB70,AB68)</f>
        <v>0</v>
      </c>
      <c r="AC71" s="62" t="str">
        <f t="shared" si="26"/>
        <v>00</v>
      </c>
      <c r="AD71" s="62" t="str">
        <f t="shared" si="26"/>
        <v>01</v>
      </c>
    </row>
    <row r="72" spans="1:30" s="42" customFormat="1">
      <c r="A72" s="42" t="str">
        <f>IF(B72&lt;&gt;B66,"Register value modified:","Register matches RegDump:")</f>
        <v>Register matches RegDump:</v>
      </c>
      <c r="B72" s="42" t="str">
        <f>"0x"&amp;C72&amp;D72&amp;E72&amp;F72&amp;G72&amp;H72&amp;I72&amp;J72</f>
        <v>0x79001201</v>
      </c>
      <c r="C72" s="42" t="str">
        <f>BIN2HEX(C71,1)</f>
        <v>7</v>
      </c>
      <c r="D72" s="42" t="str">
        <f t="shared" ref="D72:J72" si="27">BIN2HEX(D71,1)</f>
        <v>9</v>
      </c>
      <c r="E72" s="42" t="str">
        <f t="shared" si="27"/>
        <v>0</v>
      </c>
      <c r="F72" s="42" t="str">
        <f t="shared" si="27"/>
        <v>0</v>
      </c>
      <c r="G72" s="42" t="str">
        <f t="shared" si="27"/>
        <v>1</v>
      </c>
      <c r="H72" s="42" t="str">
        <f t="shared" si="27"/>
        <v>2</v>
      </c>
      <c r="I72" s="42" t="str">
        <f t="shared" si="27"/>
        <v>0</v>
      </c>
      <c r="J72" s="42" t="str">
        <f t="shared" si="27"/>
        <v>1</v>
      </c>
      <c r="K72" s="62"/>
      <c r="L72" s="62"/>
      <c r="M72" s="62"/>
      <c r="N72" s="62"/>
      <c r="O72" s="62"/>
      <c r="P72" s="62"/>
      <c r="Q72" s="62"/>
      <c r="R72" s="62"/>
      <c r="S72" s="62"/>
      <c r="T72" s="62"/>
      <c r="U72" s="62"/>
      <c r="V72" s="62"/>
      <c r="W72" s="62"/>
      <c r="X72" s="62"/>
      <c r="Y72" s="62"/>
      <c r="Z72" s="62"/>
      <c r="AA72" s="62"/>
      <c r="AB72" s="62"/>
      <c r="AC72" s="62"/>
      <c r="AD72" s="62"/>
    </row>
    <row r="73" spans="1:30" s="42" customFormat="1"/>
    <row r="74" spans="1:30" s="42" customFormat="1">
      <c r="A74" s="41" t="s">
        <v>17</v>
      </c>
      <c r="B74" s="42" t="str">
        <f xml:space="preserve"> VLOOKUP(A74,'Reg Dump'!A:C,2,FALSE)</f>
        <v>0x00070780</v>
      </c>
      <c r="C74" s="43" t="str">
        <f t="shared" ref="C74:J74" si="28">HEX2BIN(LEFT(RIGHT(RIGHT($B74,8),C$1),1),4)</f>
        <v>0000</v>
      </c>
      <c r="D74" s="43" t="str">
        <f t="shared" si="28"/>
        <v>0000</v>
      </c>
      <c r="E74" s="43" t="str">
        <f t="shared" si="28"/>
        <v>0000</v>
      </c>
      <c r="F74" s="43" t="str">
        <f t="shared" si="28"/>
        <v>0111</v>
      </c>
      <c r="G74" s="43" t="str">
        <f t="shared" si="28"/>
        <v>0000</v>
      </c>
      <c r="H74" s="43" t="str">
        <f t="shared" si="28"/>
        <v>0111</v>
      </c>
      <c r="I74" s="43" t="str">
        <f t="shared" si="28"/>
        <v>1000</v>
      </c>
      <c r="J74" s="43" t="str">
        <f t="shared" si="28"/>
        <v>0000</v>
      </c>
      <c r="K74" s="58" t="s">
        <v>86</v>
      </c>
      <c r="L74" s="58" t="s">
        <v>94</v>
      </c>
      <c r="M74" s="58" t="s">
        <v>86</v>
      </c>
      <c r="N74" s="58" t="s">
        <v>95</v>
      </c>
      <c r="O74" s="58" t="s">
        <v>96</v>
      </c>
      <c r="P74" s="58" t="s">
        <v>86</v>
      </c>
      <c r="Q74" s="58" t="s">
        <v>97</v>
      </c>
    </row>
    <row r="75" spans="1:30" s="42" customFormat="1" hidden="1">
      <c r="B75" s="42" t="str">
        <f>CONCATENATE(C74,D74,E74,F74,G74,H74,I74,J74)</f>
        <v>00000000000001110000011110000000</v>
      </c>
      <c r="K75" s="44">
        <v>31</v>
      </c>
      <c r="L75" s="44">
        <v>20</v>
      </c>
      <c r="M75" s="44">
        <v>15</v>
      </c>
      <c r="N75" s="44">
        <v>12</v>
      </c>
      <c r="O75" s="44">
        <v>7</v>
      </c>
      <c r="P75" s="44">
        <v>6</v>
      </c>
      <c r="Q75" s="44">
        <v>3</v>
      </c>
    </row>
    <row r="76" spans="1:30" s="42" customFormat="1" hidden="1">
      <c r="K76" s="44">
        <v>11</v>
      </c>
      <c r="L76" s="44">
        <v>5</v>
      </c>
      <c r="M76" s="44">
        <v>3</v>
      </c>
      <c r="N76" s="44">
        <v>5</v>
      </c>
      <c r="O76" s="44">
        <v>1</v>
      </c>
      <c r="P76" s="44">
        <v>3</v>
      </c>
      <c r="Q76" s="44">
        <v>4</v>
      </c>
    </row>
    <row r="77" spans="1:30" s="42" customFormat="1">
      <c r="B77" s="63" t="s">
        <v>411</v>
      </c>
      <c r="K77" s="47" t="str">
        <f t="shared" ref="K77:Q77" si="29">MID($B75,32-K75,K76)</f>
        <v>00000000000</v>
      </c>
      <c r="L77" s="47" t="str">
        <f t="shared" si="29"/>
        <v>00111</v>
      </c>
      <c r="M77" s="47" t="str">
        <f t="shared" si="29"/>
        <v>000</v>
      </c>
      <c r="N77" s="47" t="str">
        <f t="shared" si="29"/>
        <v>00111</v>
      </c>
      <c r="O77" s="47" t="str">
        <f t="shared" si="29"/>
        <v>1</v>
      </c>
      <c r="P77" s="47" t="str">
        <f t="shared" si="29"/>
        <v>000</v>
      </c>
      <c r="Q77" s="47" t="str">
        <f t="shared" si="29"/>
        <v>0000</v>
      </c>
    </row>
    <row r="78" spans="1:30" s="42" customFormat="1">
      <c r="B78" s="64" t="s">
        <v>412</v>
      </c>
      <c r="K78" s="104" t="s">
        <v>519</v>
      </c>
      <c r="L78" s="44">
        <f t="shared" ref="L78:Q78" si="30">BIN2DEC(L77)</f>
        <v>7</v>
      </c>
      <c r="M78" s="44">
        <f t="shared" si="30"/>
        <v>0</v>
      </c>
      <c r="N78" s="44">
        <f t="shared" si="30"/>
        <v>7</v>
      </c>
      <c r="O78" s="44">
        <f t="shared" si="30"/>
        <v>1</v>
      </c>
      <c r="P78" s="44">
        <f t="shared" si="30"/>
        <v>0</v>
      </c>
      <c r="Q78" s="44">
        <f t="shared" si="30"/>
        <v>0</v>
      </c>
    </row>
    <row r="79" spans="1:30" s="42" customFormat="1" hidden="1">
      <c r="B79" s="102" t="str">
        <f>K79&amp;L79&amp;M79&amp;N79&amp;O79&amp;P79&amp;Q79</f>
        <v>00000000000001110000011110000000</v>
      </c>
      <c r="C79" s="42" t="str">
        <f>MID($B79,(8-C$1)*4+1,4)</f>
        <v>0000</v>
      </c>
      <c r="D79" s="42" t="str">
        <f t="shared" ref="D79:J79" si="31">MID($B79,(8-D$1)*4+1,4)</f>
        <v>0000</v>
      </c>
      <c r="E79" s="42" t="str">
        <f t="shared" si="31"/>
        <v>0000</v>
      </c>
      <c r="F79" s="42" t="str">
        <f t="shared" si="31"/>
        <v>0111</v>
      </c>
      <c r="G79" s="42" t="str">
        <f t="shared" si="31"/>
        <v>0000</v>
      </c>
      <c r="H79" s="42" t="str">
        <f t="shared" si="31"/>
        <v>0111</v>
      </c>
      <c r="I79" s="42" t="str">
        <f t="shared" si="31"/>
        <v>1000</v>
      </c>
      <c r="J79" s="42" t="str">
        <f t="shared" si="31"/>
        <v>0000</v>
      </c>
      <c r="K79" s="103" t="s">
        <v>519</v>
      </c>
      <c r="L79" s="62" t="str">
        <f>DEC2BIN(L78,L76)</f>
        <v>00111</v>
      </c>
      <c r="M79" s="62" t="str">
        <f t="shared" ref="M79" si="32">DEC2BIN(M78,M76)</f>
        <v>000</v>
      </c>
      <c r="N79" s="62" t="str">
        <f t="shared" ref="N79" si="33">DEC2BIN(N78,N76)</f>
        <v>00111</v>
      </c>
      <c r="O79" s="62" t="str">
        <f t="shared" ref="O79" si="34">DEC2BIN(O78,O76)</f>
        <v>1</v>
      </c>
      <c r="P79" s="62" t="str">
        <f t="shared" ref="P79" si="35">DEC2BIN(P78,P76)</f>
        <v>000</v>
      </c>
      <c r="Q79" s="62" t="str">
        <f t="shared" ref="Q79" si="36">DEC2BIN(Q78,Q76)</f>
        <v>0000</v>
      </c>
      <c r="R79" s="62"/>
      <c r="S79" s="62"/>
      <c r="T79" s="62"/>
      <c r="U79" s="62"/>
      <c r="V79" s="62"/>
      <c r="W79" s="62"/>
      <c r="X79" s="62"/>
      <c r="Y79" s="62"/>
      <c r="Z79" s="62"/>
      <c r="AA79" s="62"/>
      <c r="AB79" s="62"/>
      <c r="AC79" s="62"/>
      <c r="AD79" s="62"/>
    </row>
    <row r="80" spans="1:30" s="42" customFormat="1">
      <c r="A80" s="42" t="str">
        <f>IF(B80&lt;&gt;B74,"Register value modified:","Register matches RegDump:")</f>
        <v>Register matches RegDump:</v>
      </c>
      <c r="B80" s="42" t="str">
        <f>"0x"&amp;C80&amp;D80&amp;E80&amp;F80&amp;G80&amp;H80&amp;I80&amp;J80</f>
        <v>0x00070780</v>
      </c>
      <c r="C80" s="42" t="str">
        <f>BIN2HEX(C79,1)</f>
        <v>0</v>
      </c>
      <c r="D80" s="42" t="str">
        <f t="shared" ref="D80" si="37">BIN2HEX(D79,1)</f>
        <v>0</v>
      </c>
      <c r="E80" s="42" t="str">
        <f t="shared" ref="E80" si="38">BIN2HEX(E79,1)</f>
        <v>0</v>
      </c>
      <c r="F80" s="42" t="str">
        <f t="shared" ref="F80" si="39">BIN2HEX(F79,1)</f>
        <v>7</v>
      </c>
      <c r="G80" s="42" t="str">
        <f t="shared" ref="G80" si="40">BIN2HEX(G79,1)</f>
        <v>0</v>
      </c>
      <c r="H80" s="42" t="str">
        <f t="shared" ref="H80" si="41">BIN2HEX(H79,1)</f>
        <v>7</v>
      </c>
      <c r="I80" s="42" t="str">
        <f t="shared" ref="I80" si="42">BIN2HEX(I79,1)</f>
        <v>8</v>
      </c>
      <c r="J80" s="42" t="str">
        <f t="shared" ref="J80" si="43">BIN2HEX(J79,1)</f>
        <v>0</v>
      </c>
      <c r="K80" s="62"/>
      <c r="L80" s="62"/>
      <c r="M80" s="62"/>
      <c r="N80" s="62"/>
      <c r="O80" s="62"/>
      <c r="P80" s="62"/>
      <c r="Q80" s="62"/>
      <c r="R80" s="62"/>
      <c r="S80" s="62"/>
      <c r="T80" s="62"/>
      <c r="U80" s="62"/>
      <c r="V80" s="62"/>
      <c r="W80" s="62"/>
      <c r="X80" s="62"/>
      <c r="Y80" s="62"/>
      <c r="Z80" s="62"/>
      <c r="AA80" s="62"/>
      <c r="AB80" s="62"/>
      <c r="AC80" s="62"/>
      <c r="AD80" s="62"/>
    </row>
    <row r="81" spans="1:30" s="42" customFormat="1"/>
    <row r="82" spans="1:30" s="42" customFormat="1">
      <c r="A82" s="41" t="s">
        <v>18</v>
      </c>
      <c r="B82" s="42" t="str">
        <f xml:space="preserve"> VLOOKUP(A82,'Reg Dump'!A:C,2,FALSE)</f>
        <v>0x22030311</v>
      </c>
      <c r="C82" s="43" t="str">
        <f t="shared" ref="C82:J82" si="44">HEX2BIN(LEFT(RIGHT(RIGHT($B82,8),C$1),1),4)</f>
        <v>0010</v>
      </c>
      <c r="D82" s="43" t="str">
        <f t="shared" si="44"/>
        <v>0010</v>
      </c>
      <c r="E82" s="43" t="str">
        <f t="shared" si="44"/>
        <v>0000</v>
      </c>
      <c r="F82" s="43" t="str">
        <f t="shared" si="44"/>
        <v>0011</v>
      </c>
      <c r="G82" s="43" t="str">
        <f t="shared" si="44"/>
        <v>0000</v>
      </c>
      <c r="H82" s="43" t="str">
        <f t="shared" si="44"/>
        <v>0011</v>
      </c>
      <c r="I82" s="43" t="str">
        <f t="shared" si="44"/>
        <v>0001</v>
      </c>
      <c r="J82" s="43" t="str">
        <f t="shared" si="44"/>
        <v>0001</v>
      </c>
      <c r="K82" s="58" t="s">
        <v>86</v>
      </c>
      <c r="L82" s="58" t="s">
        <v>98</v>
      </c>
      <c r="M82" s="58" t="s">
        <v>86</v>
      </c>
      <c r="N82" s="58" t="s">
        <v>99</v>
      </c>
      <c r="O82" s="60" t="s">
        <v>86</v>
      </c>
      <c r="P82" s="60" t="s">
        <v>100</v>
      </c>
      <c r="Q82" s="60" t="s">
        <v>86</v>
      </c>
      <c r="R82" s="60" t="s">
        <v>101</v>
      </c>
      <c r="S82" s="60" t="s">
        <v>102</v>
      </c>
      <c r="T82" s="60" t="s">
        <v>103</v>
      </c>
      <c r="U82" s="60" t="s">
        <v>104</v>
      </c>
    </row>
    <row r="83" spans="1:30" s="42" customFormat="1" hidden="1">
      <c r="B83" s="42" t="str">
        <f>CONCATENATE(C82,D82,E82,F82,G82,H82,I82,J82)</f>
        <v>00100010000000110000001100010001</v>
      </c>
      <c r="K83" s="46">
        <v>31</v>
      </c>
      <c r="L83" s="46">
        <v>30</v>
      </c>
      <c r="M83" s="46">
        <v>27</v>
      </c>
      <c r="N83" s="46">
        <v>26</v>
      </c>
      <c r="O83" s="46">
        <v>23</v>
      </c>
      <c r="P83" s="46">
        <v>20</v>
      </c>
      <c r="Q83" s="46">
        <v>15</v>
      </c>
      <c r="R83" s="49">
        <v>12</v>
      </c>
      <c r="S83" s="48">
        <v>7</v>
      </c>
      <c r="T83" s="49">
        <v>6</v>
      </c>
      <c r="U83" s="49">
        <v>3</v>
      </c>
    </row>
    <row r="84" spans="1:30" s="42" customFormat="1" hidden="1">
      <c r="K84" s="44">
        <v>1</v>
      </c>
      <c r="L84" s="44">
        <v>3</v>
      </c>
      <c r="M84" s="44">
        <v>1</v>
      </c>
      <c r="N84" s="44">
        <v>3</v>
      </c>
      <c r="O84" s="44">
        <v>3</v>
      </c>
      <c r="P84" s="44">
        <v>5</v>
      </c>
      <c r="Q84" s="44">
        <v>3</v>
      </c>
      <c r="R84" s="44">
        <v>5</v>
      </c>
      <c r="S84" s="44">
        <v>1</v>
      </c>
      <c r="T84" s="44">
        <v>3</v>
      </c>
      <c r="U84" s="44">
        <v>4</v>
      </c>
    </row>
    <row r="85" spans="1:30" s="42" customFormat="1">
      <c r="B85" s="63" t="s">
        <v>411</v>
      </c>
      <c r="K85" s="47" t="str">
        <f>MID($B83,32-K83,K84)</f>
        <v>0</v>
      </c>
      <c r="L85" s="47" t="str">
        <f t="shared" ref="L85:U85" si="45">MID($B83,32-L83,L84)</f>
        <v>010</v>
      </c>
      <c r="M85" s="47" t="str">
        <f t="shared" si="45"/>
        <v>0</v>
      </c>
      <c r="N85" s="47" t="str">
        <f t="shared" si="45"/>
        <v>010</v>
      </c>
      <c r="O85" s="47" t="str">
        <f t="shared" si="45"/>
        <v>000</v>
      </c>
      <c r="P85" s="47" t="str">
        <f t="shared" si="45"/>
        <v>00011</v>
      </c>
      <c r="Q85" s="47" t="str">
        <f t="shared" si="45"/>
        <v>000</v>
      </c>
      <c r="R85" s="47" t="str">
        <f t="shared" si="45"/>
        <v>00011</v>
      </c>
      <c r="S85" s="47" t="str">
        <f t="shared" si="45"/>
        <v>0</v>
      </c>
      <c r="T85" s="47" t="str">
        <f t="shared" si="45"/>
        <v>001</v>
      </c>
      <c r="U85" s="47" t="str">
        <f t="shared" si="45"/>
        <v>0001</v>
      </c>
    </row>
    <row r="86" spans="1:30" s="42" customFormat="1">
      <c r="B86" s="64" t="s">
        <v>412</v>
      </c>
      <c r="K86" s="44">
        <f>BIN2DEC(K85)</f>
        <v>0</v>
      </c>
      <c r="L86" s="44">
        <f t="shared" ref="L86:U86" si="46">BIN2DEC(L85)</f>
        <v>2</v>
      </c>
      <c r="M86" s="44">
        <f>BIN2DEC(M85)</f>
        <v>0</v>
      </c>
      <c r="N86" s="44">
        <f t="shared" si="46"/>
        <v>2</v>
      </c>
      <c r="O86" s="44">
        <f>BIN2DEC(O85)</f>
        <v>0</v>
      </c>
      <c r="P86" s="44">
        <f t="shared" si="46"/>
        <v>3</v>
      </c>
      <c r="Q86" s="44">
        <f>BIN2DEC(Q85)</f>
        <v>0</v>
      </c>
      <c r="R86" s="44">
        <f t="shared" si="46"/>
        <v>3</v>
      </c>
      <c r="S86" s="44">
        <f t="shared" si="46"/>
        <v>0</v>
      </c>
      <c r="T86" s="44">
        <f t="shared" si="46"/>
        <v>1</v>
      </c>
      <c r="U86" s="44">
        <f t="shared" si="46"/>
        <v>1</v>
      </c>
    </row>
    <row r="87" spans="1:30" s="42" customFormat="1" hidden="1">
      <c r="B87" s="102" t="str">
        <f>K87&amp;L87&amp;M87&amp;N87&amp;O87&amp;P87&amp;Q87&amp;R87&amp;S87&amp;T87&amp;U87&amp;V87&amp;W87&amp;X87&amp;Y87&amp;Z87&amp;AA87&amp;AB87&amp;AC87&amp;AD87</f>
        <v>00100010000000110000001100010001</v>
      </c>
      <c r="C87" s="42" t="str">
        <f>MID($B87,(8-C$1)*4+1,4)</f>
        <v>0010</v>
      </c>
      <c r="D87" s="42" t="str">
        <f t="shared" ref="D87:J87" si="47">MID($B87,(8-D$1)*4+1,4)</f>
        <v>0010</v>
      </c>
      <c r="E87" s="42" t="str">
        <f t="shared" si="47"/>
        <v>0000</v>
      </c>
      <c r="F87" s="42" t="str">
        <f t="shared" si="47"/>
        <v>0011</v>
      </c>
      <c r="G87" s="42" t="str">
        <f t="shared" si="47"/>
        <v>0000</v>
      </c>
      <c r="H87" s="42" t="str">
        <f t="shared" si="47"/>
        <v>0011</v>
      </c>
      <c r="I87" s="42" t="str">
        <f t="shared" si="47"/>
        <v>0001</v>
      </c>
      <c r="J87" s="42" t="str">
        <f t="shared" si="47"/>
        <v>0001</v>
      </c>
      <c r="K87" s="62" t="str">
        <f>DEC2BIN(K86,K84)</f>
        <v>0</v>
      </c>
      <c r="L87" s="62" t="str">
        <f>DEC2BIN(L86,L84)</f>
        <v>010</v>
      </c>
      <c r="M87" s="62" t="str">
        <f t="shared" ref="M87" si="48">DEC2BIN(M86,M84)</f>
        <v>0</v>
      </c>
      <c r="N87" s="62" t="str">
        <f t="shared" ref="N87" si="49">DEC2BIN(N86,N84)</f>
        <v>010</v>
      </c>
      <c r="O87" s="62" t="str">
        <f t="shared" ref="O87" si="50">DEC2BIN(O86,O84)</f>
        <v>000</v>
      </c>
      <c r="P87" s="62" t="str">
        <f t="shared" ref="P87" si="51">DEC2BIN(P86,P84)</f>
        <v>00011</v>
      </c>
      <c r="Q87" s="62" t="str">
        <f t="shared" ref="Q87" si="52">DEC2BIN(Q86,Q84)</f>
        <v>000</v>
      </c>
      <c r="R87" s="62" t="str">
        <f t="shared" ref="R87" si="53">DEC2BIN(R86,R84)</f>
        <v>00011</v>
      </c>
      <c r="S87" s="62" t="str">
        <f t="shared" ref="S87" si="54">DEC2BIN(S86,S84)</f>
        <v>0</v>
      </c>
      <c r="T87" s="62" t="str">
        <f t="shared" ref="T87" si="55">DEC2BIN(T86,T84)</f>
        <v>001</v>
      </c>
      <c r="U87" s="62" t="str">
        <f t="shared" ref="U87" si="56">DEC2BIN(U86,U84)</f>
        <v>0001</v>
      </c>
      <c r="V87" s="62"/>
      <c r="W87" s="62"/>
      <c r="X87" s="62"/>
      <c r="Y87" s="62"/>
      <c r="Z87" s="62"/>
      <c r="AA87" s="62"/>
      <c r="AB87" s="62"/>
      <c r="AC87" s="62"/>
      <c r="AD87" s="62"/>
    </row>
    <row r="88" spans="1:30" s="42" customFormat="1">
      <c r="A88" s="42" t="str">
        <f>IF(B88&lt;&gt;B82,"Register value modified:","Register matches RegDump:")</f>
        <v>Register matches RegDump:</v>
      </c>
      <c r="B88" s="42" t="str">
        <f>"0x"&amp;C88&amp;D88&amp;E88&amp;F88&amp;G88&amp;H88&amp;I88&amp;J88</f>
        <v>0x22030311</v>
      </c>
      <c r="C88" s="42" t="str">
        <f>BIN2HEX(C87,1)</f>
        <v>2</v>
      </c>
      <c r="D88" s="42" t="str">
        <f t="shared" ref="D88" si="57">BIN2HEX(D87,1)</f>
        <v>2</v>
      </c>
      <c r="E88" s="42" t="str">
        <f t="shared" ref="E88" si="58">BIN2HEX(E87,1)</f>
        <v>0</v>
      </c>
      <c r="F88" s="42" t="str">
        <f t="shared" ref="F88" si="59">BIN2HEX(F87,1)</f>
        <v>3</v>
      </c>
      <c r="G88" s="42" t="str">
        <f t="shared" ref="G88" si="60">BIN2HEX(G87,1)</f>
        <v>0</v>
      </c>
      <c r="H88" s="42" t="str">
        <f t="shared" ref="H88" si="61">BIN2HEX(H87,1)</f>
        <v>3</v>
      </c>
      <c r="I88" s="42" t="str">
        <f t="shared" ref="I88" si="62">BIN2HEX(I87,1)</f>
        <v>1</v>
      </c>
      <c r="J88" s="42" t="str">
        <f t="shared" ref="J88" si="63">BIN2HEX(J87,1)</f>
        <v>1</v>
      </c>
      <c r="K88" s="62"/>
      <c r="L88" s="62"/>
      <c r="M88" s="62"/>
      <c r="N88" s="62"/>
      <c r="O88" s="62"/>
      <c r="P88" s="62"/>
      <c r="Q88" s="62"/>
      <c r="R88" s="62"/>
      <c r="S88" s="62"/>
      <c r="T88" s="62"/>
      <c r="U88" s="62"/>
      <c r="V88" s="62"/>
      <c r="W88" s="62"/>
      <c r="X88" s="62"/>
      <c r="Y88" s="62"/>
      <c r="Z88" s="62"/>
      <c r="AA88" s="62"/>
      <c r="AB88" s="62"/>
      <c r="AC88" s="62"/>
      <c r="AD88" s="62"/>
    </row>
    <row r="89" spans="1:30" s="42" customFormat="1"/>
    <row r="90" spans="1:30" s="42" customFormat="1">
      <c r="A90" s="41" t="s">
        <v>19</v>
      </c>
      <c r="B90" s="42" t="str">
        <f xml:space="preserve"> VLOOKUP(A90,'Reg Dump'!A:C,2,FALSE)</f>
        <v>0x07056715</v>
      </c>
      <c r="C90" s="43" t="str">
        <f t="shared" ref="C90:J90" si="64">HEX2BIN(LEFT(RIGHT(RIGHT($B90,8),C$1),1),4)</f>
        <v>0000</v>
      </c>
      <c r="D90" s="43" t="str">
        <f t="shared" si="64"/>
        <v>0111</v>
      </c>
      <c r="E90" s="43" t="str">
        <f t="shared" si="64"/>
        <v>0000</v>
      </c>
      <c r="F90" s="43" t="str">
        <f t="shared" si="64"/>
        <v>0101</v>
      </c>
      <c r="G90" s="43" t="str">
        <f t="shared" si="64"/>
        <v>0110</v>
      </c>
      <c r="H90" s="43" t="str">
        <f t="shared" si="64"/>
        <v>0111</v>
      </c>
      <c r="I90" s="43" t="str">
        <f t="shared" si="64"/>
        <v>0001</v>
      </c>
      <c r="J90" s="43" t="str">
        <f t="shared" si="64"/>
        <v>0101</v>
      </c>
      <c r="K90" s="58" t="s">
        <v>86</v>
      </c>
      <c r="L90" s="58" t="s">
        <v>105</v>
      </c>
      <c r="M90" s="58" t="s">
        <v>106</v>
      </c>
      <c r="N90" s="58" t="s">
        <v>86</v>
      </c>
      <c r="O90" s="58" t="s">
        <v>107</v>
      </c>
      <c r="P90" s="58" t="s">
        <v>108</v>
      </c>
      <c r="Q90" s="58" t="s">
        <v>109</v>
      </c>
      <c r="R90" s="58" t="s">
        <v>110</v>
      </c>
      <c r="S90" s="58" t="s">
        <v>111</v>
      </c>
      <c r="T90" s="58" t="s">
        <v>112</v>
      </c>
    </row>
    <row r="91" spans="1:30" s="42" customFormat="1" hidden="1">
      <c r="B91" s="42" t="str">
        <f>CONCATENATE(C90,D90,E90,F90,G90,H90,I90,J90)</f>
        <v>00000111000001010110011100010101</v>
      </c>
      <c r="K91" s="46">
        <v>31</v>
      </c>
      <c r="L91" s="46">
        <v>28</v>
      </c>
      <c r="M91" s="46">
        <v>23</v>
      </c>
      <c r="N91" s="46">
        <v>22</v>
      </c>
      <c r="O91" s="46">
        <v>19</v>
      </c>
      <c r="P91" s="46">
        <v>15</v>
      </c>
      <c r="Q91" s="49">
        <v>12</v>
      </c>
      <c r="R91" s="49">
        <v>7</v>
      </c>
      <c r="S91" s="50">
        <v>6</v>
      </c>
      <c r="T91" s="49">
        <v>3</v>
      </c>
    </row>
    <row r="92" spans="1:30" s="42" customFormat="1" hidden="1">
      <c r="K92" s="44">
        <v>3</v>
      </c>
      <c r="L92" s="44">
        <v>5</v>
      </c>
      <c r="M92" s="44">
        <v>1</v>
      </c>
      <c r="N92" s="44">
        <v>3</v>
      </c>
      <c r="O92" s="44">
        <v>4</v>
      </c>
      <c r="P92" s="44">
        <v>3</v>
      </c>
      <c r="Q92" s="44">
        <v>5</v>
      </c>
      <c r="R92" s="44">
        <v>1</v>
      </c>
      <c r="S92" s="44">
        <v>3</v>
      </c>
      <c r="T92" s="44">
        <v>4</v>
      </c>
    </row>
    <row r="93" spans="1:30" s="42" customFormat="1">
      <c r="B93" s="63" t="s">
        <v>411</v>
      </c>
      <c r="K93" s="47" t="str">
        <f t="shared" ref="K93:T93" si="65">MID($B91,32-K91,K92)</f>
        <v>000</v>
      </c>
      <c r="L93" s="47" t="str">
        <f t="shared" si="65"/>
        <v>00111</v>
      </c>
      <c r="M93" s="47" t="str">
        <f t="shared" si="65"/>
        <v>0</v>
      </c>
      <c r="N93" s="47" t="str">
        <f t="shared" si="65"/>
        <v>000</v>
      </c>
      <c r="O93" s="47" t="str">
        <f t="shared" si="65"/>
        <v>0101</v>
      </c>
      <c r="P93" s="47" t="str">
        <f t="shared" si="65"/>
        <v>011</v>
      </c>
      <c r="Q93" s="47" t="str">
        <f t="shared" si="65"/>
        <v>00111</v>
      </c>
      <c r="R93" s="47" t="str">
        <f t="shared" si="65"/>
        <v>0</v>
      </c>
      <c r="S93" s="47" t="str">
        <f t="shared" si="65"/>
        <v>001</v>
      </c>
      <c r="T93" s="47" t="str">
        <f t="shared" si="65"/>
        <v>0101</v>
      </c>
    </row>
    <row r="94" spans="1:30" s="42" customFormat="1">
      <c r="B94" s="64" t="s">
        <v>412</v>
      </c>
      <c r="K94" s="44">
        <f>BIN2DEC(K93)</f>
        <v>0</v>
      </c>
      <c r="L94" s="44">
        <f>BIN2DEC(L93)</f>
        <v>7</v>
      </c>
      <c r="M94" s="44">
        <f>BIN2DEC(M93)</f>
        <v>0</v>
      </c>
      <c r="N94" s="44">
        <f>BIN2DEC(N93)</f>
        <v>0</v>
      </c>
      <c r="O94" s="44">
        <f t="shared" ref="O94:T94" si="66">BIN2DEC(O93)</f>
        <v>5</v>
      </c>
      <c r="P94" s="44">
        <f t="shared" si="66"/>
        <v>3</v>
      </c>
      <c r="Q94" s="44">
        <f t="shared" si="66"/>
        <v>7</v>
      </c>
      <c r="R94" s="44">
        <f t="shared" si="66"/>
        <v>0</v>
      </c>
      <c r="S94" s="44">
        <f t="shared" si="66"/>
        <v>1</v>
      </c>
      <c r="T94" s="44">
        <f t="shared" si="66"/>
        <v>5</v>
      </c>
    </row>
    <row r="95" spans="1:30" s="42" customFormat="1" hidden="1">
      <c r="B95" s="102" t="str">
        <f>K95&amp;L95&amp;M95&amp;N95&amp;O95&amp;P95&amp;Q95&amp;R95&amp;S95&amp;T95&amp;U95&amp;V95&amp;W95&amp;X95&amp;Y95&amp;Z95&amp;AA95&amp;AB95&amp;AC95&amp;AD95</f>
        <v>00000111000001010110011100010101</v>
      </c>
      <c r="C95" s="42" t="str">
        <f>MID($B95,(8-C$1)*4+1,4)</f>
        <v>0000</v>
      </c>
      <c r="D95" s="42" t="str">
        <f t="shared" ref="D95:J95" si="67">MID($B95,(8-D$1)*4+1,4)</f>
        <v>0111</v>
      </c>
      <c r="E95" s="42" t="str">
        <f t="shared" si="67"/>
        <v>0000</v>
      </c>
      <c r="F95" s="42" t="str">
        <f t="shared" si="67"/>
        <v>0101</v>
      </c>
      <c r="G95" s="42" t="str">
        <f t="shared" si="67"/>
        <v>0110</v>
      </c>
      <c r="H95" s="42" t="str">
        <f t="shared" si="67"/>
        <v>0111</v>
      </c>
      <c r="I95" s="42" t="str">
        <f t="shared" si="67"/>
        <v>0001</v>
      </c>
      <c r="J95" s="42" t="str">
        <f t="shared" si="67"/>
        <v>0101</v>
      </c>
      <c r="K95" s="62" t="str">
        <f>DEC2BIN(K94,K92)</f>
        <v>000</v>
      </c>
      <c r="L95" s="62" t="str">
        <f>DEC2BIN(L94,L92)</f>
        <v>00111</v>
      </c>
      <c r="M95" s="62" t="str">
        <f t="shared" ref="M95" si="68">DEC2BIN(M94,M92)</f>
        <v>0</v>
      </c>
      <c r="N95" s="62" t="str">
        <f t="shared" ref="N95" si="69">DEC2BIN(N94,N92)</f>
        <v>000</v>
      </c>
      <c r="O95" s="62" t="str">
        <f t="shared" ref="O95" si="70">DEC2BIN(O94,O92)</f>
        <v>0101</v>
      </c>
      <c r="P95" s="62" t="str">
        <f t="shared" ref="P95" si="71">DEC2BIN(P94,P92)</f>
        <v>011</v>
      </c>
      <c r="Q95" s="62" t="str">
        <f t="shared" ref="Q95" si="72">DEC2BIN(Q94,Q92)</f>
        <v>00111</v>
      </c>
      <c r="R95" s="62" t="str">
        <f t="shared" ref="R95" si="73">DEC2BIN(R94,R92)</f>
        <v>0</v>
      </c>
      <c r="S95" s="62" t="str">
        <f t="shared" ref="S95" si="74">DEC2BIN(S94,S92)</f>
        <v>001</v>
      </c>
      <c r="T95" s="62" t="str">
        <f t="shared" ref="T95" si="75">DEC2BIN(T94,T92)</f>
        <v>0101</v>
      </c>
      <c r="U95" s="62"/>
      <c r="V95" s="62"/>
      <c r="W95" s="62"/>
      <c r="X95" s="62"/>
      <c r="Y95" s="62"/>
      <c r="Z95" s="62"/>
      <c r="AA95" s="62"/>
      <c r="AB95" s="62"/>
      <c r="AC95" s="62"/>
      <c r="AD95" s="62"/>
    </row>
    <row r="96" spans="1:30" s="42" customFormat="1">
      <c r="A96" s="42" t="str">
        <f>IF(B96&lt;&gt;B90,"Register value modified:","Register matches RegDump:")</f>
        <v>Register matches RegDump:</v>
      </c>
      <c r="B96" s="42" t="str">
        <f>"0x"&amp;C96&amp;D96&amp;E96&amp;F96&amp;G96&amp;H96&amp;I96&amp;J96</f>
        <v>0x07056715</v>
      </c>
      <c r="C96" s="42" t="str">
        <f>BIN2HEX(C95,1)</f>
        <v>0</v>
      </c>
      <c r="D96" s="42" t="str">
        <f t="shared" ref="D96" si="76">BIN2HEX(D95,1)</f>
        <v>7</v>
      </c>
      <c r="E96" s="42" t="str">
        <f t="shared" ref="E96" si="77">BIN2HEX(E95,1)</f>
        <v>0</v>
      </c>
      <c r="F96" s="42" t="str">
        <f t="shared" ref="F96" si="78">BIN2HEX(F95,1)</f>
        <v>5</v>
      </c>
      <c r="G96" s="42" t="str">
        <f t="shared" ref="G96" si="79">BIN2HEX(G95,1)</f>
        <v>6</v>
      </c>
      <c r="H96" s="42" t="str">
        <f t="shared" ref="H96" si="80">BIN2HEX(H95,1)</f>
        <v>7</v>
      </c>
      <c r="I96" s="42" t="str">
        <f t="shared" ref="I96" si="81">BIN2HEX(I95,1)</f>
        <v>1</v>
      </c>
      <c r="J96" s="42" t="str">
        <f t="shared" ref="J96" si="82">BIN2HEX(J95,1)</f>
        <v>5</v>
      </c>
      <c r="K96" s="62"/>
      <c r="L96" s="62"/>
      <c r="M96" s="62"/>
      <c r="N96" s="62"/>
      <c r="O96" s="62"/>
      <c r="P96" s="62"/>
      <c r="Q96" s="62"/>
      <c r="R96" s="62"/>
      <c r="S96" s="62"/>
      <c r="T96" s="62"/>
      <c r="U96" s="62"/>
      <c r="V96" s="62"/>
      <c r="W96" s="62"/>
      <c r="X96" s="62"/>
      <c r="Y96" s="62"/>
      <c r="Z96" s="62"/>
      <c r="AA96" s="62"/>
      <c r="AB96" s="62"/>
      <c r="AC96" s="62"/>
      <c r="AD96" s="62"/>
    </row>
    <row r="97" spans="1:30" s="42" customFormat="1"/>
    <row r="98" spans="1:30" s="42" customFormat="1">
      <c r="A98" s="41" t="s">
        <v>20</v>
      </c>
      <c r="B98" s="42" t="str">
        <f xml:space="preserve"> VLOOKUP(A98,'Reg Dump'!A:C,2,FALSE)</f>
        <v>0x02060808</v>
      </c>
      <c r="C98" s="43" t="str">
        <f t="shared" ref="C98:J98" si="83">HEX2BIN(LEFT(RIGHT(RIGHT($B98,8),C$1),1),4)</f>
        <v>0000</v>
      </c>
      <c r="D98" s="43" t="str">
        <f t="shared" si="83"/>
        <v>0010</v>
      </c>
      <c r="E98" s="43" t="str">
        <f t="shared" si="83"/>
        <v>0000</v>
      </c>
      <c r="F98" s="43" t="str">
        <f t="shared" si="83"/>
        <v>0110</v>
      </c>
      <c r="G98" s="43" t="str">
        <f t="shared" si="83"/>
        <v>0000</v>
      </c>
      <c r="H98" s="43" t="str">
        <f t="shared" si="83"/>
        <v>1000</v>
      </c>
      <c r="I98" s="43" t="str">
        <f t="shared" si="83"/>
        <v>0000</v>
      </c>
      <c r="J98" s="43" t="str">
        <f t="shared" si="83"/>
        <v>1000</v>
      </c>
      <c r="K98" s="60" t="s">
        <v>86</v>
      </c>
      <c r="L98" s="60" t="s">
        <v>116</v>
      </c>
      <c r="M98" s="60" t="s">
        <v>86</v>
      </c>
      <c r="N98" s="60" t="s">
        <v>113</v>
      </c>
      <c r="O98" s="60" t="s">
        <v>86</v>
      </c>
      <c r="P98" s="60" t="s">
        <v>114</v>
      </c>
      <c r="Q98" s="60" t="s">
        <v>86</v>
      </c>
      <c r="R98" s="60" t="s">
        <v>115</v>
      </c>
    </row>
    <row r="99" spans="1:30" s="42" customFormat="1" hidden="1">
      <c r="B99" s="42" t="str">
        <f>CONCATENATE(C98,D98,E98,F98,G98,H98,I98,J98)</f>
        <v>00000010000001100000100000001000</v>
      </c>
      <c r="K99" s="46">
        <v>31</v>
      </c>
      <c r="L99" s="46">
        <v>27</v>
      </c>
      <c r="M99" s="46">
        <v>23</v>
      </c>
      <c r="N99" s="49">
        <v>20</v>
      </c>
      <c r="O99" s="49">
        <v>15</v>
      </c>
      <c r="P99" s="50">
        <v>12</v>
      </c>
      <c r="Q99" s="51">
        <v>7</v>
      </c>
      <c r="R99" s="49">
        <v>4</v>
      </c>
    </row>
    <row r="100" spans="1:30" s="42" customFormat="1" hidden="1">
      <c r="K100" s="44">
        <v>4</v>
      </c>
      <c r="L100" s="44">
        <v>4</v>
      </c>
      <c r="M100" s="44">
        <v>3</v>
      </c>
      <c r="N100" s="44">
        <v>5</v>
      </c>
      <c r="O100" s="44">
        <v>3</v>
      </c>
      <c r="P100" s="44">
        <v>5</v>
      </c>
      <c r="Q100" s="44">
        <v>3</v>
      </c>
      <c r="R100" s="44">
        <v>5</v>
      </c>
    </row>
    <row r="101" spans="1:30" s="42" customFormat="1">
      <c r="B101" s="63" t="s">
        <v>411</v>
      </c>
      <c r="K101" s="47" t="str">
        <f t="shared" ref="K101:R101" si="84">MID($B99,32-K99,K100)</f>
        <v>0000</v>
      </c>
      <c r="L101" s="47" t="str">
        <f t="shared" si="84"/>
        <v>0010</v>
      </c>
      <c r="M101" s="47" t="str">
        <f t="shared" si="84"/>
        <v>000</v>
      </c>
      <c r="N101" s="47" t="str">
        <f t="shared" si="84"/>
        <v>00110</v>
      </c>
      <c r="O101" s="47" t="str">
        <f t="shared" si="84"/>
        <v>000</v>
      </c>
      <c r="P101" s="47" t="str">
        <f t="shared" si="84"/>
        <v>01000</v>
      </c>
      <c r="Q101" s="47" t="str">
        <f t="shared" si="84"/>
        <v>000</v>
      </c>
      <c r="R101" s="47" t="str">
        <f t="shared" si="84"/>
        <v>01000</v>
      </c>
    </row>
    <row r="102" spans="1:30" s="42" customFormat="1">
      <c r="B102" s="64" t="s">
        <v>412</v>
      </c>
      <c r="K102" s="44">
        <f t="shared" ref="K102:R102" si="85">BIN2DEC(K101)</f>
        <v>0</v>
      </c>
      <c r="L102" s="44">
        <f t="shared" si="85"/>
        <v>2</v>
      </c>
      <c r="M102" s="44">
        <f t="shared" si="85"/>
        <v>0</v>
      </c>
      <c r="N102" s="44">
        <f t="shared" si="85"/>
        <v>6</v>
      </c>
      <c r="O102" s="44">
        <f t="shared" si="85"/>
        <v>0</v>
      </c>
      <c r="P102" s="44">
        <f t="shared" si="85"/>
        <v>8</v>
      </c>
      <c r="Q102" s="44">
        <f t="shared" si="85"/>
        <v>0</v>
      </c>
      <c r="R102" s="44">
        <f t="shared" si="85"/>
        <v>8</v>
      </c>
    </row>
    <row r="103" spans="1:30" s="42" customFormat="1" hidden="1">
      <c r="B103" s="102" t="str">
        <f>K103&amp;L103&amp;M103&amp;N103&amp;O103&amp;P103&amp;Q103&amp;R103&amp;S103&amp;T103&amp;U103&amp;V103&amp;W103&amp;X103&amp;Y103&amp;Z103&amp;AA103&amp;AB103&amp;AC103&amp;AD103</f>
        <v>00000010000001100000100000001000</v>
      </c>
      <c r="C103" s="42" t="str">
        <f>MID($B103,(8-C$1)*4+1,4)</f>
        <v>0000</v>
      </c>
      <c r="D103" s="42" t="str">
        <f t="shared" ref="D103:J103" si="86">MID($B103,(8-D$1)*4+1,4)</f>
        <v>0010</v>
      </c>
      <c r="E103" s="42" t="str">
        <f t="shared" si="86"/>
        <v>0000</v>
      </c>
      <c r="F103" s="42" t="str">
        <f t="shared" si="86"/>
        <v>0110</v>
      </c>
      <c r="G103" s="42" t="str">
        <f t="shared" si="86"/>
        <v>0000</v>
      </c>
      <c r="H103" s="42" t="str">
        <f t="shared" si="86"/>
        <v>1000</v>
      </c>
      <c r="I103" s="42" t="str">
        <f t="shared" si="86"/>
        <v>0000</v>
      </c>
      <c r="J103" s="42" t="str">
        <f t="shared" si="86"/>
        <v>1000</v>
      </c>
      <c r="K103" s="62" t="str">
        <f>DEC2BIN(K102,K100)</f>
        <v>0000</v>
      </c>
      <c r="L103" s="62" t="str">
        <f>DEC2BIN(L102,L100)</f>
        <v>0010</v>
      </c>
      <c r="M103" s="62" t="str">
        <f t="shared" ref="M103" si="87">DEC2BIN(M102,M100)</f>
        <v>000</v>
      </c>
      <c r="N103" s="62" t="str">
        <f t="shared" ref="N103" si="88">DEC2BIN(N102,N100)</f>
        <v>00110</v>
      </c>
      <c r="O103" s="62" t="str">
        <f t="shared" ref="O103" si="89">DEC2BIN(O102,O100)</f>
        <v>000</v>
      </c>
      <c r="P103" s="62" t="str">
        <f t="shared" ref="P103" si="90">DEC2BIN(P102,P100)</f>
        <v>01000</v>
      </c>
      <c r="Q103" s="62" t="str">
        <f t="shared" ref="Q103" si="91">DEC2BIN(Q102,Q100)</f>
        <v>000</v>
      </c>
      <c r="R103" s="62" t="str">
        <f t="shared" ref="R103" si="92">DEC2BIN(R102,R100)</f>
        <v>01000</v>
      </c>
      <c r="S103" s="62"/>
      <c r="T103" s="62"/>
      <c r="U103" s="62"/>
      <c r="V103" s="62"/>
      <c r="W103" s="62"/>
      <c r="X103" s="62"/>
      <c r="Y103" s="62"/>
      <c r="Z103" s="62"/>
      <c r="AA103" s="62"/>
      <c r="AB103" s="62"/>
      <c r="AC103" s="62"/>
      <c r="AD103" s="62"/>
    </row>
    <row r="104" spans="1:30" s="42" customFormat="1">
      <c r="A104" s="42" t="str">
        <f>IF(B104&lt;&gt;B98,"Register value modified:","Register matches RegDump:")</f>
        <v>Register matches RegDump:</v>
      </c>
      <c r="B104" s="42" t="str">
        <f>"0x"&amp;C104&amp;D104&amp;E104&amp;F104&amp;G104&amp;H104&amp;I104&amp;J104</f>
        <v>0x02060808</v>
      </c>
      <c r="C104" s="42" t="str">
        <f>BIN2HEX(C103,1)</f>
        <v>0</v>
      </c>
      <c r="D104" s="42" t="str">
        <f t="shared" ref="D104" si="93">BIN2HEX(D103,1)</f>
        <v>2</v>
      </c>
      <c r="E104" s="42" t="str">
        <f t="shared" ref="E104" si="94">BIN2HEX(E103,1)</f>
        <v>0</v>
      </c>
      <c r="F104" s="42" t="str">
        <f t="shared" ref="F104" si="95">BIN2HEX(F103,1)</f>
        <v>6</v>
      </c>
      <c r="G104" s="42" t="str">
        <f t="shared" ref="G104" si="96">BIN2HEX(G103,1)</f>
        <v>0</v>
      </c>
      <c r="H104" s="42" t="str">
        <f t="shared" ref="H104" si="97">BIN2HEX(H103,1)</f>
        <v>8</v>
      </c>
      <c r="I104" s="42" t="str">
        <f t="shared" ref="I104" si="98">BIN2HEX(I103,1)</f>
        <v>0</v>
      </c>
      <c r="J104" s="42" t="str">
        <f t="shared" ref="J104" si="99">BIN2HEX(J103,1)</f>
        <v>8</v>
      </c>
      <c r="K104" s="62"/>
      <c r="L104" s="62"/>
      <c r="M104" s="62"/>
      <c r="N104" s="62"/>
      <c r="O104" s="62"/>
      <c r="P104" s="62"/>
      <c r="Q104" s="62"/>
      <c r="R104" s="62"/>
      <c r="S104" s="62"/>
      <c r="T104" s="62"/>
      <c r="U104" s="62"/>
      <c r="V104" s="62"/>
      <c r="W104" s="62"/>
      <c r="X104" s="62"/>
      <c r="Y104" s="62"/>
      <c r="Z104" s="62"/>
      <c r="AA104" s="62"/>
      <c r="AB104" s="62"/>
      <c r="AC104" s="62"/>
      <c r="AD104" s="62"/>
    </row>
    <row r="105" spans="1:30" s="42" customFormat="1"/>
    <row r="106" spans="1:30" s="42" customFormat="1" ht="14.45" customHeight="1">
      <c r="A106" s="41" t="s">
        <v>21</v>
      </c>
      <c r="B106" s="42" t="str">
        <f xml:space="preserve"> VLOOKUP(A106,'Reg Dump'!A:C,2,FALSE)</f>
        <v>0x86050000</v>
      </c>
      <c r="C106" s="43" t="str">
        <f t="shared" ref="C106:J106" si="100">HEX2BIN(LEFT(RIGHT(RIGHT($B106,8),C$1),1),4)</f>
        <v>1000</v>
      </c>
      <c r="D106" s="43" t="str">
        <f t="shared" si="100"/>
        <v>0110</v>
      </c>
      <c r="E106" s="43" t="str">
        <f t="shared" si="100"/>
        <v>0000</v>
      </c>
      <c r="F106" s="43" t="str">
        <f t="shared" si="100"/>
        <v>0101</v>
      </c>
      <c r="G106" s="43" t="str">
        <f t="shared" si="100"/>
        <v>0000</v>
      </c>
      <c r="H106" s="43" t="str">
        <f t="shared" si="100"/>
        <v>0000</v>
      </c>
      <c r="I106" s="43" t="str">
        <f t="shared" si="100"/>
        <v>0000</v>
      </c>
      <c r="J106" s="43" t="str">
        <f t="shared" si="100"/>
        <v>0000</v>
      </c>
      <c r="K106" s="58" t="s">
        <v>86</v>
      </c>
      <c r="L106" s="58" t="s">
        <v>86</v>
      </c>
      <c r="M106" s="58" t="s">
        <v>117</v>
      </c>
      <c r="N106" s="58" t="s">
        <v>86</v>
      </c>
      <c r="O106" s="58" t="s">
        <v>118</v>
      </c>
      <c r="P106" s="58" t="s">
        <v>86</v>
      </c>
      <c r="Q106" s="58" t="s">
        <v>119</v>
      </c>
      <c r="R106" s="58" t="s">
        <v>122</v>
      </c>
      <c r="S106" s="58" t="s">
        <v>121</v>
      </c>
      <c r="T106" s="58" t="s">
        <v>86</v>
      </c>
      <c r="U106" s="58" t="s">
        <v>120</v>
      </c>
    </row>
    <row r="107" spans="1:30" s="42" customFormat="1" ht="14.45" hidden="1" customHeight="1">
      <c r="B107" s="42" t="str">
        <f>CONCATENATE(C106,D106,E106,F106,G106,H106,I106,J106)</f>
        <v>10000110000001010000000000000000</v>
      </c>
      <c r="K107" s="44">
        <v>31</v>
      </c>
      <c r="L107" s="44">
        <v>30</v>
      </c>
      <c r="M107" s="44">
        <v>28</v>
      </c>
      <c r="N107" s="44">
        <v>23</v>
      </c>
      <c r="O107" s="44">
        <v>19</v>
      </c>
      <c r="P107" s="44">
        <v>15</v>
      </c>
      <c r="Q107" s="51">
        <v>11</v>
      </c>
      <c r="R107" s="44">
        <v>7</v>
      </c>
      <c r="S107" s="44">
        <v>6</v>
      </c>
      <c r="T107" s="51">
        <v>5</v>
      </c>
      <c r="U107" s="51">
        <v>3</v>
      </c>
    </row>
    <row r="108" spans="1:30" s="42" customFormat="1" ht="14.45" hidden="1" customHeight="1">
      <c r="K108" s="44">
        <v>1</v>
      </c>
      <c r="L108" s="44">
        <v>2</v>
      </c>
      <c r="M108" s="44">
        <v>5</v>
      </c>
      <c r="N108" s="44">
        <v>4</v>
      </c>
      <c r="O108" s="44">
        <v>4</v>
      </c>
      <c r="P108" s="44">
        <v>4</v>
      </c>
      <c r="Q108" s="44">
        <v>4</v>
      </c>
      <c r="R108" s="44">
        <v>1</v>
      </c>
      <c r="S108" s="44">
        <v>1</v>
      </c>
      <c r="T108" s="44">
        <v>2</v>
      </c>
      <c r="U108" s="44">
        <v>4</v>
      </c>
    </row>
    <row r="109" spans="1:30" s="42" customFormat="1" ht="14.45" customHeight="1">
      <c r="B109" s="63" t="s">
        <v>411</v>
      </c>
      <c r="K109" s="47" t="str">
        <f t="shared" ref="K109:U109" si="101">MID($B107,32-K107,K108)</f>
        <v>1</v>
      </c>
      <c r="L109" s="47" t="str">
        <f t="shared" si="101"/>
        <v>00</v>
      </c>
      <c r="M109" s="47" t="str">
        <f t="shared" si="101"/>
        <v>00110</v>
      </c>
      <c r="N109" s="47" t="str">
        <f t="shared" si="101"/>
        <v>0000</v>
      </c>
      <c r="O109" s="47" t="str">
        <f t="shared" si="101"/>
        <v>0101</v>
      </c>
      <c r="P109" s="47" t="str">
        <f t="shared" si="101"/>
        <v>0000</v>
      </c>
      <c r="Q109" s="47" t="str">
        <f t="shared" si="101"/>
        <v>0000</v>
      </c>
      <c r="R109" s="47" t="str">
        <f t="shared" si="101"/>
        <v>0</v>
      </c>
      <c r="S109" s="47" t="str">
        <f t="shared" si="101"/>
        <v>0</v>
      </c>
      <c r="T109" s="47" t="str">
        <f t="shared" si="101"/>
        <v>00</v>
      </c>
      <c r="U109" s="47" t="str">
        <f t="shared" si="101"/>
        <v>0000</v>
      </c>
    </row>
    <row r="110" spans="1:30" s="42" customFormat="1">
      <c r="B110" s="64" t="s">
        <v>412</v>
      </c>
      <c r="K110" s="44">
        <f t="shared" ref="K110" si="102">BIN2DEC(K109)</f>
        <v>1</v>
      </c>
      <c r="L110" s="44">
        <f t="shared" ref="L110:U110" si="103">BIN2DEC(L109)</f>
        <v>0</v>
      </c>
      <c r="M110" s="44">
        <f t="shared" si="103"/>
        <v>6</v>
      </c>
      <c r="N110" s="44">
        <f t="shared" si="103"/>
        <v>0</v>
      </c>
      <c r="O110" s="44">
        <f t="shared" si="103"/>
        <v>5</v>
      </c>
      <c r="P110" s="44">
        <f t="shared" si="103"/>
        <v>0</v>
      </c>
      <c r="Q110" s="44">
        <f t="shared" si="103"/>
        <v>0</v>
      </c>
      <c r="R110" s="44">
        <f t="shared" si="103"/>
        <v>0</v>
      </c>
      <c r="S110" s="44">
        <f t="shared" si="103"/>
        <v>0</v>
      </c>
      <c r="T110" s="44">
        <f t="shared" si="103"/>
        <v>0</v>
      </c>
      <c r="U110" s="44">
        <f t="shared" si="103"/>
        <v>0</v>
      </c>
    </row>
    <row r="111" spans="1:30" s="42" customFormat="1" hidden="1">
      <c r="B111" s="102" t="str">
        <f>K111&amp;L111&amp;M111&amp;N111&amp;O111&amp;P111&amp;Q111&amp;R111&amp;S111&amp;T111&amp;U111&amp;V111&amp;W111&amp;X111&amp;Y111&amp;Z111&amp;AA111&amp;AB111&amp;AC111&amp;AD111</f>
        <v>10000110000001010000000000000000</v>
      </c>
      <c r="C111" s="42" t="str">
        <f>MID($B111,(8-C$1)*4+1,4)</f>
        <v>1000</v>
      </c>
      <c r="D111" s="42" t="str">
        <f t="shared" ref="D111:J111" si="104">MID($B111,(8-D$1)*4+1,4)</f>
        <v>0110</v>
      </c>
      <c r="E111" s="42" t="str">
        <f t="shared" si="104"/>
        <v>0000</v>
      </c>
      <c r="F111" s="42" t="str">
        <f t="shared" si="104"/>
        <v>0101</v>
      </c>
      <c r="G111" s="42" t="str">
        <f t="shared" si="104"/>
        <v>0000</v>
      </c>
      <c r="H111" s="42" t="str">
        <f t="shared" si="104"/>
        <v>0000</v>
      </c>
      <c r="I111" s="42" t="str">
        <f t="shared" si="104"/>
        <v>0000</v>
      </c>
      <c r="J111" s="42" t="str">
        <f t="shared" si="104"/>
        <v>0000</v>
      </c>
      <c r="K111" s="62" t="str">
        <f>DEC2BIN(K110,K108)</f>
        <v>1</v>
      </c>
      <c r="L111" s="62" t="str">
        <f t="shared" ref="L111:U111" si="105">DEC2BIN(L110,L108)</f>
        <v>00</v>
      </c>
      <c r="M111" s="62" t="str">
        <f t="shared" si="105"/>
        <v>00110</v>
      </c>
      <c r="N111" s="62" t="str">
        <f t="shared" si="105"/>
        <v>0000</v>
      </c>
      <c r="O111" s="62" t="str">
        <f t="shared" si="105"/>
        <v>0101</v>
      </c>
      <c r="P111" s="62" t="str">
        <f t="shared" si="105"/>
        <v>0000</v>
      </c>
      <c r="Q111" s="62" t="str">
        <f t="shared" si="105"/>
        <v>0000</v>
      </c>
      <c r="R111" s="62" t="str">
        <f t="shared" si="105"/>
        <v>0</v>
      </c>
      <c r="S111" s="62" t="str">
        <f t="shared" si="105"/>
        <v>0</v>
      </c>
      <c r="T111" s="62" t="str">
        <f t="shared" si="105"/>
        <v>00</v>
      </c>
      <c r="U111" s="62" t="str">
        <f t="shared" si="105"/>
        <v>0000</v>
      </c>
      <c r="V111" s="62"/>
      <c r="W111" s="62"/>
      <c r="X111" s="62"/>
      <c r="Y111" s="62"/>
      <c r="Z111" s="62"/>
      <c r="AA111" s="62"/>
      <c r="AB111" s="62"/>
      <c r="AC111" s="62"/>
      <c r="AD111" s="62"/>
    </row>
    <row r="112" spans="1:30" s="42" customFormat="1">
      <c r="A112" s="42" t="str">
        <f>IF(B112&lt;&gt;B106,"Register value modified:","Register matches RegDump:")</f>
        <v>Register matches RegDump:</v>
      </c>
      <c r="B112" s="42" t="str">
        <f>"0x"&amp;C112&amp;D112&amp;E112&amp;F112&amp;G112&amp;H112&amp;I112&amp;J112</f>
        <v>0x86050000</v>
      </c>
      <c r="C112" s="42" t="str">
        <f>BIN2HEX(C111,1)</f>
        <v>8</v>
      </c>
      <c r="D112" s="42" t="str">
        <f t="shared" ref="D112" si="106">BIN2HEX(D111,1)</f>
        <v>6</v>
      </c>
      <c r="E112" s="42" t="str">
        <f t="shared" ref="E112" si="107">BIN2HEX(E111,1)</f>
        <v>0</v>
      </c>
      <c r="F112" s="42" t="str">
        <f t="shared" ref="F112" si="108">BIN2HEX(F111,1)</f>
        <v>5</v>
      </c>
      <c r="G112" s="42" t="str">
        <f t="shared" ref="G112" si="109">BIN2HEX(G111,1)</f>
        <v>0</v>
      </c>
      <c r="H112" s="42" t="str">
        <f t="shared" ref="H112" si="110">BIN2HEX(H111,1)</f>
        <v>0</v>
      </c>
      <c r="I112" s="42" t="str">
        <f t="shared" ref="I112" si="111">BIN2HEX(I111,1)</f>
        <v>0</v>
      </c>
      <c r="J112" s="42" t="str">
        <f t="shared" ref="J112" si="112">BIN2HEX(J111,1)</f>
        <v>0</v>
      </c>
      <c r="K112" s="62"/>
      <c r="L112" s="62"/>
      <c r="M112" s="62"/>
      <c r="N112" s="62"/>
      <c r="O112" s="62"/>
      <c r="P112" s="62"/>
      <c r="Q112" s="62"/>
      <c r="R112" s="62"/>
      <c r="S112" s="62"/>
      <c r="T112" s="62"/>
      <c r="U112" s="62"/>
      <c r="V112" s="62"/>
      <c r="W112" s="62"/>
      <c r="X112" s="62"/>
      <c r="Y112" s="62"/>
      <c r="Z112" s="62"/>
      <c r="AA112" s="62"/>
      <c r="AB112" s="62"/>
      <c r="AC112" s="62"/>
      <c r="AD112" s="62"/>
    </row>
    <row r="113" spans="1:30" s="42" customFormat="1"/>
    <row r="114" spans="1:30" s="42" customFormat="1">
      <c r="A114" s="41" t="s">
        <v>22</v>
      </c>
      <c r="B114" s="86" t="str">
        <f xml:space="preserve"> VLOOKUP(A114,'Reg Dump'!A:C,2,FALSE)</f>
        <v>0x00000F60</v>
      </c>
      <c r="C114" s="43" t="str">
        <f t="shared" ref="C114:J114" si="113">HEX2BIN(LEFT(RIGHT(RIGHT($B114,8),C$1),1),4)</f>
        <v>0000</v>
      </c>
      <c r="D114" s="43" t="str">
        <f t="shared" si="113"/>
        <v>0000</v>
      </c>
      <c r="E114" s="43" t="str">
        <f t="shared" si="113"/>
        <v>0000</v>
      </c>
      <c r="F114" s="43" t="str">
        <f t="shared" si="113"/>
        <v>0000</v>
      </c>
      <c r="G114" s="43" t="str">
        <f t="shared" si="113"/>
        <v>0000</v>
      </c>
      <c r="H114" s="43" t="str">
        <f t="shared" si="113"/>
        <v>1111</v>
      </c>
      <c r="I114" s="43" t="str">
        <f t="shared" si="113"/>
        <v>0110</v>
      </c>
      <c r="J114" s="43" t="str">
        <f t="shared" si="113"/>
        <v>0000</v>
      </c>
      <c r="K114" s="44" t="s">
        <v>86</v>
      </c>
      <c r="L114" s="44" t="s">
        <v>123</v>
      </c>
      <c r="M114" s="44" t="s">
        <v>86</v>
      </c>
      <c r="N114" s="44" t="s">
        <v>124</v>
      </c>
      <c r="O114" s="44" t="s">
        <v>125</v>
      </c>
    </row>
    <row r="115" spans="1:30" s="42" customFormat="1" hidden="1">
      <c r="B115" s="42" t="str">
        <f>CONCATENATE(C114,D114,E114,F114,G114,H114,I114,J114)</f>
        <v>00000000000000000000111101100000</v>
      </c>
      <c r="K115" s="44">
        <v>31</v>
      </c>
      <c r="L115" s="51">
        <v>11</v>
      </c>
      <c r="M115" s="44">
        <v>7</v>
      </c>
      <c r="N115" s="44">
        <v>6</v>
      </c>
      <c r="O115" s="51">
        <v>5</v>
      </c>
    </row>
    <row r="116" spans="1:30" s="42" customFormat="1" hidden="1">
      <c r="K116" s="44">
        <v>20</v>
      </c>
      <c r="L116" s="44">
        <v>4</v>
      </c>
      <c r="M116" s="44">
        <v>1</v>
      </c>
      <c r="N116" s="44">
        <v>1</v>
      </c>
      <c r="O116" s="44">
        <v>6</v>
      </c>
    </row>
    <row r="117" spans="1:30" s="42" customFormat="1">
      <c r="B117" s="63" t="s">
        <v>411</v>
      </c>
      <c r="K117" s="47" t="str">
        <f>MID($B115,32-K115,K116)</f>
        <v>00000000000000000000</v>
      </c>
      <c r="L117" s="47" t="str">
        <f>MID($B115,32-L115,L116)</f>
        <v>1111</v>
      </c>
      <c r="M117" s="47" t="str">
        <f>MID($B115,32-M115,M116)</f>
        <v>0</v>
      </c>
      <c r="N117" s="47" t="str">
        <f>MID($B115,32-N115,N116)</f>
        <v>1</v>
      </c>
      <c r="O117" s="47" t="str">
        <f>MID($B115,32-O115,O116)</f>
        <v>100000</v>
      </c>
    </row>
    <row r="118" spans="1:30" s="42" customFormat="1">
      <c r="B118" s="64" t="s">
        <v>412</v>
      </c>
      <c r="K118" s="104" t="s">
        <v>520</v>
      </c>
      <c r="L118" s="44">
        <f>BIN2DEC(L117)</f>
        <v>15</v>
      </c>
      <c r="M118" s="44">
        <f>BIN2DEC(M117)</f>
        <v>0</v>
      </c>
      <c r="N118" s="44">
        <f>BIN2DEC(N117)</f>
        <v>1</v>
      </c>
      <c r="O118" s="44">
        <f>BIN2DEC(O117)</f>
        <v>32</v>
      </c>
    </row>
    <row r="119" spans="1:30" s="42" customFormat="1" hidden="1">
      <c r="B119" s="102" t="str">
        <f>K119&amp;L119&amp;M119&amp;N119&amp;O119&amp;P119&amp;Q119&amp;R119&amp;S119&amp;T119&amp;U119&amp;V119&amp;W119&amp;X119&amp;Y119&amp;Z119&amp;AA119&amp;AB119&amp;AC119&amp;AD119</f>
        <v>00000000000000000000111101100000</v>
      </c>
      <c r="C119" s="42" t="str">
        <f>MID($B119,(8-C$1)*4+1,4)</f>
        <v>0000</v>
      </c>
      <c r="D119" s="42" t="str">
        <f t="shared" ref="D119:J119" si="114">MID($B119,(8-D$1)*4+1,4)</f>
        <v>0000</v>
      </c>
      <c r="E119" s="42" t="str">
        <f t="shared" si="114"/>
        <v>0000</v>
      </c>
      <c r="F119" s="42" t="str">
        <f t="shared" si="114"/>
        <v>0000</v>
      </c>
      <c r="G119" s="42" t="str">
        <f t="shared" si="114"/>
        <v>0000</v>
      </c>
      <c r="H119" s="42" t="str">
        <f t="shared" si="114"/>
        <v>1111</v>
      </c>
      <c r="I119" s="42" t="str">
        <f t="shared" si="114"/>
        <v>0110</v>
      </c>
      <c r="J119" s="42" t="str">
        <f t="shared" si="114"/>
        <v>0000</v>
      </c>
      <c r="K119" s="103" t="s">
        <v>520</v>
      </c>
      <c r="L119" s="62" t="str">
        <f>DEC2BIN(L118,L116)</f>
        <v>1111</v>
      </c>
      <c r="M119" s="62" t="str">
        <f t="shared" ref="M119" si="115">DEC2BIN(M118,M116)</f>
        <v>0</v>
      </c>
      <c r="N119" s="62" t="str">
        <f t="shared" ref="N119" si="116">DEC2BIN(N118,N116)</f>
        <v>1</v>
      </c>
      <c r="O119" s="62" t="str">
        <f t="shared" ref="O119" si="117">DEC2BIN(O118,O116)</f>
        <v>100000</v>
      </c>
      <c r="P119" s="62"/>
      <c r="Q119" s="62"/>
      <c r="R119" s="62"/>
      <c r="S119" s="62"/>
      <c r="T119" s="62"/>
      <c r="U119" s="62"/>
      <c r="V119" s="62"/>
      <c r="W119" s="62"/>
      <c r="X119" s="62"/>
      <c r="Y119" s="62"/>
      <c r="Z119" s="62"/>
      <c r="AA119" s="62"/>
      <c r="AB119" s="62"/>
      <c r="AC119" s="62"/>
      <c r="AD119" s="62"/>
    </row>
    <row r="120" spans="1:30" s="42" customFormat="1">
      <c r="A120" s="42" t="str">
        <f>IF(B120&lt;&gt;B114,"Register value modified:","Register matches RegDump:")</f>
        <v>Register matches RegDump:</v>
      </c>
      <c r="B120" s="42" t="str">
        <f>"0x"&amp;C120&amp;D120&amp;E120&amp;F120&amp;G120&amp;H120&amp;I120&amp;J120</f>
        <v>0x00000F60</v>
      </c>
      <c r="C120" s="42" t="str">
        <f>BIN2HEX(C119,1)</f>
        <v>0</v>
      </c>
      <c r="D120" s="42" t="str">
        <f t="shared" ref="D120" si="118">BIN2HEX(D119,1)</f>
        <v>0</v>
      </c>
      <c r="E120" s="42" t="str">
        <f t="shared" ref="E120" si="119">BIN2HEX(E119,1)</f>
        <v>0</v>
      </c>
      <c r="F120" s="42" t="str">
        <f t="shared" ref="F120" si="120">BIN2HEX(F119,1)</f>
        <v>0</v>
      </c>
      <c r="G120" s="42" t="str">
        <f t="shared" ref="G120" si="121">BIN2HEX(G119,1)</f>
        <v>0</v>
      </c>
      <c r="H120" s="42" t="str">
        <f t="shared" ref="H120" si="122">BIN2HEX(H119,1)</f>
        <v>F</v>
      </c>
      <c r="I120" s="42" t="str">
        <f t="shared" ref="I120" si="123">BIN2HEX(I119,1)</f>
        <v>6</v>
      </c>
      <c r="J120" s="42" t="str">
        <f t="shared" ref="J120" si="124">BIN2HEX(J119,1)</f>
        <v>0</v>
      </c>
      <c r="K120" s="62"/>
      <c r="L120" s="62"/>
      <c r="M120" s="62"/>
      <c r="N120" s="62"/>
      <c r="O120" s="62"/>
      <c r="P120" s="62"/>
      <c r="Q120" s="62"/>
      <c r="R120" s="62"/>
      <c r="S120" s="62"/>
      <c r="T120" s="62"/>
      <c r="U120" s="62"/>
      <c r="V120" s="62"/>
      <c r="W120" s="62"/>
      <c r="X120" s="62"/>
      <c r="Y120" s="62"/>
      <c r="Z120" s="62"/>
      <c r="AA120" s="62"/>
      <c r="AB120" s="62"/>
      <c r="AC120" s="62"/>
      <c r="AD120" s="62"/>
    </row>
    <row r="121" spans="1:30" s="42" customFormat="1">
      <c r="B121" s="64"/>
      <c r="K121" s="62"/>
      <c r="L121" s="62"/>
      <c r="M121" s="62"/>
      <c r="N121" s="62"/>
      <c r="O121" s="62"/>
    </row>
    <row r="122" spans="1:30" s="17" customFormat="1"/>
    <row r="123" spans="1:30" s="8" customFormat="1" ht="23.25">
      <c r="A123" s="16" t="s">
        <v>156</v>
      </c>
      <c r="C123" s="9" t="s">
        <v>67</v>
      </c>
      <c r="D123" s="9" t="s">
        <v>68</v>
      </c>
      <c r="E123" s="9" t="s">
        <v>69</v>
      </c>
      <c r="F123" s="9" t="s">
        <v>70</v>
      </c>
      <c r="G123" s="9" t="s">
        <v>71</v>
      </c>
      <c r="H123" s="9" t="s">
        <v>72</v>
      </c>
      <c r="I123" s="9" t="s">
        <v>73</v>
      </c>
      <c r="J123" s="9" t="s">
        <v>74</v>
      </c>
      <c r="K123" s="9" t="s">
        <v>413</v>
      </c>
    </row>
    <row r="124" spans="1:30" s="65" customFormat="1">
      <c r="A124" s="1" t="s">
        <v>23</v>
      </c>
      <c r="B124" s="65" t="str">
        <f xml:space="preserve"> VLOOKUP(A124,'Reg Dump'!A:C,2,FALSE)</f>
        <v>0x00000800</v>
      </c>
      <c r="C124" s="65" t="str">
        <f t="shared" ref="C124:J124" si="125">HEX2BIN(LEFT(RIGHT(RIGHT($B124,8),C$1),1),4)</f>
        <v>0000</v>
      </c>
      <c r="D124" s="65" t="str">
        <f t="shared" si="125"/>
        <v>0000</v>
      </c>
      <c r="E124" s="65" t="str">
        <f t="shared" si="125"/>
        <v>0000</v>
      </c>
      <c r="F124" s="65" t="str">
        <f t="shared" si="125"/>
        <v>0000</v>
      </c>
      <c r="G124" s="65" t="str">
        <f t="shared" si="125"/>
        <v>0000</v>
      </c>
      <c r="H124" s="65" t="str">
        <f t="shared" si="125"/>
        <v>1000</v>
      </c>
      <c r="I124" s="65" t="str">
        <f t="shared" si="125"/>
        <v>0000</v>
      </c>
      <c r="J124" s="65" t="str">
        <f t="shared" si="125"/>
        <v>0000</v>
      </c>
      <c r="K124" s="66" t="s">
        <v>77</v>
      </c>
      <c r="L124" s="66" t="s">
        <v>78</v>
      </c>
      <c r="M124" s="66" t="s">
        <v>79</v>
      </c>
      <c r="N124" s="66" t="s">
        <v>80</v>
      </c>
      <c r="O124" s="66" t="s">
        <v>81</v>
      </c>
      <c r="P124" s="66" t="s">
        <v>82</v>
      </c>
      <c r="Q124" s="66" t="s">
        <v>83</v>
      </c>
      <c r="R124" s="66" t="s">
        <v>84</v>
      </c>
      <c r="S124" s="66" t="s">
        <v>85</v>
      </c>
      <c r="T124" s="67" t="s">
        <v>86</v>
      </c>
      <c r="U124" s="66" t="s">
        <v>87</v>
      </c>
      <c r="V124" s="66" t="s">
        <v>88</v>
      </c>
      <c r="W124" s="66" t="s">
        <v>86</v>
      </c>
      <c r="X124" s="66" t="s">
        <v>89</v>
      </c>
      <c r="Y124" s="67" t="s">
        <v>90</v>
      </c>
      <c r="Z124" s="66" t="s">
        <v>91</v>
      </c>
      <c r="AA124" s="67" t="s">
        <v>86</v>
      </c>
      <c r="AB124" s="66" t="s">
        <v>92</v>
      </c>
      <c r="AC124" s="67" t="s">
        <v>86</v>
      </c>
      <c r="AD124" s="66" t="s">
        <v>93</v>
      </c>
    </row>
    <row r="125" spans="1:30" s="68" customFormat="1" hidden="1">
      <c r="B125" s="65" t="str">
        <f>CONCATENATE(C124,D124,E124,F124,G124,H124,I124,J124)</f>
        <v>00000000000000000000100000000000</v>
      </c>
      <c r="K125" s="69">
        <v>31</v>
      </c>
      <c r="L125" s="69">
        <v>30</v>
      </c>
      <c r="M125" s="69">
        <v>29</v>
      </c>
      <c r="N125" s="69">
        <v>28</v>
      </c>
      <c r="O125" s="69">
        <v>27</v>
      </c>
      <c r="P125" s="69">
        <v>26</v>
      </c>
      <c r="Q125" s="69">
        <v>24</v>
      </c>
      <c r="R125" s="69">
        <v>22</v>
      </c>
      <c r="S125" s="69">
        <v>21</v>
      </c>
      <c r="T125" s="69">
        <v>20</v>
      </c>
      <c r="U125" s="69">
        <v>19</v>
      </c>
      <c r="V125" s="69">
        <v>17</v>
      </c>
      <c r="W125" s="69">
        <v>15</v>
      </c>
      <c r="X125" s="69">
        <v>13</v>
      </c>
      <c r="Y125" s="69">
        <v>11</v>
      </c>
      <c r="Z125" s="69">
        <v>9</v>
      </c>
      <c r="AA125" s="69">
        <v>7</v>
      </c>
      <c r="AB125" s="69">
        <v>4</v>
      </c>
      <c r="AC125" s="69">
        <v>3</v>
      </c>
      <c r="AD125" s="69">
        <v>1</v>
      </c>
    </row>
    <row r="126" spans="1:30" s="68" customFormat="1" hidden="1">
      <c r="K126" s="69">
        <v>1</v>
      </c>
      <c r="L126" s="69">
        <v>1</v>
      </c>
      <c r="M126" s="69">
        <v>1</v>
      </c>
      <c r="N126" s="69">
        <v>1</v>
      </c>
      <c r="O126" s="69">
        <v>1</v>
      </c>
      <c r="P126" s="69">
        <v>2</v>
      </c>
      <c r="Q126" s="69">
        <v>2</v>
      </c>
      <c r="R126" s="69">
        <v>1</v>
      </c>
      <c r="S126" s="69">
        <v>1</v>
      </c>
      <c r="T126" s="69">
        <v>1</v>
      </c>
      <c r="U126" s="69">
        <v>2</v>
      </c>
      <c r="V126" s="69">
        <v>2</v>
      </c>
      <c r="W126" s="69">
        <v>2</v>
      </c>
      <c r="X126" s="69">
        <v>2</v>
      </c>
      <c r="Y126" s="69">
        <v>2</v>
      </c>
      <c r="Z126" s="69">
        <v>2</v>
      </c>
      <c r="AA126" s="69">
        <v>3</v>
      </c>
      <c r="AB126" s="69">
        <v>1</v>
      </c>
      <c r="AC126" s="69">
        <v>2</v>
      </c>
      <c r="AD126" s="69">
        <v>2</v>
      </c>
    </row>
    <row r="127" spans="1:30" s="65" customFormat="1">
      <c r="B127" s="70" t="s">
        <v>411</v>
      </c>
      <c r="K127" s="71" t="str">
        <f>MID($B125,32-K125,K126)</f>
        <v>0</v>
      </c>
      <c r="L127" s="71" t="str">
        <f t="shared" ref="L127:AD127" si="126">MID($B125,32-L125,L126)</f>
        <v>0</v>
      </c>
      <c r="M127" s="71" t="str">
        <f t="shared" si="126"/>
        <v>0</v>
      </c>
      <c r="N127" s="71" t="str">
        <f t="shared" si="126"/>
        <v>0</v>
      </c>
      <c r="O127" s="71" t="str">
        <f t="shared" si="126"/>
        <v>0</v>
      </c>
      <c r="P127" s="71" t="str">
        <f t="shared" si="126"/>
        <v>00</v>
      </c>
      <c r="Q127" s="71" t="str">
        <f t="shared" si="126"/>
        <v>00</v>
      </c>
      <c r="R127" s="71" t="str">
        <f t="shared" si="126"/>
        <v>0</v>
      </c>
      <c r="S127" s="71" t="str">
        <f t="shared" si="126"/>
        <v>0</v>
      </c>
      <c r="T127" s="71" t="str">
        <f t="shared" si="126"/>
        <v>0</v>
      </c>
      <c r="U127" s="71" t="str">
        <f t="shared" si="126"/>
        <v>00</v>
      </c>
      <c r="V127" s="71" t="str">
        <f t="shared" si="126"/>
        <v>00</v>
      </c>
      <c r="W127" s="71" t="str">
        <f t="shared" si="126"/>
        <v>00</v>
      </c>
      <c r="X127" s="71" t="str">
        <f t="shared" si="126"/>
        <v>00</v>
      </c>
      <c r="Y127" s="71" t="str">
        <f t="shared" si="126"/>
        <v>10</v>
      </c>
      <c r="Z127" s="71" t="str">
        <f t="shared" si="126"/>
        <v>00</v>
      </c>
      <c r="AA127" s="71" t="str">
        <f t="shared" si="126"/>
        <v>000</v>
      </c>
      <c r="AB127" s="71" t="str">
        <f t="shared" si="126"/>
        <v>0</v>
      </c>
      <c r="AC127" s="71" t="str">
        <f t="shared" si="126"/>
        <v>00</v>
      </c>
      <c r="AD127" s="71" t="str">
        <f t="shared" si="126"/>
        <v>00</v>
      </c>
    </row>
    <row r="128" spans="1:30" s="65" customFormat="1">
      <c r="B128" s="59" t="s">
        <v>412</v>
      </c>
      <c r="K128" s="71">
        <f>BIN2DEC(K127)</f>
        <v>0</v>
      </c>
      <c r="L128" s="71">
        <f>BIN2DEC(L127)</f>
        <v>0</v>
      </c>
      <c r="M128" s="71">
        <f t="shared" ref="M128:S128" si="127">BIN2DEC(M127)</f>
        <v>0</v>
      </c>
      <c r="N128" s="71">
        <f t="shared" si="127"/>
        <v>0</v>
      </c>
      <c r="O128" s="71">
        <f t="shared" si="127"/>
        <v>0</v>
      </c>
      <c r="P128" s="71">
        <f t="shared" si="127"/>
        <v>0</v>
      </c>
      <c r="Q128" s="71">
        <f t="shared" si="127"/>
        <v>0</v>
      </c>
      <c r="R128" s="71">
        <f t="shared" si="127"/>
        <v>0</v>
      </c>
      <c r="S128" s="71">
        <f t="shared" si="127"/>
        <v>0</v>
      </c>
      <c r="T128" s="71">
        <f>BIN2DEC(T127)</f>
        <v>0</v>
      </c>
      <c r="U128" s="71">
        <f t="shared" ref="U128:V128" si="128">BIN2DEC(U127)</f>
        <v>0</v>
      </c>
      <c r="V128" s="71">
        <f t="shared" si="128"/>
        <v>0</v>
      </c>
      <c r="W128" s="71">
        <f>BIN2DEC(W127)</f>
        <v>0</v>
      </c>
      <c r="X128" s="71">
        <f t="shared" ref="X128:Z128" si="129">BIN2DEC(X127)</f>
        <v>0</v>
      </c>
      <c r="Y128" s="71">
        <f t="shared" si="129"/>
        <v>2</v>
      </c>
      <c r="Z128" s="71">
        <f t="shared" si="129"/>
        <v>0</v>
      </c>
      <c r="AA128" s="71">
        <f>BIN2DEC(AA127)</f>
        <v>0</v>
      </c>
      <c r="AB128" s="71">
        <f t="shared" ref="AB128" si="130">BIN2DEC(AB127)</f>
        <v>0</v>
      </c>
      <c r="AC128" s="71">
        <f>BIN2DEC(AC127)</f>
        <v>0</v>
      </c>
      <c r="AD128" s="71">
        <f t="shared" ref="AD128" si="131">BIN2DEC(AD127)</f>
        <v>0</v>
      </c>
    </row>
    <row r="129" spans="1:30" s="65" customFormat="1" hidden="1">
      <c r="B129" s="107" t="str">
        <f>K129&amp;L129&amp;M129&amp;N129&amp;O129&amp;P129&amp;Q129&amp;R129&amp;S129&amp;T129&amp;U129&amp;V129&amp;W129&amp;X129&amp;Y129&amp;Z129&amp;AA129&amp;AB129&amp;AC129&amp;AD129</f>
        <v>00000000000000000000100000000000</v>
      </c>
      <c r="C129" s="65" t="str">
        <f>MID($B129,(8-C$1)*4+1,4)</f>
        <v>0000</v>
      </c>
      <c r="D129" s="65" t="str">
        <f t="shared" ref="D129:J129" si="132">MID($B129,(8-D$1)*4+1,4)</f>
        <v>0000</v>
      </c>
      <c r="E129" s="65" t="str">
        <f t="shared" si="132"/>
        <v>0000</v>
      </c>
      <c r="F129" s="65" t="str">
        <f t="shared" si="132"/>
        <v>0000</v>
      </c>
      <c r="G129" s="65" t="str">
        <f t="shared" si="132"/>
        <v>0000</v>
      </c>
      <c r="H129" s="65" t="str">
        <f t="shared" si="132"/>
        <v>1000</v>
      </c>
      <c r="I129" s="65" t="str">
        <f t="shared" si="132"/>
        <v>0000</v>
      </c>
      <c r="J129" s="65" t="str">
        <f t="shared" si="132"/>
        <v>0000</v>
      </c>
      <c r="K129" s="77" t="str">
        <f>DEC2BIN(K128,K126)</f>
        <v>0</v>
      </c>
      <c r="L129" s="77" t="str">
        <f>DEC2BIN(L128,L126)</f>
        <v>0</v>
      </c>
      <c r="M129" s="77" t="str">
        <f t="shared" ref="M129:AD129" si="133">DEC2BIN(M128,M126)</f>
        <v>0</v>
      </c>
      <c r="N129" s="77" t="str">
        <f t="shared" si="133"/>
        <v>0</v>
      </c>
      <c r="O129" s="77" t="str">
        <f t="shared" si="133"/>
        <v>0</v>
      </c>
      <c r="P129" s="77" t="str">
        <f t="shared" si="133"/>
        <v>00</v>
      </c>
      <c r="Q129" s="77" t="str">
        <f t="shared" si="133"/>
        <v>00</v>
      </c>
      <c r="R129" s="77" t="str">
        <f t="shared" si="133"/>
        <v>0</v>
      </c>
      <c r="S129" s="77" t="str">
        <f t="shared" si="133"/>
        <v>0</v>
      </c>
      <c r="T129" s="77" t="str">
        <f t="shared" si="133"/>
        <v>0</v>
      </c>
      <c r="U129" s="77" t="str">
        <f t="shared" si="133"/>
        <v>00</v>
      </c>
      <c r="V129" s="77" t="str">
        <f t="shared" si="133"/>
        <v>00</v>
      </c>
      <c r="W129" s="77" t="str">
        <f t="shared" si="133"/>
        <v>00</v>
      </c>
      <c r="X129" s="77" t="str">
        <f t="shared" si="133"/>
        <v>00</v>
      </c>
      <c r="Y129" s="77" t="str">
        <f t="shared" si="133"/>
        <v>10</v>
      </c>
      <c r="Z129" s="77" t="str">
        <f t="shared" si="133"/>
        <v>00</v>
      </c>
      <c r="AA129" s="77" t="str">
        <f t="shared" si="133"/>
        <v>000</v>
      </c>
      <c r="AB129" s="77" t="str">
        <f t="shared" si="133"/>
        <v>0</v>
      </c>
      <c r="AC129" s="77" t="str">
        <f t="shared" si="133"/>
        <v>00</v>
      </c>
      <c r="AD129" s="77" t="str">
        <f t="shared" si="133"/>
        <v>00</v>
      </c>
    </row>
    <row r="130" spans="1:30" s="65" customFormat="1">
      <c r="A130" s="65" t="str">
        <f>IF(B130&lt;&gt;B124,"Register value modified:","Register matches RegDump:")</f>
        <v>Register matches RegDump:</v>
      </c>
      <c r="B130" s="65" t="str">
        <f>"0x"&amp;C130&amp;D130&amp;E130&amp;F130&amp;G130&amp;H130&amp;I130&amp;J130</f>
        <v>0x00000800</v>
      </c>
      <c r="C130" s="65" t="str">
        <f>BIN2HEX(C129,1)</f>
        <v>0</v>
      </c>
      <c r="D130" s="65" t="str">
        <f t="shared" ref="D130:J130" si="134">BIN2HEX(D129,1)</f>
        <v>0</v>
      </c>
      <c r="E130" s="65" t="str">
        <f t="shared" si="134"/>
        <v>0</v>
      </c>
      <c r="F130" s="65" t="str">
        <f t="shared" si="134"/>
        <v>0</v>
      </c>
      <c r="G130" s="65" t="str">
        <f t="shared" si="134"/>
        <v>0</v>
      </c>
      <c r="H130" s="65" t="str">
        <f t="shared" si="134"/>
        <v>8</v>
      </c>
      <c r="I130" s="65" t="str">
        <f t="shared" si="134"/>
        <v>0</v>
      </c>
      <c r="J130" s="65" t="str">
        <f t="shared" si="134"/>
        <v>0</v>
      </c>
      <c r="K130" s="77"/>
      <c r="L130" s="77"/>
      <c r="M130" s="77"/>
      <c r="N130" s="77"/>
      <c r="O130" s="77"/>
      <c r="P130" s="77"/>
      <c r="Q130" s="77"/>
      <c r="R130" s="77"/>
      <c r="S130" s="77"/>
      <c r="T130" s="77"/>
      <c r="U130" s="77"/>
      <c r="V130" s="77"/>
      <c r="W130" s="77"/>
      <c r="X130" s="77"/>
      <c r="Y130" s="77"/>
      <c r="Z130" s="77"/>
      <c r="AA130" s="77"/>
      <c r="AB130" s="77"/>
      <c r="AC130" s="77"/>
      <c r="AD130" s="77"/>
    </row>
    <row r="131" spans="1:30" s="65" customFormat="1"/>
    <row r="132" spans="1:30" s="65" customFormat="1">
      <c r="A132" s="41" t="s">
        <v>24</v>
      </c>
      <c r="B132" s="65" t="str">
        <f xml:space="preserve"> VLOOKUP(A132,'Reg Dump'!A:C,2,FALSE)</f>
        <v>0x00060400</v>
      </c>
      <c r="C132" s="65" t="str">
        <f t="shared" ref="C132:J132" si="135">HEX2BIN(LEFT(RIGHT(RIGHT($B132,8),C$1),1),4)</f>
        <v>0000</v>
      </c>
      <c r="D132" s="65" t="str">
        <f t="shared" si="135"/>
        <v>0000</v>
      </c>
      <c r="E132" s="65" t="str">
        <f t="shared" si="135"/>
        <v>0000</v>
      </c>
      <c r="F132" s="65" t="str">
        <f t="shared" si="135"/>
        <v>0110</v>
      </c>
      <c r="G132" s="65" t="str">
        <f t="shared" si="135"/>
        <v>0000</v>
      </c>
      <c r="H132" s="65" t="str">
        <f t="shared" si="135"/>
        <v>0100</v>
      </c>
      <c r="I132" s="65" t="str">
        <f t="shared" si="135"/>
        <v>0000</v>
      </c>
      <c r="J132" s="65" t="str">
        <f t="shared" si="135"/>
        <v>0000</v>
      </c>
      <c r="K132" s="67" t="s">
        <v>86</v>
      </c>
      <c r="L132" s="67" t="s">
        <v>94</v>
      </c>
      <c r="M132" s="67" t="s">
        <v>86</v>
      </c>
      <c r="N132" s="67" t="s">
        <v>95</v>
      </c>
      <c r="O132" s="67" t="s">
        <v>96</v>
      </c>
      <c r="P132" s="67" t="s">
        <v>86</v>
      </c>
      <c r="Q132" s="67" t="s">
        <v>97</v>
      </c>
    </row>
    <row r="133" spans="1:30" s="65" customFormat="1" hidden="1">
      <c r="B133" s="65" t="str">
        <f>CONCATENATE(C132,D132,E132,F132,G132,H132,I132,J132)</f>
        <v>00000000000001100000010000000000</v>
      </c>
      <c r="K133" s="71">
        <v>31</v>
      </c>
      <c r="L133" s="71">
        <v>20</v>
      </c>
      <c r="M133" s="71">
        <v>15</v>
      </c>
      <c r="N133" s="71">
        <v>12</v>
      </c>
      <c r="O133" s="71">
        <v>7</v>
      </c>
      <c r="P133" s="71">
        <v>6</v>
      </c>
      <c r="Q133" s="71">
        <v>3</v>
      </c>
    </row>
    <row r="134" spans="1:30" s="65" customFormat="1" hidden="1">
      <c r="K134" s="71">
        <v>11</v>
      </c>
      <c r="L134" s="71">
        <v>5</v>
      </c>
      <c r="M134" s="71">
        <v>3</v>
      </c>
      <c r="N134" s="71">
        <v>5</v>
      </c>
      <c r="O134" s="71">
        <v>1</v>
      </c>
      <c r="P134" s="71">
        <v>3</v>
      </c>
      <c r="Q134" s="71">
        <v>4</v>
      </c>
    </row>
    <row r="135" spans="1:30" s="65" customFormat="1">
      <c r="B135" s="70" t="s">
        <v>411</v>
      </c>
      <c r="K135" s="71" t="str">
        <f t="shared" ref="K135:Q135" si="136">MID($B133,32-K133,K134)</f>
        <v>00000000000</v>
      </c>
      <c r="L135" s="71" t="str">
        <f t="shared" si="136"/>
        <v>00110</v>
      </c>
      <c r="M135" s="71" t="str">
        <f t="shared" si="136"/>
        <v>000</v>
      </c>
      <c r="N135" s="71" t="str">
        <f t="shared" si="136"/>
        <v>00100</v>
      </c>
      <c r="O135" s="71" t="str">
        <f t="shared" si="136"/>
        <v>0</v>
      </c>
      <c r="P135" s="71" t="str">
        <f t="shared" si="136"/>
        <v>000</v>
      </c>
      <c r="Q135" s="71" t="str">
        <f t="shared" si="136"/>
        <v>0000</v>
      </c>
    </row>
    <row r="136" spans="1:30" s="65" customFormat="1">
      <c r="B136" s="59" t="s">
        <v>412</v>
      </c>
      <c r="K136" s="108" t="s">
        <v>519</v>
      </c>
      <c r="L136" s="71">
        <f t="shared" ref="L136:Q136" si="137">BIN2DEC(L135)</f>
        <v>6</v>
      </c>
      <c r="M136" s="71">
        <f t="shared" si="137"/>
        <v>0</v>
      </c>
      <c r="N136" s="71">
        <f t="shared" si="137"/>
        <v>4</v>
      </c>
      <c r="O136" s="71">
        <f t="shared" si="137"/>
        <v>0</v>
      </c>
      <c r="P136" s="71">
        <f t="shared" si="137"/>
        <v>0</v>
      </c>
      <c r="Q136" s="71">
        <f t="shared" si="137"/>
        <v>0</v>
      </c>
    </row>
    <row r="137" spans="1:30" s="65" customFormat="1" hidden="1">
      <c r="B137" s="107" t="str">
        <f>K137&amp;L137&amp;M137&amp;N137&amp;O137&amp;P137&amp;Q137</f>
        <v>00000000000001100000010000000000</v>
      </c>
      <c r="C137" s="65" t="str">
        <f>MID($B137,(8-C$1)*4+1,4)</f>
        <v>0000</v>
      </c>
      <c r="D137" s="65" t="str">
        <f t="shared" ref="D137:J137" si="138">MID($B137,(8-D$1)*4+1,4)</f>
        <v>0000</v>
      </c>
      <c r="E137" s="65" t="str">
        <f t="shared" si="138"/>
        <v>0000</v>
      </c>
      <c r="F137" s="65" t="str">
        <f t="shared" si="138"/>
        <v>0110</v>
      </c>
      <c r="G137" s="65" t="str">
        <f t="shared" si="138"/>
        <v>0000</v>
      </c>
      <c r="H137" s="65" t="str">
        <f t="shared" si="138"/>
        <v>0100</v>
      </c>
      <c r="I137" s="65" t="str">
        <f t="shared" si="138"/>
        <v>0000</v>
      </c>
      <c r="J137" s="65" t="str">
        <f t="shared" si="138"/>
        <v>0000</v>
      </c>
      <c r="K137" s="109" t="s">
        <v>519</v>
      </c>
      <c r="L137" s="77" t="str">
        <f>DEC2BIN(L136,L134)</f>
        <v>00110</v>
      </c>
      <c r="M137" s="77" t="str">
        <f t="shared" ref="M137:Q137" si="139">DEC2BIN(M136,M134)</f>
        <v>000</v>
      </c>
      <c r="N137" s="77" t="str">
        <f t="shared" si="139"/>
        <v>00100</v>
      </c>
      <c r="O137" s="77" t="str">
        <f t="shared" si="139"/>
        <v>0</v>
      </c>
      <c r="P137" s="77" t="str">
        <f t="shared" si="139"/>
        <v>000</v>
      </c>
      <c r="Q137" s="77" t="str">
        <f t="shared" si="139"/>
        <v>0000</v>
      </c>
      <c r="R137" s="77"/>
      <c r="S137" s="77"/>
      <c r="T137" s="77"/>
      <c r="U137" s="77"/>
      <c r="V137" s="77"/>
      <c r="W137" s="77"/>
      <c r="X137" s="77"/>
      <c r="Y137" s="77"/>
      <c r="Z137" s="77"/>
      <c r="AA137" s="77"/>
      <c r="AB137" s="77"/>
      <c r="AC137" s="77"/>
      <c r="AD137" s="77"/>
    </row>
    <row r="138" spans="1:30" s="65" customFormat="1">
      <c r="A138" s="65" t="str">
        <f>IF(B138&lt;&gt;B132,"Register value modified:","Register matches RegDump:")</f>
        <v>Register matches RegDump:</v>
      </c>
      <c r="B138" s="65" t="str">
        <f>"0x"&amp;C138&amp;D138&amp;E138&amp;F138&amp;G138&amp;H138&amp;I138&amp;J138</f>
        <v>0x00060400</v>
      </c>
      <c r="C138" s="65" t="str">
        <f>BIN2HEX(C137,1)</f>
        <v>0</v>
      </c>
      <c r="D138" s="65" t="str">
        <f t="shared" ref="D138:J138" si="140">BIN2HEX(D137,1)</f>
        <v>0</v>
      </c>
      <c r="E138" s="65" t="str">
        <f t="shared" si="140"/>
        <v>0</v>
      </c>
      <c r="F138" s="65" t="str">
        <f t="shared" si="140"/>
        <v>6</v>
      </c>
      <c r="G138" s="65" t="str">
        <f t="shared" si="140"/>
        <v>0</v>
      </c>
      <c r="H138" s="65" t="str">
        <f t="shared" si="140"/>
        <v>4</v>
      </c>
      <c r="I138" s="65" t="str">
        <f t="shared" si="140"/>
        <v>0</v>
      </c>
      <c r="J138" s="65" t="str">
        <f t="shared" si="140"/>
        <v>0</v>
      </c>
      <c r="K138" s="77"/>
      <c r="L138" s="77"/>
      <c r="M138" s="77"/>
      <c r="N138" s="77"/>
      <c r="O138" s="77"/>
      <c r="P138" s="77"/>
      <c r="Q138" s="77"/>
      <c r="R138" s="77"/>
      <c r="S138" s="77"/>
      <c r="T138" s="77"/>
      <c r="U138" s="77"/>
      <c r="V138" s="77"/>
      <c r="W138" s="77"/>
      <c r="X138" s="77"/>
      <c r="Y138" s="77"/>
      <c r="Z138" s="77"/>
      <c r="AA138" s="77"/>
      <c r="AB138" s="77"/>
      <c r="AC138" s="77"/>
      <c r="AD138" s="77"/>
    </row>
    <row r="139" spans="1:30" s="65" customFormat="1"/>
    <row r="140" spans="1:30" s="65" customFormat="1">
      <c r="A140" s="41" t="s">
        <v>25</v>
      </c>
      <c r="B140" s="65" t="str">
        <f xml:space="preserve"> VLOOKUP(A140,'Reg Dump'!A:C,2,FALSE)</f>
        <v>0x00040400</v>
      </c>
      <c r="C140" s="65" t="str">
        <f t="shared" ref="C140:J140" si="141">HEX2BIN(LEFT(RIGHT(RIGHT($B140,8),C$1),1),4)</f>
        <v>0000</v>
      </c>
      <c r="D140" s="65" t="str">
        <f t="shared" si="141"/>
        <v>0000</v>
      </c>
      <c r="E140" s="65" t="str">
        <f t="shared" si="141"/>
        <v>0000</v>
      </c>
      <c r="F140" s="65" t="str">
        <f t="shared" si="141"/>
        <v>0100</v>
      </c>
      <c r="G140" s="65" t="str">
        <f t="shared" si="141"/>
        <v>0000</v>
      </c>
      <c r="H140" s="65" t="str">
        <f t="shared" si="141"/>
        <v>0100</v>
      </c>
      <c r="I140" s="65" t="str">
        <f t="shared" si="141"/>
        <v>0000</v>
      </c>
      <c r="J140" s="65" t="str">
        <f t="shared" si="141"/>
        <v>0000</v>
      </c>
      <c r="K140" s="67" t="s">
        <v>86</v>
      </c>
      <c r="L140" s="67" t="s">
        <v>98</v>
      </c>
      <c r="M140" s="67" t="s">
        <v>86</v>
      </c>
      <c r="N140" s="67" t="s">
        <v>99</v>
      </c>
      <c r="O140" s="72" t="s">
        <v>86</v>
      </c>
      <c r="P140" s="72" t="s">
        <v>100</v>
      </c>
      <c r="Q140" s="72" t="s">
        <v>86</v>
      </c>
      <c r="R140" s="72" t="s">
        <v>101</v>
      </c>
      <c r="S140" s="72" t="s">
        <v>102</v>
      </c>
      <c r="T140" s="72" t="s">
        <v>103</v>
      </c>
      <c r="U140" s="72" t="s">
        <v>104</v>
      </c>
    </row>
    <row r="141" spans="1:30" s="65" customFormat="1" hidden="1">
      <c r="B141" s="65" t="str">
        <f>CONCATENATE(C140,D140,E140,F140,G140,H140,I140,J140)</f>
        <v>00000000000001000000010000000000</v>
      </c>
      <c r="K141" s="69">
        <v>31</v>
      </c>
      <c r="L141" s="69">
        <v>30</v>
      </c>
      <c r="M141" s="69">
        <v>27</v>
      </c>
      <c r="N141" s="69">
        <v>26</v>
      </c>
      <c r="O141" s="69">
        <v>23</v>
      </c>
      <c r="P141" s="69">
        <v>20</v>
      </c>
      <c r="Q141" s="69">
        <v>15</v>
      </c>
      <c r="R141" s="73">
        <v>12</v>
      </c>
      <c r="S141" s="74">
        <v>7</v>
      </c>
      <c r="T141" s="73">
        <v>6</v>
      </c>
      <c r="U141" s="73">
        <v>3</v>
      </c>
    </row>
    <row r="142" spans="1:30" s="65" customFormat="1" hidden="1">
      <c r="K142" s="71">
        <v>1</v>
      </c>
      <c r="L142" s="71">
        <v>3</v>
      </c>
      <c r="M142" s="71">
        <v>1</v>
      </c>
      <c r="N142" s="71">
        <v>3</v>
      </c>
      <c r="O142" s="71">
        <v>3</v>
      </c>
      <c r="P142" s="71">
        <v>5</v>
      </c>
      <c r="Q142" s="71">
        <v>3</v>
      </c>
      <c r="R142" s="71">
        <v>5</v>
      </c>
      <c r="S142" s="71">
        <v>1</v>
      </c>
      <c r="T142" s="71">
        <v>3</v>
      </c>
      <c r="U142" s="71">
        <v>4</v>
      </c>
    </row>
    <row r="143" spans="1:30" s="65" customFormat="1">
      <c r="B143" s="70" t="s">
        <v>411</v>
      </c>
      <c r="K143" s="71" t="str">
        <f>MID($B141,32-K141,K142)</f>
        <v>0</v>
      </c>
      <c r="L143" s="71" t="str">
        <f t="shared" ref="L143:U143" si="142">MID($B141,32-L141,L142)</f>
        <v>000</v>
      </c>
      <c r="M143" s="71" t="str">
        <f t="shared" si="142"/>
        <v>0</v>
      </c>
      <c r="N143" s="71" t="str">
        <f t="shared" si="142"/>
        <v>000</v>
      </c>
      <c r="O143" s="71" t="str">
        <f t="shared" si="142"/>
        <v>000</v>
      </c>
      <c r="P143" s="71" t="str">
        <f t="shared" si="142"/>
        <v>00100</v>
      </c>
      <c r="Q143" s="71" t="str">
        <f t="shared" si="142"/>
        <v>000</v>
      </c>
      <c r="R143" s="71" t="str">
        <f t="shared" si="142"/>
        <v>00100</v>
      </c>
      <c r="S143" s="71" t="str">
        <f t="shared" si="142"/>
        <v>0</v>
      </c>
      <c r="T143" s="71" t="str">
        <f t="shared" si="142"/>
        <v>000</v>
      </c>
      <c r="U143" s="71" t="str">
        <f t="shared" si="142"/>
        <v>0000</v>
      </c>
    </row>
    <row r="144" spans="1:30" s="65" customFormat="1">
      <c r="B144" s="59" t="s">
        <v>412</v>
      </c>
      <c r="K144" s="71">
        <f>BIN2DEC(K143)</f>
        <v>0</v>
      </c>
      <c r="L144" s="71">
        <f t="shared" ref="L144" si="143">BIN2DEC(L143)</f>
        <v>0</v>
      </c>
      <c r="M144" s="71">
        <f>BIN2DEC(M143)</f>
        <v>0</v>
      </c>
      <c r="N144" s="71">
        <f t="shared" ref="N144" si="144">BIN2DEC(N143)</f>
        <v>0</v>
      </c>
      <c r="O144" s="71">
        <f>BIN2DEC(O143)</f>
        <v>0</v>
      </c>
      <c r="P144" s="71">
        <f t="shared" ref="P144" si="145">BIN2DEC(P143)</f>
        <v>4</v>
      </c>
      <c r="Q144" s="71">
        <f>BIN2DEC(Q143)</f>
        <v>0</v>
      </c>
      <c r="R144" s="71">
        <f t="shared" ref="R144:U144" si="146">BIN2DEC(R143)</f>
        <v>4</v>
      </c>
      <c r="S144" s="71">
        <f t="shared" si="146"/>
        <v>0</v>
      </c>
      <c r="T144" s="71">
        <f t="shared" si="146"/>
        <v>0</v>
      </c>
      <c r="U144" s="71">
        <f t="shared" si="146"/>
        <v>0</v>
      </c>
    </row>
    <row r="145" spans="1:30" s="65" customFormat="1" hidden="1">
      <c r="B145" s="107" t="str">
        <f>K145&amp;L145&amp;M145&amp;N145&amp;O145&amp;P145&amp;Q145&amp;R145&amp;S145&amp;T145&amp;U145&amp;V145&amp;W145&amp;X145&amp;Y145&amp;Z145&amp;AA145&amp;AB145&amp;AC145&amp;AD145</f>
        <v>00000000000001000000010000000000</v>
      </c>
      <c r="C145" s="65" t="str">
        <f>MID($B145,(8-C$1)*4+1,4)</f>
        <v>0000</v>
      </c>
      <c r="D145" s="65" t="str">
        <f t="shared" ref="D145:J145" si="147">MID($B145,(8-D$1)*4+1,4)</f>
        <v>0000</v>
      </c>
      <c r="E145" s="65" t="str">
        <f t="shared" si="147"/>
        <v>0000</v>
      </c>
      <c r="F145" s="65" t="str">
        <f t="shared" si="147"/>
        <v>0100</v>
      </c>
      <c r="G145" s="65" t="str">
        <f t="shared" si="147"/>
        <v>0000</v>
      </c>
      <c r="H145" s="65" t="str">
        <f t="shared" si="147"/>
        <v>0100</v>
      </c>
      <c r="I145" s="65" t="str">
        <f t="shared" si="147"/>
        <v>0000</v>
      </c>
      <c r="J145" s="65" t="str">
        <f t="shared" si="147"/>
        <v>0000</v>
      </c>
      <c r="K145" s="77" t="str">
        <f>DEC2BIN(K144,K142)</f>
        <v>0</v>
      </c>
      <c r="L145" s="77" t="str">
        <f>DEC2BIN(L144,L142)</f>
        <v>000</v>
      </c>
      <c r="M145" s="77" t="str">
        <f t="shared" ref="M145:U145" si="148">DEC2BIN(M144,M142)</f>
        <v>0</v>
      </c>
      <c r="N145" s="77" t="str">
        <f t="shared" si="148"/>
        <v>000</v>
      </c>
      <c r="O145" s="77" t="str">
        <f t="shared" si="148"/>
        <v>000</v>
      </c>
      <c r="P145" s="77" t="str">
        <f t="shared" si="148"/>
        <v>00100</v>
      </c>
      <c r="Q145" s="77" t="str">
        <f t="shared" si="148"/>
        <v>000</v>
      </c>
      <c r="R145" s="77" t="str">
        <f t="shared" si="148"/>
        <v>00100</v>
      </c>
      <c r="S145" s="77" t="str">
        <f t="shared" si="148"/>
        <v>0</v>
      </c>
      <c r="T145" s="77" t="str">
        <f t="shared" si="148"/>
        <v>000</v>
      </c>
      <c r="U145" s="77" t="str">
        <f t="shared" si="148"/>
        <v>0000</v>
      </c>
      <c r="V145" s="77"/>
      <c r="W145" s="77"/>
      <c r="X145" s="77"/>
      <c r="Y145" s="77"/>
      <c r="Z145" s="77"/>
      <c r="AA145" s="77"/>
      <c r="AB145" s="77"/>
      <c r="AC145" s="77"/>
      <c r="AD145" s="77"/>
    </row>
    <row r="146" spans="1:30" s="65" customFormat="1">
      <c r="A146" s="65" t="str">
        <f>IF(B146&lt;&gt;B140,"Register value modified:","Register matches RegDump:")</f>
        <v>Register matches RegDump:</v>
      </c>
      <c r="B146" s="65" t="str">
        <f>"0x"&amp;C146&amp;D146&amp;E146&amp;F146&amp;G146&amp;H146&amp;I146&amp;J146</f>
        <v>0x00040400</v>
      </c>
      <c r="C146" s="65" t="str">
        <f>BIN2HEX(C145,1)</f>
        <v>0</v>
      </c>
      <c r="D146" s="65" t="str">
        <f t="shared" ref="D146:J146" si="149">BIN2HEX(D145,1)</f>
        <v>0</v>
      </c>
      <c r="E146" s="65" t="str">
        <f t="shared" si="149"/>
        <v>0</v>
      </c>
      <c r="F146" s="65" t="str">
        <f t="shared" si="149"/>
        <v>4</v>
      </c>
      <c r="G146" s="65" t="str">
        <f t="shared" si="149"/>
        <v>0</v>
      </c>
      <c r="H146" s="65" t="str">
        <f t="shared" si="149"/>
        <v>4</v>
      </c>
      <c r="I146" s="65" t="str">
        <f t="shared" si="149"/>
        <v>0</v>
      </c>
      <c r="J146" s="65" t="str">
        <f t="shared" si="149"/>
        <v>0</v>
      </c>
      <c r="K146" s="77"/>
      <c r="L146" s="77"/>
      <c r="M146" s="77"/>
      <c r="N146" s="77"/>
      <c r="O146" s="77"/>
      <c r="P146" s="77"/>
      <c r="Q146" s="77"/>
      <c r="R146" s="77"/>
      <c r="S146" s="77"/>
      <c r="T146" s="77"/>
      <c r="U146" s="77"/>
      <c r="V146" s="77"/>
      <c r="W146" s="77"/>
      <c r="X146" s="77"/>
      <c r="Y146" s="77"/>
      <c r="Z146" s="77"/>
      <c r="AA146" s="77"/>
      <c r="AB146" s="77"/>
      <c r="AC146" s="77"/>
      <c r="AD146" s="77"/>
    </row>
    <row r="147" spans="1:30" s="65" customFormat="1"/>
    <row r="148" spans="1:30" s="65" customFormat="1">
      <c r="A148" s="41" t="s">
        <v>26</v>
      </c>
      <c r="B148" s="65" t="str">
        <f xml:space="preserve"> VLOOKUP(A148,'Reg Dump'!A:C,2,FALSE)</f>
        <v>0x03000301</v>
      </c>
      <c r="C148" s="65" t="str">
        <f t="shared" ref="C148:J148" si="150">HEX2BIN(LEFT(RIGHT(RIGHT($B148,8),C$1),1),4)</f>
        <v>0000</v>
      </c>
      <c r="D148" s="65" t="str">
        <f t="shared" si="150"/>
        <v>0011</v>
      </c>
      <c r="E148" s="65" t="str">
        <f t="shared" si="150"/>
        <v>0000</v>
      </c>
      <c r="F148" s="65" t="str">
        <f t="shared" si="150"/>
        <v>0000</v>
      </c>
      <c r="G148" s="65" t="str">
        <f t="shared" si="150"/>
        <v>0000</v>
      </c>
      <c r="H148" s="65" t="str">
        <f t="shared" si="150"/>
        <v>0011</v>
      </c>
      <c r="I148" s="65" t="str">
        <f t="shared" si="150"/>
        <v>0000</v>
      </c>
      <c r="J148" s="65" t="str">
        <f t="shared" si="150"/>
        <v>0001</v>
      </c>
      <c r="K148" s="67" t="s">
        <v>86</v>
      </c>
      <c r="L148" s="67" t="s">
        <v>105</v>
      </c>
      <c r="M148" s="67" t="s">
        <v>106</v>
      </c>
      <c r="N148" s="67" t="s">
        <v>86</v>
      </c>
      <c r="O148" s="67" t="s">
        <v>107</v>
      </c>
      <c r="P148" s="67" t="s">
        <v>108</v>
      </c>
      <c r="Q148" s="67" t="s">
        <v>109</v>
      </c>
      <c r="R148" s="67" t="s">
        <v>110</v>
      </c>
      <c r="S148" s="67" t="s">
        <v>111</v>
      </c>
      <c r="T148" s="67" t="s">
        <v>112</v>
      </c>
    </row>
    <row r="149" spans="1:30" s="65" customFormat="1" hidden="1">
      <c r="B149" s="65" t="str">
        <f>CONCATENATE(C148,D148,E148,F148,G148,H148,I148,J148)</f>
        <v>00000011000000000000001100000001</v>
      </c>
      <c r="K149" s="69">
        <v>31</v>
      </c>
      <c r="L149" s="69">
        <v>28</v>
      </c>
      <c r="M149" s="69">
        <v>23</v>
      </c>
      <c r="N149" s="69">
        <v>22</v>
      </c>
      <c r="O149" s="69">
        <v>19</v>
      </c>
      <c r="P149" s="69">
        <v>15</v>
      </c>
      <c r="Q149" s="73">
        <v>12</v>
      </c>
      <c r="R149" s="73">
        <v>7</v>
      </c>
      <c r="S149" s="75">
        <v>6</v>
      </c>
      <c r="T149" s="73">
        <v>3</v>
      </c>
    </row>
    <row r="150" spans="1:30" s="65" customFormat="1" hidden="1">
      <c r="K150" s="71">
        <v>3</v>
      </c>
      <c r="L150" s="71">
        <v>5</v>
      </c>
      <c r="M150" s="71">
        <v>1</v>
      </c>
      <c r="N150" s="71">
        <v>3</v>
      </c>
      <c r="O150" s="71">
        <v>4</v>
      </c>
      <c r="P150" s="71">
        <v>3</v>
      </c>
      <c r="Q150" s="71">
        <v>5</v>
      </c>
      <c r="R150" s="71">
        <v>1</v>
      </c>
      <c r="S150" s="71">
        <v>3</v>
      </c>
      <c r="T150" s="71">
        <v>4</v>
      </c>
    </row>
    <row r="151" spans="1:30" s="65" customFormat="1">
      <c r="B151" s="70" t="s">
        <v>411</v>
      </c>
      <c r="K151" s="71" t="str">
        <f t="shared" ref="K151:T151" si="151">MID($B149,32-K149,K150)</f>
        <v>000</v>
      </c>
      <c r="L151" s="71" t="str">
        <f t="shared" si="151"/>
        <v>00011</v>
      </c>
      <c r="M151" s="71" t="str">
        <f t="shared" si="151"/>
        <v>0</v>
      </c>
      <c r="N151" s="71" t="str">
        <f t="shared" si="151"/>
        <v>000</v>
      </c>
      <c r="O151" s="71" t="str">
        <f t="shared" si="151"/>
        <v>0000</v>
      </c>
      <c r="P151" s="71" t="str">
        <f t="shared" si="151"/>
        <v>000</v>
      </c>
      <c r="Q151" s="71" t="str">
        <f t="shared" si="151"/>
        <v>00011</v>
      </c>
      <c r="R151" s="71" t="str">
        <f t="shared" si="151"/>
        <v>0</v>
      </c>
      <c r="S151" s="71" t="str">
        <f t="shared" si="151"/>
        <v>000</v>
      </c>
      <c r="T151" s="71" t="str">
        <f t="shared" si="151"/>
        <v>0001</v>
      </c>
    </row>
    <row r="152" spans="1:30" s="65" customFormat="1">
      <c r="B152" s="59" t="s">
        <v>412</v>
      </c>
      <c r="K152" s="71">
        <f>BIN2DEC(K151)</f>
        <v>0</v>
      </c>
      <c r="L152" s="71">
        <f>BIN2DEC(L151)</f>
        <v>3</v>
      </c>
      <c r="M152" s="71">
        <f>BIN2DEC(M151)</f>
        <v>0</v>
      </c>
      <c r="N152" s="71">
        <f>BIN2DEC(N151)</f>
        <v>0</v>
      </c>
      <c r="O152" s="71">
        <f t="shared" ref="O152:T152" si="152">BIN2DEC(O151)</f>
        <v>0</v>
      </c>
      <c r="P152" s="71">
        <f t="shared" si="152"/>
        <v>0</v>
      </c>
      <c r="Q152" s="71">
        <f t="shared" si="152"/>
        <v>3</v>
      </c>
      <c r="R152" s="71">
        <f t="shared" si="152"/>
        <v>0</v>
      </c>
      <c r="S152" s="71">
        <f t="shared" si="152"/>
        <v>0</v>
      </c>
      <c r="T152" s="71">
        <f t="shared" si="152"/>
        <v>1</v>
      </c>
    </row>
    <row r="153" spans="1:30" s="65" customFormat="1" hidden="1">
      <c r="B153" s="107" t="str">
        <f>K153&amp;L153&amp;M153&amp;N153&amp;O153&amp;P153&amp;Q153&amp;R153&amp;S153&amp;T153&amp;U153&amp;V153&amp;W153&amp;X153&amp;Y153&amp;Z153&amp;AA153&amp;AB153&amp;AC153&amp;AD153</f>
        <v>00000011000000000000001100000001</v>
      </c>
      <c r="C153" s="65" t="str">
        <f>MID($B153,(8-C$1)*4+1,4)</f>
        <v>0000</v>
      </c>
      <c r="D153" s="65" t="str">
        <f t="shared" ref="D153:J153" si="153">MID($B153,(8-D$1)*4+1,4)</f>
        <v>0011</v>
      </c>
      <c r="E153" s="65" t="str">
        <f t="shared" si="153"/>
        <v>0000</v>
      </c>
      <c r="F153" s="65" t="str">
        <f t="shared" si="153"/>
        <v>0000</v>
      </c>
      <c r="G153" s="65" t="str">
        <f t="shared" si="153"/>
        <v>0000</v>
      </c>
      <c r="H153" s="65" t="str">
        <f t="shared" si="153"/>
        <v>0011</v>
      </c>
      <c r="I153" s="65" t="str">
        <f t="shared" si="153"/>
        <v>0000</v>
      </c>
      <c r="J153" s="65" t="str">
        <f t="shared" si="153"/>
        <v>0001</v>
      </c>
      <c r="K153" s="77" t="str">
        <f>DEC2BIN(K152,K150)</f>
        <v>000</v>
      </c>
      <c r="L153" s="77" t="str">
        <f>DEC2BIN(L152,L150)</f>
        <v>00011</v>
      </c>
      <c r="M153" s="77" t="str">
        <f t="shared" ref="M153:T153" si="154">DEC2BIN(M152,M150)</f>
        <v>0</v>
      </c>
      <c r="N153" s="77" t="str">
        <f t="shared" si="154"/>
        <v>000</v>
      </c>
      <c r="O153" s="77" t="str">
        <f t="shared" si="154"/>
        <v>0000</v>
      </c>
      <c r="P153" s="77" t="str">
        <f t="shared" si="154"/>
        <v>000</v>
      </c>
      <c r="Q153" s="77" t="str">
        <f t="shared" si="154"/>
        <v>00011</v>
      </c>
      <c r="R153" s="77" t="str">
        <f t="shared" si="154"/>
        <v>0</v>
      </c>
      <c r="S153" s="77" t="str">
        <f t="shared" si="154"/>
        <v>000</v>
      </c>
      <c r="T153" s="77" t="str">
        <f t="shared" si="154"/>
        <v>0001</v>
      </c>
      <c r="U153" s="77"/>
      <c r="V153" s="77"/>
      <c r="W153" s="77"/>
      <c r="X153" s="77"/>
      <c r="Y153" s="77"/>
      <c r="Z153" s="77"/>
      <c r="AA153" s="77"/>
      <c r="AB153" s="77"/>
      <c r="AC153" s="77"/>
      <c r="AD153" s="77"/>
    </row>
    <row r="154" spans="1:30" s="65" customFormat="1">
      <c r="A154" s="65" t="str">
        <f>IF(B154&lt;&gt;B148,"Register value modified:","Register matches RegDump:")</f>
        <v>Register matches RegDump:</v>
      </c>
      <c r="B154" s="65" t="str">
        <f>"0x"&amp;C154&amp;D154&amp;E154&amp;F154&amp;G154&amp;H154&amp;I154&amp;J154</f>
        <v>0x03000301</v>
      </c>
      <c r="C154" s="65" t="str">
        <f>BIN2HEX(C153,1)</f>
        <v>0</v>
      </c>
      <c r="D154" s="65" t="str">
        <f t="shared" ref="D154:J154" si="155">BIN2HEX(D153,1)</f>
        <v>3</v>
      </c>
      <c r="E154" s="65" t="str">
        <f t="shared" si="155"/>
        <v>0</v>
      </c>
      <c r="F154" s="65" t="str">
        <f t="shared" si="155"/>
        <v>0</v>
      </c>
      <c r="G154" s="65" t="str">
        <f t="shared" si="155"/>
        <v>0</v>
      </c>
      <c r="H154" s="65" t="str">
        <f t="shared" si="155"/>
        <v>3</v>
      </c>
      <c r="I154" s="65" t="str">
        <f t="shared" si="155"/>
        <v>0</v>
      </c>
      <c r="J154" s="65" t="str">
        <f t="shared" si="155"/>
        <v>1</v>
      </c>
      <c r="K154" s="77"/>
      <c r="L154" s="77"/>
      <c r="M154" s="77"/>
      <c r="N154" s="77"/>
      <c r="O154" s="77"/>
      <c r="P154" s="77"/>
      <c r="Q154" s="77"/>
      <c r="R154" s="77"/>
      <c r="S154" s="77"/>
      <c r="T154" s="77"/>
      <c r="U154" s="77"/>
      <c r="V154" s="77"/>
      <c r="W154" s="77"/>
      <c r="X154" s="77"/>
      <c r="Y154" s="77"/>
      <c r="Z154" s="77"/>
      <c r="AA154" s="77"/>
      <c r="AB154" s="77"/>
      <c r="AC154" s="77"/>
      <c r="AD154" s="77"/>
    </row>
    <row r="155" spans="1:30" s="65" customFormat="1"/>
    <row r="156" spans="1:30" s="65" customFormat="1">
      <c r="A156" s="41" t="s">
        <v>27</v>
      </c>
      <c r="B156" s="65" t="str">
        <f xml:space="preserve"> VLOOKUP(A156,'Reg Dump'!A:C,2,FALSE)</f>
        <v>0x00040504</v>
      </c>
      <c r="C156" s="65" t="str">
        <f t="shared" ref="C156:J156" si="156">HEX2BIN(LEFT(RIGHT(RIGHT($B156,8),C$1),1),4)</f>
        <v>0000</v>
      </c>
      <c r="D156" s="65" t="str">
        <f t="shared" si="156"/>
        <v>0000</v>
      </c>
      <c r="E156" s="65" t="str">
        <f t="shared" si="156"/>
        <v>0000</v>
      </c>
      <c r="F156" s="65" t="str">
        <f t="shared" si="156"/>
        <v>0100</v>
      </c>
      <c r="G156" s="65" t="str">
        <f t="shared" si="156"/>
        <v>0000</v>
      </c>
      <c r="H156" s="65" t="str">
        <f t="shared" si="156"/>
        <v>0101</v>
      </c>
      <c r="I156" s="65" t="str">
        <f t="shared" si="156"/>
        <v>0000</v>
      </c>
      <c r="J156" s="65" t="str">
        <f t="shared" si="156"/>
        <v>0100</v>
      </c>
      <c r="K156" s="72" t="s">
        <v>86</v>
      </c>
      <c r="L156" s="72" t="s">
        <v>116</v>
      </c>
      <c r="M156" s="72" t="s">
        <v>86</v>
      </c>
      <c r="N156" s="72" t="s">
        <v>113</v>
      </c>
      <c r="O156" s="72" t="s">
        <v>86</v>
      </c>
      <c r="P156" s="72" t="s">
        <v>114</v>
      </c>
      <c r="Q156" s="72" t="s">
        <v>86</v>
      </c>
      <c r="R156" s="72" t="s">
        <v>115</v>
      </c>
    </row>
    <row r="157" spans="1:30" s="65" customFormat="1" hidden="1">
      <c r="B157" s="65" t="str">
        <f>CONCATENATE(C156,D156,E156,F156,G156,H156,I156,J156)</f>
        <v>00000000000001000000010100000100</v>
      </c>
      <c r="K157" s="69">
        <v>31</v>
      </c>
      <c r="L157" s="69">
        <v>27</v>
      </c>
      <c r="M157" s="69">
        <v>23</v>
      </c>
      <c r="N157" s="73">
        <v>20</v>
      </c>
      <c r="O157" s="73">
        <v>15</v>
      </c>
      <c r="P157" s="75">
        <v>12</v>
      </c>
      <c r="Q157" s="76">
        <v>7</v>
      </c>
      <c r="R157" s="73">
        <v>4</v>
      </c>
    </row>
    <row r="158" spans="1:30" s="65" customFormat="1" hidden="1">
      <c r="K158" s="71">
        <v>4</v>
      </c>
      <c r="L158" s="71">
        <v>4</v>
      </c>
      <c r="M158" s="71">
        <v>3</v>
      </c>
      <c r="N158" s="71">
        <v>5</v>
      </c>
      <c r="O158" s="71">
        <v>3</v>
      </c>
      <c r="P158" s="71">
        <v>5</v>
      </c>
      <c r="Q158" s="71">
        <v>3</v>
      </c>
      <c r="R158" s="71">
        <v>5</v>
      </c>
    </row>
    <row r="159" spans="1:30" s="65" customFormat="1">
      <c r="B159" s="70" t="s">
        <v>411</v>
      </c>
      <c r="K159" s="71" t="str">
        <f t="shared" ref="K159:R159" si="157">MID($B157,32-K157,K158)</f>
        <v>0000</v>
      </c>
      <c r="L159" s="71" t="str">
        <f t="shared" si="157"/>
        <v>0000</v>
      </c>
      <c r="M159" s="71" t="str">
        <f t="shared" si="157"/>
        <v>000</v>
      </c>
      <c r="N159" s="71" t="str">
        <f t="shared" si="157"/>
        <v>00100</v>
      </c>
      <c r="O159" s="71" t="str">
        <f t="shared" si="157"/>
        <v>000</v>
      </c>
      <c r="P159" s="71" t="str">
        <f t="shared" si="157"/>
        <v>00101</v>
      </c>
      <c r="Q159" s="71" t="str">
        <f t="shared" si="157"/>
        <v>000</v>
      </c>
      <c r="R159" s="71" t="str">
        <f t="shared" si="157"/>
        <v>00100</v>
      </c>
    </row>
    <row r="160" spans="1:30" s="65" customFormat="1">
      <c r="B160" s="59" t="s">
        <v>412</v>
      </c>
      <c r="K160" s="71">
        <f t="shared" ref="K160:R160" si="158">BIN2DEC(K159)</f>
        <v>0</v>
      </c>
      <c r="L160" s="71">
        <f t="shared" si="158"/>
        <v>0</v>
      </c>
      <c r="M160" s="71">
        <f t="shared" si="158"/>
        <v>0</v>
      </c>
      <c r="N160" s="71">
        <f t="shared" si="158"/>
        <v>4</v>
      </c>
      <c r="O160" s="71">
        <f t="shared" si="158"/>
        <v>0</v>
      </c>
      <c r="P160" s="71">
        <f t="shared" si="158"/>
        <v>5</v>
      </c>
      <c r="Q160" s="71">
        <f t="shared" si="158"/>
        <v>0</v>
      </c>
      <c r="R160" s="71">
        <f t="shared" si="158"/>
        <v>4</v>
      </c>
    </row>
    <row r="161" spans="1:30" s="65" customFormat="1" hidden="1">
      <c r="B161" s="107" t="str">
        <f>K161&amp;L161&amp;M161&amp;N161&amp;O161&amp;P161&amp;Q161&amp;R161&amp;S161&amp;T161&amp;U161&amp;V161&amp;W161&amp;X161&amp;Y161&amp;Z161&amp;AA161&amp;AB161&amp;AC161&amp;AD161</f>
        <v>00000000000001000000010100000100</v>
      </c>
      <c r="C161" s="65" t="str">
        <f>MID($B161,(8-C$1)*4+1,4)</f>
        <v>0000</v>
      </c>
      <c r="D161" s="65" t="str">
        <f t="shared" ref="D161:J161" si="159">MID($B161,(8-D$1)*4+1,4)</f>
        <v>0000</v>
      </c>
      <c r="E161" s="65" t="str">
        <f t="shared" si="159"/>
        <v>0000</v>
      </c>
      <c r="F161" s="65" t="str">
        <f t="shared" si="159"/>
        <v>0100</v>
      </c>
      <c r="G161" s="65" t="str">
        <f t="shared" si="159"/>
        <v>0000</v>
      </c>
      <c r="H161" s="65" t="str">
        <f t="shared" si="159"/>
        <v>0101</v>
      </c>
      <c r="I161" s="65" t="str">
        <f t="shared" si="159"/>
        <v>0000</v>
      </c>
      <c r="J161" s="65" t="str">
        <f t="shared" si="159"/>
        <v>0100</v>
      </c>
      <c r="K161" s="77" t="str">
        <f>DEC2BIN(K160,K158)</f>
        <v>0000</v>
      </c>
      <c r="L161" s="77" t="str">
        <f>DEC2BIN(L160,L158)</f>
        <v>0000</v>
      </c>
      <c r="M161" s="77" t="str">
        <f t="shared" ref="M161:R161" si="160">DEC2BIN(M160,M158)</f>
        <v>000</v>
      </c>
      <c r="N161" s="77" t="str">
        <f t="shared" si="160"/>
        <v>00100</v>
      </c>
      <c r="O161" s="77" t="str">
        <f t="shared" si="160"/>
        <v>000</v>
      </c>
      <c r="P161" s="77" t="str">
        <f t="shared" si="160"/>
        <v>00101</v>
      </c>
      <c r="Q161" s="77" t="str">
        <f t="shared" si="160"/>
        <v>000</v>
      </c>
      <c r="R161" s="77" t="str">
        <f t="shared" si="160"/>
        <v>00100</v>
      </c>
      <c r="S161" s="77"/>
      <c r="T161" s="77"/>
      <c r="U161" s="77"/>
      <c r="V161" s="77"/>
      <c r="W161" s="77"/>
      <c r="X161" s="77"/>
      <c r="Y161" s="77"/>
      <c r="Z161" s="77"/>
      <c r="AA161" s="77"/>
      <c r="AB161" s="77"/>
      <c r="AC161" s="77"/>
      <c r="AD161" s="77"/>
    </row>
    <row r="162" spans="1:30" s="65" customFormat="1">
      <c r="A162" s="65" t="str">
        <f>IF(B162&lt;&gt;B156,"Register value modified:","Register matches RegDump:")</f>
        <v>Register matches RegDump:</v>
      </c>
      <c r="B162" s="65" t="str">
        <f>"0x"&amp;C162&amp;D162&amp;E162&amp;F162&amp;G162&amp;H162&amp;I162&amp;J162</f>
        <v>0x00040504</v>
      </c>
      <c r="C162" s="65" t="str">
        <f>BIN2HEX(C161,1)</f>
        <v>0</v>
      </c>
      <c r="D162" s="65" t="str">
        <f t="shared" ref="D162:J162" si="161">BIN2HEX(D161,1)</f>
        <v>0</v>
      </c>
      <c r="E162" s="65" t="str">
        <f t="shared" si="161"/>
        <v>0</v>
      </c>
      <c r="F162" s="65" t="str">
        <f t="shared" si="161"/>
        <v>4</v>
      </c>
      <c r="G162" s="65" t="str">
        <f t="shared" si="161"/>
        <v>0</v>
      </c>
      <c r="H162" s="65" t="str">
        <f t="shared" si="161"/>
        <v>5</v>
      </c>
      <c r="I162" s="65" t="str">
        <f t="shared" si="161"/>
        <v>0</v>
      </c>
      <c r="J162" s="65" t="str">
        <f t="shared" si="161"/>
        <v>4</v>
      </c>
      <c r="K162" s="77"/>
      <c r="L162" s="77"/>
      <c r="M162" s="77"/>
      <c r="N162" s="77"/>
      <c r="O162" s="77"/>
      <c r="P162" s="77"/>
      <c r="Q162" s="77"/>
      <c r="R162" s="77"/>
      <c r="S162" s="77"/>
      <c r="T162" s="77"/>
      <c r="U162" s="77"/>
      <c r="V162" s="77"/>
      <c r="W162" s="77"/>
      <c r="X162" s="77"/>
      <c r="Y162" s="77"/>
      <c r="Z162" s="77"/>
      <c r="AA162" s="77"/>
      <c r="AB162" s="77"/>
      <c r="AC162" s="77"/>
      <c r="AD162" s="77"/>
    </row>
    <row r="163" spans="1:30" s="65" customFormat="1"/>
    <row r="164" spans="1:30" s="65" customFormat="1" ht="14.45" customHeight="1">
      <c r="A164" s="41" t="s">
        <v>28</v>
      </c>
      <c r="B164" s="65" t="str">
        <f xml:space="preserve"> VLOOKUP(A164,'Reg Dump'!A:C,2,FALSE)</f>
        <v>0x86000000</v>
      </c>
      <c r="C164" s="65" t="str">
        <f t="shared" ref="C164:J164" si="162">HEX2BIN(LEFT(RIGHT(RIGHT($B164,8),C$1),1),4)</f>
        <v>1000</v>
      </c>
      <c r="D164" s="65" t="str">
        <f t="shared" si="162"/>
        <v>0110</v>
      </c>
      <c r="E164" s="65" t="str">
        <f t="shared" si="162"/>
        <v>0000</v>
      </c>
      <c r="F164" s="65" t="str">
        <f t="shared" si="162"/>
        <v>0000</v>
      </c>
      <c r="G164" s="65" t="str">
        <f t="shared" si="162"/>
        <v>0000</v>
      </c>
      <c r="H164" s="65" t="str">
        <f t="shared" si="162"/>
        <v>0000</v>
      </c>
      <c r="I164" s="65" t="str">
        <f t="shared" si="162"/>
        <v>0000</v>
      </c>
      <c r="J164" s="65" t="str">
        <f t="shared" si="162"/>
        <v>0000</v>
      </c>
      <c r="K164" s="67" t="s">
        <v>86</v>
      </c>
      <c r="L164" s="67" t="s">
        <v>86</v>
      </c>
      <c r="M164" s="67" t="s">
        <v>117</v>
      </c>
      <c r="N164" s="67" t="s">
        <v>86</v>
      </c>
      <c r="O164" s="67" t="s">
        <v>118</v>
      </c>
      <c r="P164" s="67" t="s">
        <v>86</v>
      </c>
      <c r="Q164" s="67" t="s">
        <v>119</v>
      </c>
      <c r="R164" s="67" t="s">
        <v>122</v>
      </c>
      <c r="S164" s="67" t="s">
        <v>121</v>
      </c>
      <c r="T164" s="67" t="s">
        <v>86</v>
      </c>
      <c r="U164" s="67" t="s">
        <v>120</v>
      </c>
    </row>
    <row r="165" spans="1:30" s="65" customFormat="1" ht="14.45" hidden="1" customHeight="1">
      <c r="B165" s="65" t="str">
        <f>CONCATENATE(C164,D164,E164,F164,G164,H164,I164,J164)</f>
        <v>10000110000000000000000000000000</v>
      </c>
      <c r="K165" s="71">
        <v>31</v>
      </c>
      <c r="L165" s="71">
        <v>30</v>
      </c>
      <c r="M165" s="71">
        <v>28</v>
      </c>
      <c r="N165" s="71">
        <v>23</v>
      </c>
      <c r="O165" s="71">
        <v>19</v>
      </c>
      <c r="P165" s="71">
        <v>15</v>
      </c>
      <c r="Q165" s="76">
        <v>11</v>
      </c>
      <c r="R165" s="71">
        <v>7</v>
      </c>
      <c r="S165" s="71">
        <v>6</v>
      </c>
      <c r="T165" s="76">
        <v>5</v>
      </c>
      <c r="U165" s="76">
        <v>3</v>
      </c>
    </row>
    <row r="166" spans="1:30" s="65" customFormat="1" ht="14.45" hidden="1" customHeight="1">
      <c r="K166" s="71">
        <v>1</v>
      </c>
      <c r="L166" s="71">
        <v>2</v>
      </c>
      <c r="M166" s="71">
        <v>5</v>
      </c>
      <c r="N166" s="71">
        <v>4</v>
      </c>
      <c r="O166" s="71">
        <v>4</v>
      </c>
      <c r="P166" s="71">
        <v>4</v>
      </c>
      <c r="Q166" s="71">
        <v>4</v>
      </c>
      <c r="R166" s="71">
        <v>1</v>
      </c>
      <c r="S166" s="71">
        <v>1</v>
      </c>
      <c r="T166" s="71">
        <v>2</v>
      </c>
      <c r="U166" s="71">
        <v>4</v>
      </c>
    </row>
    <row r="167" spans="1:30" s="65" customFormat="1" ht="14.45" customHeight="1">
      <c r="B167" s="70" t="s">
        <v>411</v>
      </c>
      <c r="K167" s="71" t="str">
        <f t="shared" ref="K167:U167" si="163">MID($B165,32-K165,K166)</f>
        <v>1</v>
      </c>
      <c r="L167" s="71" t="str">
        <f t="shared" si="163"/>
        <v>00</v>
      </c>
      <c r="M167" s="71" t="str">
        <f t="shared" si="163"/>
        <v>00110</v>
      </c>
      <c r="N167" s="71" t="str">
        <f t="shared" si="163"/>
        <v>0000</v>
      </c>
      <c r="O167" s="71" t="str">
        <f t="shared" si="163"/>
        <v>0000</v>
      </c>
      <c r="P167" s="71" t="str">
        <f t="shared" si="163"/>
        <v>0000</v>
      </c>
      <c r="Q167" s="71" t="str">
        <f t="shared" si="163"/>
        <v>0000</v>
      </c>
      <c r="R167" s="71" t="str">
        <f t="shared" si="163"/>
        <v>0</v>
      </c>
      <c r="S167" s="71" t="str">
        <f t="shared" si="163"/>
        <v>0</v>
      </c>
      <c r="T167" s="71" t="str">
        <f t="shared" si="163"/>
        <v>00</v>
      </c>
      <c r="U167" s="71" t="str">
        <f t="shared" si="163"/>
        <v>0000</v>
      </c>
    </row>
    <row r="168" spans="1:30" s="65" customFormat="1">
      <c r="B168" s="59" t="s">
        <v>412</v>
      </c>
      <c r="K168" s="71">
        <f t="shared" ref="K168:U168" si="164">BIN2DEC(K167)</f>
        <v>1</v>
      </c>
      <c r="L168" s="71">
        <f t="shared" si="164"/>
        <v>0</v>
      </c>
      <c r="M168" s="71">
        <f t="shared" si="164"/>
        <v>6</v>
      </c>
      <c r="N168" s="71">
        <f t="shared" si="164"/>
        <v>0</v>
      </c>
      <c r="O168" s="71">
        <f t="shared" si="164"/>
        <v>0</v>
      </c>
      <c r="P168" s="71">
        <f t="shared" si="164"/>
        <v>0</v>
      </c>
      <c r="Q168" s="71">
        <f t="shared" si="164"/>
        <v>0</v>
      </c>
      <c r="R168" s="71">
        <f t="shared" si="164"/>
        <v>0</v>
      </c>
      <c r="S168" s="71">
        <f t="shared" si="164"/>
        <v>0</v>
      </c>
      <c r="T168" s="71">
        <f t="shared" si="164"/>
        <v>0</v>
      </c>
      <c r="U168" s="71">
        <f t="shared" si="164"/>
        <v>0</v>
      </c>
    </row>
    <row r="169" spans="1:30" s="65" customFormat="1" hidden="1">
      <c r="B169" s="107" t="str">
        <f>K169&amp;L169&amp;M169&amp;N169&amp;O169&amp;P169&amp;Q169&amp;R169&amp;S169&amp;T169&amp;U169&amp;V169&amp;W169&amp;X169&amp;Y169&amp;Z169&amp;AA169&amp;AB169&amp;AC169&amp;AD169</f>
        <v>10000110000000000000000000000000</v>
      </c>
      <c r="C169" s="65" t="str">
        <f>MID($B169,(8-C$1)*4+1,4)</f>
        <v>1000</v>
      </c>
      <c r="D169" s="65" t="str">
        <f t="shared" ref="D169:J169" si="165">MID($B169,(8-D$1)*4+1,4)</f>
        <v>0110</v>
      </c>
      <c r="E169" s="65" t="str">
        <f t="shared" si="165"/>
        <v>0000</v>
      </c>
      <c r="F169" s="65" t="str">
        <f t="shared" si="165"/>
        <v>0000</v>
      </c>
      <c r="G169" s="65" t="str">
        <f t="shared" si="165"/>
        <v>0000</v>
      </c>
      <c r="H169" s="65" t="str">
        <f t="shared" si="165"/>
        <v>0000</v>
      </c>
      <c r="I169" s="65" t="str">
        <f t="shared" si="165"/>
        <v>0000</v>
      </c>
      <c r="J169" s="65" t="str">
        <f t="shared" si="165"/>
        <v>0000</v>
      </c>
      <c r="K169" s="77" t="str">
        <f>DEC2BIN(K168,K166)</f>
        <v>1</v>
      </c>
      <c r="L169" s="77" t="str">
        <f t="shared" ref="L169" si="166">DEC2BIN(L168,L166)</f>
        <v>00</v>
      </c>
      <c r="M169" s="77" t="str">
        <f t="shared" ref="M169" si="167">DEC2BIN(M168,M166)</f>
        <v>00110</v>
      </c>
      <c r="N169" s="77" t="str">
        <f t="shared" ref="N169" si="168">DEC2BIN(N168,N166)</f>
        <v>0000</v>
      </c>
      <c r="O169" s="77" t="str">
        <f t="shared" ref="O169" si="169">DEC2BIN(O168,O166)</f>
        <v>0000</v>
      </c>
      <c r="P169" s="77" t="str">
        <f t="shared" ref="P169" si="170">DEC2BIN(P168,P166)</f>
        <v>0000</v>
      </c>
      <c r="Q169" s="77" t="str">
        <f t="shared" ref="Q169" si="171">DEC2BIN(Q168,Q166)</f>
        <v>0000</v>
      </c>
      <c r="R169" s="77" t="str">
        <f t="shared" ref="R169" si="172">DEC2BIN(R168,R166)</f>
        <v>0</v>
      </c>
      <c r="S169" s="77" t="str">
        <f t="shared" ref="S169" si="173">DEC2BIN(S168,S166)</f>
        <v>0</v>
      </c>
      <c r="T169" s="77" t="str">
        <f t="shared" ref="T169" si="174">DEC2BIN(T168,T166)</f>
        <v>00</v>
      </c>
      <c r="U169" s="77" t="str">
        <f t="shared" ref="U169" si="175">DEC2BIN(U168,U166)</f>
        <v>0000</v>
      </c>
      <c r="V169" s="77"/>
      <c r="W169" s="77"/>
      <c r="X169" s="77"/>
      <c r="Y169" s="77"/>
      <c r="Z169" s="77"/>
      <c r="AA169" s="77"/>
      <c r="AB169" s="77"/>
      <c r="AC169" s="77"/>
      <c r="AD169" s="77"/>
    </row>
    <row r="170" spans="1:30" s="65" customFormat="1">
      <c r="A170" s="65" t="str">
        <f>IF(B170&lt;&gt;B164,"Register value modified:","Register matches RegDump:")</f>
        <v>Register matches RegDump:</v>
      </c>
      <c r="B170" s="65" t="str">
        <f>"0x"&amp;C170&amp;D170&amp;E170&amp;F170&amp;G170&amp;H170&amp;I170&amp;J170</f>
        <v>0x86000000</v>
      </c>
      <c r="C170" s="65" t="str">
        <f>BIN2HEX(C169,1)</f>
        <v>8</v>
      </c>
      <c r="D170" s="65" t="str">
        <f t="shared" ref="D170:J170" si="176">BIN2HEX(D169,1)</f>
        <v>6</v>
      </c>
      <c r="E170" s="65" t="str">
        <f t="shared" si="176"/>
        <v>0</v>
      </c>
      <c r="F170" s="65" t="str">
        <f t="shared" si="176"/>
        <v>0</v>
      </c>
      <c r="G170" s="65" t="str">
        <f t="shared" si="176"/>
        <v>0</v>
      </c>
      <c r="H170" s="65" t="str">
        <f t="shared" si="176"/>
        <v>0</v>
      </c>
      <c r="I170" s="65" t="str">
        <f t="shared" si="176"/>
        <v>0</v>
      </c>
      <c r="J170" s="65" t="str">
        <f t="shared" si="176"/>
        <v>0</v>
      </c>
      <c r="K170" s="77"/>
      <c r="L170" s="77"/>
      <c r="M170" s="77"/>
      <c r="N170" s="77"/>
      <c r="O170" s="77"/>
      <c r="P170" s="77"/>
      <c r="Q170" s="77"/>
      <c r="R170" s="77"/>
      <c r="S170" s="77"/>
      <c r="T170" s="77"/>
      <c r="U170" s="77"/>
      <c r="V170" s="77"/>
      <c r="W170" s="77"/>
      <c r="X170" s="77"/>
      <c r="Y170" s="77"/>
      <c r="Z170" s="77"/>
      <c r="AA170" s="77"/>
      <c r="AB170" s="77"/>
      <c r="AC170" s="77"/>
      <c r="AD170" s="77"/>
    </row>
    <row r="171" spans="1:30" s="65" customFormat="1"/>
    <row r="172" spans="1:30" s="65" customFormat="1">
      <c r="A172" s="41" t="s">
        <v>30</v>
      </c>
      <c r="B172" s="110" t="str">
        <f xml:space="preserve"> VLOOKUP(A172,'Reg Dump'!A:C,2,FALSE)</f>
        <v>0x00000F50</v>
      </c>
      <c r="C172" s="65" t="str">
        <f t="shared" ref="C172:J172" si="177">HEX2BIN(LEFT(RIGHT(RIGHT($B172,8),C$1),1),4)</f>
        <v>0000</v>
      </c>
      <c r="D172" s="65" t="str">
        <f t="shared" si="177"/>
        <v>0000</v>
      </c>
      <c r="E172" s="65" t="str">
        <f t="shared" si="177"/>
        <v>0000</v>
      </c>
      <c r="F172" s="65" t="str">
        <f t="shared" si="177"/>
        <v>0000</v>
      </c>
      <c r="G172" s="65" t="str">
        <f t="shared" si="177"/>
        <v>0000</v>
      </c>
      <c r="H172" s="65" t="str">
        <f t="shared" si="177"/>
        <v>1111</v>
      </c>
      <c r="I172" s="65" t="str">
        <f t="shared" si="177"/>
        <v>0101</v>
      </c>
      <c r="J172" s="65" t="str">
        <f t="shared" si="177"/>
        <v>0000</v>
      </c>
      <c r="K172" s="71" t="s">
        <v>86</v>
      </c>
      <c r="L172" s="71" t="s">
        <v>123</v>
      </c>
      <c r="M172" s="71" t="s">
        <v>86</v>
      </c>
      <c r="N172" s="71" t="s">
        <v>124</v>
      </c>
      <c r="O172" s="71" t="s">
        <v>125</v>
      </c>
    </row>
    <row r="173" spans="1:30" s="65" customFormat="1" hidden="1">
      <c r="B173" s="65" t="str">
        <f>CONCATENATE(C172,D172,E172,F172,G172,H172,I172,J172)</f>
        <v>00000000000000000000111101010000</v>
      </c>
      <c r="K173" s="71">
        <v>31</v>
      </c>
      <c r="L173" s="76">
        <v>11</v>
      </c>
      <c r="M173" s="71">
        <v>7</v>
      </c>
      <c r="N173" s="71">
        <v>6</v>
      </c>
      <c r="O173" s="76">
        <v>5</v>
      </c>
    </row>
    <row r="174" spans="1:30" s="65" customFormat="1" hidden="1">
      <c r="K174" s="71">
        <v>20</v>
      </c>
      <c r="L174" s="71">
        <v>4</v>
      </c>
      <c r="M174" s="71">
        <v>1</v>
      </c>
      <c r="N174" s="71">
        <v>1</v>
      </c>
      <c r="O174" s="71">
        <v>6</v>
      </c>
    </row>
    <row r="175" spans="1:30" s="65" customFormat="1">
      <c r="B175" s="70" t="s">
        <v>411</v>
      </c>
      <c r="K175" s="71" t="str">
        <f>MID($B173,32-K173,K174)</f>
        <v>00000000000000000000</v>
      </c>
      <c r="L175" s="71" t="str">
        <f>MID($B173,32-L173,L174)</f>
        <v>1111</v>
      </c>
      <c r="M175" s="71" t="str">
        <f>MID($B173,32-M173,M174)</f>
        <v>0</v>
      </c>
      <c r="N175" s="71" t="str">
        <f>MID($B173,32-N173,N174)</f>
        <v>1</v>
      </c>
      <c r="O175" s="71" t="str">
        <f>MID($B173,32-O173,O174)</f>
        <v>010000</v>
      </c>
    </row>
    <row r="176" spans="1:30" s="65" customFormat="1">
      <c r="B176" s="59" t="s">
        <v>412</v>
      </c>
      <c r="K176" s="108" t="s">
        <v>520</v>
      </c>
      <c r="L176" s="71">
        <f>BIN2DEC(L175)</f>
        <v>15</v>
      </c>
      <c r="M176" s="71">
        <f>BIN2DEC(M175)</f>
        <v>0</v>
      </c>
      <c r="N176" s="71">
        <f>BIN2DEC(N175)</f>
        <v>1</v>
      </c>
      <c r="O176" s="71">
        <f>BIN2DEC(O175)</f>
        <v>16</v>
      </c>
    </row>
    <row r="177" spans="1:30" s="65" customFormat="1" hidden="1">
      <c r="B177" s="107" t="str">
        <f>K177&amp;L177&amp;M177&amp;N177&amp;O177&amp;P177&amp;Q177&amp;R177&amp;S177&amp;T177&amp;U177&amp;V177&amp;W177&amp;X177&amp;Y177&amp;Z177&amp;AA177&amp;AB177&amp;AC177&amp;AD177</f>
        <v>00000000000000000000111101010000</v>
      </c>
      <c r="C177" s="65" t="str">
        <f>MID($B177,(8-C$1)*4+1,4)</f>
        <v>0000</v>
      </c>
      <c r="D177" s="65" t="str">
        <f t="shared" ref="D177:J177" si="178">MID($B177,(8-D$1)*4+1,4)</f>
        <v>0000</v>
      </c>
      <c r="E177" s="65" t="str">
        <f t="shared" si="178"/>
        <v>0000</v>
      </c>
      <c r="F177" s="65" t="str">
        <f t="shared" si="178"/>
        <v>0000</v>
      </c>
      <c r="G177" s="65" t="str">
        <f t="shared" si="178"/>
        <v>0000</v>
      </c>
      <c r="H177" s="65" t="str">
        <f t="shared" si="178"/>
        <v>1111</v>
      </c>
      <c r="I177" s="65" t="str">
        <f t="shared" si="178"/>
        <v>0101</v>
      </c>
      <c r="J177" s="65" t="str">
        <f t="shared" si="178"/>
        <v>0000</v>
      </c>
      <c r="K177" s="109" t="s">
        <v>520</v>
      </c>
      <c r="L177" s="77" t="str">
        <f>DEC2BIN(L176,L174)</f>
        <v>1111</v>
      </c>
      <c r="M177" s="77" t="str">
        <f t="shared" ref="M177:O177" si="179">DEC2BIN(M176,M174)</f>
        <v>0</v>
      </c>
      <c r="N177" s="77" t="str">
        <f t="shared" si="179"/>
        <v>1</v>
      </c>
      <c r="O177" s="77" t="str">
        <f t="shared" si="179"/>
        <v>010000</v>
      </c>
      <c r="P177" s="77"/>
      <c r="Q177" s="77"/>
      <c r="R177" s="77"/>
      <c r="S177" s="77"/>
      <c r="T177" s="77"/>
      <c r="U177" s="77"/>
      <c r="V177" s="77"/>
      <c r="W177" s="77"/>
      <c r="X177" s="77"/>
      <c r="Y177" s="77"/>
      <c r="Z177" s="77"/>
      <c r="AA177" s="77"/>
      <c r="AB177" s="77"/>
      <c r="AC177" s="77"/>
      <c r="AD177" s="77"/>
    </row>
    <row r="178" spans="1:30" s="65" customFormat="1">
      <c r="A178" s="65" t="str">
        <f>IF(B178&lt;&gt;B172,"Register value modified:","Register matches RegDump:")</f>
        <v>Register matches RegDump:</v>
      </c>
      <c r="B178" s="65" t="str">
        <f>"0x"&amp;C178&amp;D178&amp;E178&amp;F178&amp;G178&amp;H178&amp;I178&amp;J178</f>
        <v>0x00000F50</v>
      </c>
      <c r="C178" s="65" t="str">
        <f>BIN2HEX(C177,1)</f>
        <v>0</v>
      </c>
      <c r="D178" s="65" t="str">
        <f t="shared" ref="D178:J178" si="180">BIN2HEX(D177,1)</f>
        <v>0</v>
      </c>
      <c r="E178" s="65" t="str">
        <f t="shared" si="180"/>
        <v>0</v>
      </c>
      <c r="F178" s="65" t="str">
        <f t="shared" si="180"/>
        <v>0</v>
      </c>
      <c r="G178" s="65" t="str">
        <f t="shared" si="180"/>
        <v>0</v>
      </c>
      <c r="H178" s="65" t="str">
        <f t="shared" si="180"/>
        <v>F</v>
      </c>
      <c r="I178" s="65" t="str">
        <f t="shared" si="180"/>
        <v>5</v>
      </c>
      <c r="J178" s="65" t="str">
        <f t="shared" si="180"/>
        <v>0</v>
      </c>
      <c r="K178" s="77"/>
      <c r="L178" s="77"/>
      <c r="M178" s="77"/>
      <c r="N178" s="77"/>
      <c r="O178" s="77"/>
      <c r="P178" s="77"/>
      <c r="Q178" s="77"/>
      <c r="R178" s="77"/>
      <c r="S178" s="77"/>
      <c r="T178" s="77"/>
      <c r="U178" s="77"/>
      <c r="V178" s="77"/>
      <c r="W178" s="77"/>
      <c r="X178" s="77"/>
      <c r="Y178" s="77"/>
      <c r="Z178" s="77"/>
      <c r="AA178" s="77"/>
      <c r="AB178" s="77"/>
      <c r="AC178" s="77"/>
      <c r="AD178" s="77"/>
    </row>
    <row r="179" spans="1:30" s="65" customFormat="1">
      <c r="K179" s="77"/>
      <c r="L179" s="77"/>
      <c r="M179" s="77"/>
      <c r="N179" s="77"/>
      <c r="O179" s="77"/>
      <c r="P179" s="77"/>
      <c r="Q179" s="77"/>
      <c r="R179" s="77"/>
      <c r="S179" s="77"/>
      <c r="T179" s="77"/>
      <c r="U179" s="77"/>
      <c r="V179" s="77"/>
      <c r="W179" s="77"/>
      <c r="X179" s="77"/>
      <c r="Y179" s="77"/>
      <c r="Z179" s="77"/>
      <c r="AA179" s="77"/>
      <c r="AB179" s="77"/>
      <c r="AC179" s="77"/>
      <c r="AD179" s="77"/>
    </row>
    <row r="180" spans="1:30" s="17" customFormat="1"/>
    <row r="181" spans="1:30" ht="23.25">
      <c r="A181" s="2" t="s">
        <v>157</v>
      </c>
      <c r="C181" s="3" t="s">
        <v>67</v>
      </c>
      <c r="D181" s="3" t="s">
        <v>68</v>
      </c>
      <c r="E181" s="3" t="s">
        <v>69</v>
      </c>
      <c r="F181" s="3" t="s">
        <v>70</v>
      </c>
      <c r="G181" s="3" t="s">
        <v>71</v>
      </c>
      <c r="H181" s="3" t="s">
        <v>72</v>
      </c>
      <c r="I181" s="3" t="s">
        <v>73</v>
      </c>
      <c r="J181" s="3" t="s">
        <v>74</v>
      </c>
      <c r="K181" s="3" t="s">
        <v>413</v>
      </c>
    </row>
    <row r="182" spans="1:30" s="42" customFormat="1">
      <c r="A182" s="31" t="s">
        <v>31</v>
      </c>
      <c r="B182" s="42" t="str">
        <f xml:space="preserve"> VLOOKUP(A182,'Reg Dump'!A:C,2,FALSE)</f>
        <v>0x79001101</v>
      </c>
      <c r="C182" s="43" t="str">
        <f t="shared" ref="C182:J182" si="181">HEX2BIN(LEFT(RIGHT(RIGHT($B182,8),C$1),1),4)</f>
        <v>0111</v>
      </c>
      <c r="D182" s="43" t="str">
        <f t="shared" si="181"/>
        <v>1001</v>
      </c>
      <c r="E182" s="43" t="str">
        <f t="shared" si="181"/>
        <v>0000</v>
      </c>
      <c r="F182" s="43" t="str">
        <f t="shared" si="181"/>
        <v>0000</v>
      </c>
      <c r="G182" s="43" t="str">
        <f t="shared" si="181"/>
        <v>0001</v>
      </c>
      <c r="H182" s="43" t="str">
        <f t="shared" si="181"/>
        <v>0001</v>
      </c>
      <c r="I182" s="43" t="str">
        <f t="shared" si="181"/>
        <v>0000</v>
      </c>
      <c r="J182" s="43" t="str">
        <f t="shared" si="181"/>
        <v>0001</v>
      </c>
      <c r="K182" s="57" t="s">
        <v>77</v>
      </c>
      <c r="L182" s="57" t="s">
        <v>78</v>
      </c>
      <c r="M182" s="57" t="s">
        <v>79</v>
      </c>
      <c r="N182" s="57" t="s">
        <v>80</v>
      </c>
      <c r="O182" s="57" t="s">
        <v>81</v>
      </c>
      <c r="P182" s="57" t="s">
        <v>82</v>
      </c>
      <c r="Q182" s="106" t="s">
        <v>83</v>
      </c>
      <c r="R182" s="57" t="s">
        <v>84</v>
      </c>
      <c r="S182" s="57" t="s">
        <v>85</v>
      </c>
      <c r="T182" s="58" t="s">
        <v>86</v>
      </c>
      <c r="U182" s="57" t="s">
        <v>87</v>
      </c>
      <c r="V182" s="57" t="s">
        <v>88</v>
      </c>
      <c r="W182" s="57" t="s">
        <v>86</v>
      </c>
      <c r="X182" s="100" t="s">
        <v>89</v>
      </c>
      <c r="Y182" s="58" t="s">
        <v>90</v>
      </c>
      <c r="Z182" s="101" t="s">
        <v>91</v>
      </c>
      <c r="AA182" s="58" t="s">
        <v>86</v>
      </c>
      <c r="AB182" s="57" t="s">
        <v>92</v>
      </c>
      <c r="AC182" s="58" t="s">
        <v>86</v>
      </c>
      <c r="AD182" s="57" t="s">
        <v>93</v>
      </c>
    </row>
    <row r="183" spans="1:30" s="45" customFormat="1" hidden="1">
      <c r="B183" s="42" t="str">
        <f>CONCATENATE(C182,D182,E182,F182,G182,H182,I182,J182)</f>
        <v>01111001000000000001000100000001</v>
      </c>
      <c r="K183" s="46">
        <v>31</v>
      </c>
      <c r="L183" s="46">
        <v>30</v>
      </c>
      <c r="M183" s="46">
        <v>29</v>
      </c>
      <c r="N183" s="46">
        <v>28</v>
      </c>
      <c r="O183" s="46">
        <v>27</v>
      </c>
      <c r="P183" s="46">
        <v>26</v>
      </c>
      <c r="Q183" s="46">
        <v>24</v>
      </c>
      <c r="R183" s="46">
        <v>22</v>
      </c>
      <c r="S183" s="46">
        <v>21</v>
      </c>
      <c r="T183" s="46">
        <v>20</v>
      </c>
      <c r="U183" s="46">
        <v>19</v>
      </c>
      <c r="V183" s="46">
        <v>17</v>
      </c>
      <c r="W183" s="46">
        <v>15</v>
      </c>
      <c r="X183" s="46">
        <v>13</v>
      </c>
      <c r="Y183" s="46">
        <v>11</v>
      </c>
      <c r="Z183" s="46">
        <v>9</v>
      </c>
      <c r="AA183" s="46">
        <v>7</v>
      </c>
      <c r="AB183" s="46">
        <v>4</v>
      </c>
      <c r="AC183" s="46">
        <v>3</v>
      </c>
      <c r="AD183" s="46">
        <v>1</v>
      </c>
    </row>
    <row r="184" spans="1:30" s="45" customFormat="1" hidden="1">
      <c r="K184" s="46">
        <v>1</v>
      </c>
      <c r="L184" s="46">
        <v>1</v>
      </c>
      <c r="M184" s="46">
        <v>1</v>
      </c>
      <c r="N184" s="46">
        <v>1</v>
      </c>
      <c r="O184" s="46">
        <v>1</v>
      </c>
      <c r="P184" s="46">
        <v>2</v>
      </c>
      <c r="Q184" s="46">
        <v>2</v>
      </c>
      <c r="R184" s="46">
        <v>1</v>
      </c>
      <c r="S184" s="46">
        <v>1</v>
      </c>
      <c r="T184" s="46">
        <v>1</v>
      </c>
      <c r="U184" s="46">
        <v>2</v>
      </c>
      <c r="V184" s="46">
        <v>2</v>
      </c>
      <c r="W184" s="46">
        <v>2</v>
      </c>
      <c r="X184" s="46">
        <v>2</v>
      </c>
      <c r="Y184" s="46">
        <v>2</v>
      </c>
      <c r="Z184" s="46">
        <v>2</v>
      </c>
      <c r="AA184" s="46">
        <v>3</v>
      </c>
      <c r="AB184" s="46">
        <v>1</v>
      </c>
      <c r="AC184" s="46">
        <v>2</v>
      </c>
      <c r="AD184" s="46">
        <v>2</v>
      </c>
    </row>
    <row r="185" spans="1:30" s="42" customFormat="1">
      <c r="B185" s="63" t="s">
        <v>411</v>
      </c>
      <c r="K185" s="47" t="str">
        <f>MID($B183,32-K183,K184)</f>
        <v>0</v>
      </c>
      <c r="L185" s="47" t="str">
        <f t="shared" ref="L185:AD185" si="182">MID($B183,32-L183,L184)</f>
        <v>1</v>
      </c>
      <c r="M185" s="47" t="str">
        <f t="shared" si="182"/>
        <v>1</v>
      </c>
      <c r="N185" s="47" t="str">
        <f t="shared" si="182"/>
        <v>1</v>
      </c>
      <c r="O185" s="47" t="str">
        <f t="shared" si="182"/>
        <v>1</v>
      </c>
      <c r="P185" s="47" t="str">
        <f t="shared" si="182"/>
        <v>00</v>
      </c>
      <c r="Q185" s="47" t="str">
        <f t="shared" si="182"/>
        <v>10</v>
      </c>
      <c r="R185" s="47" t="str">
        <f t="shared" si="182"/>
        <v>0</v>
      </c>
      <c r="S185" s="47" t="str">
        <f t="shared" si="182"/>
        <v>0</v>
      </c>
      <c r="T185" s="47" t="str">
        <f t="shared" si="182"/>
        <v>0</v>
      </c>
      <c r="U185" s="47" t="str">
        <f t="shared" si="182"/>
        <v>00</v>
      </c>
      <c r="V185" s="47" t="str">
        <f t="shared" si="182"/>
        <v>00</v>
      </c>
      <c r="W185" s="47" t="str">
        <f t="shared" si="182"/>
        <v>00</v>
      </c>
      <c r="X185" s="47" t="str">
        <f t="shared" si="182"/>
        <v>01</v>
      </c>
      <c r="Y185" s="47" t="str">
        <f t="shared" si="182"/>
        <v>00</v>
      </c>
      <c r="Z185" s="47" t="str">
        <f t="shared" si="182"/>
        <v>01</v>
      </c>
      <c r="AA185" s="47" t="str">
        <f t="shared" si="182"/>
        <v>000</v>
      </c>
      <c r="AB185" s="47" t="str">
        <f t="shared" si="182"/>
        <v>0</v>
      </c>
      <c r="AC185" s="47" t="str">
        <f t="shared" si="182"/>
        <v>00</v>
      </c>
      <c r="AD185" s="47" t="str">
        <f t="shared" si="182"/>
        <v>01</v>
      </c>
    </row>
    <row r="186" spans="1:30" s="42" customFormat="1">
      <c r="B186" s="64" t="s">
        <v>412</v>
      </c>
      <c r="K186" s="44">
        <f>BIN2DEC(K185)</f>
        <v>0</v>
      </c>
      <c r="L186" s="44">
        <f>BIN2DEC(L185)</f>
        <v>1</v>
      </c>
      <c r="M186" s="44">
        <f t="shared" ref="M186:S186" si="183">BIN2DEC(M185)</f>
        <v>1</v>
      </c>
      <c r="N186" s="44">
        <f t="shared" si="183"/>
        <v>1</v>
      </c>
      <c r="O186" s="44">
        <f t="shared" si="183"/>
        <v>1</v>
      </c>
      <c r="P186" s="44">
        <f t="shared" si="183"/>
        <v>0</v>
      </c>
      <c r="Q186" s="44">
        <f t="shared" si="183"/>
        <v>2</v>
      </c>
      <c r="R186" s="44">
        <f t="shared" si="183"/>
        <v>0</v>
      </c>
      <c r="S186" s="44">
        <f t="shared" si="183"/>
        <v>0</v>
      </c>
      <c r="T186" s="44">
        <f>BIN2DEC(T185)</f>
        <v>0</v>
      </c>
      <c r="U186" s="44">
        <f t="shared" ref="U186:V186" si="184">BIN2DEC(U185)</f>
        <v>0</v>
      </c>
      <c r="V186" s="44">
        <f t="shared" si="184"/>
        <v>0</v>
      </c>
      <c r="W186" s="44">
        <f>BIN2DEC(W185)</f>
        <v>0</v>
      </c>
      <c r="X186" s="44">
        <f t="shared" ref="X186:Z186" si="185">BIN2DEC(X185)</f>
        <v>1</v>
      </c>
      <c r="Y186" s="44">
        <f t="shared" si="185"/>
        <v>0</v>
      </c>
      <c r="Z186" s="44">
        <f t="shared" si="185"/>
        <v>1</v>
      </c>
      <c r="AA186" s="44">
        <f>BIN2DEC(AA185)</f>
        <v>0</v>
      </c>
      <c r="AB186" s="44">
        <f t="shared" ref="AB186" si="186">BIN2DEC(AB185)</f>
        <v>0</v>
      </c>
      <c r="AC186" s="44">
        <f>BIN2DEC(AC185)</f>
        <v>0</v>
      </c>
      <c r="AD186" s="44">
        <f t="shared" ref="AD186" si="187">BIN2DEC(AD185)</f>
        <v>1</v>
      </c>
    </row>
    <row r="187" spans="1:30" s="42" customFormat="1" hidden="1">
      <c r="B187" s="102" t="str">
        <f>K187&amp;L187&amp;M187&amp;N187&amp;O187&amp;P187&amp;Q187&amp;R187&amp;S187&amp;T187&amp;U187&amp;V187&amp;W187&amp;X187&amp;Y187&amp;Z187&amp;AA187&amp;AB187&amp;AC187&amp;AD187</f>
        <v>01111001000000000001000100000001</v>
      </c>
      <c r="C187" s="42" t="str">
        <f>MID($B187,(8-C$1)*4+1,4)</f>
        <v>0111</v>
      </c>
      <c r="D187" s="42" t="str">
        <f t="shared" ref="D187:J187" si="188">MID($B187,(8-D$1)*4+1,4)</f>
        <v>1001</v>
      </c>
      <c r="E187" s="42" t="str">
        <f t="shared" si="188"/>
        <v>0000</v>
      </c>
      <c r="F187" s="42" t="str">
        <f t="shared" si="188"/>
        <v>0000</v>
      </c>
      <c r="G187" s="42" t="str">
        <f t="shared" si="188"/>
        <v>0001</v>
      </c>
      <c r="H187" s="42" t="str">
        <f t="shared" si="188"/>
        <v>0001</v>
      </c>
      <c r="I187" s="42" t="str">
        <f t="shared" si="188"/>
        <v>0000</v>
      </c>
      <c r="J187" s="42" t="str">
        <f t="shared" si="188"/>
        <v>0001</v>
      </c>
      <c r="K187" s="62" t="str">
        <f>DEC2BIN(K186,K184)</f>
        <v>0</v>
      </c>
      <c r="L187" s="62" t="str">
        <f>DEC2BIN(L186,L184)</f>
        <v>1</v>
      </c>
      <c r="M187" s="62" t="str">
        <f t="shared" ref="M187:AD187" si="189">DEC2BIN(M186,M184)</f>
        <v>1</v>
      </c>
      <c r="N187" s="62" t="str">
        <f t="shared" si="189"/>
        <v>1</v>
      </c>
      <c r="O187" s="62" t="str">
        <f t="shared" si="189"/>
        <v>1</v>
      </c>
      <c r="P187" s="62" t="str">
        <f t="shared" si="189"/>
        <v>00</v>
      </c>
      <c r="Q187" s="62" t="str">
        <f t="shared" si="189"/>
        <v>10</v>
      </c>
      <c r="R187" s="62" t="str">
        <f t="shared" si="189"/>
        <v>0</v>
      </c>
      <c r="S187" s="62" t="str">
        <f t="shared" si="189"/>
        <v>0</v>
      </c>
      <c r="T187" s="62" t="str">
        <f t="shared" si="189"/>
        <v>0</v>
      </c>
      <c r="U187" s="62" t="str">
        <f t="shared" si="189"/>
        <v>00</v>
      </c>
      <c r="V187" s="62" t="str">
        <f t="shared" si="189"/>
        <v>00</v>
      </c>
      <c r="W187" s="62" t="str">
        <f t="shared" si="189"/>
        <v>00</v>
      </c>
      <c r="X187" s="62" t="str">
        <f t="shared" si="189"/>
        <v>01</v>
      </c>
      <c r="Y187" s="62" t="str">
        <f t="shared" si="189"/>
        <v>00</v>
      </c>
      <c r="Z187" s="62" t="str">
        <f t="shared" si="189"/>
        <v>01</v>
      </c>
      <c r="AA187" s="62" t="str">
        <f t="shared" si="189"/>
        <v>000</v>
      </c>
      <c r="AB187" s="62" t="str">
        <f t="shared" si="189"/>
        <v>0</v>
      </c>
      <c r="AC187" s="62" t="str">
        <f t="shared" si="189"/>
        <v>00</v>
      </c>
      <c r="AD187" s="62" t="str">
        <f t="shared" si="189"/>
        <v>01</v>
      </c>
    </row>
    <row r="188" spans="1:30" s="42" customFormat="1">
      <c r="A188" s="42" t="str">
        <f>IF(B188&lt;&gt;B182,"Register value modified:","Register matches RegDump:")</f>
        <v>Register matches RegDump:</v>
      </c>
      <c r="B188" s="42" t="str">
        <f>"0x"&amp;C188&amp;D188&amp;E188&amp;F188&amp;G188&amp;H188&amp;I188&amp;J188</f>
        <v>0x79001101</v>
      </c>
      <c r="C188" s="42" t="str">
        <f>BIN2HEX(C187,1)</f>
        <v>7</v>
      </c>
      <c r="D188" s="42" t="str">
        <f t="shared" ref="D188:J188" si="190">BIN2HEX(D187,1)</f>
        <v>9</v>
      </c>
      <c r="E188" s="42" t="str">
        <f t="shared" si="190"/>
        <v>0</v>
      </c>
      <c r="F188" s="42" t="str">
        <f t="shared" si="190"/>
        <v>0</v>
      </c>
      <c r="G188" s="42" t="str">
        <f t="shared" si="190"/>
        <v>1</v>
      </c>
      <c r="H188" s="42" t="str">
        <f t="shared" si="190"/>
        <v>1</v>
      </c>
      <c r="I188" s="42" t="str">
        <f t="shared" si="190"/>
        <v>0</v>
      </c>
      <c r="J188" s="42" t="str">
        <f t="shared" si="190"/>
        <v>1</v>
      </c>
      <c r="K188" s="62"/>
      <c r="L188" s="62"/>
      <c r="M188" s="62"/>
      <c r="N188" s="62"/>
      <c r="O188" s="62"/>
      <c r="P188" s="62"/>
      <c r="Q188" s="62"/>
      <c r="R188" s="62"/>
      <c r="S188" s="62"/>
      <c r="T188" s="62"/>
      <c r="U188" s="62"/>
      <c r="V188" s="62"/>
      <c r="W188" s="62"/>
      <c r="X188" s="62"/>
      <c r="Y188" s="62"/>
      <c r="Z188" s="62"/>
      <c r="AA188" s="62"/>
      <c r="AB188" s="62"/>
      <c r="AC188" s="62"/>
      <c r="AD188" s="62"/>
    </row>
    <row r="189" spans="1:30" s="42" customFormat="1"/>
    <row r="190" spans="1:30" s="42" customFormat="1">
      <c r="A190" s="41" t="s">
        <v>32</v>
      </c>
      <c r="B190" s="42" t="str">
        <f xml:space="preserve"> VLOOKUP(A190,'Reg Dump'!A:C,2,FALSE)</f>
        <v>0x00090980</v>
      </c>
      <c r="C190" s="43" t="str">
        <f t="shared" ref="C190:J190" si="191">HEX2BIN(LEFT(RIGHT(RIGHT($B190,8),C$1),1),4)</f>
        <v>0000</v>
      </c>
      <c r="D190" s="43" t="str">
        <f t="shared" si="191"/>
        <v>0000</v>
      </c>
      <c r="E190" s="43" t="str">
        <f t="shared" si="191"/>
        <v>0000</v>
      </c>
      <c r="F190" s="43" t="str">
        <f t="shared" si="191"/>
        <v>1001</v>
      </c>
      <c r="G190" s="43" t="str">
        <f t="shared" si="191"/>
        <v>0000</v>
      </c>
      <c r="H190" s="43" t="str">
        <f t="shared" si="191"/>
        <v>1001</v>
      </c>
      <c r="I190" s="43" t="str">
        <f t="shared" si="191"/>
        <v>1000</v>
      </c>
      <c r="J190" s="43" t="str">
        <f t="shared" si="191"/>
        <v>0000</v>
      </c>
      <c r="K190" s="58" t="s">
        <v>86</v>
      </c>
      <c r="L190" s="58" t="s">
        <v>94</v>
      </c>
      <c r="M190" s="58" t="s">
        <v>86</v>
      </c>
      <c r="N190" s="58" t="s">
        <v>95</v>
      </c>
      <c r="O190" s="58" t="s">
        <v>96</v>
      </c>
      <c r="P190" s="58" t="s">
        <v>86</v>
      </c>
      <c r="Q190" s="58" t="s">
        <v>97</v>
      </c>
    </row>
    <row r="191" spans="1:30" s="42" customFormat="1" hidden="1">
      <c r="B191" s="42" t="str">
        <f>CONCATENATE(C190,D190,E190,F190,G190,H190,I190,J190)</f>
        <v>00000000000010010000100110000000</v>
      </c>
      <c r="K191" s="44">
        <v>31</v>
      </c>
      <c r="L191" s="44">
        <v>20</v>
      </c>
      <c r="M191" s="44">
        <v>15</v>
      </c>
      <c r="N191" s="44">
        <v>12</v>
      </c>
      <c r="O191" s="44">
        <v>7</v>
      </c>
      <c r="P191" s="44">
        <v>6</v>
      </c>
      <c r="Q191" s="44">
        <v>3</v>
      </c>
    </row>
    <row r="192" spans="1:30" s="42" customFormat="1" hidden="1">
      <c r="K192" s="44">
        <v>11</v>
      </c>
      <c r="L192" s="44">
        <v>5</v>
      </c>
      <c r="M192" s="44">
        <v>3</v>
      </c>
      <c r="N192" s="44">
        <v>5</v>
      </c>
      <c r="O192" s="44">
        <v>1</v>
      </c>
      <c r="P192" s="44">
        <v>3</v>
      </c>
      <c r="Q192" s="44">
        <v>4</v>
      </c>
    </row>
    <row r="193" spans="1:30" s="42" customFormat="1">
      <c r="B193" s="63" t="s">
        <v>411</v>
      </c>
      <c r="K193" s="47" t="str">
        <f t="shared" ref="K193:Q193" si="192">MID($B191,32-K191,K192)</f>
        <v>00000000000</v>
      </c>
      <c r="L193" s="47" t="str">
        <f t="shared" si="192"/>
        <v>01001</v>
      </c>
      <c r="M193" s="47" t="str">
        <f t="shared" si="192"/>
        <v>000</v>
      </c>
      <c r="N193" s="47" t="str">
        <f t="shared" si="192"/>
        <v>01001</v>
      </c>
      <c r="O193" s="47" t="str">
        <f t="shared" si="192"/>
        <v>1</v>
      </c>
      <c r="P193" s="47" t="str">
        <f t="shared" si="192"/>
        <v>000</v>
      </c>
      <c r="Q193" s="47" t="str">
        <f t="shared" si="192"/>
        <v>0000</v>
      </c>
    </row>
    <row r="194" spans="1:30" s="42" customFormat="1">
      <c r="B194" s="64" t="s">
        <v>412</v>
      </c>
      <c r="K194" s="104" t="s">
        <v>519</v>
      </c>
      <c r="L194" s="44">
        <f t="shared" ref="L194:Q194" si="193">BIN2DEC(L193)</f>
        <v>9</v>
      </c>
      <c r="M194" s="44">
        <f t="shared" si="193"/>
        <v>0</v>
      </c>
      <c r="N194" s="44">
        <f t="shared" si="193"/>
        <v>9</v>
      </c>
      <c r="O194" s="44">
        <f t="shared" si="193"/>
        <v>1</v>
      </c>
      <c r="P194" s="44">
        <f t="shared" si="193"/>
        <v>0</v>
      </c>
      <c r="Q194" s="44">
        <f t="shared" si="193"/>
        <v>0</v>
      </c>
    </row>
    <row r="195" spans="1:30" s="42" customFormat="1" hidden="1">
      <c r="B195" s="102" t="str">
        <f>K195&amp;L195&amp;M195&amp;N195&amp;O195&amp;P195&amp;Q195</f>
        <v>00000000000010010000100110000000</v>
      </c>
      <c r="C195" s="42" t="str">
        <f>MID($B195,(8-C$1)*4+1,4)</f>
        <v>0000</v>
      </c>
      <c r="D195" s="42" t="str">
        <f t="shared" ref="D195:J195" si="194">MID($B195,(8-D$1)*4+1,4)</f>
        <v>0000</v>
      </c>
      <c r="E195" s="42" t="str">
        <f t="shared" si="194"/>
        <v>0000</v>
      </c>
      <c r="F195" s="42" t="str">
        <f t="shared" si="194"/>
        <v>1001</v>
      </c>
      <c r="G195" s="42" t="str">
        <f t="shared" si="194"/>
        <v>0000</v>
      </c>
      <c r="H195" s="42" t="str">
        <f t="shared" si="194"/>
        <v>1001</v>
      </c>
      <c r="I195" s="42" t="str">
        <f t="shared" si="194"/>
        <v>1000</v>
      </c>
      <c r="J195" s="42" t="str">
        <f t="shared" si="194"/>
        <v>0000</v>
      </c>
      <c r="K195" s="103" t="s">
        <v>519</v>
      </c>
      <c r="L195" s="62" t="str">
        <f>DEC2BIN(L194,L192)</f>
        <v>01001</v>
      </c>
      <c r="M195" s="62" t="str">
        <f t="shared" ref="M195:Q195" si="195">DEC2BIN(M194,M192)</f>
        <v>000</v>
      </c>
      <c r="N195" s="62" t="str">
        <f t="shared" si="195"/>
        <v>01001</v>
      </c>
      <c r="O195" s="62" t="str">
        <f t="shared" si="195"/>
        <v>1</v>
      </c>
      <c r="P195" s="62" t="str">
        <f t="shared" si="195"/>
        <v>000</v>
      </c>
      <c r="Q195" s="62" t="str">
        <f t="shared" si="195"/>
        <v>0000</v>
      </c>
      <c r="R195" s="62"/>
      <c r="S195" s="62"/>
      <c r="T195" s="62"/>
      <c r="U195" s="62"/>
      <c r="V195" s="62"/>
      <c r="W195" s="62"/>
      <c r="X195" s="62"/>
      <c r="Y195" s="62"/>
      <c r="Z195" s="62"/>
      <c r="AA195" s="62"/>
      <c r="AB195" s="62"/>
      <c r="AC195" s="62"/>
      <c r="AD195" s="62"/>
    </row>
    <row r="196" spans="1:30" s="42" customFormat="1">
      <c r="A196" s="42" t="str">
        <f>IF(B196&lt;&gt;B190,"Register value modified:","Register matches RegDump:")</f>
        <v>Register matches RegDump:</v>
      </c>
      <c r="B196" s="42" t="str">
        <f>"0x"&amp;C196&amp;D196&amp;E196&amp;F196&amp;G196&amp;H196&amp;I196&amp;J196</f>
        <v>0x00090980</v>
      </c>
      <c r="C196" s="42" t="str">
        <f>BIN2HEX(C195,1)</f>
        <v>0</v>
      </c>
      <c r="D196" s="42" t="str">
        <f t="shared" ref="D196:J196" si="196">BIN2HEX(D195,1)</f>
        <v>0</v>
      </c>
      <c r="E196" s="42" t="str">
        <f t="shared" si="196"/>
        <v>0</v>
      </c>
      <c r="F196" s="42" t="str">
        <f t="shared" si="196"/>
        <v>9</v>
      </c>
      <c r="G196" s="42" t="str">
        <f t="shared" si="196"/>
        <v>0</v>
      </c>
      <c r="H196" s="42" t="str">
        <f t="shared" si="196"/>
        <v>9</v>
      </c>
      <c r="I196" s="42" t="str">
        <f t="shared" si="196"/>
        <v>8</v>
      </c>
      <c r="J196" s="42" t="str">
        <f t="shared" si="196"/>
        <v>0</v>
      </c>
      <c r="K196" s="62"/>
      <c r="L196" s="62"/>
      <c r="M196" s="62"/>
      <c r="N196" s="62"/>
      <c r="O196" s="62"/>
      <c r="P196" s="62"/>
      <c r="Q196" s="62"/>
      <c r="R196" s="62"/>
      <c r="S196" s="62"/>
      <c r="T196" s="62"/>
      <c r="U196" s="62"/>
      <c r="V196" s="62"/>
      <c r="W196" s="62"/>
      <c r="X196" s="62"/>
      <c r="Y196" s="62"/>
      <c r="Z196" s="62"/>
      <c r="AA196" s="62"/>
      <c r="AB196" s="62"/>
      <c r="AC196" s="62"/>
      <c r="AD196" s="62"/>
    </row>
    <row r="197" spans="1:30" s="42" customFormat="1"/>
    <row r="198" spans="1:30" s="42" customFormat="1">
      <c r="A198" s="41" t="s">
        <v>33</v>
      </c>
      <c r="B198" s="42" t="str">
        <f xml:space="preserve"> VLOOKUP(A198,'Reg Dump'!A:C,2,FALSE)</f>
        <v>0x33050513</v>
      </c>
      <c r="C198" s="43" t="str">
        <f t="shared" ref="C198:J198" si="197">HEX2BIN(LEFT(RIGHT(RIGHT($B198,8),C$1),1),4)</f>
        <v>0011</v>
      </c>
      <c r="D198" s="43" t="str">
        <f t="shared" si="197"/>
        <v>0011</v>
      </c>
      <c r="E198" s="43" t="str">
        <f t="shared" si="197"/>
        <v>0000</v>
      </c>
      <c r="F198" s="43" t="str">
        <f t="shared" si="197"/>
        <v>0101</v>
      </c>
      <c r="G198" s="43" t="str">
        <f t="shared" si="197"/>
        <v>0000</v>
      </c>
      <c r="H198" s="43" t="str">
        <f t="shared" si="197"/>
        <v>0101</v>
      </c>
      <c r="I198" s="43" t="str">
        <f t="shared" si="197"/>
        <v>0001</v>
      </c>
      <c r="J198" s="43" t="str">
        <f t="shared" si="197"/>
        <v>0011</v>
      </c>
      <c r="K198" s="58" t="s">
        <v>86</v>
      </c>
      <c r="L198" s="58" t="s">
        <v>98</v>
      </c>
      <c r="M198" s="58" t="s">
        <v>86</v>
      </c>
      <c r="N198" s="58" t="s">
        <v>99</v>
      </c>
      <c r="O198" s="60" t="s">
        <v>86</v>
      </c>
      <c r="P198" s="60" t="s">
        <v>100</v>
      </c>
      <c r="Q198" s="60" t="s">
        <v>86</v>
      </c>
      <c r="R198" s="60" t="s">
        <v>101</v>
      </c>
      <c r="S198" s="60" t="s">
        <v>102</v>
      </c>
      <c r="T198" s="60" t="s">
        <v>103</v>
      </c>
      <c r="U198" s="60" t="s">
        <v>104</v>
      </c>
    </row>
    <row r="199" spans="1:30" s="42" customFormat="1" hidden="1">
      <c r="B199" s="42" t="str">
        <f>CONCATENATE(C198,D198,E198,F198,G198,H198,I198,J198)</f>
        <v>00110011000001010000010100010011</v>
      </c>
      <c r="K199" s="46">
        <v>31</v>
      </c>
      <c r="L199" s="46">
        <v>30</v>
      </c>
      <c r="M199" s="46">
        <v>27</v>
      </c>
      <c r="N199" s="46">
        <v>26</v>
      </c>
      <c r="O199" s="46">
        <v>23</v>
      </c>
      <c r="P199" s="46">
        <v>20</v>
      </c>
      <c r="Q199" s="46">
        <v>15</v>
      </c>
      <c r="R199" s="49">
        <v>12</v>
      </c>
      <c r="S199" s="48">
        <v>7</v>
      </c>
      <c r="T199" s="49">
        <v>6</v>
      </c>
      <c r="U199" s="49">
        <v>3</v>
      </c>
    </row>
    <row r="200" spans="1:30" s="42" customFormat="1" hidden="1">
      <c r="K200" s="44">
        <v>1</v>
      </c>
      <c r="L200" s="44">
        <v>3</v>
      </c>
      <c r="M200" s="44">
        <v>1</v>
      </c>
      <c r="N200" s="44">
        <v>3</v>
      </c>
      <c r="O200" s="44">
        <v>3</v>
      </c>
      <c r="P200" s="44">
        <v>5</v>
      </c>
      <c r="Q200" s="44">
        <v>3</v>
      </c>
      <c r="R200" s="44">
        <v>5</v>
      </c>
      <c r="S200" s="44">
        <v>1</v>
      </c>
      <c r="T200" s="44">
        <v>3</v>
      </c>
      <c r="U200" s="44">
        <v>4</v>
      </c>
    </row>
    <row r="201" spans="1:30" s="42" customFormat="1">
      <c r="B201" s="63" t="s">
        <v>411</v>
      </c>
      <c r="K201" s="47" t="str">
        <f>MID($B199,32-K199,K200)</f>
        <v>0</v>
      </c>
      <c r="L201" s="47" t="str">
        <f t="shared" ref="L201:U201" si="198">MID($B199,32-L199,L200)</f>
        <v>011</v>
      </c>
      <c r="M201" s="47" t="str">
        <f t="shared" si="198"/>
        <v>0</v>
      </c>
      <c r="N201" s="47" t="str">
        <f t="shared" si="198"/>
        <v>011</v>
      </c>
      <c r="O201" s="47" t="str">
        <f t="shared" si="198"/>
        <v>000</v>
      </c>
      <c r="P201" s="47" t="str">
        <f t="shared" si="198"/>
        <v>00101</v>
      </c>
      <c r="Q201" s="47" t="str">
        <f t="shared" si="198"/>
        <v>000</v>
      </c>
      <c r="R201" s="47" t="str">
        <f t="shared" si="198"/>
        <v>00101</v>
      </c>
      <c r="S201" s="47" t="str">
        <f t="shared" si="198"/>
        <v>0</v>
      </c>
      <c r="T201" s="47" t="str">
        <f t="shared" si="198"/>
        <v>001</v>
      </c>
      <c r="U201" s="47" t="str">
        <f t="shared" si="198"/>
        <v>0011</v>
      </c>
    </row>
    <row r="202" spans="1:30" s="42" customFormat="1">
      <c r="B202" s="64" t="s">
        <v>412</v>
      </c>
      <c r="K202" s="44">
        <f>BIN2DEC(K201)</f>
        <v>0</v>
      </c>
      <c r="L202" s="44">
        <f t="shared" ref="L202" si="199">BIN2DEC(L201)</f>
        <v>3</v>
      </c>
      <c r="M202" s="44">
        <f>BIN2DEC(M201)</f>
        <v>0</v>
      </c>
      <c r="N202" s="44">
        <f t="shared" ref="N202" si="200">BIN2DEC(N201)</f>
        <v>3</v>
      </c>
      <c r="O202" s="44">
        <f>BIN2DEC(O201)</f>
        <v>0</v>
      </c>
      <c r="P202" s="44">
        <f t="shared" ref="P202" si="201">BIN2DEC(P201)</f>
        <v>5</v>
      </c>
      <c r="Q202" s="44">
        <f>BIN2DEC(Q201)</f>
        <v>0</v>
      </c>
      <c r="R202" s="44">
        <f t="shared" ref="R202:U202" si="202">BIN2DEC(R201)</f>
        <v>5</v>
      </c>
      <c r="S202" s="44">
        <f t="shared" si="202"/>
        <v>0</v>
      </c>
      <c r="T202" s="44">
        <f t="shared" si="202"/>
        <v>1</v>
      </c>
      <c r="U202" s="44">
        <f t="shared" si="202"/>
        <v>3</v>
      </c>
    </row>
    <row r="203" spans="1:30" s="42" customFormat="1" hidden="1">
      <c r="B203" s="102" t="str">
        <f>K203&amp;L203&amp;M203&amp;N203&amp;O203&amp;P203&amp;Q203&amp;R203&amp;S203&amp;T203&amp;U203&amp;V203&amp;W203&amp;X203&amp;Y203&amp;Z203&amp;AA203&amp;AB203&amp;AC203&amp;AD203</f>
        <v>00110011000001010000010100010011</v>
      </c>
      <c r="C203" s="42" t="str">
        <f>MID($B203,(8-C$1)*4+1,4)</f>
        <v>0011</v>
      </c>
      <c r="D203" s="42" t="str">
        <f t="shared" ref="D203:J203" si="203">MID($B203,(8-D$1)*4+1,4)</f>
        <v>0011</v>
      </c>
      <c r="E203" s="42" t="str">
        <f t="shared" si="203"/>
        <v>0000</v>
      </c>
      <c r="F203" s="42" t="str">
        <f t="shared" si="203"/>
        <v>0101</v>
      </c>
      <c r="G203" s="42" t="str">
        <f t="shared" si="203"/>
        <v>0000</v>
      </c>
      <c r="H203" s="42" t="str">
        <f t="shared" si="203"/>
        <v>0101</v>
      </c>
      <c r="I203" s="42" t="str">
        <f t="shared" si="203"/>
        <v>0001</v>
      </c>
      <c r="J203" s="42" t="str">
        <f t="shared" si="203"/>
        <v>0011</v>
      </c>
      <c r="K203" s="62" t="str">
        <f>DEC2BIN(K202,K200)</f>
        <v>0</v>
      </c>
      <c r="L203" s="62" t="str">
        <f>DEC2BIN(L202,L200)</f>
        <v>011</v>
      </c>
      <c r="M203" s="62" t="str">
        <f t="shared" ref="M203:U203" si="204">DEC2BIN(M202,M200)</f>
        <v>0</v>
      </c>
      <c r="N203" s="62" t="str">
        <f t="shared" si="204"/>
        <v>011</v>
      </c>
      <c r="O203" s="62" t="str">
        <f t="shared" si="204"/>
        <v>000</v>
      </c>
      <c r="P203" s="62" t="str">
        <f t="shared" si="204"/>
        <v>00101</v>
      </c>
      <c r="Q203" s="62" t="str">
        <f t="shared" si="204"/>
        <v>000</v>
      </c>
      <c r="R203" s="62" t="str">
        <f t="shared" si="204"/>
        <v>00101</v>
      </c>
      <c r="S203" s="62" t="str">
        <f t="shared" si="204"/>
        <v>0</v>
      </c>
      <c r="T203" s="62" t="str">
        <f t="shared" si="204"/>
        <v>001</v>
      </c>
      <c r="U203" s="62" t="str">
        <f t="shared" si="204"/>
        <v>0011</v>
      </c>
      <c r="V203" s="62"/>
      <c r="W203" s="62"/>
      <c r="X203" s="62"/>
      <c r="Y203" s="62"/>
      <c r="Z203" s="62"/>
      <c r="AA203" s="62"/>
      <c r="AB203" s="62"/>
      <c r="AC203" s="62"/>
      <c r="AD203" s="62"/>
    </row>
    <row r="204" spans="1:30" s="42" customFormat="1">
      <c r="A204" s="42" t="str">
        <f>IF(B204&lt;&gt;B198,"Register value modified:","Register matches RegDump:")</f>
        <v>Register matches RegDump:</v>
      </c>
      <c r="B204" s="42" t="str">
        <f>"0x"&amp;C204&amp;D204&amp;E204&amp;F204&amp;G204&amp;H204&amp;I204&amp;J204</f>
        <v>0x33050513</v>
      </c>
      <c r="C204" s="42" t="str">
        <f>BIN2HEX(C203,1)</f>
        <v>3</v>
      </c>
      <c r="D204" s="42" t="str">
        <f t="shared" ref="D204:J204" si="205">BIN2HEX(D203,1)</f>
        <v>3</v>
      </c>
      <c r="E204" s="42" t="str">
        <f t="shared" si="205"/>
        <v>0</v>
      </c>
      <c r="F204" s="42" t="str">
        <f t="shared" si="205"/>
        <v>5</v>
      </c>
      <c r="G204" s="42" t="str">
        <f t="shared" si="205"/>
        <v>0</v>
      </c>
      <c r="H204" s="42" t="str">
        <f t="shared" si="205"/>
        <v>5</v>
      </c>
      <c r="I204" s="42" t="str">
        <f t="shared" si="205"/>
        <v>1</v>
      </c>
      <c r="J204" s="42" t="str">
        <f t="shared" si="205"/>
        <v>3</v>
      </c>
      <c r="K204" s="62"/>
      <c r="L204" s="62"/>
      <c r="M204" s="62"/>
      <c r="N204" s="62"/>
      <c r="O204" s="62"/>
      <c r="P204" s="62"/>
      <c r="Q204" s="62"/>
      <c r="R204" s="62"/>
      <c r="S204" s="62"/>
      <c r="T204" s="62"/>
      <c r="U204" s="62"/>
      <c r="V204" s="62"/>
      <c r="W204" s="62"/>
      <c r="X204" s="62"/>
      <c r="Y204" s="62"/>
      <c r="Z204" s="62"/>
      <c r="AA204" s="62"/>
      <c r="AB204" s="62"/>
      <c r="AC204" s="62"/>
      <c r="AD204" s="62"/>
    </row>
    <row r="205" spans="1:30" s="42" customFormat="1"/>
    <row r="206" spans="1:30" s="42" customFormat="1">
      <c r="A206" s="41" t="s">
        <v>34</v>
      </c>
      <c r="B206" s="42" t="str">
        <f xml:space="preserve"> VLOOKUP(A206,'Reg Dump'!A:C,2,FALSE)</f>
        <v>0x09076917</v>
      </c>
      <c r="C206" s="43" t="str">
        <f t="shared" ref="C206:J206" si="206">HEX2BIN(LEFT(RIGHT(RIGHT($B206,8),C$1),1),4)</f>
        <v>0000</v>
      </c>
      <c r="D206" s="43" t="str">
        <f t="shared" si="206"/>
        <v>1001</v>
      </c>
      <c r="E206" s="43" t="str">
        <f t="shared" si="206"/>
        <v>0000</v>
      </c>
      <c r="F206" s="43" t="str">
        <f t="shared" si="206"/>
        <v>0111</v>
      </c>
      <c r="G206" s="43" t="str">
        <f t="shared" si="206"/>
        <v>0110</v>
      </c>
      <c r="H206" s="43" t="str">
        <f t="shared" si="206"/>
        <v>1001</v>
      </c>
      <c r="I206" s="43" t="str">
        <f t="shared" si="206"/>
        <v>0001</v>
      </c>
      <c r="J206" s="43" t="str">
        <f t="shared" si="206"/>
        <v>0111</v>
      </c>
      <c r="K206" s="58" t="s">
        <v>86</v>
      </c>
      <c r="L206" s="58" t="s">
        <v>105</v>
      </c>
      <c r="M206" s="58" t="s">
        <v>106</v>
      </c>
      <c r="N206" s="58" t="s">
        <v>86</v>
      </c>
      <c r="O206" s="58" t="s">
        <v>107</v>
      </c>
      <c r="P206" s="58" t="s">
        <v>108</v>
      </c>
      <c r="Q206" s="58" t="s">
        <v>109</v>
      </c>
      <c r="R206" s="58" t="s">
        <v>110</v>
      </c>
      <c r="S206" s="58" t="s">
        <v>111</v>
      </c>
      <c r="T206" s="58" t="s">
        <v>112</v>
      </c>
    </row>
    <row r="207" spans="1:30" s="42" customFormat="1" hidden="1">
      <c r="B207" s="42" t="str">
        <f>CONCATENATE(C206,D206,E206,F206,G206,H206,I206,J206)</f>
        <v>00001001000001110110100100010111</v>
      </c>
      <c r="K207" s="46">
        <v>31</v>
      </c>
      <c r="L207" s="46">
        <v>28</v>
      </c>
      <c r="M207" s="46">
        <v>23</v>
      </c>
      <c r="N207" s="46">
        <v>22</v>
      </c>
      <c r="O207" s="46">
        <v>19</v>
      </c>
      <c r="P207" s="46">
        <v>15</v>
      </c>
      <c r="Q207" s="49">
        <v>12</v>
      </c>
      <c r="R207" s="49">
        <v>7</v>
      </c>
      <c r="S207" s="50">
        <v>6</v>
      </c>
      <c r="T207" s="49">
        <v>3</v>
      </c>
    </row>
    <row r="208" spans="1:30" s="42" customFormat="1" hidden="1">
      <c r="K208" s="44">
        <v>3</v>
      </c>
      <c r="L208" s="44">
        <v>5</v>
      </c>
      <c r="M208" s="44">
        <v>1</v>
      </c>
      <c r="N208" s="44">
        <v>3</v>
      </c>
      <c r="O208" s="44">
        <v>4</v>
      </c>
      <c r="P208" s="44">
        <v>3</v>
      </c>
      <c r="Q208" s="44">
        <v>5</v>
      </c>
      <c r="R208" s="44">
        <v>1</v>
      </c>
      <c r="S208" s="44">
        <v>3</v>
      </c>
      <c r="T208" s="44">
        <v>4</v>
      </c>
    </row>
    <row r="209" spans="1:30" s="42" customFormat="1">
      <c r="B209" s="63" t="s">
        <v>411</v>
      </c>
      <c r="K209" s="47" t="str">
        <f t="shared" ref="K209:T209" si="207">MID($B207,32-K207,K208)</f>
        <v>000</v>
      </c>
      <c r="L209" s="47" t="str">
        <f t="shared" si="207"/>
        <v>01001</v>
      </c>
      <c r="M209" s="47" t="str">
        <f t="shared" si="207"/>
        <v>0</v>
      </c>
      <c r="N209" s="47" t="str">
        <f t="shared" si="207"/>
        <v>000</v>
      </c>
      <c r="O209" s="47" t="str">
        <f t="shared" si="207"/>
        <v>0111</v>
      </c>
      <c r="P209" s="47" t="str">
        <f t="shared" si="207"/>
        <v>011</v>
      </c>
      <c r="Q209" s="47" t="str">
        <f t="shared" si="207"/>
        <v>01001</v>
      </c>
      <c r="R209" s="47" t="str">
        <f t="shared" si="207"/>
        <v>0</v>
      </c>
      <c r="S209" s="47" t="str">
        <f t="shared" si="207"/>
        <v>001</v>
      </c>
      <c r="T209" s="47" t="str">
        <f t="shared" si="207"/>
        <v>0111</v>
      </c>
    </row>
    <row r="210" spans="1:30" s="42" customFormat="1">
      <c r="B210" s="64" t="s">
        <v>412</v>
      </c>
      <c r="K210" s="44">
        <f>BIN2DEC(K209)</f>
        <v>0</v>
      </c>
      <c r="L210" s="44">
        <f>BIN2DEC(L209)</f>
        <v>9</v>
      </c>
      <c r="M210" s="44">
        <f>BIN2DEC(M209)</f>
        <v>0</v>
      </c>
      <c r="N210" s="44">
        <f>BIN2DEC(N209)</f>
        <v>0</v>
      </c>
      <c r="O210" s="44">
        <f t="shared" ref="O210:T210" si="208">BIN2DEC(O209)</f>
        <v>7</v>
      </c>
      <c r="P210" s="44">
        <f t="shared" si="208"/>
        <v>3</v>
      </c>
      <c r="Q210" s="44">
        <f t="shared" si="208"/>
        <v>9</v>
      </c>
      <c r="R210" s="44">
        <f t="shared" si="208"/>
        <v>0</v>
      </c>
      <c r="S210" s="44">
        <f t="shared" si="208"/>
        <v>1</v>
      </c>
      <c r="T210" s="44">
        <f t="shared" si="208"/>
        <v>7</v>
      </c>
    </row>
    <row r="211" spans="1:30" s="42" customFormat="1" hidden="1">
      <c r="B211" s="102" t="str">
        <f>K211&amp;L211&amp;M211&amp;N211&amp;O211&amp;P211&amp;Q211&amp;R211&amp;S211&amp;T211&amp;U211&amp;V211&amp;W211&amp;X211&amp;Y211&amp;Z211&amp;AA211&amp;AB211&amp;AC211&amp;AD211</f>
        <v>00001001000001110110100100010111</v>
      </c>
      <c r="C211" s="42" t="str">
        <f>MID($B211,(8-C$1)*4+1,4)</f>
        <v>0000</v>
      </c>
      <c r="D211" s="42" t="str">
        <f t="shared" ref="D211:J211" si="209">MID($B211,(8-D$1)*4+1,4)</f>
        <v>1001</v>
      </c>
      <c r="E211" s="42" t="str">
        <f t="shared" si="209"/>
        <v>0000</v>
      </c>
      <c r="F211" s="42" t="str">
        <f t="shared" si="209"/>
        <v>0111</v>
      </c>
      <c r="G211" s="42" t="str">
        <f t="shared" si="209"/>
        <v>0110</v>
      </c>
      <c r="H211" s="42" t="str">
        <f t="shared" si="209"/>
        <v>1001</v>
      </c>
      <c r="I211" s="42" t="str">
        <f t="shared" si="209"/>
        <v>0001</v>
      </c>
      <c r="J211" s="42" t="str">
        <f t="shared" si="209"/>
        <v>0111</v>
      </c>
      <c r="K211" s="62" t="str">
        <f>DEC2BIN(K210,K208)</f>
        <v>000</v>
      </c>
      <c r="L211" s="62" t="str">
        <f>DEC2BIN(L210,L208)</f>
        <v>01001</v>
      </c>
      <c r="M211" s="62" t="str">
        <f t="shared" ref="M211:T211" si="210">DEC2BIN(M210,M208)</f>
        <v>0</v>
      </c>
      <c r="N211" s="62" t="str">
        <f t="shared" si="210"/>
        <v>000</v>
      </c>
      <c r="O211" s="62" t="str">
        <f t="shared" si="210"/>
        <v>0111</v>
      </c>
      <c r="P211" s="62" t="str">
        <f t="shared" si="210"/>
        <v>011</v>
      </c>
      <c r="Q211" s="62" t="str">
        <f t="shared" si="210"/>
        <v>01001</v>
      </c>
      <c r="R211" s="62" t="str">
        <f t="shared" si="210"/>
        <v>0</v>
      </c>
      <c r="S211" s="62" t="str">
        <f t="shared" si="210"/>
        <v>001</v>
      </c>
      <c r="T211" s="62" t="str">
        <f t="shared" si="210"/>
        <v>0111</v>
      </c>
      <c r="U211" s="62"/>
      <c r="V211" s="62"/>
      <c r="W211" s="62"/>
      <c r="X211" s="62"/>
      <c r="Y211" s="62"/>
      <c r="Z211" s="62"/>
      <c r="AA211" s="62"/>
      <c r="AB211" s="62"/>
      <c r="AC211" s="62"/>
      <c r="AD211" s="62"/>
    </row>
    <row r="212" spans="1:30" s="42" customFormat="1">
      <c r="A212" s="42" t="str">
        <f>IF(B212&lt;&gt;B206,"Register value modified:","Register matches RegDump:")</f>
        <v>Register matches RegDump:</v>
      </c>
      <c r="B212" s="42" t="str">
        <f>"0x"&amp;C212&amp;D212&amp;E212&amp;F212&amp;G212&amp;H212&amp;I212&amp;J212</f>
        <v>0x09076917</v>
      </c>
      <c r="C212" s="42" t="str">
        <f>BIN2HEX(C211,1)</f>
        <v>0</v>
      </c>
      <c r="D212" s="42" t="str">
        <f t="shared" ref="D212:J212" si="211">BIN2HEX(D211,1)</f>
        <v>9</v>
      </c>
      <c r="E212" s="42" t="str">
        <f t="shared" si="211"/>
        <v>0</v>
      </c>
      <c r="F212" s="42" t="str">
        <f t="shared" si="211"/>
        <v>7</v>
      </c>
      <c r="G212" s="42" t="str">
        <f t="shared" si="211"/>
        <v>6</v>
      </c>
      <c r="H212" s="42" t="str">
        <f t="shared" si="211"/>
        <v>9</v>
      </c>
      <c r="I212" s="42" t="str">
        <f t="shared" si="211"/>
        <v>1</v>
      </c>
      <c r="J212" s="42" t="str">
        <f t="shared" si="211"/>
        <v>7</v>
      </c>
      <c r="K212" s="62"/>
      <c r="L212" s="62"/>
      <c r="M212" s="62"/>
      <c r="N212" s="62"/>
      <c r="O212" s="62"/>
      <c r="P212" s="62"/>
      <c r="Q212" s="62"/>
      <c r="R212" s="62"/>
      <c r="S212" s="62"/>
      <c r="T212" s="62"/>
      <c r="U212" s="62"/>
      <c r="V212" s="62"/>
      <c r="W212" s="62"/>
      <c r="X212" s="62"/>
      <c r="Y212" s="62"/>
      <c r="Z212" s="62"/>
      <c r="AA212" s="62"/>
      <c r="AB212" s="62"/>
      <c r="AC212" s="62"/>
      <c r="AD212" s="62"/>
    </row>
    <row r="213" spans="1:30" s="42" customFormat="1"/>
    <row r="214" spans="1:30" s="42" customFormat="1">
      <c r="A214" s="41" t="s">
        <v>35</v>
      </c>
      <c r="B214" s="42" t="str">
        <f xml:space="preserve"> VLOOKUP(A214,'Reg Dump'!A:C,2,FALSE)</f>
        <v>0x02080A0A</v>
      </c>
      <c r="C214" s="43" t="str">
        <f t="shared" ref="C214:J214" si="212">HEX2BIN(LEFT(RIGHT(RIGHT($B214,8),C$1),1),4)</f>
        <v>0000</v>
      </c>
      <c r="D214" s="43" t="str">
        <f t="shared" si="212"/>
        <v>0010</v>
      </c>
      <c r="E214" s="43" t="str">
        <f t="shared" si="212"/>
        <v>0000</v>
      </c>
      <c r="F214" s="43" t="str">
        <f t="shared" si="212"/>
        <v>1000</v>
      </c>
      <c r="G214" s="43" t="str">
        <f t="shared" si="212"/>
        <v>0000</v>
      </c>
      <c r="H214" s="43" t="str">
        <f t="shared" si="212"/>
        <v>1010</v>
      </c>
      <c r="I214" s="43" t="str">
        <f t="shared" si="212"/>
        <v>0000</v>
      </c>
      <c r="J214" s="43" t="str">
        <f t="shared" si="212"/>
        <v>1010</v>
      </c>
      <c r="K214" s="60" t="s">
        <v>86</v>
      </c>
      <c r="L214" s="60" t="s">
        <v>116</v>
      </c>
      <c r="M214" s="60" t="s">
        <v>86</v>
      </c>
      <c r="N214" s="60" t="s">
        <v>113</v>
      </c>
      <c r="O214" s="60" t="s">
        <v>86</v>
      </c>
      <c r="P214" s="60" t="s">
        <v>114</v>
      </c>
      <c r="Q214" s="60" t="s">
        <v>86</v>
      </c>
      <c r="R214" s="60" t="s">
        <v>115</v>
      </c>
    </row>
    <row r="215" spans="1:30" s="42" customFormat="1" hidden="1">
      <c r="B215" s="42" t="str">
        <f>CONCATENATE(C214,D214,E214,F214,G214,H214,I214,J214)</f>
        <v>00000010000010000000101000001010</v>
      </c>
      <c r="K215" s="46">
        <v>31</v>
      </c>
      <c r="L215" s="46">
        <v>27</v>
      </c>
      <c r="M215" s="46">
        <v>23</v>
      </c>
      <c r="N215" s="49">
        <v>20</v>
      </c>
      <c r="O215" s="49">
        <v>15</v>
      </c>
      <c r="P215" s="50">
        <v>12</v>
      </c>
      <c r="Q215" s="51">
        <v>7</v>
      </c>
      <c r="R215" s="49">
        <v>4</v>
      </c>
    </row>
    <row r="216" spans="1:30" s="42" customFormat="1" hidden="1">
      <c r="K216" s="44">
        <v>4</v>
      </c>
      <c r="L216" s="44">
        <v>4</v>
      </c>
      <c r="M216" s="44">
        <v>3</v>
      </c>
      <c r="N216" s="44">
        <v>5</v>
      </c>
      <c r="O216" s="44">
        <v>3</v>
      </c>
      <c r="P216" s="44">
        <v>5</v>
      </c>
      <c r="Q216" s="44">
        <v>3</v>
      </c>
      <c r="R216" s="44">
        <v>5</v>
      </c>
    </row>
    <row r="217" spans="1:30" s="42" customFormat="1">
      <c r="B217" s="63" t="s">
        <v>411</v>
      </c>
      <c r="K217" s="47" t="str">
        <f t="shared" ref="K217:R217" si="213">MID($B215,32-K215,K216)</f>
        <v>0000</v>
      </c>
      <c r="L217" s="47" t="str">
        <f t="shared" si="213"/>
        <v>0010</v>
      </c>
      <c r="M217" s="47" t="str">
        <f t="shared" si="213"/>
        <v>000</v>
      </c>
      <c r="N217" s="47" t="str">
        <f t="shared" si="213"/>
        <v>01000</v>
      </c>
      <c r="O217" s="47" t="str">
        <f t="shared" si="213"/>
        <v>000</v>
      </c>
      <c r="P217" s="47" t="str">
        <f t="shared" si="213"/>
        <v>01010</v>
      </c>
      <c r="Q217" s="47" t="str">
        <f t="shared" si="213"/>
        <v>000</v>
      </c>
      <c r="R217" s="47" t="str">
        <f t="shared" si="213"/>
        <v>01010</v>
      </c>
    </row>
    <row r="218" spans="1:30" s="42" customFormat="1">
      <c r="B218" s="64" t="s">
        <v>412</v>
      </c>
      <c r="K218" s="44">
        <f t="shared" ref="K218:R218" si="214">BIN2DEC(K217)</f>
        <v>0</v>
      </c>
      <c r="L218" s="44">
        <f t="shared" si="214"/>
        <v>2</v>
      </c>
      <c r="M218" s="44">
        <f t="shared" si="214"/>
        <v>0</v>
      </c>
      <c r="N218" s="44">
        <f t="shared" si="214"/>
        <v>8</v>
      </c>
      <c r="O218" s="44">
        <f t="shared" si="214"/>
        <v>0</v>
      </c>
      <c r="P218" s="44">
        <f t="shared" si="214"/>
        <v>10</v>
      </c>
      <c r="Q218" s="44">
        <f t="shared" si="214"/>
        <v>0</v>
      </c>
      <c r="R218" s="44">
        <f t="shared" si="214"/>
        <v>10</v>
      </c>
    </row>
    <row r="219" spans="1:30" s="42" customFormat="1" hidden="1">
      <c r="B219" s="102" t="str">
        <f>K219&amp;L219&amp;M219&amp;N219&amp;O219&amp;P219&amp;Q219&amp;R219&amp;S219&amp;T219&amp;U219&amp;V219&amp;W219&amp;X219&amp;Y219&amp;Z219&amp;AA219&amp;AB219&amp;AC219&amp;AD219</f>
        <v>00000010000010000000101000001010</v>
      </c>
      <c r="C219" s="42" t="str">
        <f>MID($B219,(8-C$1)*4+1,4)</f>
        <v>0000</v>
      </c>
      <c r="D219" s="42" t="str">
        <f t="shared" ref="D219:J219" si="215">MID($B219,(8-D$1)*4+1,4)</f>
        <v>0010</v>
      </c>
      <c r="E219" s="42" t="str">
        <f t="shared" si="215"/>
        <v>0000</v>
      </c>
      <c r="F219" s="42" t="str">
        <f t="shared" si="215"/>
        <v>1000</v>
      </c>
      <c r="G219" s="42" t="str">
        <f t="shared" si="215"/>
        <v>0000</v>
      </c>
      <c r="H219" s="42" t="str">
        <f t="shared" si="215"/>
        <v>1010</v>
      </c>
      <c r="I219" s="42" t="str">
        <f t="shared" si="215"/>
        <v>0000</v>
      </c>
      <c r="J219" s="42" t="str">
        <f t="shared" si="215"/>
        <v>1010</v>
      </c>
      <c r="K219" s="62" t="str">
        <f>DEC2BIN(K218,K216)</f>
        <v>0000</v>
      </c>
      <c r="L219" s="62" t="str">
        <f>DEC2BIN(L218,L216)</f>
        <v>0010</v>
      </c>
      <c r="M219" s="62" t="str">
        <f t="shared" ref="M219:R219" si="216">DEC2BIN(M218,M216)</f>
        <v>000</v>
      </c>
      <c r="N219" s="62" t="str">
        <f t="shared" si="216"/>
        <v>01000</v>
      </c>
      <c r="O219" s="62" t="str">
        <f t="shared" si="216"/>
        <v>000</v>
      </c>
      <c r="P219" s="62" t="str">
        <f t="shared" si="216"/>
        <v>01010</v>
      </c>
      <c r="Q219" s="62" t="str">
        <f t="shared" si="216"/>
        <v>000</v>
      </c>
      <c r="R219" s="62" t="str">
        <f t="shared" si="216"/>
        <v>01010</v>
      </c>
      <c r="S219" s="62"/>
      <c r="T219" s="62"/>
      <c r="U219" s="62"/>
      <c r="V219" s="62"/>
      <c r="W219" s="62"/>
      <c r="X219" s="62"/>
      <c r="Y219" s="62"/>
      <c r="Z219" s="62"/>
      <c r="AA219" s="62"/>
      <c r="AB219" s="62"/>
      <c r="AC219" s="62"/>
      <c r="AD219" s="62"/>
    </row>
    <row r="220" spans="1:30" s="42" customFormat="1">
      <c r="A220" s="42" t="str">
        <f>IF(B220&lt;&gt;B214,"Register value modified:","Register matches RegDump:")</f>
        <v>Register matches RegDump:</v>
      </c>
      <c r="B220" s="42" t="str">
        <f>"0x"&amp;C220&amp;D220&amp;E220&amp;F220&amp;G220&amp;H220&amp;I220&amp;J220</f>
        <v>0x02080A0A</v>
      </c>
      <c r="C220" s="42" t="str">
        <f>BIN2HEX(C219,1)</f>
        <v>0</v>
      </c>
      <c r="D220" s="42" t="str">
        <f t="shared" ref="D220:J220" si="217">BIN2HEX(D219,1)</f>
        <v>2</v>
      </c>
      <c r="E220" s="42" t="str">
        <f t="shared" si="217"/>
        <v>0</v>
      </c>
      <c r="F220" s="42" t="str">
        <f t="shared" si="217"/>
        <v>8</v>
      </c>
      <c r="G220" s="42" t="str">
        <f t="shared" si="217"/>
        <v>0</v>
      </c>
      <c r="H220" s="42" t="str">
        <f t="shared" si="217"/>
        <v>A</v>
      </c>
      <c r="I220" s="42" t="str">
        <f t="shared" si="217"/>
        <v>0</v>
      </c>
      <c r="J220" s="42" t="str">
        <f t="shared" si="217"/>
        <v>A</v>
      </c>
      <c r="K220" s="62"/>
      <c r="L220" s="62"/>
      <c r="M220" s="62"/>
      <c r="N220" s="62"/>
      <c r="O220" s="62"/>
      <c r="P220" s="62"/>
      <c r="Q220" s="62"/>
      <c r="R220" s="62"/>
      <c r="S220" s="62"/>
      <c r="T220" s="62"/>
      <c r="U220" s="62"/>
      <c r="V220" s="62"/>
      <c r="W220" s="62"/>
      <c r="X220" s="62"/>
      <c r="Y220" s="62"/>
      <c r="Z220" s="62"/>
      <c r="AA220" s="62"/>
      <c r="AB220" s="62"/>
      <c r="AC220" s="62"/>
      <c r="AD220" s="62"/>
    </row>
    <row r="221" spans="1:30" s="42" customFormat="1"/>
    <row r="222" spans="1:30" s="42" customFormat="1" ht="14.45" customHeight="1">
      <c r="A222" s="41" t="s">
        <v>36</v>
      </c>
      <c r="B222" s="42" t="str">
        <f xml:space="preserve"> VLOOKUP(A222,'Reg Dump'!A:C,2,FALSE)</f>
        <v>0x88070000</v>
      </c>
      <c r="C222" s="43" t="str">
        <f t="shared" ref="C222:J222" si="218">HEX2BIN(LEFT(RIGHT(RIGHT($B222,8),C$1),1),4)</f>
        <v>1000</v>
      </c>
      <c r="D222" s="43" t="str">
        <f t="shared" si="218"/>
        <v>1000</v>
      </c>
      <c r="E222" s="43" t="str">
        <f t="shared" si="218"/>
        <v>0000</v>
      </c>
      <c r="F222" s="43" t="str">
        <f t="shared" si="218"/>
        <v>0111</v>
      </c>
      <c r="G222" s="43" t="str">
        <f t="shared" si="218"/>
        <v>0000</v>
      </c>
      <c r="H222" s="43" t="str">
        <f t="shared" si="218"/>
        <v>0000</v>
      </c>
      <c r="I222" s="43" t="str">
        <f t="shared" si="218"/>
        <v>0000</v>
      </c>
      <c r="J222" s="43" t="str">
        <f t="shared" si="218"/>
        <v>0000</v>
      </c>
      <c r="K222" s="58" t="s">
        <v>86</v>
      </c>
      <c r="L222" s="58" t="s">
        <v>86</v>
      </c>
      <c r="M222" s="58" t="s">
        <v>117</v>
      </c>
      <c r="N222" s="58" t="s">
        <v>86</v>
      </c>
      <c r="O222" s="58" t="s">
        <v>118</v>
      </c>
      <c r="P222" s="58" t="s">
        <v>86</v>
      </c>
      <c r="Q222" s="58" t="s">
        <v>119</v>
      </c>
      <c r="R222" s="58" t="s">
        <v>122</v>
      </c>
      <c r="S222" s="58" t="s">
        <v>121</v>
      </c>
      <c r="T222" s="58" t="s">
        <v>86</v>
      </c>
      <c r="U222" s="58" t="s">
        <v>120</v>
      </c>
    </row>
    <row r="223" spans="1:30" s="42" customFormat="1" ht="14.45" hidden="1" customHeight="1">
      <c r="B223" s="42" t="str">
        <f>CONCATENATE(C222,D222,E222,F222,G222,H222,I222,J222)</f>
        <v>10001000000001110000000000000000</v>
      </c>
      <c r="K223" s="44">
        <v>31</v>
      </c>
      <c r="L223" s="44">
        <v>30</v>
      </c>
      <c r="M223" s="44">
        <v>28</v>
      </c>
      <c r="N223" s="44">
        <v>23</v>
      </c>
      <c r="O223" s="44">
        <v>19</v>
      </c>
      <c r="P223" s="44">
        <v>15</v>
      </c>
      <c r="Q223" s="51">
        <v>11</v>
      </c>
      <c r="R223" s="44">
        <v>7</v>
      </c>
      <c r="S223" s="44">
        <v>6</v>
      </c>
      <c r="T223" s="51">
        <v>5</v>
      </c>
      <c r="U223" s="51">
        <v>3</v>
      </c>
    </row>
    <row r="224" spans="1:30" s="42" customFormat="1" ht="14.45" hidden="1" customHeight="1">
      <c r="K224" s="44">
        <v>1</v>
      </c>
      <c r="L224" s="44">
        <v>2</v>
      </c>
      <c r="M224" s="44">
        <v>5</v>
      </c>
      <c r="N224" s="44">
        <v>4</v>
      </c>
      <c r="O224" s="44">
        <v>4</v>
      </c>
      <c r="P224" s="44">
        <v>4</v>
      </c>
      <c r="Q224" s="44">
        <v>4</v>
      </c>
      <c r="R224" s="44">
        <v>1</v>
      </c>
      <c r="S224" s="44">
        <v>1</v>
      </c>
      <c r="T224" s="44">
        <v>2</v>
      </c>
      <c r="U224" s="44">
        <v>4</v>
      </c>
    </row>
    <row r="225" spans="1:30" s="42" customFormat="1" ht="14.45" customHeight="1">
      <c r="B225" s="63" t="s">
        <v>411</v>
      </c>
      <c r="K225" s="47" t="str">
        <f t="shared" ref="K225:U225" si="219">MID($B223,32-K223,K224)</f>
        <v>1</v>
      </c>
      <c r="L225" s="47" t="str">
        <f t="shared" si="219"/>
        <v>00</v>
      </c>
      <c r="M225" s="47" t="str">
        <f t="shared" si="219"/>
        <v>01000</v>
      </c>
      <c r="N225" s="47" t="str">
        <f t="shared" si="219"/>
        <v>0000</v>
      </c>
      <c r="O225" s="47" t="str">
        <f t="shared" si="219"/>
        <v>0111</v>
      </c>
      <c r="P225" s="47" t="str">
        <f t="shared" si="219"/>
        <v>0000</v>
      </c>
      <c r="Q225" s="47" t="str">
        <f t="shared" si="219"/>
        <v>0000</v>
      </c>
      <c r="R225" s="47" t="str">
        <f t="shared" si="219"/>
        <v>0</v>
      </c>
      <c r="S225" s="47" t="str">
        <f t="shared" si="219"/>
        <v>0</v>
      </c>
      <c r="T225" s="47" t="str">
        <f t="shared" si="219"/>
        <v>00</v>
      </c>
      <c r="U225" s="47" t="str">
        <f t="shared" si="219"/>
        <v>0000</v>
      </c>
    </row>
    <row r="226" spans="1:30" s="42" customFormat="1">
      <c r="B226" s="64" t="s">
        <v>412</v>
      </c>
      <c r="K226" s="44">
        <f t="shared" ref="K226:U226" si="220">BIN2DEC(K225)</f>
        <v>1</v>
      </c>
      <c r="L226" s="44">
        <f t="shared" si="220"/>
        <v>0</v>
      </c>
      <c r="M226" s="44">
        <f t="shared" si="220"/>
        <v>8</v>
      </c>
      <c r="N226" s="44">
        <f t="shared" si="220"/>
        <v>0</v>
      </c>
      <c r="O226" s="44">
        <f t="shared" si="220"/>
        <v>7</v>
      </c>
      <c r="P226" s="44">
        <f t="shared" si="220"/>
        <v>0</v>
      </c>
      <c r="Q226" s="44">
        <f t="shared" si="220"/>
        <v>0</v>
      </c>
      <c r="R226" s="44">
        <f t="shared" si="220"/>
        <v>0</v>
      </c>
      <c r="S226" s="44">
        <f t="shared" si="220"/>
        <v>0</v>
      </c>
      <c r="T226" s="44">
        <f t="shared" si="220"/>
        <v>0</v>
      </c>
      <c r="U226" s="44">
        <f t="shared" si="220"/>
        <v>0</v>
      </c>
    </row>
    <row r="227" spans="1:30" s="42" customFormat="1" hidden="1">
      <c r="B227" s="102" t="str">
        <f>K227&amp;L227&amp;M227&amp;N227&amp;O227&amp;P227&amp;Q227&amp;R227&amp;S227&amp;T227&amp;U227&amp;V227&amp;W227&amp;X227&amp;Y227&amp;Z227&amp;AA227&amp;AB227&amp;AC227&amp;AD227</f>
        <v>10001000000001110000000000000000</v>
      </c>
      <c r="C227" s="42" t="str">
        <f>MID($B227,(8-C$1)*4+1,4)</f>
        <v>1000</v>
      </c>
      <c r="D227" s="42" t="str">
        <f t="shared" ref="D227:J227" si="221">MID($B227,(8-D$1)*4+1,4)</f>
        <v>1000</v>
      </c>
      <c r="E227" s="42" t="str">
        <f t="shared" si="221"/>
        <v>0000</v>
      </c>
      <c r="F227" s="42" t="str">
        <f t="shared" si="221"/>
        <v>0111</v>
      </c>
      <c r="G227" s="42" t="str">
        <f t="shared" si="221"/>
        <v>0000</v>
      </c>
      <c r="H227" s="42" t="str">
        <f t="shared" si="221"/>
        <v>0000</v>
      </c>
      <c r="I227" s="42" t="str">
        <f t="shared" si="221"/>
        <v>0000</v>
      </c>
      <c r="J227" s="42" t="str">
        <f t="shared" si="221"/>
        <v>0000</v>
      </c>
      <c r="K227" s="62" t="str">
        <f>DEC2BIN(K226,K224)</f>
        <v>1</v>
      </c>
      <c r="L227" s="62" t="str">
        <f t="shared" ref="L227" si="222">DEC2BIN(L226,L224)</f>
        <v>00</v>
      </c>
      <c r="M227" s="62" t="str">
        <f t="shared" ref="M227" si="223">DEC2BIN(M226,M224)</f>
        <v>01000</v>
      </c>
      <c r="N227" s="62" t="str">
        <f t="shared" ref="N227" si="224">DEC2BIN(N226,N224)</f>
        <v>0000</v>
      </c>
      <c r="O227" s="62" t="str">
        <f t="shared" ref="O227" si="225">DEC2BIN(O226,O224)</f>
        <v>0111</v>
      </c>
      <c r="P227" s="62" t="str">
        <f t="shared" ref="P227" si="226">DEC2BIN(P226,P224)</f>
        <v>0000</v>
      </c>
      <c r="Q227" s="62" t="str">
        <f t="shared" ref="Q227" si="227">DEC2BIN(Q226,Q224)</f>
        <v>0000</v>
      </c>
      <c r="R227" s="62" t="str">
        <f t="shared" ref="R227" si="228">DEC2BIN(R226,R224)</f>
        <v>0</v>
      </c>
      <c r="S227" s="62" t="str">
        <f t="shared" ref="S227" si="229">DEC2BIN(S226,S224)</f>
        <v>0</v>
      </c>
      <c r="T227" s="62" t="str">
        <f t="shared" ref="T227" si="230">DEC2BIN(T226,T224)</f>
        <v>00</v>
      </c>
      <c r="U227" s="62" t="str">
        <f t="shared" ref="U227" si="231">DEC2BIN(U226,U224)</f>
        <v>0000</v>
      </c>
      <c r="V227" s="62"/>
      <c r="W227" s="62"/>
      <c r="X227" s="62"/>
      <c r="Y227" s="62"/>
      <c r="Z227" s="62"/>
      <c r="AA227" s="62"/>
      <c r="AB227" s="62"/>
      <c r="AC227" s="62"/>
      <c r="AD227" s="62"/>
    </row>
    <row r="228" spans="1:30" s="42" customFormat="1">
      <c r="A228" s="42" t="str">
        <f>IF(B228&lt;&gt;B222,"Register value modified:","Register matches RegDump:")</f>
        <v>Register matches RegDump:</v>
      </c>
      <c r="B228" s="42" t="str">
        <f>"0x"&amp;C228&amp;D228&amp;E228&amp;F228&amp;G228&amp;H228&amp;I228&amp;J228</f>
        <v>0x88070000</v>
      </c>
      <c r="C228" s="42" t="str">
        <f>BIN2HEX(C227,1)</f>
        <v>8</v>
      </c>
      <c r="D228" s="42" t="str">
        <f t="shared" ref="D228:J228" si="232">BIN2HEX(D227,1)</f>
        <v>8</v>
      </c>
      <c r="E228" s="42" t="str">
        <f t="shared" si="232"/>
        <v>0</v>
      </c>
      <c r="F228" s="42" t="str">
        <f t="shared" si="232"/>
        <v>7</v>
      </c>
      <c r="G228" s="42" t="str">
        <f t="shared" si="232"/>
        <v>0</v>
      </c>
      <c r="H228" s="42" t="str">
        <f t="shared" si="232"/>
        <v>0</v>
      </c>
      <c r="I228" s="42" t="str">
        <f t="shared" si="232"/>
        <v>0</v>
      </c>
      <c r="J228" s="42" t="str">
        <f t="shared" si="232"/>
        <v>0</v>
      </c>
      <c r="K228" s="62"/>
      <c r="L228" s="62"/>
      <c r="M228" s="62"/>
      <c r="N228" s="62"/>
      <c r="O228" s="62"/>
      <c r="P228" s="62"/>
      <c r="Q228" s="62"/>
      <c r="R228" s="62"/>
      <c r="S228" s="62"/>
      <c r="T228" s="62"/>
      <c r="U228" s="62"/>
      <c r="V228" s="62"/>
      <c r="W228" s="62"/>
      <c r="X228" s="62"/>
      <c r="Y228" s="62"/>
      <c r="Z228" s="62"/>
      <c r="AA228" s="62"/>
      <c r="AB228" s="62"/>
      <c r="AC228" s="62"/>
      <c r="AD228" s="62"/>
    </row>
    <row r="229" spans="1:30" s="42" customFormat="1"/>
    <row r="230" spans="1:30" s="42" customFormat="1">
      <c r="A230" s="41" t="s">
        <v>37</v>
      </c>
      <c r="B230" s="86" t="str">
        <f xml:space="preserve"> VLOOKUP(A230,'Reg Dump'!A:C,2,FALSE)</f>
        <v>0x00000F60</v>
      </c>
      <c r="C230" s="43" t="str">
        <f t="shared" ref="C230:J230" si="233">HEX2BIN(LEFT(RIGHT(RIGHT($B230,8),C$1),1),4)</f>
        <v>0000</v>
      </c>
      <c r="D230" s="43" t="str">
        <f t="shared" si="233"/>
        <v>0000</v>
      </c>
      <c r="E230" s="43" t="str">
        <f t="shared" si="233"/>
        <v>0000</v>
      </c>
      <c r="F230" s="43" t="str">
        <f t="shared" si="233"/>
        <v>0000</v>
      </c>
      <c r="G230" s="43" t="str">
        <f t="shared" si="233"/>
        <v>0000</v>
      </c>
      <c r="H230" s="43" t="str">
        <f t="shared" si="233"/>
        <v>1111</v>
      </c>
      <c r="I230" s="43" t="str">
        <f t="shared" si="233"/>
        <v>0110</v>
      </c>
      <c r="J230" s="43" t="str">
        <f t="shared" si="233"/>
        <v>0000</v>
      </c>
      <c r="K230" s="44" t="s">
        <v>86</v>
      </c>
      <c r="L230" s="44" t="s">
        <v>123</v>
      </c>
      <c r="M230" s="44" t="s">
        <v>86</v>
      </c>
      <c r="N230" s="44" t="s">
        <v>124</v>
      </c>
      <c r="O230" s="44" t="s">
        <v>125</v>
      </c>
    </row>
    <row r="231" spans="1:30" s="42" customFormat="1" hidden="1">
      <c r="B231" s="42" t="str">
        <f>CONCATENATE(C230,D230,E230,F230,G230,H230,I230,J230)</f>
        <v>00000000000000000000111101100000</v>
      </c>
      <c r="K231" s="44">
        <v>31</v>
      </c>
      <c r="L231" s="51">
        <v>11</v>
      </c>
      <c r="M231" s="44">
        <v>7</v>
      </c>
      <c r="N231" s="44">
        <v>6</v>
      </c>
      <c r="O231" s="51">
        <v>5</v>
      </c>
    </row>
    <row r="232" spans="1:30" s="42" customFormat="1" hidden="1">
      <c r="K232" s="44">
        <v>20</v>
      </c>
      <c r="L232" s="44">
        <v>4</v>
      </c>
      <c r="M232" s="44">
        <v>1</v>
      </c>
      <c r="N232" s="44">
        <v>1</v>
      </c>
      <c r="O232" s="44">
        <v>6</v>
      </c>
    </row>
    <row r="233" spans="1:30" s="42" customFormat="1">
      <c r="B233" s="63" t="s">
        <v>411</v>
      </c>
      <c r="K233" s="47" t="str">
        <f>MID($B231,32-K231,K232)</f>
        <v>00000000000000000000</v>
      </c>
      <c r="L233" s="47" t="str">
        <f>MID($B231,32-L231,L232)</f>
        <v>1111</v>
      </c>
      <c r="M233" s="47" t="str">
        <f>MID($B231,32-M231,M232)</f>
        <v>0</v>
      </c>
      <c r="N233" s="47" t="str">
        <f>MID($B231,32-N231,N232)</f>
        <v>1</v>
      </c>
      <c r="O233" s="47" t="str">
        <f>MID($B231,32-O231,O232)</f>
        <v>100000</v>
      </c>
    </row>
    <row r="234" spans="1:30" s="42" customFormat="1">
      <c r="B234" s="64" t="s">
        <v>412</v>
      </c>
      <c r="K234" s="104" t="s">
        <v>520</v>
      </c>
      <c r="L234" s="44">
        <f>BIN2DEC(L233)</f>
        <v>15</v>
      </c>
      <c r="M234" s="44">
        <f>BIN2DEC(M233)</f>
        <v>0</v>
      </c>
      <c r="N234" s="44">
        <f>BIN2DEC(N233)</f>
        <v>1</v>
      </c>
      <c r="O234" s="44">
        <f>BIN2DEC(O233)</f>
        <v>32</v>
      </c>
    </row>
    <row r="235" spans="1:30" s="42" customFormat="1" hidden="1">
      <c r="B235" s="102" t="str">
        <f>K235&amp;L235&amp;M235&amp;N235&amp;O235&amp;P235&amp;Q235&amp;R235&amp;S235&amp;T235&amp;U235&amp;V235&amp;W235&amp;X235&amp;Y235&amp;Z235&amp;AA235&amp;AB235&amp;AC235&amp;AD235</f>
        <v>00000000000000000000111101100000</v>
      </c>
      <c r="C235" s="42" t="str">
        <f>MID($B235,(8-C$1)*4+1,4)</f>
        <v>0000</v>
      </c>
      <c r="D235" s="42" t="str">
        <f t="shared" ref="D235:J235" si="234">MID($B235,(8-D$1)*4+1,4)</f>
        <v>0000</v>
      </c>
      <c r="E235" s="42" t="str">
        <f t="shared" si="234"/>
        <v>0000</v>
      </c>
      <c r="F235" s="42" t="str">
        <f t="shared" si="234"/>
        <v>0000</v>
      </c>
      <c r="G235" s="42" t="str">
        <f t="shared" si="234"/>
        <v>0000</v>
      </c>
      <c r="H235" s="42" t="str">
        <f t="shared" si="234"/>
        <v>1111</v>
      </c>
      <c r="I235" s="42" t="str">
        <f t="shared" si="234"/>
        <v>0110</v>
      </c>
      <c r="J235" s="42" t="str">
        <f t="shared" si="234"/>
        <v>0000</v>
      </c>
      <c r="K235" s="103" t="s">
        <v>520</v>
      </c>
      <c r="L235" s="62" t="str">
        <f>DEC2BIN(L234,L232)</f>
        <v>1111</v>
      </c>
      <c r="M235" s="62" t="str">
        <f t="shared" ref="M235:O235" si="235">DEC2BIN(M234,M232)</f>
        <v>0</v>
      </c>
      <c r="N235" s="62" t="str">
        <f t="shared" si="235"/>
        <v>1</v>
      </c>
      <c r="O235" s="62" t="str">
        <f t="shared" si="235"/>
        <v>100000</v>
      </c>
      <c r="P235" s="62"/>
      <c r="Q235" s="62"/>
      <c r="R235" s="62"/>
      <c r="S235" s="62"/>
      <c r="T235" s="62"/>
      <c r="U235" s="62"/>
      <c r="V235" s="62"/>
      <c r="W235" s="62"/>
      <c r="X235" s="62"/>
      <c r="Y235" s="62"/>
      <c r="Z235" s="62"/>
      <c r="AA235" s="62"/>
      <c r="AB235" s="62"/>
      <c r="AC235" s="62"/>
      <c r="AD235" s="62"/>
    </row>
    <row r="236" spans="1:30" s="42" customFormat="1">
      <c r="A236" s="42" t="str">
        <f>IF(B236&lt;&gt;B230,"Register value modified:","Register matches RegDump:")</f>
        <v>Register matches RegDump:</v>
      </c>
      <c r="B236" s="42" t="str">
        <f>"0x"&amp;C236&amp;D236&amp;E236&amp;F236&amp;G236&amp;H236&amp;I236&amp;J236</f>
        <v>0x00000F60</v>
      </c>
      <c r="C236" s="42" t="str">
        <f>BIN2HEX(C235,1)</f>
        <v>0</v>
      </c>
      <c r="D236" s="42" t="str">
        <f t="shared" ref="D236:J236" si="236">BIN2HEX(D235,1)</f>
        <v>0</v>
      </c>
      <c r="E236" s="42" t="str">
        <f t="shared" si="236"/>
        <v>0</v>
      </c>
      <c r="F236" s="42" t="str">
        <f t="shared" si="236"/>
        <v>0</v>
      </c>
      <c r="G236" s="42" t="str">
        <f t="shared" si="236"/>
        <v>0</v>
      </c>
      <c r="H236" s="42" t="str">
        <f t="shared" si="236"/>
        <v>F</v>
      </c>
      <c r="I236" s="42" t="str">
        <f t="shared" si="236"/>
        <v>6</v>
      </c>
      <c r="J236" s="42" t="str">
        <f t="shared" si="236"/>
        <v>0</v>
      </c>
      <c r="K236" s="62"/>
      <c r="L236" s="62"/>
      <c r="M236" s="62"/>
      <c r="N236" s="62"/>
      <c r="O236" s="62"/>
      <c r="P236" s="62"/>
      <c r="Q236" s="62"/>
      <c r="R236" s="62"/>
      <c r="S236" s="62"/>
      <c r="T236" s="62"/>
      <c r="U236" s="62"/>
      <c r="V236" s="62"/>
      <c r="W236" s="62"/>
      <c r="X236" s="62"/>
      <c r="Y236" s="62"/>
      <c r="Z236" s="62"/>
      <c r="AA236" s="62"/>
      <c r="AB236" s="62"/>
      <c r="AC236" s="62"/>
      <c r="AD236" s="62"/>
    </row>
    <row r="237" spans="1:30" s="42" customFormat="1">
      <c r="K237" s="62"/>
      <c r="L237" s="62"/>
      <c r="M237" s="62"/>
      <c r="N237" s="62"/>
      <c r="O237" s="62"/>
      <c r="P237" s="62"/>
      <c r="Q237" s="62"/>
      <c r="R237" s="62"/>
      <c r="S237" s="62"/>
      <c r="T237" s="62"/>
      <c r="U237" s="62"/>
      <c r="V237" s="62"/>
      <c r="W237" s="62"/>
      <c r="X237" s="62"/>
      <c r="Y237" s="62"/>
      <c r="Z237" s="62"/>
      <c r="AA237" s="62"/>
      <c r="AB237" s="62"/>
      <c r="AC237" s="62"/>
      <c r="AD237" s="62"/>
    </row>
    <row r="238" spans="1:30" s="17" customFormat="1"/>
    <row r="239" spans="1:30" s="8" customFormat="1" ht="23.25">
      <c r="A239" s="16" t="s">
        <v>158</v>
      </c>
      <c r="C239" s="9" t="s">
        <v>67</v>
      </c>
      <c r="D239" s="9" t="s">
        <v>68</v>
      </c>
      <c r="E239" s="9" t="s">
        <v>69</v>
      </c>
      <c r="F239" s="9" t="s">
        <v>70</v>
      </c>
      <c r="G239" s="9" t="s">
        <v>71</v>
      </c>
      <c r="H239" s="9" t="s">
        <v>72</v>
      </c>
      <c r="I239" s="9" t="s">
        <v>73</v>
      </c>
      <c r="J239" s="9" t="s">
        <v>74</v>
      </c>
      <c r="K239" s="9" t="s">
        <v>413</v>
      </c>
    </row>
    <row r="240" spans="1:30" s="65" customFormat="1">
      <c r="A240" s="1" t="s">
        <v>38</v>
      </c>
      <c r="B240" s="65" t="str">
        <f xml:space="preserve"> VLOOKUP(A240,'Reg Dump'!A:C,2,FALSE)</f>
        <v>0x00001000</v>
      </c>
      <c r="C240" s="65" t="str">
        <f t="shared" ref="C240:J240" si="237">HEX2BIN(LEFT(RIGHT(RIGHT($B240,8),C$1),1),4)</f>
        <v>0000</v>
      </c>
      <c r="D240" s="65" t="str">
        <f t="shared" si="237"/>
        <v>0000</v>
      </c>
      <c r="E240" s="65" t="str">
        <f t="shared" si="237"/>
        <v>0000</v>
      </c>
      <c r="F240" s="65" t="str">
        <f t="shared" si="237"/>
        <v>0000</v>
      </c>
      <c r="G240" s="65" t="str">
        <f t="shared" si="237"/>
        <v>0001</v>
      </c>
      <c r="H240" s="65" t="str">
        <f t="shared" si="237"/>
        <v>0000</v>
      </c>
      <c r="I240" s="65" t="str">
        <f t="shared" si="237"/>
        <v>0000</v>
      </c>
      <c r="J240" s="65" t="str">
        <f t="shared" si="237"/>
        <v>0000</v>
      </c>
      <c r="K240" s="66" t="s">
        <v>77</v>
      </c>
      <c r="L240" s="66" t="s">
        <v>78</v>
      </c>
      <c r="M240" s="66" t="s">
        <v>79</v>
      </c>
      <c r="N240" s="66" t="s">
        <v>80</v>
      </c>
      <c r="O240" s="66" t="s">
        <v>81</v>
      </c>
      <c r="P240" s="66" t="s">
        <v>82</v>
      </c>
      <c r="Q240" s="66" t="s">
        <v>83</v>
      </c>
      <c r="R240" s="66" t="s">
        <v>84</v>
      </c>
      <c r="S240" s="66" t="s">
        <v>85</v>
      </c>
      <c r="T240" s="67" t="s">
        <v>86</v>
      </c>
      <c r="U240" s="66" t="s">
        <v>87</v>
      </c>
      <c r="V240" s="66" t="s">
        <v>88</v>
      </c>
      <c r="W240" s="66" t="s">
        <v>86</v>
      </c>
      <c r="X240" s="66" t="s">
        <v>89</v>
      </c>
      <c r="Y240" s="67" t="s">
        <v>90</v>
      </c>
      <c r="Z240" s="66" t="s">
        <v>91</v>
      </c>
      <c r="AA240" s="67" t="s">
        <v>86</v>
      </c>
      <c r="AB240" s="66" t="s">
        <v>92</v>
      </c>
      <c r="AC240" s="67" t="s">
        <v>86</v>
      </c>
      <c r="AD240" s="66" t="s">
        <v>93</v>
      </c>
    </row>
    <row r="241" spans="1:30" s="68" customFormat="1" hidden="1">
      <c r="B241" s="65" t="str">
        <f>CONCATENATE(C240,D240,E240,F240,G240,H240,I240,J240)</f>
        <v>00000000000000000001000000000000</v>
      </c>
      <c r="K241" s="69">
        <v>31</v>
      </c>
      <c r="L241" s="69">
        <v>30</v>
      </c>
      <c r="M241" s="69">
        <v>29</v>
      </c>
      <c r="N241" s="69">
        <v>28</v>
      </c>
      <c r="O241" s="69">
        <v>27</v>
      </c>
      <c r="P241" s="69">
        <v>26</v>
      </c>
      <c r="Q241" s="69">
        <v>24</v>
      </c>
      <c r="R241" s="69">
        <v>22</v>
      </c>
      <c r="S241" s="69">
        <v>21</v>
      </c>
      <c r="T241" s="69">
        <v>20</v>
      </c>
      <c r="U241" s="69">
        <v>19</v>
      </c>
      <c r="V241" s="69">
        <v>17</v>
      </c>
      <c r="W241" s="69">
        <v>15</v>
      </c>
      <c r="X241" s="69">
        <v>13</v>
      </c>
      <c r="Y241" s="69">
        <v>11</v>
      </c>
      <c r="Z241" s="69">
        <v>9</v>
      </c>
      <c r="AA241" s="69">
        <v>7</v>
      </c>
      <c r="AB241" s="69">
        <v>4</v>
      </c>
      <c r="AC241" s="69">
        <v>3</v>
      </c>
      <c r="AD241" s="69">
        <v>1</v>
      </c>
    </row>
    <row r="242" spans="1:30" s="68" customFormat="1" hidden="1">
      <c r="K242" s="69">
        <v>1</v>
      </c>
      <c r="L242" s="69">
        <v>1</v>
      </c>
      <c r="M242" s="69">
        <v>1</v>
      </c>
      <c r="N242" s="69">
        <v>1</v>
      </c>
      <c r="O242" s="69">
        <v>1</v>
      </c>
      <c r="P242" s="69">
        <v>2</v>
      </c>
      <c r="Q242" s="69">
        <v>2</v>
      </c>
      <c r="R242" s="69">
        <v>1</v>
      </c>
      <c r="S242" s="69">
        <v>1</v>
      </c>
      <c r="T242" s="69">
        <v>1</v>
      </c>
      <c r="U242" s="69">
        <v>2</v>
      </c>
      <c r="V242" s="69">
        <v>2</v>
      </c>
      <c r="W242" s="69">
        <v>2</v>
      </c>
      <c r="X242" s="69">
        <v>2</v>
      </c>
      <c r="Y242" s="69">
        <v>2</v>
      </c>
      <c r="Z242" s="69">
        <v>2</v>
      </c>
      <c r="AA242" s="69">
        <v>3</v>
      </c>
      <c r="AB242" s="69">
        <v>1</v>
      </c>
      <c r="AC242" s="69">
        <v>2</v>
      </c>
      <c r="AD242" s="69">
        <v>2</v>
      </c>
    </row>
    <row r="243" spans="1:30" s="65" customFormat="1">
      <c r="B243" s="70" t="s">
        <v>411</v>
      </c>
      <c r="K243" s="71" t="str">
        <f>MID($B241,32-K241,K242)</f>
        <v>0</v>
      </c>
      <c r="L243" s="71" t="str">
        <f t="shared" ref="L243:AD243" si="238">MID($B241,32-L241,L242)</f>
        <v>0</v>
      </c>
      <c r="M243" s="71" t="str">
        <f t="shared" si="238"/>
        <v>0</v>
      </c>
      <c r="N243" s="71" t="str">
        <f t="shared" si="238"/>
        <v>0</v>
      </c>
      <c r="O243" s="71" t="str">
        <f t="shared" si="238"/>
        <v>0</v>
      </c>
      <c r="P243" s="71" t="str">
        <f t="shared" si="238"/>
        <v>00</v>
      </c>
      <c r="Q243" s="71" t="str">
        <f t="shared" si="238"/>
        <v>00</v>
      </c>
      <c r="R243" s="71" t="str">
        <f t="shared" si="238"/>
        <v>0</v>
      </c>
      <c r="S243" s="71" t="str">
        <f t="shared" si="238"/>
        <v>0</v>
      </c>
      <c r="T243" s="71" t="str">
        <f t="shared" si="238"/>
        <v>0</v>
      </c>
      <c r="U243" s="71" t="str">
        <f t="shared" si="238"/>
        <v>00</v>
      </c>
      <c r="V243" s="71" t="str">
        <f t="shared" si="238"/>
        <v>00</v>
      </c>
      <c r="W243" s="71" t="str">
        <f t="shared" si="238"/>
        <v>00</v>
      </c>
      <c r="X243" s="71" t="str">
        <f t="shared" si="238"/>
        <v>01</v>
      </c>
      <c r="Y243" s="71" t="str">
        <f t="shared" si="238"/>
        <v>00</v>
      </c>
      <c r="Z243" s="71" t="str">
        <f t="shared" si="238"/>
        <v>00</v>
      </c>
      <c r="AA243" s="71" t="str">
        <f t="shared" si="238"/>
        <v>000</v>
      </c>
      <c r="AB243" s="71" t="str">
        <f t="shared" si="238"/>
        <v>0</v>
      </c>
      <c r="AC243" s="71" t="str">
        <f t="shared" si="238"/>
        <v>00</v>
      </c>
      <c r="AD243" s="71" t="str">
        <f t="shared" si="238"/>
        <v>00</v>
      </c>
    </row>
    <row r="244" spans="1:30" s="65" customFormat="1">
      <c r="B244" s="59" t="s">
        <v>412</v>
      </c>
      <c r="K244" s="71">
        <f>BIN2DEC(K243)</f>
        <v>0</v>
      </c>
      <c r="L244" s="71">
        <f>BIN2DEC(L243)</f>
        <v>0</v>
      </c>
      <c r="M244" s="71">
        <f t="shared" ref="M244:S244" si="239">BIN2DEC(M243)</f>
        <v>0</v>
      </c>
      <c r="N244" s="71">
        <f t="shared" si="239"/>
        <v>0</v>
      </c>
      <c r="O244" s="71">
        <f t="shared" si="239"/>
        <v>0</v>
      </c>
      <c r="P244" s="71">
        <f t="shared" si="239"/>
        <v>0</v>
      </c>
      <c r="Q244" s="71">
        <f t="shared" si="239"/>
        <v>0</v>
      </c>
      <c r="R244" s="71">
        <f t="shared" si="239"/>
        <v>0</v>
      </c>
      <c r="S244" s="71">
        <f t="shared" si="239"/>
        <v>0</v>
      </c>
      <c r="T244" s="71">
        <f>BIN2DEC(T243)</f>
        <v>0</v>
      </c>
      <c r="U244" s="71">
        <f t="shared" ref="U244:V244" si="240">BIN2DEC(U243)</f>
        <v>0</v>
      </c>
      <c r="V244" s="71">
        <f t="shared" si="240"/>
        <v>0</v>
      </c>
      <c r="W244" s="71">
        <f>BIN2DEC(W243)</f>
        <v>0</v>
      </c>
      <c r="X244" s="71">
        <f t="shared" ref="X244:Z244" si="241">BIN2DEC(X243)</f>
        <v>1</v>
      </c>
      <c r="Y244" s="71">
        <f t="shared" si="241"/>
        <v>0</v>
      </c>
      <c r="Z244" s="71">
        <f t="shared" si="241"/>
        <v>0</v>
      </c>
      <c r="AA244" s="71">
        <f>BIN2DEC(AA243)</f>
        <v>0</v>
      </c>
      <c r="AB244" s="71">
        <f t="shared" ref="AB244" si="242">BIN2DEC(AB243)</f>
        <v>0</v>
      </c>
      <c r="AC244" s="71">
        <f>BIN2DEC(AC243)</f>
        <v>0</v>
      </c>
      <c r="AD244" s="71">
        <f t="shared" ref="AD244" si="243">BIN2DEC(AD243)</f>
        <v>0</v>
      </c>
    </row>
    <row r="245" spans="1:30" s="65" customFormat="1" hidden="1">
      <c r="B245" s="107" t="str">
        <f>K245&amp;L245&amp;M245&amp;N245&amp;O245&amp;P245&amp;Q245&amp;R245&amp;S245&amp;T245&amp;U245&amp;V245&amp;W245&amp;X245&amp;Y245&amp;Z245&amp;AA245&amp;AB245&amp;AC245&amp;AD245</f>
        <v>00000000000000000001000000000000</v>
      </c>
      <c r="C245" s="65" t="str">
        <f>MID($B245,(8-C$1)*4+1,4)</f>
        <v>0000</v>
      </c>
      <c r="D245" s="65" t="str">
        <f t="shared" ref="D245:J245" si="244">MID($B245,(8-D$1)*4+1,4)</f>
        <v>0000</v>
      </c>
      <c r="E245" s="65" t="str">
        <f t="shared" si="244"/>
        <v>0000</v>
      </c>
      <c r="F245" s="65" t="str">
        <f t="shared" si="244"/>
        <v>0000</v>
      </c>
      <c r="G245" s="65" t="str">
        <f t="shared" si="244"/>
        <v>0001</v>
      </c>
      <c r="H245" s="65" t="str">
        <f t="shared" si="244"/>
        <v>0000</v>
      </c>
      <c r="I245" s="65" t="str">
        <f t="shared" si="244"/>
        <v>0000</v>
      </c>
      <c r="J245" s="65" t="str">
        <f t="shared" si="244"/>
        <v>0000</v>
      </c>
      <c r="K245" s="77" t="str">
        <f>DEC2BIN(K244,K242)</f>
        <v>0</v>
      </c>
      <c r="L245" s="77" t="str">
        <f>DEC2BIN(L244,L242)</f>
        <v>0</v>
      </c>
      <c r="M245" s="77" t="str">
        <f t="shared" ref="M245:AD245" si="245">DEC2BIN(M244,M242)</f>
        <v>0</v>
      </c>
      <c r="N245" s="77" t="str">
        <f t="shared" si="245"/>
        <v>0</v>
      </c>
      <c r="O245" s="77" t="str">
        <f t="shared" si="245"/>
        <v>0</v>
      </c>
      <c r="P245" s="77" t="str">
        <f t="shared" si="245"/>
        <v>00</v>
      </c>
      <c r="Q245" s="77" t="str">
        <f t="shared" si="245"/>
        <v>00</v>
      </c>
      <c r="R245" s="77" t="str">
        <f t="shared" si="245"/>
        <v>0</v>
      </c>
      <c r="S245" s="77" t="str">
        <f t="shared" si="245"/>
        <v>0</v>
      </c>
      <c r="T245" s="77" t="str">
        <f t="shared" si="245"/>
        <v>0</v>
      </c>
      <c r="U245" s="77" t="str">
        <f t="shared" si="245"/>
        <v>00</v>
      </c>
      <c r="V245" s="77" t="str">
        <f t="shared" si="245"/>
        <v>00</v>
      </c>
      <c r="W245" s="77" t="str">
        <f t="shared" si="245"/>
        <v>00</v>
      </c>
      <c r="X245" s="77" t="str">
        <f t="shared" si="245"/>
        <v>01</v>
      </c>
      <c r="Y245" s="77" t="str">
        <f t="shared" si="245"/>
        <v>00</v>
      </c>
      <c r="Z245" s="77" t="str">
        <f t="shared" si="245"/>
        <v>00</v>
      </c>
      <c r="AA245" s="77" t="str">
        <f t="shared" si="245"/>
        <v>000</v>
      </c>
      <c r="AB245" s="77" t="str">
        <f t="shared" si="245"/>
        <v>0</v>
      </c>
      <c r="AC245" s="77" t="str">
        <f t="shared" si="245"/>
        <v>00</v>
      </c>
      <c r="AD245" s="77" t="str">
        <f t="shared" si="245"/>
        <v>00</v>
      </c>
    </row>
    <row r="246" spans="1:30" s="65" customFormat="1">
      <c r="A246" s="65" t="str">
        <f>IF(B246&lt;&gt;B240,"Register value modified:","Register matches RegDump:")</f>
        <v>Register matches RegDump:</v>
      </c>
      <c r="B246" s="65" t="str">
        <f>"0x"&amp;C246&amp;D246&amp;E246&amp;F246&amp;G246&amp;H246&amp;I246&amp;J246</f>
        <v>0x00001000</v>
      </c>
      <c r="C246" s="65" t="str">
        <f>BIN2HEX(C245,1)</f>
        <v>0</v>
      </c>
      <c r="D246" s="65" t="str">
        <f t="shared" ref="D246:J246" si="246">BIN2HEX(D245,1)</f>
        <v>0</v>
      </c>
      <c r="E246" s="65" t="str">
        <f t="shared" si="246"/>
        <v>0</v>
      </c>
      <c r="F246" s="65" t="str">
        <f t="shared" si="246"/>
        <v>0</v>
      </c>
      <c r="G246" s="65" t="str">
        <f t="shared" si="246"/>
        <v>1</v>
      </c>
      <c r="H246" s="65" t="str">
        <f t="shared" si="246"/>
        <v>0</v>
      </c>
      <c r="I246" s="65" t="str">
        <f t="shared" si="246"/>
        <v>0</v>
      </c>
      <c r="J246" s="65" t="str">
        <f t="shared" si="246"/>
        <v>0</v>
      </c>
      <c r="K246" s="77"/>
      <c r="L246" s="77"/>
      <c r="M246" s="77"/>
      <c r="N246" s="77"/>
      <c r="O246" s="77"/>
      <c r="P246" s="77"/>
      <c r="Q246" s="77"/>
      <c r="R246" s="77"/>
      <c r="S246" s="77"/>
      <c r="T246" s="77"/>
      <c r="U246" s="77"/>
      <c r="V246" s="77"/>
      <c r="W246" s="77"/>
      <c r="X246" s="77"/>
      <c r="Y246" s="77"/>
      <c r="Z246" s="77"/>
      <c r="AA246" s="77"/>
      <c r="AB246" s="77"/>
      <c r="AC246" s="77"/>
      <c r="AD246" s="77"/>
    </row>
    <row r="247" spans="1:30" s="65" customFormat="1"/>
    <row r="248" spans="1:30" s="65" customFormat="1">
      <c r="A248" s="41" t="s">
        <v>39</v>
      </c>
      <c r="B248" s="65" t="str">
        <f xml:space="preserve"> VLOOKUP(A248,'Reg Dump'!A:C,2,FALSE)</f>
        <v>0x00101001</v>
      </c>
      <c r="C248" s="65" t="str">
        <f t="shared" ref="C248:J248" si="247">HEX2BIN(LEFT(RIGHT(RIGHT($B248,8),C$1),1),4)</f>
        <v>0000</v>
      </c>
      <c r="D248" s="65" t="str">
        <f t="shared" si="247"/>
        <v>0000</v>
      </c>
      <c r="E248" s="65" t="str">
        <f t="shared" si="247"/>
        <v>0001</v>
      </c>
      <c r="F248" s="65" t="str">
        <f t="shared" si="247"/>
        <v>0000</v>
      </c>
      <c r="G248" s="65" t="str">
        <f t="shared" si="247"/>
        <v>0001</v>
      </c>
      <c r="H248" s="65" t="str">
        <f t="shared" si="247"/>
        <v>0000</v>
      </c>
      <c r="I248" s="65" t="str">
        <f t="shared" si="247"/>
        <v>0000</v>
      </c>
      <c r="J248" s="65" t="str">
        <f t="shared" si="247"/>
        <v>0001</v>
      </c>
      <c r="K248" s="67" t="s">
        <v>86</v>
      </c>
      <c r="L248" s="67" t="s">
        <v>94</v>
      </c>
      <c r="M248" s="67" t="s">
        <v>86</v>
      </c>
      <c r="N248" s="67" t="s">
        <v>95</v>
      </c>
      <c r="O248" s="67" t="s">
        <v>96</v>
      </c>
      <c r="P248" s="67" t="s">
        <v>86</v>
      </c>
      <c r="Q248" s="67" t="s">
        <v>97</v>
      </c>
    </row>
    <row r="249" spans="1:30" s="65" customFormat="1" hidden="1">
      <c r="B249" s="65" t="str">
        <f>CONCATENATE(C248,D248,E248,F248,G248,H248,I248,J248)</f>
        <v>00000000000100000001000000000001</v>
      </c>
      <c r="K249" s="71">
        <v>31</v>
      </c>
      <c r="L249" s="71">
        <v>20</v>
      </c>
      <c r="M249" s="71">
        <v>15</v>
      </c>
      <c r="N249" s="71">
        <v>12</v>
      </c>
      <c r="O249" s="71">
        <v>7</v>
      </c>
      <c r="P249" s="71">
        <v>6</v>
      </c>
      <c r="Q249" s="71">
        <v>3</v>
      </c>
    </row>
    <row r="250" spans="1:30" s="65" customFormat="1" hidden="1">
      <c r="K250" s="71">
        <v>11</v>
      </c>
      <c r="L250" s="71">
        <v>5</v>
      </c>
      <c r="M250" s="71">
        <v>3</v>
      </c>
      <c r="N250" s="71">
        <v>5</v>
      </c>
      <c r="O250" s="71">
        <v>1</v>
      </c>
      <c r="P250" s="71">
        <v>3</v>
      </c>
      <c r="Q250" s="71">
        <v>4</v>
      </c>
    </row>
    <row r="251" spans="1:30" s="65" customFormat="1">
      <c r="B251" s="70" t="s">
        <v>411</v>
      </c>
      <c r="K251" s="71" t="str">
        <f t="shared" ref="K251:Q251" si="248">MID($B249,32-K249,K250)</f>
        <v>00000000000</v>
      </c>
      <c r="L251" s="71" t="str">
        <f t="shared" si="248"/>
        <v>10000</v>
      </c>
      <c r="M251" s="71" t="str">
        <f t="shared" si="248"/>
        <v>000</v>
      </c>
      <c r="N251" s="71" t="str">
        <f t="shared" si="248"/>
        <v>10000</v>
      </c>
      <c r="O251" s="71" t="str">
        <f t="shared" si="248"/>
        <v>0</v>
      </c>
      <c r="P251" s="71" t="str">
        <f t="shared" si="248"/>
        <v>000</v>
      </c>
      <c r="Q251" s="71" t="str">
        <f t="shared" si="248"/>
        <v>0001</v>
      </c>
    </row>
    <row r="252" spans="1:30" s="65" customFormat="1">
      <c r="B252" s="59" t="s">
        <v>412</v>
      </c>
      <c r="K252" s="108" t="s">
        <v>519</v>
      </c>
      <c r="L252" s="71">
        <f t="shared" ref="L252:Q252" si="249">BIN2DEC(L251)</f>
        <v>16</v>
      </c>
      <c r="M252" s="71">
        <f t="shared" si="249"/>
        <v>0</v>
      </c>
      <c r="N252" s="71">
        <f t="shared" si="249"/>
        <v>16</v>
      </c>
      <c r="O252" s="71">
        <f t="shared" si="249"/>
        <v>0</v>
      </c>
      <c r="P252" s="71">
        <f t="shared" si="249"/>
        <v>0</v>
      </c>
      <c r="Q252" s="71">
        <f t="shared" si="249"/>
        <v>1</v>
      </c>
    </row>
    <row r="253" spans="1:30" s="65" customFormat="1" hidden="1">
      <c r="B253" s="107" t="str">
        <f>K253&amp;L253&amp;M253&amp;N253&amp;O253&amp;P253&amp;Q253</f>
        <v>00000000000100000001000000000001</v>
      </c>
      <c r="C253" s="65" t="str">
        <f>MID($B253,(8-C$1)*4+1,4)</f>
        <v>0000</v>
      </c>
      <c r="D253" s="65" t="str">
        <f t="shared" ref="D253:J253" si="250">MID($B253,(8-D$1)*4+1,4)</f>
        <v>0000</v>
      </c>
      <c r="E253" s="65" t="str">
        <f t="shared" si="250"/>
        <v>0001</v>
      </c>
      <c r="F253" s="65" t="str">
        <f t="shared" si="250"/>
        <v>0000</v>
      </c>
      <c r="G253" s="65" t="str">
        <f t="shared" si="250"/>
        <v>0001</v>
      </c>
      <c r="H253" s="65" t="str">
        <f t="shared" si="250"/>
        <v>0000</v>
      </c>
      <c r="I253" s="65" t="str">
        <f t="shared" si="250"/>
        <v>0000</v>
      </c>
      <c r="J253" s="65" t="str">
        <f t="shared" si="250"/>
        <v>0001</v>
      </c>
      <c r="K253" s="109" t="s">
        <v>519</v>
      </c>
      <c r="L253" s="77" t="str">
        <f>DEC2BIN(L252,L250)</f>
        <v>10000</v>
      </c>
      <c r="M253" s="77" t="str">
        <f t="shared" ref="M253:Q253" si="251">DEC2BIN(M252,M250)</f>
        <v>000</v>
      </c>
      <c r="N253" s="77" t="str">
        <f t="shared" si="251"/>
        <v>10000</v>
      </c>
      <c r="O253" s="77" t="str">
        <f t="shared" si="251"/>
        <v>0</v>
      </c>
      <c r="P253" s="77" t="str">
        <f t="shared" si="251"/>
        <v>000</v>
      </c>
      <c r="Q253" s="77" t="str">
        <f t="shared" si="251"/>
        <v>0001</v>
      </c>
      <c r="R253" s="77"/>
      <c r="S253" s="77"/>
      <c r="T253" s="77"/>
      <c r="U253" s="77"/>
      <c r="V253" s="77"/>
      <c r="W253" s="77"/>
      <c r="X253" s="77"/>
      <c r="Y253" s="77"/>
      <c r="Z253" s="77"/>
      <c r="AA253" s="77"/>
      <c r="AB253" s="77"/>
      <c r="AC253" s="77"/>
      <c r="AD253" s="77"/>
    </row>
    <row r="254" spans="1:30" s="65" customFormat="1">
      <c r="A254" s="65" t="str">
        <f>IF(B254&lt;&gt;B248,"Register value modified:","Register matches RegDump:")</f>
        <v>Register matches RegDump:</v>
      </c>
      <c r="B254" s="65" t="str">
        <f>"0x"&amp;C254&amp;D254&amp;E254&amp;F254&amp;G254&amp;H254&amp;I254&amp;J254</f>
        <v>0x00101001</v>
      </c>
      <c r="C254" s="65" t="str">
        <f>BIN2HEX(C253,1)</f>
        <v>0</v>
      </c>
      <c r="D254" s="65" t="str">
        <f t="shared" ref="D254:J254" si="252">BIN2HEX(D253,1)</f>
        <v>0</v>
      </c>
      <c r="E254" s="65" t="str">
        <f t="shared" si="252"/>
        <v>1</v>
      </c>
      <c r="F254" s="65" t="str">
        <f t="shared" si="252"/>
        <v>0</v>
      </c>
      <c r="G254" s="65" t="str">
        <f t="shared" si="252"/>
        <v>1</v>
      </c>
      <c r="H254" s="65" t="str">
        <f t="shared" si="252"/>
        <v>0</v>
      </c>
      <c r="I254" s="65" t="str">
        <f t="shared" si="252"/>
        <v>0</v>
      </c>
      <c r="J254" s="65" t="str">
        <f t="shared" si="252"/>
        <v>1</v>
      </c>
      <c r="K254" s="77"/>
      <c r="L254" s="77"/>
      <c r="M254" s="77"/>
      <c r="N254" s="77"/>
      <c r="O254" s="77"/>
      <c r="P254" s="77"/>
      <c r="Q254" s="77"/>
      <c r="R254" s="77"/>
      <c r="S254" s="77"/>
      <c r="T254" s="77"/>
      <c r="U254" s="77"/>
      <c r="V254" s="77"/>
      <c r="W254" s="77"/>
      <c r="X254" s="77"/>
      <c r="Y254" s="77"/>
      <c r="Z254" s="77"/>
      <c r="AA254" s="77"/>
      <c r="AB254" s="77"/>
      <c r="AC254" s="77"/>
      <c r="AD254" s="77"/>
    </row>
    <row r="255" spans="1:30" s="65" customFormat="1"/>
    <row r="256" spans="1:30" s="65" customFormat="1">
      <c r="A256" s="41" t="s">
        <v>40</v>
      </c>
      <c r="B256" s="65" t="str">
        <f xml:space="preserve"> VLOOKUP(A256,'Reg Dump'!A:C,2,FALSE)</f>
        <v>0x22060514</v>
      </c>
      <c r="C256" s="65" t="str">
        <f t="shared" ref="C256:J256" si="253">HEX2BIN(LEFT(RIGHT(RIGHT($B256,8),C$1),1),4)</f>
        <v>0010</v>
      </c>
      <c r="D256" s="65" t="str">
        <f t="shared" si="253"/>
        <v>0010</v>
      </c>
      <c r="E256" s="65" t="str">
        <f t="shared" si="253"/>
        <v>0000</v>
      </c>
      <c r="F256" s="65" t="str">
        <f t="shared" si="253"/>
        <v>0110</v>
      </c>
      <c r="G256" s="65" t="str">
        <f t="shared" si="253"/>
        <v>0000</v>
      </c>
      <c r="H256" s="65" t="str">
        <f t="shared" si="253"/>
        <v>0101</v>
      </c>
      <c r="I256" s="65" t="str">
        <f t="shared" si="253"/>
        <v>0001</v>
      </c>
      <c r="J256" s="65" t="str">
        <f t="shared" si="253"/>
        <v>0100</v>
      </c>
      <c r="K256" s="67" t="s">
        <v>86</v>
      </c>
      <c r="L256" s="67" t="s">
        <v>98</v>
      </c>
      <c r="M256" s="67" t="s">
        <v>86</v>
      </c>
      <c r="N256" s="67" t="s">
        <v>99</v>
      </c>
      <c r="O256" s="72" t="s">
        <v>86</v>
      </c>
      <c r="P256" s="72" t="s">
        <v>100</v>
      </c>
      <c r="Q256" s="72" t="s">
        <v>86</v>
      </c>
      <c r="R256" s="72" t="s">
        <v>101</v>
      </c>
      <c r="S256" s="72" t="s">
        <v>102</v>
      </c>
      <c r="T256" s="72" t="s">
        <v>103</v>
      </c>
      <c r="U256" s="72" t="s">
        <v>104</v>
      </c>
    </row>
    <row r="257" spans="1:30" s="65" customFormat="1" hidden="1">
      <c r="B257" s="65" t="str">
        <f>CONCATENATE(C256,D256,E256,F256,G256,H256,I256,J256)</f>
        <v>00100010000001100000010100010100</v>
      </c>
      <c r="K257" s="69">
        <v>31</v>
      </c>
      <c r="L257" s="69">
        <v>30</v>
      </c>
      <c r="M257" s="69">
        <v>27</v>
      </c>
      <c r="N257" s="69">
        <v>26</v>
      </c>
      <c r="O257" s="69">
        <v>23</v>
      </c>
      <c r="P257" s="69">
        <v>20</v>
      </c>
      <c r="Q257" s="69">
        <v>15</v>
      </c>
      <c r="R257" s="73">
        <v>12</v>
      </c>
      <c r="S257" s="74">
        <v>7</v>
      </c>
      <c r="T257" s="73">
        <v>6</v>
      </c>
      <c r="U257" s="73">
        <v>3</v>
      </c>
    </row>
    <row r="258" spans="1:30" s="65" customFormat="1" hidden="1">
      <c r="K258" s="71">
        <v>1</v>
      </c>
      <c r="L258" s="71">
        <v>3</v>
      </c>
      <c r="M258" s="71">
        <v>1</v>
      </c>
      <c r="N258" s="71">
        <v>3</v>
      </c>
      <c r="O258" s="71">
        <v>3</v>
      </c>
      <c r="P258" s="71">
        <v>5</v>
      </c>
      <c r="Q258" s="71">
        <v>3</v>
      </c>
      <c r="R258" s="71">
        <v>5</v>
      </c>
      <c r="S258" s="71">
        <v>1</v>
      </c>
      <c r="T258" s="71">
        <v>3</v>
      </c>
      <c r="U258" s="71">
        <v>4</v>
      </c>
    </row>
    <row r="259" spans="1:30" s="65" customFormat="1">
      <c r="B259" s="70" t="s">
        <v>411</v>
      </c>
      <c r="K259" s="71" t="str">
        <f>MID($B257,32-K257,K258)</f>
        <v>0</v>
      </c>
      <c r="L259" s="71" t="str">
        <f t="shared" ref="L259:U259" si="254">MID($B257,32-L257,L258)</f>
        <v>010</v>
      </c>
      <c r="M259" s="71" t="str">
        <f t="shared" si="254"/>
        <v>0</v>
      </c>
      <c r="N259" s="71" t="str">
        <f t="shared" si="254"/>
        <v>010</v>
      </c>
      <c r="O259" s="71" t="str">
        <f t="shared" si="254"/>
        <v>000</v>
      </c>
      <c r="P259" s="71" t="str">
        <f t="shared" si="254"/>
        <v>00110</v>
      </c>
      <c r="Q259" s="71" t="str">
        <f t="shared" si="254"/>
        <v>000</v>
      </c>
      <c r="R259" s="71" t="str">
        <f t="shared" si="254"/>
        <v>00101</v>
      </c>
      <c r="S259" s="71" t="str">
        <f t="shared" si="254"/>
        <v>0</v>
      </c>
      <c r="T259" s="71" t="str">
        <f t="shared" si="254"/>
        <v>001</v>
      </c>
      <c r="U259" s="71" t="str">
        <f t="shared" si="254"/>
        <v>0100</v>
      </c>
    </row>
    <row r="260" spans="1:30" s="65" customFormat="1">
      <c r="B260" s="59" t="s">
        <v>412</v>
      </c>
      <c r="K260" s="71">
        <f>BIN2DEC(K259)</f>
        <v>0</v>
      </c>
      <c r="L260" s="71">
        <f t="shared" ref="L260" si="255">BIN2DEC(L259)</f>
        <v>2</v>
      </c>
      <c r="M260" s="71">
        <f>BIN2DEC(M259)</f>
        <v>0</v>
      </c>
      <c r="N260" s="71">
        <f t="shared" ref="N260" si="256">BIN2DEC(N259)</f>
        <v>2</v>
      </c>
      <c r="O260" s="71">
        <f>BIN2DEC(O259)</f>
        <v>0</v>
      </c>
      <c r="P260" s="71">
        <f t="shared" ref="P260" si="257">BIN2DEC(P259)</f>
        <v>6</v>
      </c>
      <c r="Q260" s="71">
        <f>BIN2DEC(Q259)</f>
        <v>0</v>
      </c>
      <c r="R260" s="71">
        <f t="shared" ref="R260:U260" si="258">BIN2DEC(R259)</f>
        <v>5</v>
      </c>
      <c r="S260" s="71">
        <f t="shared" si="258"/>
        <v>0</v>
      </c>
      <c r="T260" s="71">
        <f t="shared" si="258"/>
        <v>1</v>
      </c>
      <c r="U260" s="71">
        <f t="shared" si="258"/>
        <v>4</v>
      </c>
    </row>
    <row r="261" spans="1:30" s="65" customFormat="1" hidden="1">
      <c r="B261" s="107" t="str">
        <f>K261&amp;L261&amp;M261&amp;N261&amp;O261&amp;P261&amp;Q261&amp;R261&amp;S261&amp;T261&amp;U261&amp;V261&amp;W261&amp;X261&amp;Y261&amp;Z261&amp;AA261&amp;AB261&amp;AC261&amp;AD261</f>
        <v>00100010000001100000010100010100</v>
      </c>
      <c r="C261" s="65" t="str">
        <f>MID($B261,(8-C$1)*4+1,4)</f>
        <v>0010</v>
      </c>
      <c r="D261" s="65" t="str">
        <f t="shared" ref="D261:J261" si="259">MID($B261,(8-D$1)*4+1,4)</f>
        <v>0010</v>
      </c>
      <c r="E261" s="65" t="str">
        <f t="shared" si="259"/>
        <v>0000</v>
      </c>
      <c r="F261" s="65" t="str">
        <f t="shared" si="259"/>
        <v>0110</v>
      </c>
      <c r="G261" s="65" t="str">
        <f t="shared" si="259"/>
        <v>0000</v>
      </c>
      <c r="H261" s="65" t="str">
        <f t="shared" si="259"/>
        <v>0101</v>
      </c>
      <c r="I261" s="65" t="str">
        <f t="shared" si="259"/>
        <v>0001</v>
      </c>
      <c r="J261" s="65" t="str">
        <f t="shared" si="259"/>
        <v>0100</v>
      </c>
      <c r="K261" s="77" t="str">
        <f>DEC2BIN(K260,K258)</f>
        <v>0</v>
      </c>
      <c r="L261" s="77" t="str">
        <f>DEC2BIN(L260,L258)</f>
        <v>010</v>
      </c>
      <c r="M261" s="77" t="str">
        <f t="shared" ref="M261:U261" si="260">DEC2BIN(M260,M258)</f>
        <v>0</v>
      </c>
      <c r="N261" s="77" t="str">
        <f t="shared" si="260"/>
        <v>010</v>
      </c>
      <c r="O261" s="77" t="str">
        <f t="shared" si="260"/>
        <v>000</v>
      </c>
      <c r="P261" s="77" t="str">
        <f t="shared" si="260"/>
        <v>00110</v>
      </c>
      <c r="Q261" s="77" t="str">
        <f t="shared" si="260"/>
        <v>000</v>
      </c>
      <c r="R261" s="77" t="str">
        <f t="shared" si="260"/>
        <v>00101</v>
      </c>
      <c r="S261" s="77" t="str">
        <f t="shared" si="260"/>
        <v>0</v>
      </c>
      <c r="T261" s="77" t="str">
        <f t="shared" si="260"/>
        <v>001</v>
      </c>
      <c r="U261" s="77" t="str">
        <f t="shared" si="260"/>
        <v>0100</v>
      </c>
      <c r="V261" s="77"/>
      <c r="W261" s="77"/>
      <c r="X261" s="77"/>
      <c r="Y261" s="77"/>
      <c r="Z261" s="77"/>
      <c r="AA261" s="77"/>
      <c r="AB261" s="77"/>
      <c r="AC261" s="77"/>
      <c r="AD261" s="77"/>
    </row>
    <row r="262" spans="1:30" s="65" customFormat="1">
      <c r="A262" s="65" t="str">
        <f>IF(B262&lt;&gt;B256,"Register value modified:","Register matches RegDump:")</f>
        <v>Register matches RegDump:</v>
      </c>
      <c r="B262" s="65" t="str">
        <f>"0x"&amp;C262&amp;D262&amp;E262&amp;F262&amp;G262&amp;H262&amp;I262&amp;J262</f>
        <v>0x22060514</v>
      </c>
      <c r="C262" s="65" t="str">
        <f>BIN2HEX(C261,1)</f>
        <v>2</v>
      </c>
      <c r="D262" s="65" t="str">
        <f t="shared" ref="D262:J262" si="261">BIN2HEX(D261,1)</f>
        <v>2</v>
      </c>
      <c r="E262" s="65" t="str">
        <f t="shared" si="261"/>
        <v>0</v>
      </c>
      <c r="F262" s="65" t="str">
        <f t="shared" si="261"/>
        <v>6</v>
      </c>
      <c r="G262" s="65" t="str">
        <f t="shared" si="261"/>
        <v>0</v>
      </c>
      <c r="H262" s="65" t="str">
        <f t="shared" si="261"/>
        <v>5</v>
      </c>
      <c r="I262" s="65" t="str">
        <f t="shared" si="261"/>
        <v>1</v>
      </c>
      <c r="J262" s="65" t="str">
        <f t="shared" si="261"/>
        <v>4</v>
      </c>
      <c r="K262" s="77"/>
      <c r="L262" s="77"/>
      <c r="M262" s="77"/>
      <c r="N262" s="77"/>
      <c r="O262" s="77"/>
      <c r="P262" s="77"/>
      <c r="Q262" s="77"/>
      <c r="R262" s="77"/>
      <c r="S262" s="77"/>
      <c r="T262" s="77"/>
      <c r="U262" s="77"/>
      <c r="V262" s="77"/>
      <c r="W262" s="77"/>
      <c r="X262" s="77"/>
      <c r="Y262" s="77"/>
      <c r="Z262" s="77"/>
      <c r="AA262" s="77"/>
      <c r="AB262" s="77"/>
      <c r="AC262" s="77"/>
      <c r="AD262" s="77"/>
    </row>
    <row r="263" spans="1:30" s="65" customFormat="1"/>
    <row r="264" spans="1:30" s="65" customFormat="1">
      <c r="A264" s="41" t="s">
        <v>41</v>
      </c>
      <c r="B264" s="65" t="str">
        <f xml:space="preserve"> VLOOKUP(A264,'Reg Dump'!A:C,2,FALSE)</f>
        <v>0x10057016</v>
      </c>
      <c r="C264" s="65" t="str">
        <f t="shared" ref="C264:J264" si="262">HEX2BIN(LEFT(RIGHT(RIGHT($B264,8),C$1),1),4)</f>
        <v>0001</v>
      </c>
      <c r="D264" s="65" t="str">
        <f t="shared" si="262"/>
        <v>0000</v>
      </c>
      <c r="E264" s="65" t="str">
        <f t="shared" si="262"/>
        <v>0000</v>
      </c>
      <c r="F264" s="65" t="str">
        <f t="shared" si="262"/>
        <v>0101</v>
      </c>
      <c r="G264" s="65" t="str">
        <f t="shared" si="262"/>
        <v>0111</v>
      </c>
      <c r="H264" s="65" t="str">
        <f t="shared" si="262"/>
        <v>0000</v>
      </c>
      <c r="I264" s="65" t="str">
        <f t="shared" si="262"/>
        <v>0001</v>
      </c>
      <c r="J264" s="65" t="str">
        <f t="shared" si="262"/>
        <v>0110</v>
      </c>
      <c r="K264" s="67" t="s">
        <v>86</v>
      </c>
      <c r="L264" s="67" t="s">
        <v>105</v>
      </c>
      <c r="M264" s="67" t="s">
        <v>106</v>
      </c>
      <c r="N264" s="67" t="s">
        <v>86</v>
      </c>
      <c r="O264" s="67" t="s">
        <v>107</v>
      </c>
      <c r="P264" s="67" t="s">
        <v>108</v>
      </c>
      <c r="Q264" s="67" t="s">
        <v>109</v>
      </c>
      <c r="R264" s="67" t="s">
        <v>110</v>
      </c>
      <c r="S264" s="67" t="s">
        <v>111</v>
      </c>
      <c r="T264" s="67" t="s">
        <v>112</v>
      </c>
    </row>
    <row r="265" spans="1:30" s="65" customFormat="1" hidden="1">
      <c r="B265" s="65" t="str">
        <f>CONCATENATE(C264,D264,E264,F264,G264,H264,I264,J264)</f>
        <v>00010000000001010111000000010110</v>
      </c>
      <c r="K265" s="69">
        <v>31</v>
      </c>
      <c r="L265" s="69">
        <v>28</v>
      </c>
      <c r="M265" s="69">
        <v>23</v>
      </c>
      <c r="N265" s="69">
        <v>22</v>
      </c>
      <c r="O265" s="69">
        <v>19</v>
      </c>
      <c r="P265" s="69">
        <v>15</v>
      </c>
      <c r="Q265" s="73">
        <v>12</v>
      </c>
      <c r="R265" s="73">
        <v>7</v>
      </c>
      <c r="S265" s="75">
        <v>6</v>
      </c>
      <c r="T265" s="73">
        <v>3</v>
      </c>
    </row>
    <row r="266" spans="1:30" s="65" customFormat="1" hidden="1">
      <c r="K266" s="71">
        <v>3</v>
      </c>
      <c r="L266" s="71">
        <v>5</v>
      </c>
      <c r="M266" s="71">
        <v>1</v>
      </c>
      <c r="N266" s="71">
        <v>3</v>
      </c>
      <c r="O266" s="71">
        <v>4</v>
      </c>
      <c r="P266" s="71">
        <v>3</v>
      </c>
      <c r="Q266" s="71">
        <v>5</v>
      </c>
      <c r="R266" s="71">
        <v>1</v>
      </c>
      <c r="S266" s="71">
        <v>3</v>
      </c>
      <c r="T266" s="71">
        <v>4</v>
      </c>
    </row>
    <row r="267" spans="1:30" s="65" customFormat="1">
      <c r="B267" s="70" t="s">
        <v>411</v>
      </c>
      <c r="K267" s="71" t="str">
        <f t="shared" ref="K267:T267" si="263">MID($B265,32-K265,K266)</f>
        <v>000</v>
      </c>
      <c r="L267" s="71" t="str">
        <f t="shared" si="263"/>
        <v>10000</v>
      </c>
      <c r="M267" s="71" t="str">
        <f t="shared" si="263"/>
        <v>0</v>
      </c>
      <c r="N267" s="71" t="str">
        <f t="shared" si="263"/>
        <v>000</v>
      </c>
      <c r="O267" s="71" t="str">
        <f t="shared" si="263"/>
        <v>0101</v>
      </c>
      <c r="P267" s="71" t="str">
        <f t="shared" si="263"/>
        <v>011</v>
      </c>
      <c r="Q267" s="71" t="str">
        <f t="shared" si="263"/>
        <v>10000</v>
      </c>
      <c r="R267" s="71" t="str">
        <f t="shared" si="263"/>
        <v>0</v>
      </c>
      <c r="S267" s="71" t="str">
        <f t="shared" si="263"/>
        <v>001</v>
      </c>
      <c r="T267" s="71" t="str">
        <f t="shared" si="263"/>
        <v>0110</v>
      </c>
    </row>
    <row r="268" spans="1:30" s="65" customFormat="1">
      <c r="B268" s="59" t="s">
        <v>412</v>
      </c>
      <c r="K268" s="71">
        <f>BIN2DEC(K267)</f>
        <v>0</v>
      </c>
      <c r="L268" s="71">
        <f>BIN2DEC(L267)</f>
        <v>16</v>
      </c>
      <c r="M268" s="71">
        <f>BIN2DEC(M267)</f>
        <v>0</v>
      </c>
      <c r="N268" s="71">
        <f>BIN2DEC(N267)</f>
        <v>0</v>
      </c>
      <c r="O268" s="71">
        <f t="shared" ref="O268:T268" si="264">BIN2DEC(O267)</f>
        <v>5</v>
      </c>
      <c r="P268" s="71">
        <f t="shared" si="264"/>
        <v>3</v>
      </c>
      <c r="Q268" s="71">
        <f t="shared" si="264"/>
        <v>16</v>
      </c>
      <c r="R268" s="71">
        <f t="shared" si="264"/>
        <v>0</v>
      </c>
      <c r="S268" s="71">
        <f t="shared" si="264"/>
        <v>1</v>
      </c>
      <c r="T268" s="71">
        <f t="shared" si="264"/>
        <v>6</v>
      </c>
    </row>
    <row r="269" spans="1:30" s="65" customFormat="1" hidden="1">
      <c r="B269" s="107" t="str">
        <f>K269&amp;L269&amp;M269&amp;N269&amp;O269&amp;P269&amp;Q269&amp;R269&amp;S269&amp;T269&amp;U269&amp;V269&amp;W269&amp;X269&amp;Y269&amp;Z269&amp;AA269&amp;AB269&amp;AC269&amp;AD269</f>
        <v>00010000000001010111000000010110</v>
      </c>
      <c r="C269" s="65" t="str">
        <f>MID($B269,(8-C$1)*4+1,4)</f>
        <v>0001</v>
      </c>
      <c r="D269" s="65" t="str">
        <f t="shared" ref="D269:J269" si="265">MID($B269,(8-D$1)*4+1,4)</f>
        <v>0000</v>
      </c>
      <c r="E269" s="65" t="str">
        <f t="shared" si="265"/>
        <v>0000</v>
      </c>
      <c r="F269" s="65" t="str">
        <f t="shared" si="265"/>
        <v>0101</v>
      </c>
      <c r="G269" s="65" t="str">
        <f t="shared" si="265"/>
        <v>0111</v>
      </c>
      <c r="H269" s="65" t="str">
        <f t="shared" si="265"/>
        <v>0000</v>
      </c>
      <c r="I269" s="65" t="str">
        <f t="shared" si="265"/>
        <v>0001</v>
      </c>
      <c r="J269" s="65" t="str">
        <f t="shared" si="265"/>
        <v>0110</v>
      </c>
      <c r="K269" s="77" t="str">
        <f>DEC2BIN(K268,K266)</f>
        <v>000</v>
      </c>
      <c r="L269" s="77" t="str">
        <f>DEC2BIN(L268,L266)</f>
        <v>10000</v>
      </c>
      <c r="M269" s="77" t="str">
        <f t="shared" ref="M269:T269" si="266">DEC2BIN(M268,M266)</f>
        <v>0</v>
      </c>
      <c r="N269" s="77" t="str">
        <f t="shared" si="266"/>
        <v>000</v>
      </c>
      <c r="O269" s="77" t="str">
        <f t="shared" si="266"/>
        <v>0101</v>
      </c>
      <c r="P269" s="77" t="str">
        <f t="shared" si="266"/>
        <v>011</v>
      </c>
      <c r="Q269" s="77" t="str">
        <f t="shared" si="266"/>
        <v>10000</v>
      </c>
      <c r="R269" s="77" t="str">
        <f t="shared" si="266"/>
        <v>0</v>
      </c>
      <c r="S269" s="77" t="str">
        <f t="shared" si="266"/>
        <v>001</v>
      </c>
      <c r="T269" s="77" t="str">
        <f t="shared" si="266"/>
        <v>0110</v>
      </c>
      <c r="U269" s="77"/>
      <c r="V269" s="77"/>
      <c r="W269" s="77"/>
      <c r="X269" s="77"/>
      <c r="Y269" s="77"/>
      <c r="Z269" s="77"/>
      <c r="AA269" s="77"/>
      <c r="AB269" s="77"/>
      <c r="AC269" s="77"/>
      <c r="AD269" s="77"/>
    </row>
    <row r="270" spans="1:30" s="65" customFormat="1">
      <c r="A270" s="65" t="str">
        <f>IF(B270&lt;&gt;B264,"Register value modified:","Register matches RegDump:")</f>
        <v>Register matches RegDump:</v>
      </c>
      <c r="B270" s="65" t="str">
        <f>"0x"&amp;C270&amp;D270&amp;E270&amp;F270&amp;G270&amp;H270&amp;I270&amp;J270</f>
        <v>0x10057016</v>
      </c>
      <c r="C270" s="65" t="str">
        <f>BIN2HEX(C269,1)</f>
        <v>1</v>
      </c>
      <c r="D270" s="65" t="str">
        <f t="shared" ref="D270:J270" si="267">BIN2HEX(D269,1)</f>
        <v>0</v>
      </c>
      <c r="E270" s="65" t="str">
        <f t="shared" si="267"/>
        <v>0</v>
      </c>
      <c r="F270" s="65" t="str">
        <f t="shared" si="267"/>
        <v>5</v>
      </c>
      <c r="G270" s="65" t="str">
        <f t="shared" si="267"/>
        <v>7</v>
      </c>
      <c r="H270" s="65" t="str">
        <f t="shared" si="267"/>
        <v>0</v>
      </c>
      <c r="I270" s="65" t="str">
        <f t="shared" si="267"/>
        <v>1</v>
      </c>
      <c r="J270" s="65" t="str">
        <f t="shared" si="267"/>
        <v>6</v>
      </c>
      <c r="K270" s="77"/>
      <c r="L270" s="77"/>
      <c r="M270" s="77"/>
      <c r="N270" s="77"/>
      <c r="O270" s="77"/>
      <c r="P270" s="77"/>
      <c r="Q270" s="77"/>
      <c r="R270" s="77"/>
      <c r="S270" s="77"/>
      <c r="T270" s="77"/>
      <c r="U270" s="77"/>
      <c r="V270" s="77"/>
      <c r="W270" s="77"/>
      <c r="X270" s="77"/>
      <c r="Y270" s="77"/>
      <c r="Z270" s="77"/>
      <c r="AA270" s="77"/>
      <c r="AB270" s="77"/>
      <c r="AC270" s="77"/>
      <c r="AD270" s="77"/>
    </row>
    <row r="271" spans="1:30" s="65" customFormat="1"/>
    <row r="272" spans="1:30" s="65" customFormat="1">
      <c r="A272" s="41" t="s">
        <v>42</v>
      </c>
      <c r="B272" s="65" t="str">
        <f xml:space="preserve"> VLOOKUP(A272,'Reg Dump'!A:C,2,FALSE)</f>
        <v>0x010F1111</v>
      </c>
      <c r="C272" s="65" t="str">
        <f t="shared" ref="C272:J272" si="268">HEX2BIN(LEFT(RIGHT(RIGHT($B272,8),C$1),1),4)</f>
        <v>0000</v>
      </c>
      <c r="D272" s="65" t="str">
        <f t="shared" si="268"/>
        <v>0001</v>
      </c>
      <c r="E272" s="65" t="str">
        <f t="shared" si="268"/>
        <v>0000</v>
      </c>
      <c r="F272" s="65" t="str">
        <f t="shared" si="268"/>
        <v>1111</v>
      </c>
      <c r="G272" s="65" t="str">
        <f t="shared" si="268"/>
        <v>0001</v>
      </c>
      <c r="H272" s="65" t="str">
        <f t="shared" si="268"/>
        <v>0001</v>
      </c>
      <c r="I272" s="65" t="str">
        <f t="shared" si="268"/>
        <v>0001</v>
      </c>
      <c r="J272" s="65" t="str">
        <f t="shared" si="268"/>
        <v>0001</v>
      </c>
      <c r="K272" s="72" t="s">
        <v>86</v>
      </c>
      <c r="L272" s="72" t="s">
        <v>116</v>
      </c>
      <c r="M272" s="72" t="s">
        <v>86</v>
      </c>
      <c r="N272" s="72" t="s">
        <v>113</v>
      </c>
      <c r="O272" s="72" t="s">
        <v>86</v>
      </c>
      <c r="P272" s="72" t="s">
        <v>114</v>
      </c>
      <c r="Q272" s="72" t="s">
        <v>86</v>
      </c>
      <c r="R272" s="72" t="s">
        <v>115</v>
      </c>
    </row>
    <row r="273" spans="1:30" s="65" customFormat="1" hidden="1">
      <c r="B273" s="65" t="str">
        <f>CONCATENATE(C272,D272,E272,F272,G272,H272,I272,J272)</f>
        <v>00000001000011110001000100010001</v>
      </c>
      <c r="K273" s="69">
        <v>31</v>
      </c>
      <c r="L273" s="69">
        <v>27</v>
      </c>
      <c r="M273" s="69">
        <v>23</v>
      </c>
      <c r="N273" s="73">
        <v>20</v>
      </c>
      <c r="O273" s="73">
        <v>15</v>
      </c>
      <c r="P273" s="75">
        <v>12</v>
      </c>
      <c r="Q273" s="76">
        <v>7</v>
      </c>
      <c r="R273" s="73">
        <v>4</v>
      </c>
    </row>
    <row r="274" spans="1:30" s="65" customFormat="1" hidden="1">
      <c r="K274" s="71">
        <v>4</v>
      </c>
      <c r="L274" s="71">
        <v>4</v>
      </c>
      <c r="M274" s="71">
        <v>3</v>
      </c>
      <c r="N274" s="71">
        <v>5</v>
      </c>
      <c r="O274" s="71">
        <v>3</v>
      </c>
      <c r="P274" s="71">
        <v>5</v>
      </c>
      <c r="Q274" s="71">
        <v>3</v>
      </c>
      <c r="R274" s="71">
        <v>5</v>
      </c>
    </row>
    <row r="275" spans="1:30" s="65" customFormat="1">
      <c r="B275" s="70" t="s">
        <v>411</v>
      </c>
      <c r="K275" s="71" t="str">
        <f t="shared" ref="K275:R275" si="269">MID($B273,32-K273,K274)</f>
        <v>0000</v>
      </c>
      <c r="L275" s="71" t="str">
        <f t="shared" si="269"/>
        <v>0001</v>
      </c>
      <c r="M275" s="71" t="str">
        <f t="shared" si="269"/>
        <v>000</v>
      </c>
      <c r="N275" s="71" t="str">
        <f t="shared" si="269"/>
        <v>01111</v>
      </c>
      <c r="O275" s="71" t="str">
        <f t="shared" si="269"/>
        <v>000</v>
      </c>
      <c r="P275" s="71" t="str">
        <f t="shared" si="269"/>
        <v>10001</v>
      </c>
      <c r="Q275" s="71" t="str">
        <f t="shared" si="269"/>
        <v>000</v>
      </c>
      <c r="R275" s="71" t="str">
        <f t="shared" si="269"/>
        <v>10001</v>
      </c>
    </row>
    <row r="276" spans="1:30" s="65" customFormat="1">
      <c r="B276" s="59" t="s">
        <v>412</v>
      </c>
      <c r="K276" s="71">
        <f t="shared" ref="K276:R276" si="270">BIN2DEC(K275)</f>
        <v>0</v>
      </c>
      <c r="L276" s="71">
        <f t="shared" si="270"/>
        <v>1</v>
      </c>
      <c r="M276" s="71">
        <f t="shared" si="270"/>
        <v>0</v>
      </c>
      <c r="N276" s="71">
        <f t="shared" si="270"/>
        <v>15</v>
      </c>
      <c r="O276" s="71">
        <f t="shared" si="270"/>
        <v>0</v>
      </c>
      <c r="P276" s="71">
        <f t="shared" si="270"/>
        <v>17</v>
      </c>
      <c r="Q276" s="71">
        <f t="shared" si="270"/>
        <v>0</v>
      </c>
      <c r="R276" s="71">
        <f t="shared" si="270"/>
        <v>17</v>
      </c>
    </row>
    <row r="277" spans="1:30" s="65" customFormat="1" hidden="1">
      <c r="B277" s="107" t="str">
        <f>K277&amp;L277&amp;M277&amp;N277&amp;O277&amp;P277&amp;Q277&amp;R277&amp;S277&amp;T277&amp;U277&amp;V277&amp;W277&amp;X277&amp;Y277&amp;Z277&amp;AA277&amp;AB277&amp;AC277&amp;AD277</f>
        <v>00000001000011110001000100010001</v>
      </c>
      <c r="C277" s="65" t="str">
        <f>MID($B277,(8-C$1)*4+1,4)</f>
        <v>0000</v>
      </c>
      <c r="D277" s="65" t="str">
        <f t="shared" ref="D277:J277" si="271">MID($B277,(8-D$1)*4+1,4)</f>
        <v>0001</v>
      </c>
      <c r="E277" s="65" t="str">
        <f t="shared" si="271"/>
        <v>0000</v>
      </c>
      <c r="F277" s="65" t="str">
        <f t="shared" si="271"/>
        <v>1111</v>
      </c>
      <c r="G277" s="65" t="str">
        <f t="shared" si="271"/>
        <v>0001</v>
      </c>
      <c r="H277" s="65" t="str">
        <f t="shared" si="271"/>
        <v>0001</v>
      </c>
      <c r="I277" s="65" t="str">
        <f t="shared" si="271"/>
        <v>0001</v>
      </c>
      <c r="J277" s="65" t="str">
        <f t="shared" si="271"/>
        <v>0001</v>
      </c>
      <c r="K277" s="77" t="str">
        <f>DEC2BIN(K276,K274)</f>
        <v>0000</v>
      </c>
      <c r="L277" s="77" t="str">
        <f>DEC2BIN(L276,L274)</f>
        <v>0001</v>
      </c>
      <c r="M277" s="77" t="str">
        <f t="shared" ref="M277:R277" si="272">DEC2BIN(M276,M274)</f>
        <v>000</v>
      </c>
      <c r="N277" s="77" t="str">
        <f t="shared" si="272"/>
        <v>01111</v>
      </c>
      <c r="O277" s="77" t="str">
        <f t="shared" si="272"/>
        <v>000</v>
      </c>
      <c r="P277" s="77" t="str">
        <f t="shared" si="272"/>
        <v>10001</v>
      </c>
      <c r="Q277" s="77" t="str">
        <f t="shared" si="272"/>
        <v>000</v>
      </c>
      <c r="R277" s="77" t="str">
        <f t="shared" si="272"/>
        <v>10001</v>
      </c>
      <c r="S277" s="77"/>
      <c r="T277" s="77"/>
      <c r="U277" s="77"/>
      <c r="V277" s="77"/>
      <c r="W277" s="77"/>
      <c r="X277" s="77"/>
      <c r="Y277" s="77"/>
      <c r="Z277" s="77"/>
      <c r="AA277" s="77"/>
      <c r="AB277" s="77"/>
      <c r="AC277" s="77"/>
      <c r="AD277" s="77"/>
    </row>
    <row r="278" spans="1:30" s="65" customFormat="1">
      <c r="A278" s="65" t="str">
        <f>IF(B278&lt;&gt;B272,"Register value modified:","Register matches RegDump:")</f>
        <v>Register matches RegDump:</v>
      </c>
      <c r="B278" s="65" t="str">
        <f>"0x"&amp;C278&amp;D278&amp;E278&amp;F278&amp;G278&amp;H278&amp;I278&amp;J278</f>
        <v>0x010F1111</v>
      </c>
      <c r="C278" s="65" t="str">
        <f>BIN2HEX(C277,1)</f>
        <v>0</v>
      </c>
      <c r="D278" s="65" t="str">
        <f t="shared" ref="D278:J278" si="273">BIN2HEX(D277,1)</f>
        <v>1</v>
      </c>
      <c r="E278" s="65" t="str">
        <f t="shared" si="273"/>
        <v>0</v>
      </c>
      <c r="F278" s="65" t="str">
        <f t="shared" si="273"/>
        <v>F</v>
      </c>
      <c r="G278" s="65" t="str">
        <f t="shared" si="273"/>
        <v>1</v>
      </c>
      <c r="H278" s="65" t="str">
        <f t="shared" si="273"/>
        <v>1</v>
      </c>
      <c r="I278" s="65" t="str">
        <f t="shared" si="273"/>
        <v>1</v>
      </c>
      <c r="J278" s="65" t="str">
        <f t="shared" si="273"/>
        <v>1</v>
      </c>
      <c r="K278" s="77"/>
      <c r="L278" s="77"/>
      <c r="M278" s="77"/>
      <c r="N278" s="77"/>
      <c r="O278" s="77"/>
      <c r="P278" s="77"/>
      <c r="Q278" s="77"/>
      <c r="R278" s="77"/>
      <c r="S278" s="77"/>
      <c r="T278" s="77"/>
      <c r="U278" s="77"/>
      <c r="V278" s="77"/>
      <c r="W278" s="77"/>
      <c r="X278" s="77"/>
      <c r="Y278" s="77"/>
      <c r="Z278" s="77"/>
      <c r="AA278" s="77"/>
      <c r="AB278" s="77"/>
      <c r="AC278" s="77"/>
      <c r="AD278" s="77"/>
    </row>
    <row r="279" spans="1:30" s="65" customFormat="1"/>
    <row r="280" spans="1:30" s="65" customFormat="1" ht="14.45" customHeight="1">
      <c r="A280" s="41" t="s">
        <v>43</v>
      </c>
      <c r="B280" s="65" t="str">
        <f xml:space="preserve"> VLOOKUP(A280,'Reg Dump'!A:C,2,FALSE)</f>
        <v>0x8F070000</v>
      </c>
      <c r="C280" s="65" t="str">
        <f t="shared" ref="C280:J280" si="274">HEX2BIN(LEFT(RIGHT(RIGHT($B280,8),C$1),1),4)</f>
        <v>1000</v>
      </c>
      <c r="D280" s="65" t="str">
        <f t="shared" si="274"/>
        <v>1111</v>
      </c>
      <c r="E280" s="65" t="str">
        <f t="shared" si="274"/>
        <v>0000</v>
      </c>
      <c r="F280" s="65" t="str">
        <f t="shared" si="274"/>
        <v>0111</v>
      </c>
      <c r="G280" s="65" t="str">
        <f t="shared" si="274"/>
        <v>0000</v>
      </c>
      <c r="H280" s="65" t="str">
        <f t="shared" si="274"/>
        <v>0000</v>
      </c>
      <c r="I280" s="65" t="str">
        <f t="shared" si="274"/>
        <v>0000</v>
      </c>
      <c r="J280" s="65" t="str">
        <f t="shared" si="274"/>
        <v>0000</v>
      </c>
      <c r="K280" s="67" t="s">
        <v>86</v>
      </c>
      <c r="L280" s="67" t="s">
        <v>86</v>
      </c>
      <c r="M280" s="67" t="s">
        <v>117</v>
      </c>
      <c r="N280" s="67" t="s">
        <v>86</v>
      </c>
      <c r="O280" s="67" t="s">
        <v>118</v>
      </c>
      <c r="P280" s="67" t="s">
        <v>86</v>
      </c>
      <c r="Q280" s="67" t="s">
        <v>119</v>
      </c>
      <c r="R280" s="67" t="s">
        <v>122</v>
      </c>
      <c r="S280" s="67" t="s">
        <v>121</v>
      </c>
      <c r="T280" s="67" t="s">
        <v>86</v>
      </c>
      <c r="U280" s="67" t="s">
        <v>120</v>
      </c>
    </row>
    <row r="281" spans="1:30" s="65" customFormat="1" ht="14.45" hidden="1" customHeight="1">
      <c r="B281" s="65" t="str">
        <f>CONCATENATE(C280,D280,E280,F280,G280,H280,I280,J280)</f>
        <v>10001111000001110000000000000000</v>
      </c>
      <c r="K281" s="71">
        <v>31</v>
      </c>
      <c r="L281" s="71">
        <v>30</v>
      </c>
      <c r="M281" s="71">
        <v>28</v>
      </c>
      <c r="N281" s="71">
        <v>23</v>
      </c>
      <c r="O281" s="71">
        <v>19</v>
      </c>
      <c r="P281" s="71">
        <v>15</v>
      </c>
      <c r="Q281" s="76">
        <v>11</v>
      </c>
      <c r="R281" s="71">
        <v>7</v>
      </c>
      <c r="S281" s="71">
        <v>6</v>
      </c>
      <c r="T281" s="76">
        <v>5</v>
      </c>
      <c r="U281" s="76">
        <v>3</v>
      </c>
    </row>
    <row r="282" spans="1:30" s="65" customFormat="1" ht="14.45" hidden="1" customHeight="1">
      <c r="K282" s="71">
        <v>1</v>
      </c>
      <c r="L282" s="71">
        <v>2</v>
      </c>
      <c r="M282" s="71">
        <v>5</v>
      </c>
      <c r="N282" s="71">
        <v>4</v>
      </c>
      <c r="O282" s="71">
        <v>4</v>
      </c>
      <c r="P282" s="71">
        <v>4</v>
      </c>
      <c r="Q282" s="71">
        <v>4</v>
      </c>
      <c r="R282" s="71">
        <v>1</v>
      </c>
      <c r="S282" s="71">
        <v>1</v>
      </c>
      <c r="T282" s="71">
        <v>2</v>
      </c>
      <c r="U282" s="71">
        <v>4</v>
      </c>
    </row>
    <row r="283" spans="1:30" s="65" customFormat="1" ht="14.45" customHeight="1">
      <c r="B283" s="70" t="s">
        <v>411</v>
      </c>
      <c r="K283" s="71" t="str">
        <f t="shared" ref="K283:U283" si="275">MID($B281,32-K281,K282)</f>
        <v>1</v>
      </c>
      <c r="L283" s="71" t="str">
        <f t="shared" si="275"/>
        <v>00</v>
      </c>
      <c r="M283" s="71" t="str">
        <f t="shared" si="275"/>
        <v>01111</v>
      </c>
      <c r="N283" s="71" t="str">
        <f t="shared" si="275"/>
        <v>0000</v>
      </c>
      <c r="O283" s="71" t="str">
        <f t="shared" si="275"/>
        <v>0111</v>
      </c>
      <c r="P283" s="71" t="str">
        <f t="shared" si="275"/>
        <v>0000</v>
      </c>
      <c r="Q283" s="71" t="str">
        <f t="shared" si="275"/>
        <v>0000</v>
      </c>
      <c r="R283" s="71" t="str">
        <f t="shared" si="275"/>
        <v>0</v>
      </c>
      <c r="S283" s="71" t="str">
        <f t="shared" si="275"/>
        <v>0</v>
      </c>
      <c r="T283" s="71" t="str">
        <f t="shared" si="275"/>
        <v>00</v>
      </c>
      <c r="U283" s="71" t="str">
        <f t="shared" si="275"/>
        <v>0000</v>
      </c>
    </row>
    <row r="284" spans="1:30" s="65" customFormat="1">
      <c r="B284" s="59" t="s">
        <v>412</v>
      </c>
      <c r="K284" s="71">
        <f t="shared" ref="K284:U284" si="276">BIN2DEC(K283)</f>
        <v>1</v>
      </c>
      <c r="L284" s="71">
        <f t="shared" si="276"/>
        <v>0</v>
      </c>
      <c r="M284" s="71">
        <f t="shared" si="276"/>
        <v>15</v>
      </c>
      <c r="N284" s="71">
        <f t="shared" si="276"/>
        <v>0</v>
      </c>
      <c r="O284" s="71">
        <f t="shared" si="276"/>
        <v>7</v>
      </c>
      <c r="P284" s="71">
        <f t="shared" si="276"/>
        <v>0</v>
      </c>
      <c r="Q284" s="71">
        <f t="shared" si="276"/>
        <v>0</v>
      </c>
      <c r="R284" s="71">
        <f t="shared" si="276"/>
        <v>0</v>
      </c>
      <c r="S284" s="71">
        <f t="shared" si="276"/>
        <v>0</v>
      </c>
      <c r="T284" s="71">
        <f t="shared" si="276"/>
        <v>0</v>
      </c>
      <c r="U284" s="71">
        <f t="shared" si="276"/>
        <v>0</v>
      </c>
    </row>
    <row r="285" spans="1:30" s="65" customFormat="1" hidden="1">
      <c r="B285" s="107" t="str">
        <f>K285&amp;L285&amp;M285&amp;N285&amp;O285&amp;P285&amp;Q285&amp;R285&amp;S285&amp;T285&amp;U285&amp;V285&amp;W285&amp;X285&amp;Y285&amp;Z285&amp;AA285&amp;AB285&amp;AC285&amp;AD285</f>
        <v>10001111000001110000000000000000</v>
      </c>
      <c r="C285" s="65" t="str">
        <f>MID($B285,(8-C$1)*4+1,4)</f>
        <v>1000</v>
      </c>
      <c r="D285" s="65" t="str">
        <f t="shared" ref="D285:J285" si="277">MID($B285,(8-D$1)*4+1,4)</f>
        <v>1111</v>
      </c>
      <c r="E285" s="65" t="str">
        <f t="shared" si="277"/>
        <v>0000</v>
      </c>
      <c r="F285" s="65" t="str">
        <f t="shared" si="277"/>
        <v>0111</v>
      </c>
      <c r="G285" s="65" t="str">
        <f t="shared" si="277"/>
        <v>0000</v>
      </c>
      <c r="H285" s="65" t="str">
        <f t="shared" si="277"/>
        <v>0000</v>
      </c>
      <c r="I285" s="65" t="str">
        <f t="shared" si="277"/>
        <v>0000</v>
      </c>
      <c r="J285" s="65" t="str">
        <f t="shared" si="277"/>
        <v>0000</v>
      </c>
      <c r="K285" s="77" t="str">
        <f>DEC2BIN(K284,K282)</f>
        <v>1</v>
      </c>
      <c r="L285" s="77" t="str">
        <f t="shared" ref="L285" si="278">DEC2BIN(L284,L282)</f>
        <v>00</v>
      </c>
      <c r="M285" s="77" t="str">
        <f t="shared" ref="M285" si="279">DEC2BIN(M284,M282)</f>
        <v>01111</v>
      </c>
      <c r="N285" s="77" t="str">
        <f t="shared" ref="N285" si="280">DEC2BIN(N284,N282)</f>
        <v>0000</v>
      </c>
      <c r="O285" s="77" t="str">
        <f t="shared" ref="O285" si="281">DEC2BIN(O284,O282)</f>
        <v>0111</v>
      </c>
      <c r="P285" s="77" t="str">
        <f t="shared" ref="P285" si="282">DEC2BIN(P284,P282)</f>
        <v>0000</v>
      </c>
      <c r="Q285" s="77" t="str">
        <f t="shared" ref="Q285" si="283">DEC2BIN(Q284,Q282)</f>
        <v>0000</v>
      </c>
      <c r="R285" s="77" t="str">
        <f t="shared" ref="R285" si="284">DEC2BIN(R284,R282)</f>
        <v>0</v>
      </c>
      <c r="S285" s="77" t="str">
        <f t="shared" ref="S285" si="285">DEC2BIN(S284,S282)</f>
        <v>0</v>
      </c>
      <c r="T285" s="77" t="str">
        <f t="shared" ref="T285" si="286">DEC2BIN(T284,T282)</f>
        <v>00</v>
      </c>
      <c r="U285" s="77" t="str">
        <f t="shared" ref="U285" si="287">DEC2BIN(U284,U282)</f>
        <v>0000</v>
      </c>
      <c r="V285" s="77"/>
      <c r="W285" s="77"/>
      <c r="X285" s="77"/>
      <c r="Y285" s="77"/>
      <c r="Z285" s="77"/>
      <c r="AA285" s="77"/>
      <c r="AB285" s="77"/>
      <c r="AC285" s="77"/>
      <c r="AD285" s="77"/>
    </row>
    <row r="286" spans="1:30" s="65" customFormat="1">
      <c r="A286" s="65" t="str">
        <f>IF(B286&lt;&gt;B280,"Register value modified:","Register matches RegDump:")</f>
        <v>Register matches RegDump:</v>
      </c>
      <c r="B286" s="65" t="str">
        <f>"0x"&amp;C286&amp;D286&amp;E286&amp;F286&amp;G286&amp;H286&amp;I286&amp;J286</f>
        <v>0x8F070000</v>
      </c>
      <c r="C286" s="65" t="str">
        <f>BIN2HEX(C285,1)</f>
        <v>8</v>
      </c>
      <c r="D286" s="65" t="str">
        <f t="shared" ref="D286:J286" si="288">BIN2HEX(D285,1)</f>
        <v>F</v>
      </c>
      <c r="E286" s="65" t="str">
        <f t="shared" si="288"/>
        <v>0</v>
      </c>
      <c r="F286" s="65" t="str">
        <f t="shared" si="288"/>
        <v>7</v>
      </c>
      <c r="G286" s="65" t="str">
        <f t="shared" si="288"/>
        <v>0</v>
      </c>
      <c r="H286" s="65" t="str">
        <f t="shared" si="288"/>
        <v>0</v>
      </c>
      <c r="I286" s="65" t="str">
        <f t="shared" si="288"/>
        <v>0</v>
      </c>
      <c r="J286" s="65" t="str">
        <f t="shared" si="288"/>
        <v>0</v>
      </c>
      <c r="K286" s="77"/>
      <c r="L286" s="77"/>
      <c r="M286" s="77"/>
      <c r="N286" s="77"/>
      <c r="O286" s="77"/>
      <c r="P286" s="77"/>
      <c r="Q286" s="77"/>
      <c r="R286" s="77"/>
      <c r="S286" s="77"/>
      <c r="T286" s="77"/>
      <c r="U286" s="77"/>
      <c r="V286" s="77"/>
      <c r="W286" s="77"/>
      <c r="X286" s="77"/>
      <c r="Y286" s="77"/>
      <c r="Z286" s="77"/>
      <c r="AA286" s="77"/>
      <c r="AB286" s="77"/>
      <c r="AC286" s="77"/>
      <c r="AD286" s="77"/>
    </row>
    <row r="287" spans="1:30" s="65" customFormat="1"/>
    <row r="288" spans="1:30" s="65" customFormat="1">
      <c r="A288" s="41" t="s">
        <v>44</v>
      </c>
      <c r="B288" s="110" t="str">
        <f xml:space="preserve"> VLOOKUP(A288,'Reg Dump'!A:C,2,FALSE)</f>
        <v>0x00000F00</v>
      </c>
      <c r="C288" s="65" t="str">
        <f t="shared" ref="C288:J288" si="289">HEX2BIN(LEFT(RIGHT(RIGHT($B288,8),C$1),1),4)</f>
        <v>0000</v>
      </c>
      <c r="D288" s="65" t="str">
        <f t="shared" si="289"/>
        <v>0000</v>
      </c>
      <c r="E288" s="65" t="str">
        <f t="shared" si="289"/>
        <v>0000</v>
      </c>
      <c r="F288" s="65" t="str">
        <f t="shared" si="289"/>
        <v>0000</v>
      </c>
      <c r="G288" s="65" t="str">
        <f t="shared" si="289"/>
        <v>0000</v>
      </c>
      <c r="H288" s="65" t="str">
        <f t="shared" si="289"/>
        <v>1111</v>
      </c>
      <c r="I288" s="65" t="str">
        <f t="shared" si="289"/>
        <v>0000</v>
      </c>
      <c r="J288" s="65" t="str">
        <f t="shared" si="289"/>
        <v>0000</v>
      </c>
      <c r="K288" s="71" t="s">
        <v>86</v>
      </c>
      <c r="L288" s="71" t="s">
        <v>123</v>
      </c>
      <c r="M288" s="71" t="s">
        <v>86</v>
      </c>
      <c r="N288" s="71" t="s">
        <v>124</v>
      </c>
      <c r="O288" s="71" t="s">
        <v>125</v>
      </c>
    </row>
    <row r="289" spans="1:30" s="65" customFormat="1" hidden="1">
      <c r="B289" s="65" t="str">
        <f>CONCATENATE(C288,D288,E288,F288,G288,H288,I288,J288)</f>
        <v>00000000000000000000111100000000</v>
      </c>
      <c r="K289" s="71">
        <v>31</v>
      </c>
      <c r="L289" s="76">
        <v>11</v>
      </c>
      <c r="M289" s="71">
        <v>7</v>
      </c>
      <c r="N289" s="71">
        <v>6</v>
      </c>
      <c r="O289" s="76">
        <v>5</v>
      </c>
    </row>
    <row r="290" spans="1:30" s="65" customFormat="1" hidden="1">
      <c r="K290" s="71">
        <v>20</v>
      </c>
      <c r="L290" s="71">
        <v>4</v>
      </c>
      <c r="M290" s="71">
        <v>1</v>
      </c>
      <c r="N290" s="71">
        <v>1</v>
      </c>
      <c r="O290" s="71">
        <v>6</v>
      </c>
    </row>
    <row r="291" spans="1:30" s="65" customFormat="1">
      <c r="B291" s="70" t="s">
        <v>411</v>
      </c>
      <c r="K291" s="71" t="str">
        <f>MID($B289,32-K289,K290)</f>
        <v>00000000000000000000</v>
      </c>
      <c r="L291" s="71" t="str">
        <f>MID($B289,32-L289,L290)</f>
        <v>1111</v>
      </c>
      <c r="M291" s="71" t="str">
        <f>MID($B289,32-M289,M290)</f>
        <v>0</v>
      </c>
      <c r="N291" s="71" t="str">
        <f>MID($B289,32-N289,N290)</f>
        <v>0</v>
      </c>
      <c r="O291" s="71" t="str">
        <f>MID($B289,32-O289,O290)</f>
        <v>000000</v>
      </c>
    </row>
    <row r="292" spans="1:30" s="65" customFormat="1">
      <c r="B292" s="59" t="s">
        <v>412</v>
      </c>
      <c r="K292" s="108" t="s">
        <v>520</v>
      </c>
      <c r="L292" s="71">
        <f>BIN2DEC(L291)</f>
        <v>15</v>
      </c>
      <c r="M292" s="71">
        <f>BIN2DEC(M291)</f>
        <v>0</v>
      </c>
      <c r="N292" s="71">
        <f>BIN2DEC(N291)</f>
        <v>0</v>
      </c>
      <c r="O292" s="71">
        <f>BIN2DEC(O291)</f>
        <v>0</v>
      </c>
    </row>
    <row r="293" spans="1:30" s="65" customFormat="1" hidden="1">
      <c r="B293" s="107" t="str">
        <f>K293&amp;L293&amp;M293&amp;N293&amp;O293&amp;P293&amp;Q293&amp;R293&amp;S293&amp;T293&amp;U293&amp;V293&amp;W293&amp;X293&amp;Y293&amp;Z293&amp;AA293&amp;AB293&amp;AC293&amp;AD293</f>
        <v>00000000000000000000111100000000</v>
      </c>
      <c r="C293" s="65" t="str">
        <f>MID($B293,(8-C$1)*4+1,4)</f>
        <v>0000</v>
      </c>
      <c r="D293" s="65" t="str">
        <f t="shared" ref="D293:J293" si="290">MID($B293,(8-D$1)*4+1,4)</f>
        <v>0000</v>
      </c>
      <c r="E293" s="65" t="str">
        <f t="shared" si="290"/>
        <v>0000</v>
      </c>
      <c r="F293" s="65" t="str">
        <f t="shared" si="290"/>
        <v>0000</v>
      </c>
      <c r="G293" s="65" t="str">
        <f t="shared" si="290"/>
        <v>0000</v>
      </c>
      <c r="H293" s="65" t="str">
        <f t="shared" si="290"/>
        <v>1111</v>
      </c>
      <c r="I293" s="65" t="str">
        <f t="shared" si="290"/>
        <v>0000</v>
      </c>
      <c r="J293" s="65" t="str">
        <f t="shared" si="290"/>
        <v>0000</v>
      </c>
      <c r="K293" s="109" t="s">
        <v>520</v>
      </c>
      <c r="L293" s="77" t="str">
        <f>DEC2BIN(L292,L290)</f>
        <v>1111</v>
      </c>
      <c r="M293" s="77" t="str">
        <f t="shared" ref="M293:O293" si="291">DEC2BIN(M292,M290)</f>
        <v>0</v>
      </c>
      <c r="N293" s="77" t="str">
        <f t="shared" si="291"/>
        <v>0</v>
      </c>
      <c r="O293" s="77" t="str">
        <f t="shared" si="291"/>
        <v>000000</v>
      </c>
      <c r="P293" s="77"/>
      <c r="Q293" s="77"/>
      <c r="R293" s="77"/>
      <c r="S293" s="77"/>
      <c r="T293" s="77"/>
      <c r="U293" s="77"/>
      <c r="V293" s="77"/>
      <c r="W293" s="77"/>
      <c r="X293" s="77"/>
      <c r="Y293" s="77"/>
      <c r="Z293" s="77"/>
      <c r="AA293" s="77"/>
      <c r="AB293" s="77"/>
      <c r="AC293" s="77"/>
      <c r="AD293" s="77"/>
    </row>
    <row r="294" spans="1:30" s="65" customFormat="1">
      <c r="A294" s="65" t="str">
        <f>IF(B294&lt;&gt;B288,"Register value modified:","Register matches RegDump:")</f>
        <v>Register matches RegDump:</v>
      </c>
      <c r="B294" s="65" t="str">
        <f>"0x"&amp;C294&amp;D294&amp;E294&amp;F294&amp;G294&amp;H294&amp;I294&amp;J294</f>
        <v>0x00000F00</v>
      </c>
      <c r="C294" s="65" t="str">
        <f>BIN2HEX(C293,1)</f>
        <v>0</v>
      </c>
      <c r="D294" s="65" t="str">
        <f t="shared" ref="D294:J294" si="292">BIN2HEX(D293,1)</f>
        <v>0</v>
      </c>
      <c r="E294" s="65" t="str">
        <f t="shared" si="292"/>
        <v>0</v>
      </c>
      <c r="F294" s="65" t="str">
        <f t="shared" si="292"/>
        <v>0</v>
      </c>
      <c r="G294" s="65" t="str">
        <f t="shared" si="292"/>
        <v>0</v>
      </c>
      <c r="H294" s="65" t="str">
        <f t="shared" si="292"/>
        <v>F</v>
      </c>
      <c r="I294" s="65" t="str">
        <f t="shared" si="292"/>
        <v>0</v>
      </c>
      <c r="J294" s="65" t="str">
        <f t="shared" si="292"/>
        <v>0</v>
      </c>
      <c r="K294" s="77"/>
      <c r="L294" s="77"/>
      <c r="M294" s="77"/>
      <c r="N294" s="77"/>
      <c r="O294" s="77"/>
      <c r="P294" s="77"/>
      <c r="Q294" s="77"/>
      <c r="R294" s="77"/>
      <c r="S294" s="77"/>
      <c r="T294" s="77"/>
      <c r="U294" s="77"/>
      <c r="V294" s="77"/>
      <c r="W294" s="77"/>
      <c r="X294" s="77"/>
      <c r="Y294" s="77"/>
      <c r="Z294" s="77"/>
      <c r="AA294" s="77"/>
      <c r="AB294" s="77"/>
      <c r="AC294" s="77"/>
      <c r="AD294" s="77"/>
    </row>
    <row r="295" spans="1:30" s="65" customFormat="1">
      <c r="K295" s="77"/>
      <c r="L295" s="77"/>
      <c r="M295" s="77"/>
      <c r="N295" s="77"/>
      <c r="O295" s="77"/>
      <c r="P295" s="77"/>
      <c r="Q295" s="77"/>
      <c r="R295" s="77"/>
      <c r="S295" s="77"/>
      <c r="T295" s="77"/>
      <c r="U295" s="77"/>
      <c r="V295" s="77"/>
      <c r="W295" s="77"/>
      <c r="X295" s="77"/>
      <c r="Y295" s="77"/>
      <c r="Z295" s="77"/>
      <c r="AA295" s="77"/>
      <c r="AB295" s="77"/>
      <c r="AC295" s="77"/>
      <c r="AD295" s="77"/>
    </row>
    <row r="296" spans="1:30" s="17" customFormat="1"/>
    <row r="297" spans="1:30" ht="23.25">
      <c r="A297" s="2" t="s">
        <v>159</v>
      </c>
      <c r="C297" s="3" t="s">
        <v>67</v>
      </c>
      <c r="D297" s="3" t="s">
        <v>68</v>
      </c>
      <c r="E297" s="3" t="s">
        <v>69</v>
      </c>
      <c r="F297" s="3" t="s">
        <v>70</v>
      </c>
      <c r="G297" s="3" t="s">
        <v>71</v>
      </c>
      <c r="H297" s="3" t="s">
        <v>72</v>
      </c>
      <c r="I297" s="3" t="s">
        <v>73</v>
      </c>
      <c r="J297" s="3" t="s">
        <v>74</v>
      </c>
      <c r="K297" s="3" t="s">
        <v>413</v>
      </c>
    </row>
    <row r="298" spans="1:30" s="42" customFormat="1">
      <c r="A298" s="31" t="s">
        <v>45</v>
      </c>
      <c r="B298" s="42" t="str">
        <f xml:space="preserve"> VLOOKUP(A298,'Reg Dump'!A:C,2,FALSE)</f>
        <v>0x00001000</v>
      </c>
      <c r="C298" s="43" t="str">
        <f t="shared" ref="C298:J298" si="293">HEX2BIN(LEFT(RIGHT(RIGHT($B298,8),C$1),1),4)</f>
        <v>0000</v>
      </c>
      <c r="D298" s="43" t="str">
        <f t="shared" si="293"/>
        <v>0000</v>
      </c>
      <c r="E298" s="43" t="str">
        <f t="shared" si="293"/>
        <v>0000</v>
      </c>
      <c r="F298" s="43" t="str">
        <f t="shared" si="293"/>
        <v>0000</v>
      </c>
      <c r="G298" s="43" t="str">
        <f t="shared" si="293"/>
        <v>0001</v>
      </c>
      <c r="H298" s="43" t="str">
        <f t="shared" si="293"/>
        <v>0000</v>
      </c>
      <c r="I298" s="43" t="str">
        <f t="shared" si="293"/>
        <v>0000</v>
      </c>
      <c r="J298" s="43" t="str">
        <f t="shared" si="293"/>
        <v>0000</v>
      </c>
      <c r="K298" s="57" t="s">
        <v>77</v>
      </c>
      <c r="L298" s="57" t="s">
        <v>78</v>
      </c>
      <c r="M298" s="57" t="s">
        <v>79</v>
      </c>
      <c r="N298" s="57" t="s">
        <v>80</v>
      </c>
      <c r="O298" s="57" t="s">
        <v>81</v>
      </c>
      <c r="P298" s="57" t="s">
        <v>82</v>
      </c>
      <c r="Q298" s="106" t="s">
        <v>83</v>
      </c>
      <c r="R298" s="57" t="s">
        <v>84</v>
      </c>
      <c r="S298" s="57" t="s">
        <v>85</v>
      </c>
      <c r="T298" s="58" t="s">
        <v>86</v>
      </c>
      <c r="U298" s="57" t="s">
        <v>87</v>
      </c>
      <c r="V298" s="57" t="s">
        <v>88</v>
      </c>
      <c r="W298" s="57" t="s">
        <v>86</v>
      </c>
      <c r="X298" s="100" t="s">
        <v>89</v>
      </c>
      <c r="Y298" s="58" t="s">
        <v>90</v>
      </c>
      <c r="Z298" s="101" t="s">
        <v>91</v>
      </c>
      <c r="AA298" s="58" t="s">
        <v>86</v>
      </c>
      <c r="AB298" s="57" t="s">
        <v>92</v>
      </c>
      <c r="AC298" s="58" t="s">
        <v>86</v>
      </c>
      <c r="AD298" s="57" t="s">
        <v>93</v>
      </c>
    </row>
    <row r="299" spans="1:30" s="45" customFormat="1" hidden="1">
      <c r="B299" s="42" t="str">
        <f>CONCATENATE(C298,D298,E298,F298,G298,H298,I298,J298)</f>
        <v>00000000000000000001000000000000</v>
      </c>
      <c r="K299" s="46">
        <v>31</v>
      </c>
      <c r="L299" s="46">
        <v>30</v>
      </c>
      <c r="M299" s="46">
        <v>29</v>
      </c>
      <c r="N299" s="46">
        <v>28</v>
      </c>
      <c r="O299" s="46">
        <v>27</v>
      </c>
      <c r="P299" s="46">
        <v>26</v>
      </c>
      <c r="Q299" s="46">
        <v>24</v>
      </c>
      <c r="R299" s="46">
        <v>22</v>
      </c>
      <c r="S299" s="46">
        <v>21</v>
      </c>
      <c r="T299" s="46">
        <v>20</v>
      </c>
      <c r="U299" s="46">
        <v>19</v>
      </c>
      <c r="V299" s="46">
        <v>17</v>
      </c>
      <c r="W299" s="46">
        <v>15</v>
      </c>
      <c r="X299" s="46">
        <v>13</v>
      </c>
      <c r="Y299" s="46">
        <v>11</v>
      </c>
      <c r="Z299" s="46">
        <v>9</v>
      </c>
      <c r="AA299" s="46">
        <v>7</v>
      </c>
      <c r="AB299" s="46">
        <v>4</v>
      </c>
      <c r="AC299" s="46">
        <v>3</v>
      </c>
      <c r="AD299" s="46">
        <v>1</v>
      </c>
    </row>
    <row r="300" spans="1:30" s="45" customFormat="1" hidden="1">
      <c r="K300" s="46">
        <v>1</v>
      </c>
      <c r="L300" s="46">
        <v>1</v>
      </c>
      <c r="M300" s="46">
        <v>1</v>
      </c>
      <c r="N300" s="46">
        <v>1</v>
      </c>
      <c r="O300" s="46">
        <v>1</v>
      </c>
      <c r="P300" s="46">
        <v>2</v>
      </c>
      <c r="Q300" s="46">
        <v>2</v>
      </c>
      <c r="R300" s="46">
        <v>1</v>
      </c>
      <c r="S300" s="46">
        <v>1</v>
      </c>
      <c r="T300" s="46">
        <v>1</v>
      </c>
      <c r="U300" s="46">
        <v>2</v>
      </c>
      <c r="V300" s="46">
        <v>2</v>
      </c>
      <c r="W300" s="46">
        <v>2</v>
      </c>
      <c r="X300" s="46">
        <v>2</v>
      </c>
      <c r="Y300" s="46">
        <v>2</v>
      </c>
      <c r="Z300" s="46">
        <v>2</v>
      </c>
      <c r="AA300" s="46">
        <v>3</v>
      </c>
      <c r="AB300" s="46">
        <v>1</v>
      </c>
      <c r="AC300" s="46">
        <v>2</v>
      </c>
      <c r="AD300" s="46">
        <v>2</v>
      </c>
    </row>
    <row r="301" spans="1:30" s="42" customFormat="1">
      <c r="B301" s="63" t="s">
        <v>411</v>
      </c>
      <c r="K301" s="47" t="str">
        <f>MID($B299,32-K299,K300)</f>
        <v>0</v>
      </c>
      <c r="L301" s="47" t="str">
        <f t="shared" ref="L301:AD301" si="294">MID($B299,32-L299,L300)</f>
        <v>0</v>
      </c>
      <c r="M301" s="47" t="str">
        <f t="shared" si="294"/>
        <v>0</v>
      </c>
      <c r="N301" s="47" t="str">
        <f t="shared" si="294"/>
        <v>0</v>
      </c>
      <c r="O301" s="47" t="str">
        <f t="shared" si="294"/>
        <v>0</v>
      </c>
      <c r="P301" s="47" t="str">
        <f t="shared" si="294"/>
        <v>00</v>
      </c>
      <c r="Q301" s="47" t="str">
        <f t="shared" si="294"/>
        <v>00</v>
      </c>
      <c r="R301" s="47" t="str">
        <f t="shared" si="294"/>
        <v>0</v>
      </c>
      <c r="S301" s="47" t="str">
        <f t="shared" si="294"/>
        <v>0</v>
      </c>
      <c r="T301" s="47" t="str">
        <f t="shared" si="294"/>
        <v>0</v>
      </c>
      <c r="U301" s="47" t="str">
        <f t="shared" si="294"/>
        <v>00</v>
      </c>
      <c r="V301" s="47" t="str">
        <f t="shared" si="294"/>
        <v>00</v>
      </c>
      <c r="W301" s="47" t="str">
        <f t="shared" si="294"/>
        <v>00</v>
      </c>
      <c r="X301" s="47" t="str">
        <f t="shared" si="294"/>
        <v>01</v>
      </c>
      <c r="Y301" s="47" t="str">
        <f t="shared" si="294"/>
        <v>00</v>
      </c>
      <c r="Z301" s="47" t="str">
        <f t="shared" si="294"/>
        <v>00</v>
      </c>
      <c r="AA301" s="47" t="str">
        <f t="shared" si="294"/>
        <v>000</v>
      </c>
      <c r="AB301" s="47" t="str">
        <f t="shared" si="294"/>
        <v>0</v>
      </c>
      <c r="AC301" s="47" t="str">
        <f t="shared" si="294"/>
        <v>00</v>
      </c>
      <c r="AD301" s="47" t="str">
        <f t="shared" si="294"/>
        <v>00</v>
      </c>
    </row>
    <row r="302" spans="1:30" s="42" customFormat="1">
      <c r="B302" s="64" t="s">
        <v>412</v>
      </c>
      <c r="K302" s="44">
        <f>BIN2DEC(K301)</f>
        <v>0</v>
      </c>
      <c r="L302" s="44">
        <f>BIN2DEC(L301)</f>
        <v>0</v>
      </c>
      <c r="M302" s="44">
        <f t="shared" ref="M302:S302" si="295">BIN2DEC(M301)</f>
        <v>0</v>
      </c>
      <c r="N302" s="44">
        <f t="shared" si="295"/>
        <v>0</v>
      </c>
      <c r="O302" s="44">
        <f t="shared" si="295"/>
        <v>0</v>
      </c>
      <c r="P302" s="44">
        <f t="shared" si="295"/>
        <v>0</v>
      </c>
      <c r="Q302" s="44">
        <f t="shared" si="295"/>
        <v>0</v>
      </c>
      <c r="R302" s="44">
        <f t="shared" si="295"/>
        <v>0</v>
      </c>
      <c r="S302" s="44">
        <f t="shared" si="295"/>
        <v>0</v>
      </c>
      <c r="T302" s="44">
        <f>BIN2DEC(T301)</f>
        <v>0</v>
      </c>
      <c r="U302" s="44">
        <f t="shared" ref="U302:V302" si="296">BIN2DEC(U301)</f>
        <v>0</v>
      </c>
      <c r="V302" s="44">
        <f t="shared" si="296"/>
        <v>0</v>
      </c>
      <c r="W302" s="44">
        <f>BIN2DEC(W301)</f>
        <v>0</v>
      </c>
      <c r="X302" s="44">
        <f t="shared" ref="X302:Z302" si="297">BIN2DEC(X301)</f>
        <v>1</v>
      </c>
      <c r="Y302" s="44">
        <f t="shared" si="297"/>
        <v>0</v>
      </c>
      <c r="Z302" s="44">
        <f t="shared" si="297"/>
        <v>0</v>
      </c>
      <c r="AA302" s="44">
        <f>BIN2DEC(AA301)</f>
        <v>0</v>
      </c>
      <c r="AB302" s="44">
        <f t="shared" ref="AB302" si="298">BIN2DEC(AB301)</f>
        <v>0</v>
      </c>
      <c r="AC302" s="44">
        <f>BIN2DEC(AC301)</f>
        <v>0</v>
      </c>
      <c r="AD302" s="44">
        <f t="shared" ref="AD302" si="299">BIN2DEC(AD301)</f>
        <v>0</v>
      </c>
    </row>
    <row r="303" spans="1:30" s="42" customFormat="1" hidden="1">
      <c r="B303" s="102" t="str">
        <f>K303&amp;L303&amp;M303&amp;N303&amp;O303&amp;P303&amp;Q303&amp;R303&amp;S303&amp;T303&amp;U303&amp;V303&amp;W303&amp;X303&amp;Y303&amp;Z303&amp;AA303&amp;AB303&amp;AC303&amp;AD303</f>
        <v>00000000000000000001000000000000</v>
      </c>
      <c r="C303" s="42" t="str">
        <f>MID($B303,(8-C$1)*4+1,4)</f>
        <v>0000</v>
      </c>
      <c r="D303" s="42" t="str">
        <f t="shared" ref="D303:J303" si="300">MID($B303,(8-D$1)*4+1,4)</f>
        <v>0000</v>
      </c>
      <c r="E303" s="42" t="str">
        <f t="shared" si="300"/>
        <v>0000</v>
      </c>
      <c r="F303" s="42" t="str">
        <f t="shared" si="300"/>
        <v>0000</v>
      </c>
      <c r="G303" s="42" t="str">
        <f t="shared" si="300"/>
        <v>0001</v>
      </c>
      <c r="H303" s="42" t="str">
        <f t="shared" si="300"/>
        <v>0000</v>
      </c>
      <c r="I303" s="42" t="str">
        <f t="shared" si="300"/>
        <v>0000</v>
      </c>
      <c r="J303" s="42" t="str">
        <f t="shared" si="300"/>
        <v>0000</v>
      </c>
      <c r="K303" s="62" t="str">
        <f>DEC2BIN(K302,K300)</f>
        <v>0</v>
      </c>
      <c r="L303" s="62" t="str">
        <f>DEC2BIN(L302,L300)</f>
        <v>0</v>
      </c>
      <c r="M303" s="62" t="str">
        <f t="shared" ref="M303:AD303" si="301">DEC2BIN(M302,M300)</f>
        <v>0</v>
      </c>
      <c r="N303" s="62" t="str">
        <f t="shared" si="301"/>
        <v>0</v>
      </c>
      <c r="O303" s="62" t="str">
        <f t="shared" si="301"/>
        <v>0</v>
      </c>
      <c r="P303" s="62" t="str">
        <f t="shared" si="301"/>
        <v>00</v>
      </c>
      <c r="Q303" s="62" t="str">
        <f t="shared" si="301"/>
        <v>00</v>
      </c>
      <c r="R303" s="62" t="str">
        <f t="shared" si="301"/>
        <v>0</v>
      </c>
      <c r="S303" s="62" t="str">
        <f t="shared" si="301"/>
        <v>0</v>
      </c>
      <c r="T303" s="62" t="str">
        <f t="shared" si="301"/>
        <v>0</v>
      </c>
      <c r="U303" s="62" t="str">
        <f t="shared" si="301"/>
        <v>00</v>
      </c>
      <c r="V303" s="62" t="str">
        <f t="shared" si="301"/>
        <v>00</v>
      </c>
      <c r="W303" s="62" t="str">
        <f t="shared" si="301"/>
        <v>00</v>
      </c>
      <c r="X303" s="62" t="str">
        <f t="shared" si="301"/>
        <v>01</v>
      </c>
      <c r="Y303" s="62" t="str">
        <f t="shared" si="301"/>
        <v>00</v>
      </c>
      <c r="Z303" s="62" t="str">
        <f t="shared" si="301"/>
        <v>00</v>
      </c>
      <c r="AA303" s="62" t="str">
        <f t="shared" si="301"/>
        <v>000</v>
      </c>
      <c r="AB303" s="62" t="str">
        <f t="shared" si="301"/>
        <v>0</v>
      </c>
      <c r="AC303" s="62" t="str">
        <f t="shared" si="301"/>
        <v>00</v>
      </c>
      <c r="AD303" s="62" t="str">
        <f t="shared" si="301"/>
        <v>00</v>
      </c>
    </row>
    <row r="304" spans="1:30" s="42" customFormat="1">
      <c r="A304" s="42" t="str">
        <f>IF(B304&lt;&gt;B298,"Register value modified:","Register matches RegDump:")</f>
        <v>Register matches RegDump:</v>
      </c>
      <c r="B304" s="42" t="str">
        <f>"0x"&amp;C304&amp;D304&amp;E304&amp;F304&amp;G304&amp;H304&amp;I304&amp;J304</f>
        <v>0x00001000</v>
      </c>
      <c r="C304" s="42" t="str">
        <f>BIN2HEX(C303,1)</f>
        <v>0</v>
      </c>
      <c r="D304" s="42" t="str">
        <f t="shared" ref="D304:J304" si="302">BIN2HEX(D303,1)</f>
        <v>0</v>
      </c>
      <c r="E304" s="42" t="str">
        <f t="shared" si="302"/>
        <v>0</v>
      </c>
      <c r="F304" s="42" t="str">
        <f t="shared" si="302"/>
        <v>0</v>
      </c>
      <c r="G304" s="42" t="str">
        <f t="shared" si="302"/>
        <v>1</v>
      </c>
      <c r="H304" s="42" t="str">
        <f t="shared" si="302"/>
        <v>0</v>
      </c>
      <c r="I304" s="42" t="str">
        <f t="shared" si="302"/>
        <v>0</v>
      </c>
      <c r="J304" s="42" t="str">
        <f t="shared" si="302"/>
        <v>0</v>
      </c>
      <c r="K304" s="62"/>
      <c r="L304" s="62"/>
      <c r="M304" s="62"/>
      <c r="N304" s="62"/>
      <c r="O304" s="62"/>
      <c r="P304" s="62"/>
      <c r="Q304" s="62"/>
      <c r="R304" s="62"/>
      <c r="S304" s="62"/>
      <c r="T304" s="62"/>
      <c r="U304" s="62"/>
      <c r="V304" s="62"/>
      <c r="W304" s="62"/>
      <c r="X304" s="62"/>
      <c r="Y304" s="62"/>
      <c r="Z304" s="62"/>
      <c r="AA304" s="62"/>
      <c r="AB304" s="62"/>
      <c r="AC304" s="62"/>
      <c r="AD304" s="62"/>
    </row>
    <row r="305" spans="1:30" s="42" customFormat="1"/>
    <row r="306" spans="1:30" s="42" customFormat="1">
      <c r="A306" s="41" t="s">
        <v>46</v>
      </c>
      <c r="B306" s="42" t="str">
        <f xml:space="preserve"> VLOOKUP(A306,'Reg Dump'!A:C,2,FALSE)</f>
        <v>0x00101001</v>
      </c>
      <c r="C306" s="43" t="str">
        <f t="shared" ref="C306:J306" si="303">HEX2BIN(LEFT(RIGHT(RIGHT($B306,8),C$1),1),4)</f>
        <v>0000</v>
      </c>
      <c r="D306" s="43" t="str">
        <f t="shared" si="303"/>
        <v>0000</v>
      </c>
      <c r="E306" s="43" t="str">
        <f t="shared" si="303"/>
        <v>0001</v>
      </c>
      <c r="F306" s="43" t="str">
        <f t="shared" si="303"/>
        <v>0000</v>
      </c>
      <c r="G306" s="43" t="str">
        <f t="shared" si="303"/>
        <v>0001</v>
      </c>
      <c r="H306" s="43" t="str">
        <f t="shared" si="303"/>
        <v>0000</v>
      </c>
      <c r="I306" s="43" t="str">
        <f t="shared" si="303"/>
        <v>0000</v>
      </c>
      <c r="J306" s="43" t="str">
        <f t="shared" si="303"/>
        <v>0001</v>
      </c>
      <c r="K306" s="58" t="s">
        <v>86</v>
      </c>
      <c r="L306" s="58" t="s">
        <v>94</v>
      </c>
      <c r="M306" s="58" t="s">
        <v>86</v>
      </c>
      <c r="N306" s="58" t="s">
        <v>95</v>
      </c>
      <c r="O306" s="58" t="s">
        <v>96</v>
      </c>
      <c r="P306" s="58" t="s">
        <v>86</v>
      </c>
      <c r="Q306" s="58" t="s">
        <v>97</v>
      </c>
    </row>
    <row r="307" spans="1:30" s="42" customFormat="1" hidden="1">
      <c r="B307" s="42" t="str">
        <f>CONCATENATE(C306,D306,E306,F306,G306,H306,I306,J306)</f>
        <v>00000000000100000001000000000001</v>
      </c>
      <c r="K307" s="44">
        <v>31</v>
      </c>
      <c r="L307" s="44">
        <v>20</v>
      </c>
      <c r="M307" s="44">
        <v>15</v>
      </c>
      <c r="N307" s="44">
        <v>12</v>
      </c>
      <c r="O307" s="44">
        <v>7</v>
      </c>
      <c r="P307" s="44">
        <v>6</v>
      </c>
      <c r="Q307" s="44">
        <v>3</v>
      </c>
    </row>
    <row r="308" spans="1:30" s="42" customFormat="1" hidden="1">
      <c r="K308" s="44">
        <v>11</v>
      </c>
      <c r="L308" s="44">
        <v>5</v>
      </c>
      <c r="M308" s="44">
        <v>3</v>
      </c>
      <c r="N308" s="44">
        <v>5</v>
      </c>
      <c r="O308" s="44">
        <v>1</v>
      </c>
      <c r="P308" s="44">
        <v>3</v>
      </c>
      <c r="Q308" s="44">
        <v>4</v>
      </c>
    </row>
    <row r="309" spans="1:30" s="42" customFormat="1">
      <c r="B309" s="63" t="s">
        <v>411</v>
      </c>
      <c r="K309" s="47" t="str">
        <f t="shared" ref="K309:Q309" si="304">MID($B307,32-K307,K308)</f>
        <v>00000000000</v>
      </c>
      <c r="L309" s="47" t="str">
        <f t="shared" si="304"/>
        <v>10000</v>
      </c>
      <c r="M309" s="47" t="str">
        <f t="shared" si="304"/>
        <v>000</v>
      </c>
      <c r="N309" s="47" t="str">
        <f t="shared" si="304"/>
        <v>10000</v>
      </c>
      <c r="O309" s="47" t="str">
        <f t="shared" si="304"/>
        <v>0</v>
      </c>
      <c r="P309" s="47" t="str">
        <f t="shared" si="304"/>
        <v>000</v>
      </c>
      <c r="Q309" s="47" t="str">
        <f t="shared" si="304"/>
        <v>0001</v>
      </c>
    </row>
    <row r="310" spans="1:30" s="42" customFormat="1">
      <c r="B310" s="64" t="s">
        <v>412</v>
      </c>
      <c r="K310" s="104" t="s">
        <v>519</v>
      </c>
      <c r="L310" s="44">
        <f t="shared" ref="L310:Q310" si="305">BIN2DEC(L309)</f>
        <v>16</v>
      </c>
      <c r="M310" s="44">
        <f t="shared" si="305"/>
        <v>0</v>
      </c>
      <c r="N310" s="44">
        <f t="shared" si="305"/>
        <v>16</v>
      </c>
      <c r="O310" s="44">
        <f t="shared" si="305"/>
        <v>0</v>
      </c>
      <c r="P310" s="44">
        <f t="shared" si="305"/>
        <v>0</v>
      </c>
      <c r="Q310" s="44">
        <f t="shared" si="305"/>
        <v>1</v>
      </c>
    </row>
    <row r="311" spans="1:30" s="42" customFormat="1" hidden="1">
      <c r="B311" s="102" t="str">
        <f>K311&amp;L311&amp;M311&amp;N311&amp;O311&amp;P311&amp;Q311</f>
        <v>00000000000100000001000000000001</v>
      </c>
      <c r="C311" s="42" t="str">
        <f>MID($B311,(8-C$1)*4+1,4)</f>
        <v>0000</v>
      </c>
      <c r="D311" s="42" t="str">
        <f t="shared" ref="D311:J311" si="306">MID($B311,(8-D$1)*4+1,4)</f>
        <v>0000</v>
      </c>
      <c r="E311" s="42" t="str">
        <f t="shared" si="306"/>
        <v>0001</v>
      </c>
      <c r="F311" s="42" t="str">
        <f t="shared" si="306"/>
        <v>0000</v>
      </c>
      <c r="G311" s="42" t="str">
        <f t="shared" si="306"/>
        <v>0001</v>
      </c>
      <c r="H311" s="42" t="str">
        <f t="shared" si="306"/>
        <v>0000</v>
      </c>
      <c r="I311" s="42" t="str">
        <f t="shared" si="306"/>
        <v>0000</v>
      </c>
      <c r="J311" s="42" t="str">
        <f t="shared" si="306"/>
        <v>0001</v>
      </c>
      <c r="K311" s="103" t="s">
        <v>519</v>
      </c>
      <c r="L311" s="62" t="str">
        <f>DEC2BIN(L310,L308)</f>
        <v>10000</v>
      </c>
      <c r="M311" s="62" t="str">
        <f t="shared" ref="M311:Q311" si="307">DEC2BIN(M310,M308)</f>
        <v>000</v>
      </c>
      <c r="N311" s="62" t="str">
        <f t="shared" si="307"/>
        <v>10000</v>
      </c>
      <c r="O311" s="62" t="str">
        <f t="shared" si="307"/>
        <v>0</v>
      </c>
      <c r="P311" s="62" t="str">
        <f t="shared" si="307"/>
        <v>000</v>
      </c>
      <c r="Q311" s="62" t="str">
        <f t="shared" si="307"/>
        <v>0001</v>
      </c>
      <c r="R311" s="62"/>
      <c r="S311" s="62"/>
      <c r="T311" s="62"/>
      <c r="U311" s="62"/>
      <c r="V311" s="62"/>
      <c r="W311" s="62"/>
      <c r="X311" s="62"/>
      <c r="Y311" s="62"/>
      <c r="Z311" s="62"/>
      <c r="AA311" s="62"/>
      <c r="AB311" s="62"/>
      <c r="AC311" s="62"/>
      <c r="AD311" s="62"/>
    </row>
    <row r="312" spans="1:30" s="42" customFormat="1">
      <c r="A312" s="42" t="str">
        <f>IF(B312&lt;&gt;B306,"Register value modified:","Register matches RegDump:")</f>
        <v>Register matches RegDump:</v>
      </c>
      <c r="B312" s="42" t="str">
        <f>"0x"&amp;C312&amp;D312&amp;E312&amp;F312&amp;G312&amp;H312&amp;I312&amp;J312</f>
        <v>0x00101001</v>
      </c>
      <c r="C312" s="42" t="str">
        <f>BIN2HEX(C311,1)</f>
        <v>0</v>
      </c>
      <c r="D312" s="42" t="str">
        <f t="shared" ref="D312:J312" si="308">BIN2HEX(D311,1)</f>
        <v>0</v>
      </c>
      <c r="E312" s="42" t="str">
        <f t="shared" si="308"/>
        <v>1</v>
      </c>
      <c r="F312" s="42" t="str">
        <f t="shared" si="308"/>
        <v>0</v>
      </c>
      <c r="G312" s="42" t="str">
        <f t="shared" si="308"/>
        <v>1</v>
      </c>
      <c r="H312" s="42" t="str">
        <f t="shared" si="308"/>
        <v>0</v>
      </c>
      <c r="I312" s="42" t="str">
        <f t="shared" si="308"/>
        <v>0</v>
      </c>
      <c r="J312" s="42" t="str">
        <f t="shared" si="308"/>
        <v>1</v>
      </c>
      <c r="K312" s="62"/>
      <c r="L312" s="62"/>
      <c r="M312" s="62"/>
      <c r="N312" s="62"/>
      <c r="O312" s="62"/>
      <c r="P312" s="62"/>
      <c r="Q312" s="62"/>
      <c r="R312" s="62"/>
      <c r="S312" s="62"/>
      <c r="T312" s="62"/>
      <c r="U312" s="62"/>
      <c r="V312" s="62"/>
      <c r="W312" s="62"/>
      <c r="X312" s="62"/>
      <c r="Y312" s="62"/>
      <c r="Z312" s="62"/>
      <c r="AA312" s="62"/>
      <c r="AB312" s="62"/>
      <c r="AC312" s="62"/>
      <c r="AD312" s="62"/>
    </row>
    <row r="313" spans="1:30" s="42" customFormat="1"/>
    <row r="314" spans="1:30" s="42" customFormat="1">
      <c r="A314" s="41" t="s">
        <v>47</v>
      </c>
      <c r="B314" s="42" t="str">
        <f xml:space="preserve"> VLOOKUP(A314,'Reg Dump'!A:C,2,FALSE)</f>
        <v>0x22060514</v>
      </c>
      <c r="C314" s="43" t="str">
        <f t="shared" ref="C314:J314" si="309">HEX2BIN(LEFT(RIGHT(RIGHT($B314,8),C$1),1),4)</f>
        <v>0010</v>
      </c>
      <c r="D314" s="43" t="str">
        <f t="shared" si="309"/>
        <v>0010</v>
      </c>
      <c r="E314" s="43" t="str">
        <f t="shared" si="309"/>
        <v>0000</v>
      </c>
      <c r="F314" s="43" t="str">
        <f t="shared" si="309"/>
        <v>0110</v>
      </c>
      <c r="G314" s="43" t="str">
        <f t="shared" si="309"/>
        <v>0000</v>
      </c>
      <c r="H314" s="43" t="str">
        <f t="shared" si="309"/>
        <v>0101</v>
      </c>
      <c r="I314" s="43" t="str">
        <f t="shared" si="309"/>
        <v>0001</v>
      </c>
      <c r="J314" s="43" t="str">
        <f t="shared" si="309"/>
        <v>0100</v>
      </c>
      <c r="K314" s="58" t="s">
        <v>86</v>
      </c>
      <c r="L314" s="58" t="s">
        <v>98</v>
      </c>
      <c r="M314" s="58" t="s">
        <v>86</v>
      </c>
      <c r="N314" s="58" t="s">
        <v>99</v>
      </c>
      <c r="O314" s="60" t="s">
        <v>86</v>
      </c>
      <c r="P314" s="60" t="s">
        <v>100</v>
      </c>
      <c r="Q314" s="60" t="s">
        <v>86</v>
      </c>
      <c r="R314" s="60" t="s">
        <v>101</v>
      </c>
      <c r="S314" s="60" t="s">
        <v>102</v>
      </c>
      <c r="T314" s="60" t="s">
        <v>103</v>
      </c>
      <c r="U314" s="60" t="s">
        <v>104</v>
      </c>
    </row>
    <row r="315" spans="1:30" s="42" customFormat="1" hidden="1">
      <c r="B315" s="42" t="str">
        <f>CONCATENATE(C314,D314,E314,F314,G314,H314,I314,J314)</f>
        <v>00100010000001100000010100010100</v>
      </c>
      <c r="K315" s="46">
        <v>31</v>
      </c>
      <c r="L315" s="46">
        <v>30</v>
      </c>
      <c r="M315" s="46">
        <v>27</v>
      </c>
      <c r="N315" s="46">
        <v>26</v>
      </c>
      <c r="O315" s="46">
        <v>23</v>
      </c>
      <c r="P315" s="46">
        <v>20</v>
      </c>
      <c r="Q315" s="46">
        <v>15</v>
      </c>
      <c r="R315" s="49">
        <v>12</v>
      </c>
      <c r="S315" s="48">
        <v>7</v>
      </c>
      <c r="T315" s="49">
        <v>6</v>
      </c>
      <c r="U315" s="49">
        <v>3</v>
      </c>
    </row>
    <row r="316" spans="1:30" s="42" customFormat="1" hidden="1">
      <c r="K316" s="44">
        <v>1</v>
      </c>
      <c r="L316" s="44">
        <v>3</v>
      </c>
      <c r="M316" s="44">
        <v>1</v>
      </c>
      <c r="N316" s="44">
        <v>3</v>
      </c>
      <c r="O316" s="44">
        <v>3</v>
      </c>
      <c r="P316" s="44">
        <v>5</v>
      </c>
      <c r="Q316" s="44">
        <v>3</v>
      </c>
      <c r="R316" s="44">
        <v>5</v>
      </c>
      <c r="S316" s="44">
        <v>1</v>
      </c>
      <c r="T316" s="44">
        <v>3</v>
      </c>
      <c r="U316" s="44">
        <v>4</v>
      </c>
    </row>
    <row r="317" spans="1:30" s="42" customFormat="1">
      <c r="B317" s="63" t="s">
        <v>411</v>
      </c>
      <c r="K317" s="47" t="str">
        <f>MID($B315,32-K315,K316)</f>
        <v>0</v>
      </c>
      <c r="L317" s="47" t="str">
        <f t="shared" ref="L317:U317" si="310">MID($B315,32-L315,L316)</f>
        <v>010</v>
      </c>
      <c r="M317" s="47" t="str">
        <f t="shared" si="310"/>
        <v>0</v>
      </c>
      <c r="N317" s="47" t="str">
        <f t="shared" si="310"/>
        <v>010</v>
      </c>
      <c r="O317" s="47" t="str">
        <f t="shared" si="310"/>
        <v>000</v>
      </c>
      <c r="P317" s="47" t="str">
        <f t="shared" si="310"/>
        <v>00110</v>
      </c>
      <c r="Q317" s="47" t="str">
        <f t="shared" si="310"/>
        <v>000</v>
      </c>
      <c r="R317" s="47" t="str">
        <f t="shared" si="310"/>
        <v>00101</v>
      </c>
      <c r="S317" s="47" t="str">
        <f t="shared" si="310"/>
        <v>0</v>
      </c>
      <c r="T317" s="47" t="str">
        <f t="shared" si="310"/>
        <v>001</v>
      </c>
      <c r="U317" s="47" t="str">
        <f t="shared" si="310"/>
        <v>0100</v>
      </c>
    </row>
    <row r="318" spans="1:30" s="42" customFormat="1">
      <c r="B318" s="64" t="s">
        <v>412</v>
      </c>
      <c r="K318" s="44">
        <f>BIN2DEC(K317)</f>
        <v>0</v>
      </c>
      <c r="L318" s="44">
        <f t="shared" ref="L318" si="311">BIN2DEC(L317)</f>
        <v>2</v>
      </c>
      <c r="M318" s="44">
        <f>BIN2DEC(M317)</f>
        <v>0</v>
      </c>
      <c r="N318" s="44">
        <f t="shared" ref="N318" si="312">BIN2DEC(N317)</f>
        <v>2</v>
      </c>
      <c r="O318" s="44">
        <f>BIN2DEC(O317)</f>
        <v>0</v>
      </c>
      <c r="P318" s="44">
        <f t="shared" ref="P318" si="313">BIN2DEC(P317)</f>
        <v>6</v>
      </c>
      <c r="Q318" s="44">
        <f>BIN2DEC(Q317)</f>
        <v>0</v>
      </c>
      <c r="R318" s="44">
        <f t="shared" ref="R318:U318" si="314">BIN2DEC(R317)</f>
        <v>5</v>
      </c>
      <c r="S318" s="44">
        <f t="shared" si="314"/>
        <v>0</v>
      </c>
      <c r="T318" s="44">
        <f t="shared" si="314"/>
        <v>1</v>
      </c>
      <c r="U318" s="44">
        <f t="shared" si="314"/>
        <v>4</v>
      </c>
    </row>
    <row r="319" spans="1:30" s="42" customFormat="1" hidden="1">
      <c r="B319" s="102" t="str">
        <f>K319&amp;L319&amp;M319&amp;N319&amp;O319&amp;P319&amp;Q319&amp;R319&amp;S319&amp;T319&amp;U319&amp;V319&amp;W319&amp;X319&amp;Y319&amp;Z319&amp;AA319&amp;AB319&amp;AC319&amp;AD319</f>
        <v>00100010000001100000010100010100</v>
      </c>
      <c r="C319" s="42" t="str">
        <f>MID($B319,(8-C$1)*4+1,4)</f>
        <v>0010</v>
      </c>
      <c r="D319" s="42" t="str">
        <f t="shared" ref="D319:J319" si="315">MID($B319,(8-D$1)*4+1,4)</f>
        <v>0010</v>
      </c>
      <c r="E319" s="42" t="str">
        <f t="shared" si="315"/>
        <v>0000</v>
      </c>
      <c r="F319" s="42" t="str">
        <f t="shared" si="315"/>
        <v>0110</v>
      </c>
      <c r="G319" s="42" t="str">
        <f t="shared" si="315"/>
        <v>0000</v>
      </c>
      <c r="H319" s="42" t="str">
        <f t="shared" si="315"/>
        <v>0101</v>
      </c>
      <c r="I319" s="42" t="str">
        <f t="shared" si="315"/>
        <v>0001</v>
      </c>
      <c r="J319" s="42" t="str">
        <f t="shared" si="315"/>
        <v>0100</v>
      </c>
      <c r="K319" s="62" t="str">
        <f>DEC2BIN(K318,K316)</f>
        <v>0</v>
      </c>
      <c r="L319" s="62" t="str">
        <f>DEC2BIN(L318,L316)</f>
        <v>010</v>
      </c>
      <c r="M319" s="62" t="str">
        <f t="shared" ref="M319:U319" si="316">DEC2BIN(M318,M316)</f>
        <v>0</v>
      </c>
      <c r="N319" s="62" t="str">
        <f t="shared" si="316"/>
        <v>010</v>
      </c>
      <c r="O319" s="62" t="str">
        <f t="shared" si="316"/>
        <v>000</v>
      </c>
      <c r="P319" s="62" t="str">
        <f t="shared" si="316"/>
        <v>00110</v>
      </c>
      <c r="Q319" s="62" t="str">
        <f t="shared" si="316"/>
        <v>000</v>
      </c>
      <c r="R319" s="62" t="str">
        <f t="shared" si="316"/>
        <v>00101</v>
      </c>
      <c r="S319" s="62" t="str">
        <f t="shared" si="316"/>
        <v>0</v>
      </c>
      <c r="T319" s="62" t="str">
        <f t="shared" si="316"/>
        <v>001</v>
      </c>
      <c r="U319" s="62" t="str">
        <f t="shared" si="316"/>
        <v>0100</v>
      </c>
      <c r="V319" s="62"/>
      <c r="W319" s="62"/>
      <c r="X319" s="62"/>
      <c r="Y319" s="62"/>
      <c r="Z319" s="62"/>
      <c r="AA319" s="62"/>
      <c r="AB319" s="62"/>
      <c r="AC319" s="62"/>
      <c r="AD319" s="62"/>
    </row>
    <row r="320" spans="1:30" s="42" customFormat="1">
      <c r="A320" s="42" t="str">
        <f>IF(B320&lt;&gt;B314,"Register value modified:","Register matches RegDump:")</f>
        <v>Register matches RegDump:</v>
      </c>
      <c r="B320" s="42" t="str">
        <f>"0x"&amp;C320&amp;D320&amp;E320&amp;F320&amp;G320&amp;H320&amp;I320&amp;J320</f>
        <v>0x22060514</v>
      </c>
      <c r="C320" s="42" t="str">
        <f>BIN2HEX(C319,1)</f>
        <v>2</v>
      </c>
      <c r="D320" s="42" t="str">
        <f t="shared" ref="D320:J320" si="317">BIN2HEX(D319,1)</f>
        <v>2</v>
      </c>
      <c r="E320" s="42" t="str">
        <f t="shared" si="317"/>
        <v>0</v>
      </c>
      <c r="F320" s="42" t="str">
        <f t="shared" si="317"/>
        <v>6</v>
      </c>
      <c r="G320" s="42" t="str">
        <f t="shared" si="317"/>
        <v>0</v>
      </c>
      <c r="H320" s="42" t="str">
        <f t="shared" si="317"/>
        <v>5</v>
      </c>
      <c r="I320" s="42" t="str">
        <f t="shared" si="317"/>
        <v>1</v>
      </c>
      <c r="J320" s="42" t="str">
        <f t="shared" si="317"/>
        <v>4</v>
      </c>
      <c r="K320" s="62"/>
      <c r="L320" s="62"/>
      <c r="M320" s="62"/>
      <c r="N320" s="62"/>
      <c r="O320" s="62"/>
      <c r="P320" s="62"/>
      <c r="Q320" s="62"/>
      <c r="R320" s="62"/>
      <c r="S320" s="62"/>
      <c r="T320" s="62"/>
      <c r="U320" s="62"/>
      <c r="V320" s="62"/>
      <c r="W320" s="62"/>
      <c r="X320" s="62"/>
      <c r="Y320" s="62"/>
      <c r="Z320" s="62"/>
      <c r="AA320" s="62"/>
      <c r="AB320" s="62"/>
      <c r="AC320" s="62"/>
      <c r="AD320" s="62"/>
    </row>
    <row r="321" spans="1:30" s="42" customFormat="1"/>
    <row r="322" spans="1:30" s="42" customFormat="1">
      <c r="A322" s="41" t="s">
        <v>48</v>
      </c>
      <c r="B322" s="42" t="str">
        <f xml:space="preserve"> VLOOKUP(A322,'Reg Dump'!A:C,2,FALSE)</f>
        <v>0x10057016</v>
      </c>
      <c r="C322" s="43" t="str">
        <f t="shared" ref="C322:J322" si="318">HEX2BIN(LEFT(RIGHT(RIGHT($B322,8),C$1),1),4)</f>
        <v>0001</v>
      </c>
      <c r="D322" s="43" t="str">
        <f t="shared" si="318"/>
        <v>0000</v>
      </c>
      <c r="E322" s="43" t="str">
        <f t="shared" si="318"/>
        <v>0000</v>
      </c>
      <c r="F322" s="43" t="str">
        <f t="shared" si="318"/>
        <v>0101</v>
      </c>
      <c r="G322" s="43" t="str">
        <f t="shared" si="318"/>
        <v>0111</v>
      </c>
      <c r="H322" s="43" t="str">
        <f t="shared" si="318"/>
        <v>0000</v>
      </c>
      <c r="I322" s="43" t="str">
        <f t="shared" si="318"/>
        <v>0001</v>
      </c>
      <c r="J322" s="43" t="str">
        <f t="shared" si="318"/>
        <v>0110</v>
      </c>
      <c r="K322" s="58" t="s">
        <v>86</v>
      </c>
      <c r="L322" s="58" t="s">
        <v>105</v>
      </c>
      <c r="M322" s="58" t="s">
        <v>106</v>
      </c>
      <c r="N322" s="58" t="s">
        <v>86</v>
      </c>
      <c r="O322" s="58" t="s">
        <v>107</v>
      </c>
      <c r="P322" s="58" t="s">
        <v>108</v>
      </c>
      <c r="Q322" s="58" t="s">
        <v>109</v>
      </c>
      <c r="R322" s="58" t="s">
        <v>110</v>
      </c>
      <c r="S322" s="58" t="s">
        <v>111</v>
      </c>
      <c r="T322" s="58" t="s">
        <v>112</v>
      </c>
    </row>
    <row r="323" spans="1:30" s="42" customFormat="1" hidden="1">
      <c r="B323" s="42" t="str">
        <f>CONCATENATE(C322,D322,E322,F322,G322,H322,I322,J322)</f>
        <v>00010000000001010111000000010110</v>
      </c>
      <c r="K323" s="46">
        <v>31</v>
      </c>
      <c r="L323" s="46">
        <v>28</v>
      </c>
      <c r="M323" s="46">
        <v>23</v>
      </c>
      <c r="N323" s="46">
        <v>22</v>
      </c>
      <c r="O323" s="46">
        <v>19</v>
      </c>
      <c r="P323" s="46">
        <v>15</v>
      </c>
      <c r="Q323" s="49">
        <v>12</v>
      </c>
      <c r="R323" s="49">
        <v>7</v>
      </c>
      <c r="S323" s="50">
        <v>6</v>
      </c>
      <c r="T323" s="49">
        <v>3</v>
      </c>
    </row>
    <row r="324" spans="1:30" s="42" customFormat="1" hidden="1">
      <c r="K324" s="44">
        <v>3</v>
      </c>
      <c r="L324" s="44">
        <v>5</v>
      </c>
      <c r="M324" s="44">
        <v>1</v>
      </c>
      <c r="N324" s="44">
        <v>3</v>
      </c>
      <c r="O324" s="44">
        <v>4</v>
      </c>
      <c r="P324" s="44">
        <v>3</v>
      </c>
      <c r="Q324" s="44">
        <v>5</v>
      </c>
      <c r="R324" s="44">
        <v>1</v>
      </c>
      <c r="S324" s="44">
        <v>3</v>
      </c>
      <c r="T324" s="44">
        <v>4</v>
      </c>
    </row>
    <row r="325" spans="1:30" s="42" customFormat="1">
      <c r="B325" s="63" t="s">
        <v>411</v>
      </c>
      <c r="K325" s="47" t="str">
        <f t="shared" ref="K325:T325" si="319">MID($B323,32-K323,K324)</f>
        <v>000</v>
      </c>
      <c r="L325" s="47" t="str">
        <f t="shared" si="319"/>
        <v>10000</v>
      </c>
      <c r="M325" s="47" t="str">
        <f t="shared" si="319"/>
        <v>0</v>
      </c>
      <c r="N325" s="47" t="str">
        <f t="shared" si="319"/>
        <v>000</v>
      </c>
      <c r="O325" s="47" t="str">
        <f t="shared" si="319"/>
        <v>0101</v>
      </c>
      <c r="P325" s="47" t="str">
        <f t="shared" si="319"/>
        <v>011</v>
      </c>
      <c r="Q325" s="47" t="str">
        <f t="shared" si="319"/>
        <v>10000</v>
      </c>
      <c r="R325" s="47" t="str">
        <f t="shared" si="319"/>
        <v>0</v>
      </c>
      <c r="S325" s="47" t="str">
        <f t="shared" si="319"/>
        <v>001</v>
      </c>
      <c r="T325" s="47" t="str">
        <f t="shared" si="319"/>
        <v>0110</v>
      </c>
    </row>
    <row r="326" spans="1:30" s="42" customFormat="1">
      <c r="B326" s="64" t="s">
        <v>412</v>
      </c>
      <c r="K326" s="44">
        <f>BIN2DEC(K325)</f>
        <v>0</v>
      </c>
      <c r="L326" s="44">
        <f>BIN2DEC(L325)</f>
        <v>16</v>
      </c>
      <c r="M326" s="44">
        <f>BIN2DEC(M325)</f>
        <v>0</v>
      </c>
      <c r="N326" s="44">
        <f>BIN2DEC(N325)</f>
        <v>0</v>
      </c>
      <c r="O326" s="44">
        <f t="shared" ref="O326:T326" si="320">BIN2DEC(O325)</f>
        <v>5</v>
      </c>
      <c r="P326" s="44">
        <f t="shared" si="320"/>
        <v>3</v>
      </c>
      <c r="Q326" s="44">
        <f t="shared" si="320"/>
        <v>16</v>
      </c>
      <c r="R326" s="44">
        <f t="shared" si="320"/>
        <v>0</v>
      </c>
      <c r="S326" s="44">
        <f t="shared" si="320"/>
        <v>1</v>
      </c>
      <c r="T326" s="44">
        <f t="shared" si="320"/>
        <v>6</v>
      </c>
    </row>
    <row r="327" spans="1:30" s="42" customFormat="1" hidden="1">
      <c r="B327" s="102" t="str">
        <f>K327&amp;L327&amp;M327&amp;N327&amp;O327&amp;P327&amp;Q327&amp;R327&amp;S327&amp;T327&amp;U327&amp;V327&amp;W327&amp;X327&amp;Y327&amp;Z327&amp;AA327&amp;AB327&amp;AC327&amp;AD327</f>
        <v>00010000000001010111000000010110</v>
      </c>
      <c r="C327" s="42" t="str">
        <f>MID($B327,(8-C$1)*4+1,4)</f>
        <v>0001</v>
      </c>
      <c r="D327" s="42" t="str">
        <f t="shared" ref="D327:J327" si="321">MID($B327,(8-D$1)*4+1,4)</f>
        <v>0000</v>
      </c>
      <c r="E327" s="42" t="str">
        <f t="shared" si="321"/>
        <v>0000</v>
      </c>
      <c r="F327" s="42" t="str">
        <f t="shared" si="321"/>
        <v>0101</v>
      </c>
      <c r="G327" s="42" t="str">
        <f t="shared" si="321"/>
        <v>0111</v>
      </c>
      <c r="H327" s="42" t="str">
        <f t="shared" si="321"/>
        <v>0000</v>
      </c>
      <c r="I327" s="42" t="str">
        <f t="shared" si="321"/>
        <v>0001</v>
      </c>
      <c r="J327" s="42" t="str">
        <f t="shared" si="321"/>
        <v>0110</v>
      </c>
      <c r="K327" s="62" t="str">
        <f>DEC2BIN(K326,K324)</f>
        <v>000</v>
      </c>
      <c r="L327" s="62" t="str">
        <f>DEC2BIN(L326,L324)</f>
        <v>10000</v>
      </c>
      <c r="M327" s="62" t="str">
        <f t="shared" ref="M327:T327" si="322">DEC2BIN(M326,M324)</f>
        <v>0</v>
      </c>
      <c r="N327" s="62" t="str">
        <f t="shared" si="322"/>
        <v>000</v>
      </c>
      <c r="O327" s="62" t="str">
        <f t="shared" si="322"/>
        <v>0101</v>
      </c>
      <c r="P327" s="62" t="str">
        <f t="shared" si="322"/>
        <v>011</v>
      </c>
      <c r="Q327" s="62" t="str">
        <f t="shared" si="322"/>
        <v>10000</v>
      </c>
      <c r="R327" s="62" t="str">
        <f t="shared" si="322"/>
        <v>0</v>
      </c>
      <c r="S327" s="62" t="str">
        <f t="shared" si="322"/>
        <v>001</v>
      </c>
      <c r="T327" s="62" t="str">
        <f t="shared" si="322"/>
        <v>0110</v>
      </c>
      <c r="U327" s="62"/>
      <c r="V327" s="62"/>
      <c r="W327" s="62"/>
      <c r="X327" s="62"/>
      <c r="Y327" s="62"/>
      <c r="Z327" s="62"/>
      <c r="AA327" s="62"/>
      <c r="AB327" s="62"/>
      <c r="AC327" s="62"/>
      <c r="AD327" s="62"/>
    </row>
    <row r="328" spans="1:30" s="42" customFormat="1">
      <c r="A328" s="42" t="str">
        <f>IF(B328&lt;&gt;B322,"Register value modified:","Register matches RegDump:")</f>
        <v>Register matches RegDump:</v>
      </c>
      <c r="B328" s="42" t="str">
        <f>"0x"&amp;C328&amp;D328&amp;E328&amp;F328&amp;G328&amp;H328&amp;I328&amp;J328</f>
        <v>0x10057016</v>
      </c>
      <c r="C328" s="42" t="str">
        <f>BIN2HEX(C327,1)</f>
        <v>1</v>
      </c>
      <c r="D328" s="42" t="str">
        <f t="shared" ref="D328:J328" si="323">BIN2HEX(D327,1)</f>
        <v>0</v>
      </c>
      <c r="E328" s="42" t="str">
        <f t="shared" si="323"/>
        <v>0</v>
      </c>
      <c r="F328" s="42" t="str">
        <f t="shared" si="323"/>
        <v>5</v>
      </c>
      <c r="G328" s="42" t="str">
        <f t="shared" si="323"/>
        <v>7</v>
      </c>
      <c r="H328" s="42" t="str">
        <f t="shared" si="323"/>
        <v>0</v>
      </c>
      <c r="I328" s="42" t="str">
        <f t="shared" si="323"/>
        <v>1</v>
      </c>
      <c r="J328" s="42" t="str">
        <f t="shared" si="323"/>
        <v>6</v>
      </c>
      <c r="K328" s="62"/>
      <c r="L328" s="62"/>
      <c r="M328" s="62"/>
      <c r="N328" s="62"/>
      <c r="O328" s="62"/>
      <c r="P328" s="62"/>
      <c r="Q328" s="62"/>
      <c r="R328" s="62"/>
      <c r="S328" s="62"/>
      <c r="T328" s="62"/>
      <c r="U328" s="62"/>
      <c r="V328" s="62"/>
      <c r="W328" s="62"/>
      <c r="X328" s="62"/>
      <c r="Y328" s="62"/>
      <c r="Z328" s="62"/>
      <c r="AA328" s="62"/>
      <c r="AB328" s="62"/>
      <c r="AC328" s="62"/>
      <c r="AD328" s="62"/>
    </row>
    <row r="329" spans="1:30" s="42" customFormat="1"/>
    <row r="330" spans="1:30" s="42" customFormat="1">
      <c r="A330" s="41" t="s">
        <v>49</v>
      </c>
      <c r="B330" s="42" t="str">
        <f xml:space="preserve"> VLOOKUP(A330,'Reg Dump'!A:C,2,FALSE)</f>
        <v>0x010F1111</v>
      </c>
      <c r="C330" s="43" t="str">
        <f t="shared" ref="C330:J330" si="324">HEX2BIN(LEFT(RIGHT(RIGHT($B330,8),C$1),1),4)</f>
        <v>0000</v>
      </c>
      <c r="D330" s="43" t="str">
        <f t="shared" si="324"/>
        <v>0001</v>
      </c>
      <c r="E330" s="43" t="str">
        <f t="shared" si="324"/>
        <v>0000</v>
      </c>
      <c r="F330" s="43" t="str">
        <f t="shared" si="324"/>
        <v>1111</v>
      </c>
      <c r="G330" s="43" t="str">
        <f t="shared" si="324"/>
        <v>0001</v>
      </c>
      <c r="H330" s="43" t="str">
        <f t="shared" si="324"/>
        <v>0001</v>
      </c>
      <c r="I330" s="43" t="str">
        <f t="shared" si="324"/>
        <v>0001</v>
      </c>
      <c r="J330" s="43" t="str">
        <f t="shared" si="324"/>
        <v>0001</v>
      </c>
      <c r="K330" s="60" t="s">
        <v>86</v>
      </c>
      <c r="L330" s="60" t="s">
        <v>116</v>
      </c>
      <c r="M330" s="60" t="s">
        <v>86</v>
      </c>
      <c r="N330" s="60" t="s">
        <v>113</v>
      </c>
      <c r="O330" s="60" t="s">
        <v>86</v>
      </c>
      <c r="P330" s="60" t="s">
        <v>114</v>
      </c>
      <c r="Q330" s="60" t="s">
        <v>86</v>
      </c>
      <c r="R330" s="60" t="s">
        <v>115</v>
      </c>
    </row>
    <row r="331" spans="1:30" s="42" customFormat="1" hidden="1">
      <c r="B331" s="42" t="str">
        <f>CONCATENATE(C330,D330,E330,F330,G330,H330,I330,J330)</f>
        <v>00000001000011110001000100010001</v>
      </c>
      <c r="K331" s="46">
        <v>31</v>
      </c>
      <c r="L331" s="46">
        <v>27</v>
      </c>
      <c r="M331" s="46">
        <v>23</v>
      </c>
      <c r="N331" s="49">
        <v>20</v>
      </c>
      <c r="O331" s="49">
        <v>15</v>
      </c>
      <c r="P331" s="50">
        <v>12</v>
      </c>
      <c r="Q331" s="51">
        <v>7</v>
      </c>
      <c r="R331" s="49">
        <v>4</v>
      </c>
    </row>
    <row r="332" spans="1:30" s="42" customFormat="1" hidden="1">
      <c r="K332" s="44">
        <v>4</v>
      </c>
      <c r="L332" s="44">
        <v>4</v>
      </c>
      <c r="M332" s="44">
        <v>3</v>
      </c>
      <c r="N332" s="44">
        <v>5</v>
      </c>
      <c r="O332" s="44">
        <v>3</v>
      </c>
      <c r="P332" s="44">
        <v>5</v>
      </c>
      <c r="Q332" s="44">
        <v>3</v>
      </c>
      <c r="R332" s="44">
        <v>5</v>
      </c>
    </row>
    <row r="333" spans="1:30" s="42" customFormat="1">
      <c r="B333" s="63" t="s">
        <v>411</v>
      </c>
      <c r="K333" s="47" t="str">
        <f t="shared" ref="K333:R333" si="325">MID($B331,32-K331,K332)</f>
        <v>0000</v>
      </c>
      <c r="L333" s="47" t="str">
        <f t="shared" si="325"/>
        <v>0001</v>
      </c>
      <c r="M333" s="47" t="str">
        <f t="shared" si="325"/>
        <v>000</v>
      </c>
      <c r="N333" s="47" t="str">
        <f t="shared" si="325"/>
        <v>01111</v>
      </c>
      <c r="O333" s="47" t="str">
        <f t="shared" si="325"/>
        <v>000</v>
      </c>
      <c r="P333" s="47" t="str">
        <f t="shared" si="325"/>
        <v>10001</v>
      </c>
      <c r="Q333" s="47" t="str">
        <f t="shared" si="325"/>
        <v>000</v>
      </c>
      <c r="R333" s="47" t="str">
        <f t="shared" si="325"/>
        <v>10001</v>
      </c>
    </row>
    <row r="334" spans="1:30" s="42" customFormat="1">
      <c r="B334" s="64" t="s">
        <v>412</v>
      </c>
      <c r="K334" s="44">
        <f t="shared" ref="K334:R334" si="326">BIN2DEC(K333)</f>
        <v>0</v>
      </c>
      <c r="L334" s="44">
        <f t="shared" si="326"/>
        <v>1</v>
      </c>
      <c r="M334" s="44">
        <f t="shared" si="326"/>
        <v>0</v>
      </c>
      <c r="N334" s="44">
        <f t="shared" si="326"/>
        <v>15</v>
      </c>
      <c r="O334" s="44">
        <f t="shared" si="326"/>
        <v>0</v>
      </c>
      <c r="P334" s="44">
        <f t="shared" si="326"/>
        <v>17</v>
      </c>
      <c r="Q334" s="44">
        <f t="shared" si="326"/>
        <v>0</v>
      </c>
      <c r="R334" s="44">
        <f t="shared" si="326"/>
        <v>17</v>
      </c>
    </row>
    <row r="335" spans="1:30" s="42" customFormat="1" hidden="1">
      <c r="B335" s="102" t="str">
        <f>K335&amp;L335&amp;M335&amp;N335&amp;O335&amp;P335&amp;Q335&amp;R335&amp;S335&amp;T335&amp;U335&amp;V335&amp;W335&amp;X335&amp;Y335&amp;Z335&amp;AA335&amp;AB335&amp;AC335&amp;AD335</f>
        <v>00000001000011110001000100010001</v>
      </c>
      <c r="C335" s="42" t="str">
        <f>MID($B335,(8-C$1)*4+1,4)</f>
        <v>0000</v>
      </c>
      <c r="D335" s="42" t="str">
        <f t="shared" ref="D335:J335" si="327">MID($B335,(8-D$1)*4+1,4)</f>
        <v>0001</v>
      </c>
      <c r="E335" s="42" t="str">
        <f t="shared" si="327"/>
        <v>0000</v>
      </c>
      <c r="F335" s="42" t="str">
        <f t="shared" si="327"/>
        <v>1111</v>
      </c>
      <c r="G335" s="42" t="str">
        <f t="shared" si="327"/>
        <v>0001</v>
      </c>
      <c r="H335" s="42" t="str">
        <f t="shared" si="327"/>
        <v>0001</v>
      </c>
      <c r="I335" s="42" t="str">
        <f t="shared" si="327"/>
        <v>0001</v>
      </c>
      <c r="J335" s="42" t="str">
        <f t="shared" si="327"/>
        <v>0001</v>
      </c>
      <c r="K335" s="62" t="str">
        <f>DEC2BIN(K334,K332)</f>
        <v>0000</v>
      </c>
      <c r="L335" s="62" t="str">
        <f>DEC2BIN(L334,L332)</f>
        <v>0001</v>
      </c>
      <c r="M335" s="62" t="str">
        <f t="shared" ref="M335:R335" si="328">DEC2BIN(M334,M332)</f>
        <v>000</v>
      </c>
      <c r="N335" s="62" t="str">
        <f t="shared" si="328"/>
        <v>01111</v>
      </c>
      <c r="O335" s="62" t="str">
        <f t="shared" si="328"/>
        <v>000</v>
      </c>
      <c r="P335" s="62" t="str">
        <f t="shared" si="328"/>
        <v>10001</v>
      </c>
      <c r="Q335" s="62" t="str">
        <f t="shared" si="328"/>
        <v>000</v>
      </c>
      <c r="R335" s="62" t="str">
        <f t="shared" si="328"/>
        <v>10001</v>
      </c>
      <c r="S335" s="62"/>
      <c r="T335" s="62"/>
      <c r="U335" s="62"/>
      <c r="V335" s="62"/>
      <c r="W335" s="62"/>
      <c r="X335" s="62"/>
      <c r="Y335" s="62"/>
      <c r="Z335" s="62"/>
      <c r="AA335" s="62"/>
      <c r="AB335" s="62"/>
      <c r="AC335" s="62"/>
      <c r="AD335" s="62"/>
    </row>
    <row r="336" spans="1:30" s="42" customFormat="1">
      <c r="A336" s="42" t="str">
        <f>IF(B336&lt;&gt;B330,"Register value modified:","Register matches RegDump:")</f>
        <v>Register matches RegDump:</v>
      </c>
      <c r="B336" s="42" t="str">
        <f>"0x"&amp;C336&amp;D336&amp;E336&amp;F336&amp;G336&amp;H336&amp;I336&amp;J336</f>
        <v>0x010F1111</v>
      </c>
      <c r="C336" s="42" t="str">
        <f>BIN2HEX(C335,1)</f>
        <v>0</v>
      </c>
      <c r="D336" s="42" t="str">
        <f t="shared" ref="D336:J336" si="329">BIN2HEX(D335,1)</f>
        <v>1</v>
      </c>
      <c r="E336" s="42" t="str">
        <f t="shared" si="329"/>
        <v>0</v>
      </c>
      <c r="F336" s="42" t="str">
        <f t="shared" si="329"/>
        <v>F</v>
      </c>
      <c r="G336" s="42" t="str">
        <f t="shared" si="329"/>
        <v>1</v>
      </c>
      <c r="H336" s="42" t="str">
        <f t="shared" si="329"/>
        <v>1</v>
      </c>
      <c r="I336" s="42" t="str">
        <f t="shared" si="329"/>
        <v>1</v>
      </c>
      <c r="J336" s="42" t="str">
        <f t="shared" si="329"/>
        <v>1</v>
      </c>
      <c r="K336" s="62"/>
      <c r="L336" s="62"/>
      <c r="M336" s="62"/>
      <c r="N336" s="62"/>
      <c r="O336" s="62"/>
      <c r="P336" s="62"/>
      <c r="Q336" s="62"/>
      <c r="R336" s="62"/>
      <c r="S336" s="62"/>
      <c r="T336" s="62"/>
      <c r="U336" s="62"/>
      <c r="V336" s="62"/>
      <c r="W336" s="62"/>
      <c r="X336" s="62"/>
      <c r="Y336" s="62"/>
      <c r="Z336" s="62"/>
      <c r="AA336" s="62"/>
      <c r="AB336" s="62"/>
      <c r="AC336" s="62"/>
      <c r="AD336" s="62"/>
    </row>
    <row r="337" spans="1:30" s="42" customFormat="1"/>
    <row r="338" spans="1:30" s="42" customFormat="1" ht="14.45" customHeight="1">
      <c r="A338" s="41" t="s">
        <v>50</v>
      </c>
      <c r="B338" s="42" t="str">
        <f xml:space="preserve"> VLOOKUP(A338,'Reg Dump'!A:C,2,FALSE)</f>
        <v>0x8F070000</v>
      </c>
      <c r="C338" s="43" t="str">
        <f t="shared" ref="C338:J338" si="330">HEX2BIN(LEFT(RIGHT(RIGHT($B338,8),C$1),1),4)</f>
        <v>1000</v>
      </c>
      <c r="D338" s="43" t="str">
        <f t="shared" si="330"/>
        <v>1111</v>
      </c>
      <c r="E338" s="43" t="str">
        <f t="shared" si="330"/>
        <v>0000</v>
      </c>
      <c r="F338" s="43" t="str">
        <f t="shared" si="330"/>
        <v>0111</v>
      </c>
      <c r="G338" s="43" t="str">
        <f t="shared" si="330"/>
        <v>0000</v>
      </c>
      <c r="H338" s="43" t="str">
        <f t="shared" si="330"/>
        <v>0000</v>
      </c>
      <c r="I338" s="43" t="str">
        <f t="shared" si="330"/>
        <v>0000</v>
      </c>
      <c r="J338" s="43" t="str">
        <f t="shared" si="330"/>
        <v>0000</v>
      </c>
      <c r="K338" s="58" t="s">
        <v>86</v>
      </c>
      <c r="L338" s="58" t="s">
        <v>86</v>
      </c>
      <c r="M338" s="58" t="s">
        <v>117</v>
      </c>
      <c r="N338" s="58" t="s">
        <v>86</v>
      </c>
      <c r="O338" s="58" t="s">
        <v>118</v>
      </c>
      <c r="P338" s="58" t="s">
        <v>86</v>
      </c>
      <c r="Q338" s="58" t="s">
        <v>119</v>
      </c>
      <c r="R338" s="58" t="s">
        <v>122</v>
      </c>
      <c r="S338" s="58" t="s">
        <v>121</v>
      </c>
      <c r="T338" s="58" t="s">
        <v>86</v>
      </c>
      <c r="U338" s="58" t="s">
        <v>120</v>
      </c>
    </row>
    <row r="339" spans="1:30" s="42" customFormat="1" ht="14.45" hidden="1" customHeight="1">
      <c r="B339" s="42" t="str">
        <f>CONCATENATE(C338,D338,E338,F338,G338,H338,I338,J338)</f>
        <v>10001111000001110000000000000000</v>
      </c>
      <c r="K339" s="44">
        <v>31</v>
      </c>
      <c r="L339" s="44">
        <v>30</v>
      </c>
      <c r="M339" s="44">
        <v>28</v>
      </c>
      <c r="N339" s="44">
        <v>23</v>
      </c>
      <c r="O339" s="44">
        <v>19</v>
      </c>
      <c r="P339" s="44">
        <v>15</v>
      </c>
      <c r="Q339" s="51">
        <v>11</v>
      </c>
      <c r="R339" s="44">
        <v>7</v>
      </c>
      <c r="S339" s="44">
        <v>6</v>
      </c>
      <c r="T339" s="51">
        <v>5</v>
      </c>
      <c r="U339" s="51">
        <v>3</v>
      </c>
    </row>
    <row r="340" spans="1:30" s="42" customFormat="1" ht="14.45" hidden="1" customHeight="1">
      <c r="K340" s="44">
        <v>1</v>
      </c>
      <c r="L340" s="44">
        <v>2</v>
      </c>
      <c r="M340" s="44">
        <v>5</v>
      </c>
      <c r="N340" s="44">
        <v>4</v>
      </c>
      <c r="O340" s="44">
        <v>4</v>
      </c>
      <c r="P340" s="44">
        <v>4</v>
      </c>
      <c r="Q340" s="44">
        <v>4</v>
      </c>
      <c r="R340" s="44">
        <v>1</v>
      </c>
      <c r="S340" s="44">
        <v>1</v>
      </c>
      <c r="T340" s="44">
        <v>2</v>
      </c>
      <c r="U340" s="44">
        <v>4</v>
      </c>
    </row>
    <row r="341" spans="1:30" s="42" customFormat="1" ht="14.45" customHeight="1">
      <c r="B341" s="63" t="s">
        <v>411</v>
      </c>
      <c r="K341" s="47" t="str">
        <f t="shared" ref="K341:U341" si="331">MID($B339,32-K339,K340)</f>
        <v>1</v>
      </c>
      <c r="L341" s="47" t="str">
        <f t="shared" si="331"/>
        <v>00</v>
      </c>
      <c r="M341" s="47" t="str">
        <f t="shared" si="331"/>
        <v>01111</v>
      </c>
      <c r="N341" s="47" t="str">
        <f t="shared" si="331"/>
        <v>0000</v>
      </c>
      <c r="O341" s="47" t="str">
        <f t="shared" si="331"/>
        <v>0111</v>
      </c>
      <c r="P341" s="47" t="str">
        <f t="shared" si="331"/>
        <v>0000</v>
      </c>
      <c r="Q341" s="47" t="str">
        <f t="shared" si="331"/>
        <v>0000</v>
      </c>
      <c r="R341" s="47" t="str">
        <f t="shared" si="331"/>
        <v>0</v>
      </c>
      <c r="S341" s="47" t="str">
        <f t="shared" si="331"/>
        <v>0</v>
      </c>
      <c r="T341" s="47" t="str">
        <f t="shared" si="331"/>
        <v>00</v>
      </c>
      <c r="U341" s="47" t="str">
        <f t="shared" si="331"/>
        <v>0000</v>
      </c>
    </row>
    <row r="342" spans="1:30" s="42" customFormat="1">
      <c r="B342" s="64" t="s">
        <v>412</v>
      </c>
      <c r="K342" s="44">
        <f t="shared" ref="K342:U342" si="332">BIN2DEC(K341)</f>
        <v>1</v>
      </c>
      <c r="L342" s="44">
        <f t="shared" si="332"/>
        <v>0</v>
      </c>
      <c r="M342" s="44">
        <f t="shared" si="332"/>
        <v>15</v>
      </c>
      <c r="N342" s="44">
        <f t="shared" si="332"/>
        <v>0</v>
      </c>
      <c r="O342" s="44">
        <f t="shared" si="332"/>
        <v>7</v>
      </c>
      <c r="P342" s="44">
        <f t="shared" si="332"/>
        <v>0</v>
      </c>
      <c r="Q342" s="44">
        <f t="shared" si="332"/>
        <v>0</v>
      </c>
      <c r="R342" s="44">
        <f t="shared" si="332"/>
        <v>0</v>
      </c>
      <c r="S342" s="44">
        <f t="shared" si="332"/>
        <v>0</v>
      </c>
      <c r="T342" s="44">
        <f t="shared" si="332"/>
        <v>0</v>
      </c>
      <c r="U342" s="44">
        <f t="shared" si="332"/>
        <v>0</v>
      </c>
    </row>
    <row r="343" spans="1:30" s="42" customFormat="1" hidden="1">
      <c r="B343" s="102" t="str">
        <f>K343&amp;L343&amp;M343&amp;N343&amp;O343&amp;P343&amp;Q343&amp;R343&amp;S343&amp;T343&amp;U343&amp;V343&amp;W343&amp;X343&amp;Y343&amp;Z343&amp;AA343&amp;AB343&amp;AC343&amp;AD343</f>
        <v>10001111000001110000000000000000</v>
      </c>
      <c r="C343" s="42" t="str">
        <f>MID($B343,(8-C$1)*4+1,4)</f>
        <v>1000</v>
      </c>
      <c r="D343" s="42" t="str">
        <f t="shared" ref="D343:J343" si="333">MID($B343,(8-D$1)*4+1,4)</f>
        <v>1111</v>
      </c>
      <c r="E343" s="42" t="str">
        <f t="shared" si="333"/>
        <v>0000</v>
      </c>
      <c r="F343" s="42" t="str">
        <f t="shared" si="333"/>
        <v>0111</v>
      </c>
      <c r="G343" s="42" t="str">
        <f t="shared" si="333"/>
        <v>0000</v>
      </c>
      <c r="H343" s="42" t="str">
        <f t="shared" si="333"/>
        <v>0000</v>
      </c>
      <c r="I343" s="42" t="str">
        <f t="shared" si="333"/>
        <v>0000</v>
      </c>
      <c r="J343" s="42" t="str">
        <f t="shared" si="333"/>
        <v>0000</v>
      </c>
      <c r="K343" s="62" t="str">
        <f>DEC2BIN(K342,K340)</f>
        <v>1</v>
      </c>
      <c r="L343" s="62" t="str">
        <f t="shared" ref="L343" si="334">DEC2BIN(L342,L340)</f>
        <v>00</v>
      </c>
      <c r="M343" s="62" t="str">
        <f t="shared" ref="M343" si="335">DEC2BIN(M342,M340)</f>
        <v>01111</v>
      </c>
      <c r="N343" s="62" t="str">
        <f t="shared" ref="N343" si="336">DEC2BIN(N342,N340)</f>
        <v>0000</v>
      </c>
      <c r="O343" s="62" t="str">
        <f t="shared" ref="O343" si="337">DEC2BIN(O342,O340)</f>
        <v>0111</v>
      </c>
      <c r="P343" s="62" t="str">
        <f t="shared" ref="P343" si="338">DEC2BIN(P342,P340)</f>
        <v>0000</v>
      </c>
      <c r="Q343" s="62" t="str">
        <f t="shared" ref="Q343" si="339">DEC2BIN(Q342,Q340)</f>
        <v>0000</v>
      </c>
      <c r="R343" s="62" t="str">
        <f t="shared" ref="R343" si="340">DEC2BIN(R342,R340)</f>
        <v>0</v>
      </c>
      <c r="S343" s="62" t="str">
        <f t="shared" ref="S343" si="341">DEC2BIN(S342,S340)</f>
        <v>0</v>
      </c>
      <c r="T343" s="62" t="str">
        <f t="shared" ref="T343" si="342">DEC2BIN(T342,T340)</f>
        <v>00</v>
      </c>
      <c r="U343" s="62" t="str">
        <f t="shared" ref="U343" si="343">DEC2BIN(U342,U340)</f>
        <v>0000</v>
      </c>
      <c r="V343" s="62"/>
      <c r="W343" s="62"/>
      <c r="X343" s="62"/>
      <c r="Y343" s="62"/>
      <c r="Z343" s="62"/>
      <c r="AA343" s="62"/>
      <c r="AB343" s="62"/>
      <c r="AC343" s="62"/>
      <c r="AD343" s="62"/>
    </row>
    <row r="344" spans="1:30" s="42" customFormat="1">
      <c r="A344" s="42" t="str">
        <f>IF(B344&lt;&gt;B338,"Register value modified:","Register matches RegDump:")</f>
        <v>Register matches RegDump:</v>
      </c>
      <c r="B344" s="42" t="str">
        <f>"0x"&amp;C344&amp;D344&amp;E344&amp;F344&amp;G344&amp;H344&amp;I344&amp;J344</f>
        <v>0x8F070000</v>
      </c>
      <c r="C344" s="42" t="str">
        <f>BIN2HEX(C343,1)</f>
        <v>8</v>
      </c>
      <c r="D344" s="42" t="str">
        <f t="shared" ref="D344:J344" si="344">BIN2HEX(D343,1)</f>
        <v>F</v>
      </c>
      <c r="E344" s="42" t="str">
        <f t="shared" si="344"/>
        <v>0</v>
      </c>
      <c r="F344" s="42" t="str">
        <f t="shared" si="344"/>
        <v>7</v>
      </c>
      <c r="G344" s="42" t="str">
        <f t="shared" si="344"/>
        <v>0</v>
      </c>
      <c r="H344" s="42" t="str">
        <f t="shared" si="344"/>
        <v>0</v>
      </c>
      <c r="I344" s="42" t="str">
        <f t="shared" si="344"/>
        <v>0</v>
      </c>
      <c r="J344" s="42" t="str">
        <f t="shared" si="344"/>
        <v>0</v>
      </c>
      <c r="K344" s="62"/>
      <c r="L344" s="62"/>
      <c r="M344" s="62"/>
      <c r="N344" s="62"/>
      <c r="O344" s="62"/>
      <c r="P344" s="62"/>
      <c r="Q344" s="62"/>
      <c r="R344" s="62"/>
      <c r="S344" s="62"/>
      <c r="T344" s="62"/>
      <c r="U344" s="62"/>
      <c r="V344" s="62"/>
      <c r="W344" s="62"/>
      <c r="X344" s="62"/>
      <c r="Y344" s="62"/>
      <c r="Z344" s="62"/>
      <c r="AA344" s="62"/>
      <c r="AB344" s="62"/>
      <c r="AC344" s="62"/>
      <c r="AD344" s="62"/>
    </row>
    <row r="345" spans="1:30" s="42" customFormat="1"/>
    <row r="346" spans="1:30" s="42" customFormat="1">
      <c r="A346" s="41" t="s">
        <v>51</v>
      </c>
      <c r="B346" s="86" t="str">
        <f xml:space="preserve"> VLOOKUP(A346,'Reg Dump'!A:C,2,FALSE)</f>
        <v>0x00000F00</v>
      </c>
      <c r="C346" s="43" t="str">
        <f t="shared" ref="C346:J346" si="345">HEX2BIN(LEFT(RIGHT(RIGHT($B346,8),C$1),1),4)</f>
        <v>0000</v>
      </c>
      <c r="D346" s="43" t="str">
        <f t="shared" si="345"/>
        <v>0000</v>
      </c>
      <c r="E346" s="43" t="str">
        <f t="shared" si="345"/>
        <v>0000</v>
      </c>
      <c r="F346" s="43" t="str">
        <f t="shared" si="345"/>
        <v>0000</v>
      </c>
      <c r="G346" s="43" t="str">
        <f t="shared" si="345"/>
        <v>0000</v>
      </c>
      <c r="H346" s="43" t="str">
        <f t="shared" si="345"/>
        <v>1111</v>
      </c>
      <c r="I346" s="43" t="str">
        <f t="shared" si="345"/>
        <v>0000</v>
      </c>
      <c r="J346" s="43" t="str">
        <f t="shared" si="345"/>
        <v>0000</v>
      </c>
      <c r="K346" s="44" t="s">
        <v>86</v>
      </c>
      <c r="L346" s="44" t="s">
        <v>123</v>
      </c>
      <c r="M346" s="44" t="s">
        <v>86</v>
      </c>
      <c r="N346" s="44" t="s">
        <v>124</v>
      </c>
      <c r="O346" s="44" t="s">
        <v>125</v>
      </c>
    </row>
    <row r="347" spans="1:30" s="42" customFormat="1" hidden="1">
      <c r="B347" s="42" t="str">
        <f>CONCATENATE(C346,D346,E346,F346,G346,H346,I346,J346)</f>
        <v>00000000000000000000111100000000</v>
      </c>
      <c r="K347" s="44">
        <v>31</v>
      </c>
      <c r="L347" s="51">
        <v>11</v>
      </c>
      <c r="M347" s="44">
        <v>7</v>
      </c>
      <c r="N347" s="44">
        <v>6</v>
      </c>
      <c r="O347" s="51">
        <v>5</v>
      </c>
    </row>
    <row r="348" spans="1:30" s="42" customFormat="1" hidden="1">
      <c r="K348" s="44">
        <v>20</v>
      </c>
      <c r="L348" s="44">
        <v>4</v>
      </c>
      <c r="M348" s="44">
        <v>1</v>
      </c>
      <c r="N348" s="44">
        <v>1</v>
      </c>
      <c r="O348" s="44">
        <v>6</v>
      </c>
    </row>
    <row r="349" spans="1:30" s="42" customFormat="1">
      <c r="B349" s="63" t="s">
        <v>411</v>
      </c>
      <c r="K349" s="47" t="str">
        <f>MID($B347,32-K347,K348)</f>
        <v>00000000000000000000</v>
      </c>
      <c r="L349" s="47" t="str">
        <f>MID($B347,32-L347,L348)</f>
        <v>1111</v>
      </c>
      <c r="M349" s="47" t="str">
        <f>MID($B347,32-M347,M348)</f>
        <v>0</v>
      </c>
      <c r="N349" s="47" t="str">
        <f>MID($B347,32-N347,N348)</f>
        <v>0</v>
      </c>
      <c r="O349" s="47" t="str">
        <f>MID($B347,32-O347,O348)</f>
        <v>000000</v>
      </c>
    </row>
    <row r="350" spans="1:30" s="42" customFormat="1">
      <c r="B350" s="64" t="s">
        <v>412</v>
      </c>
      <c r="K350" s="104" t="s">
        <v>520</v>
      </c>
      <c r="L350" s="44">
        <f>BIN2DEC(L349)</f>
        <v>15</v>
      </c>
      <c r="M350" s="44">
        <f>BIN2DEC(M349)</f>
        <v>0</v>
      </c>
      <c r="N350" s="44">
        <f>BIN2DEC(N349)</f>
        <v>0</v>
      </c>
      <c r="O350" s="44">
        <f>BIN2DEC(O349)</f>
        <v>0</v>
      </c>
    </row>
    <row r="351" spans="1:30" s="42" customFormat="1" hidden="1">
      <c r="B351" s="102" t="str">
        <f>K351&amp;L351&amp;M351&amp;N351&amp;O351&amp;P351&amp;Q351&amp;R351&amp;S351&amp;T351&amp;U351&amp;V351&amp;W351&amp;X351&amp;Y351&amp;Z351&amp;AA351&amp;AB351&amp;AC351&amp;AD351</f>
        <v>00000000000000000000111100000000</v>
      </c>
      <c r="C351" s="42" t="str">
        <f>MID($B351,(8-C$1)*4+1,4)</f>
        <v>0000</v>
      </c>
      <c r="D351" s="42" t="str">
        <f t="shared" ref="D351:J351" si="346">MID($B351,(8-D$1)*4+1,4)</f>
        <v>0000</v>
      </c>
      <c r="E351" s="42" t="str">
        <f t="shared" si="346"/>
        <v>0000</v>
      </c>
      <c r="F351" s="42" t="str">
        <f t="shared" si="346"/>
        <v>0000</v>
      </c>
      <c r="G351" s="42" t="str">
        <f t="shared" si="346"/>
        <v>0000</v>
      </c>
      <c r="H351" s="42" t="str">
        <f t="shared" si="346"/>
        <v>1111</v>
      </c>
      <c r="I351" s="42" t="str">
        <f t="shared" si="346"/>
        <v>0000</v>
      </c>
      <c r="J351" s="42" t="str">
        <f t="shared" si="346"/>
        <v>0000</v>
      </c>
      <c r="K351" s="103" t="s">
        <v>520</v>
      </c>
      <c r="L351" s="62" t="str">
        <f>DEC2BIN(L350,L348)</f>
        <v>1111</v>
      </c>
      <c r="M351" s="62" t="str">
        <f t="shared" ref="M351:O351" si="347">DEC2BIN(M350,M348)</f>
        <v>0</v>
      </c>
      <c r="N351" s="62" t="str">
        <f t="shared" si="347"/>
        <v>0</v>
      </c>
      <c r="O351" s="62" t="str">
        <f t="shared" si="347"/>
        <v>000000</v>
      </c>
      <c r="P351" s="62"/>
      <c r="Q351" s="62"/>
      <c r="R351" s="62"/>
      <c r="S351" s="62"/>
      <c r="T351" s="62"/>
      <c r="U351" s="62"/>
      <c r="V351" s="62"/>
      <c r="W351" s="62"/>
      <c r="X351" s="62"/>
      <c r="Y351" s="62"/>
      <c r="Z351" s="62"/>
      <c r="AA351" s="62"/>
      <c r="AB351" s="62"/>
      <c r="AC351" s="62"/>
      <c r="AD351" s="62"/>
    </row>
    <row r="352" spans="1:30" s="42" customFormat="1">
      <c r="A352" s="42" t="str">
        <f>IF(B352&lt;&gt;B346,"Register value modified:","Register matches RegDump:")</f>
        <v>Register matches RegDump:</v>
      </c>
      <c r="B352" s="42" t="str">
        <f>"0x"&amp;C352&amp;D352&amp;E352&amp;F352&amp;G352&amp;H352&amp;I352&amp;J352</f>
        <v>0x00000F00</v>
      </c>
      <c r="C352" s="42" t="str">
        <f>BIN2HEX(C351,1)</f>
        <v>0</v>
      </c>
      <c r="D352" s="42" t="str">
        <f t="shared" ref="D352:J352" si="348">BIN2HEX(D351,1)</f>
        <v>0</v>
      </c>
      <c r="E352" s="42" t="str">
        <f t="shared" si="348"/>
        <v>0</v>
      </c>
      <c r="F352" s="42" t="str">
        <f t="shared" si="348"/>
        <v>0</v>
      </c>
      <c r="G352" s="42" t="str">
        <f t="shared" si="348"/>
        <v>0</v>
      </c>
      <c r="H352" s="42" t="str">
        <f t="shared" si="348"/>
        <v>F</v>
      </c>
      <c r="I352" s="42" t="str">
        <f t="shared" si="348"/>
        <v>0</v>
      </c>
      <c r="J352" s="42" t="str">
        <f t="shared" si="348"/>
        <v>0</v>
      </c>
      <c r="K352" s="62"/>
      <c r="L352" s="62"/>
      <c r="M352" s="62"/>
      <c r="N352" s="62"/>
      <c r="O352" s="62"/>
      <c r="P352" s="62"/>
      <c r="Q352" s="62"/>
      <c r="R352" s="62"/>
      <c r="S352" s="62"/>
      <c r="T352" s="62"/>
      <c r="U352" s="62"/>
      <c r="V352" s="62"/>
      <c r="W352" s="62"/>
      <c r="X352" s="62"/>
      <c r="Y352" s="62"/>
      <c r="Z352" s="62"/>
      <c r="AA352" s="62"/>
      <c r="AB352" s="62"/>
      <c r="AC352" s="62"/>
      <c r="AD352" s="62"/>
    </row>
    <row r="353" spans="1:30" s="42" customFormat="1">
      <c r="B353" s="64"/>
      <c r="K353" s="62"/>
      <c r="L353" s="62"/>
      <c r="M353" s="62"/>
      <c r="N353" s="62"/>
      <c r="O353" s="62"/>
    </row>
    <row r="354" spans="1:30" s="17" customFormat="1"/>
    <row r="355" spans="1:30" s="8" customFormat="1" ht="23.25">
      <c r="A355" s="16" t="s">
        <v>160</v>
      </c>
      <c r="C355" s="9" t="s">
        <v>67</v>
      </c>
      <c r="D355" s="9" t="s">
        <v>68</v>
      </c>
      <c r="E355" s="9" t="s">
        <v>69</v>
      </c>
      <c r="F355" s="9" t="s">
        <v>70</v>
      </c>
      <c r="G355" s="9" t="s">
        <v>71</v>
      </c>
      <c r="H355" s="9" t="s">
        <v>72</v>
      </c>
      <c r="I355" s="9" t="s">
        <v>73</v>
      </c>
      <c r="J355" s="9" t="s">
        <v>74</v>
      </c>
      <c r="K355" s="9" t="s">
        <v>413</v>
      </c>
    </row>
    <row r="356" spans="1:30" s="65" customFormat="1">
      <c r="A356" s="1" t="s">
        <v>52</v>
      </c>
      <c r="B356" s="65" t="str">
        <f xml:space="preserve"> VLOOKUP(A356,'Reg Dump'!A:C,2,FALSE)</f>
        <v>0x00001000</v>
      </c>
      <c r="C356" s="65" t="str">
        <f t="shared" ref="C356:J356" si="349">HEX2BIN(LEFT(RIGHT(RIGHT($B356,8),C$1),1),4)</f>
        <v>0000</v>
      </c>
      <c r="D356" s="65" t="str">
        <f t="shared" si="349"/>
        <v>0000</v>
      </c>
      <c r="E356" s="65" t="str">
        <f t="shared" si="349"/>
        <v>0000</v>
      </c>
      <c r="F356" s="65" t="str">
        <f t="shared" si="349"/>
        <v>0000</v>
      </c>
      <c r="G356" s="65" t="str">
        <f t="shared" si="349"/>
        <v>0001</v>
      </c>
      <c r="H356" s="65" t="str">
        <f t="shared" si="349"/>
        <v>0000</v>
      </c>
      <c r="I356" s="65" t="str">
        <f t="shared" si="349"/>
        <v>0000</v>
      </c>
      <c r="J356" s="65" t="str">
        <f t="shared" si="349"/>
        <v>0000</v>
      </c>
      <c r="K356" s="66" t="s">
        <v>77</v>
      </c>
      <c r="L356" s="66" t="s">
        <v>78</v>
      </c>
      <c r="M356" s="66" t="s">
        <v>79</v>
      </c>
      <c r="N356" s="66" t="s">
        <v>80</v>
      </c>
      <c r="O356" s="66" t="s">
        <v>81</v>
      </c>
      <c r="P356" s="66" t="s">
        <v>82</v>
      </c>
      <c r="Q356" s="66" t="s">
        <v>83</v>
      </c>
      <c r="R356" s="66" t="s">
        <v>84</v>
      </c>
      <c r="S356" s="66" t="s">
        <v>85</v>
      </c>
      <c r="T356" s="67" t="s">
        <v>86</v>
      </c>
      <c r="U356" s="66" t="s">
        <v>87</v>
      </c>
      <c r="V356" s="66" t="s">
        <v>88</v>
      </c>
      <c r="W356" s="66" t="s">
        <v>86</v>
      </c>
      <c r="X356" s="66" t="s">
        <v>89</v>
      </c>
      <c r="Y356" s="67" t="s">
        <v>90</v>
      </c>
      <c r="Z356" s="66" t="s">
        <v>91</v>
      </c>
      <c r="AA356" s="67" t="s">
        <v>86</v>
      </c>
      <c r="AB356" s="66" t="s">
        <v>92</v>
      </c>
      <c r="AC356" s="67" t="s">
        <v>86</v>
      </c>
      <c r="AD356" s="66" t="s">
        <v>93</v>
      </c>
    </row>
    <row r="357" spans="1:30" s="68" customFormat="1" hidden="1">
      <c r="B357" s="65" t="str">
        <f>CONCATENATE(C356,D356,E356,F356,G356,H356,I356,J356)</f>
        <v>00000000000000000001000000000000</v>
      </c>
      <c r="K357" s="69">
        <v>31</v>
      </c>
      <c r="L357" s="69">
        <v>30</v>
      </c>
      <c r="M357" s="69">
        <v>29</v>
      </c>
      <c r="N357" s="69">
        <v>28</v>
      </c>
      <c r="O357" s="69">
        <v>27</v>
      </c>
      <c r="P357" s="69">
        <v>26</v>
      </c>
      <c r="Q357" s="69">
        <v>24</v>
      </c>
      <c r="R357" s="69">
        <v>22</v>
      </c>
      <c r="S357" s="69">
        <v>21</v>
      </c>
      <c r="T357" s="69">
        <v>20</v>
      </c>
      <c r="U357" s="69">
        <v>19</v>
      </c>
      <c r="V357" s="69">
        <v>17</v>
      </c>
      <c r="W357" s="69">
        <v>15</v>
      </c>
      <c r="X357" s="69">
        <v>13</v>
      </c>
      <c r="Y357" s="69">
        <v>11</v>
      </c>
      <c r="Z357" s="69">
        <v>9</v>
      </c>
      <c r="AA357" s="69">
        <v>7</v>
      </c>
      <c r="AB357" s="69">
        <v>4</v>
      </c>
      <c r="AC357" s="69">
        <v>3</v>
      </c>
      <c r="AD357" s="69">
        <v>1</v>
      </c>
    </row>
    <row r="358" spans="1:30" s="68" customFormat="1" hidden="1">
      <c r="K358" s="69">
        <v>1</v>
      </c>
      <c r="L358" s="69">
        <v>1</v>
      </c>
      <c r="M358" s="69">
        <v>1</v>
      </c>
      <c r="N358" s="69">
        <v>1</v>
      </c>
      <c r="O358" s="69">
        <v>1</v>
      </c>
      <c r="P358" s="69">
        <v>2</v>
      </c>
      <c r="Q358" s="69">
        <v>2</v>
      </c>
      <c r="R358" s="69">
        <v>1</v>
      </c>
      <c r="S358" s="69">
        <v>1</v>
      </c>
      <c r="T358" s="69">
        <v>1</v>
      </c>
      <c r="U358" s="69">
        <v>2</v>
      </c>
      <c r="V358" s="69">
        <v>2</v>
      </c>
      <c r="W358" s="69">
        <v>2</v>
      </c>
      <c r="X358" s="69">
        <v>2</v>
      </c>
      <c r="Y358" s="69">
        <v>2</v>
      </c>
      <c r="Z358" s="69">
        <v>2</v>
      </c>
      <c r="AA358" s="69">
        <v>3</v>
      </c>
      <c r="AB358" s="69">
        <v>1</v>
      </c>
      <c r="AC358" s="69">
        <v>2</v>
      </c>
      <c r="AD358" s="69">
        <v>2</v>
      </c>
    </row>
    <row r="359" spans="1:30" s="65" customFormat="1">
      <c r="B359" s="70" t="s">
        <v>411</v>
      </c>
      <c r="K359" s="71" t="str">
        <f>MID($B357,32-K357,K358)</f>
        <v>0</v>
      </c>
      <c r="L359" s="71" t="str">
        <f t="shared" ref="L359:AD359" si="350">MID($B357,32-L357,L358)</f>
        <v>0</v>
      </c>
      <c r="M359" s="71" t="str">
        <f t="shared" si="350"/>
        <v>0</v>
      </c>
      <c r="N359" s="71" t="str">
        <f t="shared" si="350"/>
        <v>0</v>
      </c>
      <c r="O359" s="71" t="str">
        <f t="shared" si="350"/>
        <v>0</v>
      </c>
      <c r="P359" s="71" t="str">
        <f t="shared" si="350"/>
        <v>00</v>
      </c>
      <c r="Q359" s="71" t="str">
        <f t="shared" si="350"/>
        <v>00</v>
      </c>
      <c r="R359" s="71" t="str">
        <f t="shared" si="350"/>
        <v>0</v>
      </c>
      <c r="S359" s="71" t="str">
        <f t="shared" si="350"/>
        <v>0</v>
      </c>
      <c r="T359" s="71" t="str">
        <f t="shared" si="350"/>
        <v>0</v>
      </c>
      <c r="U359" s="71" t="str">
        <f t="shared" si="350"/>
        <v>00</v>
      </c>
      <c r="V359" s="71" t="str">
        <f t="shared" si="350"/>
        <v>00</v>
      </c>
      <c r="W359" s="71" t="str">
        <f t="shared" si="350"/>
        <v>00</v>
      </c>
      <c r="X359" s="71" t="str">
        <f t="shared" si="350"/>
        <v>01</v>
      </c>
      <c r="Y359" s="71" t="str">
        <f t="shared" si="350"/>
        <v>00</v>
      </c>
      <c r="Z359" s="71" t="str">
        <f t="shared" si="350"/>
        <v>00</v>
      </c>
      <c r="AA359" s="71" t="str">
        <f t="shared" si="350"/>
        <v>000</v>
      </c>
      <c r="AB359" s="71" t="str">
        <f t="shared" si="350"/>
        <v>0</v>
      </c>
      <c r="AC359" s="71" t="str">
        <f t="shared" si="350"/>
        <v>00</v>
      </c>
      <c r="AD359" s="71" t="str">
        <f t="shared" si="350"/>
        <v>00</v>
      </c>
    </row>
    <row r="360" spans="1:30" s="65" customFormat="1">
      <c r="B360" s="59" t="s">
        <v>412</v>
      </c>
      <c r="K360" s="71">
        <f>BIN2DEC(K359)</f>
        <v>0</v>
      </c>
      <c r="L360" s="71">
        <f>BIN2DEC(L359)</f>
        <v>0</v>
      </c>
      <c r="M360" s="71">
        <f t="shared" ref="M360:S360" si="351">BIN2DEC(M359)</f>
        <v>0</v>
      </c>
      <c r="N360" s="71">
        <f t="shared" si="351"/>
        <v>0</v>
      </c>
      <c r="O360" s="71">
        <f t="shared" si="351"/>
        <v>0</v>
      </c>
      <c r="P360" s="71">
        <f t="shared" si="351"/>
        <v>0</v>
      </c>
      <c r="Q360" s="71">
        <f t="shared" si="351"/>
        <v>0</v>
      </c>
      <c r="R360" s="71">
        <f t="shared" si="351"/>
        <v>0</v>
      </c>
      <c r="S360" s="71">
        <f t="shared" si="351"/>
        <v>0</v>
      </c>
      <c r="T360" s="71">
        <f>BIN2DEC(T359)</f>
        <v>0</v>
      </c>
      <c r="U360" s="71">
        <f t="shared" ref="U360:V360" si="352">BIN2DEC(U359)</f>
        <v>0</v>
      </c>
      <c r="V360" s="71">
        <f t="shared" si="352"/>
        <v>0</v>
      </c>
      <c r="W360" s="71">
        <f>BIN2DEC(W359)</f>
        <v>0</v>
      </c>
      <c r="X360" s="71">
        <f t="shared" ref="X360:Z360" si="353">BIN2DEC(X359)</f>
        <v>1</v>
      </c>
      <c r="Y360" s="71">
        <f t="shared" si="353"/>
        <v>0</v>
      </c>
      <c r="Z360" s="71">
        <f t="shared" si="353"/>
        <v>0</v>
      </c>
      <c r="AA360" s="71">
        <f>BIN2DEC(AA359)</f>
        <v>0</v>
      </c>
      <c r="AB360" s="71">
        <f t="shared" ref="AB360" si="354">BIN2DEC(AB359)</f>
        <v>0</v>
      </c>
      <c r="AC360" s="71">
        <f>BIN2DEC(AC359)</f>
        <v>0</v>
      </c>
      <c r="AD360" s="71">
        <f t="shared" ref="AD360" si="355">BIN2DEC(AD359)</f>
        <v>0</v>
      </c>
    </row>
    <row r="361" spans="1:30" s="65" customFormat="1" hidden="1">
      <c r="B361" s="107" t="str">
        <f>K361&amp;L361&amp;M361&amp;N361&amp;O361&amp;P361&amp;Q361&amp;R361&amp;S361&amp;T361&amp;U361&amp;V361&amp;W361&amp;X361&amp;Y361&amp;Z361&amp;AA361&amp;AB361&amp;AC361&amp;AD361</f>
        <v>00000000000000000001000000000000</v>
      </c>
      <c r="C361" s="65" t="str">
        <f>MID($B361,(8-C$1)*4+1,4)</f>
        <v>0000</v>
      </c>
      <c r="D361" s="65" t="str">
        <f t="shared" ref="D361:J361" si="356">MID($B361,(8-D$1)*4+1,4)</f>
        <v>0000</v>
      </c>
      <c r="E361" s="65" t="str">
        <f t="shared" si="356"/>
        <v>0000</v>
      </c>
      <c r="F361" s="65" t="str">
        <f t="shared" si="356"/>
        <v>0000</v>
      </c>
      <c r="G361" s="65" t="str">
        <f t="shared" si="356"/>
        <v>0001</v>
      </c>
      <c r="H361" s="65" t="str">
        <f t="shared" si="356"/>
        <v>0000</v>
      </c>
      <c r="I361" s="65" t="str">
        <f t="shared" si="356"/>
        <v>0000</v>
      </c>
      <c r="J361" s="65" t="str">
        <f t="shared" si="356"/>
        <v>0000</v>
      </c>
      <c r="K361" s="77" t="str">
        <f>DEC2BIN(K360,K358)</f>
        <v>0</v>
      </c>
      <c r="L361" s="77" t="str">
        <f>DEC2BIN(L360,L358)</f>
        <v>0</v>
      </c>
      <c r="M361" s="77" t="str">
        <f t="shared" ref="M361:AD361" si="357">DEC2BIN(M360,M358)</f>
        <v>0</v>
      </c>
      <c r="N361" s="77" t="str">
        <f t="shared" si="357"/>
        <v>0</v>
      </c>
      <c r="O361" s="77" t="str">
        <f t="shared" si="357"/>
        <v>0</v>
      </c>
      <c r="P361" s="77" t="str">
        <f t="shared" si="357"/>
        <v>00</v>
      </c>
      <c r="Q361" s="77" t="str">
        <f t="shared" si="357"/>
        <v>00</v>
      </c>
      <c r="R361" s="77" t="str">
        <f t="shared" si="357"/>
        <v>0</v>
      </c>
      <c r="S361" s="77" t="str">
        <f t="shared" si="357"/>
        <v>0</v>
      </c>
      <c r="T361" s="77" t="str">
        <f t="shared" si="357"/>
        <v>0</v>
      </c>
      <c r="U361" s="77" t="str">
        <f t="shared" si="357"/>
        <v>00</v>
      </c>
      <c r="V361" s="77" t="str">
        <f t="shared" si="357"/>
        <v>00</v>
      </c>
      <c r="W361" s="77" t="str">
        <f t="shared" si="357"/>
        <v>00</v>
      </c>
      <c r="X361" s="77" t="str">
        <f t="shared" si="357"/>
        <v>01</v>
      </c>
      <c r="Y361" s="77" t="str">
        <f t="shared" si="357"/>
        <v>00</v>
      </c>
      <c r="Z361" s="77" t="str">
        <f t="shared" si="357"/>
        <v>00</v>
      </c>
      <c r="AA361" s="77" t="str">
        <f t="shared" si="357"/>
        <v>000</v>
      </c>
      <c r="AB361" s="77" t="str">
        <f t="shared" si="357"/>
        <v>0</v>
      </c>
      <c r="AC361" s="77" t="str">
        <f t="shared" si="357"/>
        <v>00</v>
      </c>
      <c r="AD361" s="77" t="str">
        <f t="shared" si="357"/>
        <v>00</v>
      </c>
    </row>
    <row r="362" spans="1:30" s="65" customFormat="1">
      <c r="A362" s="65" t="str">
        <f>IF(B362&lt;&gt;B356,"Register value modified:","Register matches RegDump:")</f>
        <v>Register matches RegDump:</v>
      </c>
      <c r="B362" s="65" t="str">
        <f>"0x"&amp;C362&amp;D362&amp;E362&amp;F362&amp;G362&amp;H362&amp;I362&amp;J362</f>
        <v>0x00001000</v>
      </c>
      <c r="C362" s="65" t="str">
        <f>BIN2HEX(C361,1)</f>
        <v>0</v>
      </c>
      <c r="D362" s="65" t="str">
        <f t="shared" ref="D362:J362" si="358">BIN2HEX(D361,1)</f>
        <v>0</v>
      </c>
      <c r="E362" s="65" t="str">
        <f t="shared" si="358"/>
        <v>0</v>
      </c>
      <c r="F362" s="65" t="str">
        <f t="shared" si="358"/>
        <v>0</v>
      </c>
      <c r="G362" s="65" t="str">
        <f t="shared" si="358"/>
        <v>1</v>
      </c>
      <c r="H362" s="65" t="str">
        <f t="shared" si="358"/>
        <v>0</v>
      </c>
      <c r="I362" s="65" t="str">
        <f t="shared" si="358"/>
        <v>0</v>
      </c>
      <c r="J362" s="65" t="str">
        <f t="shared" si="358"/>
        <v>0</v>
      </c>
      <c r="K362" s="77"/>
      <c r="L362" s="77"/>
      <c r="M362" s="77"/>
      <c r="N362" s="77"/>
      <c r="O362" s="77"/>
      <c r="P362" s="77"/>
      <c r="Q362" s="77"/>
      <c r="R362" s="77"/>
      <c r="S362" s="77"/>
      <c r="T362" s="77"/>
      <c r="U362" s="77"/>
      <c r="V362" s="77"/>
      <c r="W362" s="77"/>
      <c r="X362" s="77"/>
      <c r="Y362" s="77"/>
      <c r="Z362" s="77"/>
      <c r="AA362" s="77"/>
      <c r="AB362" s="77"/>
      <c r="AC362" s="77"/>
      <c r="AD362" s="77"/>
    </row>
    <row r="363" spans="1:30" s="65" customFormat="1"/>
    <row r="364" spans="1:30" s="65" customFormat="1">
      <c r="A364" s="41" t="s">
        <v>53</v>
      </c>
      <c r="B364" s="65" t="str">
        <f xml:space="preserve"> VLOOKUP(A364,'Reg Dump'!A:C,2,FALSE)</f>
        <v>0x00101001</v>
      </c>
      <c r="C364" s="65" t="str">
        <f t="shared" ref="C364:J364" si="359">HEX2BIN(LEFT(RIGHT(RIGHT($B364,8),C$1),1),4)</f>
        <v>0000</v>
      </c>
      <c r="D364" s="65" t="str">
        <f t="shared" si="359"/>
        <v>0000</v>
      </c>
      <c r="E364" s="65" t="str">
        <f t="shared" si="359"/>
        <v>0001</v>
      </c>
      <c r="F364" s="65" t="str">
        <f t="shared" si="359"/>
        <v>0000</v>
      </c>
      <c r="G364" s="65" t="str">
        <f t="shared" si="359"/>
        <v>0001</v>
      </c>
      <c r="H364" s="65" t="str">
        <f t="shared" si="359"/>
        <v>0000</v>
      </c>
      <c r="I364" s="65" t="str">
        <f t="shared" si="359"/>
        <v>0000</v>
      </c>
      <c r="J364" s="65" t="str">
        <f t="shared" si="359"/>
        <v>0001</v>
      </c>
      <c r="K364" s="67" t="s">
        <v>86</v>
      </c>
      <c r="L364" s="67" t="s">
        <v>94</v>
      </c>
      <c r="M364" s="67" t="s">
        <v>86</v>
      </c>
      <c r="N364" s="67" t="s">
        <v>95</v>
      </c>
      <c r="O364" s="67" t="s">
        <v>96</v>
      </c>
      <c r="P364" s="67" t="s">
        <v>86</v>
      </c>
      <c r="Q364" s="67" t="s">
        <v>97</v>
      </c>
    </row>
    <row r="365" spans="1:30" s="65" customFormat="1" hidden="1">
      <c r="B365" s="65" t="str">
        <f>CONCATENATE(C364,D364,E364,F364,G364,H364,I364,J364)</f>
        <v>00000000000100000001000000000001</v>
      </c>
      <c r="K365" s="71">
        <v>31</v>
      </c>
      <c r="L365" s="71">
        <v>20</v>
      </c>
      <c r="M365" s="71">
        <v>15</v>
      </c>
      <c r="N365" s="71">
        <v>12</v>
      </c>
      <c r="O365" s="71">
        <v>7</v>
      </c>
      <c r="P365" s="71">
        <v>6</v>
      </c>
      <c r="Q365" s="71">
        <v>3</v>
      </c>
    </row>
    <row r="366" spans="1:30" s="65" customFormat="1" hidden="1">
      <c r="K366" s="71">
        <v>11</v>
      </c>
      <c r="L366" s="71">
        <v>5</v>
      </c>
      <c r="M366" s="71">
        <v>3</v>
      </c>
      <c r="N366" s="71">
        <v>5</v>
      </c>
      <c r="O366" s="71">
        <v>1</v>
      </c>
      <c r="P366" s="71">
        <v>3</v>
      </c>
      <c r="Q366" s="71">
        <v>4</v>
      </c>
    </row>
    <row r="367" spans="1:30" s="65" customFormat="1">
      <c r="B367" s="70" t="s">
        <v>411</v>
      </c>
      <c r="K367" s="71" t="str">
        <f t="shared" ref="K367:Q367" si="360">MID($B365,32-K365,K366)</f>
        <v>00000000000</v>
      </c>
      <c r="L367" s="71" t="str">
        <f t="shared" si="360"/>
        <v>10000</v>
      </c>
      <c r="M367" s="71" t="str">
        <f t="shared" si="360"/>
        <v>000</v>
      </c>
      <c r="N367" s="71" t="str">
        <f t="shared" si="360"/>
        <v>10000</v>
      </c>
      <c r="O367" s="71" t="str">
        <f t="shared" si="360"/>
        <v>0</v>
      </c>
      <c r="P367" s="71" t="str">
        <f t="shared" si="360"/>
        <v>000</v>
      </c>
      <c r="Q367" s="71" t="str">
        <f t="shared" si="360"/>
        <v>0001</v>
      </c>
    </row>
    <row r="368" spans="1:30" s="65" customFormat="1">
      <c r="B368" s="59" t="s">
        <v>412</v>
      </c>
      <c r="K368" s="108" t="s">
        <v>519</v>
      </c>
      <c r="L368" s="71">
        <f t="shared" ref="L368:Q368" si="361">BIN2DEC(L367)</f>
        <v>16</v>
      </c>
      <c r="M368" s="71">
        <f t="shared" si="361"/>
        <v>0</v>
      </c>
      <c r="N368" s="71">
        <f t="shared" si="361"/>
        <v>16</v>
      </c>
      <c r="O368" s="71">
        <f t="shared" si="361"/>
        <v>0</v>
      </c>
      <c r="P368" s="71">
        <f t="shared" si="361"/>
        <v>0</v>
      </c>
      <c r="Q368" s="71">
        <f t="shared" si="361"/>
        <v>1</v>
      </c>
    </row>
    <row r="369" spans="1:30" s="65" customFormat="1" hidden="1">
      <c r="B369" s="107" t="str">
        <f>K369&amp;L369&amp;M369&amp;N369&amp;O369&amp;P369&amp;Q369</f>
        <v>00000000000100000001000000000001</v>
      </c>
      <c r="C369" s="65" t="str">
        <f>MID($B369,(8-C$1)*4+1,4)</f>
        <v>0000</v>
      </c>
      <c r="D369" s="65" t="str">
        <f t="shared" ref="D369:J369" si="362">MID($B369,(8-D$1)*4+1,4)</f>
        <v>0000</v>
      </c>
      <c r="E369" s="65" t="str">
        <f t="shared" si="362"/>
        <v>0001</v>
      </c>
      <c r="F369" s="65" t="str">
        <f t="shared" si="362"/>
        <v>0000</v>
      </c>
      <c r="G369" s="65" t="str">
        <f t="shared" si="362"/>
        <v>0001</v>
      </c>
      <c r="H369" s="65" t="str">
        <f t="shared" si="362"/>
        <v>0000</v>
      </c>
      <c r="I369" s="65" t="str">
        <f t="shared" si="362"/>
        <v>0000</v>
      </c>
      <c r="J369" s="65" t="str">
        <f t="shared" si="362"/>
        <v>0001</v>
      </c>
      <c r="K369" s="109" t="s">
        <v>519</v>
      </c>
      <c r="L369" s="77" t="str">
        <f>DEC2BIN(L368,L366)</f>
        <v>10000</v>
      </c>
      <c r="M369" s="77" t="str">
        <f t="shared" ref="M369:Q369" si="363">DEC2BIN(M368,M366)</f>
        <v>000</v>
      </c>
      <c r="N369" s="77" t="str">
        <f t="shared" si="363"/>
        <v>10000</v>
      </c>
      <c r="O369" s="77" t="str">
        <f t="shared" si="363"/>
        <v>0</v>
      </c>
      <c r="P369" s="77" t="str">
        <f t="shared" si="363"/>
        <v>000</v>
      </c>
      <c r="Q369" s="77" t="str">
        <f t="shared" si="363"/>
        <v>0001</v>
      </c>
      <c r="R369" s="77"/>
      <c r="S369" s="77"/>
      <c r="T369" s="77"/>
      <c r="U369" s="77"/>
      <c r="V369" s="77"/>
      <c r="W369" s="77"/>
      <c r="X369" s="77"/>
      <c r="Y369" s="77"/>
      <c r="Z369" s="77"/>
      <c r="AA369" s="77"/>
      <c r="AB369" s="77"/>
      <c r="AC369" s="77"/>
      <c r="AD369" s="77"/>
    </row>
    <row r="370" spans="1:30" s="65" customFormat="1">
      <c r="A370" s="65" t="str">
        <f>IF(B370&lt;&gt;B364,"Register value modified:","Register matches RegDump:")</f>
        <v>Register matches RegDump:</v>
      </c>
      <c r="B370" s="65" t="str">
        <f>"0x"&amp;C370&amp;D370&amp;E370&amp;F370&amp;G370&amp;H370&amp;I370&amp;J370</f>
        <v>0x00101001</v>
      </c>
      <c r="C370" s="65" t="str">
        <f>BIN2HEX(C369,1)</f>
        <v>0</v>
      </c>
      <c r="D370" s="65" t="str">
        <f t="shared" ref="D370:J370" si="364">BIN2HEX(D369,1)</f>
        <v>0</v>
      </c>
      <c r="E370" s="65" t="str">
        <f t="shared" si="364"/>
        <v>1</v>
      </c>
      <c r="F370" s="65" t="str">
        <f t="shared" si="364"/>
        <v>0</v>
      </c>
      <c r="G370" s="65" t="str">
        <f t="shared" si="364"/>
        <v>1</v>
      </c>
      <c r="H370" s="65" t="str">
        <f t="shared" si="364"/>
        <v>0</v>
      </c>
      <c r="I370" s="65" t="str">
        <f t="shared" si="364"/>
        <v>0</v>
      </c>
      <c r="J370" s="65" t="str">
        <f t="shared" si="364"/>
        <v>1</v>
      </c>
      <c r="K370" s="77"/>
      <c r="L370" s="77"/>
      <c r="M370" s="77"/>
      <c r="N370" s="77"/>
      <c r="O370" s="77"/>
      <c r="P370" s="77"/>
      <c r="Q370" s="77"/>
      <c r="R370" s="77"/>
      <c r="S370" s="77"/>
      <c r="T370" s="77"/>
      <c r="U370" s="77"/>
      <c r="V370" s="77"/>
      <c r="W370" s="77"/>
      <c r="X370" s="77"/>
      <c r="Y370" s="77"/>
      <c r="Z370" s="77"/>
      <c r="AA370" s="77"/>
      <c r="AB370" s="77"/>
      <c r="AC370" s="77"/>
      <c r="AD370" s="77"/>
    </row>
    <row r="371" spans="1:30" s="65" customFormat="1"/>
    <row r="372" spans="1:30" s="65" customFormat="1">
      <c r="A372" s="41" t="s">
        <v>54</v>
      </c>
      <c r="B372" s="65" t="str">
        <f xml:space="preserve"> VLOOKUP(A372,'Reg Dump'!A:C,2,FALSE)</f>
        <v>0x22060514</v>
      </c>
      <c r="C372" s="65" t="str">
        <f t="shared" ref="C372:J372" si="365">HEX2BIN(LEFT(RIGHT(RIGHT($B372,8),C$1),1),4)</f>
        <v>0010</v>
      </c>
      <c r="D372" s="65" t="str">
        <f t="shared" si="365"/>
        <v>0010</v>
      </c>
      <c r="E372" s="65" t="str">
        <f t="shared" si="365"/>
        <v>0000</v>
      </c>
      <c r="F372" s="65" t="str">
        <f t="shared" si="365"/>
        <v>0110</v>
      </c>
      <c r="G372" s="65" t="str">
        <f t="shared" si="365"/>
        <v>0000</v>
      </c>
      <c r="H372" s="65" t="str">
        <f t="shared" si="365"/>
        <v>0101</v>
      </c>
      <c r="I372" s="65" t="str">
        <f t="shared" si="365"/>
        <v>0001</v>
      </c>
      <c r="J372" s="65" t="str">
        <f t="shared" si="365"/>
        <v>0100</v>
      </c>
      <c r="K372" s="67" t="s">
        <v>86</v>
      </c>
      <c r="L372" s="67" t="s">
        <v>98</v>
      </c>
      <c r="M372" s="67" t="s">
        <v>86</v>
      </c>
      <c r="N372" s="67" t="s">
        <v>99</v>
      </c>
      <c r="O372" s="72" t="s">
        <v>86</v>
      </c>
      <c r="P372" s="72" t="s">
        <v>100</v>
      </c>
      <c r="Q372" s="72" t="s">
        <v>86</v>
      </c>
      <c r="R372" s="72" t="s">
        <v>101</v>
      </c>
      <c r="S372" s="72" t="s">
        <v>102</v>
      </c>
      <c r="T372" s="72" t="s">
        <v>103</v>
      </c>
      <c r="U372" s="72" t="s">
        <v>104</v>
      </c>
    </row>
    <row r="373" spans="1:30" s="65" customFormat="1" hidden="1">
      <c r="B373" s="65" t="str">
        <f>CONCATENATE(C372,D372,E372,F372,G372,H372,I372,J372)</f>
        <v>00100010000001100000010100010100</v>
      </c>
      <c r="K373" s="69">
        <v>31</v>
      </c>
      <c r="L373" s="69">
        <v>30</v>
      </c>
      <c r="M373" s="69">
        <v>27</v>
      </c>
      <c r="N373" s="69">
        <v>26</v>
      </c>
      <c r="O373" s="69">
        <v>23</v>
      </c>
      <c r="P373" s="69">
        <v>20</v>
      </c>
      <c r="Q373" s="69">
        <v>15</v>
      </c>
      <c r="R373" s="73">
        <v>12</v>
      </c>
      <c r="S373" s="74">
        <v>7</v>
      </c>
      <c r="T373" s="73">
        <v>6</v>
      </c>
      <c r="U373" s="73">
        <v>3</v>
      </c>
    </row>
    <row r="374" spans="1:30" s="65" customFormat="1" hidden="1">
      <c r="K374" s="71">
        <v>1</v>
      </c>
      <c r="L374" s="71">
        <v>3</v>
      </c>
      <c r="M374" s="71">
        <v>1</v>
      </c>
      <c r="N374" s="71">
        <v>3</v>
      </c>
      <c r="O374" s="71">
        <v>3</v>
      </c>
      <c r="P374" s="71">
        <v>5</v>
      </c>
      <c r="Q374" s="71">
        <v>3</v>
      </c>
      <c r="R374" s="71">
        <v>5</v>
      </c>
      <c r="S374" s="71">
        <v>1</v>
      </c>
      <c r="T374" s="71">
        <v>3</v>
      </c>
      <c r="U374" s="71">
        <v>4</v>
      </c>
    </row>
    <row r="375" spans="1:30" s="65" customFormat="1">
      <c r="B375" s="70" t="s">
        <v>411</v>
      </c>
      <c r="K375" s="71" t="str">
        <f>MID($B373,32-K373,K374)</f>
        <v>0</v>
      </c>
      <c r="L375" s="71" t="str">
        <f t="shared" ref="L375:U375" si="366">MID($B373,32-L373,L374)</f>
        <v>010</v>
      </c>
      <c r="M375" s="71" t="str">
        <f t="shared" si="366"/>
        <v>0</v>
      </c>
      <c r="N375" s="71" t="str">
        <f t="shared" si="366"/>
        <v>010</v>
      </c>
      <c r="O375" s="71" t="str">
        <f t="shared" si="366"/>
        <v>000</v>
      </c>
      <c r="P375" s="71" t="str">
        <f t="shared" si="366"/>
        <v>00110</v>
      </c>
      <c r="Q375" s="71" t="str">
        <f t="shared" si="366"/>
        <v>000</v>
      </c>
      <c r="R375" s="71" t="str">
        <f t="shared" si="366"/>
        <v>00101</v>
      </c>
      <c r="S375" s="71" t="str">
        <f t="shared" si="366"/>
        <v>0</v>
      </c>
      <c r="T375" s="71" t="str">
        <f t="shared" si="366"/>
        <v>001</v>
      </c>
      <c r="U375" s="71" t="str">
        <f t="shared" si="366"/>
        <v>0100</v>
      </c>
    </row>
    <row r="376" spans="1:30" s="65" customFormat="1">
      <c r="B376" s="59" t="s">
        <v>412</v>
      </c>
      <c r="K376" s="71">
        <f>BIN2DEC(K375)</f>
        <v>0</v>
      </c>
      <c r="L376" s="71">
        <f t="shared" ref="L376" si="367">BIN2DEC(L375)</f>
        <v>2</v>
      </c>
      <c r="M376" s="71">
        <f>BIN2DEC(M375)</f>
        <v>0</v>
      </c>
      <c r="N376" s="71">
        <f t="shared" ref="N376" si="368">BIN2DEC(N375)</f>
        <v>2</v>
      </c>
      <c r="O376" s="71">
        <f>BIN2DEC(O375)</f>
        <v>0</v>
      </c>
      <c r="P376" s="71">
        <f t="shared" ref="P376" si="369">BIN2DEC(P375)</f>
        <v>6</v>
      </c>
      <c r="Q376" s="71">
        <f>BIN2DEC(Q375)</f>
        <v>0</v>
      </c>
      <c r="R376" s="71">
        <f t="shared" ref="R376:U376" si="370">BIN2DEC(R375)</f>
        <v>5</v>
      </c>
      <c r="S376" s="71">
        <f t="shared" si="370"/>
        <v>0</v>
      </c>
      <c r="T376" s="71">
        <f t="shared" si="370"/>
        <v>1</v>
      </c>
      <c r="U376" s="71">
        <f t="shared" si="370"/>
        <v>4</v>
      </c>
    </row>
    <row r="377" spans="1:30" s="65" customFormat="1" hidden="1">
      <c r="B377" s="107" t="str">
        <f>K377&amp;L377&amp;M377&amp;N377&amp;O377&amp;P377&amp;Q377&amp;R377&amp;S377&amp;T377&amp;U377&amp;V377&amp;W377&amp;X377&amp;Y377&amp;Z377&amp;AA377&amp;AB377&amp;AC377&amp;AD377</f>
        <v>00100010000001100000010100010100</v>
      </c>
      <c r="C377" s="65" t="str">
        <f>MID($B377,(8-C$1)*4+1,4)</f>
        <v>0010</v>
      </c>
      <c r="D377" s="65" t="str">
        <f t="shared" ref="D377:J377" si="371">MID($B377,(8-D$1)*4+1,4)</f>
        <v>0010</v>
      </c>
      <c r="E377" s="65" t="str">
        <f t="shared" si="371"/>
        <v>0000</v>
      </c>
      <c r="F377" s="65" t="str">
        <f t="shared" si="371"/>
        <v>0110</v>
      </c>
      <c r="G377" s="65" t="str">
        <f t="shared" si="371"/>
        <v>0000</v>
      </c>
      <c r="H377" s="65" t="str">
        <f t="shared" si="371"/>
        <v>0101</v>
      </c>
      <c r="I377" s="65" t="str">
        <f t="shared" si="371"/>
        <v>0001</v>
      </c>
      <c r="J377" s="65" t="str">
        <f t="shared" si="371"/>
        <v>0100</v>
      </c>
      <c r="K377" s="77" t="str">
        <f>DEC2BIN(K376,K374)</f>
        <v>0</v>
      </c>
      <c r="L377" s="77" t="str">
        <f>DEC2BIN(L376,L374)</f>
        <v>010</v>
      </c>
      <c r="M377" s="77" t="str">
        <f t="shared" ref="M377:U377" si="372">DEC2BIN(M376,M374)</f>
        <v>0</v>
      </c>
      <c r="N377" s="77" t="str">
        <f t="shared" si="372"/>
        <v>010</v>
      </c>
      <c r="O377" s="77" t="str">
        <f t="shared" si="372"/>
        <v>000</v>
      </c>
      <c r="P377" s="77" t="str">
        <f t="shared" si="372"/>
        <v>00110</v>
      </c>
      <c r="Q377" s="77" t="str">
        <f t="shared" si="372"/>
        <v>000</v>
      </c>
      <c r="R377" s="77" t="str">
        <f t="shared" si="372"/>
        <v>00101</v>
      </c>
      <c r="S377" s="77" t="str">
        <f t="shared" si="372"/>
        <v>0</v>
      </c>
      <c r="T377" s="77" t="str">
        <f t="shared" si="372"/>
        <v>001</v>
      </c>
      <c r="U377" s="77" t="str">
        <f t="shared" si="372"/>
        <v>0100</v>
      </c>
      <c r="V377" s="77"/>
      <c r="W377" s="77"/>
      <c r="X377" s="77"/>
      <c r="Y377" s="77"/>
      <c r="Z377" s="77"/>
      <c r="AA377" s="77"/>
      <c r="AB377" s="77"/>
      <c r="AC377" s="77"/>
      <c r="AD377" s="77"/>
    </row>
    <row r="378" spans="1:30" s="65" customFormat="1">
      <c r="A378" s="65" t="str">
        <f>IF(B378&lt;&gt;B372,"Register value modified:","Register matches RegDump:")</f>
        <v>Register matches RegDump:</v>
      </c>
      <c r="B378" s="65" t="str">
        <f>"0x"&amp;C378&amp;D378&amp;E378&amp;F378&amp;G378&amp;H378&amp;I378&amp;J378</f>
        <v>0x22060514</v>
      </c>
      <c r="C378" s="65" t="str">
        <f>BIN2HEX(C377,1)</f>
        <v>2</v>
      </c>
      <c r="D378" s="65" t="str">
        <f t="shared" ref="D378:J378" si="373">BIN2HEX(D377,1)</f>
        <v>2</v>
      </c>
      <c r="E378" s="65" t="str">
        <f t="shared" si="373"/>
        <v>0</v>
      </c>
      <c r="F378" s="65" t="str">
        <f t="shared" si="373"/>
        <v>6</v>
      </c>
      <c r="G378" s="65" t="str">
        <f t="shared" si="373"/>
        <v>0</v>
      </c>
      <c r="H378" s="65" t="str">
        <f t="shared" si="373"/>
        <v>5</v>
      </c>
      <c r="I378" s="65" t="str">
        <f t="shared" si="373"/>
        <v>1</v>
      </c>
      <c r="J378" s="65" t="str">
        <f t="shared" si="373"/>
        <v>4</v>
      </c>
      <c r="K378" s="77"/>
      <c r="L378" s="77"/>
      <c r="M378" s="77"/>
      <c r="N378" s="77"/>
      <c r="O378" s="77"/>
      <c r="P378" s="77"/>
      <c r="Q378" s="77"/>
      <c r="R378" s="77"/>
      <c r="S378" s="77"/>
      <c r="T378" s="77"/>
      <c r="U378" s="77"/>
      <c r="V378" s="77"/>
      <c r="W378" s="77"/>
      <c r="X378" s="77"/>
      <c r="Y378" s="77"/>
      <c r="Z378" s="77"/>
      <c r="AA378" s="77"/>
      <c r="AB378" s="77"/>
      <c r="AC378" s="77"/>
      <c r="AD378" s="77"/>
    </row>
    <row r="379" spans="1:30" s="65" customFormat="1"/>
    <row r="380" spans="1:30" s="65" customFormat="1">
      <c r="A380" s="41" t="s">
        <v>55</v>
      </c>
      <c r="B380" s="65" t="str">
        <f xml:space="preserve"> VLOOKUP(A380,'Reg Dump'!A:C,2,FALSE)</f>
        <v>0x10057016</v>
      </c>
      <c r="C380" s="65" t="str">
        <f t="shared" ref="C380:J380" si="374">HEX2BIN(LEFT(RIGHT(RIGHT($B380,8),C$1),1),4)</f>
        <v>0001</v>
      </c>
      <c r="D380" s="65" t="str">
        <f t="shared" si="374"/>
        <v>0000</v>
      </c>
      <c r="E380" s="65" t="str">
        <f t="shared" si="374"/>
        <v>0000</v>
      </c>
      <c r="F380" s="65" t="str">
        <f t="shared" si="374"/>
        <v>0101</v>
      </c>
      <c r="G380" s="65" t="str">
        <f t="shared" si="374"/>
        <v>0111</v>
      </c>
      <c r="H380" s="65" t="str">
        <f t="shared" si="374"/>
        <v>0000</v>
      </c>
      <c r="I380" s="65" t="str">
        <f t="shared" si="374"/>
        <v>0001</v>
      </c>
      <c r="J380" s="65" t="str">
        <f t="shared" si="374"/>
        <v>0110</v>
      </c>
      <c r="K380" s="67" t="s">
        <v>86</v>
      </c>
      <c r="L380" s="67" t="s">
        <v>105</v>
      </c>
      <c r="M380" s="67" t="s">
        <v>106</v>
      </c>
      <c r="N380" s="67" t="s">
        <v>86</v>
      </c>
      <c r="O380" s="67" t="s">
        <v>107</v>
      </c>
      <c r="P380" s="67" t="s">
        <v>108</v>
      </c>
      <c r="Q380" s="67" t="s">
        <v>109</v>
      </c>
      <c r="R380" s="67" t="s">
        <v>110</v>
      </c>
      <c r="S380" s="67" t="s">
        <v>111</v>
      </c>
      <c r="T380" s="67" t="s">
        <v>112</v>
      </c>
    </row>
    <row r="381" spans="1:30" s="65" customFormat="1" hidden="1">
      <c r="B381" s="65" t="str">
        <f>CONCATENATE(C380,D380,E380,F380,G380,H380,I380,J380)</f>
        <v>00010000000001010111000000010110</v>
      </c>
      <c r="K381" s="69">
        <v>31</v>
      </c>
      <c r="L381" s="69">
        <v>28</v>
      </c>
      <c r="M381" s="69">
        <v>23</v>
      </c>
      <c r="N381" s="69">
        <v>22</v>
      </c>
      <c r="O381" s="69">
        <v>19</v>
      </c>
      <c r="P381" s="69">
        <v>15</v>
      </c>
      <c r="Q381" s="73">
        <v>12</v>
      </c>
      <c r="R381" s="73">
        <v>7</v>
      </c>
      <c r="S381" s="75">
        <v>6</v>
      </c>
      <c r="T381" s="73">
        <v>3</v>
      </c>
    </row>
    <row r="382" spans="1:30" s="65" customFormat="1" hidden="1">
      <c r="K382" s="71">
        <v>3</v>
      </c>
      <c r="L382" s="71">
        <v>5</v>
      </c>
      <c r="M382" s="71">
        <v>1</v>
      </c>
      <c r="N382" s="71">
        <v>3</v>
      </c>
      <c r="O382" s="71">
        <v>4</v>
      </c>
      <c r="P382" s="71">
        <v>3</v>
      </c>
      <c r="Q382" s="71">
        <v>5</v>
      </c>
      <c r="R382" s="71">
        <v>1</v>
      </c>
      <c r="S382" s="71">
        <v>3</v>
      </c>
      <c r="T382" s="71">
        <v>4</v>
      </c>
    </row>
    <row r="383" spans="1:30" s="65" customFormat="1">
      <c r="B383" s="70" t="s">
        <v>411</v>
      </c>
      <c r="K383" s="71" t="str">
        <f t="shared" ref="K383:T383" si="375">MID($B381,32-K381,K382)</f>
        <v>000</v>
      </c>
      <c r="L383" s="71" t="str">
        <f t="shared" si="375"/>
        <v>10000</v>
      </c>
      <c r="M383" s="71" t="str">
        <f t="shared" si="375"/>
        <v>0</v>
      </c>
      <c r="N383" s="71" t="str">
        <f t="shared" si="375"/>
        <v>000</v>
      </c>
      <c r="O383" s="71" t="str">
        <f t="shared" si="375"/>
        <v>0101</v>
      </c>
      <c r="P383" s="71" t="str">
        <f t="shared" si="375"/>
        <v>011</v>
      </c>
      <c r="Q383" s="71" t="str">
        <f t="shared" si="375"/>
        <v>10000</v>
      </c>
      <c r="R383" s="71" t="str">
        <f t="shared" si="375"/>
        <v>0</v>
      </c>
      <c r="S383" s="71" t="str">
        <f t="shared" si="375"/>
        <v>001</v>
      </c>
      <c r="T383" s="71" t="str">
        <f t="shared" si="375"/>
        <v>0110</v>
      </c>
    </row>
    <row r="384" spans="1:30" s="65" customFormat="1">
      <c r="B384" s="59" t="s">
        <v>412</v>
      </c>
      <c r="K384" s="71">
        <f>BIN2DEC(K383)</f>
        <v>0</v>
      </c>
      <c r="L384" s="71">
        <f>BIN2DEC(L383)</f>
        <v>16</v>
      </c>
      <c r="M384" s="71">
        <f>BIN2DEC(M383)</f>
        <v>0</v>
      </c>
      <c r="N384" s="71">
        <f>BIN2DEC(N383)</f>
        <v>0</v>
      </c>
      <c r="O384" s="71">
        <f t="shared" ref="O384:T384" si="376">BIN2DEC(O383)</f>
        <v>5</v>
      </c>
      <c r="P384" s="71">
        <f t="shared" si="376"/>
        <v>3</v>
      </c>
      <c r="Q384" s="71">
        <f t="shared" si="376"/>
        <v>16</v>
      </c>
      <c r="R384" s="71">
        <f t="shared" si="376"/>
        <v>0</v>
      </c>
      <c r="S384" s="71">
        <f t="shared" si="376"/>
        <v>1</v>
      </c>
      <c r="T384" s="71">
        <f t="shared" si="376"/>
        <v>6</v>
      </c>
    </row>
    <row r="385" spans="1:30" s="65" customFormat="1" hidden="1">
      <c r="B385" s="107" t="str">
        <f>K385&amp;L385&amp;M385&amp;N385&amp;O385&amp;P385&amp;Q385&amp;R385&amp;S385&amp;T385&amp;U385&amp;V385&amp;W385&amp;X385&amp;Y385&amp;Z385&amp;AA385&amp;AB385&amp;AC385&amp;AD385</f>
        <v>00010000000001010111000000010110</v>
      </c>
      <c r="C385" s="65" t="str">
        <f>MID($B385,(8-C$1)*4+1,4)</f>
        <v>0001</v>
      </c>
      <c r="D385" s="65" t="str">
        <f t="shared" ref="D385:J385" si="377">MID($B385,(8-D$1)*4+1,4)</f>
        <v>0000</v>
      </c>
      <c r="E385" s="65" t="str">
        <f t="shared" si="377"/>
        <v>0000</v>
      </c>
      <c r="F385" s="65" t="str">
        <f t="shared" si="377"/>
        <v>0101</v>
      </c>
      <c r="G385" s="65" t="str">
        <f t="shared" si="377"/>
        <v>0111</v>
      </c>
      <c r="H385" s="65" t="str">
        <f t="shared" si="377"/>
        <v>0000</v>
      </c>
      <c r="I385" s="65" t="str">
        <f t="shared" si="377"/>
        <v>0001</v>
      </c>
      <c r="J385" s="65" t="str">
        <f t="shared" si="377"/>
        <v>0110</v>
      </c>
      <c r="K385" s="77" t="str">
        <f>DEC2BIN(K384,K382)</f>
        <v>000</v>
      </c>
      <c r="L385" s="77" t="str">
        <f>DEC2BIN(L384,L382)</f>
        <v>10000</v>
      </c>
      <c r="M385" s="77" t="str">
        <f t="shared" ref="M385:T385" si="378">DEC2BIN(M384,M382)</f>
        <v>0</v>
      </c>
      <c r="N385" s="77" t="str">
        <f t="shared" si="378"/>
        <v>000</v>
      </c>
      <c r="O385" s="77" t="str">
        <f t="shared" si="378"/>
        <v>0101</v>
      </c>
      <c r="P385" s="77" t="str">
        <f t="shared" si="378"/>
        <v>011</v>
      </c>
      <c r="Q385" s="77" t="str">
        <f t="shared" si="378"/>
        <v>10000</v>
      </c>
      <c r="R385" s="77" t="str">
        <f t="shared" si="378"/>
        <v>0</v>
      </c>
      <c r="S385" s="77" t="str">
        <f t="shared" si="378"/>
        <v>001</v>
      </c>
      <c r="T385" s="77" t="str">
        <f t="shared" si="378"/>
        <v>0110</v>
      </c>
      <c r="U385" s="77"/>
      <c r="V385" s="77"/>
      <c r="W385" s="77"/>
      <c r="X385" s="77"/>
      <c r="Y385" s="77"/>
      <c r="Z385" s="77"/>
      <c r="AA385" s="77"/>
      <c r="AB385" s="77"/>
      <c r="AC385" s="77"/>
      <c r="AD385" s="77"/>
    </row>
    <row r="386" spans="1:30" s="65" customFormat="1">
      <c r="A386" s="65" t="str">
        <f>IF(B386&lt;&gt;B380,"Register value modified:","Register matches RegDump:")</f>
        <v>Register matches RegDump:</v>
      </c>
      <c r="B386" s="65" t="str">
        <f>"0x"&amp;C386&amp;D386&amp;E386&amp;F386&amp;G386&amp;H386&amp;I386&amp;J386</f>
        <v>0x10057016</v>
      </c>
      <c r="C386" s="65" t="str">
        <f>BIN2HEX(C385,1)</f>
        <v>1</v>
      </c>
      <c r="D386" s="65" t="str">
        <f t="shared" ref="D386:J386" si="379">BIN2HEX(D385,1)</f>
        <v>0</v>
      </c>
      <c r="E386" s="65" t="str">
        <f t="shared" si="379"/>
        <v>0</v>
      </c>
      <c r="F386" s="65" t="str">
        <f t="shared" si="379"/>
        <v>5</v>
      </c>
      <c r="G386" s="65" t="str">
        <f t="shared" si="379"/>
        <v>7</v>
      </c>
      <c r="H386" s="65" t="str">
        <f t="shared" si="379"/>
        <v>0</v>
      </c>
      <c r="I386" s="65" t="str">
        <f t="shared" si="379"/>
        <v>1</v>
      </c>
      <c r="J386" s="65" t="str">
        <f t="shared" si="379"/>
        <v>6</v>
      </c>
      <c r="K386" s="77"/>
      <c r="L386" s="77"/>
      <c r="M386" s="77"/>
      <c r="N386" s="77"/>
      <c r="O386" s="77"/>
      <c r="P386" s="77"/>
      <c r="Q386" s="77"/>
      <c r="R386" s="77"/>
      <c r="S386" s="77"/>
      <c r="T386" s="77"/>
      <c r="U386" s="77"/>
      <c r="V386" s="77"/>
      <c r="W386" s="77"/>
      <c r="X386" s="77"/>
      <c r="Y386" s="77"/>
      <c r="Z386" s="77"/>
      <c r="AA386" s="77"/>
      <c r="AB386" s="77"/>
      <c r="AC386" s="77"/>
      <c r="AD386" s="77"/>
    </row>
    <row r="387" spans="1:30" s="65" customFormat="1"/>
    <row r="388" spans="1:30" s="65" customFormat="1">
      <c r="A388" s="41" t="s">
        <v>56</v>
      </c>
      <c r="B388" s="65" t="str">
        <f xml:space="preserve"> VLOOKUP(A388,'Reg Dump'!A:C,2,FALSE)</f>
        <v>0x010F1111</v>
      </c>
      <c r="C388" s="65" t="str">
        <f t="shared" ref="C388:J388" si="380">HEX2BIN(LEFT(RIGHT(RIGHT($B388,8),C$1),1),4)</f>
        <v>0000</v>
      </c>
      <c r="D388" s="65" t="str">
        <f t="shared" si="380"/>
        <v>0001</v>
      </c>
      <c r="E388" s="65" t="str">
        <f t="shared" si="380"/>
        <v>0000</v>
      </c>
      <c r="F388" s="65" t="str">
        <f t="shared" si="380"/>
        <v>1111</v>
      </c>
      <c r="G388" s="65" t="str">
        <f t="shared" si="380"/>
        <v>0001</v>
      </c>
      <c r="H388" s="65" t="str">
        <f t="shared" si="380"/>
        <v>0001</v>
      </c>
      <c r="I388" s="65" t="str">
        <f t="shared" si="380"/>
        <v>0001</v>
      </c>
      <c r="J388" s="65" t="str">
        <f t="shared" si="380"/>
        <v>0001</v>
      </c>
      <c r="K388" s="72" t="s">
        <v>86</v>
      </c>
      <c r="L388" s="72" t="s">
        <v>116</v>
      </c>
      <c r="M388" s="72" t="s">
        <v>86</v>
      </c>
      <c r="N388" s="72" t="s">
        <v>113</v>
      </c>
      <c r="O388" s="72" t="s">
        <v>86</v>
      </c>
      <c r="P388" s="72" t="s">
        <v>114</v>
      </c>
      <c r="Q388" s="72" t="s">
        <v>86</v>
      </c>
      <c r="R388" s="72" t="s">
        <v>115</v>
      </c>
    </row>
    <row r="389" spans="1:30" s="65" customFormat="1" hidden="1">
      <c r="B389" s="65" t="str">
        <f>CONCATENATE(C388,D388,E388,F388,G388,H388,I388,J388)</f>
        <v>00000001000011110001000100010001</v>
      </c>
      <c r="K389" s="69">
        <v>31</v>
      </c>
      <c r="L389" s="69">
        <v>27</v>
      </c>
      <c r="M389" s="69">
        <v>23</v>
      </c>
      <c r="N389" s="73">
        <v>20</v>
      </c>
      <c r="O389" s="73">
        <v>15</v>
      </c>
      <c r="P389" s="75">
        <v>12</v>
      </c>
      <c r="Q389" s="76">
        <v>7</v>
      </c>
      <c r="R389" s="73">
        <v>4</v>
      </c>
    </row>
    <row r="390" spans="1:30" s="65" customFormat="1" hidden="1">
      <c r="K390" s="71">
        <v>4</v>
      </c>
      <c r="L390" s="71">
        <v>4</v>
      </c>
      <c r="M390" s="71">
        <v>3</v>
      </c>
      <c r="N390" s="71">
        <v>5</v>
      </c>
      <c r="O390" s="71">
        <v>3</v>
      </c>
      <c r="P390" s="71">
        <v>5</v>
      </c>
      <c r="Q390" s="71">
        <v>3</v>
      </c>
      <c r="R390" s="71">
        <v>5</v>
      </c>
    </row>
    <row r="391" spans="1:30" s="65" customFormat="1">
      <c r="B391" s="70" t="s">
        <v>411</v>
      </c>
      <c r="K391" s="71" t="str">
        <f t="shared" ref="K391:R391" si="381">MID($B389,32-K389,K390)</f>
        <v>0000</v>
      </c>
      <c r="L391" s="71" t="str">
        <f t="shared" si="381"/>
        <v>0001</v>
      </c>
      <c r="M391" s="71" t="str">
        <f t="shared" si="381"/>
        <v>000</v>
      </c>
      <c r="N391" s="71" t="str">
        <f t="shared" si="381"/>
        <v>01111</v>
      </c>
      <c r="O391" s="71" t="str">
        <f t="shared" si="381"/>
        <v>000</v>
      </c>
      <c r="P391" s="71" t="str">
        <f t="shared" si="381"/>
        <v>10001</v>
      </c>
      <c r="Q391" s="71" t="str">
        <f t="shared" si="381"/>
        <v>000</v>
      </c>
      <c r="R391" s="71" t="str">
        <f t="shared" si="381"/>
        <v>10001</v>
      </c>
    </row>
    <row r="392" spans="1:30" s="65" customFormat="1">
      <c r="B392" s="59" t="s">
        <v>412</v>
      </c>
      <c r="K392" s="71">
        <f t="shared" ref="K392:R392" si="382">BIN2DEC(K391)</f>
        <v>0</v>
      </c>
      <c r="L392" s="71">
        <f t="shared" si="382"/>
        <v>1</v>
      </c>
      <c r="M392" s="71">
        <f t="shared" si="382"/>
        <v>0</v>
      </c>
      <c r="N392" s="71">
        <f t="shared" si="382"/>
        <v>15</v>
      </c>
      <c r="O392" s="71">
        <f t="shared" si="382"/>
        <v>0</v>
      </c>
      <c r="P392" s="71">
        <f t="shared" si="382"/>
        <v>17</v>
      </c>
      <c r="Q392" s="71">
        <f t="shared" si="382"/>
        <v>0</v>
      </c>
      <c r="R392" s="71">
        <f t="shared" si="382"/>
        <v>17</v>
      </c>
    </row>
    <row r="393" spans="1:30" s="65" customFormat="1" hidden="1">
      <c r="B393" s="107" t="str">
        <f>K393&amp;L393&amp;M393&amp;N393&amp;O393&amp;P393&amp;Q393&amp;R393&amp;S393&amp;T393&amp;U393&amp;V393&amp;W393&amp;X393&amp;Y393&amp;Z393&amp;AA393&amp;AB393&amp;AC393&amp;AD393</f>
        <v>00000001000011110001000100010001</v>
      </c>
      <c r="C393" s="65" t="str">
        <f>MID($B393,(8-C$1)*4+1,4)</f>
        <v>0000</v>
      </c>
      <c r="D393" s="65" t="str">
        <f t="shared" ref="D393:J393" si="383">MID($B393,(8-D$1)*4+1,4)</f>
        <v>0001</v>
      </c>
      <c r="E393" s="65" t="str">
        <f t="shared" si="383"/>
        <v>0000</v>
      </c>
      <c r="F393" s="65" t="str">
        <f t="shared" si="383"/>
        <v>1111</v>
      </c>
      <c r="G393" s="65" t="str">
        <f t="shared" si="383"/>
        <v>0001</v>
      </c>
      <c r="H393" s="65" t="str">
        <f t="shared" si="383"/>
        <v>0001</v>
      </c>
      <c r="I393" s="65" t="str">
        <f t="shared" si="383"/>
        <v>0001</v>
      </c>
      <c r="J393" s="65" t="str">
        <f t="shared" si="383"/>
        <v>0001</v>
      </c>
      <c r="K393" s="77" t="str">
        <f>DEC2BIN(K392,K390)</f>
        <v>0000</v>
      </c>
      <c r="L393" s="77" t="str">
        <f>DEC2BIN(L392,L390)</f>
        <v>0001</v>
      </c>
      <c r="M393" s="77" t="str">
        <f t="shared" ref="M393:R393" si="384">DEC2BIN(M392,M390)</f>
        <v>000</v>
      </c>
      <c r="N393" s="77" t="str">
        <f t="shared" si="384"/>
        <v>01111</v>
      </c>
      <c r="O393" s="77" t="str">
        <f t="shared" si="384"/>
        <v>000</v>
      </c>
      <c r="P393" s="77" t="str">
        <f t="shared" si="384"/>
        <v>10001</v>
      </c>
      <c r="Q393" s="77" t="str">
        <f t="shared" si="384"/>
        <v>000</v>
      </c>
      <c r="R393" s="77" t="str">
        <f t="shared" si="384"/>
        <v>10001</v>
      </c>
      <c r="S393" s="77"/>
      <c r="T393" s="77"/>
      <c r="U393" s="77"/>
      <c r="V393" s="77"/>
      <c r="W393" s="77"/>
      <c r="X393" s="77"/>
      <c r="Y393" s="77"/>
      <c r="Z393" s="77"/>
      <c r="AA393" s="77"/>
      <c r="AB393" s="77"/>
      <c r="AC393" s="77"/>
      <c r="AD393" s="77"/>
    </row>
    <row r="394" spans="1:30" s="65" customFormat="1">
      <c r="A394" s="65" t="str">
        <f>IF(B394&lt;&gt;B388,"Register value modified:","Register matches RegDump:")</f>
        <v>Register matches RegDump:</v>
      </c>
      <c r="B394" s="65" t="str">
        <f>"0x"&amp;C394&amp;D394&amp;E394&amp;F394&amp;G394&amp;H394&amp;I394&amp;J394</f>
        <v>0x010F1111</v>
      </c>
      <c r="C394" s="65" t="str">
        <f>BIN2HEX(C393,1)</f>
        <v>0</v>
      </c>
      <c r="D394" s="65" t="str">
        <f t="shared" ref="D394:J394" si="385">BIN2HEX(D393,1)</f>
        <v>1</v>
      </c>
      <c r="E394" s="65" t="str">
        <f t="shared" si="385"/>
        <v>0</v>
      </c>
      <c r="F394" s="65" t="str">
        <f t="shared" si="385"/>
        <v>F</v>
      </c>
      <c r="G394" s="65" t="str">
        <f t="shared" si="385"/>
        <v>1</v>
      </c>
      <c r="H394" s="65" t="str">
        <f t="shared" si="385"/>
        <v>1</v>
      </c>
      <c r="I394" s="65" t="str">
        <f t="shared" si="385"/>
        <v>1</v>
      </c>
      <c r="J394" s="65" t="str">
        <f t="shared" si="385"/>
        <v>1</v>
      </c>
      <c r="K394" s="77"/>
      <c r="L394" s="77"/>
      <c r="M394" s="77"/>
      <c r="N394" s="77"/>
      <c r="O394" s="77"/>
      <c r="P394" s="77"/>
      <c r="Q394" s="77"/>
      <c r="R394" s="77"/>
      <c r="S394" s="77"/>
      <c r="T394" s="77"/>
      <c r="U394" s="77"/>
      <c r="V394" s="77"/>
      <c r="W394" s="77"/>
      <c r="X394" s="77"/>
      <c r="Y394" s="77"/>
      <c r="Z394" s="77"/>
      <c r="AA394" s="77"/>
      <c r="AB394" s="77"/>
      <c r="AC394" s="77"/>
      <c r="AD394" s="77"/>
    </row>
    <row r="395" spans="1:30" s="65" customFormat="1"/>
    <row r="396" spans="1:30" s="65" customFormat="1" ht="14.45" customHeight="1">
      <c r="A396" s="41" t="s">
        <v>57</v>
      </c>
      <c r="B396" s="65" t="str">
        <f xml:space="preserve"> VLOOKUP(A396,'Reg Dump'!A:C,2,FALSE)</f>
        <v>0x8F070000</v>
      </c>
      <c r="C396" s="65" t="str">
        <f t="shared" ref="C396:J396" si="386">HEX2BIN(LEFT(RIGHT(RIGHT($B396,8),C$1),1),4)</f>
        <v>1000</v>
      </c>
      <c r="D396" s="65" t="str">
        <f t="shared" si="386"/>
        <v>1111</v>
      </c>
      <c r="E396" s="65" t="str">
        <f t="shared" si="386"/>
        <v>0000</v>
      </c>
      <c r="F396" s="65" t="str">
        <f t="shared" si="386"/>
        <v>0111</v>
      </c>
      <c r="G396" s="65" t="str">
        <f t="shared" si="386"/>
        <v>0000</v>
      </c>
      <c r="H396" s="65" t="str">
        <f t="shared" si="386"/>
        <v>0000</v>
      </c>
      <c r="I396" s="65" t="str">
        <f t="shared" si="386"/>
        <v>0000</v>
      </c>
      <c r="J396" s="65" t="str">
        <f t="shared" si="386"/>
        <v>0000</v>
      </c>
      <c r="K396" s="67" t="s">
        <v>86</v>
      </c>
      <c r="L396" s="67" t="s">
        <v>86</v>
      </c>
      <c r="M396" s="67" t="s">
        <v>117</v>
      </c>
      <c r="N396" s="67" t="s">
        <v>86</v>
      </c>
      <c r="O396" s="67" t="s">
        <v>118</v>
      </c>
      <c r="P396" s="67" t="s">
        <v>86</v>
      </c>
      <c r="Q396" s="67" t="s">
        <v>119</v>
      </c>
      <c r="R396" s="67" t="s">
        <v>122</v>
      </c>
      <c r="S396" s="67" t="s">
        <v>121</v>
      </c>
      <c r="T396" s="67" t="s">
        <v>86</v>
      </c>
      <c r="U396" s="67" t="s">
        <v>120</v>
      </c>
    </row>
    <row r="397" spans="1:30" s="65" customFormat="1" ht="14.45" hidden="1" customHeight="1">
      <c r="B397" s="65" t="str">
        <f>CONCATENATE(C396,D396,E396,F396,G396,H396,I396,J396)</f>
        <v>10001111000001110000000000000000</v>
      </c>
      <c r="K397" s="71">
        <v>31</v>
      </c>
      <c r="L397" s="71">
        <v>30</v>
      </c>
      <c r="M397" s="71">
        <v>28</v>
      </c>
      <c r="N397" s="71">
        <v>23</v>
      </c>
      <c r="O397" s="71">
        <v>19</v>
      </c>
      <c r="P397" s="71">
        <v>15</v>
      </c>
      <c r="Q397" s="76">
        <v>11</v>
      </c>
      <c r="R397" s="71">
        <v>7</v>
      </c>
      <c r="S397" s="71">
        <v>6</v>
      </c>
      <c r="T397" s="76">
        <v>5</v>
      </c>
      <c r="U397" s="76">
        <v>3</v>
      </c>
    </row>
    <row r="398" spans="1:30" s="65" customFormat="1" ht="14.45" hidden="1" customHeight="1">
      <c r="K398" s="71">
        <v>1</v>
      </c>
      <c r="L398" s="71">
        <v>2</v>
      </c>
      <c r="M398" s="71">
        <v>5</v>
      </c>
      <c r="N398" s="71">
        <v>4</v>
      </c>
      <c r="O398" s="71">
        <v>4</v>
      </c>
      <c r="P398" s="71">
        <v>4</v>
      </c>
      <c r="Q398" s="71">
        <v>4</v>
      </c>
      <c r="R398" s="71">
        <v>1</v>
      </c>
      <c r="S398" s="71">
        <v>1</v>
      </c>
      <c r="T398" s="71">
        <v>2</v>
      </c>
      <c r="U398" s="71">
        <v>4</v>
      </c>
    </row>
    <row r="399" spans="1:30" s="65" customFormat="1" ht="14.45" customHeight="1">
      <c r="B399" s="70" t="s">
        <v>411</v>
      </c>
      <c r="K399" s="71" t="str">
        <f t="shared" ref="K399:U399" si="387">MID($B397,32-K397,K398)</f>
        <v>1</v>
      </c>
      <c r="L399" s="71" t="str">
        <f t="shared" si="387"/>
        <v>00</v>
      </c>
      <c r="M399" s="71" t="str">
        <f t="shared" si="387"/>
        <v>01111</v>
      </c>
      <c r="N399" s="71" t="str">
        <f t="shared" si="387"/>
        <v>0000</v>
      </c>
      <c r="O399" s="71" t="str">
        <f t="shared" si="387"/>
        <v>0111</v>
      </c>
      <c r="P399" s="71" t="str">
        <f t="shared" si="387"/>
        <v>0000</v>
      </c>
      <c r="Q399" s="71" t="str">
        <f t="shared" si="387"/>
        <v>0000</v>
      </c>
      <c r="R399" s="71" t="str">
        <f t="shared" si="387"/>
        <v>0</v>
      </c>
      <c r="S399" s="71" t="str">
        <f t="shared" si="387"/>
        <v>0</v>
      </c>
      <c r="T399" s="71" t="str">
        <f t="shared" si="387"/>
        <v>00</v>
      </c>
      <c r="U399" s="71" t="str">
        <f t="shared" si="387"/>
        <v>0000</v>
      </c>
    </row>
    <row r="400" spans="1:30" s="65" customFormat="1">
      <c r="B400" s="59" t="s">
        <v>412</v>
      </c>
      <c r="K400" s="71">
        <f t="shared" ref="K400:U400" si="388">BIN2DEC(K399)</f>
        <v>1</v>
      </c>
      <c r="L400" s="71">
        <f t="shared" si="388"/>
        <v>0</v>
      </c>
      <c r="M400" s="71">
        <f t="shared" si="388"/>
        <v>15</v>
      </c>
      <c r="N400" s="71">
        <f t="shared" si="388"/>
        <v>0</v>
      </c>
      <c r="O400" s="71">
        <f t="shared" si="388"/>
        <v>7</v>
      </c>
      <c r="P400" s="71">
        <f t="shared" si="388"/>
        <v>0</v>
      </c>
      <c r="Q400" s="71">
        <f t="shared" si="388"/>
        <v>0</v>
      </c>
      <c r="R400" s="71">
        <f t="shared" si="388"/>
        <v>0</v>
      </c>
      <c r="S400" s="71">
        <f t="shared" si="388"/>
        <v>0</v>
      </c>
      <c r="T400" s="71">
        <f t="shared" si="388"/>
        <v>0</v>
      </c>
      <c r="U400" s="71">
        <f t="shared" si="388"/>
        <v>0</v>
      </c>
    </row>
    <row r="401" spans="1:30" s="65" customFormat="1" hidden="1">
      <c r="B401" s="107" t="str">
        <f>K401&amp;L401&amp;M401&amp;N401&amp;O401&amp;P401&amp;Q401&amp;R401&amp;S401&amp;T401&amp;U401&amp;V401&amp;W401&amp;X401&amp;Y401&amp;Z401&amp;AA401&amp;AB401&amp;AC401&amp;AD401</f>
        <v>10001111000001110000000000000000</v>
      </c>
      <c r="C401" s="65" t="str">
        <f>MID($B401,(8-C$1)*4+1,4)</f>
        <v>1000</v>
      </c>
      <c r="D401" s="65" t="str">
        <f t="shared" ref="D401:J401" si="389">MID($B401,(8-D$1)*4+1,4)</f>
        <v>1111</v>
      </c>
      <c r="E401" s="65" t="str">
        <f t="shared" si="389"/>
        <v>0000</v>
      </c>
      <c r="F401" s="65" t="str">
        <f t="shared" si="389"/>
        <v>0111</v>
      </c>
      <c r="G401" s="65" t="str">
        <f t="shared" si="389"/>
        <v>0000</v>
      </c>
      <c r="H401" s="65" t="str">
        <f t="shared" si="389"/>
        <v>0000</v>
      </c>
      <c r="I401" s="65" t="str">
        <f t="shared" si="389"/>
        <v>0000</v>
      </c>
      <c r="J401" s="65" t="str">
        <f t="shared" si="389"/>
        <v>0000</v>
      </c>
      <c r="K401" s="77" t="str">
        <f>DEC2BIN(K400,K398)</f>
        <v>1</v>
      </c>
      <c r="L401" s="77" t="str">
        <f t="shared" ref="L401" si="390">DEC2BIN(L400,L398)</f>
        <v>00</v>
      </c>
      <c r="M401" s="77" t="str">
        <f t="shared" ref="M401" si="391">DEC2BIN(M400,M398)</f>
        <v>01111</v>
      </c>
      <c r="N401" s="77" t="str">
        <f t="shared" ref="N401" si="392">DEC2BIN(N400,N398)</f>
        <v>0000</v>
      </c>
      <c r="O401" s="77" t="str">
        <f t="shared" ref="O401" si="393">DEC2BIN(O400,O398)</f>
        <v>0111</v>
      </c>
      <c r="P401" s="77" t="str">
        <f t="shared" ref="P401" si="394">DEC2BIN(P400,P398)</f>
        <v>0000</v>
      </c>
      <c r="Q401" s="77" t="str">
        <f t="shared" ref="Q401" si="395">DEC2BIN(Q400,Q398)</f>
        <v>0000</v>
      </c>
      <c r="R401" s="77" t="str">
        <f t="shared" ref="R401" si="396">DEC2BIN(R400,R398)</f>
        <v>0</v>
      </c>
      <c r="S401" s="77" t="str">
        <f t="shared" ref="S401" si="397">DEC2BIN(S400,S398)</f>
        <v>0</v>
      </c>
      <c r="T401" s="77" t="str">
        <f t="shared" ref="T401" si="398">DEC2BIN(T400,T398)</f>
        <v>00</v>
      </c>
      <c r="U401" s="77" t="str">
        <f t="shared" ref="U401" si="399">DEC2BIN(U400,U398)</f>
        <v>0000</v>
      </c>
      <c r="V401" s="77"/>
      <c r="W401" s="77"/>
      <c r="X401" s="77"/>
      <c r="Y401" s="77"/>
      <c r="Z401" s="77"/>
      <c r="AA401" s="77"/>
      <c r="AB401" s="77"/>
      <c r="AC401" s="77"/>
      <c r="AD401" s="77"/>
    </row>
    <row r="402" spans="1:30" s="65" customFormat="1">
      <c r="A402" s="65" t="str">
        <f>IF(B402&lt;&gt;B396,"Register value modified:","Register matches RegDump:")</f>
        <v>Register matches RegDump:</v>
      </c>
      <c r="B402" s="65" t="str">
        <f>"0x"&amp;C402&amp;D402&amp;E402&amp;F402&amp;G402&amp;H402&amp;I402&amp;J402</f>
        <v>0x8F070000</v>
      </c>
      <c r="C402" s="65" t="str">
        <f>BIN2HEX(C401,1)</f>
        <v>8</v>
      </c>
      <c r="D402" s="65" t="str">
        <f t="shared" ref="D402:J402" si="400">BIN2HEX(D401,1)</f>
        <v>F</v>
      </c>
      <c r="E402" s="65" t="str">
        <f t="shared" si="400"/>
        <v>0</v>
      </c>
      <c r="F402" s="65" t="str">
        <f t="shared" si="400"/>
        <v>7</v>
      </c>
      <c r="G402" s="65" t="str">
        <f t="shared" si="400"/>
        <v>0</v>
      </c>
      <c r="H402" s="65" t="str">
        <f t="shared" si="400"/>
        <v>0</v>
      </c>
      <c r="I402" s="65" t="str">
        <f t="shared" si="400"/>
        <v>0</v>
      </c>
      <c r="J402" s="65" t="str">
        <f t="shared" si="400"/>
        <v>0</v>
      </c>
      <c r="K402" s="77"/>
      <c r="L402" s="77"/>
      <c r="M402" s="77"/>
      <c r="N402" s="77"/>
      <c r="O402" s="77"/>
      <c r="P402" s="77"/>
      <c r="Q402" s="77"/>
      <c r="R402" s="77"/>
      <c r="S402" s="77"/>
      <c r="T402" s="77"/>
      <c r="U402" s="77"/>
      <c r="V402" s="77"/>
      <c r="W402" s="77"/>
      <c r="X402" s="77"/>
      <c r="Y402" s="77"/>
      <c r="Z402" s="77"/>
      <c r="AA402" s="77"/>
      <c r="AB402" s="77"/>
      <c r="AC402" s="77"/>
      <c r="AD402" s="77"/>
    </row>
    <row r="403" spans="1:30" s="65" customFormat="1"/>
    <row r="404" spans="1:30" s="65" customFormat="1">
      <c r="A404" s="41" t="s">
        <v>58</v>
      </c>
      <c r="B404" s="110" t="str">
        <f xml:space="preserve"> VLOOKUP(A404,'Reg Dump'!A:C,2,FALSE)</f>
        <v>0x00000F00</v>
      </c>
      <c r="C404" s="65" t="str">
        <f t="shared" ref="C404:J404" si="401">HEX2BIN(LEFT(RIGHT(RIGHT($B404,8),C$1),1),4)</f>
        <v>0000</v>
      </c>
      <c r="D404" s="65" t="str">
        <f t="shared" si="401"/>
        <v>0000</v>
      </c>
      <c r="E404" s="65" t="str">
        <f t="shared" si="401"/>
        <v>0000</v>
      </c>
      <c r="F404" s="65" t="str">
        <f t="shared" si="401"/>
        <v>0000</v>
      </c>
      <c r="G404" s="65" t="str">
        <f t="shared" si="401"/>
        <v>0000</v>
      </c>
      <c r="H404" s="65" t="str">
        <f t="shared" si="401"/>
        <v>1111</v>
      </c>
      <c r="I404" s="65" t="str">
        <f t="shared" si="401"/>
        <v>0000</v>
      </c>
      <c r="J404" s="65" t="str">
        <f t="shared" si="401"/>
        <v>0000</v>
      </c>
      <c r="K404" s="71" t="s">
        <v>86</v>
      </c>
      <c r="L404" s="71" t="s">
        <v>123</v>
      </c>
      <c r="M404" s="71" t="s">
        <v>86</v>
      </c>
      <c r="N404" s="71" t="s">
        <v>124</v>
      </c>
      <c r="O404" s="71" t="s">
        <v>125</v>
      </c>
    </row>
    <row r="405" spans="1:30" s="65" customFormat="1" hidden="1">
      <c r="B405" s="65" t="str">
        <f>CONCATENATE(C404,D404,E404,F404,G404,H404,I404,J404)</f>
        <v>00000000000000000000111100000000</v>
      </c>
      <c r="K405" s="71">
        <v>31</v>
      </c>
      <c r="L405" s="76">
        <v>11</v>
      </c>
      <c r="M405" s="71">
        <v>7</v>
      </c>
      <c r="N405" s="71">
        <v>6</v>
      </c>
      <c r="O405" s="76">
        <v>5</v>
      </c>
    </row>
    <row r="406" spans="1:30" s="65" customFormat="1" hidden="1">
      <c r="K406" s="71">
        <v>20</v>
      </c>
      <c r="L406" s="71">
        <v>4</v>
      </c>
      <c r="M406" s="71">
        <v>1</v>
      </c>
      <c r="N406" s="71">
        <v>1</v>
      </c>
      <c r="O406" s="71">
        <v>6</v>
      </c>
    </row>
    <row r="407" spans="1:30" s="65" customFormat="1">
      <c r="B407" s="70" t="s">
        <v>411</v>
      </c>
      <c r="K407" s="71" t="str">
        <f>MID($B405,32-K405,K406)</f>
        <v>00000000000000000000</v>
      </c>
      <c r="L407" s="71" t="str">
        <f>MID($B405,32-L405,L406)</f>
        <v>1111</v>
      </c>
      <c r="M407" s="71" t="str">
        <f>MID($B405,32-M405,M406)</f>
        <v>0</v>
      </c>
      <c r="N407" s="71" t="str">
        <f>MID($B405,32-N405,N406)</f>
        <v>0</v>
      </c>
      <c r="O407" s="71" t="str">
        <f>MID($B405,32-O405,O406)</f>
        <v>000000</v>
      </c>
    </row>
    <row r="408" spans="1:30" s="65" customFormat="1">
      <c r="B408" s="59" t="s">
        <v>412</v>
      </c>
      <c r="K408" s="108" t="s">
        <v>520</v>
      </c>
      <c r="L408" s="71">
        <f>BIN2DEC(L407)</f>
        <v>15</v>
      </c>
      <c r="M408" s="71">
        <f>BIN2DEC(M407)</f>
        <v>0</v>
      </c>
      <c r="N408" s="71">
        <f>BIN2DEC(N407)</f>
        <v>0</v>
      </c>
      <c r="O408" s="71">
        <f>BIN2DEC(O407)</f>
        <v>0</v>
      </c>
    </row>
    <row r="409" spans="1:30" s="65" customFormat="1" hidden="1">
      <c r="B409" s="107" t="str">
        <f>K409&amp;L409&amp;M409&amp;N409&amp;O409&amp;P409&amp;Q409&amp;R409&amp;S409&amp;T409&amp;U409&amp;V409&amp;W409&amp;X409&amp;Y409&amp;Z409&amp;AA409&amp;AB409&amp;AC409&amp;AD409</f>
        <v>00000000000000000000111100000000</v>
      </c>
      <c r="C409" s="65" t="str">
        <f>MID($B409,(8-C$1)*4+1,4)</f>
        <v>0000</v>
      </c>
      <c r="D409" s="65" t="str">
        <f t="shared" ref="D409:J409" si="402">MID($B409,(8-D$1)*4+1,4)</f>
        <v>0000</v>
      </c>
      <c r="E409" s="65" t="str">
        <f t="shared" si="402"/>
        <v>0000</v>
      </c>
      <c r="F409" s="65" t="str">
        <f t="shared" si="402"/>
        <v>0000</v>
      </c>
      <c r="G409" s="65" t="str">
        <f t="shared" si="402"/>
        <v>0000</v>
      </c>
      <c r="H409" s="65" t="str">
        <f t="shared" si="402"/>
        <v>1111</v>
      </c>
      <c r="I409" s="65" t="str">
        <f t="shared" si="402"/>
        <v>0000</v>
      </c>
      <c r="J409" s="65" t="str">
        <f t="shared" si="402"/>
        <v>0000</v>
      </c>
      <c r="K409" s="109" t="s">
        <v>520</v>
      </c>
      <c r="L409" s="77" t="str">
        <f>DEC2BIN(L408,L406)</f>
        <v>1111</v>
      </c>
      <c r="M409" s="77" t="str">
        <f t="shared" ref="M409:O409" si="403">DEC2BIN(M408,M406)</f>
        <v>0</v>
      </c>
      <c r="N409" s="77" t="str">
        <f t="shared" si="403"/>
        <v>0</v>
      </c>
      <c r="O409" s="77" t="str">
        <f t="shared" si="403"/>
        <v>000000</v>
      </c>
      <c r="P409" s="77"/>
      <c r="Q409" s="77"/>
      <c r="R409" s="77"/>
      <c r="S409" s="77"/>
      <c r="T409" s="77"/>
      <c r="U409" s="77"/>
      <c r="V409" s="77"/>
      <c r="W409" s="77"/>
      <c r="X409" s="77"/>
      <c r="Y409" s="77"/>
      <c r="Z409" s="77"/>
      <c r="AA409" s="77"/>
      <c r="AB409" s="77"/>
      <c r="AC409" s="77"/>
      <c r="AD409" s="77"/>
    </row>
    <row r="410" spans="1:30" s="65" customFormat="1">
      <c r="A410" s="65" t="str">
        <f>IF(B410&lt;&gt;B404,"Register value modified:","Register matches RegDump:")</f>
        <v>Register matches RegDump:</v>
      </c>
      <c r="B410" s="65" t="str">
        <f>"0x"&amp;C410&amp;D410&amp;E410&amp;F410&amp;G410&amp;H410&amp;I410&amp;J410</f>
        <v>0x00000F00</v>
      </c>
      <c r="C410" s="65" t="str">
        <f>BIN2HEX(C409,1)</f>
        <v>0</v>
      </c>
      <c r="D410" s="65" t="str">
        <f t="shared" ref="D410:J410" si="404">BIN2HEX(D409,1)</f>
        <v>0</v>
      </c>
      <c r="E410" s="65" t="str">
        <f t="shared" si="404"/>
        <v>0</v>
      </c>
      <c r="F410" s="65" t="str">
        <f t="shared" si="404"/>
        <v>0</v>
      </c>
      <c r="G410" s="65" t="str">
        <f t="shared" si="404"/>
        <v>0</v>
      </c>
      <c r="H410" s="65" t="str">
        <f t="shared" si="404"/>
        <v>F</v>
      </c>
      <c r="I410" s="65" t="str">
        <f t="shared" si="404"/>
        <v>0</v>
      </c>
      <c r="J410" s="65" t="str">
        <f t="shared" si="404"/>
        <v>0</v>
      </c>
      <c r="K410" s="77"/>
      <c r="L410" s="77"/>
      <c r="M410" s="77"/>
      <c r="N410" s="77"/>
      <c r="O410" s="77"/>
      <c r="P410" s="77"/>
      <c r="Q410" s="77"/>
      <c r="R410" s="77"/>
      <c r="S410" s="77"/>
      <c r="T410" s="77"/>
      <c r="U410" s="77"/>
      <c r="V410" s="77"/>
      <c r="W410" s="77"/>
      <c r="X410" s="77"/>
      <c r="Y410" s="77"/>
      <c r="Z410" s="77"/>
      <c r="AA410" s="77"/>
      <c r="AB410" s="77"/>
      <c r="AC410" s="77"/>
      <c r="AD410" s="77"/>
    </row>
    <row r="411" spans="1:30" s="65" customFormat="1">
      <c r="K411" s="77"/>
      <c r="L411" s="77"/>
      <c r="M411" s="77"/>
      <c r="N411" s="77"/>
      <c r="O411" s="77"/>
      <c r="P411" s="77"/>
      <c r="Q411" s="77"/>
      <c r="R411" s="77"/>
      <c r="S411" s="77"/>
      <c r="T411" s="77"/>
      <c r="U411" s="77"/>
      <c r="V411" s="77"/>
      <c r="W411" s="77"/>
      <c r="X411" s="77"/>
      <c r="Y411" s="77"/>
      <c r="Z411" s="77"/>
      <c r="AA411" s="77"/>
      <c r="AB411" s="77"/>
      <c r="AC411" s="77"/>
      <c r="AD411" s="77"/>
    </row>
    <row r="412" spans="1:30" s="17" customFormat="1"/>
    <row r="413" spans="1:30" ht="23.25">
      <c r="A413" s="2" t="s">
        <v>161</v>
      </c>
      <c r="C413" s="3" t="s">
        <v>67</v>
      </c>
      <c r="D413" s="3" t="s">
        <v>68</v>
      </c>
      <c r="E413" s="3" t="s">
        <v>69</v>
      </c>
      <c r="F413" s="3" t="s">
        <v>70</v>
      </c>
      <c r="G413" s="3" t="s">
        <v>71</v>
      </c>
      <c r="H413" s="3" t="s">
        <v>72</v>
      </c>
      <c r="I413" s="3" t="s">
        <v>73</v>
      </c>
      <c r="J413" s="3" t="s">
        <v>74</v>
      </c>
      <c r="K413" s="3" t="s">
        <v>413</v>
      </c>
    </row>
    <row r="414" spans="1:30" s="42" customFormat="1">
      <c r="A414" s="31" t="s">
        <v>59</v>
      </c>
      <c r="B414" s="42" t="str">
        <f xml:space="preserve"> VLOOKUP(A414,'Reg Dump'!A:C,2,FALSE)</f>
        <v>0x79001101</v>
      </c>
      <c r="C414" s="43" t="str">
        <f t="shared" ref="C414:J414" si="405">HEX2BIN(LEFT(RIGHT(RIGHT($B414,8),C$1),1),4)</f>
        <v>0111</v>
      </c>
      <c r="D414" s="43" t="str">
        <f t="shared" si="405"/>
        <v>1001</v>
      </c>
      <c r="E414" s="43" t="str">
        <f t="shared" si="405"/>
        <v>0000</v>
      </c>
      <c r="F414" s="43" t="str">
        <f t="shared" si="405"/>
        <v>0000</v>
      </c>
      <c r="G414" s="43" t="str">
        <f t="shared" si="405"/>
        <v>0001</v>
      </c>
      <c r="H414" s="43" t="str">
        <f t="shared" si="405"/>
        <v>0001</v>
      </c>
      <c r="I414" s="43" t="str">
        <f t="shared" si="405"/>
        <v>0000</v>
      </c>
      <c r="J414" s="43" t="str">
        <f t="shared" si="405"/>
        <v>0001</v>
      </c>
      <c r="K414" s="57" t="s">
        <v>77</v>
      </c>
      <c r="L414" s="57" t="s">
        <v>78</v>
      </c>
      <c r="M414" s="57" t="s">
        <v>79</v>
      </c>
      <c r="N414" s="57" t="s">
        <v>80</v>
      </c>
      <c r="O414" s="57" t="s">
        <v>81</v>
      </c>
      <c r="P414" s="57" t="s">
        <v>82</v>
      </c>
      <c r="Q414" s="106" t="s">
        <v>83</v>
      </c>
      <c r="R414" s="57" t="s">
        <v>84</v>
      </c>
      <c r="S414" s="57" t="s">
        <v>85</v>
      </c>
      <c r="T414" s="58" t="s">
        <v>86</v>
      </c>
      <c r="U414" s="57" t="s">
        <v>87</v>
      </c>
      <c r="V414" s="57" t="s">
        <v>88</v>
      </c>
      <c r="W414" s="57" t="s">
        <v>86</v>
      </c>
      <c r="X414" s="100" t="s">
        <v>89</v>
      </c>
      <c r="Y414" s="58" t="s">
        <v>90</v>
      </c>
      <c r="Z414" s="101" t="s">
        <v>91</v>
      </c>
      <c r="AA414" s="58" t="s">
        <v>86</v>
      </c>
      <c r="AB414" s="57" t="s">
        <v>92</v>
      </c>
      <c r="AC414" s="58" t="s">
        <v>86</v>
      </c>
      <c r="AD414" s="57" t="s">
        <v>93</v>
      </c>
    </row>
    <row r="415" spans="1:30" s="45" customFormat="1" hidden="1">
      <c r="B415" s="42" t="str">
        <f>CONCATENATE(C414,D414,E414,F414,G414,H414,I414,J414)</f>
        <v>01111001000000000001000100000001</v>
      </c>
      <c r="K415" s="46">
        <v>31</v>
      </c>
      <c r="L415" s="46">
        <v>30</v>
      </c>
      <c r="M415" s="46">
        <v>29</v>
      </c>
      <c r="N415" s="46">
        <v>28</v>
      </c>
      <c r="O415" s="46">
        <v>27</v>
      </c>
      <c r="P415" s="46">
        <v>26</v>
      </c>
      <c r="Q415" s="46">
        <v>24</v>
      </c>
      <c r="R415" s="46">
        <v>22</v>
      </c>
      <c r="S415" s="46">
        <v>21</v>
      </c>
      <c r="T415" s="46">
        <v>20</v>
      </c>
      <c r="U415" s="46">
        <v>19</v>
      </c>
      <c r="V415" s="46">
        <v>17</v>
      </c>
      <c r="W415" s="46">
        <v>15</v>
      </c>
      <c r="X415" s="46">
        <v>13</v>
      </c>
      <c r="Y415" s="46">
        <v>11</v>
      </c>
      <c r="Z415" s="46">
        <v>9</v>
      </c>
      <c r="AA415" s="46">
        <v>7</v>
      </c>
      <c r="AB415" s="46">
        <v>4</v>
      </c>
      <c r="AC415" s="46">
        <v>3</v>
      </c>
      <c r="AD415" s="46">
        <v>1</v>
      </c>
    </row>
    <row r="416" spans="1:30" s="45" customFormat="1" hidden="1">
      <c r="K416" s="46">
        <v>1</v>
      </c>
      <c r="L416" s="46">
        <v>1</v>
      </c>
      <c r="M416" s="46">
        <v>1</v>
      </c>
      <c r="N416" s="46">
        <v>1</v>
      </c>
      <c r="O416" s="46">
        <v>1</v>
      </c>
      <c r="P416" s="46">
        <v>2</v>
      </c>
      <c r="Q416" s="46">
        <v>2</v>
      </c>
      <c r="R416" s="46">
        <v>1</v>
      </c>
      <c r="S416" s="46">
        <v>1</v>
      </c>
      <c r="T416" s="46">
        <v>1</v>
      </c>
      <c r="U416" s="46">
        <v>2</v>
      </c>
      <c r="V416" s="46">
        <v>2</v>
      </c>
      <c r="W416" s="46">
        <v>2</v>
      </c>
      <c r="X416" s="46">
        <v>2</v>
      </c>
      <c r="Y416" s="46">
        <v>2</v>
      </c>
      <c r="Z416" s="46">
        <v>2</v>
      </c>
      <c r="AA416" s="46">
        <v>3</v>
      </c>
      <c r="AB416" s="46">
        <v>1</v>
      </c>
      <c r="AC416" s="46">
        <v>2</v>
      </c>
      <c r="AD416" s="46">
        <v>2</v>
      </c>
    </row>
    <row r="417" spans="1:30" s="42" customFormat="1">
      <c r="B417" s="63" t="s">
        <v>411</v>
      </c>
      <c r="K417" s="47" t="str">
        <f>MID($B415,32-K415,K416)</f>
        <v>0</v>
      </c>
      <c r="L417" s="47" t="str">
        <f t="shared" ref="L417:AD417" si="406">MID($B415,32-L415,L416)</f>
        <v>1</v>
      </c>
      <c r="M417" s="47" t="str">
        <f t="shared" si="406"/>
        <v>1</v>
      </c>
      <c r="N417" s="47" t="str">
        <f t="shared" si="406"/>
        <v>1</v>
      </c>
      <c r="O417" s="47" t="str">
        <f t="shared" si="406"/>
        <v>1</v>
      </c>
      <c r="P417" s="47" t="str">
        <f t="shared" si="406"/>
        <v>00</v>
      </c>
      <c r="Q417" s="47" t="str">
        <f t="shared" si="406"/>
        <v>10</v>
      </c>
      <c r="R417" s="47" t="str">
        <f t="shared" si="406"/>
        <v>0</v>
      </c>
      <c r="S417" s="47" t="str">
        <f t="shared" si="406"/>
        <v>0</v>
      </c>
      <c r="T417" s="47" t="str">
        <f t="shared" si="406"/>
        <v>0</v>
      </c>
      <c r="U417" s="47" t="str">
        <f t="shared" si="406"/>
        <v>00</v>
      </c>
      <c r="V417" s="47" t="str">
        <f t="shared" si="406"/>
        <v>00</v>
      </c>
      <c r="W417" s="47" t="str">
        <f t="shared" si="406"/>
        <v>00</v>
      </c>
      <c r="X417" s="47" t="str">
        <f t="shared" si="406"/>
        <v>01</v>
      </c>
      <c r="Y417" s="47" t="str">
        <f t="shared" si="406"/>
        <v>00</v>
      </c>
      <c r="Z417" s="47" t="str">
        <f t="shared" si="406"/>
        <v>01</v>
      </c>
      <c r="AA417" s="47" t="str">
        <f t="shared" si="406"/>
        <v>000</v>
      </c>
      <c r="AB417" s="47" t="str">
        <f t="shared" si="406"/>
        <v>0</v>
      </c>
      <c r="AC417" s="47" t="str">
        <f t="shared" si="406"/>
        <v>00</v>
      </c>
      <c r="AD417" s="47" t="str">
        <f t="shared" si="406"/>
        <v>01</v>
      </c>
    </row>
    <row r="418" spans="1:30" s="42" customFormat="1">
      <c r="B418" s="64" t="s">
        <v>412</v>
      </c>
      <c r="K418" s="44">
        <f>BIN2DEC(K417)</f>
        <v>0</v>
      </c>
      <c r="L418" s="44">
        <f>BIN2DEC(L417)</f>
        <v>1</v>
      </c>
      <c r="M418" s="44">
        <f t="shared" ref="M418:S418" si="407">BIN2DEC(M417)</f>
        <v>1</v>
      </c>
      <c r="N418" s="44">
        <f t="shared" si="407"/>
        <v>1</v>
      </c>
      <c r="O418" s="44">
        <f t="shared" si="407"/>
        <v>1</v>
      </c>
      <c r="P418" s="44">
        <f t="shared" si="407"/>
        <v>0</v>
      </c>
      <c r="Q418" s="44">
        <f t="shared" si="407"/>
        <v>2</v>
      </c>
      <c r="R418" s="44">
        <f t="shared" si="407"/>
        <v>0</v>
      </c>
      <c r="S418" s="44">
        <f t="shared" si="407"/>
        <v>0</v>
      </c>
      <c r="T418" s="44">
        <f>BIN2DEC(T417)</f>
        <v>0</v>
      </c>
      <c r="U418" s="44">
        <f t="shared" ref="U418:V418" si="408">BIN2DEC(U417)</f>
        <v>0</v>
      </c>
      <c r="V418" s="44">
        <f t="shared" si="408"/>
        <v>0</v>
      </c>
      <c r="W418" s="44">
        <f>BIN2DEC(W417)</f>
        <v>0</v>
      </c>
      <c r="X418" s="44">
        <f t="shared" ref="X418:Z418" si="409">BIN2DEC(X417)</f>
        <v>1</v>
      </c>
      <c r="Y418" s="44">
        <f t="shared" si="409"/>
        <v>0</v>
      </c>
      <c r="Z418" s="44">
        <f t="shared" si="409"/>
        <v>1</v>
      </c>
      <c r="AA418" s="44">
        <f>BIN2DEC(AA417)</f>
        <v>0</v>
      </c>
      <c r="AB418" s="44">
        <f t="shared" ref="AB418" si="410">BIN2DEC(AB417)</f>
        <v>0</v>
      </c>
      <c r="AC418" s="44">
        <f>BIN2DEC(AC417)</f>
        <v>0</v>
      </c>
      <c r="AD418" s="44">
        <f t="shared" ref="AD418" si="411">BIN2DEC(AD417)</f>
        <v>1</v>
      </c>
    </row>
    <row r="419" spans="1:30" s="42" customFormat="1" hidden="1">
      <c r="B419" s="102" t="str">
        <f>K419&amp;L419&amp;M419&amp;N419&amp;O419&amp;P419&amp;Q419&amp;R419&amp;S419&amp;T419&amp;U419&amp;V419&amp;W419&amp;X419&amp;Y419&amp;Z419&amp;AA419&amp;AB419&amp;AC419&amp;AD419</f>
        <v>01111001000000000001000100000001</v>
      </c>
      <c r="C419" s="42" t="str">
        <f>MID($B419,(8-C$1)*4+1,4)</f>
        <v>0111</v>
      </c>
      <c r="D419" s="42" t="str">
        <f t="shared" ref="D419:J419" si="412">MID($B419,(8-D$1)*4+1,4)</f>
        <v>1001</v>
      </c>
      <c r="E419" s="42" t="str">
        <f t="shared" si="412"/>
        <v>0000</v>
      </c>
      <c r="F419" s="42" t="str">
        <f t="shared" si="412"/>
        <v>0000</v>
      </c>
      <c r="G419" s="42" t="str">
        <f t="shared" si="412"/>
        <v>0001</v>
      </c>
      <c r="H419" s="42" t="str">
        <f t="shared" si="412"/>
        <v>0001</v>
      </c>
      <c r="I419" s="42" t="str">
        <f t="shared" si="412"/>
        <v>0000</v>
      </c>
      <c r="J419" s="42" t="str">
        <f t="shared" si="412"/>
        <v>0001</v>
      </c>
      <c r="K419" s="62" t="str">
        <f>DEC2BIN(K418,K416)</f>
        <v>0</v>
      </c>
      <c r="L419" s="62" t="str">
        <f>DEC2BIN(L418,L416)</f>
        <v>1</v>
      </c>
      <c r="M419" s="62" t="str">
        <f t="shared" ref="M419:AD419" si="413">DEC2BIN(M418,M416)</f>
        <v>1</v>
      </c>
      <c r="N419" s="62" t="str">
        <f t="shared" si="413"/>
        <v>1</v>
      </c>
      <c r="O419" s="62" t="str">
        <f t="shared" si="413"/>
        <v>1</v>
      </c>
      <c r="P419" s="62" t="str">
        <f t="shared" si="413"/>
        <v>00</v>
      </c>
      <c r="Q419" s="62" t="str">
        <f t="shared" si="413"/>
        <v>10</v>
      </c>
      <c r="R419" s="62" t="str">
        <f t="shared" si="413"/>
        <v>0</v>
      </c>
      <c r="S419" s="62" t="str">
        <f t="shared" si="413"/>
        <v>0</v>
      </c>
      <c r="T419" s="62" t="str">
        <f t="shared" si="413"/>
        <v>0</v>
      </c>
      <c r="U419" s="62" t="str">
        <f t="shared" si="413"/>
        <v>00</v>
      </c>
      <c r="V419" s="62" t="str">
        <f t="shared" si="413"/>
        <v>00</v>
      </c>
      <c r="W419" s="62" t="str">
        <f t="shared" si="413"/>
        <v>00</v>
      </c>
      <c r="X419" s="62" t="str">
        <f t="shared" si="413"/>
        <v>01</v>
      </c>
      <c r="Y419" s="62" t="str">
        <f t="shared" si="413"/>
        <v>00</v>
      </c>
      <c r="Z419" s="62" t="str">
        <f t="shared" si="413"/>
        <v>01</v>
      </c>
      <c r="AA419" s="62" t="str">
        <f t="shared" si="413"/>
        <v>000</v>
      </c>
      <c r="AB419" s="62" t="str">
        <f t="shared" si="413"/>
        <v>0</v>
      </c>
      <c r="AC419" s="62" t="str">
        <f t="shared" si="413"/>
        <v>00</v>
      </c>
      <c r="AD419" s="62" t="str">
        <f t="shared" si="413"/>
        <v>01</v>
      </c>
    </row>
    <row r="420" spans="1:30" s="42" customFormat="1">
      <c r="A420" s="42" t="str">
        <f>IF(B420&lt;&gt;B414,"Register value modified:","Register matches RegDump:")</f>
        <v>Register matches RegDump:</v>
      </c>
      <c r="B420" s="42" t="str">
        <f>"0x"&amp;C420&amp;D420&amp;E420&amp;F420&amp;G420&amp;H420&amp;I420&amp;J420</f>
        <v>0x79001101</v>
      </c>
      <c r="C420" s="42" t="str">
        <f>BIN2HEX(C419,1)</f>
        <v>7</v>
      </c>
      <c r="D420" s="42" t="str">
        <f t="shared" ref="D420:J420" si="414">BIN2HEX(D419,1)</f>
        <v>9</v>
      </c>
      <c r="E420" s="42" t="str">
        <f t="shared" si="414"/>
        <v>0</v>
      </c>
      <c r="F420" s="42" t="str">
        <f t="shared" si="414"/>
        <v>0</v>
      </c>
      <c r="G420" s="42" t="str">
        <f t="shared" si="414"/>
        <v>1</v>
      </c>
      <c r="H420" s="42" t="str">
        <f t="shared" si="414"/>
        <v>1</v>
      </c>
      <c r="I420" s="42" t="str">
        <f t="shared" si="414"/>
        <v>0</v>
      </c>
      <c r="J420" s="42" t="str">
        <f t="shared" si="414"/>
        <v>1</v>
      </c>
      <c r="K420" s="62"/>
      <c r="L420" s="62"/>
      <c r="M420" s="62"/>
      <c r="N420" s="62"/>
      <c r="O420" s="62"/>
      <c r="P420" s="62"/>
      <c r="Q420" s="62"/>
      <c r="R420" s="62"/>
      <c r="S420" s="62"/>
      <c r="T420" s="62"/>
      <c r="U420" s="62"/>
      <c r="V420" s="62"/>
      <c r="W420" s="62"/>
      <c r="X420" s="62"/>
      <c r="Y420" s="62"/>
      <c r="Z420" s="62"/>
      <c r="AA420" s="62"/>
      <c r="AB420" s="62"/>
      <c r="AC420" s="62"/>
      <c r="AD420" s="62"/>
    </row>
    <row r="421" spans="1:30" s="42" customFormat="1"/>
    <row r="422" spans="1:30" s="42" customFormat="1">
      <c r="A422" s="41" t="s">
        <v>60</v>
      </c>
      <c r="B422" s="42" t="str">
        <f xml:space="preserve"> VLOOKUP(A422,'Reg Dump'!A:C,2,FALSE)</f>
        <v>0x00090980</v>
      </c>
      <c r="C422" s="43" t="str">
        <f t="shared" ref="C422:J422" si="415">HEX2BIN(LEFT(RIGHT(RIGHT($B422,8),C$1),1),4)</f>
        <v>0000</v>
      </c>
      <c r="D422" s="43" t="str">
        <f t="shared" si="415"/>
        <v>0000</v>
      </c>
      <c r="E422" s="43" t="str">
        <f t="shared" si="415"/>
        <v>0000</v>
      </c>
      <c r="F422" s="43" t="str">
        <f t="shared" si="415"/>
        <v>1001</v>
      </c>
      <c r="G422" s="43" t="str">
        <f t="shared" si="415"/>
        <v>0000</v>
      </c>
      <c r="H422" s="43" t="str">
        <f t="shared" si="415"/>
        <v>1001</v>
      </c>
      <c r="I422" s="43" t="str">
        <f t="shared" si="415"/>
        <v>1000</v>
      </c>
      <c r="J422" s="43" t="str">
        <f t="shared" si="415"/>
        <v>0000</v>
      </c>
      <c r="K422" s="58" t="s">
        <v>86</v>
      </c>
      <c r="L422" s="58" t="s">
        <v>94</v>
      </c>
      <c r="M422" s="58" t="s">
        <v>86</v>
      </c>
      <c r="N422" s="58" t="s">
        <v>95</v>
      </c>
      <c r="O422" s="58" t="s">
        <v>96</v>
      </c>
      <c r="P422" s="58" t="s">
        <v>86</v>
      </c>
      <c r="Q422" s="58" t="s">
        <v>97</v>
      </c>
    </row>
    <row r="423" spans="1:30" s="42" customFormat="1" hidden="1">
      <c r="B423" s="42" t="str">
        <f>CONCATENATE(C422,D422,E422,F422,G422,H422,I422,J422)</f>
        <v>00000000000010010000100110000000</v>
      </c>
      <c r="K423" s="44">
        <v>31</v>
      </c>
      <c r="L423" s="44">
        <v>20</v>
      </c>
      <c r="M423" s="44">
        <v>15</v>
      </c>
      <c r="N423" s="44">
        <v>12</v>
      </c>
      <c r="O423" s="44">
        <v>7</v>
      </c>
      <c r="P423" s="44">
        <v>6</v>
      </c>
      <c r="Q423" s="44">
        <v>3</v>
      </c>
    </row>
    <row r="424" spans="1:30" s="42" customFormat="1" hidden="1">
      <c r="K424" s="44">
        <v>11</v>
      </c>
      <c r="L424" s="44">
        <v>5</v>
      </c>
      <c r="M424" s="44">
        <v>3</v>
      </c>
      <c r="N424" s="44">
        <v>5</v>
      </c>
      <c r="O424" s="44">
        <v>1</v>
      </c>
      <c r="P424" s="44">
        <v>3</v>
      </c>
      <c r="Q424" s="44">
        <v>4</v>
      </c>
    </row>
    <row r="425" spans="1:30" s="42" customFormat="1">
      <c r="B425" s="63" t="s">
        <v>411</v>
      </c>
      <c r="K425" s="47" t="str">
        <f t="shared" ref="K425:Q425" si="416">MID($B423,32-K423,K424)</f>
        <v>00000000000</v>
      </c>
      <c r="L425" s="47" t="str">
        <f t="shared" si="416"/>
        <v>01001</v>
      </c>
      <c r="M425" s="47" t="str">
        <f t="shared" si="416"/>
        <v>000</v>
      </c>
      <c r="N425" s="47" t="str">
        <f t="shared" si="416"/>
        <v>01001</v>
      </c>
      <c r="O425" s="47" t="str">
        <f t="shared" si="416"/>
        <v>1</v>
      </c>
      <c r="P425" s="47" t="str">
        <f t="shared" si="416"/>
        <v>000</v>
      </c>
      <c r="Q425" s="47" t="str">
        <f t="shared" si="416"/>
        <v>0000</v>
      </c>
    </row>
    <row r="426" spans="1:30" s="42" customFormat="1">
      <c r="B426" s="64" t="s">
        <v>412</v>
      </c>
      <c r="K426" s="104" t="s">
        <v>519</v>
      </c>
      <c r="L426" s="44">
        <f t="shared" ref="L426:Q426" si="417">BIN2DEC(L425)</f>
        <v>9</v>
      </c>
      <c r="M426" s="44">
        <f t="shared" si="417"/>
        <v>0</v>
      </c>
      <c r="N426" s="44">
        <f t="shared" si="417"/>
        <v>9</v>
      </c>
      <c r="O426" s="44">
        <f t="shared" si="417"/>
        <v>1</v>
      </c>
      <c r="P426" s="44">
        <f t="shared" si="417"/>
        <v>0</v>
      </c>
      <c r="Q426" s="44">
        <f t="shared" si="417"/>
        <v>0</v>
      </c>
    </row>
    <row r="427" spans="1:30" s="42" customFormat="1" hidden="1">
      <c r="B427" s="102" t="str">
        <f>K427&amp;L427&amp;M427&amp;N427&amp;O427&amp;P427&amp;Q427</f>
        <v>00000000000010010000100110000000</v>
      </c>
      <c r="C427" s="42" t="str">
        <f>MID($B427,(8-C$1)*4+1,4)</f>
        <v>0000</v>
      </c>
      <c r="D427" s="42" t="str">
        <f t="shared" ref="D427:J427" si="418">MID($B427,(8-D$1)*4+1,4)</f>
        <v>0000</v>
      </c>
      <c r="E427" s="42" t="str">
        <f t="shared" si="418"/>
        <v>0000</v>
      </c>
      <c r="F427" s="42" t="str">
        <f t="shared" si="418"/>
        <v>1001</v>
      </c>
      <c r="G427" s="42" t="str">
        <f t="shared" si="418"/>
        <v>0000</v>
      </c>
      <c r="H427" s="42" t="str">
        <f t="shared" si="418"/>
        <v>1001</v>
      </c>
      <c r="I427" s="42" t="str">
        <f t="shared" si="418"/>
        <v>1000</v>
      </c>
      <c r="J427" s="42" t="str">
        <f t="shared" si="418"/>
        <v>0000</v>
      </c>
      <c r="K427" s="103" t="s">
        <v>519</v>
      </c>
      <c r="L427" s="62" t="str">
        <f>DEC2BIN(L426,L424)</f>
        <v>01001</v>
      </c>
      <c r="M427" s="62" t="str">
        <f t="shared" ref="M427:Q427" si="419">DEC2BIN(M426,M424)</f>
        <v>000</v>
      </c>
      <c r="N427" s="62" t="str">
        <f t="shared" si="419"/>
        <v>01001</v>
      </c>
      <c r="O427" s="62" t="str">
        <f t="shared" si="419"/>
        <v>1</v>
      </c>
      <c r="P427" s="62" t="str">
        <f t="shared" si="419"/>
        <v>000</v>
      </c>
      <c r="Q427" s="62" t="str">
        <f t="shared" si="419"/>
        <v>0000</v>
      </c>
      <c r="R427" s="62"/>
      <c r="S427" s="62"/>
      <c r="T427" s="62"/>
      <c r="U427" s="62"/>
      <c r="V427" s="62"/>
      <c r="W427" s="62"/>
      <c r="X427" s="62"/>
      <c r="Y427" s="62"/>
      <c r="Z427" s="62"/>
      <c r="AA427" s="62"/>
      <c r="AB427" s="62"/>
      <c r="AC427" s="62"/>
      <c r="AD427" s="62"/>
    </row>
    <row r="428" spans="1:30" s="42" customFormat="1">
      <c r="A428" s="42" t="str">
        <f>IF(B428&lt;&gt;B422,"Register value modified:","Register matches RegDump:")</f>
        <v>Register matches RegDump:</v>
      </c>
      <c r="B428" s="42" t="str">
        <f>"0x"&amp;C428&amp;D428&amp;E428&amp;F428&amp;G428&amp;H428&amp;I428&amp;J428</f>
        <v>0x00090980</v>
      </c>
      <c r="C428" s="42" t="str">
        <f>BIN2HEX(C427,1)</f>
        <v>0</v>
      </c>
      <c r="D428" s="42" t="str">
        <f t="shared" ref="D428:J428" si="420">BIN2HEX(D427,1)</f>
        <v>0</v>
      </c>
      <c r="E428" s="42" t="str">
        <f t="shared" si="420"/>
        <v>0</v>
      </c>
      <c r="F428" s="42" t="str">
        <f t="shared" si="420"/>
        <v>9</v>
      </c>
      <c r="G428" s="42" t="str">
        <f t="shared" si="420"/>
        <v>0</v>
      </c>
      <c r="H428" s="42" t="str">
        <f t="shared" si="420"/>
        <v>9</v>
      </c>
      <c r="I428" s="42" t="str">
        <f t="shared" si="420"/>
        <v>8</v>
      </c>
      <c r="J428" s="42" t="str">
        <f t="shared" si="420"/>
        <v>0</v>
      </c>
      <c r="K428" s="62"/>
      <c r="L428" s="62"/>
      <c r="M428" s="62"/>
      <c r="N428" s="62"/>
      <c r="O428" s="62"/>
      <c r="P428" s="62"/>
      <c r="Q428" s="62"/>
      <c r="R428" s="62"/>
      <c r="S428" s="62"/>
      <c r="T428" s="62"/>
      <c r="U428" s="62"/>
      <c r="V428" s="62"/>
      <c r="W428" s="62"/>
      <c r="X428" s="62"/>
      <c r="Y428" s="62"/>
      <c r="Z428" s="62"/>
      <c r="AA428" s="62"/>
      <c r="AB428" s="62"/>
      <c r="AC428" s="62"/>
      <c r="AD428" s="62"/>
    </row>
    <row r="429" spans="1:30" s="42" customFormat="1"/>
    <row r="430" spans="1:30" s="42" customFormat="1">
      <c r="A430" s="41" t="s">
        <v>61</v>
      </c>
      <c r="B430" s="42" t="str">
        <f xml:space="preserve"> VLOOKUP(A430,'Reg Dump'!A:C,2,FALSE)</f>
        <v>0x33050513</v>
      </c>
      <c r="C430" s="43" t="str">
        <f t="shared" ref="C430:J430" si="421">HEX2BIN(LEFT(RIGHT(RIGHT($B430,8),C$1),1),4)</f>
        <v>0011</v>
      </c>
      <c r="D430" s="43" t="str">
        <f t="shared" si="421"/>
        <v>0011</v>
      </c>
      <c r="E430" s="43" t="str">
        <f t="shared" si="421"/>
        <v>0000</v>
      </c>
      <c r="F430" s="43" t="str">
        <f t="shared" si="421"/>
        <v>0101</v>
      </c>
      <c r="G430" s="43" t="str">
        <f t="shared" si="421"/>
        <v>0000</v>
      </c>
      <c r="H430" s="43" t="str">
        <f t="shared" si="421"/>
        <v>0101</v>
      </c>
      <c r="I430" s="43" t="str">
        <f t="shared" si="421"/>
        <v>0001</v>
      </c>
      <c r="J430" s="43" t="str">
        <f t="shared" si="421"/>
        <v>0011</v>
      </c>
      <c r="K430" s="58" t="s">
        <v>86</v>
      </c>
      <c r="L430" s="58" t="s">
        <v>98</v>
      </c>
      <c r="M430" s="58" t="s">
        <v>86</v>
      </c>
      <c r="N430" s="58" t="s">
        <v>99</v>
      </c>
      <c r="O430" s="60" t="s">
        <v>86</v>
      </c>
      <c r="P430" s="60" t="s">
        <v>100</v>
      </c>
      <c r="Q430" s="60" t="s">
        <v>86</v>
      </c>
      <c r="R430" s="60" t="s">
        <v>101</v>
      </c>
      <c r="S430" s="60" t="s">
        <v>102</v>
      </c>
      <c r="T430" s="60" t="s">
        <v>103</v>
      </c>
      <c r="U430" s="60" t="s">
        <v>104</v>
      </c>
    </row>
    <row r="431" spans="1:30" s="42" customFormat="1" hidden="1">
      <c r="B431" s="42" t="str">
        <f>CONCATENATE(C430,D430,E430,F430,G430,H430,I430,J430)</f>
        <v>00110011000001010000010100010011</v>
      </c>
      <c r="K431" s="46">
        <v>31</v>
      </c>
      <c r="L431" s="46">
        <v>30</v>
      </c>
      <c r="M431" s="46">
        <v>27</v>
      </c>
      <c r="N431" s="46">
        <v>26</v>
      </c>
      <c r="O431" s="46">
        <v>23</v>
      </c>
      <c r="P431" s="46">
        <v>20</v>
      </c>
      <c r="Q431" s="46">
        <v>15</v>
      </c>
      <c r="R431" s="49">
        <v>12</v>
      </c>
      <c r="S431" s="48">
        <v>7</v>
      </c>
      <c r="T431" s="49">
        <v>6</v>
      </c>
      <c r="U431" s="49">
        <v>3</v>
      </c>
    </row>
    <row r="432" spans="1:30" s="42" customFormat="1" hidden="1">
      <c r="K432" s="44">
        <v>1</v>
      </c>
      <c r="L432" s="44">
        <v>3</v>
      </c>
      <c r="M432" s="44">
        <v>1</v>
      </c>
      <c r="N432" s="44">
        <v>3</v>
      </c>
      <c r="O432" s="44">
        <v>3</v>
      </c>
      <c r="P432" s="44">
        <v>5</v>
      </c>
      <c r="Q432" s="44">
        <v>3</v>
      </c>
      <c r="R432" s="44">
        <v>5</v>
      </c>
      <c r="S432" s="44">
        <v>1</v>
      </c>
      <c r="T432" s="44">
        <v>3</v>
      </c>
      <c r="U432" s="44">
        <v>4</v>
      </c>
    </row>
    <row r="433" spans="1:30" s="42" customFormat="1">
      <c r="B433" s="63" t="s">
        <v>411</v>
      </c>
      <c r="K433" s="47" t="str">
        <f>MID($B431,32-K431,K432)</f>
        <v>0</v>
      </c>
      <c r="L433" s="47" t="str">
        <f t="shared" ref="L433:U433" si="422">MID($B431,32-L431,L432)</f>
        <v>011</v>
      </c>
      <c r="M433" s="47" t="str">
        <f t="shared" si="422"/>
        <v>0</v>
      </c>
      <c r="N433" s="47" t="str">
        <f t="shared" si="422"/>
        <v>011</v>
      </c>
      <c r="O433" s="47" t="str">
        <f t="shared" si="422"/>
        <v>000</v>
      </c>
      <c r="P433" s="47" t="str">
        <f t="shared" si="422"/>
        <v>00101</v>
      </c>
      <c r="Q433" s="47" t="str">
        <f t="shared" si="422"/>
        <v>000</v>
      </c>
      <c r="R433" s="47" t="str">
        <f t="shared" si="422"/>
        <v>00101</v>
      </c>
      <c r="S433" s="47" t="str">
        <f t="shared" si="422"/>
        <v>0</v>
      </c>
      <c r="T433" s="47" t="str">
        <f t="shared" si="422"/>
        <v>001</v>
      </c>
      <c r="U433" s="47" t="str">
        <f t="shared" si="422"/>
        <v>0011</v>
      </c>
    </row>
    <row r="434" spans="1:30" s="42" customFormat="1">
      <c r="B434" s="64" t="s">
        <v>412</v>
      </c>
      <c r="K434" s="44">
        <f>BIN2DEC(K433)</f>
        <v>0</v>
      </c>
      <c r="L434" s="44">
        <f t="shared" ref="L434" si="423">BIN2DEC(L433)</f>
        <v>3</v>
      </c>
      <c r="M434" s="44">
        <f>BIN2DEC(M433)</f>
        <v>0</v>
      </c>
      <c r="N434" s="44">
        <f t="shared" ref="N434" si="424">BIN2DEC(N433)</f>
        <v>3</v>
      </c>
      <c r="O434" s="44">
        <f>BIN2DEC(O433)</f>
        <v>0</v>
      </c>
      <c r="P434" s="44">
        <f t="shared" ref="P434" si="425">BIN2DEC(P433)</f>
        <v>5</v>
      </c>
      <c r="Q434" s="44">
        <f>BIN2DEC(Q433)</f>
        <v>0</v>
      </c>
      <c r="R434" s="44">
        <f t="shared" ref="R434:U434" si="426">BIN2DEC(R433)</f>
        <v>5</v>
      </c>
      <c r="S434" s="44">
        <f t="shared" si="426"/>
        <v>0</v>
      </c>
      <c r="T434" s="44">
        <f t="shared" si="426"/>
        <v>1</v>
      </c>
      <c r="U434" s="44">
        <f t="shared" si="426"/>
        <v>3</v>
      </c>
    </row>
    <row r="435" spans="1:30" s="42" customFormat="1" hidden="1">
      <c r="B435" s="102" t="str">
        <f>K435&amp;L435&amp;M435&amp;N435&amp;O435&amp;P435&amp;Q435&amp;R435&amp;S435&amp;T435&amp;U435&amp;V435&amp;W435&amp;X435&amp;Y435&amp;Z435&amp;AA435&amp;AB435&amp;AC435&amp;AD435</f>
        <v>00110011000001010000010100010011</v>
      </c>
      <c r="C435" s="42" t="str">
        <f>MID($B435,(8-C$1)*4+1,4)</f>
        <v>0011</v>
      </c>
      <c r="D435" s="42" t="str">
        <f t="shared" ref="D435:J435" si="427">MID($B435,(8-D$1)*4+1,4)</f>
        <v>0011</v>
      </c>
      <c r="E435" s="42" t="str">
        <f t="shared" si="427"/>
        <v>0000</v>
      </c>
      <c r="F435" s="42" t="str">
        <f t="shared" si="427"/>
        <v>0101</v>
      </c>
      <c r="G435" s="42" t="str">
        <f t="shared" si="427"/>
        <v>0000</v>
      </c>
      <c r="H435" s="42" t="str">
        <f t="shared" si="427"/>
        <v>0101</v>
      </c>
      <c r="I435" s="42" t="str">
        <f t="shared" si="427"/>
        <v>0001</v>
      </c>
      <c r="J435" s="42" t="str">
        <f t="shared" si="427"/>
        <v>0011</v>
      </c>
      <c r="K435" s="62" t="str">
        <f>DEC2BIN(K434,K432)</f>
        <v>0</v>
      </c>
      <c r="L435" s="62" t="str">
        <f>DEC2BIN(L434,L432)</f>
        <v>011</v>
      </c>
      <c r="M435" s="62" t="str">
        <f t="shared" ref="M435:U435" si="428">DEC2BIN(M434,M432)</f>
        <v>0</v>
      </c>
      <c r="N435" s="62" t="str">
        <f t="shared" si="428"/>
        <v>011</v>
      </c>
      <c r="O435" s="62" t="str">
        <f t="shared" si="428"/>
        <v>000</v>
      </c>
      <c r="P435" s="62" t="str">
        <f t="shared" si="428"/>
        <v>00101</v>
      </c>
      <c r="Q435" s="62" t="str">
        <f t="shared" si="428"/>
        <v>000</v>
      </c>
      <c r="R435" s="62" t="str">
        <f t="shared" si="428"/>
        <v>00101</v>
      </c>
      <c r="S435" s="62" t="str">
        <f t="shared" si="428"/>
        <v>0</v>
      </c>
      <c r="T435" s="62" t="str">
        <f t="shared" si="428"/>
        <v>001</v>
      </c>
      <c r="U435" s="62" t="str">
        <f t="shared" si="428"/>
        <v>0011</v>
      </c>
      <c r="V435" s="62"/>
      <c r="W435" s="62"/>
      <c r="X435" s="62"/>
      <c r="Y435" s="62"/>
      <c r="Z435" s="62"/>
      <c r="AA435" s="62"/>
      <c r="AB435" s="62"/>
      <c r="AC435" s="62"/>
      <c r="AD435" s="62"/>
    </row>
    <row r="436" spans="1:30" s="42" customFormat="1">
      <c r="A436" s="42" t="str">
        <f>IF(B436&lt;&gt;B430,"Register value modified:","Register matches RegDump:")</f>
        <v>Register matches RegDump:</v>
      </c>
      <c r="B436" s="42" t="str">
        <f>"0x"&amp;C436&amp;D436&amp;E436&amp;F436&amp;G436&amp;H436&amp;I436&amp;J436</f>
        <v>0x33050513</v>
      </c>
      <c r="C436" s="42" t="str">
        <f>BIN2HEX(C435,1)</f>
        <v>3</v>
      </c>
      <c r="D436" s="42" t="str">
        <f t="shared" ref="D436:J436" si="429">BIN2HEX(D435,1)</f>
        <v>3</v>
      </c>
      <c r="E436" s="42" t="str">
        <f t="shared" si="429"/>
        <v>0</v>
      </c>
      <c r="F436" s="42" t="str">
        <f t="shared" si="429"/>
        <v>5</v>
      </c>
      <c r="G436" s="42" t="str">
        <f t="shared" si="429"/>
        <v>0</v>
      </c>
      <c r="H436" s="42" t="str">
        <f t="shared" si="429"/>
        <v>5</v>
      </c>
      <c r="I436" s="42" t="str">
        <f t="shared" si="429"/>
        <v>1</v>
      </c>
      <c r="J436" s="42" t="str">
        <f t="shared" si="429"/>
        <v>3</v>
      </c>
      <c r="K436" s="62"/>
      <c r="L436" s="62"/>
      <c r="M436" s="62"/>
      <c r="N436" s="62"/>
      <c r="O436" s="62"/>
      <c r="P436" s="62"/>
      <c r="Q436" s="62"/>
      <c r="R436" s="62"/>
      <c r="S436" s="62"/>
      <c r="T436" s="62"/>
      <c r="U436" s="62"/>
      <c r="V436" s="62"/>
      <c r="W436" s="62"/>
      <c r="X436" s="62"/>
      <c r="Y436" s="62"/>
      <c r="Z436" s="62"/>
      <c r="AA436" s="62"/>
      <c r="AB436" s="62"/>
      <c r="AC436" s="62"/>
      <c r="AD436" s="62"/>
    </row>
    <row r="437" spans="1:30" s="42" customFormat="1"/>
    <row r="438" spans="1:30" s="42" customFormat="1">
      <c r="A438" s="41" t="s">
        <v>62</v>
      </c>
      <c r="B438" s="42" t="str">
        <f xml:space="preserve"> VLOOKUP(A438,'Reg Dump'!A:C,2,FALSE)</f>
        <v>0x09076917</v>
      </c>
      <c r="C438" s="43" t="str">
        <f t="shared" ref="C438:J438" si="430">HEX2BIN(LEFT(RIGHT(RIGHT($B438,8),C$1),1),4)</f>
        <v>0000</v>
      </c>
      <c r="D438" s="43" t="str">
        <f t="shared" si="430"/>
        <v>1001</v>
      </c>
      <c r="E438" s="43" t="str">
        <f t="shared" si="430"/>
        <v>0000</v>
      </c>
      <c r="F438" s="43" t="str">
        <f t="shared" si="430"/>
        <v>0111</v>
      </c>
      <c r="G438" s="43" t="str">
        <f t="shared" si="430"/>
        <v>0110</v>
      </c>
      <c r="H438" s="43" t="str">
        <f t="shared" si="430"/>
        <v>1001</v>
      </c>
      <c r="I438" s="43" t="str">
        <f t="shared" si="430"/>
        <v>0001</v>
      </c>
      <c r="J438" s="43" t="str">
        <f t="shared" si="430"/>
        <v>0111</v>
      </c>
      <c r="K438" s="58" t="s">
        <v>86</v>
      </c>
      <c r="L438" s="58" t="s">
        <v>105</v>
      </c>
      <c r="M438" s="58" t="s">
        <v>106</v>
      </c>
      <c r="N438" s="58" t="s">
        <v>86</v>
      </c>
      <c r="O438" s="58" t="s">
        <v>107</v>
      </c>
      <c r="P438" s="58" t="s">
        <v>108</v>
      </c>
      <c r="Q438" s="58" t="s">
        <v>109</v>
      </c>
      <c r="R438" s="58" t="s">
        <v>110</v>
      </c>
      <c r="S438" s="58" t="s">
        <v>111</v>
      </c>
      <c r="T438" s="58" t="s">
        <v>112</v>
      </c>
    </row>
    <row r="439" spans="1:30" s="42" customFormat="1" hidden="1">
      <c r="B439" s="42" t="str">
        <f>CONCATENATE(C438,D438,E438,F438,G438,H438,I438,J438)</f>
        <v>00001001000001110110100100010111</v>
      </c>
      <c r="K439" s="46">
        <v>31</v>
      </c>
      <c r="L439" s="46">
        <v>28</v>
      </c>
      <c r="M439" s="46">
        <v>23</v>
      </c>
      <c r="N439" s="46">
        <v>22</v>
      </c>
      <c r="O439" s="46">
        <v>19</v>
      </c>
      <c r="P439" s="46">
        <v>15</v>
      </c>
      <c r="Q439" s="49">
        <v>12</v>
      </c>
      <c r="R439" s="49">
        <v>7</v>
      </c>
      <c r="S439" s="50">
        <v>6</v>
      </c>
      <c r="T439" s="49">
        <v>3</v>
      </c>
    </row>
    <row r="440" spans="1:30" s="42" customFormat="1" hidden="1">
      <c r="K440" s="44">
        <v>3</v>
      </c>
      <c r="L440" s="44">
        <v>5</v>
      </c>
      <c r="M440" s="44">
        <v>1</v>
      </c>
      <c r="N440" s="44">
        <v>3</v>
      </c>
      <c r="O440" s="44">
        <v>4</v>
      </c>
      <c r="P440" s="44">
        <v>3</v>
      </c>
      <c r="Q440" s="44">
        <v>5</v>
      </c>
      <c r="R440" s="44">
        <v>1</v>
      </c>
      <c r="S440" s="44">
        <v>3</v>
      </c>
      <c r="T440" s="44">
        <v>4</v>
      </c>
    </row>
    <row r="441" spans="1:30" s="42" customFormat="1">
      <c r="B441" s="63" t="s">
        <v>411</v>
      </c>
      <c r="K441" s="47" t="str">
        <f t="shared" ref="K441:T441" si="431">MID($B439,32-K439,K440)</f>
        <v>000</v>
      </c>
      <c r="L441" s="47" t="str">
        <f t="shared" si="431"/>
        <v>01001</v>
      </c>
      <c r="M441" s="47" t="str">
        <f t="shared" si="431"/>
        <v>0</v>
      </c>
      <c r="N441" s="47" t="str">
        <f t="shared" si="431"/>
        <v>000</v>
      </c>
      <c r="O441" s="47" t="str">
        <f t="shared" si="431"/>
        <v>0111</v>
      </c>
      <c r="P441" s="47" t="str">
        <f t="shared" si="431"/>
        <v>011</v>
      </c>
      <c r="Q441" s="47" t="str">
        <f t="shared" si="431"/>
        <v>01001</v>
      </c>
      <c r="R441" s="47" t="str">
        <f t="shared" si="431"/>
        <v>0</v>
      </c>
      <c r="S441" s="47" t="str">
        <f t="shared" si="431"/>
        <v>001</v>
      </c>
      <c r="T441" s="47" t="str">
        <f t="shared" si="431"/>
        <v>0111</v>
      </c>
    </row>
    <row r="442" spans="1:30" s="42" customFormat="1">
      <c r="B442" s="64" t="s">
        <v>412</v>
      </c>
      <c r="K442" s="44">
        <f>BIN2DEC(K441)</f>
        <v>0</v>
      </c>
      <c r="L442" s="44">
        <f>BIN2DEC(L441)</f>
        <v>9</v>
      </c>
      <c r="M442" s="44">
        <f>BIN2DEC(M441)</f>
        <v>0</v>
      </c>
      <c r="N442" s="44">
        <f>BIN2DEC(N441)</f>
        <v>0</v>
      </c>
      <c r="O442" s="44">
        <f t="shared" ref="O442:T442" si="432">BIN2DEC(O441)</f>
        <v>7</v>
      </c>
      <c r="P442" s="44">
        <f t="shared" si="432"/>
        <v>3</v>
      </c>
      <c r="Q442" s="44">
        <f t="shared" si="432"/>
        <v>9</v>
      </c>
      <c r="R442" s="44">
        <f t="shared" si="432"/>
        <v>0</v>
      </c>
      <c r="S442" s="44">
        <f t="shared" si="432"/>
        <v>1</v>
      </c>
      <c r="T442" s="44">
        <f t="shared" si="432"/>
        <v>7</v>
      </c>
    </row>
    <row r="443" spans="1:30" s="42" customFormat="1" hidden="1">
      <c r="B443" s="102" t="str">
        <f>K443&amp;L443&amp;M443&amp;N443&amp;O443&amp;P443&amp;Q443&amp;R443&amp;S443&amp;T443&amp;U443&amp;V443&amp;W443&amp;X443&amp;Y443&amp;Z443&amp;AA443&amp;AB443&amp;AC443&amp;AD443</f>
        <v>00001001000001110110100100010111</v>
      </c>
      <c r="C443" s="42" t="str">
        <f>MID($B443,(8-C$1)*4+1,4)</f>
        <v>0000</v>
      </c>
      <c r="D443" s="42" t="str">
        <f t="shared" ref="D443:J443" si="433">MID($B443,(8-D$1)*4+1,4)</f>
        <v>1001</v>
      </c>
      <c r="E443" s="42" t="str">
        <f t="shared" si="433"/>
        <v>0000</v>
      </c>
      <c r="F443" s="42" t="str">
        <f t="shared" si="433"/>
        <v>0111</v>
      </c>
      <c r="G443" s="42" t="str">
        <f t="shared" si="433"/>
        <v>0110</v>
      </c>
      <c r="H443" s="42" t="str">
        <f t="shared" si="433"/>
        <v>1001</v>
      </c>
      <c r="I443" s="42" t="str">
        <f t="shared" si="433"/>
        <v>0001</v>
      </c>
      <c r="J443" s="42" t="str">
        <f t="shared" si="433"/>
        <v>0111</v>
      </c>
      <c r="K443" s="62" t="str">
        <f>DEC2BIN(K442,K440)</f>
        <v>000</v>
      </c>
      <c r="L443" s="62" t="str">
        <f>DEC2BIN(L442,L440)</f>
        <v>01001</v>
      </c>
      <c r="M443" s="62" t="str">
        <f t="shared" ref="M443:T443" si="434">DEC2BIN(M442,M440)</f>
        <v>0</v>
      </c>
      <c r="N443" s="62" t="str">
        <f t="shared" si="434"/>
        <v>000</v>
      </c>
      <c r="O443" s="62" t="str">
        <f t="shared" si="434"/>
        <v>0111</v>
      </c>
      <c r="P443" s="62" t="str">
        <f t="shared" si="434"/>
        <v>011</v>
      </c>
      <c r="Q443" s="62" t="str">
        <f t="shared" si="434"/>
        <v>01001</v>
      </c>
      <c r="R443" s="62" t="str">
        <f t="shared" si="434"/>
        <v>0</v>
      </c>
      <c r="S443" s="62" t="str">
        <f t="shared" si="434"/>
        <v>001</v>
      </c>
      <c r="T443" s="62" t="str">
        <f t="shared" si="434"/>
        <v>0111</v>
      </c>
      <c r="U443" s="62"/>
      <c r="V443" s="62"/>
      <c r="W443" s="62"/>
      <c r="X443" s="62"/>
      <c r="Y443" s="62"/>
      <c r="Z443" s="62"/>
      <c r="AA443" s="62"/>
      <c r="AB443" s="62"/>
      <c r="AC443" s="62"/>
      <c r="AD443" s="62"/>
    </row>
    <row r="444" spans="1:30" s="42" customFormat="1">
      <c r="A444" s="42" t="str">
        <f>IF(B444&lt;&gt;B438,"Register value modified:","Register matches RegDump:")</f>
        <v>Register matches RegDump:</v>
      </c>
      <c r="B444" s="42" t="str">
        <f>"0x"&amp;C444&amp;D444&amp;E444&amp;F444&amp;G444&amp;H444&amp;I444&amp;J444</f>
        <v>0x09076917</v>
      </c>
      <c r="C444" s="42" t="str">
        <f>BIN2HEX(C443,1)</f>
        <v>0</v>
      </c>
      <c r="D444" s="42" t="str">
        <f t="shared" ref="D444:J444" si="435">BIN2HEX(D443,1)</f>
        <v>9</v>
      </c>
      <c r="E444" s="42" t="str">
        <f t="shared" si="435"/>
        <v>0</v>
      </c>
      <c r="F444" s="42" t="str">
        <f t="shared" si="435"/>
        <v>7</v>
      </c>
      <c r="G444" s="42" t="str">
        <f t="shared" si="435"/>
        <v>6</v>
      </c>
      <c r="H444" s="42" t="str">
        <f t="shared" si="435"/>
        <v>9</v>
      </c>
      <c r="I444" s="42" t="str">
        <f t="shared" si="435"/>
        <v>1</v>
      </c>
      <c r="J444" s="42" t="str">
        <f t="shared" si="435"/>
        <v>7</v>
      </c>
      <c r="K444" s="62"/>
      <c r="L444" s="62"/>
      <c r="M444" s="62"/>
      <c r="N444" s="62"/>
      <c r="O444" s="62"/>
      <c r="P444" s="62"/>
      <c r="Q444" s="62"/>
      <c r="R444" s="62"/>
      <c r="S444" s="62"/>
      <c r="T444" s="62"/>
      <c r="U444" s="62"/>
      <c r="V444" s="62"/>
      <c r="W444" s="62"/>
      <c r="X444" s="62"/>
      <c r="Y444" s="62"/>
      <c r="Z444" s="62"/>
      <c r="AA444" s="62"/>
      <c r="AB444" s="62"/>
      <c r="AC444" s="62"/>
      <c r="AD444" s="62"/>
    </row>
    <row r="445" spans="1:30" s="42" customFormat="1"/>
    <row r="446" spans="1:30" s="42" customFormat="1">
      <c r="A446" s="41" t="s">
        <v>63</v>
      </c>
      <c r="B446" s="42" t="str">
        <f xml:space="preserve"> VLOOKUP(A446,'Reg Dump'!A:C,2,FALSE)</f>
        <v>0x02080A0A</v>
      </c>
      <c r="C446" s="43" t="str">
        <f t="shared" ref="C446:J446" si="436">HEX2BIN(LEFT(RIGHT(RIGHT($B446,8),C$1),1),4)</f>
        <v>0000</v>
      </c>
      <c r="D446" s="43" t="str">
        <f t="shared" si="436"/>
        <v>0010</v>
      </c>
      <c r="E446" s="43" t="str">
        <f t="shared" si="436"/>
        <v>0000</v>
      </c>
      <c r="F446" s="43" t="str">
        <f t="shared" si="436"/>
        <v>1000</v>
      </c>
      <c r="G446" s="43" t="str">
        <f t="shared" si="436"/>
        <v>0000</v>
      </c>
      <c r="H446" s="43" t="str">
        <f t="shared" si="436"/>
        <v>1010</v>
      </c>
      <c r="I446" s="43" t="str">
        <f t="shared" si="436"/>
        <v>0000</v>
      </c>
      <c r="J446" s="43" t="str">
        <f t="shared" si="436"/>
        <v>1010</v>
      </c>
      <c r="K446" s="60" t="s">
        <v>86</v>
      </c>
      <c r="L446" s="60" t="s">
        <v>116</v>
      </c>
      <c r="M446" s="60" t="s">
        <v>86</v>
      </c>
      <c r="N446" s="60" t="s">
        <v>113</v>
      </c>
      <c r="O446" s="60" t="s">
        <v>86</v>
      </c>
      <c r="P446" s="60" t="s">
        <v>114</v>
      </c>
      <c r="Q446" s="60" t="s">
        <v>86</v>
      </c>
      <c r="R446" s="60" t="s">
        <v>115</v>
      </c>
    </row>
    <row r="447" spans="1:30" s="42" customFormat="1" hidden="1">
      <c r="B447" s="42" t="str">
        <f>CONCATENATE(C446,D446,E446,F446,G446,H446,I446,J446)</f>
        <v>00000010000010000000101000001010</v>
      </c>
      <c r="K447" s="46">
        <v>31</v>
      </c>
      <c r="L447" s="46">
        <v>27</v>
      </c>
      <c r="M447" s="46">
        <v>23</v>
      </c>
      <c r="N447" s="49">
        <v>20</v>
      </c>
      <c r="O447" s="49">
        <v>15</v>
      </c>
      <c r="P447" s="50">
        <v>12</v>
      </c>
      <c r="Q447" s="51">
        <v>7</v>
      </c>
      <c r="R447" s="49">
        <v>4</v>
      </c>
    </row>
    <row r="448" spans="1:30" s="42" customFormat="1" hidden="1">
      <c r="K448" s="44">
        <v>4</v>
      </c>
      <c r="L448" s="44">
        <v>4</v>
      </c>
      <c r="M448" s="44">
        <v>3</v>
      </c>
      <c r="N448" s="44">
        <v>5</v>
      </c>
      <c r="O448" s="44">
        <v>3</v>
      </c>
      <c r="P448" s="44">
        <v>5</v>
      </c>
      <c r="Q448" s="44">
        <v>3</v>
      </c>
      <c r="R448" s="44">
        <v>5</v>
      </c>
    </row>
    <row r="449" spans="1:30" s="42" customFormat="1">
      <c r="B449" s="63" t="s">
        <v>411</v>
      </c>
      <c r="K449" s="47" t="str">
        <f t="shared" ref="K449:R449" si="437">MID($B447,32-K447,K448)</f>
        <v>0000</v>
      </c>
      <c r="L449" s="47" t="str">
        <f t="shared" si="437"/>
        <v>0010</v>
      </c>
      <c r="M449" s="47" t="str">
        <f t="shared" si="437"/>
        <v>000</v>
      </c>
      <c r="N449" s="47" t="str">
        <f t="shared" si="437"/>
        <v>01000</v>
      </c>
      <c r="O449" s="47" t="str">
        <f t="shared" si="437"/>
        <v>000</v>
      </c>
      <c r="P449" s="47" t="str">
        <f t="shared" si="437"/>
        <v>01010</v>
      </c>
      <c r="Q449" s="47" t="str">
        <f t="shared" si="437"/>
        <v>000</v>
      </c>
      <c r="R449" s="47" t="str">
        <f t="shared" si="437"/>
        <v>01010</v>
      </c>
    </row>
    <row r="450" spans="1:30" s="42" customFormat="1">
      <c r="B450" s="64" t="s">
        <v>412</v>
      </c>
      <c r="K450" s="44">
        <f t="shared" ref="K450:R450" si="438">BIN2DEC(K449)</f>
        <v>0</v>
      </c>
      <c r="L450" s="44">
        <f t="shared" si="438"/>
        <v>2</v>
      </c>
      <c r="M450" s="44">
        <f t="shared" si="438"/>
        <v>0</v>
      </c>
      <c r="N450" s="44">
        <f t="shared" si="438"/>
        <v>8</v>
      </c>
      <c r="O450" s="44">
        <f t="shared" si="438"/>
        <v>0</v>
      </c>
      <c r="P450" s="44">
        <f t="shared" si="438"/>
        <v>10</v>
      </c>
      <c r="Q450" s="44">
        <f t="shared" si="438"/>
        <v>0</v>
      </c>
      <c r="R450" s="44">
        <f t="shared" si="438"/>
        <v>10</v>
      </c>
    </row>
    <row r="451" spans="1:30" s="42" customFormat="1" hidden="1">
      <c r="B451" s="102" t="str">
        <f>K451&amp;L451&amp;M451&amp;N451&amp;O451&amp;P451&amp;Q451&amp;R451&amp;S451&amp;T451&amp;U451&amp;V451&amp;W451&amp;X451&amp;Y451&amp;Z451&amp;AA451&amp;AB451&amp;AC451&amp;AD451</f>
        <v>00000010000010000000101000001010</v>
      </c>
      <c r="C451" s="42" t="str">
        <f>MID($B451,(8-C$1)*4+1,4)</f>
        <v>0000</v>
      </c>
      <c r="D451" s="42" t="str">
        <f t="shared" ref="D451:J451" si="439">MID($B451,(8-D$1)*4+1,4)</f>
        <v>0010</v>
      </c>
      <c r="E451" s="42" t="str">
        <f t="shared" si="439"/>
        <v>0000</v>
      </c>
      <c r="F451" s="42" t="str">
        <f t="shared" si="439"/>
        <v>1000</v>
      </c>
      <c r="G451" s="42" t="str">
        <f t="shared" si="439"/>
        <v>0000</v>
      </c>
      <c r="H451" s="42" t="str">
        <f t="shared" si="439"/>
        <v>1010</v>
      </c>
      <c r="I451" s="42" t="str">
        <f t="shared" si="439"/>
        <v>0000</v>
      </c>
      <c r="J451" s="42" t="str">
        <f t="shared" si="439"/>
        <v>1010</v>
      </c>
      <c r="K451" s="62" t="str">
        <f>DEC2BIN(K450,K448)</f>
        <v>0000</v>
      </c>
      <c r="L451" s="62" t="str">
        <f>DEC2BIN(L450,L448)</f>
        <v>0010</v>
      </c>
      <c r="M451" s="62" t="str">
        <f t="shared" ref="M451:R451" si="440">DEC2BIN(M450,M448)</f>
        <v>000</v>
      </c>
      <c r="N451" s="62" t="str">
        <f t="shared" si="440"/>
        <v>01000</v>
      </c>
      <c r="O451" s="62" t="str">
        <f t="shared" si="440"/>
        <v>000</v>
      </c>
      <c r="P451" s="62" t="str">
        <f t="shared" si="440"/>
        <v>01010</v>
      </c>
      <c r="Q451" s="62" t="str">
        <f t="shared" si="440"/>
        <v>000</v>
      </c>
      <c r="R451" s="62" t="str">
        <f t="shared" si="440"/>
        <v>01010</v>
      </c>
      <c r="S451" s="62"/>
      <c r="T451" s="62"/>
      <c r="U451" s="62"/>
      <c r="V451" s="62"/>
      <c r="W451" s="62"/>
      <c r="X451" s="62"/>
      <c r="Y451" s="62"/>
      <c r="Z451" s="62"/>
      <c r="AA451" s="62"/>
      <c r="AB451" s="62"/>
      <c r="AC451" s="62"/>
      <c r="AD451" s="62"/>
    </row>
    <row r="452" spans="1:30" s="42" customFormat="1">
      <c r="A452" s="42" t="str">
        <f>IF(B452&lt;&gt;B446,"Register value modified:","Register matches RegDump:")</f>
        <v>Register matches RegDump:</v>
      </c>
      <c r="B452" s="42" t="str">
        <f>"0x"&amp;C452&amp;D452&amp;E452&amp;F452&amp;G452&amp;H452&amp;I452&amp;J452</f>
        <v>0x02080A0A</v>
      </c>
      <c r="C452" s="42" t="str">
        <f>BIN2HEX(C451,1)</f>
        <v>0</v>
      </c>
      <c r="D452" s="42" t="str">
        <f t="shared" ref="D452:J452" si="441">BIN2HEX(D451,1)</f>
        <v>2</v>
      </c>
      <c r="E452" s="42" t="str">
        <f t="shared" si="441"/>
        <v>0</v>
      </c>
      <c r="F452" s="42" t="str">
        <f t="shared" si="441"/>
        <v>8</v>
      </c>
      <c r="G452" s="42" t="str">
        <f t="shared" si="441"/>
        <v>0</v>
      </c>
      <c r="H452" s="42" t="str">
        <f t="shared" si="441"/>
        <v>A</v>
      </c>
      <c r="I452" s="42" t="str">
        <f t="shared" si="441"/>
        <v>0</v>
      </c>
      <c r="J452" s="42" t="str">
        <f t="shared" si="441"/>
        <v>A</v>
      </c>
      <c r="K452" s="62"/>
      <c r="L452" s="62"/>
      <c r="M452" s="62"/>
      <c r="N452" s="62"/>
      <c r="O452" s="62"/>
      <c r="P452" s="62"/>
      <c r="Q452" s="62"/>
      <c r="R452" s="62"/>
      <c r="S452" s="62"/>
      <c r="T452" s="62"/>
      <c r="U452" s="62"/>
      <c r="V452" s="62"/>
      <c r="W452" s="62"/>
      <c r="X452" s="62"/>
      <c r="Y452" s="62"/>
      <c r="Z452" s="62"/>
      <c r="AA452" s="62"/>
      <c r="AB452" s="62"/>
      <c r="AC452" s="62"/>
      <c r="AD452" s="62"/>
    </row>
    <row r="453" spans="1:30" s="42" customFormat="1"/>
    <row r="454" spans="1:30" s="42" customFormat="1" ht="14.45" customHeight="1">
      <c r="A454" s="41" t="s">
        <v>64</v>
      </c>
      <c r="B454" s="42" t="str">
        <f xml:space="preserve"> VLOOKUP(A454,'Reg Dump'!A:C,2,FALSE)</f>
        <v>0x88070000</v>
      </c>
      <c r="C454" s="43" t="str">
        <f t="shared" ref="C454:J454" si="442">HEX2BIN(LEFT(RIGHT(RIGHT($B454,8),C$1),1),4)</f>
        <v>1000</v>
      </c>
      <c r="D454" s="43" t="str">
        <f t="shared" si="442"/>
        <v>1000</v>
      </c>
      <c r="E454" s="43" t="str">
        <f t="shared" si="442"/>
        <v>0000</v>
      </c>
      <c r="F454" s="43" t="str">
        <f t="shared" si="442"/>
        <v>0111</v>
      </c>
      <c r="G454" s="43" t="str">
        <f t="shared" si="442"/>
        <v>0000</v>
      </c>
      <c r="H454" s="43" t="str">
        <f t="shared" si="442"/>
        <v>0000</v>
      </c>
      <c r="I454" s="43" t="str">
        <f t="shared" si="442"/>
        <v>0000</v>
      </c>
      <c r="J454" s="43" t="str">
        <f t="shared" si="442"/>
        <v>0000</v>
      </c>
      <c r="K454" s="58" t="s">
        <v>86</v>
      </c>
      <c r="L454" s="58" t="s">
        <v>86</v>
      </c>
      <c r="M454" s="58" t="s">
        <v>117</v>
      </c>
      <c r="N454" s="58" t="s">
        <v>86</v>
      </c>
      <c r="O454" s="58" t="s">
        <v>118</v>
      </c>
      <c r="P454" s="58" t="s">
        <v>86</v>
      </c>
      <c r="Q454" s="58" t="s">
        <v>119</v>
      </c>
      <c r="R454" s="58" t="s">
        <v>122</v>
      </c>
      <c r="S454" s="58" t="s">
        <v>121</v>
      </c>
      <c r="T454" s="58" t="s">
        <v>86</v>
      </c>
      <c r="U454" s="58" t="s">
        <v>120</v>
      </c>
    </row>
    <row r="455" spans="1:30" s="42" customFormat="1" ht="14.45" hidden="1" customHeight="1">
      <c r="B455" s="42" t="str">
        <f>CONCATENATE(C454,D454,E454,F454,G454,H454,I454,J454)</f>
        <v>10001000000001110000000000000000</v>
      </c>
      <c r="K455" s="44">
        <v>31</v>
      </c>
      <c r="L455" s="44">
        <v>30</v>
      </c>
      <c r="M455" s="44">
        <v>28</v>
      </c>
      <c r="N455" s="44">
        <v>23</v>
      </c>
      <c r="O455" s="44">
        <v>19</v>
      </c>
      <c r="P455" s="44">
        <v>15</v>
      </c>
      <c r="Q455" s="51">
        <v>11</v>
      </c>
      <c r="R455" s="44">
        <v>7</v>
      </c>
      <c r="S455" s="44">
        <v>6</v>
      </c>
      <c r="T455" s="51">
        <v>5</v>
      </c>
      <c r="U455" s="51">
        <v>3</v>
      </c>
    </row>
    <row r="456" spans="1:30" s="42" customFormat="1" ht="14.45" hidden="1" customHeight="1">
      <c r="K456" s="44">
        <v>1</v>
      </c>
      <c r="L456" s="44">
        <v>2</v>
      </c>
      <c r="M456" s="44">
        <v>5</v>
      </c>
      <c r="N456" s="44">
        <v>4</v>
      </c>
      <c r="O456" s="44">
        <v>4</v>
      </c>
      <c r="P456" s="44">
        <v>4</v>
      </c>
      <c r="Q456" s="44">
        <v>4</v>
      </c>
      <c r="R456" s="44">
        <v>1</v>
      </c>
      <c r="S456" s="44">
        <v>1</v>
      </c>
      <c r="T456" s="44">
        <v>2</v>
      </c>
      <c r="U456" s="44">
        <v>4</v>
      </c>
    </row>
    <row r="457" spans="1:30" s="42" customFormat="1" ht="14.45" customHeight="1">
      <c r="B457" s="63" t="s">
        <v>411</v>
      </c>
      <c r="K457" s="47" t="str">
        <f t="shared" ref="K457:U457" si="443">MID($B455,32-K455,K456)</f>
        <v>1</v>
      </c>
      <c r="L457" s="47" t="str">
        <f t="shared" si="443"/>
        <v>00</v>
      </c>
      <c r="M457" s="47" t="str">
        <f t="shared" si="443"/>
        <v>01000</v>
      </c>
      <c r="N457" s="47" t="str">
        <f t="shared" si="443"/>
        <v>0000</v>
      </c>
      <c r="O457" s="47" t="str">
        <f t="shared" si="443"/>
        <v>0111</v>
      </c>
      <c r="P457" s="47" t="str">
        <f t="shared" si="443"/>
        <v>0000</v>
      </c>
      <c r="Q457" s="47" t="str">
        <f t="shared" si="443"/>
        <v>0000</v>
      </c>
      <c r="R457" s="47" t="str">
        <f t="shared" si="443"/>
        <v>0</v>
      </c>
      <c r="S457" s="47" t="str">
        <f t="shared" si="443"/>
        <v>0</v>
      </c>
      <c r="T457" s="47" t="str">
        <f t="shared" si="443"/>
        <v>00</v>
      </c>
      <c r="U457" s="47" t="str">
        <f t="shared" si="443"/>
        <v>0000</v>
      </c>
    </row>
    <row r="458" spans="1:30" s="42" customFormat="1">
      <c r="B458" s="64" t="s">
        <v>412</v>
      </c>
      <c r="K458" s="44">
        <f t="shared" ref="K458:U458" si="444">BIN2DEC(K457)</f>
        <v>1</v>
      </c>
      <c r="L458" s="44">
        <f t="shared" si="444"/>
        <v>0</v>
      </c>
      <c r="M458" s="44">
        <f t="shared" si="444"/>
        <v>8</v>
      </c>
      <c r="N458" s="44">
        <f t="shared" si="444"/>
        <v>0</v>
      </c>
      <c r="O458" s="44">
        <f t="shared" si="444"/>
        <v>7</v>
      </c>
      <c r="P458" s="44">
        <f t="shared" si="444"/>
        <v>0</v>
      </c>
      <c r="Q458" s="44">
        <f t="shared" si="444"/>
        <v>0</v>
      </c>
      <c r="R458" s="44">
        <f t="shared" si="444"/>
        <v>0</v>
      </c>
      <c r="S458" s="44">
        <f t="shared" si="444"/>
        <v>0</v>
      </c>
      <c r="T458" s="44">
        <f t="shared" si="444"/>
        <v>0</v>
      </c>
      <c r="U458" s="44">
        <f t="shared" si="444"/>
        <v>0</v>
      </c>
    </row>
    <row r="459" spans="1:30" s="42" customFormat="1" hidden="1">
      <c r="B459" s="102" t="str">
        <f>K459&amp;L459&amp;M459&amp;N459&amp;O459&amp;P459&amp;Q459&amp;R459&amp;S459&amp;T459&amp;U459&amp;V459&amp;W459&amp;X459&amp;Y459&amp;Z459&amp;AA459&amp;AB459&amp;AC459&amp;AD459</f>
        <v>10001000000001110000000000000000</v>
      </c>
      <c r="C459" s="42" t="str">
        <f>MID($B459,(8-C$1)*4+1,4)</f>
        <v>1000</v>
      </c>
      <c r="D459" s="42" t="str">
        <f t="shared" ref="D459:J459" si="445">MID($B459,(8-D$1)*4+1,4)</f>
        <v>1000</v>
      </c>
      <c r="E459" s="42" t="str">
        <f t="shared" si="445"/>
        <v>0000</v>
      </c>
      <c r="F459" s="42" t="str">
        <f t="shared" si="445"/>
        <v>0111</v>
      </c>
      <c r="G459" s="42" t="str">
        <f t="shared" si="445"/>
        <v>0000</v>
      </c>
      <c r="H459" s="42" t="str">
        <f t="shared" si="445"/>
        <v>0000</v>
      </c>
      <c r="I459" s="42" t="str">
        <f t="shared" si="445"/>
        <v>0000</v>
      </c>
      <c r="J459" s="42" t="str">
        <f t="shared" si="445"/>
        <v>0000</v>
      </c>
      <c r="K459" s="62" t="str">
        <f>DEC2BIN(K458,K456)</f>
        <v>1</v>
      </c>
      <c r="L459" s="62" t="str">
        <f t="shared" ref="L459" si="446">DEC2BIN(L458,L456)</f>
        <v>00</v>
      </c>
      <c r="M459" s="62" t="str">
        <f t="shared" ref="M459" si="447">DEC2BIN(M458,M456)</f>
        <v>01000</v>
      </c>
      <c r="N459" s="62" t="str">
        <f t="shared" ref="N459" si="448">DEC2BIN(N458,N456)</f>
        <v>0000</v>
      </c>
      <c r="O459" s="62" t="str">
        <f t="shared" ref="O459" si="449">DEC2BIN(O458,O456)</f>
        <v>0111</v>
      </c>
      <c r="P459" s="62" t="str">
        <f t="shared" ref="P459" si="450">DEC2BIN(P458,P456)</f>
        <v>0000</v>
      </c>
      <c r="Q459" s="62" t="str">
        <f t="shared" ref="Q459" si="451">DEC2BIN(Q458,Q456)</f>
        <v>0000</v>
      </c>
      <c r="R459" s="62" t="str">
        <f t="shared" ref="R459" si="452">DEC2BIN(R458,R456)</f>
        <v>0</v>
      </c>
      <c r="S459" s="62" t="str">
        <f t="shared" ref="S459" si="453">DEC2BIN(S458,S456)</f>
        <v>0</v>
      </c>
      <c r="T459" s="62" t="str">
        <f t="shared" ref="T459" si="454">DEC2BIN(T458,T456)</f>
        <v>00</v>
      </c>
      <c r="U459" s="62" t="str">
        <f t="shared" ref="U459" si="455">DEC2BIN(U458,U456)</f>
        <v>0000</v>
      </c>
      <c r="V459" s="62"/>
      <c r="W459" s="62"/>
      <c r="X459" s="62"/>
      <c r="Y459" s="62"/>
      <c r="Z459" s="62"/>
      <c r="AA459" s="62"/>
      <c r="AB459" s="62"/>
      <c r="AC459" s="62"/>
      <c r="AD459" s="62"/>
    </row>
    <row r="460" spans="1:30" s="42" customFormat="1">
      <c r="A460" s="42" t="str">
        <f>IF(B460&lt;&gt;B454,"Register value modified:","Register matches RegDump:")</f>
        <v>Register matches RegDump:</v>
      </c>
      <c r="B460" s="42" t="str">
        <f>"0x"&amp;C460&amp;D460&amp;E460&amp;F460&amp;G460&amp;H460&amp;I460&amp;J460</f>
        <v>0x88070000</v>
      </c>
      <c r="C460" s="42" t="str">
        <f>BIN2HEX(C459,1)</f>
        <v>8</v>
      </c>
      <c r="D460" s="42" t="str">
        <f t="shared" ref="D460:J460" si="456">BIN2HEX(D459,1)</f>
        <v>8</v>
      </c>
      <c r="E460" s="42" t="str">
        <f t="shared" si="456"/>
        <v>0</v>
      </c>
      <c r="F460" s="42" t="str">
        <f t="shared" si="456"/>
        <v>7</v>
      </c>
      <c r="G460" s="42" t="str">
        <f t="shared" si="456"/>
        <v>0</v>
      </c>
      <c r="H460" s="42" t="str">
        <f t="shared" si="456"/>
        <v>0</v>
      </c>
      <c r="I460" s="42" t="str">
        <f t="shared" si="456"/>
        <v>0</v>
      </c>
      <c r="J460" s="42" t="str">
        <f t="shared" si="456"/>
        <v>0</v>
      </c>
      <c r="K460" s="62"/>
      <c r="L460" s="62"/>
      <c r="M460" s="62"/>
      <c r="N460" s="62"/>
      <c r="O460" s="62"/>
      <c r="P460" s="62"/>
      <c r="Q460" s="62"/>
      <c r="R460" s="62"/>
      <c r="S460" s="62"/>
      <c r="T460" s="62"/>
      <c r="U460" s="62"/>
      <c r="V460" s="62"/>
      <c r="W460" s="62"/>
      <c r="X460" s="62"/>
      <c r="Y460" s="62"/>
      <c r="Z460" s="62"/>
      <c r="AA460" s="62"/>
      <c r="AB460" s="62"/>
      <c r="AC460" s="62"/>
      <c r="AD460" s="62"/>
    </row>
    <row r="461" spans="1:30" s="42" customFormat="1"/>
    <row r="462" spans="1:30" s="42" customFormat="1">
      <c r="A462" s="41" t="s">
        <v>65</v>
      </c>
      <c r="B462" s="86" t="str">
        <f xml:space="preserve"> VLOOKUP(A462,'Reg Dump'!A:C,2,FALSE)</f>
        <v>0x00000F60</v>
      </c>
      <c r="C462" s="43" t="str">
        <f t="shared" ref="C462:J462" si="457">HEX2BIN(LEFT(RIGHT(RIGHT($B462,8),C$1),1),4)</f>
        <v>0000</v>
      </c>
      <c r="D462" s="43" t="str">
        <f t="shared" si="457"/>
        <v>0000</v>
      </c>
      <c r="E462" s="43" t="str">
        <f t="shared" si="457"/>
        <v>0000</v>
      </c>
      <c r="F462" s="43" t="str">
        <f t="shared" si="457"/>
        <v>0000</v>
      </c>
      <c r="G462" s="43" t="str">
        <f t="shared" si="457"/>
        <v>0000</v>
      </c>
      <c r="H462" s="43" t="str">
        <f t="shared" si="457"/>
        <v>1111</v>
      </c>
      <c r="I462" s="43" t="str">
        <f t="shared" si="457"/>
        <v>0110</v>
      </c>
      <c r="J462" s="43" t="str">
        <f t="shared" si="457"/>
        <v>0000</v>
      </c>
      <c r="K462" s="44" t="s">
        <v>86</v>
      </c>
      <c r="L462" s="44" t="s">
        <v>123</v>
      </c>
      <c r="M462" s="44" t="s">
        <v>86</v>
      </c>
      <c r="N462" s="44" t="s">
        <v>124</v>
      </c>
      <c r="O462" s="44" t="s">
        <v>125</v>
      </c>
    </row>
    <row r="463" spans="1:30" s="42" customFormat="1" hidden="1">
      <c r="B463" s="42" t="str">
        <f>CONCATENATE(C462,D462,E462,F462,G462,H462,I462,J462)</f>
        <v>00000000000000000000111101100000</v>
      </c>
      <c r="K463" s="44">
        <v>31</v>
      </c>
      <c r="L463" s="51">
        <v>11</v>
      </c>
      <c r="M463" s="44">
        <v>7</v>
      </c>
      <c r="N463" s="44">
        <v>6</v>
      </c>
      <c r="O463" s="51">
        <v>5</v>
      </c>
    </row>
    <row r="464" spans="1:30" s="42" customFormat="1" hidden="1">
      <c r="K464" s="44">
        <v>20</v>
      </c>
      <c r="L464" s="44">
        <v>4</v>
      </c>
      <c r="M464" s="44">
        <v>1</v>
      </c>
      <c r="N464" s="44">
        <v>1</v>
      </c>
      <c r="O464" s="44">
        <v>6</v>
      </c>
    </row>
    <row r="465" spans="1:30" s="42" customFormat="1">
      <c r="B465" s="63" t="s">
        <v>411</v>
      </c>
      <c r="K465" s="47" t="str">
        <f>MID($B463,32-K463,K464)</f>
        <v>00000000000000000000</v>
      </c>
      <c r="L465" s="47" t="str">
        <f>MID($B463,32-L463,L464)</f>
        <v>1111</v>
      </c>
      <c r="M465" s="47" t="str">
        <f>MID($B463,32-M463,M464)</f>
        <v>0</v>
      </c>
      <c r="N465" s="47" t="str">
        <f>MID($B463,32-N463,N464)</f>
        <v>1</v>
      </c>
      <c r="O465" s="47" t="str">
        <f>MID($B463,32-O463,O464)</f>
        <v>100000</v>
      </c>
    </row>
    <row r="466" spans="1:30" s="42" customFormat="1">
      <c r="B466" s="64" t="s">
        <v>412</v>
      </c>
      <c r="K466" s="104" t="s">
        <v>520</v>
      </c>
      <c r="L466" s="44">
        <f>BIN2DEC(L465)</f>
        <v>15</v>
      </c>
      <c r="M466" s="44">
        <f>BIN2DEC(M465)</f>
        <v>0</v>
      </c>
      <c r="N466" s="44">
        <f>BIN2DEC(N465)</f>
        <v>1</v>
      </c>
      <c r="O466" s="44">
        <f>BIN2DEC(O465)</f>
        <v>32</v>
      </c>
    </row>
    <row r="467" spans="1:30" s="42" customFormat="1" hidden="1">
      <c r="B467" s="102" t="str">
        <f>K467&amp;L467&amp;M467&amp;N467&amp;O467&amp;P467&amp;Q467&amp;R467&amp;S467&amp;T467&amp;U467&amp;V467&amp;W467&amp;X467&amp;Y467&amp;Z467&amp;AA467&amp;AB467&amp;AC467&amp;AD467</f>
        <v>00000000000000000000111101100000</v>
      </c>
      <c r="C467" s="42" t="str">
        <f>MID($B467,(8-C$1)*4+1,4)</f>
        <v>0000</v>
      </c>
      <c r="D467" s="42" t="str">
        <f t="shared" ref="D467:J467" si="458">MID($B467,(8-D$1)*4+1,4)</f>
        <v>0000</v>
      </c>
      <c r="E467" s="42" t="str">
        <f t="shared" si="458"/>
        <v>0000</v>
      </c>
      <c r="F467" s="42" t="str">
        <f t="shared" si="458"/>
        <v>0000</v>
      </c>
      <c r="G467" s="42" t="str">
        <f t="shared" si="458"/>
        <v>0000</v>
      </c>
      <c r="H467" s="42" t="str">
        <f t="shared" si="458"/>
        <v>1111</v>
      </c>
      <c r="I467" s="42" t="str">
        <f t="shared" si="458"/>
        <v>0110</v>
      </c>
      <c r="J467" s="42" t="str">
        <f t="shared" si="458"/>
        <v>0000</v>
      </c>
      <c r="K467" s="103" t="s">
        <v>520</v>
      </c>
      <c r="L467" s="62" t="str">
        <f>DEC2BIN(L466,L464)</f>
        <v>1111</v>
      </c>
      <c r="M467" s="62" t="str">
        <f t="shared" ref="M467:O467" si="459">DEC2BIN(M466,M464)</f>
        <v>0</v>
      </c>
      <c r="N467" s="62" t="str">
        <f t="shared" si="459"/>
        <v>1</v>
      </c>
      <c r="O467" s="62" t="str">
        <f t="shared" si="459"/>
        <v>100000</v>
      </c>
      <c r="P467" s="62"/>
      <c r="Q467" s="62"/>
      <c r="R467" s="62"/>
      <c r="S467" s="62"/>
      <c r="T467" s="62"/>
      <c r="U467" s="62"/>
      <c r="V467" s="62"/>
      <c r="W467" s="62"/>
      <c r="X467" s="62"/>
      <c r="Y467" s="62"/>
      <c r="Z467" s="62"/>
      <c r="AA467" s="62"/>
      <c r="AB467" s="62"/>
      <c r="AC467" s="62"/>
      <c r="AD467" s="62"/>
    </row>
    <row r="468" spans="1:30" s="42" customFormat="1">
      <c r="A468" s="42" t="str">
        <f>IF(B468&lt;&gt;B462,"Register value modified:","Register matches RegDump:")</f>
        <v>Register matches RegDump:</v>
      </c>
      <c r="B468" s="42" t="str">
        <f>"0x"&amp;C468&amp;D468&amp;E468&amp;F468&amp;G468&amp;H468&amp;I468&amp;J468</f>
        <v>0x00000F60</v>
      </c>
      <c r="C468" s="42" t="str">
        <f>BIN2HEX(C467,1)</f>
        <v>0</v>
      </c>
      <c r="D468" s="42" t="str">
        <f t="shared" ref="D468:J468" si="460">BIN2HEX(D467,1)</f>
        <v>0</v>
      </c>
      <c r="E468" s="42" t="str">
        <f t="shared" si="460"/>
        <v>0</v>
      </c>
      <c r="F468" s="42" t="str">
        <f t="shared" si="460"/>
        <v>0</v>
      </c>
      <c r="G468" s="42" t="str">
        <f t="shared" si="460"/>
        <v>0</v>
      </c>
      <c r="H468" s="42" t="str">
        <f t="shared" si="460"/>
        <v>F</v>
      </c>
      <c r="I468" s="42" t="str">
        <f t="shared" si="460"/>
        <v>6</v>
      </c>
      <c r="J468" s="42" t="str">
        <f t="shared" si="460"/>
        <v>0</v>
      </c>
      <c r="K468" s="62"/>
      <c r="L468" s="62"/>
      <c r="M468" s="62"/>
      <c r="N468" s="62"/>
      <c r="O468" s="62"/>
      <c r="P468" s="62"/>
      <c r="Q468" s="62"/>
      <c r="R468" s="62"/>
      <c r="S468" s="62"/>
      <c r="T468" s="62"/>
      <c r="U468" s="62"/>
      <c r="V468" s="62"/>
      <c r="W468" s="62"/>
      <c r="X468" s="62"/>
      <c r="Y468" s="62"/>
      <c r="Z468" s="62"/>
      <c r="AA468" s="62"/>
      <c r="AB468" s="62"/>
      <c r="AC468" s="62"/>
      <c r="AD468" s="62"/>
    </row>
    <row r="469" spans="1:30" s="42" customFormat="1">
      <c r="B469" s="64"/>
      <c r="K469" s="62"/>
      <c r="L469" s="62"/>
      <c r="M469" s="62"/>
      <c r="N469" s="62"/>
      <c r="O469" s="62"/>
    </row>
    <row r="470" spans="1:30" s="42" customFormat="1">
      <c r="K470" s="61"/>
      <c r="L470" s="62"/>
      <c r="M470" s="62"/>
      <c r="N470" s="62"/>
      <c r="O470" s="62"/>
    </row>
    <row r="471" spans="1:30" s="17" customFormat="1"/>
    <row r="472" spans="1:30" s="8" customFormat="1" ht="23.25">
      <c r="A472" s="16" t="s">
        <v>563</v>
      </c>
    </row>
    <row r="473" spans="1:30" s="65" customFormat="1">
      <c r="A473" s="41" t="s">
        <v>484</v>
      </c>
      <c r="B473" s="65" t="str">
        <f xml:space="preserve"> VLOOKUP(A473,'Reg Dump'!A:C,2,FALSE)</f>
        <v>0x00000000</v>
      </c>
      <c r="C473" s="65" t="str">
        <f t="shared" ref="C473:J473" si="461">HEX2BIN(LEFT(RIGHT(RIGHT($B473,8),C$1),1),4)</f>
        <v>0000</v>
      </c>
      <c r="D473" s="65" t="str">
        <f t="shared" si="461"/>
        <v>0000</v>
      </c>
      <c r="E473" s="65" t="str">
        <f t="shared" si="461"/>
        <v>0000</v>
      </c>
      <c r="F473" s="65" t="str">
        <f t="shared" si="461"/>
        <v>0000</v>
      </c>
      <c r="G473" s="65" t="str">
        <f t="shared" si="461"/>
        <v>0000</v>
      </c>
      <c r="H473" s="65" t="str">
        <f t="shared" si="461"/>
        <v>0000</v>
      </c>
      <c r="I473" s="65" t="str">
        <f t="shared" si="461"/>
        <v>0000</v>
      </c>
      <c r="J473" s="65" t="str">
        <f t="shared" si="461"/>
        <v>0000</v>
      </c>
      <c r="K473" s="71" t="s">
        <v>86</v>
      </c>
      <c r="L473" s="71" t="s">
        <v>564</v>
      </c>
      <c r="M473" s="71" t="s">
        <v>565</v>
      </c>
      <c r="N473" s="71" t="s">
        <v>566</v>
      </c>
      <c r="O473" s="71" t="s">
        <v>567</v>
      </c>
      <c r="P473" s="71" t="s">
        <v>86</v>
      </c>
      <c r="Q473" s="71" t="s">
        <v>568</v>
      </c>
      <c r="R473" s="71" t="s">
        <v>86</v>
      </c>
      <c r="S473" s="71" t="s">
        <v>569</v>
      </c>
      <c r="T473" s="71" t="s">
        <v>570</v>
      </c>
      <c r="U473" s="71" t="s">
        <v>86</v>
      </c>
      <c r="V473" s="71" t="s">
        <v>571</v>
      </c>
      <c r="W473" s="71" t="s">
        <v>572</v>
      </c>
      <c r="X473" s="71" t="s">
        <v>573</v>
      </c>
      <c r="Y473" s="71" t="s">
        <v>574</v>
      </c>
      <c r="Z473" s="71" t="s">
        <v>575</v>
      </c>
    </row>
    <row r="474" spans="1:30" s="65" customFormat="1" hidden="1">
      <c r="B474" s="65" t="str">
        <f>CONCATENATE(C473,D473,E473,F473,G473,H473,I473,J473)</f>
        <v>00000000000000000000000000000000</v>
      </c>
      <c r="K474" s="71">
        <v>31</v>
      </c>
      <c r="L474" s="76">
        <v>30</v>
      </c>
      <c r="M474" s="71">
        <v>27</v>
      </c>
      <c r="N474" s="71">
        <v>26</v>
      </c>
      <c r="O474" s="76">
        <v>23</v>
      </c>
      <c r="P474" s="76">
        <v>22</v>
      </c>
      <c r="Q474" s="76">
        <v>19</v>
      </c>
      <c r="R474" s="76">
        <v>15</v>
      </c>
      <c r="S474" s="76">
        <v>14</v>
      </c>
      <c r="T474" s="76">
        <v>7</v>
      </c>
      <c r="U474" s="76">
        <v>6</v>
      </c>
      <c r="V474" s="76">
        <v>5</v>
      </c>
      <c r="W474" s="76">
        <v>3</v>
      </c>
      <c r="X474" s="76">
        <v>2</v>
      </c>
      <c r="Y474" s="76">
        <v>1</v>
      </c>
      <c r="Z474" s="76">
        <v>0</v>
      </c>
    </row>
    <row r="475" spans="1:30" s="65" customFormat="1" hidden="1">
      <c r="K475" s="71">
        <v>1</v>
      </c>
      <c r="L475" s="71">
        <v>3</v>
      </c>
      <c r="M475" s="71">
        <v>1</v>
      </c>
      <c r="N475" s="71">
        <v>3</v>
      </c>
      <c r="O475" s="71">
        <v>1</v>
      </c>
      <c r="P475" s="71">
        <v>3</v>
      </c>
      <c r="Q475" s="71">
        <v>4</v>
      </c>
      <c r="R475" s="71">
        <v>1</v>
      </c>
      <c r="S475" s="71">
        <v>7</v>
      </c>
      <c r="T475" s="71">
        <v>1</v>
      </c>
      <c r="U475" s="71">
        <v>1</v>
      </c>
      <c r="V475" s="71">
        <v>2</v>
      </c>
      <c r="W475" s="71">
        <v>1</v>
      </c>
      <c r="X475" s="71">
        <v>1</v>
      </c>
      <c r="Y475" s="71">
        <v>1</v>
      </c>
      <c r="Z475" s="71">
        <v>1</v>
      </c>
    </row>
    <row r="476" spans="1:30" s="65" customFormat="1">
      <c r="B476" s="70" t="s">
        <v>411</v>
      </c>
      <c r="K476" s="71" t="str">
        <f t="shared" ref="K476:Z476" si="462">MID($B474,32-K474,K475)</f>
        <v>0</v>
      </c>
      <c r="L476" s="71" t="str">
        <f t="shared" si="462"/>
        <v>000</v>
      </c>
      <c r="M476" s="71" t="str">
        <f t="shared" si="462"/>
        <v>0</v>
      </c>
      <c r="N476" s="71" t="str">
        <f t="shared" si="462"/>
        <v>000</v>
      </c>
      <c r="O476" s="71" t="str">
        <f t="shared" si="462"/>
        <v>0</v>
      </c>
      <c r="P476" s="71" t="str">
        <f t="shared" si="462"/>
        <v>000</v>
      </c>
      <c r="Q476" s="71" t="str">
        <f t="shared" si="462"/>
        <v>0000</v>
      </c>
      <c r="R476" s="71" t="str">
        <f t="shared" si="462"/>
        <v>0</v>
      </c>
      <c r="S476" s="71" t="str">
        <f t="shared" si="462"/>
        <v>0000000</v>
      </c>
      <c r="T476" s="71" t="str">
        <f t="shared" si="462"/>
        <v>0</v>
      </c>
      <c r="U476" s="71" t="str">
        <f t="shared" si="462"/>
        <v>0</v>
      </c>
      <c r="V476" s="71" t="str">
        <f t="shared" si="462"/>
        <v>00</v>
      </c>
      <c r="W476" s="71" t="str">
        <f t="shared" si="462"/>
        <v>0</v>
      </c>
      <c r="X476" s="71" t="str">
        <f t="shared" si="462"/>
        <v>0</v>
      </c>
      <c r="Y476" s="71" t="str">
        <f t="shared" si="462"/>
        <v>0</v>
      </c>
      <c r="Z476" s="71" t="str">
        <f t="shared" si="462"/>
        <v>0</v>
      </c>
    </row>
    <row r="477" spans="1:30" s="65" customFormat="1">
      <c r="B477" s="59" t="s">
        <v>412</v>
      </c>
      <c r="K477" s="71" t="s">
        <v>353</v>
      </c>
      <c r="L477" s="71">
        <f>BIN2DEC(L476)</f>
        <v>0</v>
      </c>
      <c r="M477" s="71">
        <f>BIN2DEC(M476)</f>
        <v>0</v>
      </c>
      <c r="N477" s="71">
        <f>BIN2DEC(N476)</f>
        <v>0</v>
      </c>
      <c r="O477" s="71">
        <f>BIN2DEC(O476)</f>
        <v>0</v>
      </c>
      <c r="P477" s="71" t="s">
        <v>353</v>
      </c>
      <c r="Q477" s="71">
        <f>BIN2DEC(Q476)</f>
        <v>0</v>
      </c>
      <c r="R477" s="71" t="s">
        <v>353</v>
      </c>
      <c r="S477" s="71">
        <f>BIN2DEC(S476)</f>
        <v>0</v>
      </c>
      <c r="T477" s="71">
        <f>BIN2DEC(T476)</f>
        <v>0</v>
      </c>
      <c r="U477" s="71" t="s">
        <v>353</v>
      </c>
      <c r="V477" s="71">
        <f>BIN2DEC(V476)</f>
        <v>0</v>
      </c>
      <c r="W477" s="71">
        <f>BIN2DEC(W476)</f>
        <v>0</v>
      </c>
      <c r="X477" s="71">
        <f>BIN2DEC(X476)</f>
        <v>0</v>
      </c>
      <c r="Y477" s="71">
        <f>BIN2DEC(Y476)</f>
        <v>0</v>
      </c>
      <c r="Z477" s="71">
        <f>BIN2DEC(Z476)</f>
        <v>0</v>
      </c>
    </row>
    <row r="478" spans="1:30" s="65" customFormat="1" hidden="1">
      <c r="B478" s="59" t="str">
        <f>K478&amp;L478&amp;M478&amp;N478&amp;O478&amp;P478&amp;Q478&amp;R478&amp;S478&amp;T478&amp;U478&amp;V478&amp;W478&amp;X478&amp;Y478&amp;Z478&amp;AA478&amp;AB478&amp;AC478&amp;AD478</f>
        <v>00000000000000000000000000000000</v>
      </c>
      <c r="C478" s="65" t="str">
        <f>MID($B478,(8-C$1)*4+1,4)</f>
        <v>0000</v>
      </c>
      <c r="D478" s="65" t="str">
        <f t="shared" ref="D478:J478" si="463">MID($B478,(8-D$1)*4+1,4)</f>
        <v>0000</v>
      </c>
      <c r="E478" s="65" t="str">
        <f t="shared" si="463"/>
        <v>0000</v>
      </c>
      <c r="F478" s="65" t="str">
        <f t="shared" si="463"/>
        <v>0000</v>
      </c>
      <c r="G478" s="65" t="str">
        <f t="shared" si="463"/>
        <v>0000</v>
      </c>
      <c r="H478" s="65" t="str">
        <f t="shared" si="463"/>
        <v>0000</v>
      </c>
      <c r="I478" s="65" t="str">
        <f t="shared" si="463"/>
        <v>0000</v>
      </c>
      <c r="J478" s="65" t="str">
        <f t="shared" si="463"/>
        <v>0000</v>
      </c>
      <c r="K478" s="77" t="str">
        <f>K476</f>
        <v>0</v>
      </c>
      <c r="L478" s="77" t="str">
        <f>DEC2BIN(L477,L475)</f>
        <v>000</v>
      </c>
      <c r="M478" s="77" t="str">
        <f t="shared" ref="M478:Z478" si="464">DEC2BIN(M477,M475)</f>
        <v>0</v>
      </c>
      <c r="N478" s="77" t="str">
        <f t="shared" si="464"/>
        <v>000</v>
      </c>
      <c r="O478" s="77" t="str">
        <f t="shared" si="464"/>
        <v>0</v>
      </c>
      <c r="P478" s="77" t="str">
        <f>P476</f>
        <v>000</v>
      </c>
      <c r="Q478" s="77" t="str">
        <f t="shared" si="464"/>
        <v>0000</v>
      </c>
      <c r="R478" s="77" t="str">
        <f>R476</f>
        <v>0</v>
      </c>
      <c r="S478" s="77" t="str">
        <f t="shared" si="464"/>
        <v>0000000</v>
      </c>
      <c r="T478" s="77" t="str">
        <f t="shared" si="464"/>
        <v>0</v>
      </c>
      <c r="U478" s="77" t="str">
        <f>U476</f>
        <v>0</v>
      </c>
      <c r="V478" s="77" t="str">
        <f t="shared" si="464"/>
        <v>00</v>
      </c>
      <c r="W478" s="77" t="str">
        <f t="shared" si="464"/>
        <v>0</v>
      </c>
      <c r="X478" s="77" t="str">
        <f t="shared" si="464"/>
        <v>0</v>
      </c>
      <c r="Y478" s="77" t="str">
        <f t="shared" si="464"/>
        <v>0</v>
      </c>
      <c r="Z478" s="77" t="str">
        <f t="shared" si="464"/>
        <v>0</v>
      </c>
    </row>
    <row r="479" spans="1:30" s="65" customFormat="1">
      <c r="A479" s="65" t="str">
        <f>IF(B479&lt;&gt;B473,"Register value modified:","Register matches RegDump:")</f>
        <v>Register matches RegDump:</v>
      </c>
      <c r="B479" s="65" t="str">
        <f>"0x"&amp;C479&amp;D479&amp;E479&amp;F479&amp;G479&amp;H479&amp;I479&amp;J479</f>
        <v>0x00000000</v>
      </c>
      <c r="C479" s="65" t="str">
        <f>BIN2HEX(C478,1)</f>
        <v>0</v>
      </c>
      <c r="D479" s="65" t="str">
        <f t="shared" ref="D479:J479" si="465">BIN2HEX(D478,1)</f>
        <v>0</v>
      </c>
      <c r="E479" s="65" t="str">
        <f t="shared" si="465"/>
        <v>0</v>
      </c>
      <c r="F479" s="65" t="str">
        <f t="shared" si="465"/>
        <v>0</v>
      </c>
      <c r="G479" s="65" t="str">
        <f t="shared" si="465"/>
        <v>0</v>
      </c>
      <c r="H479" s="65" t="str">
        <f t="shared" si="465"/>
        <v>0</v>
      </c>
      <c r="I479" s="65" t="str">
        <f t="shared" si="465"/>
        <v>0</v>
      </c>
      <c r="J479" s="65" t="str">
        <f t="shared" si="465"/>
        <v>0</v>
      </c>
      <c r="K479" s="77"/>
      <c r="L479" s="77"/>
      <c r="M479" s="77"/>
      <c r="N479" s="77"/>
      <c r="O479" s="77"/>
      <c r="P479" s="77"/>
      <c r="Q479" s="77"/>
      <c r="R479" s="77"/>
      <c r="S479" s="77"/>
      <c r="T479" s="77"/>
      <c r="U479" s="77"/>
      <c r="V479" s="77"/>
      <c r="W479" s="77"/>
      <c r="X479" s="77"/>
      <c r="Y479" s="77"/>
      <c r="Z479" s="77"/>
    </row>
    <row r="480" spans="1:30" s="65" customFormat="1">
      <c r="K480" s="77"/>
      <c r="L480" s="77"/>
      <c r="M480" s="77"/>
      <c r="N480" s="77"/>
      <c r="O480" s="77"/>
    </row>
    <row r="481" spans="1:27" s="65" customFormat="1">
      <c r="A481" s="41" t="s">
        <v>485</v>
      </c>
      <c r="B481" s="65" t="str">
        <f xml:space="preserve"> VLOOKUP(A481,'Reg Dump'!A:C,2,FALSE)</f>
        <v>0x00000000</v>
      </c>
      <c r="C481" s="65" t="str">
        <f t="shared" ref="C481:J481" si="466">HEX2BIN(LEFT(RIGHT(RIGHT($B481,8),C$1),1),4)</f>
        <v>0000</v>
      </c>
      <c r="D481" s="65" t="str">
        <f t="shared" si="466"/>
        <v>0000</v>
      </c>
      <c r="E481" s="65" t="str">
        <f t="shared" si="466"/>
        <v>0000</v>
      </c>
      <c r="F481" s="65" t="str">
        <f t="shared" si="466"/>
        <v>0000</v>
      </c>
      <c r="G481" s="65" t="str">
        <f t="shared" si="466"/>
        <v>0000</v>
      </c>
      <c r="H481" s="65" t="str">
        <f t="shared" si="466"/>
        <v>0000</v>
      </c>
      <c r="I481" s="65" t="str">
        <f t="shared" si="466"/>
        <v>0000</v>
      </c>
      <c r="J481" s="65" t="str">
        <f t="shared" si="466"/>
        <v>0000</v>
      </c>
      <c r="K481" s="71" t="s">
        <v>86</v>
      </c>
      <c r="L481" s="71" t="s">
        <v>576</v>
      </c>
      <c r="M481" s="8"/>
      <c r="N481" s="8"/>
      <c r="O481" s="8"/>
      <c r="P481" s="8"/>
      <c r="Q481" s="8"/>
      <c r="R481" s="8"/>
      <c r="S481" s="8"/>
      <c r="T481" s="8"/>
      <c r="U481" s="8"/>
      <c r="V481" s="8"/>
      <c r="W481" s="8"/>
      <c r="X481" s="8"/>
      <c r="Y481" s="8"/>
      <c r="Z481" s="8"/>
      <c r="AA481" s="8"/>
    </row>
    <row r="482" spans="1:27" s="65" customFormat="1">
      <c r="B482" s="65" t="str">
        <f>CONCATENATE(C481,D481,E481,F481,G481,H481,I481,J481)</f>
        <v>00000000000000000000000000000000</v>
      </c>
      <c r="K482" s="71">
        <v>31</v>
      </c>
      <c r="L482" s="76">
        <v>13</v>
      </c>
      <c r="M482" s="8"/>
      <c r="N482" s="8"/>
      <c r="O482" s="8"/>
      <c r="P482" s="8"/>
      <c r="Q482" s="8"/>
      <c r="R482" s="8"/>
      <c r="S482" s="8"/>
      <c r="T482" s="8"/>
      <c r="U482" s="8"/>
      <c r="V482" s="8"/>
      <c r="W482" s="8"/>
      <c r="X482" s="8"/>
      <c r="Y482" s="8"/>
      <c r="Z482" s="8"/>
      <c r="AA482" s="8"/>
    </row>
    <row r="483" spans="1:27" s="65" customFormat="1">
      <c r="K483" s="71">
        <v>18</v>
      </c>
      <c r="L483" s="71">
        <v>14</v>
      </c>
      <c r="M483" s="8"/>
      <c r="N483" s="8"/>
      <c r="O483" s="8"/>
      <c r="P483" s="8"/>
      <c r="Q483" s="8"/>
      <c r="R483" s="8"/>
      <c r="S483" s="8"/>
      <c r="T483" s="8"/>
      <c r="U483" s="8"/>
      <c r="V483" s="8"/>
      <c r="W483" s="8"/>
      <c r="X483" s="8"/>
      <c r="Y483" s="8"/>
      <c r="Z483" s="8"/>
      <c r="AA483" s="8"/>
    </row>
    <row r="484" spans="1:27" s="65" customFormat="1">
      <c r="B484" s="70" t="s">
        <v>411</v>
      </c>
      <c r="K484" s="71" t="str">
        <f>MID($B482,32-K482,K483)</f>
        <v>000000000000000000</v>
      </c>
      <c r="L484" s="71" t="str">
        <f>MID($B482,32-L482,L483)</f>
        <v>00000000000000</v>
      </c>
      <c r="M484" s="8"/>
      <c r="N484" s="8"/>
      <c r="O484" s="8"/>
      <c r="P484" s="8"/>
      <c r="Q484" s="8"/>
      <c r="R484" s="8"/>
      <c r="S484" s="8"/>
      <c r="T484" s="8"/>
      <c r="U484" s="8"/>
      <c r="V484" s="8"/>
      <c r="W484" s="8"/>
      <c r="X484" s="8"/>
      <c r="Y484" s="8"/>
      <c r="Z484" s="8"/>
      <c r="AA484" s="8"/>
    </row>
    <row r="485" spans="1:27" s="65" customFormat="1">
      <c r="B485" s="59" t="s">
        <v>412</v>
      </c>
      <c r="K485" s="71" t="s">
        <v>353</v>
      </c>
      <c r="L485" s="71">
        <f>BIN2DEC(LEFT(L484,6))*2^8+BIN2DEC(RIGHT(L484,8))</f>
        <v>0</v>
      </c>
      <c r="M485" s="8"/>
      <c r="N485" s="8"/>
      <c r="O485" s="8"/>
      <c r="P485" s="8"/>
      <c r="Q485" s="8"/>
      <c r="R485" s="8"/>
      <c r="S485" s="8"/>
      <c r="T485" s="8"/>
      <c r="U485" s="8"/>
      <c r="V485" s="8"/>
      <c r="W485" s="8"/>
      <c r="X485" s="8"/>
      <c r="Y485" s="8"/>
      <c r="Z485" s="8"/>
      <c r="AA485" s="8"/>
    </row>
    <row r="486" spans="1:27" s="65" customFormat="1" hidden="1">
      <c r="B486" s="59" t="str">
        <f>K486&amp;L486&amp;M486&amp;N486&amp;O486&amp;P486&amp;Q486&amp;R486&amp;S486&amp;T486&amp;U486&amp;V486&amp;W486&amp;X486&amp;Y486&amp;Z486&amp;AA486&amp;AB486&amp;AC486&amp;AD486</f>
        <v>00000000000000000000BROKEN</v>
      </c>
      <c r="C486" s="65" t="str">
        <f>MID($B486,(8-C$1)*4+1,4)</f>
        <v>0000</v>
      </c>
      <c r="D486" s="65" t="str">
        <f t="shared" ref="D486:J486" si="467">MID($B486,(8-D$1)*4+1,4)</f>
        <v>0000</v>
      </c>
      <c r="E486" s="65" t="str">
        <f t="shared" si="467"/>
        <v>0000</v>
      </c>
      <c r="F486" s="65" t="str">
        <f t="shared" si="467"/>
        <v>0000</v>
      </c>
      <c r="G486" s="65" t="str">
        <f t="shared" si="467"/>
        <v>0000</v>
      </c>
      <c r="H486" s="65" t="str">
        <f t="shared" si="467"/>
        <v>BROK</v>
      </c>
      <c r="I486" s="65" t="str">
        <f t="shared" si="467"/>
        <v>EN</v>
      </c>
      <c r="J486" s="65" t="str">
        <f t="shared" si="467"/>
        <v/>
      </c>
      <c r="K486" s="77" t="s">
        <v>520</v>
      </c>
      <c r="L486" s="77" t="s">
        <v>627</v>
      </c>
      <c r="M486" s="77"/>
      <c r="N486" s="77"/>
      <c r="O486" s="77"/>
      <c r="P486" s="77"/>
      <c r="Q486" s="77"/>
      <c r="R486" s="77"/>
      <c r="S486" s="77"/>
      <c r="T486" s="77"/>
      <c r="U486" s="77"/>
      <c r="V486" s="77"/>
      <c r="W486" s="77"/>
      <c r="X486" s="77"/>
      <c r="Y486" s="77"/>
      <c r="Z486" s="77"/>
    </row>
    <row r="487" spans="1:27" s="65" customFormat="1">
      <c r="A487" s="65" t="s">
        <v>627</v>
      </c>
      <c r="B487" s="65" t="s">
        <v>627</v>
      </c>
      <c r="C487" s="65" t="str">
        <f>BIN2HEX(C486,1)</f>
        <v>0</v>
      </c>
      <c r="D487" s="65" t="str">
        <f t="shared" ref="D487:J487" si="468">BIN2HEX(D486,1)</f>
        <v>0</v>
      </c>
      <c r="E487" s="65" t="str">
        <f t="shared" si="468"/>
        <v>0</v>
      </c>
      <c r="F487" s="65" t="str">
        <f t="shared" si="468"/>
        <v>0</v>
      </c>
      <c r="G487" s="65" t="str">
        <f t="shared" si="468"/>
        <v>0</v>
      </c>
      <c r="H487" s="65" t="e">
        <f t="shared" si="468"/>
        <v>#NUM!</v>
      </c>
      <c r="I487" s="65" t="e">
        <f t="shared" si="468"/>
        <v>#NUM!</v>
      </c>
      <c r="J487" s="65" t="str">
        <f t="shared" si="468"/>
        <v>0</v>
      </c>
      <c r="K487" s="77"/>
      <c r="L487" s="77"/>
      <c r="M487" s="77"/>
      <c r="N487" s="77"/>
      <c r="O487" s="77"/>
      <c r="P487" s="77"/>
      <c r="Q487" s="77"/>
      <c r="R487" s="77"/>
      <c r="S487" s="77"/>
      <c r="T487" s="77"/>
      <c r="U487" s="77"/>
      <c r="V487" s="77"/>
      <c r="W487" s="77"/>
      <c r="X487" s="77"/>
      <c r="Y487" s="77"/>
      <c r="Z487" s="77"/>
    </row>
    <row r="488" spans="1:27" s="8" customFormat="1"/>
    <row r="489" spans="1:27" s="8" customFormat="1">
      <c r="A489" s="41" t="s">
        <v>486</v>
      </c>
      <c r="B489" s="65" t="str">
        <f xml:space="preserve"> VLOOKUP(A489,'Reg Dump'!A:C,2,FALSE)</f>
        <v>0x00000000</v>
      </c>
      <c r="C489" s="65" t="str">
        <f t="shared" ref="C489:J489" si="469">HEX2BIN(LEFT(RIGHT(RIGHT($B489,8),C$1),1),4)</f>
        <v>0000</v>
      </c>
      <c r="D489" s="65" t="str">
        <f t="shared" si="469"/>
        <v>0000</v>
      </c>
      <c r="E489" s="65" t="str">
        <f t="shared" si="469"/>
        <v>0000</v>
      </c>
      <c r="F489" s="65" t="str">
        <f t="shared" si="469"/>
        <v>0000</v>
      </c>
      <c r="G489" s="65" t="str">
        <f t="shared" si="469"/>
        <v>0000</v>
      </c>
      <c r="H489" s="65" t="str">
        <f t="shared" si="469"/>
        <v>0000</v>
      </c>
      <c r="I489" s="65" t="str">
        <f t="shared" si="469"/>
        <v>0000</v>
      </c>
      <c r="J489" s="65" t="str">
        <f t="shared" si="469"/>
        <v>0000</v>
      </c>
      <c r="K489" s="71" t="s">
        <v>86</v>
      </c>
      <c r="L489" s="71" t="s">
        <v>626</v>
      </c>
    </row>
    <row r="490" spans="1:27" s="8" customFormat="1" hidden="1">
      <c r="A490" s="65"/>
      <c r="B490" s="65" t="str">
        <f>CONCATENATE(C489,D489,E489,F489,G489,H489,I489,J489)</f>
        <v>00000000000000000000000000000000</v>
      </c>
      <c r="C490" s="65"/>
      <c r="D490" s="65"/>
      <c r="E490" s="65"/>
      <c r="F490" s="65"/>
      <c r="G490" s="65"/>
      <c r="H490" s="65"/>
      <c r="I490" s="65"/>
      <c r="J490" s="65"/>
      <c r="K490" s="71">
        <v>31</v>
      </c>
      <c r="L490" s="76">
        <v>0</v>
      </c>
    </row>
    <row r="491" spans="1:27" s="8" customFormat="1" hidden="1">
      <c r="A491" s="65"/>
      <c r="B491" s="65"/>
      <c r="C491" s="65"/>
      <c r="D491" s="65"/>
      <c r="E491" s="65"/>
      <c r="F491" s="65"/>
      <c r="G491" s="65"/>
      <c r="H491" s="65"/>
      <c r="I491" s="65"/>
      <c r="J491" s="65"/>
      <c r="K491" s="71">
        <v>31</v>
      </c>
      <c r="L491" s="71">
        <v>1</v>
      </c>
    </row>
    <row r="492" spans="1:27" s="8" customFormat="1">
      <c r="A492" s="65"/>
      <c r="B492" s="70" t="s">
        <v>411</v>
      </c>
      <c r="C492" s="65"/>
      <c r="D492" s="65"/>
      <c r="E492" s="65"/>
      <c r="F492" s="65"/>
      <c r="G492" s="65"/>
      <c r="H492" s="65"/>
      <c r="I492" s="65"/>
      <c r="J492" s="65"/>
      <c r="K492" s="71" t="str">
        <f>MID($B490,32-K490,K491)</f>
        <v>0000000000000000000000000000000</v>
      </c>
      <c r="L492" s="71" t="str">
        <f>MID($B490,32-L490,L491)</f>
        <v>0</v>
      </c>
    </row>
    <row r="493" spans="1:27" s="8" customFormat="1">
      <c r="A493" s="65"/>
      <c r="B493" s="59" t="s">
        <v>412</v>
      </c>
      <c r="C493" s="65"/>
      <c r="D493" s="65"/>
      <c r="E493" s="65"/>
      <c r="F493" s="65"/>
      <c r="G493" s="65"/>
      <c r="H493" s="65"/>
      <c r="I493" s="65"/>
      <c r="J493" s="65"/>
      <c r="K493" s="71" t="s">
        <v>353</v>
      </c>
      <c r="L493" s="71">
        <f>BIN2DEC(L492)</f>
        <v>0</v>
      </c>
    </row>
    <row r="494" spans="1:27" s="65" customFormat="1" hidden="1">
      <c r="B494" s="59" t="str">
        <f>K494&amp;L494&amp;M494&amp;N494&amp;O494&amp;P494&amp;Q494&amp;R494&amp;S494&amp;T494&amp;U494&amp;V494&amp;W494&amp;X494&amp;Y494&amp;Z494&amp;AA494&amp;AB494&amp;AC494&amp;AD494</f>
        <v>00000000000000000000000000000000</v>
      </c>
      <c r="C494" s="65" t="str">
        <f>MID($B494,(8-C$1)*4+1,4)</f>
        <v>0000</v>
      </c>
      <c r="D494" s="65" t="str">
        <f t="shared" ref="D494:J494" si="470">MID($B494,(8-D$1)*4+1,4)</f>
        <v>0000</v>
      </c>
      <c r="E494" s="65" t="str">
        <f t="shared" si="470"/>
        <v>0000</v>
      </c>
      <c r="F494" s="65" t="str">
        <f t="shared" si="470"/>
        <v>0000</v>
      </c>
      <c r="G494" s="65" t="str">
        <f t="shared" si="470"/>
        <v>0000</v>
      </c>
      <c r="H494" s="65" t="str">
        <f t="shared" si="470"/>
        <v>0000</v>
      </c>
      <c r="I494" s="65" t="str">
        <f t="shared" si="470"/>
        <v>0000</v>
      </c>
      <c r="J494" s="65" t="str">
        <f t="shared" si="470"/>
        <v>0000</v>
      </c>
      <c r="K494" s="77" t="str">
        <f>K492</f>
        <v>0000000000000000000000000000000</v>
      </c>
      <c r="L494" s="77" t="str">
        <f>DEC2BIN(L493,L491)</f>
        <v>0</v>
      </c>
      <c r="M494" s="77"/>
      <c r="N494" s="77"/>
      <c r="O494" s="77"/>
      <c r="P494" s="77"/>
      <c r="Q494" s="77"/>
      <c r="R494" s="77"/>
      <c r="S494" s="77"/>
      <c r="T494" s="77"/>
      <c r="U494" s="77"/>
      <c r="V494" s="77"/>
      <c r="W494" s="77"/>
      <c r="X494" s="77"/>
      <c r="Y494" s="77"/>
      <c r="Z494" s="77"/>
    </row>
    <row r="495" spans="1:27" s="65" customFormat="1">
      <c r="A495" s="65" t="str">
        <f>IF(B495&lt;&gt;B489,"Register value modified:","Register matches RegDump:")</f>
        <v>Register matches RegDump:</v>
      </c>
      <c r="B495" s="65" t="str">
        <f>"0x"&amp;C495&amp;D495&amp;E495&amp;F495&amp;G495&amp;H495&amp;I495&amp;J495</f>
        <v>0x00000000</v>
      </c>
      <c r="C495" s="65" t="str">
        <f>BIN2HEX(C494,1)</f>
        <v>0</v>
      </c>
      <c r="D495" s="65" t="str">
        <f t="shared" ref="D495:J495" si="471">BIN2HEX(D494,1)</f>
        <v>0</v>
      </c>
      <c r="E495" s="65" t="str">
        <f t="shared" si="471"/>
        <v>0</v>
      </c>
      <c r="F495" s="65" t="str">
        <f t="shared" si="471"/>
        <v>0</v>
      </c>
      <c r="G495" s="65" t="str">
        <f t="shared" si="471"/>
        <v>0</v>
      </c>
      <c r="H495" s="65" t="str">
        <f t="shared" si="471"/>
        <v>0</v>
      </c>
      <c r="I495" s="65" t="str">
        <f t="shared" si="471"/>
        <v>0</v>
      </c>
      <c r="J495" s="65" t="str">
        <f t="shared" si="471"/>
        <v>0</v>
      </c>
      <c r="K495" s="77"/>
      <c r="L495" s="77"/>
      <c r="M495" s="77"/>
      <c r="N495" s="77"/>
      <c r="O495" s="77"/>
      <c r="P495" s="77"/>
      <c r="Q495" s="77"/>
      <c r="R495" s="77"/>
      <c r="S495" s="77"/>
      <c r="T495" s="77"/>
      <c r="U495" s="77"/>
      <c r="V495" s="77"/>
      <c r="W495" s="77"/>
      <c r="X495" s="77"/>
      <c r="Y495" s="77"/>
      <c r="Z495" s="77"/>
    </row>
    <row r="496" spans="1:27" s="8" customFormat="1"/>
    <row r="497" spans="1:26" s="65" customFormat="1">
      <c r="A497" s="41" t="s">
        <v>487</v>
      </c>
      <c r="B497" s="65" t="str">
        <f xml:space="preserve"> VLOOKUP(A497,'Reg Dump'!A:C,2,FALSE)</f>
        <v>0x00000000</v>
      </c>
      <c r="C497" s="65" t="str">
        <f t="shared" ref="C497:J497" si="472">HEX2BIN(LEFT(RIGHT(RIGHT($B497,8),C$1),1),4)</f>
        <v>0000</v>
      </c>
      <c r="D497" s="65" t="str">
        <f t="shared" si="472"/>
        <v>0000</v>
      </c>
      <c r="E497" s="65" t="str">
        <f t="shared" si="472"/>
        <v>0000</v>
      </c>
      <c r="F497" s="65" t="str">
        <f t="shared" si="472"/>
        <v>0000</v>
      </c>
      <c r="G497" s="65" t="str">
        <f t="shared" si="472"/>
        <v>0000</v>
      </c>
      <c r="H497" s="65" t="str">
        <f t="shared" si="472"/>
        <v>0000</v>
      </c>
      <c r="I497" s="65" t="str">
        <f t="shared" si="472"/>
        <v>0000</v>
      </c>
      <c r="J497" s="65" t="str">
        <f t="shared" si="472"/>
        <v>0000</v>
      </c>
      <c r="K497" s="71" t="s">
        <v>86</v>
      </c>
      <c r="L497" s="71" t="s">
        <v>577</v>
      </c>
      <c r="M497" s="71" t="s">
        <v>86</v>
      </c>
      <c r="N497" s="71" t="s">
        <v>578</v>
      </c>
      <c r="O497" s="71" t="s">
        <v>86</v>
      </c>
      <c r="P497" s="71" t="s">
        <v>579</v>
      </c>
      <c r="Q497" s="8"/>
      <c r="R497" s="8"/>
      <c r="S497" s="8"/>
      <c r="T497" s="8"/>
      <c r="U497" s="8"/>
      <c r="V497" s="8"/>
      <c r="W497" s="8"/>
      <c r="X497" s="8"/>
      <c r="Y497" s="8"/>
      <c r="Z497" s="8"/>
    </row>
    <row r="498" spans="1:26" s="65" customFormat="1" hidden="1">
      <c r="B498" s="65" t="str">
        <f>CONCATENATE(C497,D497,E497,F497,G497,H497,I497,J497)</f>
        <v>00000000000000000000000000000000</v>
      </c>
      <c r="K498" s="71">
        <v>31</v>
      </c>
      <c r="L498" s="76">
        <v>30</v>
      </c>
      <c r="M498" s="71">
        <v>23</v>
      </c>
      <c r="N498" s="71">
        <v>16</v>
      </c>
      <c r="O498" s="76">
        <v>15</v>
      </c>
      <c r="P498" s="76">
        <v>13</v>
      </c>
      <c r="Q498" s="8"/>
      <c r="R498" s="8"/>
      <c r="S498" s="8"/>
      <c r="T498" s="8"/>
      <c r="U498" s="8"/>
      <c r="V498" s="8"/>
      <c r="W498" s="8"/>
      <c r="X498" s="8"/>
      <c r="Y498" s="8"/>
      <c r="Z498" s="8"/>
    </row>
    <row r="499" spans="1:26" s="65" customFormat="1" hidden="1">
      <c r="K499" s="71">
        <v>1</v>
      </c>
      <c r="L499" s="71">
        <v>7</v>
      </c>
      <c r="M499" s="71">
        <v>7</v>
      </c>
      <c r="N499" s="71">
        <v>1</v>
      </c>
      <c r="O499" s="71">
        <v>2</v>
      </c>
      <c r="P499" s="71">
        <v>14</v>
      </c>
      <c r="Q499" s="8"/>
      <c r="R499" s="8"/>
      <c r="S499" s="8"/>
      <c r="T499" s="8"/>
      <c r="U499" s="8"/>
      <c r="V499" s="8"/>
      <c r="W499" s="8"/>
      <c r="X499" s="8"/>
      <c r="Y499" s="8"/>
      <c r="Z499" s="8"/>
    </row>
    <row r="500" spans="1:26" s="65" customFormat="1">
      <c r="B500" s="70" t="s">
        <v>411</v>
      </c>
      <c r="K500" s="71" t="str">
        <f t="shared" ref="K500:P500" si="473">MID($B498,32-K498,K499)</f>
        <v>0</v>
      </c>
      <c r="L500" s="71" t="str">
        <f t="shared" si="473"/>
        <v>0000000</v>
      </c>
      <c r="M500" s="71" t="str">
        <f t="shared" si="473"/>
        <v>0000000</v>
      </c>
      <c r="N500" s="71" t="str">
        <f t="shared" si="473"/>
        <v>0</v>
      </c>
      <c r="O500" s="71" t="str">
        <f t="shared" si="473"/>
        <v>00</v>
      </c>
      <c r="P500" s="71" t="str">
        <f t="shared" si="473"/>
        <v>00000000000000</v>
      </c>
      <c r="Q500" s="8"/>
      <c r="R500" s="8"/>
      <c r="S500" s="8"/>
      <c r="T500" s="8"/>
      <c r="U500" s="8"/>
      <c r="V500" s="8"/>
      <c r="W500" s="8"/>
      <c r="X500" s="8"/>
      <c r="Y500" s="8"/>
      <c r="Z500" s="8"/>
    </row>
    <row r="501" spans="1:26" s="65" customFormat="1">
      <c r="B501" s="59" t="s">
        <v>412</v>
      </c>
      <c r="K501" s="71" t="s">
        <v>353</v>
      </c>
      <c r="L501" s="71">
        <f>BIN2DEC(L500)</f>
        <v>0</v>
      </c>
      <c r="M501" s="71" t="s">
        <v>353</v>
      </c>
      <c r="N501" s="71">
        <f>BIN2DEC(N500)</f>
        <v>0</v>
      </c>
      <c r="O501" s="71" t="s">
        <v>353</v>
      </c>
      <c r="P501" s="71">
        <f>BIN2DEC(LEFT(P500,6))*2^8+BIN2DEC(RIGHT(P500,8))</f>
        <v>0</v>
      </c>
      <c r="Q501" s="8"/>
      <c r="R501" s="8"/>
      <c r="S501" s="8"/>
      <c r="T501" s="8"/>
      <c r="U501" s="8"/>
      <c r="V501" s="8"/>
      <c r="W501" s="8"/>
      <c r="X501" s="8"/>
      <c r="Y501" s="8"/>
      <c r="Z501" s="8"/>
    </row>
    <row r="502" spans="1:26" s="65" customFormat="1" hidden="1">
      <c r="B502" s="59" t="str">
        <f>K502&amp;L502&amp;M502&amp;N502&amp;O502&amp;P502&amp;Q502&amp;R502&amp;S502&amp;T502&amp;U502&amp;V502&amp;W502&amp;X502&amp;Y502&amp;Z502&amp;AA502&amp;AB502&amp;AC502&amp;AD502</f>
        <v>000000000000000000</v>
      </c>
      <c r="C502" s="65" t="str">
        <f>MID($B502,(8-C$1)*4+1,4)</f>
        <v>0000</v>
      </c>
      <c r="D502" s="65" t="str">
        <f t="shared" ref="D502:J502" si="474">MID($B502,(8-D$1)*4+1,4)</f>
        <v>0000</v>
      </c>
      <c r="E502" s="65" t="str">
        <f t="shared" si="474"/>
        <v>0000</v>
      </c>
      <c r="F502" s="65" t="str">
        <f t="shared" si="474"/>
        <v>0000</v>
      </c>
      <c r="G502" s="65" t="str">
        <f t="shared" si="474"/>
        <v>00</v>
      </c>
      <c r="H502" s="65" t="str">
        <f t="shared" si="474"/>
        <v/>
      </c>
      <c r="I502" s="65" t="str">
        <f t="shared" si="474"/>
        <v/>
      </c>
      <c r="J502" s="65" t="str">
        <f t="shared" si="474"/>
        <v/>
      </c>
      <c r="K502" s="77" t="str">
        <f>K500</f>
        <v>0</v>
      </c>
      <c r="L502" s="77" t="str">
        <f>DEC2BIN(L501,L499)</f>
        <v>0000000</v>
      </c>
      <c r="M502" s="109" t="str">
        <f>M500</f>
        <v>0000000</v>
      </c>
      <c r="N502" s="77" t="str">
        <f t="shared" ref="N502" si="475">DEC2BIN(N501,N499)</f>
        <v>0</v>
      </c>
      <c r="O502" s="77" t="str">
        <f>O500</f>
        <v>00</v>
      </c>
      <c r="P502" s="77"/>
      <c r="Q502" s="77"/>
      <c r="R502" s="77"/>
      <c r="S502" s="77"/>
      <c r="T502" s="77"/>
      <c r="U502" s="77"/>
      <c r="V502" s="77"/>
      <c r="W502" s="77"/>
      <c r="X502" s="77"/>
      <c r="Y502" s="77"/>
      <c r="Z502" s="77"/>
    </row>
    <row r="503" spans="1:26" s="65" customFormat="1">
      <c r="A503" s="65" t="str">
        <f>IF(B503&lt;&gt;B497,"Register value modified:","Register matches RegDump:")</f>
        <v>Register matches RegDump:</v>
      </c>
      <c r="B503" s="65" t="str">
        <f>"0x"&amp;C503&amp;D503&amp;E503&amp;F503&amp;G503&amp;H503&amp;I503&amp;J503</f>
        <v>0x00000000</v>
      </c>
      <c r="C503" s="65" t="str">
        <f>BIN2HEX(C502,1)</f>
        <v>0</v>
      </c>
      <c r="D503" s="65" t="str">
        <f t="shared" ref="D503:J503" si="476">BIN2HEX(D502,1)</f>
        <v>0</v>
      </c>
      <c r="E503" s="65" t="str">
        <f t="shared" si="476"/>
        <v>0</v>
      </c>
      <c r="F503" s="65" t="str">
        <f t="shared" si="476"/>
        <v>0</v>
      </c>
      <c r="G503" s="65" t="str">
        <f t="shared" si="476"/>
        <v>0</v>
      </c>
      <c r="H503" s="65" t="str">
        <f t="shared" si="476"/>
        <v>0</v>
      </c>
      <c r="I503" s="65" t="str">
        <f t="shared" si="476"/>
        <v>0</v>
      </c>
      <c r="J503" s="65" t="str">
        <f t="shared" si="476"/>
        <v>0</v>
      </c>
      <c r="K503" s="77"/>
      <c r="L503" s="77"/>
      <c r="M503" s="77"/>
      <c r="N503" s="77"/>
      <c r="O503" s="77"/>
      <c r="P503" s="77"/>
      <c r="Q503" s="77"/>
      <c r="R503" s="77"/>
      <c r="S503" s="77"/>
      <c r="T503" s="77"/>
      <c r="U503" s="77"/>
      <c r="V503" s="77"/>
      <c r="W503" s="77"/>
      <c r="X503" s="77"/>
      <c r="Y503" s="77"/>
      <c r="Z503" s="77"/>
    </row>
    <row r="504" spans="1:26" s="17" customFormat="1"/>
    <row r="505" spans="1:26" s="42" customFormat="1" ht="23.25">
      <c r="A505" s="2" t="s">
        <v>580</v>
      </c>
      <c r="B505" s="64"/>
      <c r="K505" s="61"/>
      <c r="L505" s="62"/>
      <c r="M505" s="62"/>
      <c r="N505" s="62"/>
      <c r="O505" s="62"/>
      <c r="P505" s="62"/>
      <c r="Q505"/>
      <c r="R505"/>
      <c r="S505"/>
      <c r="T505"/>
      <c r="U505"/>
      <c r="V505"/>
      <c r="W505"/>
      <c r="X505"/>
      <c r="Y505"/>
      <c r="Z505"/>
    </row>
    <row r="506" spans="1:26" s="42" customFormat="1">
      <c r="A506" s="41" t="s">
        <v>488</v>
      </c>
      <c r="B506" s="42" t="str">
        <f xml:space="preserve"> VLOOKUP(A506,'Reg Dump'!A:C,2,FALSE)</f>
        <v>0x00000000</v>
      </c>
      <c r="C506" s="43" t="str">
        <f t="shared" ref="C506:J506" si="477">HEX2BIN(LEFT(RIGHT(RIGHT($B506,8),C$1),1),4)</f>
        <v>0000</v>
      </c>
      <c r="D506" s="43" t="str">
        <f t="shared" si="477"/>
        <v>0000</v>
      </c>
      <c r="E506" s="43" t="str">
        <f t="shared" si="477"/>
        <v>0000</v>
      </c>
      <c r="F506" s="43" t="str">
        <f t="shared" si="477"/>
        <v>0000</v>
      </c>
      <c r="G506" s="43" t="str">
        <f t="shared" si="477"/>
        <v>0000</v>
      </c>
      <c r="H506" s="43" t="str">
        <f t="shared" si="477"/>
        <v>0000</v>
      </c>
      <c r="I506" s="43" t="str">
        <f t="shared" si="477"/>
        <v>0000</v>
      </c>
      <c r="J506" s="43" t="str">
        <f t="shared" si="477"/>
        <v>0000</v>
      </c>
      <c r="K506" s="44" t="s">
        <v>86</v>
      </c>
      <c r="L506" s="44" t="s">
        <v>581</v>
      </c>
      <c r="M506" s="44" t="s">
        <v>86</v>
      </c>
      <c r="N506" s="44" t="s">
        <v>582</v>
      </c>
      <c r="O506" s="44" t="s">
        <v>583</v>
      </c>
      <c r="P506" s="44" t="s">
        <v>584</v>
      </c>
      <c r="Q506" s="44" t="s">
        <v>585</v>
      </c>
      <c r="R506" s="44" t="s">
        <v>586</v>
      </c>
      <c r="S506" s="44" t="s">
        <v>587</v>
      </c>
      <c r="T506"/>
      <c r="U506"/>
      <c r="V506"/>
      <c r="W506"/>
      <c r="X506"/>
      <c r="Y506"/>
      <c r="Z506"/>
    </row>
    <row r="507" spans="1:26" s="42" customFormat="1" hidden="1">
      <c r="B507" s="42" t="str">
        <f>CONCATENATE(C506,D506,E506,F506,G506,H506,I506,J506)</f>
        <v>00000000000000000000000000000000</v>
      </c>
      <c r="K507" s="44">
        <v>31</v>
      </c>
      <c r="L507" s="51">
        <v>16</v>
      </c>
      <c r="M507" s="44">
        <v>15</v>
      </c>
      <c r="N507" s="44">
        <v>13</v>
      </c>
      <c r="O507" s="51">
        <v>11</v>
      </c>
      <c r="P507" s="51">
        <v>7</v>
      </c>
      <c r="Q507" s="51">
        <v>6</v>
      </c>
      <c r="R507" s="51">
        <v>3</v>
      </c>
      <c r="S507" s="51">
        <v>0</v>
      </c>
      <c r="T507"/>
      <c r="U507"/>
      <c r="V507"/>
      <c r="W507"/>
      <c r="X507"/>
      <c r="Y507"/>
      <c r="Z507"/>
    </row>
    <row r="508" spans="1:26" s="42" customFormat="1" hidden="1">
      <c r="K508" s="44">
        <v>15</v>
      </c>
      <c r="L508" s="44">
        <v>1</v>
      </c>
      <c r="M508" s="44">
        <v>2</v>
      </c>
      <c r="N508" s="44">
        <v>2</v>
      </c>
      <c r="O508" s="44">
        <v>4</v>
      </c>
      <c r="P508" s="44">
        <v>1</v>
      </c>
      <c r="Q508" s="44">
        <v>3</v>
      </c>
      <c r="R508" s="44">
        <v>3</v>
      </c>
      <c r="S508" s="44">
        <v>1</v>
      </c>
      <c r="T508"/>
      <c r="U508"/>
      <c r="V508"/>
      <c r="W508"/>
      <c r="X508"/>
      <c r="Y508"/>
      <c r="Z508"/>
    </row>
    <row r="509" spans="1:26" s="42" customFormat="1">
      <c r="B509" s="63" t="s">
        <v>411</v>
      </c>
      <c r="K509" s="47" t="str">
        <f t="shared" ref="K509:S509" si="478">MID($B507,32-K507,K508)</f>
        <v>000000000000000</v>
      </c>
      <c r="L509" s="47" t="str">
        <f t="shared" si="478"/>
        <v>0</v>
      </c>
      <c r="M509" s="47" t="str">
        <f t="shared" si="478"/>
        <v>00</v>
      </c>
      <c r="N509" s="47" t="str">
        <f t="shared" si="478"/>
        <v>00</v>
      </c>
      <c r="O509" s="47" t="str">
        <f t="shared" si="478"/>
        <v>0000</v>
      </c>
      <c r="P509" s="47" t="str">
        <f t="shared" si="478"/>
        <v>0</v>
      </c>
      <c r="Q509" s="47" t="str">
        <f t="shared" si="478"/>
        <v>000</v>
      </c>
      <c r="R509" s="47" t="str">
        <f t="shared" si="478"/>
        <v>000</v>
      </c>
      <c r="S509" s="47" t="str">
        <f t="shared" si="478"/>
        <v>0</v>
      </c>
      <c r="T509"/>
      <c r="U509"/>
      <c r="V509"/>
      <c r="W509"/>
      <c r="X509"/>
      <c r="Y509"/>
      <c r="Z509"/>
    </row>
    <row r="510" spans="1:26" s="42" customFormat="1">
      <c r="B510" s="64" t="s">
        <v>412</v>
      </c>
      <c r="K510" s="47" t="s">
        <v>353</v>
      </c>
      <c r="L510" s="44">
        <f>BIN2DEC(L509)</f>
        <v>0</v>
      </c>
      <c r="M510" s="44" t="s">
        <v>353</v>
      </c>
      <c r="N510" s="44">
        <f t="shared" ref="N510:S510" si="479">BIN2DEC(N509)</f>
        <v>0</v>
      </c>
      <c r="O510" s="44">
        <f t="shared" si="479"/>
        <v>0</v>
      </c>
      <c r="P510" s="44">
        <f t="shared" si="479"/>
        <v>0</v>
      </c>
      <c r="Q510" s="44">
        <f t="shared" si="479"/>
        <v>0</v>
      </c>
      <c r="R510" s="44">
        <f t="shared" si="479"/>
        <v>0</v>
      </c>
      <c r="S510" s="44">
        <f t="shared" si="479"/>
        <v>0</v>
      </c>
      <c r="T510"/>
      <c r="U510"/>
      <c r="V510"/>
      <c r="W510"/>
      <c r="X510"/>
      <c r="Y510"/>
      <c r="Z510"/>
    </row>
    <row r="511" spans="1:26" s="42" customFormat="1" hidden="1">
      <c r="B511" s="64" t="str">
        <f>K511&amp;L511&amp;M511&amp;N511&amp;O511&amp;P511&amp;Q511&amp;R511&amp;S511&amp;T511&amp;U511&amp;V511&amp;W511&amp;X511&amp;Y511&amp;Z511&amp;AA511&amp;AB511&amp;AC511&amp;AD511</f>
        <v>00000000000000000000000000000000</v>
      </c>
      <c r="C511" s="42" t="str">
        <f>MID($B511,(8-C$1)*4+1,4)</f>
        <v>0000</v>
      </c>
      <c r="D511" s="42" t="str">
        <f t="shared" ref="D511:J511" si="480">MID($B511,(8-D$1)*4+1,4)</f>
        <v>0000</v>
      </c>
      <c r="E511" s="42" t="str">
        <f t="shared" si="480"/>
        <v>0000</v>
      </c>
      <c r="F511" s="42" t="str">
        <f t="shared" si="480"/>
        <v>0000</v>
      </c>
      <c r="G511" s="42" t="str">
        <f t="shared" si="480"/>
        <v>0000</v>
      </c>
      <c r="H511" s="42" t="str">
        <f t="shared" si="480"/>
        <v>0000</v>
      </c>
      <c r="I511" s="42" t="str">
        <f t="shared" si="480"/>
        <v>0000</v>
      </c>
      <c r="J511" s="42" t="str">
        <f t="shared" si="480"/>
        <v>0000</v>
      </c>
      <c r="K511" s="61" t="str">
        <f>K509</f>
        <v>000000000000000</v>
      </c>
      <c r="L511" s="62" t="str">
        <f>DEC2BIN(L510,L508)</f>
        <v>0</v>
      </c>
      <c r="M511" s="103" t="str">
        <f>M509</f>
        <v>00</v>
      </c>
      <c r="N511" s="62" t="str">
        <f t="shared" ref="N511:S511" si="481">DEC2BIN(N510,N508)</f>
        <v>00</v>
      </c>
      <c r="O511" s="62" t="str">
        <f t="shared" si="481"/>
        <v>0000</v>
      </c>
      <c r="P511" s="62" t="str">
        <f t="shared" si="481"/>
        <v>0</v>
      </c>
      <c r="Q511" s="62" t="str">
        <f t="shared" si="481"/>
        <v>000</v>
      </c>
      <c r="R511" s="62" t="str">
        <f t="shared" si="481"/>
        <v>000</v>
      </c>
      <c r="S511" s="62" t="str">
        <f t="shared" si="481"/>
        <v>0</v>
      </c>
      <c r="T511"/>
      <c r="U511"/>
      <c r="V511"/>
      <c r="W511"/>
      <c r="X511"/>
      <c r="Y511"/>
      <c r="Z511"/>
    </row>
    <row r="512" spans="1:26" s="42" customFormat="1">
      <c r="A512" s="42" t="str">
        <f>IF(B512&lt;&gt;B506,"Register value modified:","Register matches RegDump:")</f>
        <v>Register matches RegDump:</v>
      </c>
      <c r="B512" s="64" t="str">
        <f>"0x"&amp;C512&amp;D512&amp;E512&amp;F512&amp;G512&amp;H512&amp;I512&amp;J512</f>
        <v>0x00000000</v>
      </c>
      <c r="C512" s="42" t="str">
        <f>BIN2HEX(C511,1)</f>
        <v>0</v>
      </c>
      <c r="D512" s="42" t="str">
        <f t="shared" ref="D512:J512" si="482">BIN2HEX(D511,1)</f>
        <v>0</v>
      </c>
      <c r="E512" s="42" t="str">
        <f t="shared" si="482"/>
        <v>0</v>
      </c>
      <c r="F512" s="42" t="str">
        <f t="shared" si="482"/>
        <v>0</v>
      </c>
      <c r="G512" s="42" t="str">
        <f t="shared" si="482"/>
        <v>0</v>
      </c>
      <c r="H512" s="42" t="str">
        <f t="shared" si="482"/>
        <v>0</v>
      </c>
      <c r="I512" s="42" t="str">
        <f t="shared" si="482"/>
        <v>0</v>
      </c>
      <c r="J512" s="42" t="str">
        <f t="shared" si="482"/>
        <v>0</v>
      </c>
      <c r="K512" s="61"/>
      <c r="L512" s="62"/>
      <c r="M512" s="62"/>
      <c r="N512" s="62"/>
      <c r="O512" s="62"/>
      <c r="P512" s="62"/>
      <c r="Q512" s="62"/>
      <c r="R512" s="62"/>
      <c r="S512" s="62"/>
      <c r="T512"/>
      <c r="U512"/>
      <c r="V512"/>
      <c r="W512"/>
      <c r="X512"/>
      <c r="Y512"/>
      <c r="Z512"/>
    </row>
    <row r="514" spans="1:27" s="42" customFormat="1">
      <c r="A514" s="41" t="s">
        <v>489</v>
      </c>
      <c r="B514" s="42" t="str">
        <f xml:space="preserve"> VLOOKUP(A514,'Reg Dump'!A:C,2,FALSE)</f>
        <v>0x00000000</v>
      </c>
      <c r="C514" s="43" t="str">
        <f t="shared" ref="C514:J514" si="483">HEX2BIN(LEFT(RIGHT(RIGHT($B514,8),C$1),1),4)</f>
        <v>0000</v>
      </c>
      <c r="D514" s="43" t="str">
        <f t="shared" si="483"/>
        <v>0000</v>
      </c>
      <c r="E514" s="43" t="str">
        <f t="shared" si="483"/>
        <v>0000</v>
      </c>
      <c r="F514" s="43" t="str">
        <f t="shared" si="483"/>
        <v>0000</v>
      </c>
      <c r="G514" s="43" t="str">
        <f t="shared" si="483"/>
        <v>0000</v>
      </c>
      <c r="H514" s="43" t="str">
        <f t="shared" si="483"/>
        <v>0000</v>
      </c>
      <c r="I514" s="43" t="str">
        <f t="shared" si="483"/>
        <v>0000</v>
      </c>
      <c r="J514" s="43" t="str">
        <f t="shared" si="483"/>
        <v>0000</v>
      </c>
      <c r="K514" s="44" t="s">
        <v>86</v>
      </c>
      <c r="L514" s="44" t="s">
        <v>588</v>
      </c>
      <c r="M514" s="44" t="s">
        <v>86</v>
      </c>
      <c r="N514" s="44" t="s">
        <v>589</v>
      </c>
      <c r="O514"/>
      <c r="P514"/>
      <c r="Q514"/>
      <c r="R514"/>
      <c r="S514"/>
      <c r="T514"/>
      <c r="U514"/>
      <c r="V514"/>
      <c r="W514"/>
      <c r="X514"/>
      <c r="Y514"/>
      <c r="Z514"/>
      <c r="AA514"/>
    </row>
    <row r="515" spans="1:27" s="42" customFormat="1" hidden="1">
      <c r="B515" s="42" t="str">
        <f>CONCATENATE(C514,D514,E514,F514,G514,H514,I514,J514)</f>
        <v>00000000000000000000000000000000</v>
      </c>
      <c r="K515" s="44">
        <v>31</v>
      </c>
      <c r="L515" s="51">
        <v>8</v>
      </c>
      <c r="M515" s="44">
        <v>7</v>
      </c>
      <c r="N515" s="51">
        <v>3</v>
      </c>
      <c r="O515"/>
      <c r="P515"/>
      <c r="Q515"/>
      <c r="R515"/>
      <c r="S515"/>
      <c r="T515"/>
      <c r="U515"/>
      <c r="V515"/>
      <c r="W515"/>
      <c r="X515"/>
      <c r="Y515"/>
      <c r="Z515"/>
      <c r="AA515"/>
    </row>
    <row r="516" spans="1:27" s="42" customFormat="1" hidden="1">
      <c r="K516" s="44">
        <v>23</v>
      </c>
      <c r="L516" s="44">
        <v>1</v>
      </c>
      <c r="M516" s="44">
        <v>4</v>
      </c>
      <c r="N516" s="44">
        <v>4</v>
      </c>
      <c r="O516"/>
      <c r="P516"/>
      <c r="Q516"/>
      <c r="R516"/>
      <c r="S516"/>
      <c r="T516"/>
      <c r="U516"/>
      <c r="V516"/>
      <c r="W516"/>
      <c r="X516"/>
      <c r="Y516"/>
      <c r="Z516"/>
      <c r="AA516"/>
    </row>
    <row r="517" spans="1:27" s="42" customFormat="1">
      <c r="B517" s="63" t="s">
        <v>411</v>
      </c>
      <c r="K517" s="47" t="str">
        <f>MID($B515,32-K515,K516)</f>
        <v>00000000000000000000000</v>
      </c>
      <c r="L517" s="47" t="str">
        <f>MID($B515,32-L515,L516)</f>
        <v>0</v>
      </c>
      <c r="M517" s="47" t="str">
        <f>MID($B515,32-M515,M516)</f>
        <v>0000</v>
      </c>
      <c r="N517" s="47" t="str">
        <f>MID($B515,32-N515,N516)</f>
        <v>0000</v>
      </c>
      <c r="O517"/>
      <c r="P517"/>
      <c r="Q517"/>
      <c r="R517"/>
      <c r="S517"/>
      <c r="T517"/>
      <c r="U517"/>
      <c r="V517"/>
      <c r="W517"/>
      <c r="X517"/>
      <c r="Y517"/>
      <c r="Z517"/>
      <c r="AA517"/>
    </row>
    <row r="518" spans="1:27" s="42" customFormat="1">
      <c r="B518" s="64" t="s">
        <v>412</v>
      </c>
      <c r="K518" s="47" t="s">
        <v>353</v>
      </c>
      <c r="L518" s="44">
        <f>BIN2DEC(L517)</f>
        <v>0</v>
      </c>
      <c r="M518" s="47" t="s">
        <v>353</v>
      </c>
      <c r="N518" s="44">
        <f>BIN2DEC(N517)</f>
        <v>0</v>
      </c>
      <c r="O518"/>
      <c r="P518"/>
      <c r="Q518"/>
      <c r="R518"/>
      <c r="S518"/>
      <c r="T518"/>
      <c r="U518"/>
      <c r="V518"/>
      <c r="W518"/>
      <c r="X518"/>
      <c r="Y518"/>
      <c r="Z518"/>
      <c r="AA518"/>
    </row>
    <row r="519" spans="1:27" s="42" customFormat="1" hidden="1">
      <c r="B519" s="64" t="str">
        <f>K519&amp;L519&amp;M519&amp;N519&amp;O519&amp;P519&amp;Q519&amp;R519&amp;S519&amp;T519&amp;U519&amp;V519&amp;W519&amp;X519&amp;Y519&amp;Z519&amp;AA519&amp;AB519&amp;AC519&amp;AD519</f>
        <v>00000000000000000000000000000000</v>
      </c>
      <c r="C519" s="42" t="str">
        <f>MID($B519,(8-C$1)*4+1,4)</f>
        <v>0000</v>
      </c>
      <c r="D519" s="42" t="str">
        <f t="shared" ref="D519:J519" si="484">MID($B519,(8-D$1)*4+1,4)</f>
        <v>0000</v>
      </c>
      <c r="E519" s="42" t="str">
        <f t="shared" si="484"/>
        <v>0000</v>
      </c>
      <c r="F519" s="42" t="str">
        <f t="shared" si="484"/>
        <v>0000</v>
      </c>
      <c r="G519" s="42" t="str">
        <f t="shared" si="484"/>
        <v>0000</v>
      </c>
      <c r="H519" s="42" t="str">
        <f t="shared" si="484"/>
        <v>0000</v>
      </c>
      <c r="I519" s="42" t="str">
        <f t="shared" si="484"/>
        <v>0000</v>
      </c>
      <c r="J519" s="42" t="str">
        <f t="shared" si="484"/>
        <v>0000</v>
      </c>
      <c r="K519" s="61" t="str">
        <f>K517</f>
        <v>00000000000000000000000</v>
      </c>
      <c r="L519" s="62" t="str">
        <f>DEC2BIN(L518,L516)</f>
        <v>0</v>
      </c>
      <c r="M519" s="103" t="str">
        <f>M517</f>
        <v>0000</v>
      </c>
      <c r="N519" s="62" t="str">
        <f t="shared" ref="N519" si="485">DEC2BIN(N518,N516)</f>
        <v>0000</v>
      </c>
      <c r="O519" s="62"/>
      <c r="P519" s="62"/>
      <c r="Q519" s="62"/>
      <c r="R519" s="62"/>
      <c r="S519" s="62"/>
      <c r="T519"/>
      <c r="U519"/>
      <c r="V519"/>
      <c r="W519"/>
      <c r="X519"/>
      <c r="Y519"/>
      <c r="Z519"/>
    </row>
    <row r="520" spans="1:27" s="42" customFormat="1">
      <c r="A520" s="42" t="str">
        <f>IF(B520&lt;&gt;B514,"Register value modified:","Register matches RegDump:")</f>
        <v>Register matches RegDump:</v>
      </c>
      <c r="B520" s="64" t="str">
        <f>"0x"&amp;C520&amp;D520&amp;E520&amp;F520&amp;G520&amp;H520&amp;I520&amp;J520</f>
        <v>0x00000000</v>
      </c>
      <c r="C520" s="42" t="str">
        <f>BIN2HEX(C519,1)</f>
        <v>0</v>
      </c>
      <c r="D520" s="42" t="str">
        <f t="shared" ref="D520:J520" si="486">BIN2HEX(D519,1)</f>
        <v>0</v>
      </c>
      <c r="E520" s="42" t="str">
        <f t="shared" si="486"/>
        <v>0</v>
      </c>
      <c r="F520" s="42" t="str">
        <f t="shared" si="486"/>
        <v>0</v>
      </c>
      <c r="G520" s="42" t="str">
        <f t="shared" si="486"/>
        <v>0</v>
      </c>
      <c r="H520" s="42" t="str">
        <f t="shared" si="486"/>
        <v>0</v>
      </c>
      <c r="I520" s="42" t="str">
        <f t="shared" si="486"/>
        <v>0</v>
      </c>
      <c r="J520" s="42" t="str">
        <f t="shared" si="486"/>
        <v>0</v>
      </c>
      <c r="K520" s="61"/>
      <c r="L520" s="62"/>
      <c r="M520" s="62"/>
      <c r="N520" s="62"/>
      <c r="O520" s="62"/>
      <c r="P520" s="62"/>
      <c r="Q520" s="62"/>
      <c r="R520" s="62"/>
      <c r="S520" s="62"/>
      <c r="T520"/>
      <c r="U520"/>
      <c r="V520"/>
      <c r="W520"/>
      <c r="X520"/>
      <c r="Y520"/>
      <c r="Z520"/>
    </row>
    <row r="522" spans="1:27" s="42" customFormat="1">
      <c r="A522" s="41" t="s">
        <v>490</v>
      </c>
      <c r="B522" s="42" t="str">
        <f xml:space="preserve"> VLOOKUP(A522,'Reg Dump'!A:C,2,FALSE)</f>
        <v>0x00000000</v>
      </c>
      <c r="C522" s="43" t="str">
        <f t="shared" ref="C522:J522" si="487">HEX2BIN(LEFT(RIGHT(RIGHT($B522,8),C$1),1),4)</f>
        <v>0000</v>
      </c>
      <c r="D522" s="43" t="str">
        <f t="shared" si="487"/>
        <v>0000</v>
      </c>
      <c r="E522" s="43" t="str">
        <f t="shared" si="487"/>
        <v>0000</v>
      </c>
      <c r="F522" s="43" t="str">
        <f t="shared" si="487"/>
        <v>0000</v>
      </c>
      <c r="G522" s="43" t="str">
        <f t="shared" si="487"/>
        <v>0000</v>
      </c>
      <c r="H522" s="43" t="str">
        <f t="shared" si="487"/>
        <v>0000</v>
      </c>
      <c r="I522" s="43" t="str">
        <f t="shared" si="487"/>
        <v>0000</v>
      </c>
      <c r="J522" s="43" t="str">
        <f t="shared" si="487"/>
        <v>0000</v>
      </c>
      <c r="K522" s="44" t="s">
        <v>590</v>
      </c>
      <c r="L522" s="44" t="s">
        <v>591</v>
      </c>
      <c r="M522" s="44" t="s">
        <v>86</v>
      </c>
      <c r="N522" s="44" t="s">
        <v>592</v>
      </c>
      <c r="O522" s="44" t="s">
        <v>593</v>
      </c>
      <c r="P522" s="44" t="s">
        <v>594</v>
      </c>
      <c r="Q522" s="44" t="s">
        <v>595</v>
      </c>
      <c r="R522" s="44" t="s">
        <v>596</v>
      </c>
      <c r="S522" s="44" t="s">
        <v>597</v>
      </c>
      <c r="T522" s="44" t="s">
        <v>598</v>
      </c>
      <c r="U522" s="44" t="s">
        <v>599</v>
      </c>
      <c r="V522" s="44" t="s">
        <v>600</v>
      </c>
      <c r="W522"/>
      <c r="X522"/>
      <c r="Y522"/>
      <c r="Z522"/>
    </row>
    <row r="523" spans="1:27" s="42" customFormat="1" hidden="1">
      <c r="B523" s="42" t="str">
        <f>CONCATENATE(C522,D522,E522,F522,G522,H522,I522,J522)</f>
        <v>00000000000000000000000000000000</v>
      </c>
      <c r="K523" s="44">
        <v>31</v>
      </c>
      <c r="L523" s="51">
        <v>21</v>
      </c>
      <c r="M523" s="44">
        <v>11</v>
      </c>
      <c r="N523" s="44">
        <v>8</v>
      </c>
      <c r="O523" s="51">
        <v>7</v>
      </c>
      <c r="P523" s="51">
        <v>6</v>
      </c>
      <c r="Q523" s="51">
        <v>5</v>
      </c>
      <c r="R523" s="51">
        <v>4</v>
      </c>
      <c r="S523" s="51">
        <v>3</v>
      </c>
      <c r="T523" s="51">
        <v>2</v>
      </c>
      <c r="U523" s="51">
        <v>1</v>
      </c>
      <c r="V523" s="51">
        <v>0</v>
      </c>
      <c r="W523"/>
      <c r="X523"/>
      <c r="Y523"/>
      <c r="Z523"/>
    </row>
    <row r="524" spans="1:27" s="42" customFormat="1" hidden="1">
      <c r="K524" s="44">
        <v>10</v>
      </c>
      <c r="L524" s="44">
        <v>10</v>
      </c>
      <c r="M524" s="44">
        <v>3</v>
      </c>
      <c r="N524" s="44">
        <v>1</v>
      </c>
      <c r="O524" s="44">
        <v>1</v>
      </c>
      <c r="P524" s="44">
        <v>1</v>
      </c>
      <c r="Q524" s="44">
        <v>1</v>
      </c>
      <c r="R524" s="44">
        <v>1</v>
      </c>
      <c r="S524" s="44">
        <v>1</v>
      </c>
      <c r="T524" s="44">
        <v>1</v>
      </c>
      <c r="U524" s="44">
        <v>1</v>
      </c>
      <c r="V524" s="44">
        <v>1</v>
      </c>
      <c r="W524"/>
      <c r="X524"/>
      <c r="Y524"/>
      <c r="Z524"/>
    </row>
    <row r="525" spans="1:27" s="42" customFormat="1">
      <c r="B525" s="63" t="s">
        <v>411</v>
      </c>
      <c r="K525" s="47" t="str">
        <f t="shared" ref="K525:V525" si="488">MID($B523,32-K523,K524)</f>
        <v>0000000000</v>
      </c>
      <c r="L525" s="47" t="str">
        <f t="shared" si="488"/>
        <v>0000000000</v>
      </c>
      <c r="M525" s="47" t="str">
        <f t="shared" si="488"/>
        <v>000</v>
      </c>
      <c r="N525" s="47" t="str">
        <f t="shared" si="488"/>
        <v>0</v>
      </c>
      <c r="O525" s="47" t="str">
        <f t="shared" si="488"/>
        <v>0</v>
      </c>
      <c r="P525" s="47" t="str">
        <f t="shared" si="488"/>
        <v>0</v>
      </c>
      <c r="Q525" s="47" t="str">
        <f t="shared" si="488"/>
        <v>0</v>
      </c>
      <c r="R525" s="47" t="str">
        <f t="shared" si="488"/>
        <v>0</v>
      </c>
      <c r="S525" s="47" t="str">
        <f t="shared" si="488"/>
        <v>0</v>
      </c>
      <c r="T525" s="47" t="str">
        <f t="shared" si="488"/>
        <v>0</v>
      </c>
      <c r="U525" s="47" t="str">
        <f t="shared" si="488"/>
        <v>0</v>
      </c>
      <c r="V525" s="47" t="str">
        <f t="shared" si="488"/>
        <v>0</v>
      </c>
      <c r="W525"/>
      <c r="X525"/>
      <c r="Y525"/>
      <c r="Z525"/>
    </row>
    <row r="526" spans="1:27" s="42" customFormat="1">
      <c r="B526" s="64" t="s">
        <v>412</v>
      </c>
      <c r="K526" s="71">
        <f>BIN2DEC(K525)</f>
        <v>0</v>
      </c>
      <c r="L526" s="44">
        <f>BIN2DEC(L525)</f>
        <v>0</v>
      </c>
      <c r="M526" s="44" t="s">
        <v>353</v>
      </c>
      <c r="N526" s="44">
        <f t="shared" ref="N526:V526" si="489">BIN2DEC(N525)</f>
        <v>0</v>
      </c>
      <c r="O526" s="44">
        <f t="shared" si="489"/>
        <v>0</v>
      </c>
      <c r="P526" s="44">
        <f t="shared" si="489"/>
        <v>0</v>
      </c>
      <c r="Q526" s="44">
        <f t="shared" si="489"/>
        <v>0</v>
      </c>
      <c r="R526" s="44">
        <f t="shared" si="489"/>
        <v>0</v>
      </c>
      <c r="S526" s="44">
        <f t="shared" si="489"/>
        <v>0</v>
      </c>
      <c r="T526" s="44">
        <f t="shared" si="489"/>
        <v>0</v>
      </c>
      <c r="U526" s="44">
        <f t="shared" si="489"/>
        <v>0</v>
      </c>
      <c r="V526" s="44">
        <f t="shared" si="489"/>
        <v>0</v>
      </c>
      <c r="W526"/>
      <c r="X526"/>
      <c r="Y526"/>
      <c r="Z526"/>
    </row>
    <row r="527" spans="1:27" s="42" customFormat="1" hidden="1">
      <c r="B527" s="64" t="str">
        <f>K527&amp;L527&amp;M527&amp;N527&amp;O527&amp;P527&amp;Q527&amp;R527&amp;S527&amp;T527&amp;U527&amp;V527&amp;W527&amp;X527&amp;Y527&amp;Z527&amp;AA527&amp;AB527&amp;AC527&amp;AD527</f>
        <v>00000000000000000000000000000000</v>
      </c>
      <c r="C527" s="42" t="str">
        <f>MID($B527,(8-C$1)*4+1,4)</f>
        <v>0000</v>
      </c>
      <c r="D527" s="42" t="str">
        <f t="shared" ref="D527:J527" si="490">MID($B527,(8-D$1)*4+1,4)</f>
        <v>0000</v>
      </c>
      <c r="E527" s="42" t="str">
        <f t="shared" si="490"/>
        <v>0000</v>
      </c>
      <c r="F527" s="42" t="str">
        <f t="shared" si="490"/>
        <v>0000</v>
      </c>
      <c r="G527" s="42" t="str">
        <f t="shared" si="490"/>
        <v>0000</v>
      </c>
      <c r="H527" s="42" t="str">
        <f t="shared" si="490"/>
        <v>0000</v>
      </c>
      <c r="I527" s="42" t="str">
        <f t="shared" si="490"/>
        <v>0000</v>
      </c>
      <c r="J527" s="42" t="str">
        <f t="shared" si="490"/>
        <v>0000</v>
      </c>
      <c r="K527" s="61" t="str">
        <f>K525</f>
        <v>0000000000</v>
      </c>
      <c r="L527" s="62" t="str">
        <f>DEC2BIN(L526,L524)</f>
        <v>0000000000</v>
      </c>
      <c r="M527" s="103" t="str">
        <f>M525</f>
        <v>000</v>
      </c>
      <c r="N527" s="62" t="str">
        <f t="shared" ref="N527:V527" si="491">DEC2BIN(N526,N524)</f>
        <v>0</v>
      </c>
      <c r="O527" s="62" t="str">
        <f t="shared" si="491"/>
        <v>0</v>
      </c>
      <c r="P527" s="62" t="str">
        <f t="shared" si="491"/>
        <v>0</v>
      </c>
      <c r="Q527" s="62" t="str">
        <f t="shared" si="491"/>
        <v>0</v>
      </c>
      <c r="R527" s="62" t="str">
        <f t="shared" si="491"/>
        <v>0</v>
      </c>
      <c r="S527" s="62" t="str">
        <f t="shared" si="491"/>
        <v>0</v>
      </c>
      <c r="T527" s="62" t="str">
        <f t="shared" si="491"/>
        <v>0</v>
      </c>
      <c r="U527" s="62" t="str">
        <f t="shared" si="491"/>
        <v>0</v>
      </c>
      <c r="V527" s="62" t="str">
        <f t="shared" si="491"/>
        <v>0</v>
      </c>
      <c r="W527"/>
      <c r="X527"/>
      <c r="Y527"/>
      <c r="Z527"/>
    </row>
    <row r="528" spans="1:27" s="42" customFormat="1">
      <c r="A528" s="42" t="str">
        <f>IF(B528&lt;&gt;B522,"Register value modified:","Register matches RegDump:")</f>
        <v>Register matches RegDump:</v>
      </c>
      <c r="B528" s="64" t="str">
        <f>"0x"&amp;C528&amp;D528&amp;E528&amp;F528&amp;G528&amp;H528&amp;I528&amp;J528</f>
        <v>0x00000000</v>
      </c>
      <c r="C528" s="42" t="str">
        <f>BIN2HEX(C527,1)</f>
        <v>0</v>
      </c>
      <c r="D528" s="42" t="str">
        <f t="shared" ref="D528:J528" si="492">BIN2HEX(D527,1)</f>
        <v>0</v>
      </c>
      <c r="E528" s="42" t="str">
        <f t="shared" si="492"/>
        <v>0</v>
      </c>
      <c r="F528" s="42" t="str">
        <f t="shared" si="492"/>
        <v>0</v>
      </c>
      <c r="G528" s="42" t="str">
        <f t="shared" si="492"/>
        <v>0</v>
      </c>
      <c r="H528" s="42" t="str">
        <f t="shared" si="492"/>
        <v>0</v>
      </c>
      <c r="I528" s="42" t="str">
        <f t="shared" si="492"/>
        <v>0</v>
      </c>
      <c r="J528" s="42" t="str">
        <f t="shared" si="492"/>
        <v>0</v>
      </c>
      <c r="K528" s="61"/>
      <c r="L528" s="62"/>
      <c r="M528" s="62"/>
      <c r="N528" s="62"/>
      <c r="O528" s="62"/>
      <c r="P528" s="62"/>
      <c r="Q528" s="62"/>
      <c r="R528" s="62"/>
      <c r="S528" s="62"/>
      <c r="T528"/>
      <c r="U528"/>
      <c r="V528"/>
      <c r="W528"/>
      <c r="X528"/>
      <c r="Y528"/>
      <c r="Z528"/>
    </row>
    <row r="530" spans="1:37" s="42" customFormat="1">
      <c r="A530" s="41" t="s">
        <v>601</v>
      </c>
      <c r="B530" s="42" t="str">
        <f xml:space="preserve"> VLOOKUP(A530,'Reg Dump'!A:C,2,FALSE)</f>
        <v>0x00000000</v>
      </c>
      <c r="C530" s="43" t="str">
        <f t="shared" ref="C530:J530" si="493">HEX2BIN(LEFT(RIGHT(RIGHT($B530,8),C$1),1),4)</f>
        <v>0000</v>
      </c>
      <c r="D530" s="43" t="str">
        <f t="shared" si="493"/>
        <v>0000</v>
      </c>
      <c r="E530" s="43" t="str">
        <f t="shared" si="493"/>
        <v>0000</v>
      </c>
      <c r="F530" s="43" t="str">
        <f t="shared" si="493"/>
        <v>0000</v>
      </c>
      <c r="G530" s="43" t="str">
        <f t="shared" si="493"/>
        <v>0000</v>
      </c>
      <c r="H530" s="43" t="str">
        <f t="shared" si="493"/>
        <v>0000</v>
      </c>
      <c r="I530" s="43" t="str">
        <f t="shared" si="493"/>
        <v>0000</v>
      </c>
      <c r="J530" s="43" t="str">
        <f t="shared" si="493"/>
        <v>0000</v>
      </c>
      <c r="K530" s="44" t="s">
        <v>86</v>
      </c>
      <c r="L530" s="44" t="s">
        <v>602</v>
      </c>
      <c r="M530" s="44" t="s">
        <v>603</v>
      </c>
      <c r="N530" s="44" t="s">
        <v>604</v>
      </c>
      <c r="O530" s="44" t="s">
        <v>605</v>
      </c>
      <c r="P530" s="44" t="s">
        <v>606</v>
      </c>
      <c r="Q530" s="44" t="s">
        <v>607</v>
      </c>
      <c r="R530" s="44" t="s">
        <v>608</v>
      </c>
      <c r="S530" s="44" t="s">
        <v>609</v>
      </c>
      <c r="T530" s="44" t="s">
        <v>610</v>
      </c>
      <c r="U530" s="44" t="s">
        <v>611</v>
      </c>
      <c r="V530" s="44" t="s">
        <v>612</v>
      </c>
      <c r="W530" s="44" t="s">
        <v>613</v>
      </c>
      <c r="X530" s="44" t="s">
        <v>86</v>
      </c>
      <c r="Y530" s="44" t="s">
        <v>614</v>
      </c>
      <c r="Z530" s="44" t="s">
        <v>615</v>
      </c>
      <c r="AA530" s="44" t="s">
        <v>616</v>
      </c>
      <c r="AB530" s="44" t="s">
        <v>617</v>
      </c>
      <c r="AC530" s="44" t="s">
        <v>618</v>
      </c>
      <c r="AD530" s="44" t="s">
        <v>619</v>
      </c>
      <c r="AE530" s="44" t="s">
        <v>620</v>
      </c>
      <c r="AF530" s="44" t="s">
        <v>621</v>
      </c>
      <c r="AG530" s="44" t="s">
        <v>622</v>
      </c>
      <c r="AH530" s="44" t="s">
        <v>623</v>
      </c>
      <c r="AI530" s="44" t="s">
        <v>624</v>
      </c>
      <c r="AJ530" s="44" t="s">
        <v>625</v>
      </c>
      <c r="AK530"/>
    </row>
    <row r="531" spans="1:37" s="42" customFormat="1" hidden="1">
      <c r="B531" s="42" t="str">
        <f>CONCATENATE(C530,D530,E530,F530,G530,H530,I530,J530)</f>
        <v>00000000000000000000000000000000</v>
      </c>
      <c r="K531" s="44">
        <v>31</v>
      </c>
      <c r="L531" s="51">
        <v>27</v>
      </c>
      <c r="M531" s="44">
        <v>26</v>
      </c>
      <c r="N531" s="44">
        <v>25</v>
      </c>
      <c r="O531" s="51">
        <v>24</v>
      </c>
      <c r="P531" s="51">
        <v>23</v>
      </c>
      <c r="Q531" s="51">
        <v>22</v>
      </c>
      <c r="R531" s="51">
        <v>21</v>
      </c>
      <c r="S531" s="51">
        <v>20</v>
      </c>
      <c r="T531" s="51">
        <v>19</v>
      </c>
      <c r="U531" s="51">
        <v>18</v>
      </c>
      <c r="V531" s="51">
        <v>17</v>
      </c>
      <c r="W531" s="51">
        <v>16</v>
      </c>
      <c r="X531" s="51">
        <v>15</v>
      </c>
      <c r="Y531" s="51">
        <v>11</v>
      </c>
      <c r="Z531" s="51">
        <v>10</v>
      </c>
      <c r="AA531" s="51">
        <v>9</v>
      </c>
      <c r="AB531" s="51">
        <v>8</v>
      </c>
      <c r="AC531" s="51">
        <v>7</v>
      </c>
      <c r="AD531" s="51">
        <v>6</v>
      </c>
      <c r="AE531" s="51">
        <v>5</v>
      </c>
      <c r="AF531" s="51">
        <v>4</v>
      </c>
      <c r="AG531" s="51">
        <v>3</v>
      </c>
      <c r="AH531" s="51">
        <v>2</v>
      </c>
      <c r="AI531" s="51">
        <v>1</v>
      </c>
      <c r="AJ531" s="51">
        <v>0</v>
      </c>
      <c r="AK531"/>
    </row>
    <row r="532" spans="1:37" s="42" customFormat="1" hidden="1">
      <c r="K532" s="44">
        <v>4</v>
      </c>
      <c r="L532" s="44">
        <v>1</v>
      </c>
      <c r="M532" s="44">
        <v>1</v>
      </c>
      <c r="N532" s="44">
        <v>1</v>
      </c>
      <c r="O532" s="44">
        <v>1</v>
      </c>
      <c r="P532" s="44">
        <v>1</v>
      </c>
      <c r="Q532" s="44">
        <v>1</v>
      </c>
      <c r="R532" s="44">
        <v>1</v>
      </c>
      <c r="S532" s="44">
        <v>1</v>
      </c>
      <c r="T532" s="44">
        <v>1</v>
      </c>
      <c r="U532" s="44">
        <v>1</v>
      </c>
      <c r="V532" s="44">
        <v>1</v>
      </c>
      <c r="W532" s="44">
        <v>1</v>
      </c>
      <c r="X532" s="44">
        <v>4</v>
      </c>
      <c r="Y532" s="44">
        <v>1</v>
      </c>
      <c r="Z532" s="44">
        <v>1</v>
      </c>
      <c r="AA532" s="44">
        <v>1</v>
      </c>
      <c r="AB532" s="44">
        <v>1</v>
      </c>
      <c r="AC532" s="44">
        <v>1</v>
      </c>
      <c r="AD532" s="44">
        <v>1</v>
      </c>
      <c r="AE532" s="44">
        <v>1</v>
      </c>
      <c r="AF532" s="44">
        <v>1</v>
      </c>
      <c r="AG532" s="44">
        <v>1</v>
      </c>
      <c r="AH532" s="44">
        <v>1</v>
      </c>
      <c r="AI532" s="44">
        <v>1</v>
      </c>
      <c r="AJ532" s="44">
        <v>1</v>
      </c>
      <c r="AK532"/>
    </row>
    <row r="533" spans="1:37" s="42" customFormat="1">
      <c r="B533" s="63" t="s">
        <v>411</v>
      </c>
      <c r="K533" s="47" t="str">
        <f t="shared" ref="K533:AJ533" si="494">MID($B531,32-K531,K532)</f>
        <v>0000</v>
      </c>
      <c r="L533" s="47" t="str">
        <f t="shared" si="494"/>
        <v>0</v>
      </c>
      <c r="M533" s="47" t="str">
        <f t="shared" si="494"/>
        <v>0</v>
      </c>
      <c r="N533" s="47" t="str">
        <f t="shared" si="494"/>
        <v>0</v>
      </c>
      <c r="O533" s="47" t="str">
        <f t="shared" si="494"/>
        <v>0</v>
      </c>
      <c r="P533" s="47" t="str">
        <f t="shared" si="494"/>
        <v>0</v>
      </c>
      <c r="Q533" s="47" t="str">
        <f t="shared" si="494"/>
        <v>0</v>
      </c>
      <c r="R533" s="47" t="str">
        <f t="shared" si="494"/>
        <v>0</v>
      </c>
      <c r="S533" s="47" t="str">
        <f t="shared" si="494"/>
        <v>0</v>
      </c>
      <c r="T533" s="47" t="str">
        <f t="shared" si="494"/>
        <v>0</v>
      </c>
      <c r="U533" s="47" t="str">
        <f t="shared" si="494"/>
        <v>0</v>
      </c>
      <c r="V533" s="47" t="str">
        <f t="shared" si="494"/>
        <v>0</v>
      </c>
      <c r="W533" s="47" t="str">
        <f t="shared" si="494"/>
        <v>0</v>
      </c>
      <c r="X533" s="47" t="str">
        <f t="shared" si="494"/>
        <v>0000</v>
      </c>
      <c r="Y533" s="47" t="str">
        <f t="shared" si="494"/>
        <v>0</v>
      </c>
      <c r="Z533" s="47" t="str">
        <f t="shared" si="494"/>
        <v>0</v>
      </c>
      <c r="AA533" s="47" t="str">
        <f t="shared" si="494"/>
        <v>0</v>
      </c>
      <c r="AB533" s="47" t="str">
        <f t="shared" si="494"/>
        <v>0</v>
      </c>
      <c r="AC533" s="47" t="str">
        <f t="shared" si="494"/>
        <v>0</v>
      </c>
      <c r="AD533" s="47" t="str">
        <f t="shared" si="494"/>
        <v>0</v>
      </c>
      <c r="AE533" s="47" t="str">
        <f t="shared" si="494"/>
        <v>0</v>
      </c>
      <c r="AF533" s="47" t="str">
        <f t="shared" si="494"/>
        <v>0</v>
      </c>
      <c r="AG533" s="47" t="str">
        <f t="shared" si="494"/>
        <v>0</v>
      </c>
      <c r="AH533" s="47" t="str">
        <f t="shared" si="494"/>
        <v>0</v>
      </c>
      <c r="AI533" s="47" t="str">
        <f t="shared" si="494"/>
        <v>0</v>
      </c>
      <c r="AJ533" s="47" t="str">
        <f t="shared" si="494"/>
        <v>0</v>
      </c>
      <c r="AK533"/>
    </row>
    <row r="534" spans="1:37" s="42" customFormat="1">
      <c r="B534" s="64" t="s">
        <v>412</v>
      </c>
      <c r="K534" s="47" t="s">
        <v>353</v>
      </c>
      <c r="L534" s="44">
        <f t="shared" ref="L534:AJ534" si="495">BIN2DEC(L533)</f>
        <v>0</v>
      </c>
      <c r="M534" s="71">
        <f t="shared" si="495"/>
        <v>0</v>
      </c>
      <c r="N534" s="44">
        <f t="shared" si="495"/>
        <v>0</v>
      </c>
      <c r="O534" s="44">
        <f t="shared" si="495"/>
        <v>0</v>
      </c>
      <c r="P534" s="44">
        <f t="shared" si="495"/>
        <v>0</v>
      </c>
      <c r="Q534" s="44">
        <f t="shared" si="495"/>
        <v>0</v>
      </c>
      <c r="R534" s="44">
        <f t="shared" si="495"/>
        <v>0</v>
      </c>
      <c r="S534" s="44">
        <f t="shared" si="495"/>
        <v>0</v>
      </c>
      <c r="T534" s="44">
        <f t="shared" si="495"/>
        <v>0</v>
      </c>
      <c r="U534" s="44">
        <f t="shared" si="495"/>
        <v>0</v>
      </c>
      <c r="V534" s="44">
        <f t="shared" si="495"/>
        <v>0</v>
      </c>
      <c r="W534" s="44">
        <f t="shared" si="495"/>
        <v>0</v>
      </c>
      <c r="X534" s="44">
        <f t="shared" si="495"/>
        <v>0</v>
      </c>
      <c r="Y534" s="44">
        <f t="shared" si="495"/>
        <v>0</v>
      </c>
      <c r="Z534" s="44">
        <f t="shared" si="495"/>
        <v>0</v>
      </c>
      <c r="AA534" s="44">
        <f t="shared" si="495"/>
        <v>0</v>
      </c>
      <c r="AB534" s="44">
        <f t="shared" si="495"/>
        <v>0</v>
      </c>
      <c r="AC534" s="44">
        <f t="shared" si="495"/>
        <v>0</v>
      </c>
      <c r="AD534" s="44">
        <f t="shared" si="495"/>
        <v>0</v>
      </c>
      <c r="AE534" s="44">
        <f t="shared" si="495"/>
        <v>0</v>
      </c>
      <c r="AF534" s="44">
        <f t="shared" si="495"/>
        <v>0</v>
      </c>
      <c r="AG534" s="44">
        <f t="shared" si="495"/>
        <v>0</v>
      </c>
      <c r="AH534" s="44">
        <f t="shared" si="495"/>
        <v>0</v>
      </c>
      <c r="AI534" s="44">
        <f t="shared" si="495"/>
        <v>0</v>
      </c>
      <c r="AJ534" s="44">
        <f t="shared" si="495"/>
        <v>0</v>
      </c>
      <c r="AK534"/>
    </row>
    <row r="535" spans="1:37" s="42" customFormat="1" hidden="1">
      <c r="B535" s="64" t="str">
        <f>K535&amp;L535&amp;M535&amp;N535&amp;O535&amp;P535&amp;Q535&amp;R535&amp;S535&amp;T535&amp;U535&amp;V535&amp;W535&amp;X535&amp;Y535&amp;Z535&amp;AA535&amp;AB535&amp;AC535&amp;AD535&amp;AE535&amp;AF535&amp;AG535&amp;AH535&amp;AI535&amp;AJ535</f>
        <v>00000000000000000000000000000000</v>
      </c>
      <c r="C535" s="42" t="str">
        <f>MID($B535,(8-C$1)*4+1,4)</f>
        <v>0000</v>
      </c>
      <c r="D535" s="42" t="str">
        <f t="shared" ref="D535:J535" si="496">MID($B535,(8-D$1)*4+1,4)</f>
        <v>0000</v>
      </c>
      <c r="E535" s="42" t="str">
        <f t="shared" si="496"/>
        <v>0000</v>
      </c>
      <c r="F535" s="42" t="str">
        <f t="shared" si="496"/>
        <v>0000</v>
      </c>
      <c r="G535" s="42" t="str">
        <f t="shared" si="496"/>
        <v>0000</v>
      </c>
      <c r="H535" s="42" t="str">
        <f t="shared" si="496"/>
        <v>0000</v>
      </c>
      <c r="I535" s="42" t="str">
        <f t="shared" si="496"/>
        <v>0000</v>
      </c>
      <c r="J535" s="42" t="str">
        <f t="shared" si="496"/>
        <v>0000</v>
      </c>
      <c r="K535" s="61" t="str">
        <f>K533</f>
        <v>0000</v>
      </c>
      <c r="L535" s="62" t="str">
        <f>DEC2BIN(L534,L532)</f>
        <v>0</v>
      </c>
      <c r="M535" s="103" t="str">
        <f>M533</f>
        <v>0</v>
      </c>
      <c r="N535" s="62" t="str">
        <f t="shared" ref="N535:AJ535" si="497">DEC2BIN(N534,N532)</f>
        <v>0</v>
      </c>
      <c r="O535" s="62" t="str">
        <f t="shared" si="497"/>
        <v>0</v>
      </c>
      <c r="P535" s="62" t="str">
        <f t="shared" si="497"/>
        <v>0</v>
      </c>
      <c r="Q535" s="62" t="str">
        <f t="shared" si="497"/>
        <v>0</v>
      </c>
      <c r="R535" s="62" t="str">
        <f t="shared" si="497"/>
        <v>0</v>
      </c>
      <c r="S535" s="62" t="str">
        <f t="shared" si="497"/>
        <v>0</v>
      </c>
      <c r="T535" s="62" t="str">
        <f t="shared" si="497"/>
        <v>0</v>
      </c>
      <c r="U535" s="62" t="str">
        <f t="shared" si="497"/>
        <v>0</v>
      </c>
      <c r="V535" s="62" t="str">
        <f t="shared" si="497"/>
        <v>0</v>
      </c>
      <c r="W535" s="62" t="str">
        <f t="shared" si="497"/>
        <v>0</v>
      </c>
      <c r="X535" s="62" t="str">
        <f t="shared" si="497"/>
        <v>0000</v>
      </c>
      <c r="Y535" s="62" t="str">
        <f t="shared" si="497"/>
        <v>0</v>
      </c>
      <c r="Z535" s="62" t="str">
        <f t="shared" si="497"/>
        <v>0</v>
      </c>
      <c r="AA535" s="62" t="str">
        <f t="shared" si="497"/>
        <v>0</v>
      </c>
      <c r="AB535" s="62" t="str">
        <f t="shared" si="497"/>
        <v>0</v>
      </c>
      <c r="AC535" s="62" t="str">
        <f t="shared" si="497"/>
        <v>0</v>
      </c>
      <c r="AD535" s="62" t="str">
        <f t="shared" si="497"/>
        <v>0</v>
      </c>
      <c r="AE535" s="62" t="str">
        <f t="shared" si="497"/>
        <v>0</v>
      </c>
      <c r="AF535" s="62" t="str">
        <f t="shared" si="497"/>
        <v>0</v>
      </c>
      <c r="AG535" s="62" t="str">
        <f t="shared" si="497"/>
        <v>0</v>
      </c>
      <c r="AH535" s="62" t="str">
        <f t="shared" si="497"/>
        <v>0</v>
      </c>
      <c r="AI535" s="62" t="str">
        <f t="shared" si="497"/>
        <v>0</v>
      </c>
      <c r="AJ535" s="62" t="str">
        <f t="shared" si="497"/>
        <v>0</v>
      </c>
    </row>
    <row r="536" spans="1:37" s="42" customFormat="1">
      <c r="A536" s="42" t="str">
        <f>IF(B536&lt;&gt;B530,"Register value modified:","Register matches RegDump:")</f>
        <v>Register matches RegDump:</v>
      </c>
      <c r="B536" s="64" t="str">
        <f>"0x"&amp;C536&amp;D536&amp;E536&amp;F536&amp;G536&amp;H536&amp;I536&amp;J536</f>
        <v>0x00000000</v>
      </c>
      <c r="C536" s="42" t="str">
        <f>BIN2HEX(C535,1)</f>
        <v>0</v>
      </c>
      <c r="D536" s="42" t="str">
        <f t="shared" ref="D536:J536" si="498">BIN2HEX(D535,1)</f>
        <v>0</v>
      </c>
      <c r="E536" s="42" t="str">
        <f t="shared" si="498"/>
        <v>0</v>
      </c>
      <c r="F536" s="42" t="str">
        <f t="shared" si="498"/>
        <v>0</v>
      </c>
      <c r="G536" s="42" t="str">
        <f t="shared" si="498"/>
        <v>0</v>
      </c>
      <c r="H536" s="42" t="str">
        <f t="shared" si="498"/>
        <v>0</v>
      </c>
      <c r="I536" s="42" t="str">
        <f t="shared" si="498"/>
        <v>0</v>
      </c>
      <c r="J536" s="42" t="str">
        <f t="shared" si="498"/>
        <v>0</v>
      </c>
      <c r="K536" s="61"/>
      <c r="L536" s="62"/>
      <c r="M536" s="62"/>
      <c r="N536" s="62"/>
      <c r="O536" s="62"/>
      <c r="P536" s="62"/>
      <c r="Q536" s="62"/>
      <c r="R536" s="62"/>
      <c r="S536" s="62"/>
      <c r="T536"/>
      <c r="U536"/>
      <c r="V536"/>
      <c r="W536"/>
      <c r="X536"/>
      <c r="Y536"/>
      <c r="Z536"/>
    </row>
  </sheetData>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K131"/>
  <sheetViews>
    <sheetView zoomScaleNormal="100" workbookViewId="0">
      <selection activeCell="I6" sqref="I6:K6"/>
    </sheetView>
  </sheetViews>
  <sheetFormatPr defaultRowHeight="15"/>
  <cols>
    <col min="1" max="1" width="34.5703125" bestFit="1" customWidth="1"/>
    <col min="2" max="2" width="17.85546875" style="85" bestFit="1" customWidth="1"/>
    <col min="3" max="3" width="10.85546875" bestFit="1" customWidth="1"/>
    <col min="6" max="6" width="6.85546875" bestFit="1" customWidth="1"/>
    <col min="8" max="8" width="14" customWidth="1"/>
    <col min="9" max="9" width="17.42578125" bestFit="1" customWidth="1"/>
    <col min="10" max="10" width="17.85546875" bestFit="1" customWidth="1"/>
    <col min="11" max="11" width="6" bestFit="1" customWidth="1"/>
    <col min="12" max="12" width="9.28515625" customWidth="1"/>
    <col min="13" max="13" width="7.85546875" customWidth="1"/>
  </cols>
  <sheetData>
    <row r="1" spans="1:11">
      <c r="A1" s="56" t="s">
        <v>496</v>
      </c>
      <c r="B1" s="89"/>
      <c r="C1" s="28"/>
      <c r="D1" s="28"/>
      <c r="E1" s="28"/>
      <c r="F1" s="28"/>
      <c r="G1" s="28"/>
      <c r="H1" s="28"/>
      <c r="I1" s="28"/>
      <c r="J1" s="28"/>
      <c r="K1" s="28"/>
    </row>
    <row r="2" spans="1:11">
      <c r="A2" s="56" t="s">
        <v>498</v>
      </c>
      <c r="B2" s="89"/>
      <c r="C2" s="28"/>
      <c r="D2" s="28"/>
      <c r="E2" s="28"/>
      <c r="F2" s="28"/>
      <c r="G2" s="28"/>
      <c r="H2" s="28"/>
      <c r="I2" s="28"/>
      <c r="J2" s="28"/>
      <c r="K2" s="28"/>
    </row>
    <row r="3" spans="1:11">
      <c r="A3" s="56" t="str">
        <f>CONCATENATE("2) Select a GPMC Chip Select in the 'Reg Dump' tab to see its timings. Currently selected: Chip Select ",'Reg Dump'!$B$2)</f>
        <v>2) Select a GPMC Chip Select in the 'Reg Dump' tab to see its timings. Currently selected: Chip Select 1</v>
      </c>
      <c r="B3" s="96"/>
      <c r="C3" s="28"/>
      <c r="D3" s="28"/>
      <c r="E3" s="28"/>
      <c r="F3" s="28"/>
      <c r="G3" s="28"/>
      <c r="H3" s="28"/>
      <c r="I3" s="28"/>
      <c r="J3" s="28"/>
      <c r="K3" s="28"/>
    </row>
    <row r="4" spans="1:11">
      <c r="B4" s="95"/>
    </row>
    <row r="5" spans="1:11">
      <c r="I5" s="20" t="str">
        <f>CONCATENATE("GPMC_CONFIG1_",GPMC_Chip_Select)</f>
        <v>GPMC_CONFIG1_1</v>
      </c>
      <c r="J5" s="20" t="s">
        <v>93</v>
      </c>
      <c r="K5" s="21">
        <f ca="1">BIN2DEC(K6)</f>
        <v>0</v>
      </c>
    </row>
    <row r="6" spans="1:11">
      <c r="I6" s="18">
        <f>MATCH(I5,'Reg Parse'!$A$1:$A$400,0)</f>
        <v>110</v>
      </c>
      <c r="J6" s="18">
        <f ca="1">MATCH(J5,OFFSET('Reg Parse'!$A$1,I6-1,0):OFFSET('Reg Parse'!$A$1,I6-1,32),0)</f>
        <v>30</v>
      </c>
      <c r="K6" s="18" t="str">
        <f ca="1">INDEX('Reg Parse'!$A$1:$AG$400,I6+3,J6)</f>
        <v>00</v>
      </c>
    </row>
    <row r="7" spans="1:11">
      <c r="A7" t="s">
        <v>314</v>
      </c>
      <c r="B7" s="84">
        <f>1/FCLK_Frequency*1000</f>
        <v>7.518796992481203</v>
      </c>
      <c r="C7" t="s">
        <v>499</v>
      </c>
    </row>
    <row r="8" spans="1:11">
      <c r="A8" t="s">
        <v>316</v>
      </c>
      <c r="B8" s="84">
        <f ca="1">FCLK_Frequency/(1+FCLKDIVIDER)</f>
        <v>133</v>
      </c>
      <c r="I8" s="20" t="str">
        <f>CONCATENATE("GPMC_CONFIG1_",GPMC_Chip_Select)</f>
        <v>GPMC_CONFIG1_1</v>
      </c>
      <c r="J8" s="20" t="s">
        <v>321</v>
      </c>
      <c r="K8" s="21">
        <f ca="1">BIN2DEC(K9)</f>
        <v>0</v>
      </c>
    </row>
    <row r="9" spans="1:11">
      <c r="A9" t="s">
        <v>315</v>
      </c>
      <c r="B9" s="84">
        <f ca="1">B7*(1+FCLKDIVIDER)</f>
        <v>7.518796992481203</v>
      </c>
      <c r="I9" s="18">
        <f>MATCH(I8,'Reg Parse'!$A$1:$A$400,0)</f>
        <v>110</v>
      </c>
      <c r="J9" s="18">
        <f ca="1">MATCH(J8,OFFSET('Reg Parse'!$A$1,I9-1,0):OFFSET('Reg Parse'!$A$1,I9-1,32),0)</f>
        <v>16</v>
      </c>
      <c r="K9" s="18" t="str">
        <f ca="1">INDEX('Reg Parse'!$A$1:$AG$400,I9+3,J9)</f>
        <v>00</v>
      </c>
    </row>
    <row r="10" spans="1:11">
      <c r="A10" t="s">
        <v>322</v>
      </c>
      <c r="B10" s="85">
        <f ca="1">K8</f>
        <v>0</v>
      </c>
    </row>
    <row r="11" spans="1:11">
      <c r="A11" t="s">
        <v>416</v>
      </c>
      <c r="B11" s="85">
        <f ca="1">ClkActivationTime_FCLKs*FCLK_Period</f>
        <v>0</v>
      </c>
      <c r="I11" s="20" t="str">
        <f>CONCATENATE("GPMC_CONFIG3_",GPMC_Chip_Select)</f>
        <v>GPMC_CONFIG3_1</v>
      </c>
      <c r="J11" s="20" t="s">
        <v>104</v>
      </c>
      <c r="K11" s="21">
        <f ca="1">BIN2DEC(K12)</f>
        <v>0</v>
      </c>
    </row>
    <row r="12" spans="1:11">
      <c r="I12" s="18">
        <f>MATCH(I11,'Reg Parse'!$A$1:$A$400,0)</f>
        <v>122</v>
      </c>
      <c r="J12" s="18">
        <f ca="1">MATCH(J11,OFFSET('Reg Parse'!$A$1,I12-1,0):OFFSET('Reg Parse'!$A$1,I12-1,32),0)</f>
        <v>21</v>
      </c>
      <c r="K12" s="18" t="str">
        <f ca="1">INDEX('Reg Parse'!$A$1:$AG$400,I12+3,J12)</f>
        <v>0000</v>
      </c>
    </row>
    <row r="13" spans="1:11">
      <c r="A13" t="s">
        <v>325</v>
      </c>
      <c r="B13" s="85">
        <f ca="1">K11+K20/2</f>
        <v>0</v>
      </c>
    </row>
    <row r="14" spans="1:11">
      <c r="A14" t="s">
        <v>361</v>
      </c>
      <c r="B14" s="85">
        <f ca="1">B13*FCLK_Period</f>
        <v>0</v>
      </c>
      <c r="I14" s="20" t="str">
        <f>CONCATENATE("GPMC_CONFIG3_",GPMC_Chip_Select)</f>
        <v>GPMC_CONFIG3_1</v>
      </c>
      <c r="J14" s="20" t="s">
        <v>101</v>
      </c>
      <c r="K14" s="21">
        <f ca="1">BIN2DEC(K15)</f>
        <v>4</v>
      </c>
    </row>
    <row r="15" spans="1:11">
      <c r="A15" t="s">
        <v>362</v>
      </c>
      <c r="B15" s="85">
        <f ca="1">K14-K11</f>
        <v>4</v>
      </c>
      <c r="C15" t="s">
        <v>318</v>
      </c>
      <c r="D15" s="28" t="s">
        <v>239</v>
      </c>
      <c r="I15" s="18">
        <f>MATCH(I14,'Reg Parse'!$A$1:$A$400,0)</f>
        <v>122</v>
      </c>
      <c r="J15" s="18">
        <f ca="1">MATCH(J14,OFFSET('Reg Parse'!$A$1,I15-1,0):OFFSET('Reg Parse'!$A$1,I15-1,32),0)</f>
        <v>18</v>
      </c>
      <c r="K15" s="18" t="str">
        <f ca="1">INDEX('Reg Parse'!$A$1:$AG$400,I15+3,J15)</f>
        <v>00100</v>
      </c>
    </row>
    <row r="16" spans="1:11">
      <c r="A16" t="s">
        <v>363</v>
      </c>
      <c r="B16" s="85">
        <f ca="1">B15/(FCLKDIVIDER+1)</f>
        <v>4</v>
      </c>
    </row>
    <row r="17" spans="1:11">
      <c r="A17" t="s">
        <v>364</v>
      </c>
      <c r="B17" s="85">
        <f ca="1">B15*FCLK_Period</f>
        <v>30.075187969924812</v>
      </c>
      <c r="I17" s="20" t="str">
        <f>CONCATENATE("GPMC_CONFIG3_",GPMC_Chip_Select)</f>
        <v>GPMC_CONFIG3_1</v>
      </c>
      <c r="J17" s="20" t="s">
        <v>100</v>
      </c>
      <c r="K17" s="21">
        <f ca="1">BIN2DEC(K18)</f>
        <v>4</v>
      </c>
    </row>
    <row r="18" spans="1:11">
      <c r="A18" t="s">
        <v>319</v>
      </c>
      <c r="B18" s="85">
        <f ca="1">B15*FCLK_Period</f>
        <v>30.075187969924812</v>
      </c>
      <c r="C18" t="s">
        <v>238</v>
      </c>
      <c r="I18" s="18">
        <f>MATCH(I17,'Reg Parse'!$A$1:$A$400,0)</f>
        <v>122</v>
      </c>
      <c r="J18" s="18">
        <f ca="1">MATCH(J17,OFFSET('Reg Parse'!$A$1,I18-1,0):OFFSET('Reg Parse'!$A$1,I18-1,32),0)</f>
        <v>16</v>
      </c>
      <c r="K18" s="18" t="str">
        <f ca="1">INDEX('Reg Parse'!$A$1:$AG$400,I18+3,J18)</f>
        <v>00100</v>
      </c>
    </row>
    <row r="19" spans="1:11">
      <c r="A19" t="s">
        <v>320</v>
      </c>
      <c r="B19" s="85">
        <f ca="1">K11*FCLK_Period</f>
        <v>0</v>
      </c>
    </row>
    <row r="20" spans="1:11">
      <c r="A20" t="s">
        <v>365</v>
      </c>
      <c r="B20" s="85">
        <f ca="1">K14+K20/2</f>
        <v>4</v>
      </c>
      <c r="I20" s="20" t="str">
        <f>CONCATENATE("GPMC_CONFIG3_",GPMC_Chip_Select)</f>
        <v>GPMC_CONFIG3_1</v>
      </c>
      <c r="J20" s="20" t="s">
        <v>102</v>
      </c>
      <c r="K20" s="21">
        <f ca="1">BIN2DEC(K21)</f>
        <v>0</v>
      </c>
    </row>
    <row r="21" spans="1:11">
      <c r="A21" t="s">
        <v>366</v>
      </c>
      <c r="B21" s="85">
        <f ca="1">B20*FCLK_Period</f>
        <v>30.075187969924812</v>
      </c>
      <c r="I21" s="18">
        <f>MATCH(I20,'Reg Parse'!$A$1:$A$400,0)</f>
        <v>122</v>
      </c>
      <c r="J21" s="18">
        <f ca="1">MATCH(J20,OFFSET('Reg Parse'!$A$1,I21-1,0):OFFSET('Reg Parse'!$A$1,I21-1,32),0)</f>
        <v>19</v>
      </c>
      <c r="K21" s="18" t="str">
        <f ca="1">INDEX('Reg Parse'!$A$1:$AG$400,I21+3,J21)</f>
        <v>0</v>
      </c>
    </row>
    <row r="22" spans="1:11">
      <c r="A22" t="s">
        <v>367</v>
      </c>
      <c r="B22" s="85">
        <f ca="1">K17+K20/2</f>
        <v>4</v>
      </c>
    </row>
    <row r="23" spans="1:11">
      <c r="A23" t="s">
        <v>368</v>
      </c>
      <c r="B23" s="85">
        <f ca="1">B22*FCLK_Period</f>
        <v>30.075187969924812</v>
      </c>
      <c r="I23" s="20" t="str">
        <f>CONCATENATE("GPMC_CONFIG2_",GPMC_Chip_Select)</f>
        <v>GPMC_CONFIG2_1</v>
      </c>
      <c r="J23" s="20" t="s">
        <v>97</v>
      </c>
      <c r="K23" s="21">
        <f ca="1">BIN2DEC(K24)</f>
        <v>0</v>
      </c>
    </row>
    <row r="24" spans="1:11">
      <c r="A24" t="s">
        <v>230</v>
      </c>
      <c r="B24" s="85">
        <f ca="1">K14*FCLK_Period</f>
        <v>30.075187969924812</v>
      </c>
      <c r="D24" s="28" t="s">
        <v>231</v>
      </c>
      <c r="I24" s="18">
        <f>MATCH(I23,'Reg Parse'!$A$1:$A$400,0)</f>
        <v>116</v>
      </c>
      <c r="J24" s="18">
        <f ca="1">MATCH(J23,OFFSET('Reg Parse'!$A$1,I24-1,0):OFFSET('Reg Parse'!$A$1,I24-1,32),0)</f>
        <v>17</v>
      </c>
      <c r="K24" s="18" t="str">
        <f ca="1">INDEX('Reg Parse'!$A$1:$AG$400,I24+3,J24)</f>
        <v>0000</v>
      </c>
    </row>
    <row r="26" spans="1:11">
      <c r="A26" t="s">
        <v>323</v>
      </c>
      <c r="B26" s="85">
        <f ca="1">(K14-K23)*CLK_Period</f>
        <v>30.075187969924812</v>
      </c>
      <c r="D26" t="s">
        <v>233</v>
      </c>
      <c r="I26" s="20" t="str">
        <f>CONCATENATE("GPMC_CONFIG2_",GPMC_Chip_Select)</f>
        <v>GPMC_CONFIG2_1</v>
      </c>
      <c r="J26" s="20" t="s">
        <v>96</v>
      </c>
      <c r="K26" s="21">
        <f ca="1">BIN2DEC(K27)</f>
        <v>0</v>
      </c>
    </row>
    <row r="27" spans="1:11">
      <c r="I27" s="18">
        <f>MATCH(I26,'Reg Parse'!$A$1:$A$400,0)</f>
        <v>116</v>
      </c>
      <c r="J27" s="18">
        <f ca="1">MATCH(J26,OFFSET('Reg Parse'!$A$1,I27-1,0):OFFSET('Reg Parse'!$A$1,I27-1,32),0)</f>
        <v>15</v>
      </c>
      <c r="K27" s="18" t="str">
        <f ca="1">INDEX('Reg Parse'!$A$1:$AG$400,I27+3,J27)</f>
        <v>0</v>
      </c>
    </row>
    <row r="28" spans="1:11">
      <c r="A28" t="s">
        <v>326</v>
      </c>
      <c r="B28" s="85">
        <f ca="1">IF(MOD(B17-ClkActivationTime_FCLKs*FCLK_Period,CLK_Period)=0,CLK_Period,MOD(B17-ClkActivationTime_FCLKs*FCLK_Period,CLK_Period))</f>
        <v>7.518796992481203</v>
      </c>
    </row>
    <row r="29" spans="1:11">
      <c r="I29" s="20" t="str">
        <f>CONCATENATE("GPMC_CONFIG2_",GPMC_Chip_Select)</f>
        <v>GPMC_CONFIG2_1</v>
      </c>
      <c r="J29" s="20" t="s">
        <v>94</v>
      </c>
      <c r="K29" s="21">
        <f ca="1">BIN2DEC(K30)</f>
        <v>6</v>
      </c>
    </row>
    <row r="30" spans="1:11">
      <c r="A30" t="s">
        <v>324</v>
      </c>
      <c r="B30" s="85">
        <f ca="1">K23+K26/2</f>
        <v>0</v>
      </c>
      <c r="I30" s="18">
        <f>MATCH(I29,'Reg Parse'!$A$1:$A$400,0)</f>
        <v>116</v>
      </c>
      <c r="J30" s="18">
        <f ca="1">MATCH(J29,OFFSET('Reg Parse'!$A$1,I30-1,0):OFFSET('Reg Parse'!$A$1,I30-1,32),0)</f>
        <v>12</v>
      </c>
      <c r="K30" s="18" t="str">
        <f ca="1">INDEX('Reg Parse'!$A$1:$AG$400,I30+3,J30)</f>
        <v>00110</v>
      </c>
    </row>
    <row r="32" spans="1:11">
      <c r="I32" s="20" t="str">
        <f>CONCATENATE("GPMC_CONFIG2_",GPMC_Chip_Select)</f>
        <v>GPMC_CONFIG2_1</v>
      </c>
      <c r="J32" s="20" t="s">
        <v>95</v>
      </c>
      <c r="K32" s="21">
        <f ca="1">BIN2DEC(K33)</f>
        <v>4</v>
      </c>
    </row>
    <row r="33" spans="1:11">
      <c r="I33" s="18">
        <f>MATCH(I32,'Reg Parse'!$A$1:$A$400,0)</f>
        <v>116</v>
      </c>
      <c r="J33" s="18">
        <f ca="1">MATCH(J32,OFFSET('Reg Parse'!$A$1,I33-1,0):OFFSET('Reg Parse'!$A$1,I33-1,32),0)</f>
        <v>14</v>
      </c>
      <c r="K33" s="18" t="str">
        <f ca="1">INDEX('Reg Parse'!$A$1:$AG$400,I33+3,J33)</f>
        <v>00100</v>
      </c>
    </row>
    <row r="34" spans="1:11">
      <c r="A34" t="s">
        <v>334</v>
      </c>
      <c r="B34" s="85">
        <f ca="1">FCLK_Period*B30</f>
        <v>0</v>
      </c>
    </row>
    <row r="35" spans="1:11">
      <c r="A35" t="s">
        <v>431</v>
      </c>
      <c r="B35" s="85">
        <f ca="1">K29-K23</f>
        <v>6</v>
      </c>
      <c r="I35" s="20" t="str">
        <f>CONCATENATE("GPMC_CONFIG4_",GPMC_Chip_Select)</f>
        <v>GPMC_CONFIG4_1</v>
      </c>
      <c r="J35" s="20" t="s">
        <v>109</v>
      </c>
      <c r="K35" s="21">
        <f ca="1">BIN2DEC(K36)</f>
        <v>3</v>
      </c>
    </row>
    <row r="36" spans="1:11">
      <c r="A36" t="s">
        <v>432</v>
      </c>
      <c r="B36" s="85">
        <f ca="1">B35/(FCLKDIVIDER+1)</f>
        <v>6</v>
      </c>
      <c r="I36" s="18">
        <f>MATCH(I35,'Reg Parse'!$A$1:$A$400,0)</f>
        <v>128</v>
      </c>
      <c r="J36" s="18">
        <f ca="1">MATCH(J35,OFFSET('Reg Parse'!$A$1,I36-1,0):OFFSET('Reg Parse'!$A$1,I36-1,32),0)</f>
        <v>17</v>
      </c>
      <c r="K36" s="18" t="str">
        <f ca="1">INDEX('Reg Parse'!$A$1:$AG$400,I36+3,J36)</f>
        <v>00011</v>
      </c>
    </row>
    <row r="37" spans="1:11">
      <c r="A37" t="s">
        <v>433</v>
      </c>
      <c r="B37" s="85">
        <f ca="1">B35*FCLK_Period</f>
        <v>45.112781954887218</v>
      </c>
    </row>
    <row r="38" spans="1:11">
      <c r="A38" t="s">
        <v>434</v>
      </c>
      <c r="B38" s="85">
        <f ca="1">IF(MOD(B34-ClkActivationTime_FCLKs*FCLK_Period,CLK_Period)=0,CLK_Period,MOD(B34-ClkActivationTime_FCLKs*FCLK_Period,CLK_Period))</f>
        <v>7.518796992481203</v>
      </c>
      <c r="I38" s="20" t="str">
        <f>CONCATENATE("GPMC_CONFIG4_",GPMC_Chip_Select)</f>
        <v>GPMC_CONFIG4_1</v>
      </c>
      <c r="J38" s="20" t="s">
        <v>110</v>
      </c>
      <c r="K38" s="21">
        <f ca="1">BIN2DEC(K39)</f>
        <v>0</v>
      </c>
    </row>
    <row r="39" spans="1:11">
      <c r="A39" t="s">
        <v>435</v>
      </c>
      <c r="B39" s="85">
        <f ca="1">(K29+0.5*K26)*FCLK_Period</f>
        <v>45.112781954887218</v>
      </c>
      <c r="I39" s="18">
        <f>MATCH(I38,'Reg Parse'!$A$1:$A$400,0)</f>
        <v>128</v>
      </c>
      <c r="J39" s="18">
        <f ca="1">MATCH(J38,OFFSET('Reg Parse'!$A$1,I39-1,0):OFFSET('Reg Parse'!$A$1,I39-1,32),0)</f>
        <v>18</v>
      </c>
      <c r="K39" s="18" t="str">
        <f ca="1">INDEX('Reg Parse'!$A$1:$AG$400,I39+3,J39)</f>
        <v>0</v>
      </c>
    </row>
    <row r="40" spans="1:11">
      <c r="A40" t="s">
        <v>436</v>
      </c>
      <c r="B40" s="85">
        <f ca="1">(K32+0.5*K26)*FCLK_Period</f>
        <v>30.075187969924812</v>
      </c>
    </row>
    <row r="41" spans="1:11">
      <c r="I41" s="20" t="str">
        <f>CONCATENATE("GPMC_CONFIG4_",GPMC_Chip_Select)</f>
        <v>GPMC_CONFIG4_1</v>
      </c>
      <c r="J41" s="20" t="s">
        <v>112</v>
      </c>
      <c r="K41" s="21">
        <f ca="1">BIN2DEC(K42)</f>
        <v>1</v>
      </c>
    </row>
    <row r="42" spans="1:11">
      <c r="A42" t="s">
        <v>327</v>
      </c>
      <c r="B42" s="85">
        <f ca="1">IF(MOD(ClkActivationTime_FCLKs*FCLK_Period,CLK_Period)=0,CLK_Period,MOD(ClkActivationTime_FCLKs*FCLK_Period,CLK_Period))</f>
        <v>7.518796992481203</v>
      </c>
      <c r="I42" s="18">
        <f>MATCH(I41,'Reg Parse'!$A$1:$A$400,0)</f>
        <v>128</v>
      </c>
      <c r="J42" s="18">
        <f ca="1">MATCH(J41,OFFSET('Reg Parse'!$A$1,I42-1,0):OFFSET('Reg Parse'!$A$1,I42-1,32),0)</f>
        <v>20</v>
      </c>
      <c r="K42" s="18" t="str">
        <f ca="1">INDEX('Reg Parse'!$A$1:$AG$400,I42+3,J42)</f>
        <v>0001</v>
      </c>
    </row>
    <row r="43" spans="1:11">
      <c r="A43" t="s">
        <v>328</v>
      </c>
      <c r="B43" s="85">
        <f ca="1">K41+K38/2</f>
        <v>1</v>
      </c>
    </row>
    <row r="44" spans="1:11">
      <c r="A44" t="s">
        <v>333</v>
      </c>
      <c r="B44" s="85">
        <f ca="1">FCLK_Period*B43</f>
        <v>7.518796992481203</v>
      </c>
      <c r="E44" s="38"/>
      <c r="I44" s="20" t="str">
        <f>CONCATENATE("GPMC_CONFIG4_",GPMC_Chip_Select)</f>
        <v>GPMC_CONFIG4_1</v>
      </c>
      <c r="J44" s="20" t="s">
        <v>111</v>
      </c>
      <c r="K44" s="21">
        <f ca="1">BIN2DEC(K45)</f>
        <v>0</v>
      </c>
    </row>
    <row r="45" spans="1:11">
      <c r="A45" t="s">
        <v>329</v>
      </c>
      <c r="B45" s="85">
        <f ca="1">K35-K41</f>
        <v>2</v>
      </c>
      <c r="I45" s="18">
        <f>MATCH(I44,'Reg Parse'!$A$1:$A$400,0)</f>
        <v>128</v>
      </c>
      <c r="J45" s="18">
        <f ca="1">MATCH(J44,OFFSET('Reg Parse'!$A$1,I45-1,0):OFFSET('Reg Parse'!$A$1,I45-1,32),0)</f>
        <v>19</v>
      </c>
      <c r="K45" s="18" t="str">
        <f ca="1">INDEX('Reg Parse'!$A$1:$AG$400,I45+3,J45)</f>
        <v>000</v>
      </c>
    </row>
    <row r="46" spans="1:11">
      <c r="A46" t="s">
        <v>330</v>
      </c>
      <c r="B46" s="85">
        <f ca="1">B45/(FCLKDIVIDER+1)</f>
        <v>2</v>
      </c>
    </row>
    <row r="47" spans="1:11">
      <c r="A47" t="s">
        <v>331</v>
      </c>
      <c r="B47" s="85">
        <f ca="1">B45*FCLK_Period</f>
        <v>15.037593984962406</v>
      </c>
      <c r="I47" s="20" t="str">
        <f>CONCATENATE("GPMC_CONFIG4_",GPMC_Chip_Select)</f>
        <v>GPMC_CONFIG4_1</v>
      </c>
      <c r="J47" s="20" t="s">
        <v>107</v>
      </c>
      <c r="K47" s="21">
        <f ca="1">BIN2DEC(K48)</f>
        <v>0</v>
      </c>
    </row>
    <row r="48" spans="1:11">
      <c r="A48" t="s">
        <v>332</v>
      </c>
      <c r="B48" s="85">
        <f ca="1">IF(MOD(B44-ClkActivationTime_FCLKs*FCLK_Period,CLK_Period)=0,CLK_Period,MOD(B44-ClkActivationTime_FCLKs*FCLK_Period,CLK_Period))</f>
        <v>7.518796992481203</v>
      </c>
      <c r="I48" s="18">
        <f>MATCH(I47,'Reg Parse'!$A$1:$A$400,0)</f>
        <v>128</v>
      </c>
      <c r="J48" s="18">
        <f ca="1">MATCH(J47,OFFSET('Reg Parse'!$A$1,I48-1,0):OFFSET('Reg Parse'!$A$1,I48-1,32),0)</f>
        <v>15</v>
      </c>
      <c r="K48" s="18" t="str">
        <f ca="1">INDEX('Reg Parse'!$A$1:$AG$400,I48+3,J48)</f>
        <v>0000</v>
      </c>
    </row>
    <row r="49" spans="1:11">
      <c r="A49" t="s">
        <v>335</v>
      </c>
      <c r="B49" s="85">
        <f ca="1">CLK_Period-B48</f>
        <v>0</v>
      </c>
    </row>
    <row r="50" spans="1:11">
      <c r="A50" t="s">
        <v>369</v>
      </c>
      <c r="B50" s="85">
        <f ca="1">K35+K38/2</f>
        <v>3</v>
      </c>
      <c r="I50" s="20" t="str">
        <f>CONCATENATE("GPMC_CONFIG4_",GPMC_Chip_Select)</f>
        <v>GPMC_CONFIG4_1</v>
      </c>
      <c r="J50" s="20" t="s">
        <v>106</v>
      </c>
      <c r="K50" s="21">
        <f ca="1">BIN2DEC(K51)</f>
        <v>0</v>
      </c>
    </row>
    <row r="51" spans="1:11">
      <c r="A51" t="s">
        <v>370</v>
      </c>
      <c r="B51" s="85">
        <f ca="1">B50*FCLK_Period</f>
        <v>22.556390977443609</v>
      </c>
      <c r="I51" s="18">
        <f>MATCH(I50,'Reg Parse'!$A$1:$A$400,0)</f>
        <v>128</v>
      </c>
      <c r="J51" s="18">
        <f ca="1">MATCH(J50,OFFSET('Reg Parse'!$A$1,I51-1,0):OFFSET('Reg Parse'!$A$1,I51-1,32),0)</f>
        <v>13</v>
      </c>
      <c r="K51" s="18" t="str">
        <f ca="1">INDEX('Reg Parse'!$A$1:$AG$400,I51+3,J51)</f>
        <v>0</v>
      </c>
    </row>
    <row r="53" spans="1:11">
      <c r="A53" t="s">
        <v>338</v>
      </c>
      <c r="B53" s="85">
        <f ca="1">K47+K50/2</f>
        <v>0</v>
      </c>
      <c r="I53" s="20" t="str">
        <f>CONCATENATE("GPMC_CONFIG4_",GPMC_Chip_Select)</f>
        <v>GPMC_CONFIG4_1</v>
      </c>
      <c r="J53" s="20" t="s">
        <v>105</v>
      </c>
      <c r="K53" s="21">
        <f ca="1">BIN2DEC(K54)</f>
        <v>3</v>
      </c>
    </row>
    <row r="54" spans="1:11">
      <c r="A54" t="s">
        <v>339</v>
      </c>
      <c r="B54" s="85">
        <f ca="1">FCLK_Period*B53</f>
        <v>0</v>
      </c>
      <c r="I54" s="18">
        <f>MATCH(I53,'Reg Parse'!$A$1:$A$400,0)</f>
        <v>128</v>
      </c>
      <c r="J54" s="18">
        <f ca="1">MATCH(J53,OFFSET('Reg Parse'!$A$1,I54-1,0):OFFSET('Reg Parse'!$A$1,I54-1,32),0)</f>
        <v>12</v>
      </c>
      <c r="K54" s="18" t="str">
        <f ca="1">INDEX('Reg Parse'!$A$1:$AG$400,I54+3,J54)</f>
        <v>00011</v>
      </c>
    </row>
    <row r="55" spans="1:11">
      <c r="A55" t="s">
        <v>340</v>
      </c>
      <c r="B55" s="85">
        <f ca="1">K53-K47</f>
        <v>3</v>
      </c>
    </row>
    <row r="56" spans="1:11">
      <c r="A56" t="s">
        <v>341</v>
      </c>
      <c r="B56" s="85">
        <f ca="1">B55/(FCLKDIVIDER+1)</f>
        <v>3</v>
      </c>
      <c r="I56" s="20" t="str">
        <f>CONCATENATE("GPMC_CONFIG5_",GPMC_Chip_Select)</f>
        <v>GPMC_CONFIG5_1</v>
      </c>
      <c r="J56" s="20" t="s">
        <v>114</v>
      </c>
      <c r="K56" s="21">
        <f ca="1">BIN2DEC(K57)</f>
        <v>5</v>
      </c>
    </row>
    <row r="57" spans="1:11">
      <c r="A57" t="s">
        <v>342</v>
      </c>
      <c r="B57" s="85">
        <f ca="1">B55*FCLK_Period</f>
        <v>22.556390977443609</v>
      </c>
      <c r="I57" s="18">
        <f>MATCH(I56,'Reg Parse'!$A$1:$A$400,0)</f>
        <v>134</v>
      </c>
      <c r="J57" s="18">
        <f ca="1">MATCH(J56,OFFSET('Reg Parse'!$A$1,I57-1,0):OFFSET('Reg Parse'!$A$1,I57-1,32),0)</f>
        <v>16</v>
      </c>
      <c r="K57" s="18" t="str">
        <f ca="1">INDEX('Reg Parse'!$A$1:$AG$400,I57+3,J57)</f>
        <v>00101</v>
      </c>
    </row>
    <row r="58" spans="1:11">
      <c r="A58" t="s">
        <v>343</v>
      </c>
      <c r="B58" s="85">
        <f ca="1">IF(MOD(B54-ClkActivationTime_FCLKs*FCLK_Period,CLK_Period)=0,CLK_Period,MOD(B54-ClkActivationTime_FCLKs*FCLK_Period,CLK_Period))</f>
        <v>7.518796992481203</v>
      </c>
    </row>
    <row r="59" spans="1:11">
      <c r="A59" t="s">
        <v>344</v>
      </c>
      <c r="B59" s="85">
        <f ca="1">CLK_Period-B58</f>
        <v>0</v>
      </c>
      <c r="I59" s="20" t="str">
        <f>CONCATENATE("GPMC_CONFIG1_",GPMC_Chip_Select)</f>
        <v>GPMC_CONFIG1_1</v>
      </c>
      <c r="J59" s="20" t="s">
        <v>82</v>
      </c>
      <c r="K59" s="21">
        <f ca="1">BIN2DEC(K60)</f>
        <v>0</v>
      </c>
    </row>
    <row r="60" spans="1:11">
      <c r="A60" t="s">
        <v>346</v>
      </c>
      <c r="B60" s="85">
        <f ca="1">(K53+K50*0.5)*FCLK_Period</f>
        <v>22.556390977443609</v>
      </c>
      <c r="I60" s="18">
        <f>MATCH(I59,'Reg Parse'!$A$1:$A$400,0)</f>
        <v>110</v>
      </c>
      <c r="J60" s="18">
        <f ca="1">MATCH(J59,OFFSET('Reg Parse'!$A$1,I60-1,0):OFFSET('Reg Parse'!$A$1,I60-1,32),0)</f>
        <v>16</v>
      </c>
      <c r="K60" s="18" t="str">
        <f ca="1">INDEX('Reg Parse'!$A$1:$AG$400,I60+3,J60)</f>
        <v>00</v>
      </c>
    </row>
    <row r="62" spans="1:11">
      <c r="A62" t="s">
        <v>345</v>
      </c>
      <c r="B62" s="85">
        <f ca="1">B54-B30</f>
        <v>0</v>
      </c>
      <c r="I62" s="20" t="str">
        <f>CONCATENATE("GPMC_CONFIG5_",GPMC_Chip_Select)</f>
        <v>GPMC_CONFIG5_1</v>
      </c>
      <c r="J62" s="20" t="s">
        <v>115</v>
      </c>
      <c r="K62" s="21">
        <f ca="1">BIN2DEC(K63)</f>
        <v>4</v>
      </c>
    </row>
    <row r="63" spans="1:11">
      <c r="A63" t="s">
        <v>347</v>
      </c>
      <c r="B63" s="85">
        <f ca="1">B39-B60</f>
        <v>22.556390977443609</v>
      </c>
      <c r="I63" s="18">
        <f>MATCH(I62,'Reg Parse'!$A$1:$A$400,0)</f>
        <v>134</v>
      </c>
      <c r="J63" s="18">
        <f ca="1">MATCH(J62,OFFSET('Reg Parse'!$A$1,I63-1,0):OFFSET('Reg Parse'!$A$1,I63-1,32),0)</f>
        <v>18</v>
      </c>
      <c r="K63" s="18" t="str">
        <f ca="1">INDEX('Reg Parse'!$A$1:$AG$400,I63+3,J63)</f>
        <v>00100</v>
      </c>
    </row>
    <row r="65" spans="1:11">
      <c r="A65" t="s">
        <v>348</v>
      </c>
      <c r="B65" s="85">
        <f ca="1">K56*FCLK_Period</f>
        <v>37.593984962406012</v>
      </c>
      <c r="I65" s="20" t="str">
        <f>CONCATENATE("GPMC_CONFIG6_",GPMC_Chip_Select)</f>
        <v>GPMC_CONFIG6_1</v>
      </c>
      <c r="J65" s="20" t="s">
        <v>117</v>
      </c>
      <c r="K65" s="21">
        <f ca="1">BIN2DEC(K66)</f>
        <v>6</v>
      </c>
    </row>
    <row r="66" spans="1:11">
      <c r="A66" t="s">
        <v>349</v>
      </c>
      <c r="B66" s="85">
        <f ca="1">B65-B60</f>
        <v>15.037593984962403</v>
      </c>
      <c r="I66" s="18">
        <f>MATCH(I65,'Reg Parse'!$A$1:$A$400,0)</f>
        <v>140</v>
      </c>
      <c r="J66" s="18">
        <f ca="1">MATCH(J65,OFFSET('Reg Parse'!$A$1,I66-1,0):OFFSET('Reg Parse'!$A$1,I66-1,32),0)</f>
        <v>13</v>
      </c>
      <c r="K66" s="18" t="str">
        <f ca="1">INDEX('Reg Parse'!$A$1:$AG$400,I66+3,J66)</f>
        <v>00110</v>
      </c>
    </row>
    <row r="68" spans="1:11">
      <c r="A68" t="s">
        <v>350</v>
      </c>
      <c r="B68" s="85">
        <v>0</v>
      </c>
      <c r="I68" s="20" t="str">
        <f>CONCATENATE("GPMC_CONFIG5_",GPMC_Chip_Select)</f>
        <v>GPMC_CONFIG5_1</v>
      </c>
      <c r="J68" s="20" t="s">
        <v>113</v>
      </c>
      <c r="K68" s="21">
        <f ca="1">BIN2DEC(K69)</f>
        <v>4</v>
      </c>
    </row>
    <row r="69" spans="1:11">
      <c r="B69" s="85">
        <f ca="1">CSn_high_after_WEn_off+B54+Write_Turnaround_time</f>
        <v>22.556390977443609</v>
      </c>
      <c r="I69" s="18">
        <f>MATCH(I68,'Reg Parse'!$A$1:$A$400,0)</f>
        <v>134</v>
      </c>
      <c r="J69" s="18">
        <f ca="1">MATCH(J68,OFFSET('Reg Parse'!$A$1,I69-1,0):OFFSET('Reg Parse'!$A$1,I69-1,32),0)</f>
        <v>14</v>
      </c>
      <c r="K69" s="18" t="str">
        <f ca="1">INDEX('Reg Parse'!$A$1:$AG$400,I69+3,J69)</f>
        <v>00100</v>
      </c>
    </row>
    <row r="70" spans="1:11">
      <c r="A70" t="s">
        <v>351</v>
      </c>
      <c r="B70" s="85">
        <f ca="1">B47-B60</f>
        <v>-7.518796992481203</v>
      </c>
    </row>
    <row r="71" spans="1:11">
      <c r="I71" s="20" t="str">
        <f>CONCATENATE("GPMC_CONFIG6_",GPMC_Chip_Select)</f>
        <v>GPMC_CONFIG6_1</v>
      </c>
      <c r="J71" s="20" t="s">
        <v>118</v>
      </c>
      <c r="K71" s="21">
        <f ca="1">BIN2DEC(K72)</f>
        <v>0</v>
      </c>
    </row>
    <row r="72" spans="1:11">
      <c r="A72" t="s">
        <v>417</v>
      </c>
      <c r="B72" s="85">
        <f ca="1">K62*FCLK_Period</f>
        <v>30.075187969924812</v>
      </c>
      <c r="I72" s="18">
        <f>MATCH(I71,'Reg Parse'!$A$1:$A$400,0)</f>
        <v>140</v>
      </c>
      <c r="J72" s="18">
        <f ca="1">MATCH(J71,OFFSET('Reg Parse'!$A$1,I72-1,0):OFFSET('Reg Parse'!$A$1,I72-1,32),0)</f>
        <v>15</v>
      </c>
      <c r="K72" s="18" t="str">
        <f ca="1">INDEX('Reg Parse'!$A$1:$AG$400,I72+3,J72)</f>
        <v>0000</v>
      </c>
    </row>
    <row r="74" spans="1:11">
      <c r="A74" t="s">
        <v>424</v>
      </c>
      <c r="B74" s="85">
        <f ca="1">K65*FCLK_Period</f>
        <v>45.112781954887218</v>
      </c>
      <c r="I74" s="20" t="str">
        <f>CONCATENATE("GPMC_CONFIG1_",GPMC_Chip_Select)</f>
        <v>GPMC_CONFIG1_1</v>
      </c>
      <c r="J74" s="20" t="s">
        <v>91</v>
      </c>
      <c r="K74" s="21">
        <f ca="1">BIN2DEC(K75)</f>
        <v>0</v>
      </c>
    </row>
    <row r="75" spans="1:11">
      <c r="A75" t="s">
        <v>426</v>
      </c>
      <c r="B75" s="85">
        <f ca="1">K68*FCLK_Period</f>
        <v>30.075187969924812</v>
      </c>
      <c r="I75" s="18">
        <f>MATCH(I74,'Reg Parse'!$A$1:$A$400,0)</f>
        <v>110</v>
      </c>
      <c r="J75" s="18">
        <f ca="1">MATCH(J74,OFFSET('Reg Parse'!$A$1,I75-1,0):OFFSET('Reg Parse'!$A$1,I75-1,32),0)</f>
        <v>26</v>
      </c>
      <c r="K75" s="18" t="str">
        <f ca="1">INDEX('Reg Parse'!$A$1:$AG$400,I75+3,J75)</f>
        <v>00</v>
      </c>
    </row>
    <row r="77" spans="1:11">
      <c r="A77" t="s">
        <v>430</v>
      </c>
      <c r="B77" s="85">
        <f ca="1">K71*FCLK_Period</f>
        <v>0</v>
      </c>
      <c r="I77" s="20" t="str">
        <f>CONCATENATE("GPMC_CONFIG1_",GPMC_Chip_Select)</f>
        <v>GPMC_CONFIG1_1</v>
      </c>
      <c r="J77" s="20" t="s">
        <v>81</v>
      </c>
      <c r="K77" s="21">
        <f ca="1">BIN2DEC(K78)</f>
        <v>0</v>
      </c>
    </row>
    <row r="78" spans="1:11">
      <c r="A78" t="s">
        <v>437</v>
      </c>
      <c r="B78" s="85">
        <f ca="1">K74</f>
        <v>0</v>
      </c>
      <c r="I78" s="18">
        <f>MATCH(I77,'Reg Parse'!$A$1:$A$400,0)</f>
        <v>110</v>
      </c>
      <c r="J78" s="18">
        <f ca="1">MATCH(J77,OFFSET('Reg Parse'!$A$1,I78-1,0):OFFSET('Reg Parse'!$A$1,I78-1,32),0)</f>
        <v>15</v>
      </c>
      <c r="K78" s="18" t="str">
        <f ca="1">INDEX('Reg Parse'!$A$1:$AG$400,I78+3,J78)</f>
        <v>0</v>
      </c>
    </row>
    <row r="80" spans="1:11">
      <c r="A80" t="s">
        <v>439</v>
      </c>
      <c r="B80" s="85">
        <f ca="1">K77</f>
        <v>0</v>
      </c>
      <c r="I80" s="20" t="str">
        <f>CONCATENATE("GPMC_CONFIG1_",GPMC_Chip_Select)</f>
        <v>GPMC_CONFIG1_1</v>
      </c>
      <c r="J80" s="20" t="s">
        <v>79</v>
      </c>
      <c r="K80" s="21">
        <f ca="1">BIN2DEC(K81)</f>
        <v>0</v>
      </c>
    </row>
    <row r="81" spans="1:11">
      <c r="A81" t="s">
        <v>440</v>
      </c>
      <c r="B81" s="85">
        <f ca="1">K80</f>
        <v>0</v>
      </c>
      <c r="I81" s="18">
        <f>MATCH(I80,'Reg Parse'!$A$1:$A$400,0)</f>
        <v>110</v>
      </c>
      <c r="J81" s="18">
        <f ca="1">MATCH(J80,OFFSET('Reg Parse'!$A$1,I81-1,0):OFFSET('Reg Parse'!$A$1,I81-1,32),0)</f>
        <v>13</v>
      </c>
      <c r="K81" s="18" t="str">
        <f ca="1">INDEX('Reg Parse'!$A$1:$AG$400,I81+3,J81)</f>
        <v>0</v>
      </c>
    </row>
    <row r="125" spans="3:3">
      <c r="C125">
        <v>0</v>
      </c>
    </row>
    <row r="126" spans="3:3">
      <c r="C126">
        <v>1</v>
      </c>
    </row>
    <row r="127" spans="3:3">
      <c r="C127">
        <v>2</v>
      </c>
    </row>
    <row r="128" spans="3:3">
      <c r="C128">
        <v>3</v>
      </c>
    </row>
    <row r="129" spans="3:3">
      <c r="C129">
        <v>4</v>
      </c>
    </row>
    <row r="130" spans="3:3">
      <c r="C130">
        <v>5</v>
      </c>
    </row>
    <row r="131" spans="3:3">
      <c r="C131">
        <v>6</v>
      </c>
    </row>
  </sheetData>
  <conditionalFormatting sqref="I5:J5">
    <cfRule type="containsText" dxfId="342" priority="52" operator="containsText" text="FALSE">
      <formula>NOT(ISERROR(SEARCH("FALSE",I5)))</formula>
    </cfRule>
  </conditionalFormatting>
  <conditionalFormatting sqref="I11:J11">
    <cfRule type="containsText" dxfId="341" priority="51" operator="containsText" text="FALSE">
      <formula>NOT(ISERROR(SEARCH("FALSE",I11)))</formula>
    </cfRule>
  </conditionalFormatting>
  <conditionalFormatting sqref="I14:J14">
    <cfRule type="containsText" dxfId="340" priority="50" operator="containsText" text="FALSE">
      <formula>NOT(ISERROR(SEARCH("FALSE",I14)))</formula>
    </cfRule>
  </conditionalFormatting>
  <conditionalFormatting sqref="I20:J20">
    <cfRule type="containsText" dxfId="339" priority="49" operator="containsText" text="FALSE">
      <formula>NOT(ISERROR(SEARCH("FALSE",I20)))</formula>
    </cfRule>
  </conditionalFormatting>
  <conditionalFormatting sqref="I23:J23">
    <cfRule type="containsText" dxfId="338" priority="47" operator="containsText" text="FALSE">
      <formula>NOT(ISERROR(SEARCH("FALSE",I23)))</formula>
    </cfRule>
  </conditionalFormatting>
  <conditionalFormatting sqref="I8:J8">
    <cfRule type="containsText" dxfId="337" priority="46" operator="containsText" text="FALSE">
      <formula>NOT(ISERROR(SEARCH("FALSE",I8)))</formula>
    </cfRule>
  </conditionalFormatting>
  <conditionalFormatting sqref="I26:J26">
    <cfRule type="containsText" dxfId="336" priority="45" operator="containsText" text="FALSE">
      <formula>NOT(ISERROR(SEARCH("FALSE",I26)))</formula>
    </cfRule>
  </conditionalFormatting>
  <conditionalFormatting sqref="I29:J29">
    <cfRule type="containsText" dxfId="335" priority="44" operator="containsText" text="FALSE">
      <formula>NOT(ISERROR(SEARCH("FALSE",I29)))</formula>
    </cfRule>
  </conditionalFormatting>
  <conditionalFormatting sqref="I35">
    <cfRule type="containsText" dxfId="334" priority="43" operator="containsText" text="FALSE">
      <formula>NOT(ISERROR(SEARCH("FALSE",I35)))</formula>
    </cfRule>
  </conditionalFormatting>
  <conditionalFormatting sqref="I41">
    <cfRule type="containsText" dxfId="333" priority="38" operator="containsText" text="FALSE">
      <formula>NOT(ISERROR(SEARCH("FALSE",I41)))</formula>
    </cfRule>
  </conditionalFormatting>
  <conditionalFormatting sqref="I44">
    <cfRule type="containsText" dxfId="332" priority="37" operator="containsText" text="FALSE">
      <formula>NOT(ISERROR(SEARCH("FALSE",I44)))</formula>
    </cfRule>
  </conditionalFormatting>
  <conditionalFormatting sqref="J35">
    <cfRule type="containsText" dxfId="331" priority="36" operator="containsText" text="FALSE">
      <formula>NOT(ISERROR(SEARCH("FALSE",J35)))</formula>
    </cfRule>
  </conditionalFormatting>
  <conditionalFormatting sqref="I38">
    <cfRule type="containsText" dxfId="330" priority="39" operator="containsText" text="FALSE">
      <formula>NOT(ISERROR(SEARCH("FALSE",I38)))</formula>
    </cfRule>
  </conditionalFormatting>
  <conditionalFormatting sqref="J38">
    <cfRule type="containsText" dxfId="329" priority="35" operator="containsText" text="FALSE">
      <formula>NOT(ISERROR(SEARCH("FALSE",J38)))</formula>
    </cfRule>
  </conditionalFormatting>
  <conditionalFormatting sqref="J41">
    <cfRule type="containsText" dxfId="328" priority="34" operator="containsText" text="FALSE">
      <formula>NOT(ISERROR(SEARCH("FALSE",J41)))</formula>
    </cfRule>
  </conditionalFormatting>
  <conditionalFormatting sqref="J44">
    <cfRule type="containsText" dxfId="327" priority="33" operator="containsText" text="FALSE">
      <formula>NOT(ISERROR(SEARCH("FALSE",J44)))</formula>
    </cfRule>
  </conditionalFormatting>
  <conditionalFormatting sqref="I47">
    <cfRule type="containsText" dxfId="326" priority="32" operator="containsText" text="FALSE">
      <formula>NOT(ISERROR(SEARCH("FALSE",I47)))</formula>
    </cfRule>
  </conditionalFormatting>
  <conditionalFormatting sqref="I53">
    <cfRule type="containsText" dxfId="325" priority="30" operator="containsText" text="FALSE">
      <formula>NOT(ISERROR(SEARCH("FALSE",I53)))</formula>
    </cfRule>
  </conditionalFormatting>
  <conditionalFormatting sqref="J47">
    <cfRule type="containsText" dxfId="324" priority="28" operator="containsText" text="FALSE">
      <formula>NOT(ISERROR(SEARCH("FALSE",J47)))</formula>
    </cfRule>
  </conditionalFormatting>
  <conditionalFormatting sqref="I50">
    <cfRule type="containsText" dxfId="323" priority="31" operator="containsText" text="FALSE">
      <formula>NOT(ISERROR(SEARCH("FALSE",I50)))</formula>
    </cfRule>
  </conditionalFormatting>
  <conditionalFormatting sqref="J53">
    <cfRule type="containsText" dxfId="322" priority="22" operator="containsText" text="FALSE">
      <formula>NOT(ISERROR(SEARCH("FALSE",J53)))</formula>
    </cfRule>
  </conditionalFormatting>
  <conditionalFormatting sqref="J50">
    <cfRule type="containsText" dxfId="321" priority="23" operator="containsText" text="FALSE">
      <formula>NOT(ISERROR(SEARCH("FALSE",J50)))</formula>
    </cfRule>
  </conditionalFormatting>
  <conditionalFormatting sqref="I56">
    <cfRule type="containsText" dxfId="320" priority="21" operator="containsText" text="FALSE">
      <formula>NOT(ISERROR(SEARCH("FALSE",I56)))</formula>
    </cfRule>
  </conditionalFormatting>
  <conditionalFormatting sqref="J56">
    <cfRule type="containsText" dxfId="319" priority="20" operator="containsText" text="FALSE">
      <formula>NOT(ISERROR(SEARCH("FALSE",J56)))</formula>
    </cfRule>
  </conditionalFormatting>
  <conditionalFormatting sqref="I17:J17">
    <cfRule type="containsText" dxfId="318" priority="19" operator="containsText" text="FALSE">
      <formula>NOT(ISERROR(SEARCH("FALSE",I17)))</formula>
    </cfRule>
  </conditionalFormatting>
  <conditionalFormatting sqref="I59">
    <cfRule type="containsText" dxfId="317" priority="18" operator="containsText" text="FALSE">
      <formula>NOT(ISERROR(SEARCH("FALSE",I59)))</formula>
    </cfRule>
  </conditionalFormatting>
  <conditionalFormatting sqref="J59">
    <cfRule type="containsText" dxfId="316" priority="17" operator="containsText" text="FALSE">
      <formula>NOT(ISERROR(SEARCH("FALSE",J59)))</formula>
    </cfRule>
  </conditionalFormatting>
  <conditionalFormatting sqref="I62">
    <cfRule type="containsText" dxfId="315" priority="16" operator="containsText" text="FALSE">
      <formula>NOT(ISERROR(SEARCH("FALSE",I62)))</formula>
    </cfRule>
  </conditionalFormatting>
  <conditionalFormatting sqref="J62">
    <cfRule type="containsText" dxfId="314" priority="15" operator="containsText" text="FALSE">
      <formula>NOT(ISERROR(SEARCH("FALSE",J62)))</formula>
    </cfRule>
  </conditionalFormatting>
  <conditionalFormatting sqref="I65">
    <cfRule type="containsText" dxfId="313" priority="14" operator="containsText" text="FALSE">
      <formula>NOT(ISERROR(SEARCH("FALSE",I65)))</formula>
    </cfRule>
  </conditionalFormatting>
  <conditionalFormatting sqref="J65">
    <cfRule type="containsText" dxfId="312" priority="12" operator="containsText" text="FALSE">
      <formula>NOT(ISERROR(SEARCH("FALSE",J65)))</formula>
    </cfRule>
  </conditionalFormatting>
  <conditionalFormatting sqref="I68">
    <cfRule type="containsText" dxfId="311" priority="11" operator="containsText" text="FALSE">
      <formula>NOT(ISERROR(SEARCH("FALSE",I68)))</formula>
    </cfRule>
  </conditionalFormatting>
  <conditionalFormatting sqref="J68">
    <cfRule type="containsText" dxfId="310" priority="10" operator="containsText" text="FALSE">
      <formula>NOT(ISERROR(SEARCH("FALSE",J68)))</formula>
    </cfRule>
  </conditionalFormatting>
  <conditionalFormatting sqref="I71">
    <cfRule type="containsText" dxfId="309" priority="9" operator="containsText" text="FALSE">
      <formula>NOT(ISERROR(SEARCH("FALSE",I71)))</formula>
    </cfRule>
  </conditionalFormatting>
  <conditionalFormatting sqref="J71">
    <cfRule type="containsText" dxfId="308" priority="8" operator="containsText" text="FALSE">
      <formula>NOT(ISERROR(SEARCH("FALSE",J71)))</formula>
    </cfRule>
  </conditionalFormatting>
  <conditionalFormatting sqref="I32:J32">
    <cfRule type="containsText" dxfId="307" priority="7" operator="containsText" text="FALSE">
      <formula>NOT(ISERROR(SEARCH("FALSE",I32)))</formula>
    </cfRule>
  </conditionalFormatting>
  <conditionalFormatting sqref="I74">
    <cfRule type="containsText" dxfId="306" priority="6" operator="containsText" text="FALSE">
      <formula>NOT(ISERROR(SEARCH("FALSE",I74)))</formula>
    </cfRule>
  </conditionalFormatting>
  <conditionalFormatting sqref="J74">
    <cfRule type="containsText" dxfId="305" priority="5" operator="containsText" text="FALSE">
      <formula>NOT(ISERROR(SEARCH("FALSE",J74)))</formula>
    </cfRule>
  </conditionalFormatting>
  <conditionalFormatting sqref="I77">
    <cfRule type="containsText" dxfId="304" priority="4" operator="containsText" text="FALSE">
      <formula>NOT(ISERROR(SEARCH("FALSE",I77)))</formula>
    </cfRule>
  </conditionalFormatting>
  <conditionalFormatting sqref="J77">
    <cfRule type="containsText" dxfId="303" priority="3" operator="containsText" text="FALSE">
      <formula>NOT(ISERROR(SEARCH("FALSE",J77)))</formula>
    </cfRule>
  </conditionalFormatting>
  <conditionalFormatting sqref="I80">
    <cfRule type="containsText" dxfId="302" priority="2" operator="containsText" text="FALSE">
      <formula>NOT(ISERROR(SEARCH("FALSE",I80)))</formula>
    </cfRule>
  </conditionalFormatting>
  <conditionalFormatting sqref="J80">
    <cfRule type="containsText" dxfId="301" priority="1" operator="containsText" text="FALSE">
      <formula>NOT(ISERROR(SEARCH("FALSE",J80)))</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0388D-C30B-42B9-ADC0-7E07D1943D3E}">
  <dimension ref="A1:AA232"/>
  <sheetViews>
    <sheetView tabSelected="1" topLeftCell="A134" workbookViewId="0">
      <selection activeCell="E151" sqref="E151"/>
    </sheetView>
  </sheetViews>
  <sheetFormatPr defaultRowHeight="15"/>
  <cols>
    <col min="1" max="1" width="34.5703125" bestFit="1" customWidth="1"/>
    <col min="2" max="2" width="17.85546875" style="85" bestFit="1" customWidth="1"/>
    <col min="3" max="3" width="10.85546875" bestFit="1" customWidth="1"/>
    <col min="4" max="4" width="15.7109375" customWidth="1"/>
    <col min="5" max="5" width="38.28515625" customWidth="1"/>
    <col min="6" max="6" width="6.85546875" bestFit="1" customWidth="1"/>
    <col min="8" max="8" width="14" customWidth="1"/>
    <col min="9" max="9" width="17.42578125" bestFit="1" customWidth="1"/>
    <col min="10" max="10" width="17.85546875" bestFit="1" customWidth="1"/>
    <col min="11" max="11" width="6" bestFit="1" customWidth="1"/>
    <col min="12" max="12" width="9.28515625" customWidth="1"/>
    <col min="13" max="13" width="16.5703125" bestFit="1" customWidth="1"/>
    <col min="14" max="14" width="21.5703125" bestFit="1" customWidth="1"/>
    <col min="15" max="15" width="6" bestFit="1" customWidth="1"/>
    <col min="17" max="17" width="16.5703125" bestFit="1" customWidth="1"/>
    <col min="18" max="18" width="17.7109375" bestFit="1" customWidth="1"/>
    <col min="21" max="21" width="16.5703125" bestFit="1" customWidth="1"/>
    <col min="22" max="22" width="21.5703125" bestFit="1" customWidth="1"/>
    <col min="23" max="23" width="2" bestFit="1" customWidth="1"/>
    <col min="25" max="25" width="16.5703125" bestFit="1" customWidth="1"/>
    <col min="26" max="26" width="17.7109375" bestFit="1" customWidth="1"/>
    <col min="27" max="27" width="5" bestFit="1" customWidth="1"/>
  </cols>
  <sheetData>
    <row r="1" spans="1:15">
      <c r="A1" s="56" t="s">
        <v>496</v>
      </c>
      <c r="B1" s="89"/>
      <c r="C1" s="28"/>
      <c r="D1" s="28"/>
      <c r="E1" s="28"/>
      <c r="F1" s="28"/>
      <c r="G1" s="28"/>
      <c r="H1" s="28"/>
      <c r="I1" s="28"/>
      <c r="J1" s="28"/>
      <c r="K1" s="28"/>
    </row>
    <row r="2" spans="1:15">
      <c r="A2" s="56" t="s">
        <v>498</v>
      </c>
      <c r="B2" s="89"/>
      <c r="C2" s="28"/>
      <c r="D2" s="28"/>
      <c r="E2" s="28"/>
      <c r="F2" s="28"/>
      <c r="G2" s="28"/>
      <c r="H2" s="28"/>
      <c r="I2" s="28"/>
      <c r="J2" s="28"/>
      <c r="K2" s="28"/>
    </row>
    <row r="3" spans="1:15">
      <c r="A3" s="56" t="str">
        <f>CONCATENATE("2) Select a GPMC Chip Select in the 'Reg Dump' tab to see its timings. Currently selected: Chip Select ",'Reg Dump'!$B$2)</f>
        <v>2) Select a GPMC Chip Select in the 'Reg Dump' tab to see its timings. Currently selected: Chip Select 1</v>
      </c>
      <c r="B3" s="96"/>
      <c r="C3" s="28"/>
      <c r="D3" s="28"/>
      <c r="E3" s="28"/>
      <c r="F3" s="28"/>
      <c r="G3" s="28"/>
      <c r="H3" s="28"/>
      <c r="I3" s="28"/>
      <c r="J3" s="28"/>
      <c r="K3" s="28"/>
    </row>
    <row r="4" spans="1:15">
      <c r="B4" s="95"/>
    </row>
    <row r="5" spans="1:15">
      <c r="I5" s="20" t="str">
        <f>CONCATENATE("GPMC_CONFIG1_",GPMC_Chip_Select)</f>
        <v>GPMC_CONFIG1_1</v>
      </c>
      <c r="J5" s="20" t="s">
        <v>93</v>
      </c>
      <c r="K5" s="21">
        <f ca="1">BIN2DEC(K6)</f>
        <v>0</v>
      </c>
    </row>
    <row r="6" spans="1:15">
      <c r="I6" s="18">
        <f>MATCH(I5,'Reg Parse'!$A$1:$A$400,0)</f>
        <v>110</v>
      </c>
      <c r="J6" s="18">
        <f ca="1">MATCH(J5,OFFSET('Reg Parse'!$A$1,I6-1,0):OFFSET('Reg Parse'!$A$1,I6-1,32),0)</f>
        <v>30</v>
      </c>
      <c r="K6" s="18" t="str">
        <f ca="1">INDEX('Reg Parse'!$A$1:$AG$400,I6+3,J6)</f>
        <v>00</v>
      </c>
    </row>
    <row r="7" spans="1:15">
      <c r="A7" t="s">
        <v>314</v>
      </c>
      <c r="B7" s="84">
        <f>1/FCLK_Frequency*1000</f>
        <v>7.518796992481203</v>
      </c>
      <c r="C7" t="s">
        <v>499</v>
      </c>
    </row>
    <row r="8" spans="1:15">
      <c r="A8" t="s">
        <v>316</v>
      </c>
      <c r="B8" s="84">
        <f ca="1">FCLK_Frequency/(1+FCLKDIVIDER)</f>
        <v>133</v>
      </c>
      <c r="I8" s="20" t="str">
        <f>CONCATENATE("GPMC_CONFIG1_",GPMC_Chip_Select)</f>
        <v>GPMC_CONFIG1_1</v>
      </c>
      <c r="J8" s="20" t="s">
        <v>321</v>
      </c>
      <c r="K8" s="21">
        <f ca="1">BIN2DEC(K9)</f>
        <v>0</v>
      </c>
    </row>
    <row r="9" spans="1:15">
      <c r="A9" t="s">
        <v>315</v>
      </c>
      <c r="B9" s="84">
        <f ca="1">B7*(1+FCLKDIVIDER)</f>
        <v>7.518796992481203</v>
      </c>
      <c r="I9" s="18">
        <f>MATCH(I8,'Reg Parse'!$A$1:$A$400,0)</f>
        <v>110</v>
      </c>
      <c r="J9" s="18">
        <f ca="1">MATCH(J8,OFFSET('Reg Parse'!$A$1,I9-1,0):OFFSET('Reg Parse'!$A$1,I9-1,32),0)</f>
        <v>16</v>
      </c>
      <c r="K9" s="18" t="str">
        <f ca="1">INDEX('Reg Parse'!$A$1:$AG$400,I9+3,J9)</f>
        <v>00</v>
      </c>
    </row>
    <row r="11" spans="1:15" ht="26.25">
      <c r="A11" s="113" t="s">
        <v>637</v>
      </c>
      <c r="E11" s="114" t="s">
        <v>638</v>
      </c>
    </row>
    <row r="12" spans="1:15" ht="15.75">
      <c r="A12" s="115" t="s">
        <v>693</v>
      </c>
      <c r="E12" s="116" t="s">
        <v>639</v>
      </c>
    </row>
    <row r="13" spans="1:15">
      <c r="A13" t="s">
        <v>105</v>
      </c>
      <c r="B13" s="85">
        <f ca="1">K13</f>
        <v>3</v>
      </c>
      <c r="I13" s="20" t="str">
        <f>CONCATENATE("GPMC_CONFIG4_",GPMC_Chip_Select)</f>
        <v>GPMC_CONFIG4_1</v>
      </c>
      <c r="J13" s="20" t="s">
        <v>105</v>
      </c>
      <c r="K13" s="21">
        <f ca="1">BIN2DEC(K14)</f>
        <v>3</v>
      </c>
      <c r="M13" s="20" t="str">
        <f>CONCATENATE("GPMC_CONFIG3_",GPMC_Chip_Select)</f>
        <v>GPMC_CONFIG3_1</v>
      </c>
      <c r="N13" s="20" t="s">
        <v>104</v>
      </c>
      <c r="O13" s="21">
        <f ca="1">BIN2DEC(O14)</f>
        <v>0</v>
      </c>
    </row>
    <row r="14" spans="1:15">
      <c r="A14" t="s">
        <v>104</v>
      </c>
      <c r="B14" s="85">
        <f ca="1">O13</f>
        <v>0</v>
      </c>
      <c r="E14" s="117" t="s">
        <v>640</v>
      </c>
      <c r="I14" s="18">
        <f>MATCH(I13,'Reg Parse'!$A$1:$A$400,0)</f>
        <v>128</v>
      </c>
      <c r="J14" s="18">
        <f ca="1">MATCH(J13,OFFSET('Reg Parse'!$A$1,I14-1,0):OFFSET('Reg Parse'!$A$1,I14-1,32),0)</f>
        <v>12</v>
      </c>
      <c r="K14" s="18" t="str">
        <f ca="1">INDEX('Reg Parse'!$A$1:$AG$400,I14+3,J14)</f>
        <v>00011</v>
      </c>
      <c r="M14" s="18">
        <f>MATCH(M13,'Reg Parse'!$A$1:$A$400,0)</f>
        <v>122</v>
      </c>
      <c r="N14" s="18">
        <f ca="1">MATCH(N13,OFFSET('Reg Parse'!$A$1,M14-1,0):OFFSET('Reg Parse'!$A$1,M14-1,32),0)</f>
        <v>21</v>
      </c>
      <c r="O14" s="18" t="str">
        <f ca="1">INDEX('Reg Parse'!$A$1:$AG$400,M14+3,N14)</f>
        <v>0000</v>
      </c>
    </row>
    <row r="15" spans="1:15">
      <c r="A15" t="s">
        <v>641</v>
      </c>
      <c r="B15" s="85">
        <f ca="1">FCLK_Period*(B13-B14)-2</f>
        <v>20.556390977443609</v>
      </c>
      <c r="E15">
        <v>10</v>
      </c>
      <c r="F15" t="str">
        <f ca="1">IF(B15&gt;E15,"PASS","FAIL")</f>
        <v>PASS</v>
      </c>
    </row>
    <row r="16" spans="1:15">
      <c r="A16" t="s">
        <v>642</v>
      </c>
      <c r="B16" s="85">
        <f ca="1">FCLK_Period*(B13-B14)+2</f>
        <v>24.556390977443609</v>
      </c>
      <c r="E16">
        <v>10</v>
      </c>
      <c r="F16" t="str">
        <f ca="1">IF(B16&gt;E16,"PASS","FAIL")</f>
        <v>PASS</v>
      </c>
    </row>
    <row r="18" spans="1:15" ht="15.75">
      <c r="A18" s="115" t="s">
        <v>694</v>
      </c>
      <c r="E18" s="116" t="s">
        <v>643</v>
      </c>
    </row>
    <row r="19" spans="1:15">
      <c r="A19" t="s">
        <v>100</v>
      </c>
      <c r="B19" s="85">
        <f ca="1">K19</f>
        <v>4</v>
      </c>
      <c r="I19" s="20" t="str">
        <f>CONCATENATE("GPMC_CONFIG3_",GPMC_Chip_Select)</f>
        <v>GPMC_CONFIG3_1</v>
      </c>
      <c r="J19" s="20" t="s">
        <v>100</v>
      </c>
      <c r="K19" s="21">
        <f ca="1">BIN2DEC(K20)</f>
        <v>4</v>
      </c>
      <c r="M19" s="20" t="str">
        <f>CONCATENATE("GPMC_CONFIG4_",GPMC_Chip_Select)</f>
        <v>GPMC_CONFIG4_1</v>
      </c>
      <c r="N19" s="20" t="s">
        <v>105</v>
      </c>
      <c r="O19" s="21">
        <f ca="1">BIN2DEC(O20)</f>
        <v>3</v>
      </c>
    </row>
    <row r="20" spans="1:15">
      <c r="A20" t="s">
        <v>105</v>
      </c>
      <c r="B20" s="85">
        <f ca="1">O19</f>
        <v>3</v>
      </c>
      <c r="E20" s="117" t="s">
        <v>640</v>
      </c>
      <c r="I20" s="18">
        <f>MATCH(I19,'Reg Parse'!$A$1:$A$400,0)</f>
        <v>122</v>
      </c>
      <c r="J20" s="18">
        <f ca="1">MATCH(J19,OFFSET('Reg Parse'!$A$1,I20-1,0):OFFSET('Reg Parse'!$A$1,I20-1,32),0)</f>
        <v>16</v>
      </c>
      <c r="K20" s="18" t="str">
        <f ca="1">INDEX('Reg Parse'!$A$1:$AG$400,I20+3,J20)</f>
        <v>00100</v>
      </c>
      <c r="M20" s="18">
        <f>MATCH(M19,'Reg Parse'!$A$1:$A$400,0)</f>
        <v>128</v>
      </c>
      <c r="N20" s="18">
        <f ca="1">MATCH(N19,OFFSET('Reg Parse'!$A$1,M20-1,0):OFFSET('Reg Parse'!$A$1,M20-1,32),0)</f>
        <v>12</v>
      </c>
      <c r="O20" s="18" t="str">
        <f ca="1">INDEX('Reg Parse'!$A$1:$AG$400,M20+3,N20)</f>
        <v>00011</v>
      </c>
    </row>
    <row r="21" spans="1:15">
      <c r="A21" t="s">
        <v>644</v>
      </c>
      <c r="B21" s="85">
        <f ca="1">FCLK_Period*(B19-B20)-2</f>
        <v>5.518796992481203</v>
      </c>
      <c r="E21">
        <v>5</v>
      </c>
      <c r="F21" t="str">
        <f ca="1">IF(B21&gt;E21,"PASS","FAIL")</f>
        <v>PASS</v>
      </c>
    </row>
    <row r="22" spans="1:15">
      <c r="A22" t="s">
        <v>645</v>
      </c>
      <c r="B22" s="85">
        <f ca="1">FCLK_Period*(B19-B20)+2</f>
        <v>9.518796992481203</v>
      </c>
      <c r="E22">
        <v>5</v>
      </c>
      <c r="F22" t="str">
        <f ca="1">IF(B22&gt;E22,"PASS","FAIL")</f>
        <v>PASS</v>
      </c>
    </row>
    <row r="24" spans="1:15" ht="15.75">
      <c r="A24" s="115" t="s">
        <v>695</v>
      </c>
      <c r="E24" s="116" t="s">
        <v>646</v>
      </c>
    </row>
    <row r="25" spans="1:15">
      <c r="A25" t="s">
        <v>105</v>
      </c>
      <c r="B25" s="85">
        <f ca="1">K25</f>
        <v>3</v>
      </c>
      <c r="I25" s="20" t="str">
        <f>CONCATENATE("GPMC_CONFIG4_",GPMC_Chip_Select)</f>
        <v>GPMC_CONFIG4_1</v>
      </c>
      <c r="J25" s="20" t="s">
        <v>105</v>
      </c>
      <c r="K25" s="21">
        <f ca="1">BIN2DEC(K26)</f>
        <v>3</v>
      </c>
      <c r="M25" s="20" t="str">
        <f>CONCATENATE("GPMC_CONFIG2_",GPMC_Chip_Select)</f>
        <v>GPMC_CONFIG2_1</v>
      </c>
      <c r="N25" s="20" t="s">
        <v>97</v>
      </c>
      <c r="O25" s="21">
        <f ca="1">BIN2DEC(O26)</f>
        <v>0</v>
      </c>
    </row>
    <row r="26" spans="1:15">
      <c r="A26" t="s">
        <v>97</v>
      </c>
      <c r="B26" s="85">
        <f ca="1">O25</f>
        <v>0</v>
      </c>
      <c r="E26" s="117" t="s">
        <v>640</v>
      </c>
      <c r="I26" s="18">
        <f>MATCH(I25,'Reg Parse'!$A$1:$A$400,0)</f>
        <v>128</v>
      </c>
      <c r="J26" s="18">
        <f ca="1">MATCH(J25,OFFSET('Reg Parse'!$A$1,I26-1,0):OFFSET('Reg Parse'!$A$1,I26-1,32),0)</f>
        <v>12</v>
      </c>
      <c r="K26" s="18" t="str">
        <f ca="1">INDEX('Reg Parse'!$A$1:$AG$400,I26+3,J26)</f>
        <v>00011</v>
      </c>
      <c r="M26" s="18">
        <f>MATCH(M25,'Reg Parse'!$A$1:$A$400,0)</f>
        <v>116</v>
      </c>
      <c r="N26" s="18">
        <f ca="1">MATCH(N25,OFFSET('Reg Parse'!$A$1,M26-1,0):OFFSET('Reg Parse'!$A$1,M26-1,32),0)</f>
        <v>17</v>
      </c>
      <c r="O26" s="18" t="str">
        <f ca="1">INDEX('Reg Parse'!$A$1:$AG$400,M26+3,N26)</f>
        <v>0000</v>
      </c>
    </row>
    <row r="27" spans="1:15">
      <c r="A27" t="s">
        <v>647</v>
      </c>
      <c r="B27" s="85">
        <f ca="1">FCLK_Period*(B25-B26)-2</f>
        <v>20.556390977443609</v>
      </c>
      <c r="E27">
        <v>15</v>
      </c>
      <c r="F27" t="str">
        <f ca="1">IF(B27&gt;E27,"PASS","FAIL")</f>
        <v>PASS</v>
      </c>
    </row>
    <row r="28" spans="1:15">
      <c r="A28" t="s">
        <v>648</v>
      </c>
      <c r="B28" s="85">
        <f ca="1">FCLK_Period*(B25-B26)+2</f>
        <v>24.556390977443609</v>
      </c>
      <c r="E28">
        <v>15</v>
      </c>
      <c r="F28" t="str">
        <f ca="1">IF(B28&gt;E28,"PASS","FAIL")</f>
        <v>PASS</v>
      </c>
    </row>
    <row r="30" spans="1:15" ht="15.75">
      <c r="A30" s="115" t="s">
        <v>696</v>
      </c>
      <c r="E30" s="116" t="s">
        <v>649</v>
      </c>
    </row>
    <row r="31" spans="1:15">
      <c r="A31" t="s">
        <v>94</v>
      </c>
      <c r="B31" s="85">
        <f ca="1">K31</f>
        <v>6</v>
      </c>
      <c r="I31" s="20" t="str">
        <f>CONCATENATE("GPMC_CONFIG2_",GPMC_Chip_Select)</f>
        <v>GPMC_CONFIG2_1</v>
      </c>
      <c r="J31" s="20" t="s">
        <v>94</v>
      </c>
      <c r="K31" s="21">
        <f ca="1">BIN2DEC(K32)</f>
        <v>6</v>
      </c>
      <c r="M31" s="20" t="str">
        <f>CONCATENATE("GPMC_CONFIG4_",GPMC_Chip_Select)</f>
        <v>GPMC_CONFIG4_1</v>
      </c>
      <c r="N31" s="20" t="s">
        <v>105</v>
      </c>
      <c r="O31" s="21">
        <f ca="1">BIN2DEC(O32)</f>
        <v>3</v>
      </c>
    </row>
    <row r="32" spans="1:15">
      <c r="A32" t="s">
        <v>105</v>
      </c>
      <c r="B32" s="85">
        <f ca="1">O31</f>
        <v>3</v>
      </c>
      <c r="E32" s="117" t="s">
        <v>640</v>
      </c>
      <c r="I32" s="18">
        <f>MATCH(I31,'Reg Parse'!$A$1:$A$400,0)</f>
        <v>116</v>
      </c>
      <c r="J32" s="18">
        <f ca="1">MATCH(J31,OFFSET('Reg Parse'!$A$1,I32-1,0):OFFSET('Reg Parse'!$A$1,I32-1,32),0)</f>
        <v>12</v>
      </c>
      <c r="K32" s="18" t="str">
        <f ca="1">INDEX('Reg Parse'!$A$1:$AG$400,I32+3,J32)</f>
        <v>00110</v>
      </c>
      <c r="M32" s="18">
        <f>MATCH(M31,'Reg Parse'!$A$1:$A$400,0)</f>
        <v>128</v>
      </c>
      <c r="N32" s="18">
        <f ca="1">MATCH(N31,OFFSET('Reg Parse'!$A$1,M32-1,0):OFFSET('Reg Parse'!$A$1,M32-1,32),0)</f>
        <v>12</v>
      </c>
      <c r="O32" s="18" t="str">
        <f ca="1">INDEX('Reg Parse'!$A$1:$AG$400,M32+3,N32)</f>
        <v>00011</v>
      </c>
    </row>
    <row r="33" spans="1:15">
      <c r="A33" t="s">
        <v>650</v>
      </c>
      <c r="B33" s="85">
        <f ca="1">FCLK_Period*(B31-B32)-2</f>
        <v>20.556390977443609</v>
      </c>
      <c r="E33">
        <v>5</v>
      </c>
      <c r="F33" t="str">
        <f ca="1">IF(B33&gt;E33,"PASS","FAIL")</f>
        <v>PASS</v>
      </c>
    </row>
    <row r="34" spans="1:15">
      <c r="A34" t="s">
        <v>651</v>
      </c>
      <c r="B34" s="85">
        <f ca="1">FCLK_Period*(B31-B32)+2</f>
        <v>24.556390977443609</v>
      </c>
      <c r="E34">
        <v>5</v>
      </c>
      <c r="F34" t="str">
        <f ca="1">IF(B34&gt;E34,"PASS","FAIL")</f>
        <v>PASS</v>
      </c>
    </row>
    <row r="36" spans="1:15" ht="15.75">
      <c r="A36" s="115" t="s">
        <v>697</v>
      </c>
      <c r="E36" s="116" t="s">
        <v>652</v>
      </c>
    </row>
    <row r="37" spans="1:15">
      <c r="A37" t="s">
        <v>105</v>
      </c>
      <c r="B37" s="85">
        <f ca="1">K37</f>
        <v>3</v>
      </c>
      <c r="I37" s="20" t="str">
        <f>CONCATENATE("GPMC_CONFIG4_",GPMC_Chip_Select)</f>
        <v>GPMC_CONFIG4_1</v>
      </c>
      <c r="J37" s="20" t="s">
        <v>105</v>
      </c>
      <c r="K37" s="21">
        <f ca="1">BIN2DEC(K38)</f>
        <v>3</v>
      </c>
      <c r="M37" s="20" t="str">
        <f>CONCATENATE("GPMC_CONFIG4_",GPMC_Chip_Select)</f>
        <v>GPMC_CONFIG4_1</v>
      </c>
      <c r="N37" s="20" t="s">
        <v>107</v>
      </c>
      <c r="O37" s="21">
        <f ca="1">BIN2DEC(O38)</f>
        <v>0</v>
      </c>
    </row>
    <row r="38" spans="1:15">
      <c r="A38" t="s">
        <v>107</v>
      </c>
      <c r="B38" s="85">
        <f ca="1">O37</f>
        <v>0</v>
      </c>
      <c r="E38" s="117" t="s">
        <v>640</v>
      </c>
      <c r="I38" s="18">
        <f>MATCH(I37,'Reg Parse'!$A$1:$A$400,0)</f>
        <v>128</v>
      </c>
      <c r="J38" s="18">
        <f ca="1">MATCH(J37,OFFSET('Reg Parse'!$A$1,I38-1,0):OFFSET('Reg Parse'!$A$1,I38-1,32),0)</f>
        <v>12</v>
      </c>
      <c r="K38" s="18" t="str">
        <f ca="1">INDEX('Reg Parse'!$A$1:$AG$400,I38+3,J38)</f>
        <v>00011</v>
      </c>
      <c r="M38" s="18">
        <f>MATCH(M37,'Reg Parse'!$A$1:$A$400,0)</f>
        <v>128</v>
      </c>
      <c r="N38" s="18">
        <f ca="1">MATCH(N37,OFFSET('Reg Parse'!$A$1,M38-1,0):OFFSET('Reg Parse'!$A$1,M38-1,32),0)</f>
        <v>15</v>
      </c>
      <c r="O38" s="18" t="str">
        <f ca="1">INDEX('Reg Parse'!$A$1:$AG$400,M38+3,N38)</f>
        <v>0000</v>
      </c>
    </row>
    <row r="39" spans="1:15">
      <c r="A39" t="s">
        <v>653</v>
      </c>
      <c r="B39" s="85">
        <f ca="1">FCLK_Period*(B37-B38)-2</f>
        <v>20.556390977443609</v>
      </c>
      <c r="E39">
        <v>10</v>
      </c>
      <c r="F39" t="str">
        <f ca="1">IF(B39&gt;E39,"PASS","FAIL")</f>
        <v>PASS</v>
      </c>
    </row>
    <row r="40" spans="1:15">
      <c r="A40" t="s">
        <v>654</v>
      </c>
      <c r="B40" s="85">
        <f ca="1">FCLK_Period*(B37-B38)+2</f>
        <v>24.556390977443609</v>
      </c>
      <c r="E40">
        <v>10</v>
      </c>
      <c r="F40" t="str">
        <f ca="1">IF(B40&gt;E40,"PASS","FAIL")</f>
        <v>PASS</v>
      </c>
    </row>
    <row r="42" spans="1:15" ht="15.75">
      <c r="A42" s="115" t="s">
        <v>698</v>
      </c>
      <c r="E42" s="116" t="s">
        <v>655</v>
      </c>
    </row>
    <row r="43" spans="1:15" ht="15.75">
      <c r="A43" s="118" t="s">
        <v>699</v>
      </c>
    </row>
    <row r="44" spans="1:15">
      <c r="A44" t="s">
        <v>105</v>
      </c>
      <c r="B44" s="85">
        <f ca="1">K44</f>
        <v>3</v>
      </c>
      <c r="E44" s="117" t="s">
        <v>640</v>
      </c>
      <c r="I44" s="20" t="str">
        <f>CONCATENATE("GPMC_CONFIG4_",GPMC_Chip_Select)</f>
        <v>GPMC_CONFIG4_1</v>
      </c>
      <c r="J44" s="20" t="s">
        <v>105</v>
      </c>
      <c r="K44" s="21">
        <f ca="1">BIN2DEC(K45)</f>
        <v>3</v>
      </c>
    </row>
    <row r="45" spans="1:15">
      <c r="A45" t="s">
        <v>656</v>
      </c>
      <c r="B45" s="85">
        <f ca="1">FCLK_Period*(B44)-2</f>
        <v>20.556390977443609</v>
      </c>
      <c r="E45">
        <v>10</v>
      </c>
      <c r="F45" t="str">
        <f ca="1">IF(B45&gt;E45,"PASS","FAIL")</f>
        <v>PASS</v>
      </c>
      <c r="I45" s="18">
        <f>MATCH(I44,'Reg Parse'!$A$1:$A$400,0)</f>
        <v>128</v>
      </c>
      <c r="J45" s="18">
        <f ca="1">MATCH(J44,OFFSET('Reg Parse'!$A$1,I45-1,0):OFFSET('Reg Parse'!$A$1,I45-1,32),0)</f>
        <v>12</v>
      </c>
      <c r="K45" s="18" t="str">
        <f ca="1">INDEX('Reg Parse'!$A$1:$AG$400,I45+3,J45)</f>
        <v>00011</v>
      </c>
    </row>
    <row r="46" spans="1:15">
      <c r="A46" t="s">
        <v>657</v>
      </c>
      <c r="B46" s="85">
        <f ca="1">FCLK_Period*(B44)+2</f>
        <v>24.556390977443609</v>
      </c>
      <c r="E46">
        <v>10</v>
      </c>
      <c r="F46" t="str">
        <f ca="1">IF(B46&gt;E46,"PASS","FAIL")</f>
        <v>PASS</v>
      </c>
    </row>
    <row r="48" spans="1:15" ht="15.75">
      <c r="A48" s="115" t="s">
        <v>700</v>
      </c>
      <c r="E48" s="116" t="s">
        <v>658</v>
      </c>
    </row>
    <row r="49" spans="1:15" ht="15.75">
      <c r="A49" s="118" t="s">
        <v>699</v>
      </c>
    </row>
    <row r="50" spans="1:15">
      <c r="A50" t="s">
        <v>114</v>
      </c>
      <c r="B50" s="85">
        <f ca="1">K50</f>
        <v>5</v>
      </c>
      <c r="I50" s="20" t="str">
        <f>CONCATENATE("GPMC_CONFIG5_",GPMC_Chip_Select)</f>
        <v>GPMC_CONFIG5_1</v>
      </c>
      <c r="J50" s="20" t="s">
        <v>114</v>
      </c>
      <c r="K50" s="21">
        <f ca="1">BIN2DEC(K51)</f>
        <v>5</v>
      </c>
      <c r="M50" s="20" t="str">
        <f>CONCATENATE("GPMC_CONFIG4_",GPMC_Chip_Select)</f>
        <v>GPMC_CONFIG4_1</v>
      </c>
      <c r="N50" s="20" t="s">
        <v>105</v>
      </c>
      <c r="O50" s="21">
        <f ca="1">BIN2DEC(O51)</f>
        <v>3</v>
      </c>
    </row>
    <row r="51" spans="1:15">
      <c r="A51" t="s">
        <v>105</v>
      </c>
      <c r="B51" s="85">
        <f ca="1">O50</f>
        <v>3</v>
      </c>
      <c r="E51" s="117" t="s">
        <v>640</v>
      </c>
      <c r="I51" s="18">
        <f>MATCH(I50,'Reg Parse'!$A$1:$A$400,0)</f>
        <v>134</v>
      </c>
      <c r="J51" s="18">
        <f ca="1">MATCH(J50,OFFSET('Reg Parse'!$A$1,I51-1,0):OFFSET('Reg Parse'!$A$1,I51-1,32),0)</f>
        <v>16</v>
      </c>
      <c r="K51" s="18" t="str">
        <f ca="1">INDEX('Reg Parse'!$A$1:$AG$400,I51+3,J51)</f>
        <v>00101</v>
      </c>
      <c r="M51" s="18">
        <f>MATCH(M50,'Reg Parse'!$A$1:$A$400,0)</f>
        <v>128</v>
      </c>
      <c r="N51" s="18">
        <f ca="1">MATCH(N50,OFFSET('Reg Parse'!$A$1,M51-1,0):OFFSET('Reg Parse'!$A$1,M51-1,32),0)</f>
        <v>12</v>
      </c>
      <c r="O51" s="18" t="str">
        <f ca="1">INDEX('Reg Parse'!$A$1:$AG$400,M51+3,N51)</f>
        <v>00011</v>
      </c>
    </row>
    <row r="52" spans="1:15">
      <c r="A52" t="s">
        <v>659</v>
      </c>
      <c r="B52" s="85">
        <f ca="1">FCLK_Period*(B50-B51)-2</f>
        <v>13.037593984962406</v>
      </c>
      <c r="E52">
        <v>5</v>
      </c>
      <c r="F52" t="str">
        <f ca="1">IF(B52&gt;E52,"PASS","FAIL")</f>
        <v>PASS</v>
      </c>
    </row>
    <row r="53" spans="1:15">
      <c r="A53" t="s">
        <v>660</v>
      </c>
      <c r="B53" s="85">
        <f ca="1">FCLK_Period*(B50-B51)+2</f>
        <v>17.037593984962406</v>
      </c>
      <c r="E53">
        <v>5</v>
      </c>
      <c r="F53" t="str">
        <f ca="1">IF(B53&gt;E53,"PASS","FAIL")</f>
        <v>PASS</v>
      </c>
    </row>
    <row r="55" spans="1:15" ht="15.75">
      <c r="A55" s="115" t="s">
        <v>701</v>
      </c>
      <c r="E55" s="116" t="s">
        <v>661</v>
      </c>
    </row>
    <row r="56" spans="1:15" ht="15.75">
      <c r="A56" s="118" t="s">
        <v>702</v>
      </c>
    </row>
    <row r="57" spans="1:15">
      <c r="A57" t="s">
        <v>105</v>
      </c>
      <c r="B57" s="85">
        <f ca="1">K57</f>
        <v>3</v>
      </c>
      <c r="E57" s="117" t="s">
        <v>640</v>
      </c>
      <c r="I57" s="20" t="str">
        <f>CONCATENATE("GPMC_CONFIG4_",GPMC_Chip_Select)</f>
        <v>GPMC_CONFIG4_1</v>
      </c>
      <c r="J57" s="20" t="s">
        <v>105</v>
      </c>
      <c r="K57" s="21">
        <f ca="1">BIN2DEC(K58)</f>
        <v>3</v>
      </c>
    </row>
    <row r="58" spans="1:15">
      <c r="A58" t="s">
        <v>662</v>
      </c>
      <c r="B58" s="85">
        <f ca="1">FCLK_Period*(B57)-2</f>
        <v>20.556390977443609</v>
      </c>
      <c r="E58">
        <v>7</v>
      </c>
      <c r="F58" t="str">
        <f ca="1">IF(B58&gt;E58,"PASS","FAIL")</f>
        <v>PASS</v>
      </c>
      <c r="I58" s="18">
        <f>MATCH(I57,'Reg Parse'!$A$1:$A$400,0)</f>
        <v>128</v>
      </c>
      <c r="J58" s="18">
        <f ca="1">MATCH(J57,OFFSET('Reg Parse'!$A$1,I58-1,0):OFFSET('Reg Parse'!$A$1,I58-1,32),0)</f>
        <v>12</v>
      </c>
      <c r="K58" s="18" t="str">
        <f ca="1">INDEX('Reg Parse'!$A$1:$AG$400,I58+3,J58)</f>
        <v>00011</v>
      </c>
    </row>
    <row r="59" spans="1:15">
      <c r="A59" t="s">
        <v>663</v>
      </c>
      <c r="B59" s="85">
        <f ca="1">FCLK_Period*(B57)+2</f>
        <v>24.556390977443609</v>
      </c>
      <c r="E59">
        <v>7</v>
      </c>
      <c r="F59" t="str">
        <f ca="1">IF(B59&gt;E59,"PASS","FAIL")</f>
        <v>PASS</v>
      </c>
    </row>
    <row r="61" spans="1:15" ht="15.75">
      <c r="A61" s="115" t="s">
        <v>703</v>
      </c>
      <c r="E61" s="116" t="s">
        <v>664</v>
      </c>
    </row>
    <row r="62" spans="1:15" ht="15.75">
      <c r="A62" s="118" t="s">
        <v>702</v>
      </c>
    </row>
    <row r="63" spans="1:15">
      <c r="A63" t="s">
        <v>114</v>
      </c>
      <c r="B63" s="85">
        <f ca="1">K63</f>
        <v>5</v>
      </c>
      <c r="I63" s="20" t="str">
        <f>CONCATENATE("GPMC_CONFIG5_",GPMC_Chip_Select)</f>
        <v>GPMC_CONFIG5_1</v>
      </c>
      <c r="J63" s="20" t="s">
        <v>114</v>
      </c>
      <c r="K63" s="21">
        <f ca="1">BIN2DEC(K64)</f>
        <v>5</v>
      </c>
      <c r="M63" s="20" t="str">
        <f>CONCATENATE("GPMC_CONFIG4_",GPMC_Chip_Select)</f>
        <v>GPMC_CONFIG4_1</v>
      </c>
      <c r="N63" s="20" t="s">
        <v>105</v>
      </c>
      <c r="O63" s="21">
        <f ca="1">BIN2DEC(O64)</f>
        <v>3</v>
      </c>
    </row>
    <row r="64" spans="1:15">
      <c r="A64" t="s">
        <v>105</v>
      </c>
      <c r="B64" s="85">
        <f ca="1">O63</f>
        <v>3</v>
      </c>
      <c r="E64" s="117" t="s">
        <v>640</v>
      </c>
      <c r="I64" s="18">
        <f>MATCH(I63,'Reg Parse'!$A$1:$A$400,0)</f>
        <v>134</v>
      </c>
      <c r="J64" s="18">
        <f ca="1">MATCH(J63,OFFSET('Reg Parse'!$A$1,I64-1,0):OFFSET('Reg Parse'!$A$1,I64-1,32),0)</f>
        <v>16</v>
      </c>
      <c r="K64" s="18" t="str">
        <f ca="1">INDEX('Reg Parse'!$A$1:$AG$400,I64+3,J64)</f>
        <v>00101</v>
      </c>
      <c r="M64" s="18">
        <f>MATCH(M63,'Reg Parse'!$A$1:$A$400,0)</f>
        <v>128</v>
      </c>
      <c r="N64" s="18">
        <f ca="1">MATCH(N63,OFFSET('Reg Parse'!$A$1,M64-1,0):OFFSET('Reg Parse'!$A$1,M64-1,32),0)</f>
        <v>12</v>
      </c>
      <c r="O64" s="18" t="str">
        <f ca="1">INDEX('Reg Parse'!$A$1:$AG$400,M64+3,N64)</f>
        <v>00011</v>
      </c>
    </row>
    <row r="65" spans="1:15">
      <c r="A65" t="s">
        <v>665</v>
      </c>
      <c r="B65" s="85">
        <f ca="1">FCLK_Period*(B63-B64)-2</f>
        <v>13.037593984962406</v>
      </c>
      <c r="E65">
        <v>5</v>
      </c>
      <c r="F65" t="str">
        <f ca="1">IF(B65&gt;E65,"PASS","FAIL")</f>
        <v>PASS</v>
      </c>
    </row>
    <row r="66" spans="1:15">
      <c r="A66" t="s">
        <v>666</v>
      </c>
      <c r="B66" s="85">
        <f ca="1">FCLK_Period*(B63-B64)+2</f>
        <v>17.037593984962406</v>
      </c>
      <c r="E66">
        <v>5</v>
      </c>
      <c r="F66" t="str">
        <f ca="1">IF(B66&gt;E66,"PASS","FAIL")</f>
        <v>PASS</v>
      </c>
    </row>
    <row r="68" spans="1:15" ht="26.25">
      <c r="A68" s="113" t="s">
        <v>667</v>
      </c>
      <c r="E68" s="114" t="s">
        <v>638</v>
      </c>
    </row>
    <row r="69" spans="1:15" ht="15.75">
      <c r="A69" s="115" t="s">
        <v>693</v>
      </c>
      <c r="E69" s="116" t="s">
        <v>639</v>
      </c>
    </row>
    <row r="70" spans="1:15">
      <c r="A70" t="s">
        <v>105</v>
      </c>
      <c r="B70" s="85">
        <f ca="1">K70</f>
        <v>3</v>
      </c>
      <c r="I70" s="20" t="str">
        <f>CONCATENATE("GPMC_CONFIG4_",GPMC_Chip_Select)</f>
        <v>GPMC_CONFIG4_1</v>
      </c>
      <c r="J70" s="20" t="s">
        <v>105</v>
      </c>
      <c r="K70" s="21">
        <f ca="1">BIN2DEC(K71)</f>
        <v>3</v>
      </c>
      <c r="M70" s="20" t="str">
        <f>CONCATENATE("GPMC_CONFIG3_",GPMC_Chip_Select)</f>
        <v>GPMC_CONFIG3_1</v>
      </c>
      <c r="N70" s="20" t="s">
        <v>104</v>
      </c>
      <c r="O70" s="21">
        <f ca="1">BIN2DEC(O71)</f>
        <v>0</v>
      </c>
    </row>
    <row r="71" spans="1:15">
      <c r="A71" t="s">
        <v>104</v>
      </c>
      <c r="B71" s="85">
        <f ca="1">O70</f>
        <v>0</v>
      </c>
      <c r="E71" s="117" t="s">
        <v>640</v>
      </c>
      <c r="I71" s="18">
        <f>MATCH(I70,'Reg Parse'!$A$1:$A$400,0)</f>
        <v>128</v>
      </c>
      <c r="J71" s="18">
        <f ca="1">MATCH(J70,OFFSET('Reg Parse'!$A$1,I71-1,0):OFFSET('Reg Parse'!$A$1,I71-1,32),0)</f>
        <v>12</v>
      </c>
      <c r="K71" s="18" t="str">
        <f ca="1">INDEX('Reg Parse'!$A$1:$AG$400,I71+3,J71)</f>
        <v>00011</v>
      </c>
      <c r="M71" s="18">
        <f>MATCH(M70,'Reg Parse'!$A$1:$A$400,0)</f>
        <v>122</v>
      </c>
      <c r="N71" s="18">
        <f ca="1">MATCH(N70,OFFSET('Reg Parse'!$A$1,M71-1,0):OFFSET('Reg Parse'!$A$1,M71-1,32),0)</f>
        <v>21</v>
      </c>
      <c r="O71" s="18" t="str">
        <f ca="1">INDEX('Reg Parse'!$A$1:$AG$400,M71+3,N71)</f>
        <v>0000</v>
      </c>
    </row>
    <row r="72" spans="1:15">
      <c r="A72" t="s">
        <v>641</v>
      </c>
      <c r="B72" s="85">
        <f ca="1">FCLK_Period*(B70-B71)-2</f>
        <v>20.556390977443609</v>
      </c>
      <c r="E72">
        <v>10</v>
      </c>
      <c r="F72" t="str">
        <f ca="1">IF(B72&gt;E72,"PASS","FAIL")</f>
        <v>PASS</v>
      </c>
    </row>
    <row r="73" spans="1:15">
      <c r="A73" t="s">
        <v>642</v>
      </c>
      <c r="B73" s="85">
        <f ca="1">FCLK_Period*(B70-B71)+2</f>
        <v>24.556390977443609</v>
      </c>
      <c r="E73">
        <v>10</v>
      </c>
      <c r="F73" t="str">
        <f ca="1">IF(B73&gt;E73,"PASS","FAIL")</f>
        <v>PASS</v>
      </c>
    </row>
    <row r="75" spans="1:15" ht="15.75">
      <c r="A75" s="115" t="s">
        <v>695</v>
      </c>
      <c r="E75" s="116" t="s">
        <v>646</v>
      </c>
    </row>
    <row r="76" spans="1:15">
      <c r="A76" t="s">
        <v>105</v>
      </c>
      <c r="B76" s="85">
        <f ca="1">K76</f>
        <v>3</v>
      </c>
      <c r="I76" s="20" t="str">
        <f>CONCATENATE("GPMC_CONFIG4_",GPMC_Chip_Select)</f>
        <v>GPMC_CONFIG4_1</v>
      </c>
      <c r="J76" s="20" t="s">
        <v>105</v>
      </c>
      <c r="K76" s="21">
        <f ca="1">BIN2DEC(K77)</f>
        <v>3</v>
      </c>
      <c r="M76" s="20" t="str">
        <f>CONCATENATE("GPMC_CONFIG2_",GPMC_Chip_Select)</f>
        <v>GPMC_CONFIG2_1</v>
      </c>
      <c r="N76" s="20" t="s">
        <v>97</v>
      </c>
      <c r="O76" s="21">
        <f ca="1">BIN2DEC(O77)</f>
        <v>0</v>
      </c>
    </row>
    <row r="77" spans="1:15">
      <c r="A77" t="s">
        <v>97</v>
      </c>
      <c r="B77" s="85">
        <f ca="1">O76</f>
        <v>0</v>
      </c>
      <c r="E77" s="117" t="s">
        <v>640</v>
      </c>
      <c r="I77" s="18">
        <f>MATCH(I76,'Reg Parse'!$A$1:$A$400,0)</f>
        <v>128</v>
      </c>
      <c r="J77" s="18">
        <f ca="1">MATCH(J76,OFFSET('Reg Parse'!$A$1,I77-1,0):OFFSET('Reg Parse'!$A$1,I77-1,32),0)</f>
        <v>12</v>
      </c>
      <c r="K77" s="18" t="str">
        <f ca="1">INDEX('Reg Parse'!$A$1:$AG$400,I77+3,J77)</f>
        <v>00011</v>
      </c>
      <c r="M77" s="18">
        <f>MATCH(M76,'Reg Parse'!$A$1:$A$400,0)</f>
        <v>116</v>
      </c>
      <c r="N77" s="18">
        <f ca="1">MATCH(N76,OFFSET('Reg Parse'!$A$1,M77-1,0):OFFSET('Reg Parse'!$A$1,M77-1,32),0)</f>
        <v>17</v>
      </c>
      <c r="O77" s="18" t="str">
        <f ca="1">INDEX('Reg Parse'!$A$1:$AG$400,M77+3,N77)</f>
        <v>0000</v>
      </c>
    </row>
    <row r="78" spans="1:15">
      <c r="A78" t="s">
        <v>647</v>
      </c>
      <c r="B78" s="85">
        <f ca="1">FCLK_Period*(B76-B77)-2</f>
        <v>20.556390977443609</v>
      </c>
      <c r="E78">
        <v>15</v>
      </c>
      <c r="F78" t="str">
        <f ca="1">IF(B78&gt;E78,"PASS","FAIL")</f>
        <v>PASS</v>
      </c>
    </row>
    <row r="79" spans="1:15">
      <c r="A79" t="s">
        <v>648</v>
      </c>
      <c r="B79" s="85">
        <f ca="1">FCLK_Period*(B76-B77)+2</f>
        <v>24.556390977443609</v>
      </c>
      <c r="E79">
        <v>15</v>
      </c>
      <c r="F79" t="str">
        <f ca="1">IF(B79&gt;E79,"PASS","FAIL")</f>
        <v>PASS</v>
      </c>
    </row>
    <row r="81" spans="1:19" ht="15.75">
      <c r="A81" s="115" t="s">
        <v>704</v>
      </c>
      <c r="E81" s="116" t="s">
        <v>646</v>
      </c>
    </row>
    <row r="82" spans="1:19" ht="23.25">
      <c r="A82" s="119" t="s">
        <v>705</v>
      </c>
    </row>
    <row r="83" spans="1:19">
      <c r="A83" t="s">
        <v>114</v>
      </c>
      <c r="B83" s="85">
        <f ca="1">K83</f>
        <v>5</v>
      </c>
      <c r="E83" s="117"/>
      <c r="I83" s="20" t="str">
        <f>CONCATENATE("GPMC_CONFIG5_",GPMC_Chip_Select)</f>
        <v>GPMC_CONFIG5_1</v>
      </c>
      <c r="J83" s="20" t="s">
        <v>114</v>
      </c>
      <c r="K83" s="21">
        <f ca="1">BIN2DEC(K84)</f>
        <v>5</v>
      </c>
      <c r="M83" s="20" t="str">
        <f>CONCATENATE("GPMC_CONFIG6_",GPMC_Chip_Select)</f>
        <v>GPMC_CONFIG6_1</v>
      </c>
      <c r="N83" s="20" t="s">
        <v>122</v>
      </c>
      <c r="O83" s="21">
        <f ca="1">BIN2DEC(O84)</f>
        <v>0</v>
      </c>
      <c r="Q83" s="20" t="str">
        <f>CONCATENATE("GPMC_CONFIG6_",GPMC_Chip_Select)</f>
        <v>GPMC_CONFIG6_1</v>
      </c>
      <c r="R83" s="20" t="s">
        <v>119</v>
      </c>
      <c r="S83" s="21">
        <f ca="1">BIN2DEC(S84)</f>
        <v>0</v>
      </c>
    </row>
    <row r="84" spans="1:19">
      <c r="A84" t="s">
        <v>122</v>
      </c>
      <c r="B84" s="85">
        <f ca="1">O83</f>
        <v>0</v>
      </c>
      <c r="I84" s="18">
        <f>MATCH(I83,'Reg Parse'!$A$1:$A$400,0)</f>
        <v>134</v>
      </c>
      <c r="J84" s="18">
        <f ca="1">MATCH(J83,OFFSET('Reg Parse'!$A$1,I84-1,0):OFFSET('Reg Parse'!$A$1,I84-1,32),0)</f>
        <v>16</v>
      </c>
      <c r="K84" s="18" t="str">
        <f ca="1">INDEX('Reg Parse'!$A$1:$AG$400,I84+3,J84)</f>
        <v>00101</v>
      </c>
      <c r="M84" s="18">
        <f>MATCH(M83,'Reg Parse'!$A$1:$A$400,0)</f>
        <v>140</v>
      </c>
      <c r="N84" s="18">
        <f ca="1">MATCH(N83,OFFSET('Reg Parse'!$A$1,M84-1,0):OFFSET('Reg Parse'!$A$1,M84-1,32),0)</f>
        <v>18</v>
      </c>
      <c r="O84" s="18" t="str">
        <f ca="1">INDEX('Reg Parse'!$A$1:$AG$400,M84+3,N84)</f>
        <v>0</v>
      </c>
      <c r="Q84" s="18">
        <f>MATCH(Q83,'Reg Parse'!$A$1:$A$400,0)</f>
        <v>140</v>
      </c>
      <c r="R84" s="18">
        <f ca="1">MATCH(R83,OFFSET('Reg Parse'!$A$1,Q84-1,0):OFFSET('Reg Parse'!$A$1,Q84-1,32),0)</f>
        <v>17</v>
      </c>
      <c r="S84" s="18" t="str">
        <f ca="1">INDEX('Reg Parse'!$A$1:$AG$400,Q84+3,R84)</f>
        <v>0000</v>
      </c>
    </row>
    <row r="85" spans="1:19">
      <c r="A85" t="s">
        <v>119</v>
      </c>
      <c r="B85" s="85">
        <f ca="1">S83</f>
        <v>0</v>
      </c>
      <c r="E85" s="117" t="s">
        <v>640</v>
      </c>
    </row>
    <row r="86" spans="1:19">
      <c r="A86" t="s">
        <v>669</v>
      </c>
      <c r="B86" s="85">
        <f ca="1">FCLK_Period*(B83+B84*B85)-2</f>
        <v>35.593984962406012</v>
      </c>
      <c r="E86">
        <v>20</v>
      </c>
      <c r="F86" t="str">
        <f ca="1">IF(B86&gt;E86,"PASS","FAIL")</f>
        <v>PASS</v>
      </c>
    </row>
    <row r="87" spans="1:19">
      <c r="A87" t="s">
        <v>670</v>
      </c>
      <c r="B87" s="85">
        <f ca="1">FCLK_Period*(B83+B84*B85)+2</f>
        <v>39.593984962406012</v>
      </c>
      <c r="E87">
        <v>20</v>
      </c>
      <c r="F87" t="str">
        <f ca="1">IF(B87&gt;E87,"PASS","FAIL")</f>
        <v>PASS</v>
      </c>
    </row>
    <row r="89" spans="1:19" ht="15.75">
      <c r="A89" s="115" t="s">
        <v>697</v>
      </c>
      <c r="E89" s="116" t="s">
        <v>652</v>
      </c>
    </row>
    <row r="90" spans="1:19">
      <c r="A90" t="s">
        <v>105</v>
      </c>
      <c r="B90" s="85">
        <f ca="1">K90</f>
        <v>3</v>
      </c>
      <c r="I90" s="20" t="str">
        <f>CONCATENATE("GPMC_CONFIG4_",GPMC_Chip_Select)</f>
        <v>GPMC_CONFIG4_1</v>
      </c>
      <c r="J90" s="20" t="s">
        <v>105</v>
      </c>
      <c r="K90" s="21">
        <f ca="1">BIN2DEC(K91)</f>
        <v>3</v>
      </c>
      <c r="M90" s="20" t="str">
        <f>CONCATENATE("GPMC_CONFIG4_",GPMC_Chip_Select)</f>
        <v>GPMC_CONFIG4_1</v>
      </c>
      <c r="N90" s="20" t="s">
        <v>107</v>
      </c>
      <c r="O90" s="21">
        <f ca="1">BIN2DEC(O91)</f>
        <v>0</v>
      </c>
    </row>
    <row r="91" spans="1:19">
      <c r="A91" t="s">
        <v>107</v>
      </c>
      <c r="B91" s="85">
        <f ca="1">O90</f>
        <v>0</v>
      </c>
      <c r="E91" s="117" t="s">
        <v>640</v>
      </c>
      <c r="I91" s="18">
        <f>MATCH(I90,'Reg Parse'!$A$1:$A$400,0)</f>
        <v>128</v>
      </c>
      <c r="J91" s="18">
        <f ca="1">MATCH(J90,OFFSET('Reg Parse'!$A$1,I91-1,0):OFFSET('Reg Parse'!$A$1,I91-1,32),0)</f>
        <v>12</v>
      </c>
      <c r="K91" s="18" t="str">
        <f ca="1">INDEX('Reg Parse'!$A$1:$AG$400,I91+3,J91)</f>
        <v>00011</v>
      </c>
      <c r="M91" s="18">
        <f>MATCH(M90,'Reg Parse'!$A$1:$A$400,0)</f>
        <v>128</v>
      </c>
      <c r="N91" s="18">
        <f ca="1">MATCH(N90,OFFSET('Reg Parse'!$A$1,M91-1,0):OFFSET('Reg Parse'!$A$1,M91-1,32),0)</f>
        <v>15</v>
      </c>
      <c r="O91" s="18" t="str">
        <f ca="1">INDEX('Reg Parse'!$A$1:$AG$400,M91+3,N91)</f>
        <v>0000</v>
      </c>
    </row>
    <row r="92" spans="1:19">
      <c r="A92" t="s">
        <v>653</v>
      </c>
      <c r="B92" s="85">
        <f ca="1">FCLK_Period*(B90-B91)-2</f>
        <v>20.556390977443609</v>
      </c>
      <c r="E92">
        <v>10</v>
      </c>
      <c r="F92" t="str">
        <f ca="1">IF(B92&gt;E92,"PASS","FAIL")</f>
        <v>PASS</v>
      </c>
    </row>
    <row r="93" spans="1:19">
      <c r="A93" t="s">
        <v>654</v>
      </c>
      <c r="B93" s="85">
        <f ca="1">FCLK_Period*(B90-B91)+2</f>
        <v>24.556390977443609</v>
      </c>
      <c r="E93">
        <v>10</v>
      </c>
      <c r="F93" t="str">
        <f ca="1">IF(B93&gt;E93,"PASS","FAIL")</f>
        <v>PASS</v>
      </c>
    </row>
    <row r="95" spans="1:19" ht="15.75">
      <c r="A95" s="115" t="s">
        <v>706</v>
      </c>
      <c r="E95" s="116" t="s">
        <v>671</v>
      </c>
    </row>
    <row r="96" spans="1:19">
      <c r="A96" s="119" t="s">
        <v>668</v>
      </c>
    </row>
    <row r="97" spans="1:27">
      <c r="A97" t="s">
        <v>114</v>
      </c>
      <c r="B97" s="85">
        <f ca="1">K97</f>
        <v>5</v>
      </c>
      <c r="E97" s="117"/>
      <c r="I97" s="20" t="str">
        <f>CONCATENATE("GPMC_CONFIG5_",GPMC_Chip_Select)</f>
        <v>GPMC_CONFIG5_1</v>
      </c>
      <c r="J97" s="20" t="s">
        <v>114</v>
      </c>
      <c r="K97" s="21">
        <f ca="1">BIN2DEC(K98)</f>
        <v>5</v>
      </c>
      <c r="M97" s="20" t="str">
        <f>CONCATENATE("GPMC_CONFIG4_",GPMC_Chip_Select)</f>
        <v>GPMC_CONFIG4_1</v>
      </c>
      <c r="N97" s="20" t="s">
        <v>105</v>
      </c>
      <c r="O97" s="21">
        <f ca="1">BIN2DEC(O98)</f>
        <v>3</v>
      </c>
      <c r="Q97" s="20" t="str">
        <f>CONCATENATE("GPMC_CONFIG4_",GPMC_Chip_Select)</f>
        <v>GPMC_CONFIG4_1</v>
      </c>
      <c r="R97" s="20" t="s">
        <v>107</v>
      </c>
      <c r="S97" s="21">
        <f ca="1">BIN2DEC(S98)</f>
        <v>0</v>
      </c>
      <c r="U97" s="20" t="str">
        <f>CONCATENATE("GPMC_CONFIG6_",GPMC_Chip_Select)</f>
        <v>GPMC_CONFIG6_1</v>
      </c>
      <c r="V97" s="20" t="s">
        <v>122</v>
      </c>
      <c r="W97" s="21">
        <f ca="1">BIN2DEC(W98)</f>
        <v>0</v>
      </c>
      <c r="Y97" s="20" t="str">
        <f>CONCATENATE("GPMC_CONFIG6_",GPMC_Chip_Select)</f>
        <v>GPMC_CONFIG6_1</v>
      </c>
      <c r="Z97" s="20" t="s">
        <v>119</v>
      </c>
      <c r="AA97" s="21">
        <f ca="1">BIN2DEC(AA98)</f>
        <v>0</v>
      </c>
    </row>
    <row r="98" spans="1:27">
      <c r="A98" t="s">
        <v>105</v>
      </c>
      <c r="B98" s="85">
        <f ca="1">O97</f>
        <v>3</v>
      </c>
      <c r="I98" s="18">
        <f>MATCH(I97,'Reg Parse'!$A$1:$A$400,0)</f>
        <v>134</v>
      </c>
      <c r="J98" s="18">
        <f ca="1">MATCH(J97,OFFSET('Reg Parse'!$A$1,I98-1,0):OFFSET('Reg Parse'!$A$1,I98-1,32),0)</f>
        <v>16</v>
      </c>
      <c r="K98" s="18" t="str">
        <f ca="1">INDEX('Reg Parse'!$A$1:$AG$400,I98+3,J98)</f>
        <v>00101</v>
      </c>
      <c r="M98" s="18">
        <f>MATCH(M97,'Reg Parse'!$A$1:$A$400,0)</f>
        <v>128</v>
      </c>
      <c r="N98" s="18">
        <f ca="1">MATCH(N97,OFFSET('Reg Parse'!$A$1,M98-1,0):OFFSET('Reg Parse'!$A$1,M98-1,32),0)</f>
        <v>12</v>
      </c>
      <c r="O98" s="18" t="str">
        <f ca="1">INDEX('Reg Parse'!$A$1:$AG$400,M98+3,N98)</f>
        <v>00011</v>
      </c>
      <c r="Q98" s="18">
        <f>MATCH(Q97,'Reg Parse'!$A$1:$A$400,0)</f>
        <v>128</v>
      </c>
      <c r="R98" s="18">
        <f ca="1">MATCH(R97,OFFSET('Reg Parse'!$A$1,Q98-1,0):OFFSET('Reg Parse'!$A$1,Q98-1,32),0)</f>
        <v>15</v>
      </c>
      <c r="S98" s="18" t="str">
        <f ca="1">INDEX('Reg Parse'!$A$1:$AG$400,Q98+3,R98)</f>
        <v>0000</v>
      </c>
      <c r="U98" s="18">
        <f>MATCH(U97,'Reg Parse'!$A$1:$A$400,0)</f>
        <v>140</v>
      </c>
      <c r="V98" s="18">
        <f ca="1">MATCH(V97,OFFSET('Reg Parse'!$A$1,U98-1,0):OFFSET('Reg Parse'!$A$1,U98-1,32),0)</f>
        <v>18</v>
      </c>
      <c r="W98" s="18" t="str">
        <f ca="1">INDEX('Reg Parse'!$A$1:$AG$400,U98+3,V98)</f>
        <v>0</v>
      </c>
      <c r="Y98" s="18">
        <f>MATCH(Y97,'Reg Parse'!$A$1:$A$400,0)</f>
        <v>140</v>
      </c>
      <c r="Z98" s="18">
        <f ca="1">MATCH(Z97,OFFSET('Reg Parse'!$A$1,Y98-1,0):OFFSET('Reg Parse'!$A$1,Y98-1,32),0)</f>
        <v>17</v>
      </c>
      <c r="AA98" s="18" t="str">
        <f ca="1">INDEX('Reg Parse'!$A$1:$AG$400,Y98+3,Z98)</f>
        <v>0000</v>
      </c>
    </row>
    <row r="99" spans="1:27">
      <c r="A99" t="s">
        <v>107</v>
      </c>
      <c r="B99" s="85">
        <f ca="1">S97</f>
        <v>0</v>
      </c>
    </row>
    <row r="100" spans="1:27">
      <c r="A100" t="s">
        <v>122</v>
      </c>
      <c r="B100" s="85">
        <f ca="1">W97</f>
        <v>0</v>
      </c>
    </row>
    <row r="101" spans="1:27">
      <c r="A101" t="s">
        <v>119</v>
      </c>
      <c r="B101" s="85">
        <f ca="1">AA97</f>
        <v>0</v>
      </c>
      <c r="E101" s="117" t="s">
        <v>640</v>
      </c>
    </row>
    <row r="102" spans="1:27">
      <c r="A102" t="s">
        <v>672</v>
      </c>
      <c r="B102" s="85">
        <f ca="1">FCLK_Period*(B97-B98+B99+B100*B101)-2</f>
        <v>13.037593984962406</v>
      </c>
      <c r="E102">
        <v>7</v>
      </c>
      <c r="F102" t="str">
        <f ca="1">IF(B102&gt;E102,"PASS","FAIL")</f>
        <v>PASS</v>
      </c>
    </row>
    <row r="103" spans="1:27">
      <c r="A103" t="s">
        <v>673</v>
      </c>
      <c r="B103" s="85">
        <f ca="1">FCLK_Period*(B97-B98+B99+B100*B101)+2</f>
        <v>17.037593984962406</v>
      </c>
      <c r="E103">
        <v>7</v>
      </c>
      <c r="F103" t="str">
        <f ca="1">IF(B103&gt;E103,"PASS","FAIL")</f>
        <v>PASS</v>
      </c>
    </row>
    <row r="105" spans="1:27" ht="15.75">
      <c r="A105" s="115" t="s">
        <v>707</v>
      </c>
      <c r="E105" s="116" t="s">
        <v>655</v>
      </c>
    </row>
    <row r="106" spans="1:27">
      <c r="A106" t="s">
        <v>105</v>
      </c>
      <c r="B106" s="85">
        <f ca="1">K106</f>
        <v>3</v>
      </c>
      <c r="I106" s="20" t="str">
        <f>CONCATENATE("GPMC_CONFIG4_",GPMC_Chip_Select)</f>
        <v>GPMC_CONFIG4_1</v>
      </c>
      <c r="J106" s="20" t="s">
        <v>105</v>
      </c>
      <c r="K106" s="21">
        <f ca="1">BIN2DEC(K107)</f>
        <v>3</v>
      </c>
      <c r="M106" s="20" t="str">
        <f>CONCATENATE("GPMC_CONFIG3_",GPMC_Chip_Select)</f>
        <v>GPMC_CONFIG3_1</v>
      </c>
      <c r="N106" s="20" t="s">
        <v>104</v>
      </c>
      <c r="O106" s="21">
        <f ca="1">BIN2DEC(O107)</f>
        <v>0</v>
      </c>
    </row>
    <row r="107" spans="1:27">
      <c r="A107" t="s">
        <v>104</v>
      </c>
      <c r="B107" s="85">
        <f ca="1">O106</f>
        <v>0</v>
      </c>
      <c r="E107" s="117" t="s">
        <v>640</v>
      </c>
      <c r="I107" s="18">
        <f>MATCH(I106,'Reg Parse'!$A$1:$A$400,0)</f>
        <v>128</v>
      </c>
      <c r="J107" s="18">
        <f ca="1">MATCH(J106,OFFSET('Reg Parse'!$A$1,I107-1,0):OFFSET('Reg Parse'!$A$1,I107-1,32),0)</f>
        <v>12</v>
      </c>
      <c r="K107" s="18" t="str">
        <f ca="1">INDEX('Reg Parse'!$A$1:$AG$400,I107+3,J107)</f>
        <v>00011</v>
      </c>
      <c r="M107" s="18">
        <f>MATCH(M106,'Reg Parse'!$A$1:$A$400,0)</f>
        <v>122</v>
      </c>
      <c r="N107" s="18">
        <f ca="1">MATCH(N106,OFFSET('Reg Parse'!$A$1,M107-1,0):OFFSET('Reg Parse'!$A$1,M107-1,32),0)</f>
        <v>21</v>
      </c>
      <c r="O107" s="18" t="str">
        <f ca="1">INDEX('Reg Parse'!$A$1:$AG$400,M107+3,N107)</f>
        <v>0000</v>
      </c>
    </row>
    <row r="108" spans="1:27">
      <c r="A108" t="s">
        <v>641</v>
      </c>
      <c r="B108" s="85">
        <f ca="1">FCLK_Period*(B106-B107)-2</f>
        <v>20.556390977443609</v>
      </c>
      <c r="E108">
        <v>10</v>
      </c>
      <c r="F108" t="str">
        <f ca="1">IF(B108&gt;E108,"PASS","FAIL")</f>
        <v>PASS</v>
      </c>
    </row>
    <row r="109" spans="1:27">
      <c r="A109" t="s">
        <v>642</v>
      </c>
      <c r="B109" s="85">
        <f ca="1">FCLK_Period*(B106-B107)+2</f>
        <v>24.556390977443609</v>
      </c>
      <c r="E109">
        <v>10</v>
      </c>
      <c r="F109" t="str">
        <f ca="1">IF(B109&gt;E109,"PASS","FAIL")</f>
        <v>PASS</v>
      </c>
    </row>
    <row r="111" spans="1:27" ht="15.75">
      <c r="A111" s="115" t="s">
        <v>708</v>
      </c>
      <c r="E111" s="116" t="s">
        <v>658</v>
      </c>
    </row>
    <row r="112" spans="1:27">
      <c r="A112" t="s">
        <v>100</v>
      </c>
      <c r="B112" s="85">
        <f ca="1">K112</f>
        <v>4</v>
      </c>
      <c r="I112" s="20" t="str">
        <f>CONCATENATE("GPMC_CONFIG3_",GPMC_Chip_Select)</f>
        <v>GPMC_CONFIG3_1</v>
      </c>
      <c r="J112" s="20" t="s">
        <v>100</v>
      </c>
      <c r="K112" s="21">
        <f ca="1">BIN2DEC(K113)</f>
        <v>4</v>
      </c>
      <c r="M112" s="20" t="str">
        <f>CONCATENATE("GPMC_CONFIG4_",GPMC_Chip_Select)</f>
        <v>GPMC_CONFIG4_1</v>
      </c>
      <c r="N112" s="20" t="s">
        <v>105</v>
      </c>
      <c r="O112" s="21">
        <f ca="1">BIN2DEC(O113)</f>
        <v>3</v>
      </c>
    </row>
    <row r="113" spans="1:15">
      <c r="A113" t="s">
        <v>105</v>
      </c>
      <c r="B113" s="85">
        <f ca="1">O112</f>
        <v>3</v>
      </c>
      <c r="E113" s="117" t="s">
        <v>640</v>
      </c>
      <c r="I113" s="18">
        <f>MATCH(I112,'Reg Parse'!$A$1:$A$400,0)</f>
        <v>122</v>
      </c>
      <c r="J113" s="18">
        <f ca="1">MATCH(J112,OFFSET('Reg Parse'!$A$1,I113-1,0):OFFSET('Reg Parse'!$A$1,I113-1,32),0)</f>
        <v>16</v>
      </c>
      <c r="K113" s="18" t="str">
        <f ca="1">INDEX('Reg Parse'!$A$1:$AG$400,I113+3,J113)</f>
        <v>00100</v>
      </c>
      <c r="M113" s="18">
        <f>MATCH(M112,'Reg Parse'!$A$1:$A$400,0)</f>
        <v>128</v>
      </c>
      <c r="N113" s="18">
        <f ca="1">MATCH(N112,OFFSET('Reg Parse'!$A$1,M113-1,0):OFFSET('Reg Parse'!$A$1,M113-1,32),0)</f>
        <v>12</v>
      </c>
      <c r="O113" s="18" t="str">
        <f ca="1">INDEX('Reg Parse'!$A$1:$AG$400,M113+3,N113)</f>
        <v>00011</v>
      </c>
    </row>
    <row r="114" spans="1:15">
      <c r="A114" t="s">
        <v>659</v>
      </c>
      <c r="B114" s="85">
        <f ca="1">FCLK_Period*(B112-B113)-2</f>
        <v>5.518796992481203</v>
      </c>
      <c r="E114">
        <v>5</v>
      </c>
      <c r="F114" t="str">
        <f ca="1">IF(B114&gt;E114,"PASS","FAIL")</f>
        <v>PASS</v>
      </c>
    </row>
    <row r="115" spans="1:15">
      <c r="A115" t="s">
        <v>660</v>
      </c>
      <c r="B115" s="85">
        <f ca="1">FCLK_Period*(B112-B113)+2</f>
        <v>9.518796992481203</v>
      </c>
      <c r="E115">
        <v>5</v>
      </c>
      <c r="F115" t="str">
        <f ca="1">IF(B115&gt;E115,"PASS","FAIL")</f>
        <v>PASS</v>
      </c>
    </row>
    <row r="117" spans="1:15" ht="15.75">
      <c r="A117" s="115" t="s">
        <v>701</v>
      </c>
      <c r="E117" s="116" t="s">
        <v>661</v>
      </c>
    </row>
    <row r="118" spans="1:15" ht="15.75">
      <c r="A118" s="118" t="s">
        <v>702</v>
      </c>
    </row>
    <row r="119" spans="1:15">
      <c r="A119" t="s">
        <v>105</v>
      </c>
      <c r="B119" s="85">
        <f ca="1">K119</f>
        <v>3</v>
      </c>
      <c r="E119" s="117" t="s">
        <v>640</v>
      </c>
      <c r="I119" s="20" t="str">
        <f>CONCATENATE("GPMC_CONFIG4_",GPMC_Chip_Select)</f>
        <v>GPMC_CONFIG4_1</v>
      </c>
      <c r="J119" s="20" t="s">
        <v>105</v>
      </c>
      <c r="K119" s="21">
        <f ca="1">BIN2DEC(K120)</f>
        <v>3</v>
      </c>
    </row>
    <row r="120" spans="1:15">
      <c r="A120" t="s">
        <v>662</v>
      </c>
      <c r="B120" s="85">
        <f ca="1">FCLK_Period*(B119)-2</f>
        <v>20.556390977443609</v>
      </c>
      <c r="E120">
        <v>7</v>
      </c>
      <c r="F120" t="str">
        <f ca="1">IF(B120&gt;E120,"PASS","FAIL")</f>
        <v>PASS</v>
      </c>
      <c r="I120" s="18">
        <f>MATCH(I119,'Reg Parse'!$A$1:$A$400,0)</f>
        <v>128</v>
      </c>
      <c r="J120" s="18">
        <f ca="1">MATCH(J119,OFFSET('Reg Parse'!$A$1,I120-1,0):OFFSET('Reg Parse'!$A$1,I120-1,32),0)</f>
        <v>12</v>
      </c>
      <c r="K120" s="18" t="str">
        <f ca="1">INDEX('Reg Parse'!$A$1:$AG$400,I120+3,J120)</f>
        <v>00011</v>
      </c>
    </row>
    <row r="121" spans="1:15">
      <c r="A121" t="s">
        <v>663</v>
      </c>
      <c r="B121" s="85">
        <f ca="1">FCLK_Period*(B119)+2</f>
        <v>24.556390977443609</v>
      </c>
      <c r="E121">
        <v>7</v>
      </c>
      <c r="F121" t="str">
        <f ca="1">IF(B121&gt;E121,"PASS","FAIL")</f>
        <v>PASS</v>
      </c>
    </row>
    <row r="123" spans="1:15" ht="15.75">
      <c r="A123" s="115" t="s">
        <v>703</v>
      </c>
      <c r="E123" s="116" t="s">
        <v>664</v>
      </c>
    </row>
    <row r="124" spans="1:15" ht="15.75">
      <c r="A124" s="118" t="s">
        <v>702</v>
      </c>
    </row>
    <row r="125" spans="1:15">
      <c r="A125" t="s">
        <v>114</v>
      </c>
      <c r="B125" s="85">
        <f ca="1">K125</f>
        <v>5</v>
      </c>
      <c r="E125" s="117"/>
      <c r="I125" s="20" t="str">
        <f>CONCATENATE("GPMC_CONFIG5_",GPMC_Chip_Select)</f>
        <v>GPMC_CONFIG5_1</v>
      </c>
      <c r="J125" s="20" t="s">
        <v>114</v>
      </c>
      <c r="K125" s="21">
        <f ca="1">BIN2DEC(K126)</f>
        <v>5</v>
      </c>
      <c r="M125" s="20" t="str">
        <f>CONCATENATE("GPMC_CONFIG4_",GPMC_Chip_Select)</f>
        <v>GPMC_CONFIG4_1</v>
      </c>
      <c r="N125" s="20" t="s">
        <v>105</v>
      </c>
      <c r="O125" s="21">
        <f ca="1">BIN2DEC(O126)</f>
        <v>3</v>
      </c>
    </row>
    <row r="126" spans="1:15">
      <c r="A126" t="s">
        <v>105</v>
      </c>
      <c r="B126" s="85">
        <f ca="1">O125</f>
        <v>3</v>
      </c>
      <c r="E126" s="117" t="s">
        <v>640</v>
      </c>
      <c r="I126" s="18">
        <f>MATCH(I125,'Reg Parse'!$A$1:$A$400,0)</f>
        <v>134</v>
      </c>
      <c r="J126" s="18">
        <f ca="1">MATCH(J125,OFFSET('Reg Parse'!$A$1,I126-1,0):OFFSET('Reg Parse'!$A$1,I126-1,32),0)</f>
        <v>16</v>
      </c>
      <c r="K126" s="18" t="str">
        <f ca="1">INDEX('Reg Parse'!$A$1:$AG$400,I126+3,J126)</f>
        <v>00101</v>
      </c>
      <c r="M126" s="18">
        <f>MATCH(M125,'Reg Parse'!$A$1:$A$400,0)</f>
        <v>128</v>
      </c>
      <c r="N126" s="18">
        <f ca="1">MATCH(N125,OFFSET('Reg Parse'!$A$1,M126-1,0):OFFSET('Reg Parse'!$A$1,M126-1,32),0)</f>
        <v>12</v>
      </c>
      <c r="O126" s="18" t="str">
        <f ca="1">INDEX('Reg Parse'!$A$1:$AG$400,M126+3,N126)</f>
        <v>00011</v>
      </c>
    </row>
    <row r="127" spans="1:15">
      <c r="A127" t="s">
        <v>665</v>
      </c>
      <c r="B127" s="85">
        <f ca="1">FCLK_Period*(B125-B126)-2</f>
        <v>13.037593984962406</v>
      </c>
      <c r="E127">
        <v>5</v>
      </c>
      <c r="F127" t="str">
        <f ca="1">IF(B127&gt;E127,"PASS","FAIL")</f>
        <v>PASS</v>
      </c>
    </row>
    <row r="128" spans="1:15">
      <c r="A128" t="s">
        <v>666</v>
      </c>
      <c r="B128" s="85">
        <f ca="1">FCLK_Period*(B125-B126)+2</f>
        <v>17.037593984962406</v>
      </c>
      <c r="E128">
        <v>5</v>
      </c>
      <c r="F128" t="str">
        <f ca="1">IF(B128&gt;E128,"PASS","FAIL")</f>
        <v>PASS</v>
      </c>
    </row>
    <row r="130" spans="1:15" ht="26.25">
      <c r="A130" s="113" t="s">
        <v>674</v>
      </c>
      <c r="E130" s="114" t="s">
        <v>638</v>
      </c>
    </row>
    <row r="131" spans="1:15">
      <c r="A131" s="120" t="s">
        <v>709</v>
      </c>
      <c r="E131" s="123" t="s">
        <v>719</v>
      </c>
    </row>
    <row r="132" spans="1:15">
      <c r="A132" s="121" t="s">
        <v>710</v>
      </c>
    </row>
    <row r="133" spans="1:15">
      <c r="A133" s="121" t="s">
        <v>675</v>
      </c>
      <c r="E133" s="117"/>
    </row>
    <row r="134" spans="1:15">
      <c r="A134" t="s">
        <v>676</v>
      </c>
      <c r="B134" s="85">
        <f ca="1">K134</f>
        <v>4</v>
      </c>
      <c r="I134" s="20" t="str">
        <f>CONCATENATE("GPMC_CONFIG5_",GPMC_Chip_Select)</f>
        <v>GPMC_CONFIG5_1</v>
      </c>
      <c r="J134" s="20" t="s">
        <v>676</v>
      </c>
      <c r="K134" s="21">
        <f ca="1">BIN2DEC(K135)</f>
        <v>4</v>
      </c>
      <c r="M134" s="20" t="str">
        <f>CONCATENATE("GPMC_CONFIG2_",GPMC_Chip_Select)</f>
        <v>GPMC_CONFIG2_1</v>
      </c>
      <c r="N134" s="20" t="s">
        <v>97</v>
      </c>
      <c r="O134" s="21">
        <f ca="1">BIN2DEC(O135)</f>
        <v>0</v>
      </c>
    </row>
    <row r="135" spans="1:15">
      <c r="A135" t="s">
        <v>97</v>
      </c>
      <c r="B135" s="85">
        <f ca="1">O134</f>
        <v>0</v>
      </c>
      <c r="E135" s="117" t="s">
        <v>677</v>
      </c>
      <c r="I135" s="18">
        <f>MATCH(I134,'Reg Parse'!$A$1:$A$400,0)</f>
        <v>134</v>
      </c>
      <c r="J135" s="18">
        <f ca="1">MATCH(J134,OFFSET('Reg Parse'!$A$1,I135-1,0):OFFSET('Reg Parse'!$A$1,I135-1,32),0)</f>
        <v>14</v>
      </c>
      <c r="K135" s="18" t="str">
        <f ca="1">INDEX('Reg Parse'!$A$1:$AG$400,I135+3,J135)</f>
        <v>00100</v>
      </c>
      <c r="M135" s="18">
        <f>MATCH(M134,'Reg Parse'!$A$1:$A$400,0)</f>
        <v>116</v>
      </c>
      <c r="N135" s="18">
        <f ca="1">MATCH(N134,OFFSET('Reg Parse'!$A$1,M135-1,0):OFFSET('Reg Parse'!$A$1,M135-1,32),0)</f>
        <v>17</v>
      </c>
      <c r="O135" s="18" t="str">
        <f ca="1">INDEX('Reg Parse'!$A$1:$AG$400,M135+3,N135)</f>
        <v>0000</v>
      </c>
    </row>
    <row r="136" spans="1:15">
      <c r="A136" t="s">
        <v>678</v>
      </c>
      <c r="B136" s="85">
        <f ca="1">FCLK_Period*(B135)-2+E136+2</f>
        <v>25</v>
      </c>
      <c r="E136">
        <v>25</v>
      </c>
      <c r="F136" t="str">
        <f ca="1">IF(B138&gt;=B136,"PASS","FAIL")</f>
        <v>PASS</v>
      </c>
    </row>
    <row r="137" spans="1:15">
      <c r="A137" t="s">
        <v>679</v>
      </c>
      <c r="B137" s="122">
        <f ca="1">FCLK_Period*(B135)+2+E137+2</f>
        <v>29</v>
      </c>
      <c r="E137">
        <v>25</v>
      </c>
      <c r="F137" t="str">
        <f ca="1">IF(B138&gt;=B137,"PASS","FAIL")</f>
        <v>PASS</v>
      </c>
    </row>
    <row r="138" spans="1:15">
      <c r="A138" t="s">
        <v>680</v>
      </c>
      <c r="B138" s="85">
        <f ca="1">FCLK_Period*(B134)</f>
        <v>30.075187969924812</v>
      </c>
    </row>
    <row r="140" spans="1:15">
      <c r="A140" s="120" t="s">
        <v>711</v>
      </c>
    </row>
    <row r="141" spans="1:15">
      <c r="A141" s="121" t="s">
        <v>712</v>
      </c>
      <c r="E141" s="123" t="s">
        <v>720</v>
      </c>
    </row>
    <row r="142" spans="1:15">
      <c r="A142" s="121" t="s">
        <v>675</v>
      </c>
    </row>
    <row r="143" spans="1:15">
      <c r="A143" t="s">
        <v>676</v>
      </c>
      <c r="B143" s="85">
        <f ca="1">K143</f>
        <v>4</v>
      </c>
      <c r="I143" s="20" t="str">
        <f>CONCATENATE("GPMC_CONFIG5_",GPMC_Chip_Select)</f>
        <v>GPMC_CONFIG5_1</v>
      </c>
      <c r="J143" s="20" t="s">
        <v>676</v>
      </c>
      <c r="K143" s="21">
        <f ca="1">BIN2DEC(K144)</f>
        <v>4</v>
      </c>
      <c r="M143" s="20" t="str">
        <f>CONCATENATE("GPMC_CONFIG4_",GPMC_Chip_Select)</f>
        <v>GPMC_CONFIG4_1</v>
      </c>
      <c r="N143" s="20" t="s">
        <v>112</v>
      </c>
      <c r="O143" s="21">
        <f ca="1">BIN2DEC(O144)</f>
        <v>1</v>
      </c>
    </row>
    <row r="144" spans="1:15">
      <c r="A144" t="s">
        <v>112</v>
      </c>
      <c r="B144" s="85">
        <f ca="1">O143</f>
        <v>1</v>
      </c>
      <c r="E144" s="117" t="s">
        <v>677</v>
      </c>
      <c r="I144" s="18">
        <f>MATCH(I143,'Reg Parse'!$A$1:$A$400,0)</f>
        <v>134</v>
      </c>
      <c r="J144" s="18">
        <f ca="1">MATCH(J143,OFFSET('Reg Parse'!$A$1,I144-1,0):OFFSET('Reg Parse'!$A$1,I144-1,32),0)</f>
        <v>14</v>
      </c>
      <c r="K144" s="18" t="str">
        <f ca="1">INDEX('Reg Parse'!$A$1:$AG$400,I144+3,J144)</f>
        <v>00100</v>
      </c>
      <c r="M144" s="18">
        <f>MATCH(M143,'Reg Parse'!$A$1:$A$400,0)</f>
        <v>128</v>
      </c>
      <c r="N144" s="18">
        <f ca="1">MATCH(N143,OFFSET('Reg Parse'!$A$1,M144-1,0):OFFSET('Reg Parse'!$A$1,M144-1,32),0)</f>
        <v>20</v>
      </c>
      <c r="O144" s="18" t="str">
        <f ca="1">INDEX('Reg Parse'!$A$1:$AG$400,M144+3,N144)</f>
        <v>0001</v>
      </c>
    </row>
    <row r="145" spans="1:27">
      <c r="A145" t="s">
        <v>678</v>
      </c>
      <c r="B145" s="85">
        <f ca="1">FCLK_Period*(B144)-2+E145+2</f>
        <v>23.518796992481203</v>
      </c>
      <c r="E145">
        <v>16</v>
      </c>
      <c r="F145" t="str">
        <f ca="1">IF(B147&gt;=B145,"PASS","FAIL")</f>
        <v>PASS</v>
      </c>
    </row>
    <row r="146" spans="1:27">
      <c r="A146" t="s">
        <v>679</v>
      </c>
      <c r="B146" s="122">
        <f ca="1">FCLK_Period*(B144)+2+E146+2</f>
        <v>27.518796992481203</v>
      </c>
      <c r="E146">
        <v>16</v>
      </c>
      <c r="F146" t="str">
        <f ca="1">IF(B147&gt;=B146,"PASS","FAIL")</f>
        <v>PASS</v>
      </c>
    </row>
    <row r="147" spans="1:27">
      <c r="A147" t="s">
        <v>680</v>
      </c>
      <c r="B147" s="85">
        <f ca="1">FCLK_Period*(B143)</f>
        <v>30.075187969924812</v>
      </c>
    </row>
    <row r="149" spans="1:27">
      <c r="A149" s="120" t="s">
        <v>713</v>
      </c>
      <c r="E149" s="116" t="s">
        <v>681</v>
      </c>
    </row>
    <row r="150" spans="1:27">
      <c r="A150" t="s">
        <v>109</v>
      </c>
      <c r="B150" s="85">
        <f ca="1">K150</f>
        <v>3</v>
      </c>
      <c r="E150" s="117"/>
      <c r="I150" s="20" t="str">
        <f>CONCATENATE("GPMC_CONFIG4_",GPMC_Chip_Select)</f>
        <v>GPMC_CONFIG4_1</v>
      </c>
      <c r="J150" s="20" t="s">
        <v>109</v>
      </c>
      <c r="K150" s="21">
        <f ca="1">BIN2DEC(K151)</f>
        <v>3</v>
      </c>
      <c r="M150" s="20" t="str">
        <f>CONCATENATE("GPMC_CONFIG4_",GPMC_Chip_Select)</f>
        <v>GPMC_CONFIG4_1</v>
      </c>
      <c r="N150" s="20" t="s">
        <v>112</v>
      </c>
      <c r="O150" s="21">
        <f ca="1">BIN2DEC(O151)</f>
        <v>1</v>
      </c>
    </row>
    <row r="151" spans="1:27">
      <c r="A151" t="s">
        <v>112</v>
      </c>
      <c r="B151" s="85">
        <f ca="1">O150</f>
        <v>1</v>
      </c>
      <c r="E151" s="117" t="s">
        <v>640</v>
      </c>
      <c r="I151" s="18">
        <f>MATCH(I150,'Reg Parse'!$A$1:$A$400,0)</f>
        <v>128</v>
      </c>
      <c r="J151" s="18">
        <f ca="1">MATCH(J150,OFFSET('Reg Parse'!$A$1,I151-1,0):OFFSET('Reg Parse'!$A$1,I151-1,32),0)</f>
        <v>17</v>
      </c>
      <c r="K151" s="18" t="str">
        <f ca="1">INDEX('Reg Parse'!$A$1:$AG$400,I151+3,J151)</f>
        <v>00011</v>
      </c>
      <c r="M151" s="18">
        <f>MATCH(M150,'Reg Parse'!$A$1:$A$400,0)</f>
        <v>128</v>
      </c>
      <c r="N151" s="18">
        <f ca="1">MATCH(N150,OFFSET('Reg Parse'!$A$1,M151-1,0):OFFSET('Reg Parse'!$A$1,M151-1,32),0)</f>
        <v>20</v>
      </c>
      <c r="O151" s="18" t="str">
        <f ca="1">INDEX('Reg Parse'!$A$1:$AG$400,M151+3,N151)</f>
        <v>0001</v>
      </c>
    </row>
    <row r="152" spans="1:27">
      <c r="A152" t="s">
        <v>682</v>
      </c>
      <c r="B152" s="85">
        <f ca="1">FCLK_Period*(B150-B151)-2</f>
        <v>13.037593984962406</v>
      </c>
      <c r="E152">
        <v>10</v>
      </c>
      <c r="F152" t="str">
        <f ca="1">IF(B152&gt;E152,"PASS","FAIL")</f>
        <v>PASS</v>
      </c>
    </row>
    <row r="153" spans="1:27">
      <c r="A153" t="s">
        <v>683</v>
      </c>
      <c r="B153" s="85">
        <f ca="1">FCLK_Period*(B150-B151)+2</f>
        <v>17.037593984962406</v>
      </c>
      <c r="E153">
        <v>10</v>
      </c>
      <c r="F153" t="str">
        <f ca="1">IF(B153&gt;E153,"PASS","FAIL")</f>
        <v>PASS</v>
      </c>
    </row>
    <row r="155" spans="1:27">
      <c r="A155" s="120" t="s">
        <v>714</v>
      </c>
      <c r="E155" s="123" t="s">
        <v>721</v>
      </c>
    </row>
    <row r="156" spans="1:27">
      <c r="A156" s="121" t="s">
        <v>668</v>
      </c>
    </row>
    <row r="157" spans="1:27">
      <c r="A157" t="s">
        <v>115</v>
      </c>
      <c r="B157" s="85">
        <f ca="1">K157</f>
        <v>4</v>
      </c>
      <c r="E157" s="117"/>
      <c r="I157" s="20" t="str">
        <f>CONCATENATE("GPMC_CONFIG5_",GPMC_Chip_Select)</f>
        <v>GPMC_CONFIG5_1</v>
      </c>
      <c r="J157" s="20" t="s">
        <v>115</v>
      </c>
      <c r="K157" s="21">
        <f ca="1">BIN2DEC(K158)</f>
        <v>4</v>
      </c>
      <c r="M157" s="20" t="str">
        <f>CONCATENATE("GPMC_CONFIG4_",GPMC_Chip_Select)</f>
        <v>GPMC_CONFIG4_1</v>
      </c>
      <c r="N157" s="20" t="s">
        <v>109</v>
      </c>
      <c r="O157" s="21">
        <f ca="1">BIN2DEC(O158)</f>
        <v>3</v>
      </c>
      <c r="Q157" s="20" t="str">
        <f>CONCATENATE("GPMC_CONFIG4_",GPMC_Chip_Select)</f>
        <v>GPMC_CONFIG4_1</v>
      </c>
      <c r="R157" s="20" t="s">
        <v>112</v>
      </c>
      <c r="S157" s="21">
        <f ca="1">BIN2DEC(S158)</f>
        <v>1</v>
      </c>
      <c r="U157" s="20" t="str">
        <f>CONCATENATE("GPMC_CONFIG6_",GPMC_Chip_Select)</f>
        <v>GPMC_CONFIG6_1</v>
      </c>
      <c r="V157" s="20" t="s">
        <v>122</v>
      </c>
      <c r="W157" s="21">
        <f ca="1">BIN2DEC(W158)</f>
        <v>0</v>
      </c>
      <c r="Y157" s="20" t="str">
        <f>CONCATENATE("GPMC_CONFIG6_",GPMC_Chip_Select)</f>
        <v>GPMC_CONFIG6_1</v>
      </c>
      <c r="Z157" s="20" t="s">
        <v>119</v>
      </c>
      <c r="AA157" s="21">
        <f ca="1">BIN2DEC(AA158)</f>
        <v>0</v>
      </c>
    </row>
    <row r="158" spans="1:27">
      <c r="A158" t="s">
        <v>109</v>
      </c>
      <c r="B158" s="85">
        <f ca="1">O157</f>
        <v>3</v>
      </c>
      <c r="I158" s="18">
        <f>MATCH(I157,'Reg Parse'!$A$1:$A$400,0)</f>
        <v>134</v>
      </c>
      <c r="J158" s="18">
        <f ca="1">MATCH(J157,OFFSET('Reg Parse'!$A$1,I158-1,0):OFFSET('Reg Parse'!$A$1,I158-1,32),0)</f>
        <v>18</v>
      </c>
      <c r="K158" s="18" t="str">
        <f ca="1">INDEX('Reg Parse'!$A$1:$AG$400,I158+3,J158)</f>
        <v>00100</v>
      </c>
      <c r="M158" s="18">
        <f>MATCH(M157,'Reg Parse'!$A$1:$A$400,0)</f>
        <v>128</v>
      </c>
      <c r="N158" s="18">
        <f ca="1">MATCH(N157,OFFSET('Reg Parse'!$A$1,M158-1,0):OFFSET('Reg Parse'!$A$1,M158-1,32),0)</f>
        <v>17</v>
      </c>
      <c r="O158" s="18" t="str">
        <f ca="1">INDEX('Reg Parse'!$A$1:$AG$400,M158+3,N158)</f>
        <v>00011</v>
      </c>
      <c r="Q158" s="18">
        <f>MATCH(Q157,'Reg Parse'!$A$1:$A$400,0)</f>
        <v>128</v>
      </c>
      <c r="R158" s="18">
        <f ca="1">MATCH(R157,OFFSET('Reg Parse'!$A$1,Q158-1,0):OFFSET('Reg Parse'!$A$1,Q158-1,32),0)</f>
        <v>20</v>
      </c>
      <c r="S158" s="18" t="str">
        <f ca="1">INDEX('Reg Parse'!$A$1:$AG$400,Q158+3,R158)</f>
        <v>0001</v>
      </c>
      <c r="U158" s="18">
        <f>MATCH(U157,'Reg Parse'!$A$1:$A$400,0)</f>
        <v>140</v>
      </c>
      <c r="V158" s="18">
        <f ca="1">MATCH(V157,OFFSET('Reg Parse'!$A$1,U158-1,0):OFFSET('Reg Parse'!$A$1,U158-1,32),0)</f>
        <v>18</v>
      </c>
      <c r="W158" s="18" t="str">
        <f ca="1">INDEX('Reg Parse'!$A$1:$AG$400,U158+3,V158)</f>
        <v>0</v>
      </c>
      <c r="Y158" s="18">
        <f>MATCH(Y157,'Reg Parse'!$A$1:$A$400,0)</f>
        <v>140</v>
      </c>
      <c r="Z158" s="18">
        <f ca="1">MATCH(Z157,OFFSET('Reg Parse'!$A$1,Y158-1,0):OFFSET('Reg Parse'!$A$1,Y158-1,32),0)</f>
        <v>17</v>
      </c>
      <c r="AA158" s="18" t="str">
        <f ca="1">INDEX('Reg Parse'!$A$1:$AG$400,Y158+3,Z158)</f>
        <v>0000</v>
      </c>
    </row>
    <row r="159" spans="1:27">
      <c r="A159" t="s">
        <v>112</v>
      </c>
      <c r="B159" s="85">
        <f ca="1">S157</f>
        <v>1</v>
      </c>
    </row>
    <row r="160" spans="1:27">
      <c r="A160" t="s">
        <v>122</v>
      </c>
      <c r="B160" s="85">
        <f ca="1">W157</f>
        <v>0</v>
      </c>
    </row>
    <row r="161" spans="1:11">
      <c r="A161" t="s">
        <v>119</v>
      </c>
      <c r="B161" s="85">
        <f ca="1">AA157</f>
        <v>0</v>
      </c>
      <c r="E161" s="117" t="s">
        <v>640</v>
      </c>
    </row>
    <row r="162" spans="1:11">
      <c r="A162" t="s">
        <v>684</v>
      </c>
      <c r="B162" s="85">
        <f ca="1">FCLK_Period*(B157-B158+B159+B160*B161)-2</f>
        <v>13.037593984962406</v>
      </c>
      <c r="E162">
        <v>7</v>
      </c>
      <c r="F162" t="str">
        <f ca="1">IF(B162&gt;E162,"PASS","FAIL")</f>
        <v>PASS</v>
      </c>
    </row>
    <row r="163" spans="1:11">
      <c r="A163" t="s">
        <v>685</v>
      </c>
      <c r="B163" s="85">
        <f ca="1">FCLK_Period*(B157-B158+B159+B160*B161)+2</f>
        <v>17.037593984962406</v>
      </c>
      <c r="E163">
        <v>7</v>
      </c>
      <c r="F163" t="str">
        <f ca="1">IF(B163&gt;E163,"PASS","FAIL")</f>
        <v>PASS</v>
      </c>
    </row>
    <row r="165" spans="1:11">
      <c r="A165" s="120" t="s">
        <v>715</v>
      </c>
      <c r="E165" s="116" t="s">
        <v>686</v>
      </c>
    </row>
    <row r="166" spans="1:11">
      <c r="A166" s="121" t="s">
        <v>687</v>
      </c>
    </row>
    <row r="167" spans="1:11">
      <c r="A167" s="28" t="s">
        <v>120</v>
      </c>
      <c r="B167" s="85">
        <f ca="1">K167</f>
        <v>0</v>
      </c>
      <c r="I167" s="20" t="str">
        <f>CONCATENATE("GPMC_CONFIG6_",GPMC_Chip_Select)</f>
        <v>GPMC_CONFIG6_1</v>
      </c>
      <c r="J167" s="20" t="s">
        <v>120</v>
      </c>
      <c r="K167" s="21">
        <f ca="1">BIN2DEC(K168)</f>
        <v>0</v>
      </c>
    </row>
    <row r="168" spans="1:11">
      <c r="A168" t="s">
        <v>678</v>
      </c>
      <c r="B168" s="85">
        <f>E168-2</f>
        <v>13</v>
      </c>
      <c r="E168">
        <v>15</v>
      </c>
      <c r="F168" t="str">
        <f ca="1">IF(B170&gt;=B168,"PASS","FAIL")</f>
        <v>FAIL</v>
      </c>
      <c r="I168" s="18">
        <f>MATCH(I167,'Reg Parse'!$A$1:$A$400,0)</f>
        <v>140</v>
      </c>
      <c r="J168" s="18">
        <f ca="1">MATCH(J167,OFFSET('Reg Parse'!$A$1,I168-1,0):OFFSET('Reg Parse'!$A$1,I168-1,32),0)</f>
        <v>21</v>
      </c>
      <c r="K168" s="18" t="str">
        <f ca="1">INDEX('Reg Parse'!$A$1:$AG$400,I168+3,J168)</f>
        <v>0000</v>
      </c>
    </row>
    <row r="169" spans="1:11">
      <c r="A169" t="s">
        <v>679</v>
      </c>
      <c r="B169" s="85">
        <f>E169+2</f>
        <v>17</v>
      </c>
      <c r="E169">
        <v>15</v>
      </c>
      <c r="F169" t="str">
        <f ca="1">IF(B170&gt;=B169,"PASS","FAIL")</f>
        <v>FAIL</v>
      </c>
    </row>
    <row r="170" spans="1:11">
      <c r="A170" t="s">
        <v>688</v>
      </c>
      <c r="B170" s="85">
        <f ca="1">FCLK_Period*B167</f>
        <v>0</v>
      </c>
    </row>
    <row r="172" spans="1:11">
      <c r="A172" s="120" t="s">
        <v>716</v>
      </c>
      <c r="E172" s="116" t="s">
        <v>689</v>
      </c>
    </row>
    <row r="173" spans="1:11">
      <c r="A173" s="121" t="s">
        <v>690</v>
      </c>
    </row>
    <row r="174" spans="1:11">
      <c r="A174" s="28" t="s">
        <v>120</v>
      </c>
      <c r="B174" s="85">
        <f ca="1">K174</f>
        <v>0</v>
      </c>
      <c r="I174" s="20" t="str">
        <f>CONCATENATE("GPMC_CONFIG6_",GPMC_Chip_Select)</f>
        <v>GPMC_CONFIG6_1</v>
      </c>
      <c r="J174" s="20" t="s">
        <v>120</v>
      </c>
      <c r="K174" s="21">
        <f ca="1">BIN2DEC(K175)</f>
        <v>0</v>
      </c>
    </row>
    <row r="175" spans="1:11">
      <c r="A175" t="s">
        <v>678</v>
      </c>
      <c r="B175" s="85">
        <f>E175-2</f>
        <v>28</v>
      </c>
      <c r="E175">
        <v>30</v>
      </c>
      <c r="F175" t="str">
        <f ca="1">IF(B177&gt;=B175,"PASS","FAIL")</f>
        <v>FAIL</v>
      </c>
      <c r="I175" s="18">
        <f>MATCH(I174,'Reg Parse'!$A$1:$A$400,0)</f>
        <v>140</v>
      </c>
      <c r="J175" s="18">
        <f ca="1">MATCH(J174,OFFSET('Reg Parse'!$A$1,I175-1,0):OFFSET('Reg Parse'!$A$1,I175-1,32),0)</f>
        <v>21</v>
      </c>
      <c r="K175" s="18" t="str">
        <f ca="1">INDEX('Reg Parse'!$A$1:$AG$400,I175+3,J175)</f>
        <v>0000</v>
      </c>
    </row>
    <row r="176" spans="1:11">
      <c r="A176" t="s">
        <v>679</v>
      </c>
      <c r="B176" s="85">
        <f>E176+2</f>
        <v>32</v>
      </c>
      <c r="E176">
        <v>30</v>
      </c>
      <c r="F176" t="str">
        <f ca="1">IF(B177&gt;=B176,"PASS","FAIL")</f>
        <v>FAIL</v>
      </c>
    </row>
    <row r="177" spans="1:11">
      <c r="A177" t="s">
        <v>688</v>
      </c>
      <c r="B177" s="85">
        <f ca="1">FCLK_Period*B174</f>
        <v>0</v>
      </c>
    </row>
    <row r="179" spans="1:11">
      <c r="A179" s="120" t="s">
        <v>717</v>
      </c>
      <c r="E179" s="116" t="s">
        <v>691</v>
      </c>
    </row>
    <row r="180" spans="1:11">
      <c r="A180" s="121" t="s">
        <v>692</v>
      </c>
    </row>
    <row r="181" spans="1:11">
      <c r="A181" s="28" t="s">
        <v>120</v>
      </c>
      <c r="B181" s="85">
        <f ca="1">K181</f>
        <v>0</v>
      </c>
      <c r="I181" s="20" t="str">
        <f>CONCATENATE("GPMC_CONFIG6_",GPMC_Chip_Select)</f>
        <v>GPMC_CONFIG6_1</v>
      </c>
      <c r="J181" s="20" t="s">
        <v>120</v>
      </c>
      <c r="K181" s="21">
        <f ca="1">BIN2DEC(K182)</f>
        <v>0</v>
      </c>
    </row>
    <row r="182" spans="1:11">
      <c r="A182" t="s">
        <v>678</v>
      </c>
      <c r="B182" s="85">
        <f>E182-2</f>
        <v>98</v>
      </c>
      <c r="E182">
        <v>100</v>
      </c>
      <c r="F182" t="str">
        <f ca="1">IF(B184&gt;=B182,"PASS","FAIL")</f>
        <v>FAIL</v>
      </c>
      <c r="I182" s="18">
        <f>MATCH(I181,'Reg Parse'!$A$1:$A$400,0)</f>
        <v>140</v>
      </c>
      <c r="J182" s="18">
        <f ca="1">MATCH(J181,OFFSET('Reg Parse'!$A$1,I182-1,0):OFFSET('Reg Parse'!$A$1,I182-1,32),0)</f>
        <v>21</v>
      </c>
      <c r="K182" s="18" t="str">
        <f ca="1">INDEX('Reg Parse'!$A$1:$AG$400,I182+3,J182)</f>
        <v>0000</v>
      </c>
    </row>
    <row r="183" spans="1:11">
      <c r="A183" t="s">
        <v>679</v>
      </c>
      <c r="B183" s="85">
        <f>E183+2</f>
        <v>102</v>
      </c>
      <c r="E183">
        <v>100</v>
      </c>
      <c r="F183" t="str">
        <f ca="1">IF(B184&gt;=B183,"PASS","FAIL")</f>
        <v>FAIL</v>
      </c>
    </row>
    <row r="184" spans="1:11">
      <c r="A184" t="s">
        <v>688</v>
      </c>
      <c r="B184" s="85">
        <f ca="1">FCLK_Period*B181</f>
        <v>0</v>
      </c>
    </row>
    <row r="226" spans="3:3">
      <c r="C226">
        <v>0</v>
      </c>
    </row>
    <row r="227" spans="3:3">
      <c r="C227">
        <v>1</v>
      </c>
    </row>
    <row r="228" spans="3:3">
      <c r="C228">
        <v>2</v>
      </c>
    </row>
    <row r="229" spans="3:3">
      <c r="C229">
        <v>3</v>
      </c>
    </row>
    <row r="230" spans="3:3">
      <c r="C230">
        <v>4</v>
      </c>
    </row>
    <row r="231" spans="3:3">
      <c r="C231">
        <v>5</v>
      </c>
    </row>
    <row r="232" spans="3:3">
      <c r="C232">
        <v>6</v>
      </c>
    </row>
  </sheetData>
  <conditionalFormatting sqref="I5:J5">
    <cfRule type="containsText" dxfId="300" priority="100" operator="containsText" text="FALSE">
      <formula>NOT(ISERROR(SEARCH("FALSE",I5)))</formula>
    </cfRule>
  </conditionalFormatting>
  <conditionalFormatting sqref="I8:J8">
    <cfRule type="containsText" dxfId="299" priority="99" operator="containsText" text="FALSE">
      <formula>NOT(ISERROR(SEARCH("FALSE",I8)))</formula>
    </cfRule>
  </conditionalFormatting>
  <conditionalFormatting sqref="I13">
    <cfRule type="containsText" dxfId="298" priority="98" operator="containsText" text="FALSE">
      <formula>NOT(ISERROR(SEARCH("FALSE",I13)))</formula>
    </cfRule>
  </conditionalFormatting>
  <conditionalFormatting sqref="M13:N13">
    <cfRule type="containsText" dxfId="297" priority="96" operator="containsText" text="FALSE">
      <formula>NOT(ISERROR(SEARCH("FALSE",M13)))</formula>
    </cfRule>
  </conditionalFormatting>
  <conditionalFormatting sqref="I19:J19">
    <cfRule type="containsText" dxfId="296" priority="95" operator="containsText" text="FALSE">
      <formula>NOT(ISERROR(SEARCH("FALSE",I19)))</formula>
    </cfRule>
  </conditionalFormatting>
  <conditionalFormatting sqref="J13">
    <cfRule type="containsText" dxfId="295" priority="97" operator="containsText" text="FALSE">
      <formula>NOT(ISERROR(SEARCH("FALSE",J13)))</formula>
    </cfRule>
  </conditionalFormatting>
  <conditionalFormatting sqref="N19">
    <cfRule type="containsText" dxfId="294" priority="93" operator="containsText" text="FALSE">
      <formula>NOT(ISERROR(SEARCH("FALSE",N19)))</formula>
    </cfRule>
  </conditionalFormatting>
  <conditionalFormatting sqref="M19">
    <cfRule type="containsText" dxfId="293" priority="94" operator="containsText" text="FALSE">
      <formula>NOT(ISERROR(SEARCH("FALSE",M19)))</formula>
    </cfRule>
  </conditionalFormatting>
  <conditionalFormatting sqref="I25">
    <cfRule type="containsText" dxfId="292" priority="92" operator="containsText" text="FALSE">
      <formula>NOT(ISERROR(SEARCH("FALSE",I25)))</formula>
    </cfRule>
  </conditionalFormatting>
  <conditionalFormatting sqref="J25">
    <cfRule type="containsText" dxfId="291" priority="91" operator="containsText" text="FALSE">
      <formula>NOT(ISERROR(SEARCH("FALSE",J25)))</formula>
    </cfRule>
  </conditionalFormatting>
  <conditionalFormatting sqref="M25">
    <cfRule type="containsText" dxfId="290" priority="90" operator="containsText" text="FALSE">
      <formula>NOT(ISERROR(SEARCH("FALSE",M25)))</formula>
    </cfRule>
  </conditionalFormatting>
  <conditionalFormatting sqref="N25">
    <cfRule type="containsText" dxfId="289" priority="89" operator="containsText" text="FALSE">
      <formula>NOT(ISERROR(SEARCH("FALSE",N25)))</formula>
    </cfRule>
  </conditionalFormatting>
  <conditionalFormatting sqref="M31">
    <cfRule type="containsText" dxfId="288" priority="88" operator="containsText" text="FALSE">
      <formula>NOT(ISERROR(SEARCH("FALSE",M31)))</formula>
    </cfRule>
  </conditionalFormatting>
  <conditionalFormatting sqref="N31">
    <cfRule type="containsText" dxfId="287" priority="87" operator="containsText" text="FALSE">
      <formula>NOT(ISERROR(SEARCH("FALSE",N31)))</formula>
    </cfRule>
  </conditionalFormatting>
  <conditionalFormatting sqref="I31">
    <cfRule type="containsText" dxfId="286" priority="86" operator="containsText" text="FALSE">
      <formula>NOT(ISERROR(SEARCH("FALSE",I31)))</formula>
    </cfRule>
  </conditionalFormatting>
  <conditionalFormatting sqref="J31">
    <cfRule type="containsText" dxfId="285" priority="85" operator="containsText" text="FALSE">
      <formula>NOT(ISERROR(SEARCH("FALSE",J31)))</formula>
    </cfRule>
  </conditionalFormatting>
  <conditionalFormatting sqref="I37">
    <cfRule type="containsText" dxfId="284" priority="84" operator="containsText" text="FALSE">
      <formula>NOT(ISERROR(SEARCH("FALSE",I37)))</formula>
    </cfRule>
  </conditionalFormatting>
  <conditionalFormatting sqref="J37">
    <cfRule type="containsText" dxfId="283" priority="83" operator="containsText" text="FALSE">
      <formula>NOT(ISERROR(SEARCH("FALSE",J37)))</formula>
    </cfRule>
  </conditionalFormatting>
  <conditionalFormatting sqref="M37">
    <cfRule type="containsText" dxfId="282" priority="82" operator="containsText" text="FALSE">
      <formula>NOT(ISERROR(SEARCH("FALSE",M37)))</formula>
    </cfRule>
  </conditionalFormatting>
  <conditionalFormatting sqref="N37">
    <cfRule type="containsText" dxfId="281" priority="81" operator="containsText" text="FALSE">
      <formula>NOT(ISERROR(SEARCH("FALSE",N37)))</formula>
    </cfRule>
  </conditionalFormatting>
  <conditionalFormatting sqref="I44">
    <cfRule type="containsText" dxfId="280" priority="80" operator="containsText" text="FALSE">
      <formula>NOT(ISERROR(SEARCH("FALSE",I44)))</formula>
    </cfRule>
  </conditionalFormatting>
  <conditionalFormatting sqref="J44">
    <cfRule type="containsText" dxfId="279" priority="79" operator="containsText" text="FALSE">
      <formula>NOT(ISERROR(SEARCH("FALSE",J44)))</formula>
    </cfRule>
  </conditionalFormatting>
  <conditionalFormatting sqref="M50">
    <cfRule type="containsText" dxfId="278" priority="78" operator="containsText" text="FALSE">
      <formula>NOT(ISERROR(SEARCH("FALSE",M50)))</formula>
    </cfRule>
  </conditionalFormatting>
  <conditionalFormatting sqref="N50">
    <cfRule type="containsText" dxfId="277" priority="77" operator="containsText" text="FALSE">
      <formula>NOT(ISERROR(SEARCH("FALSE",N50)))</formula>
    </cfRule>
  </conditionalFormatting>
  <conditionalFormatting sqref="I50">
    <cfRule type="containsText" dxfId="276" priority="76" operator="containsText" text="FALSE">
      <formula>NOT(ISERROR(SEARCH("FALSE",I50)))</formula>
    </cfRule>
  </conditionalFormatting>
  <conditionalFormatting sqref="J50">
    <cfRule type="containsText" dxfId="275" priority="75" operator="containsText" text="FALSE">
      <formula>NOT(ISERROR(SEARCH("FALSE",J50)))</formula>
    </cfRule>
  </conditionalFormatting>
  <conditionalFormatting sqref="I57">
    <cfRule type="containsText" dxfId="274" priority="74" operator="containsText" text="FALSE">
      <formula>NOT(ISERROR(SEARCH("FALSE",I57)))</formula>
    </cfRule>
  </conditionalFormatting>
  <conditionalFormatting sqref="J57">
    <cfRule type="containsText" dxfId="273" priority="73" operator="containsText" text="FALSE">
      <formula>NOT(ISERROR(SEARCH("FALSE",J57)))</formula>
    </cfRule>
  </conditionalFormatting>
  <conditionalFormatting sqref="M63">
    <cfRule type="containsText" dxfId="272" priority="72" operator="containsText" text="FALSE">
      <formula>NOT(ISERROR(SEARCH("FALSE",M63)))</formula>
    </cfRule>
  </conditionalFormatting>
  <conditionalFormatting sqref="N63">
    <cfRule type="containsText" dxfId="271" priority="71" operator="containsText" text="FALSE">
      <formula>NOT(ISERROR(SEARCH("FALSE",N63)))</formula>
    </cfRule>
  </conditionalFormatting>
  <conditionalFormatting sqref="I63">
    <cfRule type="containsText" dxfId="270" priority="70" operator="containsText" text="FALSE">
      <formula>NOT(ISERROR(SEARCH("FALSE",I63)))</formula>
    </cfRule>
  </conditionalFormatting>
  <conditionalFormatting sqref="J63">
    <cfRule type="containsText" dxfId="269" priority="69" operator="containsText" text="FALSE">
      <formula>NOT(ISERROR(SEARCH("FALSE",J63)))</formula>
    </cfRule>
  </conditionalFormatting>
  <conditionalFormatting sqref="I70">
    <cfRule type="containsText" dxfId="268" priority="68" operator="containsText" text="FALSE">
      <formula>NOT(ISERROR(SEARCH("FALSE",I70)))</formula>
    </cfRule>
  </conditionalFormatting>
  <conditionalFormatting sqref="J70">
    <cfRule type="containsText" dxfId="267" priority="67" operator="containsText" text="FALSE">
      <formula>NOT(ISERROR(SEARCH("FALSE",J70)))</formula>
    </cfRule>
  </conditionalFormatting>
  <conditionalFormatting sqref="M70:N70">
    <cfRule type="containsText" dxfId="266" priority="66" operator="containsText" text="FALSE">
      <formula>NOT(ISERROR(SEARCH("FALSE",M70)))</formula>
    </cfRule>
  </conditionalFormatting>
  <conditionalFormatting sqref="R83">
    <cfRule type="containsText" dxfId="265" priority="56" operator="containsText" text="FALSE">
      <formula>NOT(ISERROR(SEARCH("FALSE",R83)))</formula>
    </cfRule>
  </conditionalFormatting>
  <conditionalFormatting sqref="Z97">
    <cfRule type="containsText" dxfId="264" priority="42" operator="containsText" text="FALSE">
      <formula>NOT(ISERROR(SEARCH("FALSE",Z97)))</formula>
    </cfRule>
  </conditionalFormatting>
  <conditionalFormatting sqref="I76">
    <cfRule type="containsText" dxfId="263" priority="65" operator="containsText" text="FALSE">
      <formula>NOT(ISERROR(SEARCH("FALSE",I76)))</formula>
    </cfRule>
  </conditionalFormatting>
  <conditionalFormatting sqref="J76">
    <cfRule type="containsText" dxfId="262" priority="64" operator="containsText" text="FALSE">
      <formula>NOT(ISERROR(SEARCH("FALSE",J76)))</formula>
    </cfRule>
  </conditionalFormatting>
  <conditionalFormatting sqref="M76">
    <cfRule type="containsText" dxfId="261" priority="63" operator="containsText" text="FALSE">
      <formula>NOT(ISERROR(SEARCH("FALSE",M76)))</formula>
    </cfRule>
  </conditionalFormatting>
  <conditionalFormatting sqref="N76">
    <cfRule type="containsText" dxfId="260" priority="62" operator="containsText" text="FALSE">
      <formula>NOT(ISERROR(SEARCH("FALSE",N76)))</formula>
    </cfRule>
  </conditionalFormatting>
  <conditionalFormatting sqref="I83">
    <cfRule type="containsText" dxfId="259" priority="61" operator="containsText" text="FALSE">
      <formula>NOT(ISERROR(SEARCH("FALSE",I83)))</formula>
    </cfRule>
  </conditionalFormatting>
  <conditionalFormatting sqref="J83">
    <cfRule type="containsText" dxfId="258" priority="60" operator="containsText" text="FALSE">
      <formula>NOT(ISERROR(SEARCH("FALSE",J83)))</formula>
    </cfRule>
  </conditionalFormatting>
  <conditionalFormatting sqref="M83">
    <cfRule type="containsText" dxfId="257" priority="59" operator="containsText" text="FALSE">
      <formula>NOT(ISERROR(SEARCH("FALSE",M83)))</formula>
    </cfRule>
  </conditionalFormatting>
  <conditionalFormatting sqref="N83">
    <cfRule type="containsText" dxfId="256" priority="58" operator="containsText" text="FALSE">
      <formula>NOT(ISERROR(SEARCH("FALSE",N83)))</formula>
    </cfRule>
  </conditionalFormatting>
  <conditionalFormatting sqref="Q83">
    <cfRule type="containsText" dxfId="255" priority="57" operator="containsText" text="FALSE">
      <formula>NOT(ISERROR(SEARCH("FALSE",Q83)))</formula>
    </cfRule>
  </conditionalFormatting>
  <conditionalFormatting sqref="I90">
    <cfRule type="containsText" dxfId="254" priority="55" operator="containsText" text="FALSE">
      <formula>NOT(ISERROR(SEARCH("FALSE",I90)))</formula>
    </cfRule>
  </conditionalFormatting>
  <conditionalFormatting sqref="J90">
    <cfRule type="containsText" dxfId="253" priority="54" operator="containsText" text="FALSE">
      <formula>NOT(ISERROR(SEARCH("FALSE",J90)))</formula>
    </cfRule>
  </conditionalFormatting>
  <conditionalFormatting sqref="M90">
    <cfRule type="containsText" dxfId="252" priority="53" operator="containsText" text="FALSE">
      <formula>NOT(ISERROR(SEARCH("FALSE",M90)))</formula>
    </cfRule>
  </conditionalFormatting>
  <conditionalFormatting sqref="N90">
    <cfRule type="containsText" dxfId="251" priority="52" operator="containsText" text="FALSE">
      <formula>NOT(ISERROR(SEARCH("FALSE",N90)))</formula>
    </cfRule>
  </conditionalFormatting>
  <conditionalFormatting sqref="M97">
    <cfRule type="containsText" dxfId="250" priority="51" operator="containsText" text="FALSE">
      <formula>NOT(ISERROR(SEARCH("FALSE",M97)))</formula>
    </cfRule>
  </conditionalFormatting>
  <conditionalFormatting sqref="N97">
    <cfRule type="containsText" dxfId="249" priority="50" operator="containsText" text="FALSE">
      <formula>NOT(ISERROR(SEARCH("FALSE",N97)))</formula>
    </cfRule>
  </conditionalFormatting>
  <conditionalFormatting sqref="I97">
    <cfRule type="containsText" dxfId="248" priority="49" operator="containsText" text="FALSE">
      <formula>NOT(ISERROR(SEARCH("FALSE",I97)))</formula>
    </cfRule>
  </conditionalFormatting>
  <conditionalFormatting sqref="J97">
    <cfRule type="containsText" dxfId="247" priority="48" operator="containsText" text="FALSE">
      <formula>NOT(ISERROR(SEARCH("FALSE",J97)))</formula>
    </cfRule>
  </conditionalFormatting>
  <conditionalFormatting sqref="Q97">
    <cfRule type="containsText" dxfId="246" priority="47" operator="containsText" text="FALSE">
      <formula>NOT(ISERROR(SEARCH("FALSE",Q97)))</formula>
    </cfRule>
  </conditionalFormatting>
  <conditionalFormatting sqref="R97">
    <cfRule type="containsText" dxfId="245" priority="46" operator="containsText" text="FALSE">
      <formula>NOT(ISERROR(SEARCH("FALSE",R97)))</formula>
    </cfRule>
  </conditionalFormatting>
  <conditionalFormatting sqref="U97">
    <cfRule type="containsText" dxfId="244" priority="45" operator="containsText" text="FALSE">
      <formula>NOT(ISERROR(SEARCH("FALSE",U97)))</formula>
    </cfRule>
  </conditionalFormatting>
  <conditionalFormatting sqref="V97">
    <cfRule type="containsText" dxfId="243" priority="44" operator="containsText" text="FALSE">
      <formula>NOT(ISERROR(SEARCH("FALSE",V97)))</formula>
    </cfRule>
  </conditionalFormatting>
  <conditionalFormatting sqref="Y97">
    <cfRule type="containsText" dxfId="242" priority="43" operator="containsText" text="FALSE">
      <formula>NOT(ISERROR(SEARCH("FALSE",Y97)))</formula>
    </cfRule>
  </conditionalFormatting>
  <conditionalFormatting sqref="I106">
    <cfRule type="containsText" dxfId="241" priority="41" operator="containsText" text="FALSE">
      <formula>NOT(ISERROR(SEARCH("FALSE",I106)))</formula>
    </cfRule>
  </conditionalFormatting>
  <conditionalFormatting sqref="J106">
    <cfRule type="containsText" dxfId="240" priority="40" operator="containsText" text="FALSE">
      <formula>NOT(ISERROR(SEARCH("FALSE",J106)))</formula>
    </cfRule>
  </conditionalFormatting>
  <conditionalFormatting sqref="M106:N106">
    <cfRule type="containsText" dxfId="239" priority="39" operator="containsText" text="FALSE">
      <formula>NOT(ISERROR(SEARCH("FALSE",M106)))</formula>
    </cfRule>
  </conditionalFormatting>
  <conditionalFormatting sqref="M112">
    <cfRule type="containsText" dxfId="238" priority="38" operator="containsText" text="FALSE">
      <formula>NOT(ISERROR(SEARCH("FALSE",M112)))</formula>
    </cfRule>
  </conditionalFormatting>
  <conditionalFormatting sqref="N112">
    <cfRule type="containsText" dxfId="237" priority="37" operator="containsText" text="FALSE">
      <formula>NOT(ISERROR(SEARCH("FALSE",N112)))</formula>
    </cfRule>
  </conditionalFormatting>
  <conditionalFormatting sqref="I112:J112">
    <cfRule type="containsText" dxfId="236" priority="36" operator="containsText" text="FALSE">
      <formula>NOT(ISERROR(SEARCH("FALSE",I112)))</formula>
    </cfRule>
  </conditionalFormatting>
  <conditionalFormatting sqref="I119">
    <cfRule type="containsText" dxfId="235" priority="35" operator="containsText" text="FALSE">
      <formula>NOT(ISERROR(SEARCH("FALSE",I119)))</formula>
    </cfRule>
  </conditionalFormatting>
  <conditionalFormatting sqref="J119">
    <cfRule type="containsText" dxfId="234" priority="34" operator="containsText" text="FALSE">
      <formula>NOT(ISERROR(SEARCH("FALSE",J119)))</formula>
    </cfRule>
  </conditionalFormatting>
  <conditionalFormatting sqref="M125">
    <cfRule type="containsText" dxfId="233" priority="33" operator="containsText" text="FALSE">
      <formula>NOT(ISERROR(SEARCH("FALSE",M125)))</formula>
    </cfRule>
  </conditionalFormatting>
  <conditionalFormatting sqref="N125">
    <cfRule type="containsText" dxfId="232" priority="32" operator="containsText" text="FALSE">
      <formula>NOT(ISERROR(SEARCH("FALSE",N125)))</formula>
    </cfRule>
  </conditionalFormatting>
  <conditionalFormatting sqref="I125">
    <cfRule type="containsText" dxfId="231" priority="31" operator="containsText" text="FALSE">
      <formula>NOT(ISERROR(SEARCH("FALSE",I125)))</formula>
    </cfRule>
  </conditionalFormatting>
  <conditionalFormatting sqref="J125">
    <cfRule type="containsText" dxfId="230" priority="30" operator="containsText" text="FALSE">
      <formula>NOT(ISERROR(SEARCH("FALSE",J125)))</formula>
    </cfRule>
  </conditionalFormatting>
  <conditionalFormatting sqref="I134">
    <cfRule type="containsText" dxfId="229" priority="29" operator="containsText" text="FALSE">
      <formula>NOT(ISERROR(SEARCH("FALSE",I134)))</formula>
    </cfRule>
  </conditionalFormatting>
  <conditionalFormatting sqref="J134">
    <cfRule type="containsText" dxfId="228" priority="28" operator="containsText" text="FALSE">
      <formula>NOT(ISERROR(SEARCH("FALSE",J134)))</formula>
    </cfRule>
  </conditionalFormatting>
  <conditionalFormatting sqref="M134">
    <cfRule type="containsText" dxfId="227" priority="27" operator="containsText" text="FALSE">
      <formula>NOT(ISERROR(SEARCH("FALSE",M134)))</formula>
    </cfRule>
  </conditionalFormatting>
  <conditionalFormatting sqref="N134">
    <cfRule type="containsText" dxfId="226" priority="26" operator="containsText" text="FALSE">
      <formula>NOT(ISERROR(SEARCH("FALSE",N134)))</formula>
    </cfRule>
  </conditionalFormatting>
  <conditionalFormatting sqref="I143">
    <cfRule type="containsText" dxfId="225" priority="25" operator="containsText" text="FALSE">
      <formula>NOT(ISERROR(SEARCH("FALSE",I143)))</formula>
    </cfRule>
  </conditionalFormatting>
  <conditionalFormatting sqref="J143">
    <cfRule type="containsText" dxfId="224" priority="24" operator="containsText" text="FALSE">
      <formula>NOT(ISERROR(SEARCH("FALSE",J143)))</formula>
    </cfRule>
  </conditionalFormatting>
  <conditionalFormatting sqref="M143">
    <cfRule type="containsText" dxfId="223" priority="23" operator="containsText" text="FALSE">
      <formula>NOT(ISERROR(SEARCH("FALSE",M143)))</formula>
    </cfRule>
  </conditionalFormatting>
  <conditionalFormatting sqref="N143">
    <cfRule type="containsText" dxfId="222" priority="22" operator="containsText" text="FALSE">
      <formula>NOT(ISERROR(SEARCH("FALSE",N143)))</formula>
    </cfRule>
  </conditionalFormatting>
  <conditionalFormatting sqref="I150">
    <cfRule type="containsText" dxfId="221" priority="21" operator="containsText" text="FALSE">
      <formula>NOT(ISERROR(SEARCH("FALSE",I150)))</formula>
    </cfRule>
  </conditionalFormatting>
  <conditionalFormatting sqref="J150">
    <cfRule type="containsText" dxfId="220" priority="20" operator="containsText" text="FALSE">
      <formula>NOT(ISERROR(SEARCH("FALSE",J150)))</formula>
    </cfRule>
  </conditionalFormatting>
  <conditionalFormatting sqref="M150">
    <cfRule type="containsText" dxfId="219" priority="19" operator="containsText" text="FALSE">
      <formula>NOT(ISERROR(SEARCH("FALSE",M150)))</formula>
    </cfRule>
  </conditionalFormatting>
  <conditionalFormatting sqref="N150">
    <cfRule type="containsText" dxfId="218" priority="18" operator="containsText" text="FALSE">
      <formula>NOT(ISERROR(SEARCH("FALSE",N150)))</formula>
    </cfRule>
  </conditionalFormatting>
  <conditionalFormatting sqref="Z157">
    <cfRule type="containsText" dxfId="217" priority="12" operator="containsText" text="FALSE">
      <formula>NOT(ISERROR(SEARCH("FALSE",Z157)))</formula>
    </cfRule>
  </conditionalFormatting>
  <conditionalFormatting sqref="I157">
    <cfRule type="containsText" dxfId="216" priority="17" operator="containsText" text="FALSE">
      <formula>NOT(ISERROR(SEARCH("FALSE",I157)))</formula>
    </cfRule>
  </conditionalFormatting>
  <conditionalFormatting sqref="J157">
    <cfRule type="containsText" dxfId="215" priority="16" operator="containsText" text="FALSE">
      <formula>NOT(ISERROR(SEARCH("FALSE",J157)))</formula>
    </cfRule>
  </conditionalFormatting>
  <conditionalFormatting sqref="U157">
    <cfRule type="containsText" dxfId="214" priority="15" operator="containsText" text="FALSE">
      <formula>NOT(ISERROR(SEARCH("FALSE",U157)))</formula>
    </cfRule>
  </conditionalFormatting>
  <conditionalFormatting sqref="V157">
    <cfRule type="containsText" dxfId="213" priority="14" operator="containsText" text="FALSE">
      <formula>NOT(ISERROR(SEARCH("FALSE",V157)))</formula>
    </cfRule>
  </conditionalFormatting>
  <conditionalFormatting sqref="Y157">
    <cfRule type="containsText" dxfId="212" priority="13" operator="containsText" text="FALSE">
      <formula>NOT(ISERROR(SEARCH("FALSE",Y157)))</formula>
    </cfRule>
  </conditionalFormatting>
  <conditionalFormatting sqref="M157">
    <cfRule type="containsText" dxfId="211" priority="11" operator="containsText" text="FALSE">
      <formula>NOT(ISERROR(SEARCH("FALSE",M157)))</formula>
    </cfRule>
  </conditionalFormatting>
  <conditionalFormatting sqref="N157">
    <cfRule type="containsText" dxfId="210" priority="10" operator="containsText" text="FALSE">
      <formula>NOT(ISERROR(SEARCH("FALSE",N157)))</formula>
    </cfRule>
  </conditionalFormatting>
  <conditionalFormatting sqref="Q157">
    <cfRule type="containsText" dxfId="209" priority="9" operator="containsText" text="FALSE">
      <formula>NOT(ISERROR(SEARCH("FALSE",Q157)))</formula>
    </cfRule>
  </conditionalFormatting>
  <conditionalFormatting sqref="R157">
    <cfRule type="containsText" dxfId="208" priority="8" operator="containsText" text="FALSE">
      <formula>NOT(ISERROR(SEARCH("FALSE",R157)))</formula>
    </cfRule>
  </conditionalFormatting>
  <conditionalFormatting sqref="I167">
    <cfRule type="containsText" dxfId="207" priority="7" operator="containsText" text="FALSE">
      <formula>NOT(ISERROR(SEARCH("FALSE",I167)))</formula>
    </cfRule>
  </conditionalFormatting>
  <conditionalFormatting sqref="J167">
    <cfRule type="containsText" dxfId="206" priority="6" operator="containsText" text="FALSE">
      <formula>NOT(ISERROR(SEARCH("FALSE",J167)))</formula>
    </cfRule>
  </conditionalFormatting>
  <conditionalFormatting sqref="I174">
    <cfRule type="containsText" dxfId="205" priority="5" operator="containsText" text="FALSE">
      <formula>NOT(ISERROR(SEARCH("FALSE",I174)))</formula>
    </cfRule>
  </conditionalFormatting>
  <conditionalFormatting sqref="J174">
    <cfRule type="containsText" dxfId="204" priority="4" operator="containsText" text="FALSE">
      <formula>NOT(ISERROR(SEARCH("FALSE",J174)))</formula>
    </cfRule>
  </conditionalFormatting>
  <conditionalFormatting sqref="I181">
    <cfRule type="containsText" dxfId="203" priority="3" operator="containsText" text="FALSE">
      <formula>NOT(ISERROR(SEARCH("FALSE",I181)))</formula>
    </cfRule>
  </conditionalFormatting>
  <conditionalFormatting sqref="J181">
    <cfRule type="containsText" dxfId="202" priority="2" operator="containsText" text="FALSE">
      <formula>NOT(ISERROR(SEARCH("FALSE",J181)))</formula>
    </cfRule>
  </conditionalFormatting>
  <conditionalFormatting sqref="F4:F1048576">
    <cfRule type="containsText" dxfId="201" priority="1" operator="containsText" text="FAIL">
      <formula>NOT(ISERROR(SEARCH("FAIL",F4)))</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U92"/>
  <sheetViews>
    <sheetView workbookViewId="0">
      <selection activeCell="A10" sqref="A10"/>
    </sheetView>
  </sheetViews>
  <sheetFormatPr defaultRowHeight="15"/>
  <cols>
    <col min="1" max="1" width="101.42578125" customWidth="1"/>
    <col min="2" max="2" width="36.42578125" bestFit="1" customWidth="1"/>
    <col min="3" max="3" width="17.42578125" bestFit="1" customWidth="1"/>
    <col min="4" max="4" width="24" bestFit="1" customWidth="1"/>
    <col min="5" max="5" width="12.7109375" bestFit="1" customWidth="1"/>
    <col min="6" max="6" width="2.85546875" customWidth="1"/>
    <col min="7" max="7" width="17.7109375" bestFit="1" customWidth="1"/>
    <col min="8" max="8" width="24" bestFit="1" customWidth="1"/>
    <col min="9" max="9" width="14.42578125" bestFit="1" customWidth="1"/>
    <col min="10" max="10" width="2.85546875" customWidth="1"/>
    <col min="11" max="11" width="17.85546875" customWidth="1"/>
    <col min="12" max="12" width="19.7109375" bestFit="1" customWidth="1"/>
    <col min="13" max="13" width="14.42578125" bestFit="1" customWidth="1"/>
    <col min="14" max="14" width="2.85546875" customWidth="1"/>
    <col min="15" max="15" width="17.42578125" bestFit="1" customWidth="1"/>
    <col min="16" max="16" width="22.85546875" bestFit="1" customWidth="1"/>
    <col min="17" max="17" width="12.140625" bestFit="1" customWidth="1"/>
    <col min="18" max="18" width="2.85546875" customWidth="1"/>
    <col min="19" max="19" width="17.42578125" bestFit="1" customWidth="1"/>
    <col min="20" max="20" width="22.85546875" bestFit="1" customWidth="1"/>
    <col min="21" max="21" width="12.140625" bestFit="1" customWidth="1"/>
  </cols>
  <sheetData>
    <row r="1" spans="1:21">
      <c r="A1" s="56" t="str">
        <f>CONCATENATE("Select the GPMC Chip Select in the 'Reg Dump' tab to have its registers checked. Currently selected: Chip Select ",'Reg Dump'!$B$2)</f>
        <v>Select the GPMC Chip Select in the 'Reg Dump' tab to have its registers checked. Currently selected: Chip Select 1</v>
      </c>
      <c r="B1" s="91"/>
    </row>
    <row r="4" spans="1:21" ht="18.75">
      <c r="A4" s="14" t="s">
        <v>163</v>
      </c>
      <c r="B4" s="14" t="s">
        <v>164</v>
      </c>
      <c r="C4" s="24" t="s">
        <v>173</v>
      </c>
      <c r="D4" s="24" t="s">
        <v>174</v>
      </c>
      <c r="E4" s="24" t="s">
        <v>175</v>
      </c>
      <c r="F4" s="24"/>
      <c r="G4" s="24" t="s">
        <v>176</v>
      </c>
      <c r="H4" s="24" t="s">
        <v>177</v>
      </c>
      <c r="I4" s="24" t="s">
        <v>178</v>
      </c>
      <c r="K4" s="24" t="s">
        <v>179</v>
      </c>
      <c r="L4" s="24" t="s">
        <v>180</v>
      </c>
      <c r="M4" s="24" t="s">
        <v>181</v>
      </c>
      <c r="O4" s="24" t="s">
        <v>374</v>
      </c>
      <c r="P4" s="24" t="s">
        <v>375</v>
      </c>
      <c r="Q4" s="24" t="s">
        <v>376</v>
      </c>
      <c r="S4" s="24" t="s">
        <v>380</v>
      </c>
      <c r="T4" s="24" t="s">
        <v>381</v>
      </c>
      <c r="U4" s="24" t="s">
        <v>382</v>
      </c>
    </row>
    <row r="5" spans="1:21">
      <c r="A5" s="55" t="s">
        <v>388</v>
      </c>
      <c r="B5" s="55"/>
      <c r="C5" s="55"/>
      <c r="D5" s="55"/>
      <c r="E5" s="55"/>
      <c r="F5" s="55"/>
      <c r="G5" s="55"/>
      <c r="H5" s="55"/>
      <c r="I5" s="55"/>
      <c r="J5" s="55"/>
      <c r="K5" s="55"/>
      <c r="L5" s="55"/>
      <c r="M5" s="55"/>
      <c r="N5" s="55"/>
      <c r="O5" s="55"/>
      <c r="P5" s="55"/>
      <c r="Q5" s="55"/>
      <c r="R5" s="55"/>
      <c r="S5" s="55"/>
      <c r="T5" s="55"/>
      <c r="U5" s="55"/>
    </row>
    <row r="6" spans="1:21">
      <c r="A6" s="19" t="s">
        <v>168</v>
      </c>
      <c r="B6" s="19" t="b">
        <f ca="1">E6&lt;I6</f>
        <v>1</v>
      </c>
      <c r="C6" s="20" t="s">
        <v>406</v>
      </c>
      <c r="D6" s="20" t="s">
        <v>97</v>
      </c>
      <c r="E6" s="21">
        <f ca="1">BIN2DEC(E7)</f>
        <v>0</v>
      </c>
      <c r="F6" s="19"/>
      <c r="G6" s="20" t="s">
        <v>406</v>
      </c>
      <c r="H6" s="22" t="s">
        <v>95</v>
      </c>
      <c r="I6" s="21">
        <f ca="1">BIN2DEC(I7)</f>
        <v>4</v>
      </c>
    </row>
    <row r="7" spans="1:21">
      <c r="C7" s="18">
        <f>MATCH(CONCATENATE(C6,"_",'Reg Dump'!$B$2),'Reg Parse'!$A$1:$A$400,0)</f>
        <v>116</v>
      </c>
      <c r="D7" s="18">
        <f ca="1">MATCH(D6,OFFSET('Reg Parse'!$A$1,C7-1,0):OFFSET('Reg Parse'!$A$1,C7-1,32),0)</f>
        <v>17</v>
      </c>
      <c r="E7" s="18" t="str">
        <f ca="1">INDEX('Reg Parse'!$A$1:$AG$400,C7+3,D7)</f>
        <v>0000</v>
      </c>
      <c r="G7" s="18">
        <f>MATCH(CONCATENATE(G6,"_",'Reg Dump'!$B$2),'Reg Parse'!$A$1:$A$400,0)</f>
        <v>116</v>
      </c>
      <c r="H7" s="18">
        <f ca="1">MATCH(H6,OFFSET('Reg Parse'!$A$1,G7-1,0):OFFSET('Reg Parse'!$A$1,G7-1,32),0)</f>
        <v>14</v>
      </c>
      <c r="I7" s="18" t="str">
        <f ca="1">INDEX('Reg Parse'!$A$1:$AG$400,G7+3,H7)</f>
        <v>00100</v>
      </c>
    </row>
    <row r="8" spans="1:21">
      <c r="A8" s="19" t="s">
        <v>168</v>
      </c>
      <c r="B8" s="19" t="b">
        <f ca="1">E8&lt;I8</f>
        <v>1</v>
      </c>
      <c r="C8" s="20" t="s">
        <v>406</v>
      </c>
      <c r="D8" s="20" t="s">
        <v>97</v>
      </c>
      <c r="E8" s="21">
        <f ca="1">BIN2DEC(E9)</f>
        <v>0</v>
      </c>
      <c r="F8" s="19"/>
      <c r="G8" s="20" t="s">
        <v>406</v>
      </c>
      <c r="H8" s="22" t="s">
        <v>95</v>
      </c>
      <c r="I8" s="21">
        <f ca="1">BIN2DEC(I9)</f>
        <v>4</v>
      </c>
    </row>
    <row r="9" spans="1:21">
      <c r="C9" s="18">
        <f>MATCH(CONCATENATE(C8,"_",'Reg Dump'!$B$2),'Reg Parse'!$A$1:$A$400,0)</f>
        <v>116</v>
      </c>
      <c r="D9" s="18">
        <f ca="1">MATCH(D8,OFFSET('Reg Parse'!$A$1,C9-1,0):OFFSET('Reg Parse'!$A$1,C9-1,32),0)</f>
        <v>17</v>
      </c>
      <c r="E9" s="18" t="str">
        <f ca="1">INDEX('Reg Parse'!$A$1:$AG$400,C9+3,D9)</f>
        <v>0000</v>
      </c>
      <c r="G9" s="18">
        <f>MATCH(CONCATENATE(G8,"_",'Reg Dump'!$B$2),'Reg Parse'!$A$1:$A$400,0)</f>
        <v>116</v>
      </c>
      <c r="H9" s="18">
        <f ca="1">MATCH(H8,OFFSET('Reg Parse'!$A$1,G9-1,0):OFFSET('Reg Parse'!$A$1,G9-1,32),0)</f>
        <v>14</v>
      </c>
      <c r="I9" s="18" t="str">
        <f ca="1">INDEX('Reg Parse'!$A$1:$AG$400,G9+3,H9)</f>
        <v>00100</v>
      </c>
    </row>
    <row r="10" spans="1:21">
      <c r="A10" s="23" t="s">
        <v>171</v>
      </c>
      <c r="B10" s="19" t="b">
        <f ca="1">E10&lt;I10</f>
        <v>0</v>
      </c>
      <c r="C10" s="20" t="s">
        <v>407</v>
      </c>
      <c r="D10" s="20" t="s">
        <v>113</v>
      </c>
      <c r="E10" s="21">
        <f ca="1">BIN2DEC(E11)</f>
        <v>4</v>
      </c>
      <c r="F10" s="19"/>
      <c r="G10" s="20" t="s">
        <v>407</v>
      </c>
      <c r="H10" s="20" t="s">
        <v>115</v>
      </c>
      <c r="I10" s="21">
        <f ca="1">BIN2DEC(I11)</f>
        <v>4</v>
      </c>
    </row>
    <row r="11" spans="1:21">
      <c r="C11" s="18">
        <f>MATCH(CONCATENATE(C10,"_",'Reg Dump'!$B$2),'Reg Parse'!$A$1:$A$400,0)</f>
        <v>134</v>
      </c>
      <c r="D11" s="18">
        <f ca="1">MATCH(D10,OFFSET('Reg Parse'!$A$1,C11-1,0):OFFSET('Reg Parse'!$A$1,C11-1,32),0)</f>
        <v>14</v>
      </c>
      <c r="E11" s="18" t="str">
        <f ca="1">INDEX('Reg Parse'!$A$1:$AG$400,C11+3,D11)</f>
        <v>00100</v>
      </c>
      <c r="G11" s="18">
        <f>MATCH(CONCATENATE(G10,"_",'Reg Dump'!$B$2),'Reg Parse'!$A$1:$A$400,0)</f>
        <v>134</v>
      </c>
      <c r="H11" s="18">
        <f ca="1">MATCH(H10,OFFSET('Reg Parse'!$A$1,G11-1,0):OFFSET('Reg Parse'!$A$1,G11-1,32),0)</f>
        <v>18</v>
      </c>
      <c r="I11" s="18" t="str">
        <f ca="1">INDEX('Reg Parse'!$A$1:$AG$400,G11+3,H11)</f>
        <v>00100</v>
      </c>
    </row>
    <row r="12" spans="1:21">
      <c r="A12" s="19" t="s">
        <v>384</v>
      </c>
      <c r="B12" s="19" t="b">
        <f ca="1">E12&lt;I12</f>
        <v>0</v>
      </c>
      <c r="C12" s="20" t="s">
        <v>407</v>
      </c>
      <c r="D12" s="20" t="s">
        <v>113</v>
      </c>
      <c r="E12" s="21">
        <f ca="1">BIN2DEC(E13)</f>
        <v>4</v>
      </c>
      <c r="F12" s="19"/>
      <c r="G12" s="20" t="s">
        <v>406</v>
      </c>
      <c r="H12" s="20" t="s">
        <v>95</v>
      </c>
      <c r="I12" s="21">
        <f ca="1">BIN2DEC(I13)</f>
        <v>4</v>
      </c>
    </row>
    <row r="13" spans="1:21">
      <c r="C13" s="18">
        <f>MATCH(CONCATENATE(C12,"_",'Reg Dump'!$B$2),'Reg Parse'!$A$1:$A$400,0)</f>
        <v>134</v>
      </c>
      <c r="D13" s="18">
        <f ca="1">MATCH(D12,OFFSET('Reg Parse'!$A$1,C13-1,0):OFFSET('Reg Parse'!$A$1,C13-1,32),0)</f>
        <v>14</v>
      </c>
      <c r="E13" s="18" t="str">
        <f ca="1">INDEX('Reg Parse'!$A$1:$AG$400,C13+3,D13)</f>
        <v>00100</v>
      </c>
      <c r="G13" s="18">
        <f>MATCH(CONCATENATE(G12,"_",'Reg Dump'!$B$2),'Reg Parse'!$A$1:$A$400,0)</f>
        <v>116</v>
      </c>
      <c r="H13" s="18">
        <f ca="1">MATCH(H12,OFFSET('Reg Parse'!$A$1,G13-1,0):OFFSET('Reg Parse'!$A$1,G13-1,32),0)</f>
        <v>14</v>
      </c>
      <c r="I13" s="18" t="str">
        <f ca="1">INDEX('Reg Parse'!$A$1:$AG$400,G13+3,H13)</f>
        <v>00100</v>
      </c>
    </row>
    <row r="14" spans="1:21">
      <c r="A14" t="s">
        <v>505</v>
      </c>
      <c r="B14" s="19" t="b">
        <f ca="1">E14&lt;I14</f>
        <v>0</v>
      </c>
      <c r="C14" s="20" t="s">
        <v>406</v>
      </c>
      <c r="D14" s="20" t="s">
        <v>95</v>
      </c>
      <c r="E14" s="21">
        <f ca="1">BIN2DEC(E15)</f>
        <v>4</v>
      </c>
      <c r="F14" s="19"/>
      <c r="G14" s="20" t="s">
        <v>407</v>
      </c>
      <c r="H14" s="20" t="s">
        <v>115</v>
      </c>
      <c r="I14" s="21">
        <f ca="1">BIN2DEC(I15)</f>
        <v>4</v>
      </c>
    </row>
    <row r="15" spans="1:21">
      <c r="C15" s="18">
        <f>MATCH(CONCATENATE(C14,"_",'Reg Dump'!$B$2),'Reg Parse'!$A$1:$A$400,0)</f>
        <v>116</v>
      </c>
      <c r="D15" s="18">
        <f ca="1">MATCH(D14,OFFSET('Reg Parse'!$A$1,C15-1,0):OFFSET('Reg Parse'!$A$1,C15-1,32),0)</f>
        <v>14</v>
      </c>
      <c r="E15" s="18" t="str">
        <f ca="1">INDEX('Reg Parse'!$A$1:$AG$400,C15+3,D15)</f>
        <v>00100</v>
      </c>
      <c r="G15" s="18">
        <f>MATCH(CONCATENATE(G14,"_",'Reg Dump'!$B$2),'Reg Parse'!$A$1:$A$400,0)</f>
        <v>134</v>
      </c>
      <c r="H15" s="18">
        <f ca="1">MATCH(H14,OFFSET('Reg Parse'!$A$1,G15-1,0):OFFSET('Reg Parse'!$A$1,G15-1,32),0)</f>
        <v>18</v>
      </c>
      <c r="I15" s="18" t="str">
        <f ca="1">INDEX('Reg Parse'!$A$1:$AG$400,G15+3,H15)</f>
        <v>00100</v>
      </c>
    </row>
    <row r="16" spans="1:21">
      <c r="A16" s="19" t="s">
        <v>167</v>
      </c>
      <c r="B16" s="19" t="b">
        <f ca="1">E16&lt;I16</f>
        <v>1</v>
      </c>
      <c r="C16" s="20" t="s">
        <v>408</v>
      </c>
      <c r="D16" s="20" t="s">
        <v>104</v>
      </c>
      <c r="E16" s="21">
        <f ca="1">BIN2DEC(E17)</f>
        <v>0</v>
      </c>
      <c r="F16" s="19"/>
      <c r="G16" s="20" t="s">
        <v>408</v>
      </c>
      <c r="H16" s="20" t="s">
        <v>101</v>
      </c>
      <c r="I16" s="21">
        <f ca="1">BIN2DEC(I17)</f>
        <v>4</v>
      </c>
    </row>
    <row r="17" spans="1:17">
      <c r="C17" s="18">
        <f>MATCH(CONCATENATE(C16,"_",'Reg Dump'!$B$2),'Reg Parse'!$A$1:$A$400,0)</f>
        <v>122</v>
      </c>
      <c r="D17" s="18">
        <f ca="1">MATCH(D16,OFFSET('Reg Parse'!$A$1,C17-1,0):OFFSET('Reg Parse'!$A$1,C17-1,32),0)</f>
        <v>21</v>
      </c>
      <c r="E17" s="18" t="str">
        <f ca="1">INDEX('Reg Parse'!$A$1:$AG$400,C17+3,D17)</f>
        <v>0000</v>
      </c>
      <c r="G17" s="18">
        <f>MATCH(CONCATENATE(G16,"_",'Reg Dump'!$B$2),'Reg Parse'!$A$1:$A$400,0)</f>
        <v>122</v>
      </c>
      <c r="H17" s="18">
        <f ca="1">MATCH(H16,OFFSET('Reg Parse'!$A$1,G17-1,0):OFFSET('Reg Parse'!$A$1,G17-1,32),0)</f>
        <v>18</v>
      </c>
      <c r="I17" s="18" t="str">
        <f ca="1">INDEX('Reg Parse'!$A$1:$AG$400,G17+3,H17)</f>
        <v>00100</v>
      </c>
    </row>
    <row r="18" spans="1:17">
      <c r="A18" s="19" t="s">
        <v>185</v>
      </c>
      <c r="B18" s="19" t="str">
        <f ca="1">IF(M18=1,E18&lt;=I18,"N/A - AAD muxing not selected")</f>
        <v>N/A - AAD muxing not selected</v>
      </c>
      <c r="C18" s="20" t="s">
        <v>408</v>
      </c>
      <c r="D18" s="20" t="s">
        <v>99</v>
      </c>
      <c r="E18" s="21">
        <f ca="1">BIN2DEC(E19)</f>
        <v>0</v>
      </c>
      <c r="F18" s="19"/>
      <c r="G18" s="20" t="s">
        <v>408</v>
      </c>
      <c r="H18" s="20" t="s">
        <v>101</v>
      </c>
      <c r="I18" s="21">
        <f ca="1">BIN2DEC(I19)</f>
        <v>4</v>
      </c>
      <c r="K18" s="20" t="s">
        <v>355</v>
      </c>
      <c r="L18" s="20" t="s">
        <v>91</v>
      </c>
      <c r="M18" s="21">
        <f ca="1">BIN2DEC(M19)</f>
        <v>0</v>
      </c>
    </row>
    <row r="19" spans="1:17">
      <c r="C19" s="18">
        <f>MATCH(CONCATENATE(C18,"_",'Reg Dump'!$B$2),'Reg Parse'!$A$1:$A$400,0)</f>
        <v>122</v>
      </c>
      <c r="D19" s="18">
        <f ca="1">MATCH(D18,OFFSET('Reg Parse'!$A$1,C19-1,0):OFFSET('Reg Parse'!$A$1,C19-1,32),0)</f>
        <v>14</v>
      </c>
      <c r="E19" s="18" t="str">
        <f ca="1">INDEX('Reg Parse'!$A$1:$AG$400,C19+3,D19)</f>
        <v>000</v>
      </c>
      <c r="G19" s="18">
        <f>MATCH(CONCATENATE(G18,"_",'Reg Dump'!$B$2),'Reg Parse'!$A$1:$A$400,0)</f>
        <v>122</v>
      </c>
      <c r="H19" s="18">
        <f ca="1">MATCH(H18,OFFSET('Reg Parse'!$A$1,G19-1,0):OFFSET('Reg Parse'!$A$1,G19-1,32),0)</f>
        <v>18</v>
      </c>
      <c r="I19" s="18" t="str">
        <f ca="1">INDEX('Reg Parse'!$A$1:$AG$400,G19+3,H19)</f>
        <v>00100</v>
      </c>
      <c r="K19" s="18">
        <f>MATCH(CONCATENATE(K18,"_",'Reg Dump'!$B$2),'Reg Parse'!$A$1:$A$400,0)</f>
        <v>110</v>
      </c>
      <c r="L19" s="18">
        <f ca="1">MATCH(L18,OFFSET('Reg Parse'!$A$1,K19-1,0):OFFSET('Reg Parse'!$A$1,K19-1,32),0)</f>
        <v>26</v>
      </c>
      <c r="M19" s="18" t="str">
        <f ca="1">INDEX('Reg Parse'!$A$1:$AG$400,K19+3,L19)</f>
        <v>00</v>
      </c>
    </row>
    <row r="20" spans="1:17">
      <c r="A20" s="19" t="s">
        <v>187</v>
      </c>
      <c r="B20" s="19" t="str">
        <f ca="1">IF(M20=1,E20&lt;=I20,"N/A - AAD muxing not selected")</f>
        <v>N/A - AAD muxing not selected</v>
      </c>
      <c r="C20" s="20" t="s">
        <v>408</v>
      </c>
      <c r="D20" s="20" t="s">
        <v>103</v>
      </c>
      <c r="E20" s="21">
        <f ca="1">BIN2DEC(E21)</f>
        <v>0</v>
      </c>
      <c r="F20" s="19"/>
      <c r="G20" s="20" t="s">
        <v>408</v>
      </c>
      <c r="H20" s="20" t="s">
        <v>99</v>
      </c>
      <c r="I20" s="21">
        <f ca="1">BIN2DEC(I21)</f>
        <v>0</v>
      </c>
      <c r="K20" s="20" t="s">
        <v>355</v>
      </c>
      <c r="L20" s="20" t="s">
        <v>91</v>
      </c>
      <c r="M20" s="21">
        <f ca="1">BIN2DEC(M21)</f>
        <v>0</v>
      </c>
    </row>
    <row r="21" spans="1:17">
      <c r="C21" s="18">
        <f>MATCH(CONCATENATE(C20,"_",'Reg Dump'!$B$2),'Reg Parse'!$A$1:$A$400,0)</f>
        <v>122</v>
      </c>
      <c r="D21" s="18">
        <f ca="1">MATCH(D20,OFFSET('Reg Parse'!$A$1,C21-1,0):OFFSET('Reg Parse'!$A$1,C21-1,32),0)</f>
        <v>20</v>
      </c>
      <c r="E21" s="18" t="str">
        <f ca="1">INDEX('Reg Parse'!$A$1:$AG$400,C21+3,D21)</f>
        <v>000</v>
      </c>
      <c r="G21" s="18">
        <f>MATCH(CONCATENATE(G20,"_",'Reg Dump'!$B$2),'Reg Parse'!$A$1:$A$400,0)</f>
        <v>122</v>
      </c>
      <c r="H21" s="18">
        <f ca="1">MATCH(H20,OFFSET('Reg Parse'!$A$1,G21-1,0):OFFSET('Reg Parse'!$A$1,G21-1,32),0)</f>
        <v>14</v>
      </c>
      <c r="I21" s="18" t="str">
        <f ca="1">INDEX('Reg Parse'!$A$1:$AG$400,G21+3,H21)</f>
        <v>000</v>
      </c>
      <c r="K21" s="18">
        <f>MATCH(CONCATENATE(K20,"_",'Reg Dump'!$B$2),'Reg Parse'!$A$1:$A$400,0)</f>
        <v>110</v>
      </c>
      <c r="L21" s="18">
        <f ca="1">MATCH(L20,OFFSET('Reg Parse'!$A$1,K21-1,0):OFFSET('Reg Parse'!$A$1,K21-1,32),0)</f>
        <v>26</v>
      </c>
      <c r="M21" s="18" t="str">
        <f ca="1">INDEX('Reg Parse'!$A$1:$AG$400,K21+3,L21)</f>
        <v>00</v>
      </c>
    </row>
    <row r="22" spans="1:17">
      <c r="A22" s="19" t="s">
        <v>189</v>
      </c>
      <c r="B22" s="19" t="str">
        <f ca="1">IF(M22=1,E22&lt;=I22,"N/A - AAD muxing not selected")</f>
        <v>N/A - AAD muxing not selected</v>
      </c>
      <c r="C22" s="20" t="s">
        <v>408</v>
      </c>
      <c r="D22" s="20" t="s">
        <v>99</v>
      </c>
      <c r="E22" s="21">
        <f ca="1">BIN2DEC(E23)</f>
        <v>0</v>
      </c>
      <c r="F22" s="19"/>
      <c r="G22" s="20" t="s">
        <v>408</v>
      </c>
      <c r="H22" s="20" t="s">
        <v>104</v>
      </c>
      <c r="I22" s="21">
        <f ca="1">BIN2DEC(I23)</f>
        <v>0</v>
      </c>
      <c r="K22" s="20" t="s">
        <v>355</v>
      </c>
      <c r="L22" s="20" t="s">
        <v>91</v>
      </c>
      <c r="M22" s="21">
        <f ca="1">BIN2DEC(M23)</f>
        <v>0</v>
      </c>
    </row>
    <row r="23" spans="1:17">
      <c r="C23" s="18">
        <f>MATCH(CONCATENATE(C22,"_",'Reg Dump'!$B$2),'Reg Parse'!$A$1:$A$400,0)</f>
        <v>122</v>
      </c>
      <c r="D23" s="18">
        <f ca="1">MATCH(D22,OFFSET('Reg Parse'!$A$1,C23-1,0):OFFSET('Reg Parse'!$A$1,C23-1,32),0)</f>
        <v>14</v>
      </c>
      <c r="E23" s="18" t="str">
        <f ca="1">INDEX('Reg Parse'!$A$1:$AG$400,C23+3,D23)</f>
        <v>000</v>
      </c>
      <c r="G23" s="18">
        <f>MATCH(CONCATENATE(G22,"_",'Reg Dump'!$B$2),'Reg Parse'!$A$1:$A$400,0)</f>
        <v>122</v>
      </c>
      <c r="H23" s="18">
        <f ca="1">MATCH(H22,OFFSET('Reg Parse'!$A$1,G23-1,0):OFFSET('Reg Parse'!$A$1,G23-1,32),0)</f>
        <v>21</v>
      </c>
      <c r="I23" s="18" t="str">
        <f ca="1">INDEX('Reg Parse'!$A$1:$AG$400,G23+3,H23)</f>
        <v>0000</v>
      </c>
      <c r="K23" s="18">
        <f>MATCH(CONCATENATE(K22,"_",'Reg Dump'!$B$2),'Reg Parse'!$A$1:$A$400,0)</f>
        <v>110</v>
      </c>
      <c r="L23" s="18">
        <f ca="1">MATCH(L22,OFFSET('Reg Parse'!$A$1,K23-1,0):OFFSET('Reg Parse'!$A$1,K23-1,32),0)</f>
        <v>26</v>
      </c>
      <c r="M23" s="18" t="str">
        <f ca="1">INDEX('Reg Parse'!$A$1:$AG$400,K23+3,L23)</f>
        <v>00</v>
      </c>
    </row>
    <row r="24" spans="1:17">
      <c r="A24" s="23" t="s">
        <v>170</v>
      </c>
      <c r="B24" s="19" t="b">
        <f ca="1">E24&lt;I24</f>
        <v>1</v>
      </c>
      <c r="C24" s="20" t="s">
        <v>409</v>
      </c>
      <c r="D24" s="20" t="s">
        <v>112</v>
      </c>
      <c r="E24" s="21">
        <f ca="1">BIN2DEC(E25)</f>
        <v>1</v>
      </c>
      <c r="F24" s="19"/>
      <c r="G24" s="20" t="s">
        <v>409</v>
      </c>
      <c r="H24" s="20" t="s">
        <v>109</v>
      </c>
      <c r="I24" s="21">
        <f ca="1">BIN2DEC(I25)</f>
        <v>3</v>
      </c>
    </row>
    <row r="25" spans="1:17">
      <c r="C25" s="18">
        <f>MATCH(CONCATENATE(C24,"_",'Reg Dump'!$B$2),'Reg Parse'!$A$1:$A$400,0)</f>
        <v>128</v>
      </c>
      <c r="D25" s="18">
        <f ca="1">MATCH(D24,OFFSET('Reg Parse'!$A$1,C25-1,0):OFFSET('Reg Parse'!$A$1,C25-1,32),0)</f>
        <v>20</v>
      </c>
      <c r="E25" s="18" t="str">
        <f ca="1">INDEX('Reg Parse'!$A$1:$AG$400,C25+3,D25)</f>
        <v>0001</v>
      </c>
      <c r="G25" s="18">
        <f>MATCH(CONCATENATE(G24,"_",'Reg Dump'!$B$2),'Reg Parse'!$A$1:$A$400,0)</f>
        <v>128</v>
      </c>
      <c r="H25" s="18">
        <f ca="1">MATCH(H24,OFFSET('Reg Parse'!$A$1,G25-1,0):OFFSET('Reg Parse'!$A$1,G25-1,32),0)</f>
        <v>17</v>
      </c>
      <c r="I25" s="18" t="str">
        <f ca="1">INDEX('Reg Parse'!$A$1:$AG$400,G25+3,H25)</f>
        <v>00011</v>
      </c>
    </row>
    <row r="26" spans="1:17">
      <c r="A26" s="19" t="s">
        <v>191</v>
      </c>
      <c r="B26" s="19" t="str">
        <f ca="1">IF(M26=1,E26&lt;I26,"N/A - AAD muxing not selected")</f>
        <v>N/A - AAD muxing not selected</v>
      </c>
      <c r="C26" s="20" t="s">
        <v>409</v>
      </c>
      <c r="D26" s="20" t="s">
        <v>111</v>
      </c>
      <c r="E26" s="21">
        <f ca="1">BIN2DEC(E27)</f>
        <v>0</v>
      </c>
      <c r="F26" s="19"/>
      <c r="G26" s="20" t="s">
        <v>409</v>
      </c>
      <c r="H26" s="20" t="s">
        <v>108</v>
      </c>
      <c r="I26" s="21">
        <f ca="1">BIN2DEC(I27)</f>
        <v>0</v>
      </c>
      <c r="K26" s="20" t="s">
        <v>355</v>
      </c>
      <c r="L26" s="20" t="s">
        <v>91</v>
      </c>
      <c r="M26" s="21">
        <f ca="1">BIN2DEC(M27)</f>
        <v>0</v>
      </c>
    </row>
    <row r="27" spans="1:17">
      <c r="C27" s="18">
        <f>MATCH(CONCATENATE(C26,"_",'Reg Dump'!$B$2),'Reg Parse'!$A$1:$A$400,0)</f>
        <v>128</v>
      </c>
      <c r="D27" s="18">
        <f ca="1">MATCH(D26,OFFSET('Reg Parse'!$A$1,C27-1,0):OFFSET('Reg Parse'!$A$1,C27-1,32),0)</f>
        <v>19</v>
      </c>
      <c r="E27" s="18" t="str">
        <f ca="1">INDEX('Reg Parse'!$A$1:$AG$400,C27+3,D27)</f>
        <v>000</v>
      </c>
      <c r="G27" s="18">
        <f>MATCH(CONCATENATE(G26,"_",'Reg Dump'!$B$2),'Reg Parse'!$A$1:$A$400,0)</f>
        <v>128</v>
      </c>
      <c r="H27" s="18">
        <f ca="1">MATCH(H26,OFFSET('Reg Parse'!$A$1,G27-1,0):OFFSET('Reg Parse'!$A$1,G27-1,32),0)</f>
        <v>16</v>
      </c>
      <c r="I27" s="18" t="str">
        <f ca="1">INDEX('Reg Parse'!$A$1:$AG$400,G27+3,H27)</f>
        <v>000</v>
      </c>
      <c r="K27" s="18">
        <f>MATCH(CONCATENATE(K26,"_",'Reg Dump'!$B$2),'Reg Parse'!$A$1:$A$400,0)</f>
        <v>110</v>
      </c>
      <c r="L27" s="18">
        <f ca="1">MATCH(L26,OFFSET('Reg Parse'!$A$1,K27-1,0):OFFSET('Reg Parse'!$A$1,K27-1,32),0)</f>
        <v>26</v>
      </c>
      <c r="M27" s="18" t="str">
        <f ca="1">INDEX('Reg Parse'!$A$1:$AG$400,K27+3,L27)</f>
        <v>00</v>
      </c>
    </row>
    <row r="28" spans="1:17">
      <c r="A28" s="19" t="s">
        <v>192</v>
      </c>
      <c r="B28" s="19" t="str">
        <f ca="1">IF(M28=1,E28&lt;I28,"N/A - AAD muxing not selected")</f>
        <v>N/A - AAD muxing not selected</v>
      </c>
      <c r="C28" s="20" t="s">
        <v>409</v>
      </c>
      <c r="D28" s="20" t="s">
        <v>108</v>
      </c>
      <c r="E28" s="21">
        <f ca="1">BIN2DEC(E29)</f>
        <v>0</v>
      </c>
      <c r="F28" s="19"/>
      <c r="G28" s="20" t="s">
        <v>409</v>
      </c>
      <c r="H28" s="20" t="s">
        <v>112</v>
      </c>
      <c r="I28" s="21">
        <f ca="1">BIN2DEC(I29)</f>
        <v>1</v>
      </c>
      <c r="K28" s="20" t="s">
        <v>355</v>
      </c>
      <c r="L28" s="20" t="s">
        <v>91</v>
      </c>
      <c r="M28" s="21">
        <f ca="1">BIN2DEC(M29)</f>
        <v>0</v>
      </c>
    </row>
    <row r="29" spans="1:17">
      <c r="C29" s="18">
        <f>MATCH(CONCATENATE(C28,"_",'Reg Dump'!$B$2),'Reg Parse'!$A$1:$A$400,0)</f>
        <v>128</v>
      </c>
      <c r="D29" s="18">
        <f ca="1">MATCH(D28,OFFSET('Reg Parse'!$A$1,C29-1,0):OFFSET('Reg Parse'!$A$1,C29-1,32),0)</f>
        <v>16</v>
      </c>
      <c r="E29" s="18" t="str">
        <f ca="1">INDEX('Reg Parse'!$A$1:$AG$400,C29+3,D29)</f>
        <v>000</v>
      </c>
      <c r="G29" s="18">
        <f>MATCH(CONCATENATE(G28,"_",'Reg Dump'!$B$2),'Reg Parse'!$A$1:$A$400,0)</f>
        <v>128</v>
      </c>
      <c r="H29" s="18">
        <f ca="1">MATCH(H28,OFFSET('Reg Parse'!$A$1,G29-1,0):OFFSET('Reg Parse'!$A$1,G29-1,32),0)</f>
        <v>20</v>
      </c>
      <c r="I29" s="18" t="str">
        <f ca="1">INDEX('Reg Parse'!$A$1:$AG$400,G29+3,H29)</f>
        <v>0001</v>
      </c>
      <c r="K29" s="18">
        <f>MATCH(CONCATENATE(K28,"_",'Reg Dump'!$B$2),'Reg Parse'!$A$1:$A$400,0)</f>
        <v>110</v>
      </c>
      <c r="L29" s="18">
        <f ca="1">MATCH(L28,OFFSET('Reg Parse'!$A$1,K29-1,0):OFFSET('Reg Parse'!$A$1,K29-1,32),0)</f>
        <v>26</v>
      </c>
      <c r="M29" s="18" t="str">
        <f ca="1">INDEX('Reg Parse'!$A$1:$AG$400,K29+3,L29)</f>
        <v>00</v>
      </c>
    </row>
    <row r="30" spans="1:17">
      <c r="A30" s="23" t="s">
        <v>373</v>
      </c>
      <c r="B30" s="19" t="str">
        <f ca="1">IF(E30=1,IF(MOD(I30,(M30+1))=0,TRUE,FALSE),"N/A - not synchronous")</f>
        <v>N/A - not synchronous</v>
      </c>
      <c r="C30" s="20" t="s">
        <v>355</v>
      </c>
      <c r="D30" s="20" t="s">
        <v>79</v>
      </c>
      <c r="E30" s="21">
        <f ca="1">BIN2DEC(E31)</f>
        <v>0</v>
      </c>
      <c r="F30" s="19"/>
      <c r="G30" s="20" t="s">
        <v>407</v>
      </c>
      <c r="H30" s="20" t="s">
        <v>116</v>
      </c>
      <c r="I30" s="21">
        <f ca="1">BIN2DEC(I31)</f>
        <v>0</v>
      </c>
      <c r="J30" s="19"/>
      <c r="K30" s="20" t="s">
        <v>355</v>
      </c>
      <c r="L30" s="20" t="s">
        <v>93</v>
      </c>
      <c r="M30" s="21">
        <f ca="1">BIN2DEC(M31)</f>
        <v>0</v>
      </c>
    </row>
    <row r="31" spans="1:17">
      <c r="C31" s="18">
        <f>MATCH(CONCATENATE(C30,"_",'Reg Dump'!$B$2),'Reg Parse'!$A$1:$A$400,0)</f>
        <v>110</v>
      </c>
      <c r="D31" s="18">
        <f ca="1">MATCH(D30,OFFSET('Reg Parse'!$A$1,C31-1,0):OFFSET('Reg Parse'!$A$1,C31-1,32),0)</f>
        <v>13</v>
      </c>
      <c r="E31" s="18" t="str">
        <f ca="1">INDEX('Reg Parse'!$A$1:$AG$400,C31+3,D31)</f>
        <v>0</v>
      </c>
      <c r="G31" s="18">
        <f>MATCH(CONCATENATE(G30,"_",'Reg Dump'!$B$2),'Reg Parse'!$A$1:$A$400,0)</f>
        <v>134</v>
      </c>
      <c r="H31" s="18">
        <f ca="1">MATCH(H30,OFFSET('Reg Parse'!$A$1,G31-1,0):OFFSET('Reg Parse'!$A$1,G31-1,32),0)</f>
        <v>12</v>
      </c>
      <c r="I31" s="18" t="str">
        <f ca="1">INDEX('Reg Parse'!$A$1:$AG$400,G31+3,H31)</f>
        <v>0000</v>
      </c>
      <c r="K31" s="18">
        <f>MATCH(CONCATENATE(K30,"_",'Reg Dump'!$B$2),'Reg Parse'!$A$1:$A$400,0)</f>
        <v>110</v>
      </c>
      <c r="L31" s="18">
        <f ca="1">MATCH(L30,OFFSET('Reg Parse'!$A$1,K31-1,0):OFFSET('Reg Parse'!$A$1,K31-1,32),0)</f>
        <v>30</v>
      </c>
      <c r="M31" s="18" t="str">
        <f ca="1">INDEX('Reg Parse'!$A$1:$AG$400,K31+3,L31)</f>
        <v>00</v>
      </c>
    </row>
    <row r="32" spans="1:17">
      <c r="A32" s="19" t="s">
        <v>377</v>
      </c>
      <c r="B32" s="19" t="str">
        <f ca="1">IF(E32=1,IF(MOD((I32-Q32),(M32+1))=0,TRUE,FALSE),"N/A - not synchronous")</f>
        <v>N/A - not synchronous</v>
      </c>
      <c r="C32" s="20" t="s">
        <v>355</v>
      </c>
      <c r="D32" s="20" t="s">
        <v>79</v>
      </c>
      <c r="E32" s="21">
        <f ca="1">BIN2DEC(E33)</f>
        <v>0</v>
      </c>
      <c r="F32" s="19"/>
      <c r="G32" s="20" t="s">
        <v>407</v>
      </c>
      <c r="H32" s="20" t="s">
        <v>115</v>
      </c>
      <c r="I32" s="21">
        <f ca="1">BIN2DEC(I33)</f>
        <v>4</v>
      </c>
      <c r="J32" s="19"/>
      <c r="K32" s="20" t="s">
        <v>355</v>
      </c>
      <c r="L32" s="20" t="s">
        <v>93</v>
      </c>
      <c r="M32" s="21">
        <f ca="1">BIN2DEC(M33)</f>
        <v>0</v>
      </c>
      <c r="N32" s="19"/>
      <c r="O32" s="20" t="s">
        <v>355</v>
      </c>
      <c r="P32" s="20" t="s">
        <v>82</v>
      </c>
      <c r="Q32" s="21">
        <f ca="1">BIN2DEC(Q33)</f>
        <v>0</v>
      </c>
    </row>
    <row r="33" spans="1:21">
      <c r="C33" s="18">
        <f>MATCH(CONCATENATE(C32,"_",'Reg Dump'!$B$2),'Reg Parse'!$A$1:$A$400,0)</f>
        <v>110</v>
      </c>
      <c r="D33" s="18">
        <f ca="1">MATCH(D32,OFFSET('Reg Parse'!$A$1,C33-1,0):OFFSET('Reg Parse'!$A$1,C33-1,32),0)</f>
        <v>13</v>
      </c>
      <c r="E33" s="18" t="str">
        <f ca="1">INDEX('Reg Parse'!$A$1:$AG$400,C33+3,D33)</f>
        <v>0</v>
      </c>
      <c r="G33" s="18">
        <f>MATCH(CONCATENATE(G32,"_",'Reg Dump'!$B$2),'Reg Parse'!$A$1:$A$400,0)</f>
        <v>134</v>
      </c>
      <c r="H33" s="18">
        <f ca="1">MATCH(H32,OFFSET('Reg Parse'!$A$1,G33-1,0):OFFSET('Reg Parse'!$A$1,G33-1,32),0)</f>
        <v>18</v>
      </c>
      <c r="I33" s="18" t="str">
        <f ca="1">INDEX('Reg Parse'!$A$1:$AG$400,G33+3,H33)</f>
        <v>00100</v>
      </c>
      <c r="K33" s="18">
        <f>MATCH(CONCATENATE(K32,"_",'Reg Dump'!$B$2),'Reg Parse'!$A$1:$A$400,0)</f>
        <v>110</v>
      </c>
      <c r="L33" s="18">
        <f ca="1">MATCH(L32,OFFSET('Reg Parse'!$A$1,K33-1,0):OFFSET('Reg Parse'!$A$1,K33-1,32),0)</f>
        <v>30</v>
      </c>
      <c r="M33" s="18" t="str">
        <f ca="1">INDEX('Reg Parse'!$A$1:$AG$400,K33+3,L33)</f>
        <v>00</v>
      </c>
      <c r="O33" s="18">
        <f>MATCH(CONCATENATE(O32,"_",'Reg Dump'!$B$2),'Reg Parse'!$A$1:$A$400,0)</f>
        <v>110</v>
      </c>
      <c r="P33" s="18">
        <f ca="1">MATCH(P32,OFFSET('Reg Parse'!$A$1,O33-1,0):OFFSET('Reg Parse'!$A$1,O33-1,32),0)</f>
        <v>16</v>
      </c>
      <c r="Q33" s="18" t="str">
        <f ca="1">INDEX('Reg Parse'!$A$1:$AG$400,O33+3,P33)</f>
        <v>00</v>
      </c>
    </row>
    <row r="34" spans="1:21" ht="30">
      <c r="A34" s="54" t="s">
        <v>378</v>
      </c>
      <c r="B34" s="19" t="str">
        <f ca="1">IF(E34=1,IF(MOD((I34-Q34),(M34+1))&lt;&gt;M34,TRUE,FALSE),"N/A - not synchronous")</f>
        <v>N/A - not synchronous</v>
      </c>
      <c r="C34" s="20" t="s">
        <v>355</v>
      </c>
      <c r="D34" s="20" t="s">
        <v>79</v>
      </c>
      <c r="E34" s="21">
        <f ca="1">BIN2DEC(E35)</f>
        <v>0</v>
      </c>
      <c r="F34" s="19"/>
      <c r="G34" s="20" t="s">
        <v>407</v>
      </c>
      <c r="H34" s="20" t="s">
        <v>113</v>
      </c>
      <c r="I34" s="21">
        <f ca="1">BIN2DEC(I35)</f>
        <v>4</v>
      </c>
      <c r="J34" s="19"/>
      <c r="K34" s="20" t="s">
        <v>355</v>
      </c>
      <c r="L34" s="20" t="s">
        <v>93</v>
      </c>
      <c r="M34" s="21">
        <f ca="1">BIN2DEC(M35)</f>
        <v>0</v>
      </c>
      <c r="N34" s="19"/>
      <c r="O34" s="20" t="s">
        <v>355</v>
      </c>
      <c r="P34" s="20" t="s">
        <v>82</v>
      </c>
      <c r="Q34" s="21">
        <f ca="1">BIN2DEC(Q35)</f>
        <v>0</v>
      </c>
    </row>
    <row r="35" spans="1:21">
      <c r="C35" s="18">
        <f>MATCH(CONCATENATE(C34,"_",'Reg Dump'!$B$2),'Reg Parse'!$A$1:$A$400,0)</f>
        <v>110</v>
      </c>
      <c r="D35" s="18">
        <f ca="1">MATCH(D34,OFFSET('Reg Parse'!$A$1,C35-1,0):OFFSET('Reg Parse'!$A$1,C35-1,32),0)</f>
        <v>13</v>
      </c>
      <c r="E35" s="18" t="str">
        <f ca="1">INDEX('Reg Parse'!$A$1:$AG$400,C35+3,D35)</f>
        <v>0</v>
      </c>
      <c r="G35" s="18">
        <f>MATCH(CONCATENATE(G34,"_",'Reg Dump'!$B$2),'Reg Parse'!$A$1:$A$400,0)</f>
        <v>134</v>
      </c>
      <c r="H35" s="18">
        <f ca="1">MATCH(H34,OFFSET('Reg Parse'!$A$1,G35-1,0):OFFSET('Reg Parse'!$A$1,G35-1,32),0)</f>
        <v>14</v>
      </c>
      <c r="I35" s="18" t="str">
        <f ca="1">INDEX('Reg Parse'!$A$1:$AG$400,G35+3,H35)</f>
        <v>00100</v>
      </c>
      <c r="K35" s="18">
        <f>MATCH(CONCATENATE(K34,"_",'Reg Dump'!$B$2),'Reg Parse'!$A$1:$A$400,0)</f>
        <v>110</v>
      </c>
      <c r="L35" s="18">
        <f ca="1">MATCH(L34,OFFSET('Reg Parse'!$A$1,K35-1,0):OFFSET('Reg Parse'!$A$1,K35-1,32),0)</f>
        <v>30</v>
      </c>
      <c r="M35" s="18" t="str">
        <f ca="1">INDEX('Reg Parse'!$A$1:$AG$400,K35+3,L35)</f>
        <v>00</v>
      </c>
      <c r="O35" s="18">
        <f>MATCH(CONCATENATE(O34,"_",'Reg Dump'!$B$2),'Reg Parse'!$A$1:$A$400,0)</f>
        <v>110</v>
      </c>
      <c r="P35" s="18">
        <f ca="1">MATCH(P34,OFFSET('Reg Parse'!$A$1,O35-1,0):OFFSET('Reg Parse'!$A$1,O35-1,32),0)</f>
        <v>16</v>
      </c>
      <c r="Q35" s="18" t="str">
        <f ca="1">INDEX('Reg Parse'!$A$1:$AG$400,O35+3,P35)</f>
        <v>00</v>
      </c>
    </row>
    <row r="36" spans="1:21" ht="30">
      <c r="A36" s="54" t="s">
        <v>385</v>
      </c>
      <c r="B36" s="19" t="str">
        <f ca="1">IF(E36=1,IF(M36&gt;0,IF(Q36&gt;=(I36+2),TRUE,FALSE),IF(Q36&gt;=(I36+1),TRUE,FALSE)),"N/A - not synchronous")</f>
        <v>N/A - not synchronous</v>
      </c>
      <c r="C36" s="20" t="s">
        <v>355</v>
      </c>
      <c r="D36" s="20" t="s">
        <v>79</v>
      </c>
      <c r="E36" s="21">
        <f ca="1">BIN2DEC(E37)</f>
        <v>0</v>
      </c>
      <c r="F36" s="19"/>
      <c r="G36" s="20" t="s">
        <v>407</v>
      </c>
      <c r="H36" s="20" t="s">
        <v>113</v>
      </c>
      <c r="I36" s="21">
        <f ca="1">BIN2DEC(I37)</f>
        <v>4</v>
      </c>
      <c r="J36" s="19"/>
      <c r="K36" s="20" t="s">
        <v>355</v>
      </c>
      <c r="L36" s="20" t="s">
        <v>93</v>
      </c>
      <c r="M36" s="21">
        <f ca="1">BIN2DEC(M37)</f>
        <v>0</v>
      </c>
      <c r="N36" s="19"/>
      <c r="O36" s="20" t="s">
        <v>407</v>
      </c>
      <c r="P36" s="20" t="s">
        <v>115</v>
      </c>
      <c r="Q36" s="21">
        <f ca="1">BIN2DEC(Q37)</f>
        <v>4</v>
      </c>
    </row>
    <row r="37" spans="1:21">
      <c r="C37" s="18">
        <f>MATCH(CONCATENATE(C36,"_",'Reg Dump'!$B$2),'Reg Parse'!$A$1:$A$400,0)</f>
        <v>110</v>
      </c>
      <c r="D37" s="18">
        <f ca="1">MATCH(D36,OFFSET('Reg Parse'!$A$1,C37-1,0):OFFSET('Reg Parse'!$A$1,C37-1,32),0)</f>
        <v>13</v>
      </c>
      <c r="E37" s="18" t="str">
        <f ca="1">INDEX('Reg Parse'!$A$1:$AG$400,C37+3,D37)</f>
        <v>0</v>
      </c>
      <c r="G37" s="18">
        <f>MATCH(CONCATENATE(G36,"_",'Reg Dump'!$B$2),'Reg Parse'!$A$1:$A$400,0)</f>
        <v>134</v>
      </c>
      <c r="H37" s="18">
        <f ca="1">MATCH(H36,OFFSET('Reg Parse'!$A$1,G37-1,0):OFFSET('Reg Parse'!$A$1,G37-1,32),0)</f>
        <v>14</v>
      </c>
      <c r="I37" s="18" t="str">
        <f ca="1">INDEX('Reg Parse'!$A$1:$AG$400,G37+3,H37)</f>
        <v>00100</v>
      </c>
      <c r="K37" s="18">
        <f>MATCH(CONCATENATE(K36,"_",'Reg Dump'!$B$2),'Reg Parse'!$A$1:$A$400,0)</f>
        <v>110</v>
      </c>
      <c r="L37" s="18">
        <f ca="1">MATCH(L36,OFFSET('Reg Parse'!$A$1,K37-1,0):OFFSET('Reg Parse'!$A$1,K37-1,32),0)</f>
        <v>30</v>
      </c>
      <c r="M37" s="18" t="str">
        <f ca="1">INDEX('Reg Parse'!$A$1:$AG$400,K37+3,L37)</f>
        <v>00</v>
      </c>
      <c r="O37" s="18">
        <f>MATCH(CONCATENATE(O36,"_",'Reg Dump'!$B$2),'Reg Parse'!$A$1:$A$400,0)</f>
        <v>134</v>
      </c>
      <c r="P37" s="18">
        <f ca="1">MATCH(P36,OFFSET('Reg Parse'!$A$1,O37-1,0):OFFSET('Reg Parse'!$A$1,O37-1,32),0)</f>
        <v>18</v>
      </c>
      <c r="Q37" s="18" t="str">
        <f ca="1">INDEX('Reg Parse'!$A$1:$AG$400,O37+3,P37)</f>
        <v>00100</v>
      </c>
    </row>
    <row r="38" spans="1:21" ht="45">
      <c r="A38" s="54" t="s">
        <v>379</v>
      </c>
      <c r="B38" s="19" t="str">
        <f ca="1">IF(E38=1,IF(Q38,IF(M38&gt;0,I38&gt;=(U38+2),I38&gt;=(U38+1)),"N/A - WAITREADMONITORING disabled"),"N/A - not synchronous")</f>
        <v>N/A - not synchronous</v>
      </c>
      <c r="C38" s="20" t="s">
        <v>355</v>
      </c>
      <c r="D38" s="20" t="s">
        <v>79</v>
      </c>
      <c r="E38" s="21">
        <f ca="1">BIN2DEC(E39)</f>
        <v>0</v>
      </c>
      <c r="F38" s="19"/>
      <c r="G38" s="20" t="s">
        <v>406</v>
      </c>
      <c r="H38" s="20" t="s">
        <v>95</v>
      </c>
      <c r="I38" s="21">
        <f ca="1">BIN2DEC(I39)</f>
        <v>4</v>
      </c>
      <c r="J38" s="19"/>
      <c r="K38" s="20" t="s">
        <v>355</v>
      </c>
      <c r="L38" s="20" t="s">
        <v>93</v>
      </c>
      <c r="M38" s="21">
        <f ca="1">BIN2DEC(M39)</f>
        <v>0</v>
      </c>
      <c r="N38" s="19"/>
      <c r="O38" s="20" t="s">
        <v>355</v>
      </c>
      <c r="P38" s="20" t="s">
        <v>84</v>
      </c>
      <c r="Q38" s="21">
        <f ca="1">BIN2DEC(Q39)</f>
        <v>0</v>
      </c>
      <c r="R38" s="19"/>
      <c r="S38" s="20" t="s">
        <v>407</v>
      </c>
      <c r="T38" s="20" t="s">
        <v>113</v>
      </c>
      <c r="U38" s="21">
        <f ca="1">BIN2DEC(U39)</f>
        <v>4</v>
      </c>
    </row>
    <row r="39" spans="1:21">
      <c r="C39" s="18">
        <f>MATCH(CONCATENATE(C38,"_",'Reg Dump'!$B$2),'Reg Parse'!$A$1:$A$400,0)</f>
        <v>110</v>
      </c>
      <c r="D39" s="18">
        <f ca="1">MATCH(D38,OFFSET('Reg Parse'!$A$1,C39-1,0):OFFSET('Reg Parse'!$A$1,C39-1,32),0)</f>
        <v>13</v>
      </c>
      <c r="E39" s="18" t="str">
        <f ca="1">INDEX('Reg Parse'!$A$1:$AG$400,C39+3,D39)</f>
        <v>0</v>
      </c>
      <c r="G39" s="18">
        <f>MATCH(CONCATENATE(G38,"_",'Reg Dump'!$B$2),'Reg Parse'!$A$1:$A$400,0)</f>
        <v>116</v>
      </c>
      <c r="H39" s="18">
        <f ca="1">MATCH(H38,OFFSET('Reg Parse'!$A$1,G39-1,0):OFFSET('Reg Parse'!$A$1,G39-1,32),0)</f>
        <v>14</v>
      </c>
      <c r="I39" s="18" t="str">
        <f ca="1">INDEX('Reg Parse'!$A$1:$AG$400,G39+3,H39)</f>
        <v>00100</v>
      </c>
      <c r="K39" s="18">
        <f>MATCH(CONCATENATE(K38,"_",'Reg Dump'!$B$2),'Reg Parse'!$A$1:$A$400,0)</f>
        <v>110</v>
      </c>
      <c r="L39" s="18">
        <f ca="1">MATCH(L38,OFFSET('Reg Parse'!$A$1,K39-1,0):OFFSET('Reg Parse'!$A$1,K39-1,32),0)</f>
        <v>30</v>
      </c>
      <c r="M39" s="18" t="str">
        <f ca="1">INDEX('Reg Parse'!$A$1:$AG$400,K39+3,L39)</f>
        <v>00</v>
      </c>
      <c r="O39" s="18">
        <f>MATCH(CONCATENATE(O38,"_",'Reg Dump'!$B$2),'Reg Parse'!$A$1:$A$400,0)</f>
        <v>110</v>
      </c>
      <c r="P39" s="18">
        <f ca="1">MATCH(P38,OFFSET('Reg Parse'!$A$1,O39-1,0):OFFSET('Reg Parse'!$A$1,O39-1,32),0)</f>
        <v>18</v>
      </c>
      <c r="Q39" s="18" t="str">
        <f ca="1">INDEX('Reg Parse'!$A$1:$AG$400,O39+3,P39)</f>
        <v>0</v>
      </c>
      <c r="S39" s="18">
        <f>MATCH(CONCATENATE(S38,"_",'Reg Dump'!$B$2),'Reg Parse'!$A$1:$A$400,0)</f>
        <v>134</v>
      </c>
      <c r="T39" s="18">
        <f ca="1">MATCH(T38,OFFSET('Reg Parse'!$A$1,S39-1,0):OFFSET('Reg Parse'!$A$1,S39-1,32),0)</f>
        <v>14</v>
      </c>
      <c r="U39" s="18" t="str">
        <f ca="1">INDEX('Reg Parse'!$A$1:$AG$400,S39+3,T39)</f>
        <v>00100</v>
      </c>
    </row>
    <row r="40" spans="1:21" ht="45">
      <c r="A40" s="54" t="s">
        <v>387</v>
      </c>
      <c r="B40" s="19" t="str">
        <f ca="1">IF(E40=1,IF(Q40,IF(M40&gt;0,I40&gt;=(U40+2),I40&gt;=(U40+1)),"N/A - WAITREADMONITORING disabled"),"N/A - not synchronous")</f>
        <v>N/A - not synchronous</v>
      </c>
      <c r="C40" s="20" t="s">
        <v>355</v>
      </c>
      <c r="D40" s="20" t="s">
        <v>79</v>
      </c>
      <c r="E40" s="21">
        <f ca="1">BIN2DEC(E41)</f>
        <v>0</v>
      </c>
      <c r="F40" s="19"/>
      <c r="G40" s="20" t="s">
        <v>409</v>
      </c>
      <c r="H40" s="20" t="s">
        <v>109</v>
      </c>
      <c r="I40" s="21">
        <f ca="1">BIN2DEC(I41)</f>
        <v>3</v>
      </c>
      <c r="J40" s="19"/>
      <c r="K40" s="20" t="s">
        <v>355</v>
      </c>
      <c r="L40" s="20" t="s">
        <v>93</v>
      </c>
      <c r="M40" s="21">
        <f ca="1">BIN2DEC(M41)</f>
        <v>0</v>
      </c>
      <c r="N40" s="19"/>
      <c r="O40" s="20" t="s">
        <v>355</v>
      </c>
      <c r="P40" s="20" t="s">
        <v>84</v>
      </c>
      <c r="Q40" s="21">
        <f ca="1">BIN2DEC(Q41)</f>
        <v>0</v>
      </c>
      <c r="R40" s="19"/>
      <c r="S40" s="20" t="s">
        <v>407</v>
      </c>
      <c r="T40" s="20" t="s">
        <v>113</v>
      </c>
      <c r="U40" s="21">
        <f ca="1">BIN2DEC(U41)</f>
        <v>4</v>
      </c>
    </row>
    <row r="41" spans="1:21">
      <c r="C41" s="18">
        <f>MATCH(CONCATENATE(C40,"_",'Reg Dump'!$B$2),'Reg Parse'!$A$1:$A$400,0)</f>
        <v>110</v>
      </c>
      <c r="D41" s="18">
        <f ca="1">MATCH(D40,OFFSET('Reg Parse'!$A$1,C41-1,0):OFFSET('Reg Parse'!$A$1,C41-1,32),0)</f>
        <v>13</v>
      </c>
      <c r="E41" s="18" t="str">
        <f ca="1">INDEX('Reg Parse'!$A$1:$AG$400,C41+3,D41)</f>
        <v>0</v>
      </c>
      <c r="G41" s="18">
        <f>MATCH(CONCATENATE(G40,"_",'Reg Dump'!$B$2),'Reg Parse'!$A$1:$A$400,0)</f>
        <v>128</v>
      </c>
      <c r="H41" s="18">
        <f ca="1">MATCH(H40,OFFSET('Reg Parse'!$A$1,G41-1,0):OFFSET('Reg Parse'!$A$1,G41-1,32),0)</f>
        <v>17</v>
      </c>
      <c r="I41" s="18" t="str">
        <f ca="1">INDEX('Reg Parse'!$A$1:$AG$400,G41+3,H41)</f>
        <v>00011</v>
      </c>
      <c r="K41" s="18">
        <f>MATCH(CONCATENATE(K40,"_",'Reg Dump'!$B$2),'Reg Parse'!$A$1:$A$400,0)</f>
        <v>110</v>
      </c>
      <c r="L41" s="18">
        <f ca="1">MATCH(L40,OFFSET('Reg Parse'!$A$1,K41-1,0):OFFSET('Reg Parse'!$A$1,K41-1,32),0)</f>
        <v>30</v>
      </c>
      <c r="M41" s="18" t="str">
        <f ca="1">INDEX('Reg Parse'!$A$1:$AG$400,K41+3,L41)</f>
        <v>00</v>
      </c>
      <c r="O41" s="18">
        <f>MATCH(CONCATENATE(O40,"_",'Reg Dump'!$B$2),'Reg Parse'!$A$1:$A$400,0)</f>
        <v>110</v>
      </c>
      <c r="P41" s="18">
        <f ca="1">MATCH(P40,OFFSET('Reg Parse'!$A$1,O41-1,0):OFFSET('Reg Parse'!$A$1,O41-1,32),0)</f>
        <v>18</v>
      </c>
      <c r="Q41" s="18" t="str">
        <f ca="1">INDEX('Reg Parse'!$A$1:$AG$400,O41+3,P41)</f>
        <v>0</v>
      </c>
      <c r="S41" s="18">
        <f>MATCH(CONCATENATE(S40,"_",'Reg Dump'!$B$2),'Reg Parse'!$A$1:$A$400,0)</f>
        <v>134</v>
      </c>
      <c r="T41" s="18">
        <f ca="1">MATCH(T40,OFFSET('Reg Parse'!$A$1,S41-1,0):OFFSET('Reg Parse'!$A$1,S41-1,32),0)</f>
        <v>14</v>
      </c>
      <c r="U41" s="18" t="str">
        <f ca="1">INDEX('Reg Parse'!$A$1:$AG$400,S41+3,T41)</f>
        <v>00100</v>
      </c>
    </row>
    <row r="42" spans="1:21" ht="30">
      <c r="A42" s="54" t="s">
        <v>386</v>
      </c>
      <c r="B42" s="19" t="b">
        <f ca="1">AND(E42&gt;=(M42+1),I42&gt;=(M42+1))</f>
        <v>0</v>
      </c>
      <c r="C42" s="20" t="s">
        <v>409</v>
      </c>
      <c r="D42" s="20" t="s">
        <v>109</v>
      </c>
      <c r="E42" s="21">
        <f ca="1">BIN2DEC(E43)</f>
        <v>3</v>
      </c>
      <c r="G42" s="20" t="s">
        <v>406</v>
      </c>
      <c r="H42" s="20" t="s">
        <v>95</v>
      </c>
      <c r="I42" s="21">
        <f ca="1">BIN2DEC(I43)</f>
        <v>4</v>
      </c>
      <c r="K42" s="20" t="s">
        <v>407</v>
      </c>
      <c r="L42" s="20" t="s">
        <v>113</v>
      </c>
      <c r="M42" s="21">
        <f ca="1">BIN2DEC(M43)</f>
        <v>4</v>
      </c>
    </row>
    <row r="43" spans="1:21">
      <c r="C43" s="18">
        <f>MATCH(CONCATENATE(C42,"_",'Reg Dump'!$B$2),'Reg Parse'!$A$1:$A$400,0)</f>
        <v>128</v>
      </c>
      <c r="D43" s="18">
        <f ca="1">MATCH(D42,OFFSET('Reg Parse'!$A$1,C43-1,0):OFFSET('Reg Parse'!$A$1,C43-1,32),0)</f>
        <v>17</v>
      </c>
      <c r="E43" s="18" t="str">
        <f ca="1">INDEX('Reg Parse'!$A$1:$AG$400,C43+3,D43)</f>
        <v>00011</v>
      </c>
      <c r="G43" s="18">
        <f>MATCH(CONCATENATE(G42,"_",'Reg Dump'!$B$2),'Reg Parse'!$A$1:$A$400,0)</f>
        <v>116</v>
      </c>
      <c r="H43" s="18">
        <f ca="1">MATCH(H42,OFFSET('Reg Parse'!$A$1,G43-1,0):OFFSET('Reg Parse'!$A$1,G43-1,32),0)</f>
        <v>14</v>
      </c>
      <c r="I43" s="18" t="str">
        <f ca="1">INDEX('Reg Parse'!$A$1:$AG$400,G43+3,H43)</f>
        <v>00100</v>
      </c>
      <c r="K43" s="18">
        <f>MATCH(CONCATENATE(K42,"_",'Reg Dump'!$B$2),'Reg Parse'!$A$1:$A$400,0)</f>
        <v>134</v>
      </c>
      <c r="L43" s="18">
        <f ca="1">MATCH(L42,OFFSET('Reg Parse'!$A$1,K43-1,0):OFFSET('Reg Parse'!$A$1,K43-1,32),0)</f>
        <v>14</v>
      </c>
      <c r="M43" s="18" t="str">
        <f ca="1">INDEX('Reg Parse'!$A$1:$AG$400,K43+3,L43)</f>
        <v>00100</v>
      </c>
    </row>
    <row r="44" spans="1:21" ht="45">
      <c r="A44" s="54" t="s">
        <v>396</v>
      </c>
      <c r="B44" s="19" t="b">
        <f ca="1">AND(E44&gt;I44,E44&gt;M44,E44&gt;Q44)</f>
        <v>0</v>
      </c>
      <c r="C44" s="20" t="s">
        <v>407</v>
      </c>
      <c r="D44" s="20" t="s">
        <v>115</v>
      </c>
      <c r="E44" s="21">
        <f ca="1">BIN2DEC(E45)</f>
        <v>4</v>
      </c>
      <c r="G44" s="20" t="s">
        <v>409</v>
      </c>
      <c r="H44" s="20" t="s">
        <v>109</v>
      </c>
      <c r="I44" s="21">
        <f ca="1">BIN2DEC(I45)</f>
        <v>3</v>
      </c>
      <c r="K44" s="20" t="s">
        <v>406</v>
      </c>
      <c r="L44" s="20" t="s">
        <v>95</v>
      </c>
      <c r="M44" s="21">
        <f ca="1">BIN2DEC(M45)</f>
        <v>4</v>
      </c>
      <c r="O44" s="20" t="s">
        <v>408</v>
      </c>
      <c r="P44" s="20" t="s">
        <v>101</v>
      </c>
      <c r="Q44" s="21">
        <f ca="1">BIN2DEC(Q45)</f>
        <v>4</v>
      </c>
    </row>
    <row r="45" spans="1:21">
      <c r="C45" s="18">
        <f>MATCH(CONCATENATE(C44,"_",'Reg Dump'!$B$2),'Reg Parse'!$A$1:$A$400,0)</f>
        <v>134</v>
      </c>
      <c r="D45" s="18">
        <f ca="1">MATCH(D44,OFFSET('Reg Parse'!$A$1,C45-1,0):OFFSET('Reg Parse'!$A$1,C45-1,32),0)</f>
        <v>18</v>
      </c>
      <c r="E45" s="18" t="str">
        <f ca="1">INDEX('Reg Parse'!$A$1:$AG$400,C45+3,D45)</f>
        <v>00100</v>
      </c>
      <c r="G45" s="18">
        <f>MATCH(CONCATENATE(G44,"_",'Reg Dump'!$B$2),'Reg Parse'!$A$1:$A$400,0)</f>
        <v>128</v>
      </c>
      <c r="H45" s="18">
        <f ca="1">MATCH(H44,OFFSET('Reg Parse'!$A$1,G45-1,0):OFFSET('Reg Parse'!$A$1,G45-1,32),0)</f>
        <v>17</v>
      </c>
      <c r="I45" s="18" t="str">
        <f ca="1">INDEX('Reg Parse'!$A$1:$AG$400,G45+3,H45)</f>
        <v>00011</v>
      </c>
      <c r="K45" s="18">
        <f>MATCH(CONCATENATE(K44,"_",'Reg Dump'!$B$2),'Reg Parse'!$A$1:$A$400,0)</f>
        <v>116</v>
      </c>
      <c r="L45" s="18">
        <f ca="1">MATCH(L44,OFFSET('Reg Parse'!$A$1,K45-1,0):OFFSET('Reg Parse'!$A$1,K45-1,32),0)</f>
        <v>14</v>
      </c>
      <c r="M45" s="18" t="str">
        <f ca="1">INDEX('Reg Parse'!$A$1:$AG$400,K45+3,L45)</f>
        <v>00100</v>
      </c>
      <c r="O45" s="18">
        <f>MATCH(CONCATENATE(O44,"_",'Reg Dump'!$B$2),'Reg Parse'!$A$1:$A$400,0)</f>
        <v>122</v>
      </c>
      <c r="P45" s="18">
        <f ca="1">MATCH(P44,OFFSET('Reg Parse'!$A$1,O45-1,0):OFFSET('Reg Parse'!$A$1,O45-1,32),0)</f>
        <v>18</v>
      </c>
      <c r="Q45" s="18" t="str">
        <f ca="1">INDEX('Reg Parse'!$A$1:$AG$400,O45+3,P45)</f>
        <v>00100</v>
      </c>
    </row>
    <row r="46" spans="1:21">
      <c r="C46" s="79"/>
      <c r="D46" s="79"/>
      <c r="E46" s="79"/>
      <c r="G46" s="79"/>
      <c r="H46" s="79"/>
      <c r="I46" s="79"/>
      <c r="K46" s="79"/>
      <c r="L46" s="79"/>
      <c r="M46" s="79"/>
      <c r="O46" s="79"/>
      <c r="P46" s="79"/>
      <c r="Q46" s="79"/>
    </row>
    <row r="47" spans="1:21">
      <c r="C47" s="79"/>
      <c r="D47" s="79"/>
      <c r="E47" s="79"/>
      <c r="G47" s="79"/>
      <c r="H47" s="79"/>
      <c r="I47" s="79"/>
      <c r="K47" s="79"/>
      <c r="L47" s="79"/>
      <c r="M47" s="79"/>
      <c r="O47" s="79"/>
      <c r="P47" s="79"/>
      <c r="Q47" s="79"/>
    </row>
    <row r="48" spans="1:21">
      <c r="C48" s="79"/>
      <c r="D48" s="79"/>
      <c r="E48" s="79"/>
      <c r="G48" s="79"/>
      <c r="H48" s="79"/>
      <c r="I48" s="79"/>
      <c r="K48" s="79"/>
      <c r="L48" s="79"/>
      <c r="M48" s="79"/>
      <c r="O48" s="79"/>
      <c r="P48" s="79"/>
      <c r="Q48" s="79"/>
    </row>
    <row r="49" spans="1:21">
      <c r="C49" s="79"/>
      <c r="D49" s="79"/>
      <c r="E49" s="79"/>
      <c r="G49" s="79"/>
      <c r="H49" s="79"/>
      <c r="I49" s="79"/>
      <c r="K49" s="79"/>
      <c r="L49" s="79"/>
      <c r="M49" s="79"/>
      <c r="O49" s="79"/>
      <c r="P49" s="79"/>
      <c r="Q49" s="79"/>
    </row>
    <row r="50" spans="1:21">
      <c r="C50" s="79"/>
      <c r="D50" s="79"/>
      <c r="E50" s="79"/>
      <c r="G50" s="79"/>
      <c r="H50" s="79"/>
      <c r="I50" s="79"/>
      <c r="K50" s="79"/>
      <c r="L50" s="79"/>
      <c r="M50" s="79"/>
      <c r="O50" s="79"/>
      <c r="P50" s="79"/>
      <c r="Q50" s="79"/>
    </row>
    <row r="51" spans="1:21">
      <c r="A51" s="55" t="s">
        <v>383</v>
      </c>
      <c r="B51" s="55"/>
      <c r="C51" s="55"/>
      <c r="D51" s="55"/>
      <c r="E51" s="55"/>
      <c r="F51" s="55"/>
      <c r="G51" s="55"/>
      <c r="H51" s="55"/>
      <c r="I51" s="55"/>
      <c r="J51" s="55"/>
      <c r="K51" s="55"/>
      <c r="L51" s="55"/>
      <c r="M51" s="55"/>
      <c r="N51" s="55"/>
      <c r="O51" s="55"/>
      <c r="P51" s="55"/>
      <c r="Q51" s="55"/>
      <c r="R51" s="55"/>
      <c r="S51" s="55"/>
      <c r="T51" s="55"/>
      <c r="U51" s="55"/>
    </row>
    <row r="52" spans="1:21">
      <c r="A52" s="19" t="s">
        <v>182</v>
      </c>
      <c r="B52" s="19" t="b">
        <f ca="1">E52&lt;I52</f>
        <v>1</v>
      </c>
      <c r="C52" s="20" t="s">
        <v>406</v>
      </c>
      <c r="D52" s="20" t="s">
        <v>97</v>
      </c>
      <c r="E52" s="21">
        <f ca="1">BIN2DEC(E53)</f>
        <v>0</v>
      </c>
      <c r="F52" s="19"/>
      <c r="G52" s="20" t="s">
        <v>406</v>
      </c>
      <c r="H52" s="22" t="s">
        <v>94</v>
      </c>
      <c r="I52" s="21">
        <f ca="1">BIN2DEC(I53)</f>
        <v>6</v>
      </c>
    </row>
    <row r="53" spans="1:21">
      <c r="C53" s="18">
        <f>MATCH(CONCATENATE(C52,"_",'Reg Dump'!$B$2),'Reg Parse'!$A$1:$A$400,0)</f>
        <v>116</v>
      </c>
      <c r="D53" s="18">
        <f ca="1">MATCH(D52,OFFSET('Reg Parse'!$A$1,C53-1,0):OFFSET('Reg Parse'!$A$1,C53-1,32),0)</f>
        <v>17</v>
      </c>
      <c r="E53" s="18" t="str">
        <f ca="1">INDEX('Reg Parse'!$A$1:$AG$400,C53+3,D53)</f>
        <v>0000</v>
      </c>
      <c r="G53" s="18">
        <f>MATCH(CONCATENATE(G52,"_",'Reg Dump'!$B$2),'Reg Parse'!$A$1:$A$400,0)</f>
        <v>116</v>
      </c>
      <c r="H53" s="18">
        <f ca="1">MATCH(H52,OFFSET('Reg Parse'!$A$1,G53-1,0):OFFSET('Reg Parse'!$A$1,G53-1,32),0)</f>
        <v>12</v>
      </c>
      <c r="I53" s="18" t="str">
        <f ca="1">INDEX('Reg Parse'!$A$1:$AG$400,G53+3,H53)</f>
        <v>00110</v>
      </c>
    </row>
    <row r="54" spans="1:21">
      <c r="A54" s="19" t="s">
        <v>172</v>
      </c>
      <c r="B54" s="19" t="b">
        <f ca="1">E54&lt;I54</f>
        <v>0</v>
      </c>
      <c r="C54" s="20" t="s">
        <v>410</v>
      </c>
      <c r="D54" s="20" t="s">
        <v>117</v>
      </c>
      <c r="E54" s="21">
        <f ca="1">BIN2DEC(E55)</f>
        <v>6</v>
      </c>
      <c r="F54" s="19"/>
      <c r="G54" s="20" t="s">
        <v>407</v>
      </c>
      <c r="H54" s="20" t="s">
        <v>114</v>
      </c>
      <c r="I54" s="21">
        <f ca="1">BIN2DEC(I55)</f>
        <v>5</v>
      </c>
    </row>
    <row r="55" spans="1:21">
      <c r="C55" s="18">
        <f>MATCH(CONCATENATE(C54,"_",'Reg Dump'!$B$2),'Reg Parse'!$A$1:$A$400,0)</f>
        <v>140</v>
      </c>
      <c r="D55" s="18">
        <f ca="1">MATCH(D54,OFFSET('Reg Parse'!$A$1,C55-1,0):OFFSET('Reg Parse'!$A$1,C55-1,32),0)</f>
        <v>13</v>
      </c>
      <c r="E55" s="18" t="str">
        <f ca="1">INDEX('Reg Parse'!$A$1:$AG$400,C55+3,D55)</f>
        <v>00110</v>
      </c>
      <c r="G55" s="18">
        <f>MATCH(CONCATENATE(G54,"_",'Reg Dump'!$B$2),'Reg Parse'!$A$1:$A$400,0)</f>
        <v>134</v>
      </c>
      <c r="H55" s="18">
        <f ca="1">MATCH(H54,OFFSET('Reg Parse'!$A$1,G55-1,0):OFFSET('Reg Parse'!$A$1,G55-1,32),0)</f>
        <v>16</v>
      </c>
      <c r="I55" s="18" t="str">
        <f ca="1">INDEX('Reg Parse'!$A$1:$AG$400,G55+3,H55)</f>
        <v>00101</v>
      </c>
    </row>
    <row r="56" spans="1:21">
      <c r="A56" s="19" t="s">
        <v>503</v>
      </c>
      <c r="B56" s="19" t="b">
        <f ca="1">E56&lt;I56</f>
        <v>0</v>
      </c>
      <c r="C56" s="20" t="s">
        <v>410</v>
      </c>
      <c r="D56" s="20" t="s">
        <v>117</v>
      </c>
      <c r="E56" s="21">
        <f ca="1">BIN2DEC(E57)</f>
        <v>6</v>
      </c>
      <c r="F56" s="19"/>
      <c r="G56" s="20" t="s">
        <v>406</v>
      </c>
      <c r="H56" s="20" t="s">
        <v>94</v>
      </c>
      <c r="I56" s="21">
        <f ca="1">BIN2DEC(I57)</f>
        <v>6</v>
      </c>
    </row>
    <row r="57" spans="1:21">
      <c r="C57" s="18">
        <f>MATCH(CONCATENATE(C56,"_",'Reg Dump'!$B$2),'Reg Parse'!$A$1:$A$400,0)</f>
        <v>140</v>
      </c>
      <c r="D57" s="18">
        <f ca="1">MATCH(D56,OFFSET('Reg Parse'!$A$1,C57-1,0):OFFSET('Reg Parse'!$A$1,C57-1,32),0)</f>
        <v>13</v>
      </c>
      <c r="E57" s="18" t="str">
        <f ca="1">INDEX('Reg Parse'!$A$1:$AG$400,C57+3,D57)</f>
        <v>00110</v>
      </c>
      <c r="G57" s="18">
        <f>MATCH(CONCATENATE(G56,"_",'Reg Dump'!$B$2),'Reg Parse'!$A$1:$A$400,0)</f>
        <v>116</v>
      </c>
      <c r="H57" s="18">
        <f ca="1">MATCH(H56,OFFSET('Reg Parse'!$A$1,G57-1,0):OFFSET('Reg Parse'!$A$1,G57-1,32),0)</f>
        <v>12</v>
      </c>
      <c r="I57" s="18" t="str">
        <f ca="1">INDEX('Reg Parse'!$A$1:$AG$400,G57+3,H57)</f>
        <v>00110</v>
      </c>
    </row>
    <row r="58" spans="1:21">
      <c r="A58" s="19" t="s">
        <v>504</v>
      </c>
      <c r="B58" s="19" t="b">
        <f ca="1">E58&lt;I58</f>
        <v>0</v>
      </c>
      <c r="C58" s="20" t="s">
        <v>406</v>
      </c>
      <c r="D58" s="20" t="s">
        <v>94</v>
      </c>
      <c r="E58" s="21">
        <f ca="1">BIN2DEC(E59)</f>
        <v>6</v>
      </c>
      <c r="F58" s="19"/>
      <c r="G58" s="20" t="s">
        <v>407</v>
      </c>
      <c r="H58" s="20" t="s">
        <v>114</v>
      </c>
      <c r="I58" s="21">
        <f ca="1">BIN2DEC(I59)</f>
        <v>5</v>
      </c>
    </row>
    <row r="59" spans="1:21">
      <c r="C59" s="18">
        <f>MATCH(CONCATENATE(C58,"_",'Reg Dump'!$B$2),'Reg Parse'!$A$1:$A$400,0)</f>
        <v>116</v>
      </c>
      <c r="D59" s="18">
        <f ca="1">MATCH(D58,OFFSET('Reg Parse'!$A$1,C59-1,0):OFFSET('Reg Parse'!$A$1,C59-1,32),0)</f>
        <v>12</v>
      </c>
      <c r="E59" s="18" t="str">
        <f ca="1">INDEX('Reg Parse'!$A$1:$AG$400,C59+3,D59)</f>
        <v>00110</v>
      </c>
      <c r="G59" s="18">
        <f>MATCH(CONCATENATE(G58,"_",'Reg Dump'!$B$2),'Reg Parse'!$A$1:$A$400,0)</f>
        <v>134</v>
      </c>
      <c r="H59" s="18">
        <f ca="1">MATCH(H58,OFFSET('Reg Parse'!$A$1,G59-1,0):OFFSET('Reg Parse'!$A$1,G59-1,32),0)</f>
        <v>16</v>
      </c>
      <c r="I59" s="18" t="str">
        <f ca="1">INDEX('Reg Parse'!$A$1:$AG$400,G59+3,H59)</f>
        <v>00101</v>
      </c>
    </row>
    <row r="60" spans="1:21">
      <c r="A60" s="19" t="s">
        <v>166</v>
      </c>
      <c r="B60" s="19" t="b">
        <f ca="1">E60&lt;I60</f>
        <v>1</v>
      </c>
      <c r="C60" s="20" t="s">
        <v>408</v>
      </c>
      <c r="D60" s="20" t="s">
        <v>104</v>
      </c>
      <c r="E60" s="21">
        <f ca="1">BIN2DEC(E61)</f>
        <v>0</v>
      </c>
      <c r="F60" s="19"/>
      <c r="G60" s="20" t="s">
        <v>408</v>
      </c>
      <c r="H60" s="20" t="s">
        <v>100</v>
      </c>
      <c r="I60" s="21">
        <f ca="1">BIN2DEC(I61)</f>
        <v>4</v>
      </c>
    </row>
    <row r="61" spans="1:21">
      <c r="C61" s="18">
        <f>MATCH(CONCATENATE(C60,"_",'Reg Dump'!$B$2),'Reg Parse'!$A$1:$A$400,0)</f>
        <v>122</v>
      </c>
      <c r="D61" s="18">
        <f ca="1">MATCH(D60,OFFSET('Reg Parse'!$A$1,C61-1,0):OFFSET('Reg Parse'!$A$1,C61-1,32),0)</f>
        <v>21</v>
      </c>
      <c r="E61" s="18" t="str">
        <f ca="1">INDEX('Reg Parse'!$A$1:$AG$400,C61+3,D61)</f>
        <v>0000</v>
      </c>
      <c r="G61" s="18">
        <f>MATCH(CONCATENATE(G60,"_",'Reg Dump'!$B$2),'Reg Parse'!$A$1:$A$400,0)</f>
        <v>122</v>
      </c>
      <c r="H61" s="18">
        <f ca="1">MATCH(H60,OFFSET('Reg Parse'!$A$1,G61-1,0):OFFSET('Reg Parse'!$A$1,G61-1,32),0)</f>
        <v>16</v>
      </c>
      <c r="I61" s="18" t="str">
        <f ca="1">INDEX('Reg Parse'!$A$1:$AG$400,G61+3,H61)</f>
        <v>00100</v>
      </c>
    </row>
    <row r="62" spans="1:21">
      <c r="A62" s="19" t="s">
        <v>186</v>
      </c>
      <c r="B62" s="19" t="str">
        <f ca="1">IF(M62=1,E62&lt;=I62,"N/A - AAD muxing not selected")</f>
        <v>N/A - AAD muxing not selected</v>
      </c>
      <c r="C62" s="20" t="s">
        <v>408</v>
      </c>
      <c r="D62" s="20" t="s">
        <v>98</v>
      </c>
      <c r="E62" s="21">
        <f ca="1">BIN2DEC(E63)</f>
        <v>0</v>
      </c>
      <c r="F62" s="19"/>
      <c r="G62" s="20" t="s">
        <v>408</v>
      </c>
      <c r="H62" s="20" t="s">
        <v>100</v>
      </c>
      <c r="I62" s="21">
        <f ca="1">BIN2DEC(I63)</f>
        <v>4</v>
      </c>
      <c r="K62" s="20" t="s">
        <v>355</v>
      </c>
      <c r="L62" s="20" t="s">
        <v>91</v>
      </c>
      <c r="M62" s="21">
        <f ca="1">BIN2DEC(M63)</f>
        <v>0</v>
      </c>
    </row>
    <row r="63" spans="1:21">
      <c r="C63" s="18">
        <f>MATCH(CONCATENATE(C62,"_",'Reg Dump'!$B$2),'Reg Parse'!$A$1:$A$400,0)</f>
        <v>122</v>
      </c>
      <c r="D63" s="18">
        <f ca="1">MATCH(D62,OFFSET('Reg Parse'!$A$1,C63-1,0):OFFSET('Reg Parse'!$A$1,C63-1,32),0)</f>
        <v>12</v>
      </c>
      <c r="E63" s="18" t="str">
        <f ca="1">INDEX('Reg Parse'!$A$1:$AG$400,C63+3,D63)</f>
        <v>000</v>
      </c>
      <c r="G63" s="18">
        <f>MATCH(CONCATENATE(G62,"_",'Reg Dump'!$B$2),'Reg Parse'!$A$1:$A$400,0)</f>
        <v>122</v>
      </c>
      <c r="H63" s="18">
        <f ca="1">MATCH(H62,OFFSET('Reg Parse'!$A$1,G63-1,0):OFFSET('Reg Parse'!$A$1,G63-1,32),0)</f>
        <v>16</v>
      </c>
      <c r="I63" s="18" t="str">
        <f ca="1">INDEX('Reg Parse'!$A$1:$AG$400,G63+3,H63)</f>
        <v>00100</v>
      </c>
      <c r="K63" s="18">
        <f>MATCH(CONCATENATE(K62,"_",'Reg Dump'!$B$2),'Reg Parse'!$A$1:$A$400,0)</f>
        <v>110</v>
      </c>
      <c r="L63" s="18">
        <f ca="1">MATCH(L62,OFFSET('Reg Parse'!$A$1,K63-1,0):OFFSET('Reg Parse'!$A$1,K63-1,32),0)</f>
        <v>26</v>
      </c>
      <c r="M63" s="18" t="str">
        <f ca="1">INDEX('Reg Parse'!$A$1:$AG$400,K63+3,L63)</f>
        <v>00</v>
      </c>
    </row>
    <row r="64" spans="1:21">
      <c r="A64" s="19" t="s">
        <v>188</v>
      </c>
      <c r="B64" s="19" t="str">
        <f ca="1">IF(M64=1,E64&lt;I64,"N/A - AAD muxing not selected")</f>
        <v>N/A - AAD muxing not selected</v>
      </c>
      <c r="C64" s="20" t="s">
        <v>408</v>
      </c>
      <c r="D64" s="20" t="s">
        <v>103</v>
      </c>
      <c r="E64" s="21">
        <f ca="1">BIN2DEC(E65)</f>
        <v>0</v>
      </c>
      <c r="F64" s="19"/>
      <c r="G64" s="20" t="s">
        <v>408</v>
      </c>
      <c r="H64" s="20" t="s">
        <v>98</v>
      </c>
      <c r="I64" s="21">
        <f ca="1">BIN2DEC(I65)</f>
        <v>0</v>
      </c>
      <c r="K64" s="20" t="s">
        <v>355</v>
      </c>
      <c r="L64" s="20" t="s">
        <v>91</v>
      </c>
      <c r="M64" s="21">
        <f ca="1">BIN2DEC(M65)</f>
        <v>0</v>
      </c>
    </row>
    <row r="65" spans="1:17">
      <c r="C65" s="18">
        <f>MATCH(CONCATENATE(C64,"_",'Reg Dump'!$B$2),'Reg Parse'!$A$1:$A$400,0)</f>
        <v>122</v>
      </c>
      <c r="D65" s="18">
        <f ca="1">MATCH(D64,OFFSET('Reg Parse'!$A$1,C65-1,0):OFFSET('Reg Parse'!$A$1,C65-1,32),0)</f>
        <v>20</v>
      </c>
      <c r="E65" s="18" t="str">
        <f ca="1">INDEX('Reg Parse'!$A$1:$AG$400,C65+3,D65)</f>
        <v>000</v>
      </c>
      <c r="G65" s="18">
        <f>MATCH(CONCATENATE(G64,"_",'Reg Dump'!$B$2),'Reg Parse'!$A$1:$A$400,0)</f>
        <v>122</v>
      </c>
      <c r="H65" s="18">
        <f ca="1">MATCH(H64,OFFSET('Reg Parse'!$A$1,G65-1,0):OFFSET('Reg Parse'!$A$1,G65-1,32),0)</f>
        <v>12</v>
      </c>
      <c r="I65" s="18" t="str">
        <f ca="1">INDEX('Reg Parse'!$A$1:$AG$400,G65+3,H65)</f>
        <v>000</v>
      </c>
      <c r="K65" s="18">
        <f>MATCH(CONCATENATE(K64,"_",'Reg Dump'!$B$2),'Reg Parse'!$A$1:$A$400,0)</f>
        <v>110</v>
      </c>
      <c r="L65" s="18">
        <f ca="1">MATCH(L64,OFFSET('Reg Parse'!$A$1,K65-1,0):OFFSET('Reg Parse'!$A$1,K65-1,32),0)</f>
        <v>26</v>
      </c>
      <c r="M65" s="18" t="str">
        <f ca="1">INDEX('Reg Parse'!$A$1:$AG$400,K65+3,L65)</f>
        <v>00</v>
      </c>
    </row>
    <row r="66" spans="1:17">
      <c r="A66" s="19" t="s">
        <v>190</v>
      </c>
      <c r="B66" s="19" t="str">
        <f ca="1">IF(M66=1,E66&lt;=I66,"N/A - AAD muxing not selected")</f>
        <v>N/A - AAD muxing not selected</v>
      </c>
      <c r="C66" s="20" t="s">
        <v>408</v>
      </c>
      <c r="D66" s="20" t="s">
        <v>98</v>
      </c>
      <c r="E66" s="21">
        <f ca="1">BIN2DEC(E67)</f>
        <v>0</v>
      </c>
      <c r="F66" s="19"/>
      <c r="G66" s="20" t="s">
        <v>408</v>
      </c>
      <c r="H66" s="20" t="s">
        <v>104</v>
      </c>
      <c r="I66" s="21">
        <f ca="1">BIN2DEC(I67)</f>
        <v>0</v>
      </c>
      <c r="K66" s="20" t="s">
        <v>355</v>
      </c>
      <c r="L66" s="20" t="s">
        <v>91</v>
      </c>
      <c r="M66" s="21">
        <f ca="1">BIN2DEC(M67)</f>
        <v>0</v>
      </c>
    </row>
    <row r="67" spans="1:17">
      <c r="C67" s="18">
        <f>MATCH(CONCATENATE(C66,"_",'Reg Dump'!$B$2),'Reg Parse'!$A$1:$A$400,0)</f>
        <v>122</v>
      </c>
      <c r="D67" s="18">
        <f ca="1">MATCH(D66,OFFSET('Reg Parse'!$A$1,C67-1,0):OFFSET('Reg Parse'!$A$1,C67-1,32),0)</f>
        <v>12</v>
      </c>
      <c r="E67" s="18" t="str">
        <f ca="1">INDEX('Reg Parse'!$A$1:$AG$400,C67+3,D67)</f>
        <v>000</v>
      </c>
      <c r="G67" s="18">
        <f>MATCH(CONCATENATE(G66,"_",'Reg Dump'!$B$2),'Reg Parse'!$A$1:$A$400,0)</f>
        <v>122</v>
      </c>
      <c r="H67" s="18">
        <f ca="1">MATCH(H66,OFFSET('Reg Parse'!$A$1,G67-1,0):OFFSET('Reg Parse'!$A$1,G67-1,32),0)</f>
        <v>21</v>
      </c>
      <c r="I67" s="18" t="str">
        <f ca="1">INDEX('Reg Parse'!$A$1:$AG$400,G67+3,H67)</f>
        <v>0000</v>
      </c>
      <c r="K67" s="18">
        <f>MATCH(CONCATENATE(K66,"_",'Reg Dump'!$B$2),'Reg Parse'!$A$1:$A$400,0)</f>
        <v>110</v>
      </c>
      <c r="L67" s="18">
        <f ca="1">MATCH(L66,OFFSET('Reg Parse'!$A$1,K67-1,0):OFFSET('Reg Parse'!$A$1,K67-1,32),0)</f>
        <v>26</v>
      </c>
      <c r="M67" s="18" t="str">
        <f ca="1">INDEX('Reg Parse'!$A$1:$AG$400,K67+3,L67)</f>
        <v>00</v>
      </c>
    </row>
    <row r="68" spans="1:17">
      <c r="A68" s="23" t="s">
        <v>165</v>
      </c>
      <c r="B68" s="19" t="b">
        <f ca="1">E68&lt;I68</f>
        <v>1</v>
      </c>
      <c r="C68" s="20" t="s">
        <v>409</v>
      </c>
      <c r="D68" s="20" t="s">
        <v>107</v>
      </c>
      <c r="E68" s="21">
        <f ca="1">BIN2DEC(E69)</f>
        <v>0</v>
      </c>
      <c r="F68" s="19"/>
      <c r="G68" s="20" t="s">
        <v>409</v>
      </c>
      <c r="H68" s="20" t="s">
        <v>105</v>
      </c>
      <c r="I68" s="21">
        <f ca="1">BIN2DEC(I69)</f>
        <v>3</v>
      </c>
    </row>
    <row r="69" spans="1:17">
      <c r="C69" s="18">
        <f>MATCH(CONCATENATE(C68,"_",'Reg Dump'!$B$2),'Reg Parse'!$A$1:$A$400,0)</f>
        <v>128</v>
      </c>
      <c r="D69" s="18">
        <f ca="1">MATCH(D68,OFFSET('Reg Parse'!$A$1,C69-1,0):OFFSET('Reg Parse'!$A$1,C69-1,32),0)</f>
        <v>15</v>
      </c>
      <c r="E69" s="18" t="str">
        <f ca="1">INDEX('Reg Parse'!$A$1:$AG$400,C69+3,D69)</f>
        <v>0000</v>
      </c>
      <c r="G69" s="18">
        <f>MATCH(CONCATENATE(G68,"_",'Reg Dump'!$B$2),'Reg Parse'!$A$1:$A$400,0)</f>
        <v>128</v>
      </c>
      <c r="H69" s="18">
        <f ca="1">MATCH(H68,OFFSET('Reg Parse'!$A$1,G69-1,0):OFFSET('Reg Parse'!$A$1,G69-1,32),0)</f>
        <v>12</v>
      </c>
      <c r="I69" s="18" t="str">
        <f ca="1">INDEX('Reg Parse'!$A$1:$AG$400,G69+3,H69)</f>
        <v>00011</v>
      </c>
    </row>
    <row r="70" spans="1:17">
      <c r="A70" s="23" t="s">
        <v>169</v>
      </c>
      <c r="B70" s="19" t="b">
        <f ca="1">E70&lt;I70</f>
        <v>1</v>
      </c>
      <c r="C70" s="20" t="s">
        <v>409</v>
      </c>
      <c r="D70" s="20" t="s">
        <v>105</v>
      </c>
      <c r="E70" s="21">
        <f ca="1">BIN2DEC(E71)</f>
        <v>3</v>
      </c>
      <c r="F70" s="19"/>
      <c r="G70" s="20" t="s">
        <v>406</v>
      </c>
      <c r="H70" s="20" t="s">
        <v>94</v>
      </c>
      <c r="I70" s="21">
        <f ca="1">BIN2DEC(I71)</f>
        <v>6</v>
      </c>
      <c r="L70" t="s">
        <v>96</v>
      </c>
      <c r="P70" t="s">
        <v>106</v>
      </c>
    </row>
    <row r="71" spans="1:17">
      <c r="C71" s="18">
        <f>MATCH(CONCATENATE(C70,"_",'Reg Dump'!$B$2),'Reg Parse'!$A$1:$A$400,0)</f>
        <v>128</v>
      </c>
      <c r="D71" s="18">
        <f ca="1">MATCH(D70,OFFSET('Reg Parse'!$A$1,C71-1,0):OFFSET('Reg Parse'!$A$1,C71-1,32),0)</f>
        <v>12</v>
      </c>
      <c r="E71" s="18" t="str">
        <f ca="1">INDEX('Reg Parse'!$A$1:$AG$400,C71+3,D71)</f>
        <v>00011</v>
      </c>
      <c r="G71" s="18">
        <f>MATCH(CONCATENATE(G70,"_",'Reg Dump'!$B$2),'Reg Parse'!$A$1:$A$400,0)</f>
        <v>116</v>
      </c>
      <c r="H71" s="18">
        <f ca="1">MATCH(H70,OFFSET('Reg Parse'!$A$1,G71-1,0):OFFSET('Reg Parse'!$A$1,G71-1,32),0)</f>
        <v>12</v>
      </c>
      <c r="I71" s="18" t="str">
        <f ca="1">INDEX('Reg Parse'!$A$1:$AG$400,G71+3,H71)</f>
        <v>00110</v>
      </c>
    </row>
    <row r="72" spans="1:17">
      <c r="A72" s="19" t="s">
        <v>184</v>
      </c>
      <c r="B72" s="19" t="b">
        <f ca="1">E72&lt;I72</f>
        <v>1</v>
      </c>
      <c r="C72" s="20" t="s">
        <v>410</v>
      </c>
      <c r="D72" s="20" t="s">
        <v>118</v>
      </c>
      <c r="E72" s="21">
        <f ca="1">BIN2DEC(E73)</f>
        <v>0</v>
      </c>
      <c r="F72" s="19"/>
      <c r="G72" s="20" t="s">
        <v>410</v>
      </c>
      <c r="H72" s="20" t="s">
        <v>117</v>
      </c>
      <c r="I72" s="21">
        <f ca="1">BIN2DEC(I73)</f>
        <v>6</v>
      </c>
    </row>
    <row r="73" spans="1:17">
      <c r="C73" s="18">
        <f>MATCH(CONCATENATE(C72,"_",'Reg Dump'!$B$2),'Reg Parse'!$A$1:$A$400,0)</f>
        <v>140</v>
      </c>
      <c r="D73" s="18">
        <f ca="1">MATCH(D72,OFFSET('Reg Parse'!$A$1,C73-1,0):OFFSET('Reg Parse'!$A$1,C73-1,32),0)</f>
        <v>15</v>
      </c>
      <c r="E73" s="18" t="str">
        <f ca="1">INDEX('Reg Parse'!$A$1:$AG$400,C73+3,D73)</f>
        <v>0000</v>
      </c>
      <c r="G73" s="18">
        <f>MATCH(CONCATENATE(G72,"_",'Reg Dump'!$B$2),'Reg Parse'!$A$1:$A$400,0)</f>
        <v>140</v>
      </c>
      <c r="H73" s="18">
        <f ca="1">MATCH(H72,OFFSET('Reg Parse'!$A$1,G73-1,0):OFFSET('Reg Parse'!$A$1,G73-1,32),0)</f>
        <v>13</v>
      </c>
      <c r="I73" s="18" t="str">
        <f ca="1">INDEX('Reg Parse'!$A$1:$AG$400,G73+3,H73)</f>
        <v>00110</v>
      </c>
      <c r="K73" s="26"/>
    </row>
    <row r="74" spans="1:17">
      <c r="A74" s="54" t="s">
        <v>394</v>
      </c>
      <c r="B74" s="19" t="b">
        <f ca="1">IF(MOD((E74-I74),(M74+1)),FALSE,TRUE)</f>
        <v>1</v>
      </c>
      <c r="C74" s="20" t="s">
        <v>407</v>
      </c>
      <c r="D74" s="20" t="s">
        <v>114</v>
      </c>
      <c r="E74" s="21">
        <f ca="1">BIN2DEC(E75)</f>
        <v>5</v>
      </c>
      <c r="F74" s="19"/>
      <c r="G74" s="20" t="s">
        <v>355</v>
      </c>
      <c r="H74" s="20" t="s">
        <v>82</v>
      </c>
      <c r="I74" s="21">
        <f ca="1">BIN2DEC(I75)</f>
        <v>0</v>
      </c>
      <c r="J74" s="19"/>
      <c r="K74" s="20" t="s">
        <v>355</v>
      </c>
      <c r="L74" s="20" t="s">
        <v>93</v>
      </c>
      <c r="M74" s="21">
        <f ca="1">BIN2DEC(M75)</f>
        <v>0</v>
      </c>
    </row>
    <row r="75" spans="1:17">
      <c r="C75" s="18">
        <f>MATCH(CONCATENATE(C74,"_",'Reg Dump'!$B$2),'Reg Parse'!$A$1:$A$400,0)</f>
        <v>134</v>
      </c>
      <c r="D75" s="18">
        <f ca="1">MATCH(D74,OFFSET('Reg Parse'!$A$1,C75-1,0):OFFSET('Reg Parse'!$A$1,C75-1,32),0)</f>
        <v>16</v>
      </c>
      <c r="E75" s="18" t="str">
        <f ca="1">INDEX('Reg Parse'!$A$1:$AG$400,C75+3,D75)</f>
        <v>00101</v>
      </c>
      <c r="G75" s="18">
        <f>MATCH(CONCATENATE(G74,"_",'Reg Dump'!$B$2),'Reg Parse'!$A$1:$A$400,0)</f>
        <v>110</v>
      </c>
      <c r="H75" s="18">
        <f ca="1">MATCH(H74,OFFSET('Reg Parse'!$A$1,G75-1,0):OFFSET('Reg Parse'!$A$1,G75-1,32),0)</f>
        <v>16</v>
      </c>
      <c r="I75" s="18" t="str">
        <f ca="1">INDEX('Reg Parse'!$A$1:$AG$400,G75+3,H75)</f>
        <v>00</v>
      </c>
      <c r="K75" s="18">
        <f>MATCH(CONCATENATE(K74,"_",'Reg Dump'!$B$2),'Reg Parse'!$A$1:$A$400,0)</f>
        <v>110</v>
      </c>
      <c r="L75" s="18">
        <f ca="1">MATCH(L74,OFFSET('Reg Parse'!$A$1,K75-1,0):OFFSET('Reg Parse'!$A$1,K75-1,32),0)</f>
        <v>30</v>
      </c>
      <c r="M75" s="18" t="str">
        <f ca="1">INDEX('Reg Parse'!$A$1:$AG$400,K75+3,L75)</f>
        <v>00</v>
      </c>
    </row>
    <row r="76" spans="1:17">
      <c r="A76" s="54" t="s">
        <v>395</v>
      </c>
      <c r="B76" s="19" t="str">
        <f ca="1">IF(E76=1,IF(MOD(I76,(M76+1))=0,TRUE,FALSE),"N/A - not synchronous")</f>
        <v>N/A - not synchronous</v>
      </c>
      <c r="C76" s="20" t="s">
        <v>355</v>
      </c>
      <c r="D76" s="20" t="s">
        <v>81</v>
      </c>
      <c r="E76" s="21">
        <f ca="1">BIN2DEC(E77)</f>
        <v>0</v>
      </c>
      <c r="F76" s="19"/>
      <c r="G76" s="20" t="s">
        <v>407</v>
      </c>
      <c r="H76" s="20" t="s">
        <v>116</v>
      </c>
      <c r="I76" s="21">
        <f ca="1">BIN2DEC(I77)</f>
        <v>0</v>
      </c>
      <c r="J76" s="19"/>
      <c r="K76" s="20" t="s">
        <v>355</v>
      </c>
      <c r="L76" s="20" t="s">
        <v>93</v>
      </c>
      <c r="M76" s="21">
        <f ca="1">BIN2DEC(M77)</f>
        <v>0</v>
      </c>
    </row>
    <row r="77" spans="1:17">
      <c r="C77" s="18">
        <f>MATCH(CONCATENATE(C76,"_",'Reg Dump'!$B$2),'Reg Parse'!$A$1:$A$400,0)</f>
        <v>110</v>
      </c>
      <c r="D77" s="18">
        <f ca="1">MATCH(D76,OFFSET('Reg Parse'!$A$1,C77-1,0):OFFSET('Reg Parse'!$A$1,C77-1,32),0)</f>
        <v>15</v>
      </c>
      <c r="E77" s="18" t="str">
        <f ca="1">INDEX('Reg Parse'!$A$1:$AG$400,C77+3,D77)</f>
        <v>0</v>
      </c>
      <c r="G77" s="18">
        <f>MATCH(CONCATENATE(G76,"_",'Reg Dump'!$B$2),'Reg Parse'!$A$1:$A$400,0)</f>
        <v>134</v>
      </c>
      <c r="H77" s="18">
        <f ca="1">MATCH(H76,OFFSET('Reg Parse'!$A$1,G77-1,0):OFFSET('Reg Parse'!$A$1,G77-1,32),0)</f>
        <v>12</v>
      </c>
      <c r="I77" s="18" t="str">
        <f ca="1">INDEX('Reg Parse'!$A$1:$AG$400,G77+3,H77)</f>
        <v>0000</v>
      </c>
      <c r="K77" s="18">
        <f>MATCH(CONCATENATE(K76,"_",'Reg Dump'!$B$2),'Reg Parse'!$A$1:$A$400,0)</f>
        <v>110</v>
      </c>
      <c r="L77" s="18">
        <f ca="1">MATCH(L76,OFFSET('Reg Parse'!$A$1,K77-1,0):OFFSET('Reg Parse'!$A$1,K77-1,32),0)</f>
        <v>30</v>
      </c>
      <c r="M77" s="18" t="str">
        <f ca="1">INDEX('Reg Parse'!$A$1:$AG$400,K77+3,L77)</f>
        <v>00</v>
      </c>
    </row>
    <row r="78" spans="1:17">
      <c r="A78" s="54" t="s">
        <v>397</v>
      </c>
      <c r="B78" s="19" t="str">
        <f ca="1">IF(E78=1,IF(MOD((I78-Q78),(M78+1))=0,TRUE,FALSE),"N/A - not synchronous")</f>
        <v>N/A - not synchronous</v>
      </c>
      <c r="C78" s="20" t="s">
        <v>355</v>
      </c>
      <c r="D78" s="20" t="s">
        <v>81</v>
      </c>
      <c r="E78" s="21">
        <f ca="1">BIN2DEC(E79)</f>
        <v>0</v>
      </c>
      <c r="F78" s="19"/>
      <c r="G78" s="20" t="s">
        <v>407</v>
      </c>
      <c r="H78" s="20" t="s">
        <v>114</v>
      </c>
      <c r="I78" s="21">
        <f ca="1">BIN2DEC(I79)</f>
        <v>5</v>
      </c>
      <c r="J78" s="19"/>
      <c r="K78" s="20" t="s">
        <v>355</v>
      </c>
      <c r="L78" s="20" t="s">
        <v>93</v>
      </c>
      <c r="M78" s="21">
        <f ca="1">BIN2DEC(M79)</f>
        <v>0</v>
      </c>
      <c r="N78" s="19"/>
      <c r="O78" s="20" t="s">
        <v>355</v>
      </c>
      <c r="P78" s="20" t="s">
        <v>82</v>
      </c>
      <c r="Q78" s="21">
        <f ca="1">BIN2DEC(Q79)</f>
        <v>0</v>
      </c>
    </row>
    <row r="79" spans="1:17">
      <c r="C79" s="18">
        <f>MATCH(CONCATENATE(C78,"_",'Reg Dump'!$B$2),'Reg Parse'!$A$1:$A$400,0)</f>
        <v>110</v>
      </c>
      <c r="D79" s="18">
        <f ca="1">MATCH(D78,OFFSET('Reg Parse'!$A$1,C79-1,0):OFFSET('Reg Parse'!$A$1,C79-1,32),0)</f>
        <v>15</v>
      </c>
      <c r="E79" s="18" t="str">
        <f ca="1">INDEX('Reg Parse'!$A$1:$AG$400,C79+3,D79)</f>
        <v>0</v>
      </c>
      <c r="G79" s="18">
        <f>MATCH(CONCATENATE(G78,"_",'Reg Dump'!$B$2),'Reg Parse'!$A$1:$A$400,0)</f>
        <v>134</v>
      </c>
      <c r="H79" s="18">
        <f ca="1">MATCH(H78,OFFSET('Reg Parse'!$A$1,G79-1,0):OFFSET('Reg Parse'!$A$1,G79-1,32),0)</f>
        <v>16</v>
      </c>
      <c r="I79" s="18" t="str">
        <f ca="1">INDEX('Reg Parse'!$A$1:$AG$400,G79+3,H79)</f>
        <v>00101</v>
      </c>
      <c r="K79" s="18">
        <f>MATCH(CONCATENATE(K78,"_",'Reg Dump'!$B$2),'Reg Parse'!$A$1:$A$400,0)</f>
        <v>110</v>
      </c>
      <c r="L79" s="18">
        <f ca="1">MATCH(L78,OFFSET('Reg Parse'!$A$1,K79-1,0):OFFSET('Reg Parse'!$A$1,K79-1,32),0)</f>
        <v>30</v>
      </c>
      <c r="M79" s="18" t="str">
        <f ca="1">INDEX('Reg Parse'!$A$1:$AG$400,K79+3,L79)</f>
        <v>00</v>
      </c>
      <c r="O79" s="18">
        <f>MATCH(CONCATENATE(O78,"_",'Reg Dump'!$B$2),'Reg Parse'!$A$1:$A$400,0)</f>
        <v>110</v>
      </c>
      <c r="P79" s="18">
        <f ca="1">MATCH(P78,OFFSET('Reg Parse'!$A$1,O79-1,0):OFFSET('Reg Parse'!$A$1,O79-1,32),0)</f>
        <v>16</v>
      </c>
      <c r="Q79" s="18" t="str">
        <f ca="1">INDEX('Reg Parse'!$A$1:$AG$400,O79+3,P79)</f>
        <v>00</v>
      </c>
    </row>
    <row r="80" spans="1:17" ht="30">
      <c r="A80" s="80" t="s">
        <v>398</v>
      </c>
      <c r="B80" s="19" t="str">
        <f ca="1">IF(E80=1,IF(MOD((I80-Q80),(M80+1))&lt;&gt;M80,TRUE,FALSE),"N/A - not synchronous")</f>
        <v>N/A - not synchronous</v>
      </c>
      <c r="C80" s="20" t="s">
        <v>355</v>
      </c>
      <c r="D80" s="20" t="s">
        <v>81</v>
      </c>
      <c r="E80" s="21">
        <f ca="1">BIN2DEC(E81)</f>
        <v>0</v>
      </c>
      <c r="F80" s="19"/>
      <c r="G80" s="20" t="s">
        <v>410</v>
      </c>
      <c r="H80" s="20" t="s">
        <v>117</v>
      </c>
      <c r="I80" s="21">
        <f ca="1">BIN2DEC(I81)</f>
        <v>6</v>
      </c>
      <c r="J80" s="19"/>
      <c r="K80" s="20" t="s">
        <v>355</v>
      </c>
      <c r="L80" s="20" t="s">
        <v>93</v>
      </c>
      <c r="M80" s="21">
        <f ca="1">BIN2DEC(M81)</f>
        <v>0</v>
      </c>
      <c r="N80" s="19"/>
      <c r="O80" s="20" t="s">
        <v>355</v>
      </c>
      <c r="P80" s="20" t="s">
        <v>82</v>
      </c>
      <c r="Q80" s="21">
        <f ca="1">BIN2DEC(Q81)</f>
        <v>0</v>
      </c>
    </row>
    <row r="81" spans="1:21">
      <c r="C81" s="18">
        <f>MATCH(CONCATENATE(C80,"_",'Reg Dump'!$B$2),'Reg Parse'!$A$1:$A$400,0)</f>
        <v>110</v>
      </c>
      <c r="D81" s="18">
        <f ca="1">MATCH(D80,OFFSET('Reg Parse'!$A$1,C81-1,0):OFFSET('Reg Parse'!$A$1,C81-1,32),0)</f>
        <v>15</v>
      </c>
      <c r="E81" s="18" t="str">
        <f ca="1">INDEX('Reg Parse'!$A$1:$AG$400,C81+3,D81)</f>
        <v>0</v>
      </c>
      <c r="G81" s="18">
        <f>MATCH(CONCATENATE(G80,"_",'Reg Dump'!$B$2),'Reg Parse'!$A$1:$A$400,0)</f>
        <v>140</v>
      </c>
      <c r="H81" s="18">
        <f ca="1">MATCH(H80,OFFSET('Reg Parse'!$A$1,G81-1,0):OFFSET('Reg Parse'!$A$1,G81-1,32),0)</f>
        <v>13</v>
      </c>
      <c r="I81" s="18" t="str">
        <f ca="1">INDEX('Reg Parse'!$A$1:$AG$400,G81+3,H81)</f>
        <v>00110</v>
      </c>
      <c r="K81" s="18">
        <f>MATCH(CONCATENATE(K80,"_",'Reg Dump'!$B$2),'Reg Parse'!$A$1:$A$400,0)</f>
        <v>110</v>
      </c>
      <c r="L81" s="18">
        <f ca="1">MATCH(L80,OFFSET('Reg Parse'!$A$1,K81-1,0):OFFSET('Reg Parse'!$A$1,K81-1,32),0)</f>
        <v>30</v>
      </c>
      <c r="M81" s="18" t="str">
        <f ca="1">INDEX('Reg Parse'!$A$1:$AG$400,K81+3,L81)</f>
        <v>00</v>
      </c>
      <c r="O81" s="18">
        <f>MATCH(CONCATENATE(O80,"_",'Reg Dump'!$B$2),'Reg Parse'!$A$1:$A$400,0)</f>
        <v>110</v>
      </c>
      <c r="P81" s="18">
        <f ca="1">MATCH(P80,OFFSET('Reg Parse'!$A$1,O81-1,0):OFFSET('Reg Parse'!$A$1,O81-1,32),0)</f>
        <v>16</v>
      </c>
      <c r="Q81" s="18" t="str">
        <f ca="1">INDEX('Reg Parse'!$A$1:$AG$400,O81+3,P81)</f>
        <v>00</v>
      </c>
    </row>
    <row r="82" spans="1:21" ht="30">
      <c r="A82" s="54" t="s">
        <v>399</v>
      </c>
      <c r="B82" s="19" t="str">
        <f ca="1">IF(E82=1,IF(M82&gt;0,IF(Q82&gt;=(I82+2),TRUE,FALSE),IF(Q82&gt;=(I82+1),TRUE,FALSE)),"N/A - not synchronous")</f>
        <v>N/A - not synchronous</v>
      </c>
      <c r="C82" s="20" t="s">
        <v>355</v>
      </c>
      <c r="D82" s="20" t="s">
        <v>81</v>
      </c>
      <c r="E82" s="21">
        <f ca="1">BIN2DEC(E83)</f>
        <v>0</v>
      </c>
      <c r="F82" s="19"/>
      <c r="G82" s="20" t="s">
        <v>410</v>
      </c>
      <c r="H82" s="20" t="s">
        <v>117</v>
      </c>
      <c r="I82" s="21">
        <f ca="1">BIN2DEC(I83)</f>
        <v>6</v>
      </c>
      <c r="J82" s="19"/>
      <c r="K82" s="20" t="s">
        <v>355</v>
      </c>
      <c r="L82" s="20" t="s">
        <v>93</v>
      </c>
      <c r="M82" s="21">
        <f ca="1">BIN2DEC(M83)</f>
        <v>0</v>
      </c>
      <c r="N82" s="19"/>
      <c r="O82" s="20" t="s">
        <v>407</v>
      </c>
      <c r="P82" s="20" t="s">
        <v>114</v>
      </c>
      <c r="Q82" s="21">
        <f ca="1">BIN2DEC(Q83)</f>
        <v>5</v>
      </c>
    </row>
    <row r="83" spans="1:21">
      <c r="C83" s="18">
        <f>MATCH(CONCATENATE(C82,"_",'Reg Dump'!$B$2),'Reg Parse'!$A$1:$A$400,0)</f>
        <v>110</v>
      </c>
      <c r="D83" s="18">
        <f ca="1">MATCH(D82,OFFSET('Reg Parse'!$A$1,C83-1,0):OFFSET('Reg Parse'!$A$1,C83-1,32),0)</f>
        <v>15</v>
      </c>
      <c r="E83" s="18" t="str">
        <f ca="1">INDEX('Reg Parse'!$A$1:$AG$400,C83+3,D83)</f>
        <v>0</v>
      </c>
      <c r="G83" s="18">
        <f>MATCH(CONCATENATE(G82,"_",'Reg Dump'!$B$2),'Reg Parse'!$A$1:$A$400,0)</f>
        <v>140</v>
      </c>
      <c r="H83" s="18">
        <f ca="1">MATCH(H82,OFFSET('Reg Parse'!$A$1,G83-1,0):OFFSET('Reg Parse'!$A$1,G83-1,32),0)</f>
        <v>13</v>
      </c>
      <c r="I83" s="18" t="str">
        <f ca="1">INDEX('Reg Parse'!$A$1:$AG$400,G83+3,H83)</f>
        <v>00110</v>
      </c>
      <c r="K83" s="18">
        <f>MATCH(CONCATENATE(K82,"_",'Reg Dump'!$B$2),'Reg Parse'!$A$1:$A$400,0)</f>
        <v>110</v>
      </c>
      <c r="L83" s="18">
        <f ca="1">MATCH(L82,OFFSET('Reg Parse'!$A$1,K83-1,0):OFFSET('Reg Parse'!$A$1,K83-1,32),0)</f>
        <v>30</v>
      </c>
      <c r="M83" s="18" t="str">
        <f ca="1">INDEX('Reg Parse'!$A$1:$AG$400,K83+3,L83)</f>
        <v>00</v>
      </c>
      <c r="O83" s="18">
        <f>MATCH(CONCATENATE(O82,"_",'Reg Dump'!$B$2),'Reg Parse'!$A$1:$A$400,0)</f>
        <v>134</v>
      </c>
      <c r="P83" s="18">
        <f ca="1">MATCH(P82,OFFSET('Reg Parse'!$A$1,O83-1,0):OFFSET('Reg Parse'!$A$1,O83-1,32),0)</f>
        <v>16</v>
      </c>
      <c r="Q83" s="18" t="str">
        <f ca="1">INDEX('Reg Parse'!$A$1:$AG$400,O83+3,P83)</f>
        <v>00101</v>
      </c>
    </row>
    <row r="84" spans="1:21" ht="45">
      <c r="A84" s="54" t="s">
        <v>400</v>
      </c>
      <c r="B84" s="19" t="str">
        <f ca="1">IF(E84=1,IF(Q84,IF(M84&gt;0,I84&gt;=(U84+2),I84&gt;=(U84+1)),"N/A - WAITWRITEMONITORING disabled"),"N/A - not synchronous")</f>
        <v>N/A - not synchronous</v>
      </c>
      <c r="C84" s="20" t="s">
        <v>355</v>
      </c>
      <c r="D84" s="20" t="s">
        <v>81</v>
      </c>
      <c r="E84" s="21">
        <f ca="1">BIN2DEC(E85)</f>
        <v>0</v>
      </c>
      <c r="F84" s="19"/>
      <c r="G84" s="20" t="s">
        <v>406</v>
      </c>
      <c r="H84" s="20" t="s">
        <v>94</v>
      </c>
      <c r="I84" s="21">
        <f ca="1">BIN2DEC(I85)</f>
        <v>6</v>
      </c>
      <c r="J84" s="19"/>
      <c r="K84" s="20" t="s">
        <v>355</v>
      </c>
      <c r="L84" s="20" t="s">
        <v>93</v>
      </c>
      <c r="M84" s="21">
        <f ca="1">BIN2DEC(M85)</f>
        <v>0</v>
      </c>
      <c r="N84" s="19"/>
      <c r="O84" s="20" t="s">
        <v>355</v>
      </c>
      <c r="P84" s="20" t="s">
        <v>85</v>
      </c>
      <c r="Q84" s="21">
        <f ca="1">BIN2DEC(Q85)</f>
        <v>0</v>
      </c>
      <c r="R84" s="19"/>
      <c r="S84" s="20" t="s">
        <v>410</v>
      </c>
      <c r="T84" s="20" t="s">
        <v>117</v>
      </c>
      <c r="U84" s="21">
        <f ca="1">BIN2DEC(U85)</f>
        <v>6</v>
      </c>
    </row>
    <row r="85" spans="1:21">
      <c r="C85" s="18">
        <f>MATCH(CONCATENATE(C84,"_",'Reg Dump'!$B$2),'Reg Parse'!$A$1:$A$400,0)</f>
        <v>110</v>
      </c>
      <c r="D85" s="18">
        <f ca="1">MATCH(D84,OFFSET('Reg Parse'!$A$1,C85-1,0):OFFSET('Reg Parse'!$A$1,C85-1,32),0)</f>
        <v>15</v>
      </c>
      <c r="E85" s="18" t="str">
        <f ca="1">INDEX('Reg Parse'!$A$1:$AG$400,C85+3,D85)</f>
        <v>0</v>
      </c>
      <c r="G85" s="18">
        <f>MATCH(CONCATENATE(G84,"_",'Reg Dump'!$B$2),'Reg Parse'!$A$1:$A$400,0)</f>
        <v>116</v>
      </c>
      <c r="H85" s="18">
        <f ca="1">MATCH(H84,OFFSET('Reg Parse'!$A$1,G85-1,0):OFFSET('Reg Parse'!$A$1,G85-1,32),0)</f>
        <v>12</v>
      </c>
      <c r="I85" s="18" t="str">
        <f ca="1">INDEX('Reg Parse'!$A$1:$AG$400,G85+3,H85)</f>
        <v>00110</v>
      </c>
      <c r="K85" s="18">
        <f>MATCH(CONCATENATE(K84,"_",'Reg Dump'!$B$2),'Reg Parse'!$A$1:$A$400,0)</f>
        <v>110</v>
      </c>
      <c r="L85" s="18">
        <f ca="1">MATCH(L84,OFFSET('Reg Parse'!$A$1,K85-1,0):OFFSET('Reg Parse'!$A$1,K85-1,32),0)</f>
        <v>30</v>
      </c>
      <c r="M85" s="18" t="str">
        <f ca="1">INDEX('Reg Parse'!$A$1:$AG$400,K85+3,L85)</f>
        <v>00</v>
      </c>
      <c r="O85" s="18">
        <f>MATCH(CONCATENATE(O84,"_",'Reg Dump'!$B$2),'Reg Parse'!$A$1:$A$400,0)</f>
        <v>110</v>
      </c>
      <c r="P85" s="18">
        <f ca="1">MATCH(P84,OFFSET('Reg Parse'!$A$1,O85-1,0):OFFSET('Reg Parse'!$A$1,O85-1,32),0)</f>
        <v>19</v>
      </c>
      <c r="Q85" s="18" t="str">
        <f ca="1">INDEX('Reg Parse'!$A$1:$AG$400,O85+3,P85)</f>
        <v>0</v>
      </c>
      <c r="S85" s="18">
        <f>MATCH(CONCATENATE(S84,"_",'Reg Dump'!$B$2),'Reg Parse'!$A$1:$A$400,0)</f>
        <v>140</v>
      </c>
      <c r="T85" s="18">
        <f ca="1">MATCH(T84,OFFSET('Reg Parse'!$A$1,S85-1,0):OFFSET('Reg Parse'!$A$1,S85-1,32),0)</f>
        <v>13</v>
      </c>
      <c r="U85" s="18" t="str">
        <f ca="1">INDEX('Reg Parse'!$A$1:$AG$400,S85+3,T85)</f>
        <v>00110</v>
      </c>
    </row>
    <row r="86" spans="1:21" ht="45">
      <c r="A86" s="54" t="s">
        <v>401</v>
      </c>
      <c r="B86" s="19" t="str">
        <f ca="1">IF(E86=1,IF(Q86,IF(M86&gt;0,I86&gt;=(U86+2),I86&gt;=(U86+1)),"N/A - WAITWRITEMONITORING disabled"),"N/A - not synchronous")</f>
        <v>N/A - not synchronous</v>
      </c>
      <c r="C86" s="20" t="s">
        <v>355</v>
      </c>
      <c r="D86" s="20" t="s">
        <v>81</v>
      </c>
      <c r="E86" s="21">
        <f ca="1">BIN2DEC(E87)</f>
        <v>0</v>
      </c>
      <c r="F86" s="19"/>
      <c r="G86" s="20" t="s">
        <v>409</v>
      </c>
      <c r="H86" s="20" t="s">
        <v>105</v>
      </c>
      <c r="I86" s="21">
        <f ca="1">BIN2DEC(I87)</f>
        <v>3</v>
      </c>
      <c r="J86" s="19"/>
      <c r="K86" s="20" t="s">
        <v>355</v>
      </c>
      <c r="L86" s="20" t="s">
        <v>93</v>
      </c>
      <c r="M86" s="21">
        <f ca="1">BIN2DEC(M87)</f>
        <v>0</v>
      </c>
      <c r="N86" s="19"/>
      <c r="O86" s="20" t="s">
        <v>355</v>
      </c>
      <c r="P86" s="20" t="s">
        <v>85</v>
      </c>
      <c r="Q86" s="21">
        <f ca="1">BIN2DEC(Q87)</f>
        <v>0</v>
      </c>
      <c r="R86" s="19"/>
      <c r="S86" s="20" t="s">
        <v>410</v>
      </c>
      <c r="T86" s="20" t="s">
        <v>117</v>
      </c>
      <c r="U86" s="21">
        <f ca="1">BIN2DEC(U87)</f>
        <v>6</v>
      </c>
    </row>
    <row r="87" spans="1:21">
      <c r="C87" s="18">
        <f>MATCH(CONCATENATE(C86,"_",'Reg Dump'!$B$2),'Reg Parse'!$A$1:$A$400,0)</f>
        <v>110</v>
      </c>
      <c r="D87" s="18">
        <f ca="1">MATCH(D86,OFFSET('Reg Parse'!$A$1,C87-1,0):OFFSET('Reg Parse'!$A$1,C87-1,32),0)</f>
        <v>15</v>
      </c>
      <c r="E87" s="18" t="str">
        <f ca="1">INDEX('Reg Parse'!$A$1:$AG$400,C87+3,D87)</f>
        <v>0</v>
      </c>
      <c r="G87" s="18">
        <f>MATCH(CONCATENATE(G86,"_",'Reg Dump'!$B$2),'Reg Parse'!$A$1:$A$400,0)</f>
        <v>128</v>
      </c>
      <c r="H87" s="18">
        <f ca="1">MATCH(H86,OFFSET('Reg Parse'!$A$1,G87-1,0):OFFSET('Reg Parse'!$A$1,G87-1,32),0)</f>
        <v>12</v>
      </c>
      <c r="I87" s="18" t="str">
        <f ca="1">INDEX('Reg Parse'!$A$1:$AG$400,G87+3,H87)</f>
        <v>00011</v>
      </c>
      <c r="K87" s="18">
        <f>MATCH(CONCATENATE(K86,"_",'Reg Dump'!$B$2),'Reg Parse'!$A$1:$A$400,0)</f>
        <v>110</v>
      </c>
      <c r="L87" s="18">
        <f ca="1">MATCH(L86,OFFSET('Reg Parse'!$A$1,K87-1,0):OFFSET('Reg Parse'!$A$1,K87-1,32),0)</f>
        <v>30</v>
      </c>
      <c r="M87" s="18" t="str">
        <f ca="1">INDEX('Reg Parse'!$A$1:$AG$400,K87+3,L87)</f>
        <v>00</v>
      </c>
      <c r="O87" s="18">
        <f>MATCH(CONCATENATE(O86,"_",'Reg Dump'!$B$2),'Reg Parse'!$A$1:$A$400,0)</f>
        <v>110</v>
      </c>
      <c r="P87" s="18">
        <f ca="1">MATCH(P86,OFFSET('Reg Parse'!$A$1,O87-1,0):OFFSET('Reg Parse'!$A$1,O87-1,32),0)</f>
        <v>19</v>
      </c>
      <c r="Q87" s="18" t="str">
        <f ca="1">INDEX('Reg Parse'!$A$1:$AG$400,O87+3,P87)</f>
        <v>0</v>
      </c>
      <c r="S87" s="18">
        <f>MATCH(CONCATENATE(S86,"_",'Reg Dump'!$B$2),'Reg Parse'!$A$1:$A$400,0)</f>
        <v>140</v>
      </c>
      <c r="T87" s="18">
        <f ca="1">MATCH(T86,OFFSET('Reg Parse'!$A$1,S87-1,0):OFFSET('Reg Parse'!$A$1,S87-1,32),0)</f>
        <v>13</v>
      </c>
      <c r="U87" s="18" t="str">
        <f ca="1">INDEX('Reg Parse'!$A$1:$AG$400,S87+3,T87)</f>
        <v>00110</v>
      </c>
    </row>
    <row r="88" spans="1:21" ht="30">
      <c r="A88" s="54" t="s">
        <v>402</v>
      </c>
      <c r="B88" s="19" t="b">
        <f ca="1">AND(E88&gt;=(M88+1),I88&gt;=(M88+1))</f>
        <v>0</v>
      </c>
      <c r="C88" s="20" t="s">
        <v>409</v>
      </c>
      <c r="D88" s="20" t="s">
        <v>105</v>
      </c>
      <c r="E88" s="21">
        <f ca="1">BIN2DEC(E89)</f>
        <v>3</v>
      </c>
      <c r="G88" s="20" t="s">
        <v>406</v>
      </c>
      <c r="H88" s="20" t="s">
        <v>94</v>
      </c>
      <c r="I88" s="21">
        <f ca="1">BIN2DEC(I89)</f>
        <v>6</v>
      </c>
      <c r="K88" s="20" t="s">
        <v>410</v>
      </c>
      <c r="L88" s="20" t="s">
        <v>117</v>
      </c>
      <c r="M88" s="21">
        <f ca="1">BIN2DEC(M89)</f>
        <v>6</v>
      </c>
    </row>
    <row r="89" spans="1:21">
      <c r="C89" s="18">
        <f>MATCH(CONCATENATE(C88,"_",'Reg Dump'!$B$2),'Reg Parse'!$A$1:$A$400,0)</f>
        <v>128</v>
      </c>
      <c r="D89" s="18">
        <f ca="1">MATCH(D88,OFFSET('Reg Parse'!$A$1,C89-1,0):OFFSET('Reg Parse'!$A$1,C89-1,32),0)</f>
        <v>12</v>
      </c>
      <c r="E89" s="18" t="str">
        <f ca="1">INDEX('Reg Parse'!$A$1:$AG$400,C89+3,D89)</f>
        <v>00011</v>
      </c>
      <c r="G89" s="18">
        <f>MATCH(CONCATENATE(G88,"_",'Reg Dump'!$B$2),'Reg Parse'!$A$1:$A$400,0)</f>
        <v>116</v>
      </c>
      <c r="H89" s="18">
        <f ca="1">MATCH(H88,OFFSET('Reg Parse'!$A$1,G89-1,0):OFFSET('Reg Parse'!$A$1,G89-1,32),0)</f>
        <v>12</v>
      </c>
      <c r="I89" s="18" t="str">
        <f ca="1">INDEX('Reg Parse'!$A$1:$AG$400,G89+3,H89)</f>
        <v>00110</v>
      </c>
      <c r="K89" s="18">
        <f>MATCH(CONCATENATE(K88,"_",'Reg Dump'!$B$2),'Reg Parse'!$A$1:$A$400,0)</f>
        <v>140</v>
      </c>
      <c r="L89" s="18">
        <f ca="1">MATCH(L88,OFFSET('Reg Parse'!$A$1,K89-1,0):OFFSET('Reg Parse'!$A$1,K89-1,32),0)</f>
        <v>13</v>
      </c>
      <c r="M89" s="18" t="str">
        <f ca="1">INDEX('Reg Parse'!$A$1:$AG$400,K89+3,L89)</f>
        <v>00110</v>
      </c>
    </row>
    <row r="90" spans="1:21" ht="45">
      <c r="A90" s="80" t="s">
        <v>403</v>
      </c>
      <c r="B90" s="19" t="b">
        <f ca="1">AND(E90&gt;I90,E90&gt;M90,E90&gt;Q90)</f>
        <v>0</v>
      </c>
      <c r="C90" s="20" t="s">
        <v>407</v>
      </c>
      <c r="D90" s="20" t="s">
        <v>114</v>
      </c>
      <c r="E90" s="21">
        <f ca="1">BIN2DEC(E91)</f>
        <v>5</v>
      </c>
      <c r="G90" s="20" t="s">
        <v>409</v>
      </c>
      <c r="H90" s="20" t="s">
        <v>105</v>
      </c>
      <c r="I90" s="21">
        <f ca="1">BIN2DEC(I91)</f>
        <v>3</v>
      </c>
      <c r="K90" s="20" t="s">
        <v>406</v>
      </c>
      <c r="L90" s="20" t="s">
        <v>94</v>
      </c>
      <c r="M90" s="21">
        <f ca="1">BIN2DEC(M91)</f>
        <v>6</v>
      </c>
      <c r="O90" s="20" t="s">
        <v>408</v>
      </c>
      <c r="P90" s="20" t="s">
        <v>100</v>
      </c>
      <c r="Q90" s="21">
        <f ca="1">BIN2DEC(Q91)</f>
        <v>4</v>
      </c>
    </row>
    <row r="91" spans="1:21">
      <c r="C91" s="18">
        <f>MATCH(CONCATENATE(C90,"_",'Reg Dump'!$B$2),'Reg Parse'!$A$1:$A$400,0)</f>
        <v>134</v>
      </c>
      <c r="D91" s="18">
        <f ca="1">MATCH(D90,OFFSET('Reg Parse'!$A$1,C91-1,0):OFFSET('Reg Parse'!$A$1,C91-1,32),0)</f>
        <v>16</v>
      </c>
      <c r="E91" s="18" t="str">
        <f ca="1">INDEX('Reg Parse'!$A$1:$AG$400,C91+3,D91)</f>
        <v>00101</v>
      </c>
      <c r="G91" s="18">
        <f>MATCH(CONCATENATE(G90,"_",'Reg Dump'!$B$2),'Reg Parse'!$A$1:$A$400,0)</f>
        <v>128</v>
      </c>
      <c r="H91" s="18">
        <f ca="1">MATCH(H90,OFFSET('Reg Parse'!$A$1,G91-1,0):OFFSET('Reg Parse'!$A$1,G91-1,32),0)</f>
        <v>12</v>
      </c>
      <c r="I91" s="18" t="str">
        <f ca="1">INDEX('Reg Parse'!$A$1:$AG$400,G91+3,H91)</f>
        <v>00011</v>
      </c>
      <c r="K91" s="18">
        <f>MATCH(CONCATENATE(K90,"_",'Reg Dump'!$B$2),'Reg Parse'!$A$1:$A$400,0)</f>
        <v>116</v>
      </c>
      <c r="L91" s="18">
        <f ca="1">MATCH(L90,OFFSET('Reg Parse'!$A$1,K91-1,0):OFFSET('Reg Parse'!$A$1,K91-1,32),0)</f>
        <v>12</v>
      </c>
      <c r="M91" s="18" t="str">
        <f ca="1">INDEX('Reg Parse'!$A$1:$AG$400,K91+3,L91)</f>
        <v>00110</v>
      </c>
      <c r="O91" s="18">
        <f>MATCH(CONCATENATE(O90,"_",'Reg Dump'!$B$2),'Reg Parse'!$A$1:$A$400,0)</f>
        <v>122</v>
      </c>
      <c r="P91" s="18">
        <f ca="1">MATCH(P90,OFFSET('Reg Parse'!$A$1,O91-1,0):OFFSET('Reg Parse'!$A$1,O91-1,32),0)</f>
        <v>16</v>
      </c>
      <c r="Q91" s="18" t="str">
        <f ca="1">INDEX('Reg Parse'!$A$1:$AG$400,O91+3,P91)</f>
        <v>00100</v>
      </c>
    </row>
    <row r="92" spans="1:21" hidden="1">
      <c r="C92" s="5" t="e">
        <f>MATCH(#REF!,'Reg Parse'!$A$1:$A$107,0)</f>
        <v>#REF!</v>
      </c>
      <c r="D92" s="5" t="e">
        <f ca="1">MATCH(#REF!,OFFSET('Reg Parse'!$A$1,C92-1,0):OFFSET('Reg Parse'!$A$1,C92-1,32),0)</f>
        <v>#REF!</v>
      </c>
      <c r="E92" s="5" t="e">
        <f ca="1">INDEX('Reg Parse'!$A$1:$AG$107,C92+3,D92)</f>
        <v>#REF!</v>
      </c>
      <c r="G92" s="5" t="e">
        <f>MATCH(#REF!,'Reg Parse'!$A$1:$A$107,0)</f>
        <v>#REF!</v>
      </c>
      <c r="H92" s="5" t="e">
        <f ca="1">MATCH(#REF!,OFFSET('Reg Parse'!$A$1,G92-1,0):OFFSET('Reg Parse'!$A$1,G92-1,32),0)</f>
        <v>#REF!</v>
      </c>
      <c r="I92" s="5" t="e">
        <f ca="1">INDEX('Reg Parse'!$A$1:$AG$107,G92+3,H92)</f>
        <v>#REF!</v>
      </c>
      <c r="K92" s="26"/>
    </row>
  </sheetData>
  <conditionalFormatting sqref="B4 G8:H8 B93:B1048576 B8:D8">
    <cfRule type="containsText" dxfId="200" priority="640" operator="containsText" text="FALSE">
      <formula>NOT(ISERROR(SEARCH("FALSE",B4)))</formula>
    </cfRule>
  </conditionalFormatting>
  <conditionalFormatting sqref="B52:D52 G52:H52">
    <cfRule type="containsText" dxfId="199" priority="637" operator="containsText" text="FALSE">
      <formula>NOT(ISERROR(SEARCH("FALSE",B52)))</formula>
    </cfRule>
  </conditionalFormatting>
  <conditionalFormatting sqref="B16:D16 G16:H16">
    <cfRule type="containsText" dxfId="198" priority="636" operator="containsText" text="FALSE">
      <formula>NOT(ISERROR(SEARCH("FALSE",B16)))</formula>
    </cfRule>
  </conditionalFormatting>
  <conditionalFormatting sqref="B60:D60 G60:H60">
    <cfRule type="containsText" dxfId="197" priority="635" operator="containsText" text="FALSE">
      <formula>NOT(ISERROR(SEARCH("FALSE",B60)))</formula>
    </cfRule>
  </conditionalFormatting>
  <conditionalFormatting sqref="B68:D68 G68:H68">
    <cfRule type="containsText" dxfId="196" priority="634" operator="containsText" text="FALSE">
      <formula>NOT(ISERROR(SEARCH("FALSE",B68)))</formula>
    </cfRule>
  </conditionalFormatting>
  <conditionalFormatting sqref="B70 G70:H70 D70">
    <cfRule type="containsText" dxfId="195" priority="633" operator="containsText" text="FALSE">
      <formula>NOT(ISERROR(SEARCH("FALSE",B70)))</formula>
    </cfRule>
  </conditionalFormatting>
  <conditionalFormatting sqref="B24:D24 G24:H24">
    <cfRule type="containsText" dxfId="194" priority="632" operator="containsText" text="FALSE">
      <formula>NOT(ISERROR(SEARCH("FALSE",B24)))</formula>
    </cfRule>
  </conditionalFormatting>
  <conditionalFormatting sqref="B10:D10 G10:H10">
    <cfRule type="containsText" dxfId="193" priority="631" operator="containsText" text="FALSE">
      <formula>NOT(ISERROR(SEARCH("FALSE",B10)))</formula>
    </cfRule>
  </conditionalFormatting>
  <conditionalFormatting sqref="B54 G54:H54 D54">
    <cfRule type="containsText" dxfId="192" priority="629" operator="containsText" text="FALSE">
      <formula>NOT(ISERROR(SEARCH("FALSE",B54)))</formula>
    </cfRule>
  </conditionalFormatting>
  <conditionalFormatting sqref="B56:C56 G56:H56">
    <cfRule type="containsText" dxfId="191" priority="628" operator="containsText" text="FALSE">
      <formula>NOT(ISERROR(SEARCH("FALSE",B56)))</formula>
    </cfRule>
  </conditionalFormatting>
  <conditionalFormatting sqref="B18:D18 G18:H18">
    <cfRule type="containsText" dxfId="190" priority="627" operator="containsText" text="FALSE">
      <formula>NOT(ISERROR(SEARCH("FALSE",B18)))</formula>
    </cfRule>
  </conditionalFormatting>
  <conditionalFormatting sqref="C62:D62 G62:H62">
    <cfRule type="containsText" dxfId="189" priority="626" operator="containsText" text="FALSE">
      <formula>NOT(ISERROR(SEARCH("FALSE",C62)))</formula>
    </cfRule>
  </conditionalFormatting>
  <conditionalFormatting sqref="C20:D20 G20:H20">
    <cfRule type="containsText" dxfId="188" priority="625" operator="containsText" text="FALSE">
      <formula>NOT(ISERROR(SEARCH("FALSE",C20)))</formula>
    </cfRule>
  </conditionalFormatting>
  <conditionalFormatting sqref="C64:D64 G64:H64">
    <cfRule type="containsText" dxfId="187" priority="624" operator="containsText" text="FALSE">
      <formula>NOT(ISERROR(SEARCH("FALSE",C64)))</formula>
    </cfRule>
  </conditionalFormatting>
  <conditionalFormatting sqref="C22:D22 G22:H22">
    <cfRule type="containsText" dxfId="186" priority="623" operator="containsText" text="FALSE">
      <formula>NOT(ISERROR(SEARCH("FALSE",C22)))</formula>
    </cfRule>
  </conditionalFormatting>
  <conditionalFormatting sqref="C66:D66 G66:H66">
    <cfRule type="containsText" dxfId="185" priority="622" operator="containsText" text="FALSE">
      <formula>NOT(ISERROR(SEARCH("FALSE",C66)))</formula>
    </cfRule>
  </conditionalFormatting>
  <conditionalFormatting sqref="C26:D26 G26:H26">
    <cfRule type="containsText" dxfId="184" priority="621" operator="containsText" text="FALSE">
      <formula>NOT(ISERROR(SEARCH("FALSE",C26)))</formula>
    </cfRule>
  </conditionalFormatting>
  <conditionalFormatting sqref="H28 D28">
    <cfRule type="containsText" dxfId="183" priority="620" operator="containsText" text="FALSE">
      <formula>NOT(ISERROR(SEARCH("FALSE",D28)))</formula>
    </cfRule>
  </conditionalFormatting>
  <conditionalFormatting sqref="C70">
    <cfRule type="containsText" dxfId="182" priority="619" operator="containsText" text="FALSE">
      <formula>NOT(ISERROR(SEARCH("FALSE",C70)))</formula>
    </cfRule>
  </conditionalFormatting>
  <conditionalFormatting sqref="C28">
    <cfRule type="containsText" dxfId="181" priority="616" operator="containsText" text="FALSE">
      <formula>NOT(ISERROR(SEARCH("FALSE",C28)))</formula>
    </cfRule>
  </conditionalFormatting>
  <conditionalFormatting sqref="C54">
    <cfRule type="containsText" dxfId="180" priority="617" operator="containsText" text="FALSE">
      <formula>NOT(ISERROR(SEARCH("FALSE",C54)))</formula>
    </cfRule>
  </conditionalFormatting>
  <conditionalFormatting sqref="G28">
    <cfRule type="containsText" dxfId="179" priority="615" operator="containsText" text="FALSE">
      <formula>NOT(ISERROR(SEARCH("FALSE",G28)))</formula>
    </cfRule>
  </conditionalFormatting>
  <conditionalFormatting sqref="K20:L20">
    <cfRule type="containsText" dxfId="178" priority="403" operator="containsText" text="FALSE">
      <formula>NOT(ISERROR(SEARCH("FALSE",K20)))</formula>
    </cfRule>
  </conditionalFormatting>
  <conditionalFormatting sqref="K64:L64">
    <cfRule type="containsText" dxfId="177" priority="402" operator="containsText" text="FALSE">
      <formula>NOT(ISERROR(SEARCH("FALSE",K64)))</formula>
    </cfRule>
  </conditionalFormatting>
  <conditionalFormatting sqref="K22:L22">
    <cfRule type="containsText" dxfId="176" priority="401" operator="containsText" text="FALSE">
      <formula>NOT(ISERROR(SEARCH("FALSE",K22)))</formula>
    </cfRule>
  </conditionalFormatting>
  <conditionalFormatting sqref="K66:L66">
    <cfRule type="containsText" dxfId="175" priority="400" operator="containsText" text="FALSE">
      <formula>NOT(ISERROR(SEARCH("FALSE",K66)))</formula>
    </cfRule>
  </conditionalFormatting>
  <conditionalFormatting sqref="K26:L26">
    <cfRule type="containsText" dxfId="174" priority="399" operator="containsText" text="FALSE">
      <formula>NOT(ISERROR(SEARCH("FALSE",K26)))</formula>
    </cfRule>
  </conditionalFormatting>
  <conditionalFormatting sqref="K28:L28">
    <cfRule type="containsText" dxfId="173" priority="398" operator="containsText" text="FALSE">
      <formula>NOT(ISERROR(SEARCH("FALSE",K28)))</formula>
    </cfRule>
  </conditionalFormatting>
  <conditionalFormatting sqref="K18:L18">
    <cfRule type="containsText" dxfId="172" priority="397" operator="containsText" text="FALSE">
      <formula>NOT(ISERROR(SEARCH("FALSE",K18)))</formula>
    </cfRule>
  </conditionalFormatting>
  <conditionalFormatting sqref="K62:L62">
    <cfRule type="containsText" dxfId="171" priority="396" operator="containsText" text="FALSE">
      <formula>NOT(ISERROR(SEARCH("FALSE",K62)))</formula>
    </cfRule>
  </conditionalFormatting>
  <conditionalFormatting sqref="B62">
    <cfRule type="containsText" dxfId="170" priority="395" operator="containsText" text="FALSE">
      <formula>NOT(ISERROR(SEARCH("FALSE",B62)))</formula>
    </cfRule>
  </conditionalFormatting>
  <conditionalFormatting sqref="B22">
    <cfRule type="containsText" dxfId="169" priority="392" operator="containsText" text="FALSE">
      <formula>NOT(ISERROR(SEARCH("FALSE",B22)))</formula>
    </cfRule>
  </conditionalFormatting>
  <conditionalFormatting sqref="B66">
    <cfRule type="containsText" dxfId="168" priority="391" operator="containsText" text="FALSE">
      <formula>NOT(ISERROR(SEARCH("FALSE",B66)))</formula>
    </cfRule>
  </conditionalFormatting>
  <conditionalFormatting sqref="B64">
    <cfRule type="containsText" dxfId="167" priority="388" operator="containsText" text="FALSE">
      <formula>NOT(ISERROR(SEARCH("FALSE",B64)))</formula>
    </cfRule>
  </conditionalFormatting>
  <conditionalFormatting sqref="B26">
    <cfRule type="containsText" dxfId="166" priority="387" operator="containsText" text="FALSE">
      <formula>NOT(ISERROR(SEARCH("FALSE",B26)))</formula>
    </cfRule>
  </conditionalFormatting>
  <conditionalFormatting sqref="B28">
    <cfRule type="containsText" dxfId="165" priority="386" operator="containsText" text="FALSE">
      <formula>NOT(ISERROR(SEARCH("FALSE",B28)))</formula>
    </cfRule>
  </conditionalFormatting>
  <conditionalFormatting sqref="B72">
    <cfRule type="containsText" dxfId="164" priority="187" operator="containsText" text="FALSE">
      <formula>NOT(ISERROR(SEARCH("FALSE",B72)))</formula>
    </cfRule>
  </conditionalFormatting>
  <conditionalFormatting sqref="C72">
    <cfRule type="containsText" dxfId="163" priority="191" operator="containsText" text="FALSE">
      <formula>NOT(ISERROR(SEARCH("FALSE",C72)))</formula>
    </cfRule>
  </conditionalFormatting>
  <conditionalFormatting sqref="G72">
    <cfRule type="containsText" dxfId="162" priority="188" operator="containsText" text="FALSE">
      <formula>NOT(ISERROR(SEARCH("FALSE",G72)))</formula>
    </cfRule>
  </conditionalFormatting>
  <conditionalFormatting sqref="D72">
    <cfRule type="containsText" dxfId="161" priority="186" operator="containsText" text="FALSE">
      <formula>NOT(ISERROR(SEARCH("FALSE",D72)))</formula>
    </cfRule>
  </conditionalFormatting>
  <conditionalFormatting sqref="H72">
    <cfRule type="containsText" dxfId="160" priority="185" operator="containsText" text="FALSE">
      <formula>NOT(ISERROR(SEARCH("FALSE",H72)))</formula>
    </cfRule>
  </conditionalFormatting>
  <conditionalFormatting sqref="B20">
    <cfRule type="containsText" dxfId="159" priority="184" operator="containsText" text="FALSE">
      <formula>NOT(ISERROR(SEARCH("FALSE",B20)))</formula>
    </cfRule>
  </conditionalFormatting>
  <conditionalFormatting sqref="B30">
    <cfRule type="containsText" dxfId="158" priority="181" operator="containsText" text="FALSE">
      <formula>NOT(ISERROR(SEARCH("FALSE",B30)))</formula>
    </cfRule>
  </conditionalFormatting>
  <conditionalFormatting sqref="C30">
    <cfRule type="containsText" dxfId="157" priority="183" operator="containsText" text="FALSE">
      <formula>NOT(ISERROR(SEARCH("FALSE",C30)))</formula>
    </cfRule>
  </conditionalFormatting>
  <conditionalFormatting sqref="G30">
    <cfRule type="containsText" dxfId="156" priority="182" operator="containsText" text="FALSE">
      <formula>NOT(ISERROR(SEARCH("FALSE",G30)))</formula>
    </cfRule>
  </conditionalFormatting>
  <conditionalFormatting sqref="K30">
    <cfRule type="containsText" dxfId="155" priority="177" operator="containsText" text="FALSE">
      <formula>NOT(ISERROR(SEARCH("FALSE",K30)))</formula>
    </cfRule>
  </conditionalFormatting>
  <conditionalFormatting sqref="H30">
    <cfRule type="containsText" dxfId="154" priority="179" operator="containsText" text="FALSE">
      <formula>NOT(ISERROR(SEARCH("FALSE",H30)))</formula>
    </cfRule>
  </conditionalFormatting>
  <conditionalFormatting sqref="D30">
    <cfRule type="containsText" dxfId="153" priority="178" operator="containsText" text="FALSE">
      <formula>NOT(ISERROR(SEARCH("FALSE",D30)))</formula>
    </cfRule>
  </conditionalFormatting>
  <conditionalFormatting sqref="S38">
    <cfRule type="containsText" dxfId="152" priority="134" operator="containsText" text="FALSE">
      <formula>NOT(ISERROR(SEARCH("FALSE",S38)))</formula>
    </cfRule>
  </conditionalFormatting>
  <conditionalFormatting sqref="L30">
    <cfRule type="containsText" dxfId="151" priority="176" operator="containsText" text="FALSE">
      <formula>NOT(ISERROR(SEARCH("FALSE",L30)))</formula>
    </cfRule>
  </conditionalFormatting>
  <conditionalFormatting sqref="C32">
    <cfRule type="containsText" dxfId="150" priority="175" operator="containsText" text="FALSE">
      <formula>NOT(ISERROR(SEARCH("FALSE",C32)))</formula>
    </cfRule>
  </conditionalFormatting>
  <conditionalFormatting sqref="G32">
    <cfRule type="containsText" dxfId="149" priority="174" operator="containsText" text="FALSE">
      <formula>NOT(ISERROR(SEARCH("FALSE",G32)))</formula>
    </cfRule>
  </conditionalFormatting>
  <conditionalFormatting sqref="K32">
    <cfRule type="containsText" dxfId="148" priority="171" operator="containsText" text="FALSE">
      <formula>NOT(ISERROR(SEARCH("FALSE",K32)))</formula>
    </cfRule>
  </conditionalFormatting>
  <conditionalFormatting sqref="H32">
    <cfRule type="containsText" dxfId="147" priority="173" operator="containsText" text="FALSE">
      <formula>NOT(ISERROR(SEARCH("FALSE",H32)))</formula>
    </cfRule>
  </conditionalFormatting>
  <conditionalFormatting sqref="D32">
    <cfRule type="containsText" dxfId="146" priority="172" operator="containsText" text="FALSE">
      <formula>NOT(ISERROR(SEARCH("FALSE",D32)))</formula>
    </cfRule>
  </conditionalFormatting>
  <conditionalFormatting sqref="L32">
    <cfRule type="containsText" dxfId="145" priority="170" operator="containsText" text="FALSE">
      <formula>NOT(ISERROR(SEARCH("FALSE",L32)))</formula>
    </cfRule>
  </conditionalFormatting>
  <conditionalFormatting sqref="B32">
    <cfRule type="containsText" dxfId="144" priority="169" operator="containsText" text="FALSE">
      <formula>NOT(ISERROR(SEARCH("FALSE",B32)))</formula>
    </cfRule>
  </conditionalFormatting>
  <conditionalFormatting sqref="O32">
    <cfRule type="containsText" dxfId="143" priority="168" operator="containsText" text="FALSE">
      <formula>NOT(ISERROR(SEARCH("FALSE",O32)))</formula>
    </cfRule>
  </conditionalFormatting>
  <conditionalFormatting sqref="P32">
    <cfRule type="containsText" dxfId="142" priority="167" operator="containsText" text="FALSE">
      <formula>NOT(ISERROR(SEARCH("FALSE",P32)))</formula>
    </cfRule>
  </conditionalFormatting>
  <conditionalFormatting sqref="C34">
    <cfRule type="containsText" dxfId="141" priority="166" operator="containsText" text="FALSE">
      <formula>NOT(ISERROR(SEARCH("FALSE",C34)))</formula>
    </cfRule>
  </conditionalFormatting>
  <conditionalFormatting sqref="G34">
    <cfRule type="containsText" dxfId="140" priority="165" operator="containsText" text="FALSE">
      <formula>NOT(ISERROR(SEARCH("FALSE",G34)))</formula>
    </cfRule>
  </conditionalFormatting>
  <conditionalFormatting sqref="K34">
    <cfRule type="containsText" dxfId="139" priority="162" operator="containsText" text="FALSE">
      <formula>NOT(ISERROR(SEARCH("FALSE",K34)))</formula>
    </cfRule>
  </conditionalFormatting>
  <conditionalFormatting sqref="H34">
    <cfRule type="containsText" dxfId="138" priority="164" operator="containsText" text="FALSE">
      <formula>NOT(ISERROR(SEARCH("FALSE",H34)))</formula>
    </cfRule>
  </conditionalFormatting>
  <conditionalFormatting sqref="D34">
    <cfRule type="containsText" dxfId="137" priority="163" operator="containsText" text="FALSE">
      <formula>NOT(ISERROR(SEARCH("FALSE",D34)))</formula>
    </cfRule>
  </conditionalFormatting>
  <conditionalFormatting sqref="L34">
    <cfRule type="containsText" dxfId="136" priority="161" operator="containsText" text="FALSE">
      <formula>NOT(ISERROR(SEARCH("FALSE",L34)))</formula>
    </cfRule>
  </conditionalFormatting>
  <conditionalFormatting sqref="C36">
    <cfRule type="containsText" dxfId="135" priority="157" operator="containsText" text="FALSE">
      <formula>NOT(ISERROR(SEARCH("FALSE",C36)))</formula>
    </cfRule>
  </conditionalFormatting>
  <conditionalFormatting sqref="O34">
    <cfRule type="containsText" dxfId="134" priority="159" operator="containsText" text="FALSE">
      <formula>NOT(ISERROR(SEARCH("FALSE",O34)))</formula>
    </cfRule>
  </conditionalFormatting>
  <conditionalFormatting sqref="P34">
    <cfRule type="containsText" dxfId="133" priority="158" operator="containsText" text="FALSE">
      <formula>NOT(ISERROR(SEARCH("FALSE",P34)))</formula>
    </cfRule>
  </conditionalFormatting>
  <conditionalFormatting sqref="H36">
    <cfRule type="containsText" dxfId="132" priority="155" operator="containsText" text="FALSE">
      <formula>NOT(ISERROR(SEARCH("FALSE",H36)))</formula>
    </cfRule>
  </conditionalFormatting>
  <conditionalFormatting sqref="G36">
    <cfRule type="containsText" dxfId="131" priority="156" operator="containsText" text="FALSE">
      <formula>NOT(ISERROR(SEARCH("FALSE",G36)))</formula>
    </cfRule>
  </conditionalFormatting>
  <conditionalFormatting sqref="K36">
    <cfRule type="containsText" dxfId="130" priority="153" operator="containsText" text="FALSE">
      <formula>NOT(ISERROR(SEARCH("FALSE",K36)))</formula>
    </cfRule>
  </conditionalFormatting>
  <conditionalFormatting sqref="D36">
    <cfRule type="containsText" dxfId="129" priority="154" operator="containsText" text="FALSE">
      <formula>NOT(ISERROR(SEARCH("FALSE",D36)))</formula>
    </cfRule>
  </conditionalFormatting>
  <conditionalFormatting sqref="L36">
    <cfRule type="containsText" dxfId="128" priority="152" operator="containsText" text="FALSE">
      <formula>NOT(ISERROR(SEARCH("FALSE",L36)))</formula>
    </cfRule>
  </conditionalFormatting>
  <conditionalFormatting sqref="C40">
    <cfRule type="containsText" dxfId="127" priority="128" operator="containsText" text="FALSE">
      <formula>NOT(ISERROR(SEARCH("FALSE",C40)))</formula>
    </cfRule>
  </conditionalFormatting>
  <conditionalFormatting sqref="O36">
    <cfRule type="containsText" dxfId="126" priority="150" operator="containsText" text="FALSE">
      <formula>NOT(ISERROR(SEARCH("FALSE",O36)))</formula>
    </cfRule>
  </conditionalFormatting>
  <conditionalFormatting sqref="P36">
    <cfRule type="containsText" dxfId="125" priority="149" operator="containsText" text="FALSE">
      <formula>NOT(ISERROR(SEARCH("FALSE",P36)))</formula>
    </cfRule>
  </conditionalFormatting>
  <conditionalFormatting sqref="D38">
    <cfRule type="containsText" dxfId="124" priority="144" operator="containsText" text="FALSE">
      <formula>NOT(ISERROR(SEARCH("FALSE",D38)))</formula>
    </cfRule>
  </conditionalFormatting>
  <conditionalFormatting sqref="C38">
    <cfRule type="containsText" dxfId="123" priority="147" operator="containsText" text="FALSE">
      <formula>NOT(ISERROR(SEARCH("FALSE",C38)))</formula>
    </cfRule>
  </conditionalFormatting>
  <conditionalFormatting sqref="G38">
    <cfRule type="containsText" dxfId="122" priority="146" operator="containsText" text="FALSE">
      <formula>NOT(ISERROR(SEARCH("FALSE",G38)))</formula>
    </cfRule>
  </conditionalFormatting>
  <conditionalFormatting sqref="K38">
    <cfRule type="containsText" dxfId="121" priority="143" operator="containsText" text="FALSE">
      <formula>NOT(ISERROR(SEARCH("FALSE",K38)))</formula>
    </cfRule>
  </conditionalFormatting>
  <conditionalFormatting sqref="H38">
    <cfRule type="containsText" dxfId="120" priority="145" operator="containsText" text="FALSE">
      <formula>NOT(ISERROR(SEARCH("FALSE",H38)))</formula>
    </cfRule>
  </conditionalFormatting>
  <conditionalFormatting sqref="L38">
    <cfRule type="containsText" dxfId="119" priority="142" operator="containsText" text="FALSE">
      <formula>NOT(ISERROR(SEARCH("FALSE",L38)))</formula>
    </cfRule>
  </conditionalFormatting>
  <conditionalFormatting sqref="O38">
    <cfRule type="containsText" dxfId="118" priority="141" operator="containsText" text="FALSE">
      <formula>NOT(ISERROR(SEARCH("FALSE",O38)))</formula>
    </cfRule>
  </conditionalFormatting>
  <conditionalFormatting sqref="P38">
    <cfRule type="containsText" dxfId="117" priority="140" operator="containsText" text="FALSE">
      <formula>NOT(ISERROR(SEARCH("FALSE",P38)))</formula>
    </cfRule>
  </conditionalFormatting>
  <conditionalFormatting sqref="T38">
    <cfRule type="containsText" dxfId="116" priority="132" operator="containsText" text="FALSE">
      <formula>NOT(ISERROR(SEARCH("FALSE",T38)))</formula>
    </cfRule>
  </conditionalFormatting>
  <conditionalFormatting sqref="K40">
    <cfRule type="containsText" dxfId="115" priority="124" operator="containsText" text="FALSE">
      <formula>NOT(ISERROR(SEARCH("FALSE",K40)))</formula>
    </cfRule>
  </conditionalFormatting>
  <conditionalFormatting sqref="G12">
    <cfRule type="containsText" dxfId="114" priority="130" operator="containsText" text="FALSE">
      <formula>NOT(ISERROR(SEARCH("FALSE",G12)))</formula>
    </cfRule>
  </conditionalFormatting>
  <conditionalFormatting sqref="C12:D12 H12">
    <cfRule type="containsText" dxfId="113" priority="131" operator="containsText" text="FALSE">
      <formula>NOT(ISERROR(SEARCH("FALSE",C12)))</formula>
    </cfRule>
  </conditionalFormatting>
  <conditionalFormatting sqref="B12">
    <cfRule type="containsText" dxfId="112" priority="129" operator="containsText" text="FALSE">
      <formula>NOT(ISERROR(SEARCH("FALSE",B12)))</formula>
    </cfRule>
  </conditionalFormatting>
  <conditionalFormatting sqref="D40">
    <cfRule type="containsText" dxfId="111" priority="125" operator="containsText" text="FALSE">
      <formula>NOT(ISERROR(SEARCH("FALSE",D40)))</formula>
    </cfRule>
  </conditionalFormatting>
  <conditionalFormatting sqref="D42">
    <cfRule type="containsText" dxfId="110" priority="114" operator="containsText" text="FALSE">
      <formula>NOT(ISERROR(SEARCH("FALSE",D42)))</formula>
    </cfRule>
  </conditionalFormatting>
  <conditionalFormatting sqref="G42">
    <cfRule type="containsText" dxfId="109" priority="113" operator="containsText" text="FALSE">
      <formula>NOT(ISERROR(SEARCH("FALSE",G42)))</formula>
    </cfRule>
  </conditionalFormatting>
  <conditionalFormatting sqref="L40">
    <cfRule type="containsText" dxfId="108" priority="123" operator="containsText" text="FALSE">
      <formula>NOT(ISERROR(SEARCH("FALSE",L40)))</formula>
    </cfRule>
  </conditionalFormatting>
  <conditionalFormatting sqref="O40">
    <cfRule type="containsText" dxfId="107" priority="122" operator="containsText" text="FALSE">
      <formula>NOT(ISERROR(SEARCH("FALSE",O40)))</formula>
    </cfRule>
  </conditionalFormatting>
  <conditionalFormatting sqref="P40">
    <cfRule type="containsText" dxfId="106" priority="121" operator="containsText" text="FALSE">
      <formula>NOT(ISERROR(SEARCH("FALSE",P40)))</formula>
    </cfRule>
  </conditionalFormatting>
  <conditionalFormatting sqref="H40">
    <cfRule type="containsText" dxfId="105" priority="116" operator="containsText" text="FALSE">
      <formula>NOT(ISERROR(SEARCH("FALSE",H40)))</formula>
    </cfRule>
  </conditionalFormatting>
  <conditionalFormatting sqref="S40">
    <cfRule type="containsText" dxfId="104" priority="119" operator="containsText" text="FALSE">
      <formula>NOT(ISERROR(SEARCH("FALSE",S40)))</formula>
    </cfRule>
  </conditionalFormatting>
  <conditionalFormatting sqref="T40">
    <cfRule type="containsText" dxfId="103" priority="118" operator="containsText" text="FALSE">
      <formula>NOT(ISERROR(SEARCH("FALSE",T40)))</formula>
    </cfRule>
  </conditionalFormatting>
  <conditionalFormatting sqref="G40">
    <cfRule type="containsText" dxfId="102" priority="117" operator="containsText" text="FALSE">
      <formula>NOT(ISERROR(SEARCH("FALSE",G40)))</formula>
    </cfRule>
  </conditionalFormatting>
  <conditionalFormatting sqref="B40">
    <cfRule type="containsText" dxfId="101" priority="108" operator="containsText" text="FALSE">
      <formula>NOT(ISERROR(SEARCH("FALSE",B40)))</formula>
    </cfRule>
  </conditionalFormatting>
  <conditionalFormatting sqref="C42">
    <cfRule type="containsText" dxfId="100" priority="115" operator="containsText" text="FALSE">
      <formula>NOT(ISERROR(SEARCH("FALSE",C42)))</formula>
    </cfRule>
  </conditionalFormatting>
  <conditionalFormatting sqref="B36">
    <cfRule type="containsText" dxfId="99" priority="106" operator="containsText" text="FALSE">
      <formula>NOT(ISERROR(SEARCH("FALSE",B36)))</formula>
    </cfRule>
  </conditionalFormatting>
  <conditionalFormatting sqref="B34">
    <cfRule type="containsText" dxfId="98" priority="105" operator="containsText" text="FALSE">
      <formula>NOT(ISERROR(SEARCH("FALSE",B34)))</formula>
    </cfRule>
  </conditionalFormatting>
  <conditionalFormatting sqref="H42">
    <cfRule type="containsText" dxfId="97" priority="112" operator="containsText" text="FALSE">
      <formula>NOT(ISERROR(SEARCH("FALSE",H42)))</formula>
    </cfRule>
  </conditionalFormatting>
  <conditionalFormatting sqref="K42">
    <cfRule type="containsText" dxfId="96" priority="111" operator="containsText" text="FALSE">
      <formula>NOT(ISERROR(SEARCH("FALSE",K42)))</formula>
    </cfRule>
  </conditionalFormatting>
  <conditionalFormatting sqref="L42">
    <cfRule type="containsText" dxfId="95" priority="110" operator="containsText" text="FALSE">
      <formula>NOT(ISERROR(SEARCH("FALSE",L42)))</formula>
    </cfRule>
  </conditionalFormatting>
  <conditionalFormatting sqref="B42">
    <cfRule type="containsText" dxfId="94" priority="109" operator="containsText" text="FALSE">
      <formula>NOT(ISERROR(SEARCH("FALSE",B42)))</formula>
    </cfRule>
  </conditionalFormatting>
  <conditionalFormatting sqref="B38">
    <cfRule type="containsText" dxfId="93" priority="107" operator="containsText" text="FALSE">
      <formula>NOT(ISERROR(SEARCH("FALSE",B38)))</formula>
    </cfRule>
  </conditionalFormatting>
  <conditionalFormatting sqref="C44">
    <cfRule type="containsText" dxfId="92" priority="104" operator="containsText" text="FALSE">
      <formula>NOT(ISERROR(SEARCH("FALSE",C44)))</formula>
    </cfRule>
  </conditionalFormatting>
  <conditionalFormatting sqref="D44">
    <cfRule type="containsText" dxfId="91" priority="103" operator="containsText" text="FALSE">
      <formula>NOT(ISERROR(SEARCH("FALSE",D44)))</formula>
    </cfRule>
  </conditionalFormatting>
  <conditionalFormatting sqref="H44">
    <cfRule type="containsText" dxfId="90" priority="101" operator="containsText" text="FALSE">
      <formula>NOT(ISERROR(SEARCH("FALSE",H44)))</formula>
    </cfRule>
  </conditionalFormatting>
  <conditionalFormatting sqref="G44">
    <cfRule type="containsText" dxfId="89" priority="102" operator="containsText" text="FALSE">
      <formula>NOT(ISERROR(SEARCH("FALSE",G44)))</formula>
    </cfRule>
  </conditionalFormatting>
  <conditionalFormatting sqref="K44">
    <cfRule type="containsText" dxfId="88" priority="100" operator="containsText" text="FALSE">
      <formula>NOT(ISERROR(SEARCH("FALSE",K44)))</formula>
    </cfRule>
  </conditionalFormatting>
  <conditionalFormatting sqref="L44">
    <cfRule type="containsText" dxfId="87" priority="99" operator="containsText" text="FALSE">
      <formula>NOT(ISERROR(SEARCH("FALSE",L44)))</formula>
    </cfRule>
  </conditionalFormatting>
  <conditionalFormatting sqref="O44:P44">
    <cfRule type="containsText" dxfId="86" priority="98" operator="containsText" text="FALSE">
      <formula>NOT(ISERROR(SEARCH("FALSE",O44)))</formula>
    </cfRule>
  </conditionalFormatting>
  <conditionalFormatting sqref="B44">
    <cfRule type="containsText" dxfId="85" priority="97" operator="containsText" text="FALSE">
      <formula>NOT(ISERROR(SEARCH("FALSE",B44)))</formula>
    </cfRule>
  </conditionalFormatting>
  <conditionalFormatting sqref="B74 H74 D74">
    <cfRule type="containsText" dxfId="84" priority="96" operator="containsText" text="FALSE">
      <formula>NOT(ISERROR(SEARCH("FALSE",B74)))</formula>
    </cfRule>
  </conditionalFormatting>
  <conditionalFormatting sqref="C74">
    <cfRule type="containsText" dxfId="83" priority="95" operator="containsText" text="FALSE">
      <formula>NOT(ISERROR(SEARCH("FALSE",C74)))</formula>
    </cfRule>
  </conditionalFormatting>
  <conditionalFormatting sqref="G74">
    <cfRule type="containsText" dxfId="82" priority="94" operator="containsText" text="FALSE">
      <formula>NOT(ISERROR(SEARCH("FALSE",G74)))</formula>
    </cfRule>
  </conditionalFormatting>
  <conditionalFormatting sqref="L74">
    <cfRule type="containsText" dxfId="81" priority="93" operator="containsText" text="FALSE">
      <formula>NOT(ISERROR(SEARCH("FALSE",L74)))</formula>
    </cfRule>
  </conditionalFormatting>
  <conditionalFormatting sqref="K74">
    <cfRule type="containsText" dxfId="80" priority="92" operator="containsText" text="FALSE">
      <formula>NOT(ISERROR(SEARCH("FALSE",K74)))</formula>
    </cfRule>
  </conditionalFormatting>
  <conditionalFormatting sqref="B76">
    <cfRule type="containsText" dxfId="79" priority="89" operator="containsText" text="FALSE">
      <formula>NOT(ISERROR(SEARCH("FALSE",B76)))</formula>
    </cfRule>
  </conditionalFormatting>
  <conditionalFormatting sqref="C76">
    <cfRule type="containsText" dxfId="78" priority="91" operator="containsText" text="FALSE">
      <formula>NOT(ISERROR(SEARCH("FALSE",C76)))</formula>
    </cfRule>
  </conditionalFormatting>
  <conditionalFormatting sqref="G76">
    <cfRule type="containsText" dxfId="77" priority="90" operator="containsText" text="FALSE">
      <formula>NOT(ISERROR(SEARCH("FALSE",G76)))</formula>
    </cfRule>
  </conditionalFormatting>
  <conditionalFormatting sqref="K76">
    <cfRule type="containsText" dxfId="76" priority="86" operator="containsText" text="FALSE">
      <formula>NOT(ISERROR(SEARCH("FALSE",K76)))</formula>
    </cfRule>
  </conditionalFormatting>
  <conditionalFormatting sqref="H76">
    <cfRule type="containsText" dxfId="75" priority="88" operator="containsText" text="FALSE">
      <formula>NOT(ISERROR(SEARCH("FALSE",H76)))</formula>
    </cfRule>
  </conditionalFormatting>
  <conditionalFormatting sqref="D76">
    <cfRule type="containsText" dxfId="74" priority="87" operator="containsText" text="FALSE">
      <formula>NOT(ISERROR(SEARCH("FALSE",D76)))</formula>
    </cfRule>
  </conditionalFormatting>
  <conditionalFormatting sqref="S84">
    <cfRule type="containsText" dxfId="73" priority="51" operator="containsText" text="FALSE">
      <formula>NOT(ISERROR(SEARCH("FALSE",S84)))</formula>
    </cfRule>
  </conditionalFormatting>
  <conditionalFormatting sqref="L76">
    <cfRule type="containsText" dxfId="72" priority="85" operator="containsText" text="FALSE">
      <formula>NOT(ISERROR(SEARCH("FALSE",L76)))</formula>
    </cfRule>
  </conditionalFormatting>
  <conditionalFormatting sqref="C78">
    <cfRule type="containsText" dxfId="71" priority="84" operator="containsText" text="FALSE">
      <formula>NOT(ISERROR(SEARCH("FALSE",C78)))</formula>
    </cfRule>
  </conditionalFormatting>
  <conditionalFormatting sqref="G78">
    <cfRule type="containsText" dxfId="70" priority="83" operator="containsText" text="FALSE">
      <formula>NOT(ISERROR(SEARCH("FALSE",G78)))</formula>
    </cfRule>
  </conditionalFormatting>
  <conditionalFormatting sqref="K78">
    <cfRule type="containsText" dxfId="69" priority="80" operator="containsText" text="FALSE">
      <formula>NOT(ISERROR(SEARCH("FALSE",K78)))</formula>
    </cfRule>
  </conditionalFormatting>
  <conditionalFormatting sqref="H78">
    <cfRule type="containsText" dxfId="68" priority="82" operator="containsText" text="FALSE">
      <formula>NOT(ISERROR(SEARCH("FALSE",H78)))</formula>
    </cfRule>
  </conditionalFormatting>
  <conditionalFormatting sqref="K80">
    <cfRule type="containsText" dxfId="67" priority="71" operator="containsText" text="FALSE">
      <formula>NOT(ISERROR(SEARCH("FALSE",K80)))</formula>
    </cfRule>
  </conditionalFormatting>
  <conditionalFormatting sqref="L78">
    <cfRule type="containsText" dxfId="66" priority="79" operator="containsText" text="FALSE">
      <formula>NOT(ISERROR(SEARCH("FALSE",L78)))</formula>
    </cfRule>
  </conditionalFormatting>
  <conditionalFormatting sqref="B78">
    <cfRule type="containsText" dxfId="65" priority="78" operator="containsText" text="FALSE">
      <formula>NOT(ISERROR(SEARCH("FALSE",B78)))</formula>
    </cfRule>
  </conditionalFormatting>
  <conditionalFormatting sqref="O78">
    <cfRule type="containsText" dxfId="64" priority="77" operator="containsText" text="FALSE">
      <formula>NOT(ISERROR(SEARCH("FALSE",O78)))</formula>
    </cfRule>
  </conditionalFormatting>
  <conditionalFormatting sqref="P78">
    <cfRule type="containsText" dxfId="63" priority="76" operator="containsText" text="FALSE">
      <formula>NOT(ISERROR(SEARCH("FALSE",P78)))</formula>
    </cfRule>
  </conditionalFormatting>
  <conditionalFormatting sqref="C80">
    <cfRule type="containsText" dxfId="62" priority="75" operator="containsText" text="FALSE">
      <formula>NOT(ISERROR(SEARCH("FALSE",C80)))</formula>
    </cfRule>
  </conditionalFormatting>
  <conditionalFormatting sqref="G80">
    <cfRule type="containsText" dxfId="61" priority="74" operator="containsText" text="FALSE">
      <formula>NOT(ISERROR(SEARCH("FALSE",G80)))</formula>
    </cfRule>
  </conditionalFormatting>
  <conditionalFormatting sqref="H80">
    <cfRule type="containsText" dxfId="60" priority="73" operator="containsText" text="FALSE">
      <formula>NOT(ISERROR(SEARCH("FALSE",H80)))</formula>
    </cfRule>
  </conditionalFormatting>
  <conditionalFormatting sqref="K82">
    <cfRule type="containsText" dxfId="59" priority="63" operator="containsText" text="FALSE">
      <formula>NOT(ISERROR(SEARCH("FALSE",K82)))</formula>
    </cfRule>
  </conditionalFormatting>
  <conditionalFormatting sqref="L80">
    <cfRule type="containsText" dxfId="58" priority="70" operator="containsText" text="FALSE">
      <formula>NOT(ISERROR(SEARCH("FALSE",L80)))</formula>
    </cfRule>
  </conditionalFormatting>
  <conditionalFormatting sqref="C82">
    <cfRule type="containsText" dxfId="57" priority="67" operator="containsText" text="FALSE">
      <formula>NOT(ISERROR(SEARCH("FALSE",C82)))</formula>
    </cfRule>
  </conditionalFormatting>
  <conditionalFormatting sqref="O80">
    <cfRule type="containsText" dxfId="56" priority="69" operator="containsText" text="FALSE">
      <formula>NOT(ISERROR(SEARCH("FALSE",O80)))</formula>
    </cfRule>
  </conditionalFormatting>
  <conditionalFormatting sqref="P80">
    <cfRule type="containsText" dxfId="55" priority="68" operator="containsText" text="FALSE">
      <formula>NOT(ISERROR(SEARCH("FALSE",P80)))</formula>
    </cfRule>
  </conditionalFormatting>
  <conditionalFormatting sqref="P82">
    <cfRule type="containsText" dxfId="54" priority="60" operator="containsText" text="FALSE">
      <formula>NOT(ISERROR(SEARCH("FALSE",P82)))</formula>
    </cfRule>
  </conditionalFormatting>
  <conditionalFormatting sqref="O82">
    <cfRule type="containsText" dxfId="53" priority="61" operator="containsText" text="FALSE">
      <formula>NOT(ISERROR(SEARCH("FALSE",O82)))</formula>
    </cfRule>
  </conditionalFormatting>
  <conditionalFormatting sqref="L82">
    <cfRule type="containsText" dxfId="52" priority="62" operator="containsText" text="FALSE">
      <formula>NOT(ISERROR(SEARCH("FALSE",L82)))</formula>
    </cfRule>
  </conditionalFormatting>
  <conditionalFormatting sqref="C86">
    <cfRule type="containsText" dxfId="51" priority="49" operator="containsText" text="FALSE">
      <formula>NOT(ISERROR(SEARCH("FALSE",C86)))</formula>
    </cfRule>
  </conditionalFormatting>
  <conditionalFormatting sqref="C84">
    <cfRule type="containsText" dxfId="50" priority="59" operator="containsText" text="FALSE">
      <formula>NOT(ISERROR(SEARCH("FALSE",C84)))</formula>
    </cfRule>
  </conditionalFormatting>
  <conditionalFormatting sqref="G84">
    <cfRule type="containsText" dxfId="49" priority="58" operator="containsText" text="FALSE">
      <formula>NOT(ISERROR(SEARCH("FALSE",G84)))</formula>
    </cfRule>
  </conditionalFormatting>
  <conditionalFormatting sqref="K84">
    <cfRule type="containsText" dxfId="48" priority="55" operator="containsText" text="FALSE">
      <formula>NOT(ISERROR(SEARCH("FALSE",K84)))</formula>
    </cfRule>
  </conditionalFormatting>
  <conditionalFormatting sqref="H84">
    <cfRule type="containsText" dxfId="47" priority="57" operator="containsText" text="FALSE">
      <formula>NOT(ISERROR(SEARCH("FALSE",H84)))</formula>
    </cfRule>
  </conditionalFormatting>
  <conditionalFormatting sqref="L84">
    <cfRule type="containsText" dxfId="46" priority="54" operator="containsText" text="FALSE">
      <formula>NOT(ISERROR(SEARCH("FALSE",L84)))</formula>
    </cfRule>
  </conditionalFormatting>
  <conditionalFormatting sqref="O84">
    <cfRule type="containsText" dxfId="45" priority="53" operator="containsText" text="FALSE">
      <formula>NOT(ISERROR(SEARCH("FALSE",O84)))</formula>
    </cfRule>
  </conditionalFormatting>
  <conditionalFormatting sqref="P84">
    <cfRule type="containsText" dxfId="44" priority="52" operator="containsText" text="FALSE">
      <formula>NOT(ISERROR(SEARCH("FALSE",P84)))</formula>
    </cfRule>
  </conditionalFormatting>
  <conditionalFormatting sqref="T84">
    <cfRule type="containsText" dxfId="43" priority="50" operator="containsText" text="FALSE">
      <formula>NOT(ISERROR(SEARCH("FALSE",T84)))</formula>
    </cfRule>
  </conditionalFormatting>
  <conditionalFormatting sqref="K86">
    <cfRule type="containsText" dxfId="42" priority="47" operator="containsText" text="FALSE">
      <formula>NOT(ISERROR(SEARCH("FALSE",K86)))</formula>
    </cfRule>
  </conditionalFormatting>
  <conditionalFormatting sqref="D88">
    <cfRule type="containsText" dxfId="41" priority="38" operator="containsText" text="FALSE">
      <formula>NOT(ISERROR(SEARCH("FALSE",D88)))</formula>
    </cfRule>
  </conditionalFormatting>
  <conditionalFormatting sqref="G88">
    <cfRule type="containsText" dxfId="40" priority="37" operator="containsText" text="FALSE">
      <formula>NOT(ISERROR(SEARCH("FALSE",G88)))</formula>
    </cfRule>
  </conditionalFormatting>
  <conditionalFormatting sqref="L86">
    <cfRule type="containsText" dxfId="39" priority="46" operator="containsText" text="FALSE">
      <formula>NOT(ISERROR(SEARCH("FALSE",L86)))</formula>
    </cfRule>
  </conditionalFormatting>
  <conditionalFormatting sqref="O86">
    <cfRule type="containsText" dxfId="38" priority="45" operator="containsText" text="FALSE">
      <formula>NOT(ISERROR(SEARCH("FALSE",O86)))</formula>
    </cfRule>
  </conditionalFormatting>
  <conditionalFormatting sqref="G86">
    <cfRule type="containsText" dxfId="37" priority="41" operator="containsText" text="FALSE">
      <formula>NOT(ISERROR(SEARCH("FALSE",G86)))</formula>
    </cfRule>
  </conditionalFormatting>
  <conditionalFormatting sqref="H86">
    <cfRule type="containsText" dxfId="36" priority="40" operator="containsText" text="FALSE">
      <formula>NOT(ISERROR(SEARCH("FALSE",H86)))</formula>
    </cfRule>
  </conditionalFormatting>
  <conditionalFormatting sqref="B86">
    <cfRule type="containsText" dxfId="35" priority="32" operator="containsText" text="FALSE">
      <formula>NOT(ISERROR(SEARCH("FALSE",B86)))</formula>
    </cfRule>
  </conditionalFormatting>
  <conditionalFormatting sqref="C88">
    <cfRule type="containsText" dxfId="34" priority="39" operator="containsText" text="FALSE">
      <formula>NOT(ISERROR(SEARCH("FALSE",C88)))</formula>
    </cfRule>
  </conditionalFormatting>
  <conditionalFormatting sqref="B82">
    <cfRule type="containsText" dxfId="33" priority="30" operator="containsText" text="FALSE">
      <formula>NOT(ISERROR(SEARCH("FALSE",B82)))</formula>
    </cfRule>
  </conditionalFormatting>
  <conditionalFormatting sqref="B80">
    <cfRule type="containsText" dxfId="32" priority="29" operator="containsText" text="FALSE">
      <formula>NOT(ISERROR(SEARCH("FALSE",B80)))</formula>
    </cfRule>
  </conditionalFormatting>
  <conditionalFormatting sqref="H88">
    <cfRule type="containsText" dxfId="31" priority="36" operator="containsText" text="FALSE">
      <formula>NOT(ISERROR(SEARCH("FALSE",H88)))</formula>
    </cfRule>
  </conditionalFormatting>
  <conditionalFormatting sqref="K88">
    <cfRule type="containsText" dxfId="30" priority="35" operator="containsText" text="FALSE">
      <formula>NOT(ISERROR(SEARCH("FALSE",K88)))</formula>
    </cfRule>
  </conditionalFormatting>
  <conditionalFormatting sqref="L88">
    <cfRule type="containsText" dxfId="29" priority="34" operator="containsText" text="FALSE">
      <formula>NOT(ISERROR(SEARCH("FALSE",L88)))</formula>
    </cfRule>
  </conditionalFormatting>
  <conditionalFormatting sqref="B88">
    <cfRule type="containsText" dxfId="28" priority="33" operator="containsText" text="FALSE">
      <formula>NOT(ISERROR(SEARCH("FALSE",B88)))</formula>
    </cfRule>
  </conditionalFormatting>
  <conditionalFormatting sqref="B84">
    <cfRule type="containsText" dxfId="27" priority="31" operator="containsText" text="FALSE">
      <formula>NOT(ISERROR(SEARCH("FALSE",B84)))</formula>
    </cfRule>
  </conditionalFormatting>
  <conditionalFormatting sqref="C90">
    <cfRule type="containsText" dxfId="26" priority="28" operator="containsText" text="FALSE">
      <formula>NOT(ISERROR(SEARCH("FALSE",C90)))</formula>
    </cfRule>
  </conditionalFormatting>
  <conditionalFormatting sqref="D90">
    <cfRule type="containsText" dxfId="25" priority="27" operator="containsText" text="FALSE">
      <formula>NOT(ISERROR(SEARCH("FALSE",D90)))</formula>
    </cfRule>
  </conditionalFormatting>
  <conditionalFormatting sqref="H90">
    <cfRule type="containsText" dxfId="24" priority="25" operator="containsText" text="FALSE">
      <formula>NOT(ISERROR(SEARCH("FALSE",H90)))</formula>
    </cfRule>
  </conditionalFormatting>
  <conditionalFormatting sqref="G90">
    <cfRule type="containsText" dxfId="23" priority="26" operator="containsText" text="FALSE">
      <formula>NOT(ISERROR(SEARCH("FALSE",G90)))</formula>
    </cfRule>
  </conditionalFormatting>
  <conditionalFormatting sqref="K90">
    <cfRule type="containsText" dxfId="22" priority="24" operator="containsText" text="FALSE">
      <formula>NOT(ISERROR(SEARCH("FALSE",K90)))</formula>
    </cfRule>
  </conditionalFormatting>
  <conditionalFormatting sqref="L90">
    <cfRule type="containsText" dxfId="21" priority="23" operator="containsText" text="FALSE">
      <formula>NOT(ISERROR(SEARCH("FALSE",L90)))</formula>
    </cfRule>
  </conditionalFormatting>
  <conditionalFormatting sqref="O90:P90">
    <cfRule type="containsText" dxfId="20" priority="22" operator="containsText" text="FALSE">
      <formula>NOT(ISERROR(SEARCH("FALSE",O90)))</formula>
    </cfRule>
  </conditionalFormatting>
  <conditionalFormatting sqref="B90">
    <cfRule type="containsText" dxfId="19" priority="21" operator="containsText" text="FALSE">
      <formula>NOT(ISERROR(SEARCH("FALSE",B90)))</formula>
    </cfRule>
  </conditionalFormatting>
  <conditionalFormatting sqref="D78">
    <cfRule type="containsText" dxfId="18" priority="20" operator="containsText" text="FALSE">
      <formula>NOT(ISERROR(SEARCH("FALSE",D78)))</formula>
    </cfRule>
  </conditionalFormatting>
  <conditionalFormatting sqref="D80">
    <cfRule type="containsText" dxfId="17" priority="19" operator="containsText" text="FALSE">
      <formula>NOT(ISERROR(SEARCH("FALSE",D80)))</formula>
    </cfRule>
  </conditionalFormatting>
  <conditionalFormatting sqref="D82">
    <cfRule type="containsText" dxfId="16" priority="18" operator="containsText" text="FALSE">
      <formula>NOT(ISERROR(SEARCH("FALSE",D82)))</formula>
    </cfRule>
  </conditionalFormatting>
  <conditionalFormatting sqref="D84">
    <cfRule type="containsText" dxfId="15" priority="17" operator="containsText" text="FALSE">
      <formula>NOT(ISERROR(SEARCH("FALSE",D84)))</formula>
    </cfRule>
  </conditionalFormatting>
  <conditionalFormatting sqref="D86">
    <cfRule type="containsText" dxfId="14" priority="16" operator="containsText" text="FALSE">
      <formula>NOT(ISERROR(SEARCH("FALSE",D86)))</formula>
    </cfRule>
  </conditionalFormatting>
  <conditionalFormatting sqref="G82">
    <cfRule type="containsText" dxfId="13" priority="15" operator="containsText" text="FALSE">
      <formula>NOT(ISERROR(SEARCH("FALSE",G82)))</formula>
    </cfRule>
  </conditionalFormatting>
  <conditionalFormatting sqref="H82">
    <cfRule type="containsText" dxfId="12" priority="14" operator="containsText" text="FALSE">
      <formula>NOT(ISERROR(SEARCH("FALSE",H82)))</formula>
    </cfRule>
  </conditionalFormatting>
  <conditionalFormatting sqref="P86">
    <cfRule type="containsText" dxfId="11" priority="13" operator="containsText" text="FALSE">
      <formula>NOT(ISERROR(SEARCH("FALSE",P86)))</formula>
    </cfRule>
  </conditionalFormatting>
  <conditionalFormatting sqref="T86">
    <cfRule type="containsText" dxfId="10" priority="12" operator="containsText" text="FALSE">
      <formula>NOT(ISERROR(SEARCH("FALSE",T86)))</formula>
    </cfRule>
  </conditionalFormatting>
  <conditionalFormatting sqref="S86">
    <cfRule type="containsText" dxfId="9" priority="11" operator="containsText" text="FALSE">
      <formula>NOT(ISERROR(SEARCH("FALSE",S86)))</formula>
    </cfRule>
  </conditionalFormatting>
  <conditionalFormatting sqref="D56">
    <cfRule type="containsText" dxfId="8" priority="10" operator="containsText" text="FALSE">
      <formula>NOT(ISERROR(SEARCH("FALSE",D56)))</formula>
    </cfRule>
  </conditionalFormatting>
  <conditionalFormatting sqref="B58">
    <cfRule type="containsText" dxfId="7" priority="9" operator="containsText" text="FALSE">
      <formula>NOT(ISERROR(SEARCH("FALSE",B58)))</formula>
    </cfRule>
  </conditionalFormatting>
  <conditionalFormatting sqref="B14">
    <cfRule type="containsText" dxfId="6" priority="2" operator="containsText" text="FALSE">
      <formula>NOT(ISERROR(SEARCH("FALSE",B14)))</formula>
    </cfRule>
  </conditionalFormatting>
  <conditionalFormatting sqref="G58:H58">
    <cfRule type="containsText" dxfId="5" priority="7" operator="containsText" text="FALSE">
      <formula>NOT(ISERROR(SEARCH("FALSE",G58)))</formula>
    </cfRule>
  </conditionalFormatting>
  <conditionalFormatting sqref="C58:D58">
    <cfRule type="containsText" dxfId="4" priority="6" operator="containsText" text="FALSE">
      <formula>NOT(ISERROR(SEARCH("FALSE",C58)))</formula>
    </cfRule>
  </conditionalFormatting>
  <conditionalFormatting sqref="C14">
    <cfRule type="containsText" dxfId="3" priority="4" operator="containsText" text="FALSE">
      <formula>NOT(ISERROR(SEARCH("FALSE",C14)))</formula>
    </cfRule>
  </conditionalFormatting>
  <conditionalFormatting sqref="D14">
    <cfRule type="containsText" dxfId="2" priority="5" operator="containsText" text="FALSE">
      <formula>NOT(ISERROR(SEARCH("FALSE",D14)))</formula>
    </cfRule>
  </conditionalFormatting>
  <conditionalFormatting sqref="G14:H14">
    <cfRule type="containsText" dxfId="1" priority="3" operator="containsText" text="FALSE">
      <formula>NOT(ISERROR(SEARCH("FALSE",G14)))</formula>
    </cfRule>
  </conditionalFormatting>
  <conditionalFormatting sqref="G6:H6 B6:D6">
    <cfRule type="containsText" dxfId="0" priority="1" operator="containsText" text="FALSE">
      <formula>NOT(ISERROR(SEARCH("FALSE",B6)))</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XFD64"/>
  <sheetViews>
    <sheetView zoomScaleNormal="100" workbookViewId="0"/>
  </sheetViews>
  <sheetFormatPr defaultColWidth="2" defaultRowHeight="15"/>
  <cols>
    <col min="1" max="1" width="22.28515625" customWidth="1"/>
    <col min="2" max="2" width="6.7109375" bestFit="1" customWidth="1"/>
    <col min="3" max="5" width="2" customWidth="1"/>
    <col min="103" max="103" width="2" customWidth="1"/>
  </cols>
  <sheetData>
    <row r="1" spans="1:16384" ht="18.75">
      <c r="A1" s="99" t="str">
        <f>CONCATENATE("Select a GPMC Chip Select in the 'Reg Dump' tab to see its waveform. Currently selected: Chip Select ",'Reg Dump'!$B$2)</f>
        <v>Select a GPMC Chip Select in the 'Reg Dump' tab to see its waveform. Currently selected: Chip Select 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row>
    <row r="3" spans="1:16384">
      <c r="A3" s="27" t="s">
        <v>511</v>
      </c>
    </row>
    <row r="4" spans="1:16384">
      <c r="B4" s="53"/>
    </row>
    <row r="6" spans="1:16384" ht="26.25">
      <c r="A6" s="81" t="s">
        <v>428</v>
      </c>
    </row>
    <row r="7" spans="1:16384">
      <c r="A7" s="53" t="s">
        <v>356</v>
      </c>
      <c r="C7" s="53">
        <v>-0.1</v>
      </c>
      <c r="D7" s="53">
        <v>0</v>
      </c>
      <c r="E7" s="53">
        <v>0.1</v>
      </c>
      <c r="F7" s="53">
        <f t="shared" ref="F7:BR7" si="0">E7+0.1</f>
        <v>0.2</v>
      </c>
      <c r="G7" s="53">
        <f t="shared" si="0"/>
        <v>0.30000000000000004</v>
      </c>
      <c r="H7" s="53">
        <f t="shared" si="0"/>
        <v>0.4</v>
      </c>
      <c r="I7" s="53">
        <f t="shared" si="0"/>
        <v>0.5</v>
      </c>
      <c r="J7" s="53">
        <f t="shared" si="0"/>
        <v>0.6</v>
      </c>
      <c r="K7" s="53">
        <f t="shared" si="0"/>
        <v>0.7</v>
      </c>
      <c r="L7" s="53">
        <f t="shared" si="0"/>
        <v>0.79999999999999993</v>
      </c>
      <c r="M7" s="53">
        <f t="shared" si="0"/>
        <v>0.89999999999999991</v>
      </c>
      <c r="N7" s="53">
        <f t="shared" si="0"/>
        <v>0.99999999999999989</v>
      </c>
      <c r="O7" s="53">
        <f t="shared" si="0"/>
        <v>1.0999999999999999</v>
      </c>
      <c r="P7" s="53">
        <f t="shared" si="0"/>
        <v>1.2</v>
      </c>
      <c r="Q7" s="53">
        <f t="shared" si="0"/>
        <v>1.3</v>
      </c>
      <c r="R7" s="53">
        <f t="shared" si="0"/>
        <v>1.4000000000000001</v>
      </c>
      <c r="S7" s="53">
        <f t="shared" si="0"/>
        <v>1.5000000000000002</v>
      </c>
      <c r="T7" s="53">
        <f t="shared" si="0"/>
        <v>1.6000000000000003</v>
      </c>
      <c r="U7" s="53">
        <f t="shared" si="0"/>
        <v>1.7000000000000004</v>
      </c>
      <c r="V7" s="53">
        <f t="shared" si="0"/>
        <v>1.8000000000000005</v>
      </c>
      <c r="W7" s="53">
        <f t="shared" si="0"/>
        <v>1.9000000000000006</v>
      </c>
      <c r="X7" s="53">
        <f t="shared" si="0"/>
        <v>2.0000000000000004</v>
      </c>
      <c r="Y7" s="53">
        <f t="shared" si="0"/>
        <v>2.1000000000000005</v>
      </c>
      <c r="Z7" s="53">
        <f t="shared" si="0"/>
        <v>2.2000000000000006</v>
      </c>
      <c r="AA7" s="53">
        <f t="shared" si="0"/>
        <v>2.3000000000000007</v>
      </c>
      <c r="AB7" s="53">
        <f t="shared" si="0"/>
        <v>2.4000000000000008</v>
      </c>
      <c r="AC7" s="53">
        <f t="shared" si="0"/>
        <v>2.5000000000000009</v>
      </c>
      <c r="AD7" s="53">
        <f t="shared" si="0"/>
        <v>2.600000000000001</v>
      </c>
      <c r="AE7" s="53">
        <f t="shared" si="0"/>
        <v>2.7000000000000011</v>
      </c>
      <c r="AF7" s="53">
        <f t="shared" si="0"/>
        <v>2.8000000000000012</v>
      </c>
      <c r="AG7" s="53">
        <f t="shared" si="0"/>
        <v>2.9000000000000012</v>
      </c>
      <c r="AH7" s="53">
        <f t="shared" si="0"/>
        <v>3.0000000000000013</v>
      </c>
      <c r="AI7" s="53">
        <f t="shared" si="0"/>
        <v>3.1000000000000014</v>
      </c>
      <c r="AJ7" s="53">
        <f t="shared" si="0"/>
        <v>3.2000000000000015</v>
      </c>
      <c r="AK7" s="53">
        <f t="shared" si="0"/>
        <v>3.3000000000000016</v>
      </c>
      <c r="AL7" s="53">
        <f t="shared" si="0"/>
        <v>3.4000000000000017</v>
      </c>
      <c r="AM7" s="53">
        <f t="shared" si="0"/>
        <v>3.5000000000000018</v>
      </c>
      <c r="AN7" s="53">
        <f t="shared" si="0"/>
        <v>3.6000000000000019</v>
      </c>
      <c r="AO7" s="53">
        <f t="shared" si="0"/>
        <v>3.700000000000002</v>
      </c>
      <c r="AP7" s="53">
        <f t="shared" si="0"/>
        <v>3.800000000000002</v>
      </c>
      <c r="AQ7" s="53">
        <f t="shared" si="0"/>
        <v>3.9000000000000021</v>
      </c>
      <c r="AR7" s="53">
        <f t="shared" si="0"/>
        <v>4.0000000000000018</v>
      </c>
      <c r="AS7" s="53">
        <f t="shared" si="0"/>
        <v>4.1000000000000014</v>
      </c>
      <c r="AT7" s="53">
        <f t="shared" si="0"/>
        <v>4.2000000000000011</v>
      </c>
      <c r="AU7" s="53">
        <f t="shared" si="0"/>
        <v>4.3000000000000007</v>
      </c>
      <c r="AV7" s="53">
        <f t="shared" si="0"/>
        <v>4.4000000000000004</v>
      </c>
      <c r="AW7" s="53">
        <f t="shared" si="0"/>
        <v>4.5</v>
      </c>
      <c r="AX7" s="53">
        <f t="shared" si="0"/>
        <v>4.5999999999999996</v>
      </c>
      <c r="AY7" s="53">
        <f t="shared" si="0"/>
        <v>4.6999999999999993</v>
      </c>
      <c r="AZ7" s="53">
        <f t="shared" si="0"/>
        <v>4.7999999999999989</v>
      </c>
      <c r="BA7" s="53">
        <f t="shared" si="0"/>
        <v>4.8999999999999986</v>
      </c>
      <c r="BB7" s="53">
        <f t="shared" si="0"/>
        <v>4.9999999999999982</v>
      </c>
      <c r="BC7" s="53">
        <f t="shared" si="0"/>
        <v>5.0999999999999979</v>
      </c>
      <c r="BD7" s="53">
        <f t="shared" si="0"/>
        <v>5.1999999999999975</v>
      </c>
      <c r="BE7" s="53">
        <f t="shared" si="0"/>
        <v>5.2999999999999972</v>
      </c>
      <c r="BF7" s="53">
        <f t="shared" si="0"/>
        <v>5.3999999999999968</v>
      </c>
      <c r="BG7" s="53">
        <f t="shared" si="0"/>
        <v>5.4999999999999964</v>
      </c>
      <c r="BH7" s="53">
        <f t="shared" si="0"/>
        <v>5.5999999999999961</v>
      </c>
      <c r="BI7" s="53">
        <f t="shared" si="0"/>
        <v>5.6999999999999957</v>
      </c>
      <c r="BJ7" s="53">
        <f t="shared" si="0"/>
        <v>5.7999999999999954</v>
      </c>
      <c r="BK7" s="53">
        <f t="shared" si="0"/>
        <v>5.899999999999995</v>
      </c>
      <c r="BL7" s="53">
        <f t="shared" si="0"/>
        <v>5.9999999999999947</v>
      </c>
      <c r="BM7" s="53">
        <f t="shared" si="0"/>
        <v>6.0999999999999943</v>
      </c>
      <c r="BN7" s="53">
        <f t="shared" si="0"/>
        <v>6.199999999999994</v>
      </c>
      <c r="BO7" s="53">
        <f t="shared" si="0"/>
        <v>6.2999999999999936</v>
      </c>
      <c r="BP7" s="53">
        <f t="shared" si="0"/>
        <v>6.3999999999999932</v>
      </c>
      <c r="BQ7" s="53">
        <f t="shared" si="0"/>
        <v>6.4999999999999929</v>
      </c>
      <c r="BR7" s="53">
        <f t="shared" si="0"/>
        <v>6.5999999999999925</v>
      </c>
      <c r="BS7" s="53">
        <f t="shared" ref="BS7:EE7" si="1">BR7+0.1</f>
        <v>6.6999999999999922</v>
      </c>
      <c r="BT7" s="53">
        <f t="shared" si="1"/>
        <v>6.7999999999999918</v>
      </c>
      <c r="BU7" s="53">
        <f t="shared" si="1"/>
        <v>6.8999999999999915</v>
      </c>
      <c r="BV7" s="53">
        <f t="shared" si="1"/>
        <v>6.9999999999999911</v>
      </c>
      <c r="BW7" s="53">
        <f t="shared" si="1"/>
        <v>7.0999999999999908</v>
      </c>
      <c r="BX7" s="53">
        <f t="shared" si="1"/>
        <v>7.1999999999999904</v>
      </c>
      <c r="BY7" s="53">
        <f t="shared" si="1"/>
        <v>7.2999999999999901</v>
      </c>
      <c r="BZ7" s="53">
        <f t="shared" si="1"/>
        <v>7.3999999999999897</v>
      </c>
      <c r="CA7" s="53">
        <f t="shared" si="1"/>
        <v>7.4999999999999893</v>
      </c>
      <c r="CB7" s="53">
        <f t="shared" si="1"/>
        <v>7.599999999999989</v>
      </c>
      <c r="CC7" s="53">
        <f t="shared" si="1"/>
        <v>7.6999999999999886</v>
      </c>
      <c r="CD7" s="53">
        <f t="shared" si="1"/>
        <v>7.7999999999999883</v>
      </c>
      <c r="CE7" s="53">
        <f t="shared" si="1"/>
        <v>7.8999999999999879</v>
      </c>
      <c r="CF7" s="53">
        <f t="shared" si="1"/>
        <v>7.9999999999999876</v>
      </c>
      <c r="CG7" s="53">
        <f t="shared" si="1"/>
        <v>8.0999999999999872</v>
      </c>
      <c r="CH7" s="53">
        <f t="shared" si="1"/>
        <v>8.1999999999999869</v>
      </c>
      <c r="CI7" s="53">
        <f t="shared" si="1"/>
        <v>8.2999999999999865</v>
      </c>
      <c r="CJ7" s="53">
        <f t="shared" si="1"/>
        <v>8.3999999999999861</v>
      </c>
      <c r="CK7" s="53">
        <f t="shared" si="1"/>
        <v>8.4999999999999858</v>
      </c>
      <c r="CL7" s="53">
        <f t="shared" si="1"/>
        <v>8.5999999999999854</v>
      </c>
      <c r="CM7" s="53">
        <f t="shared" si="1"/>
        <v>8.6999999999999851</v>
      </c>
      <c r="CN7" s="53">
        <f t="shared" si="1"/>
        <v>8.7999999999999847</v>
      </c>
      <c r="CO7" s="53">
        <f t="shared" si="1"/>
        <v>8.8999999999999844</v>
      </c>
      <c r="CP7" s="53">
        <f t="shared" si="1"/>
        <v>8.999999999999984</v>
      </c>
      <c r="CQ7" s="53">
        <f t="shared" si="1"/>
        <v>9.0999999999999837</v>
      </c>
      <c r="CR7" s="53">
        <f t="shared" si="1"/>
        <v>9.1999999999999833</v>
      </c>
      <c r="CS7" s="53">
        <f t="shared" si="1"/>
        <v>9.2999999999999829</v>
      </c>
      <c r="CT7" s="53">
        <f t="shared" si="1"/>
        <v>9.3999999999999826</v>
      </c>
      <c r="CU7" s="53">
        <f t="shared" si="1"/>
        <v>9.4999999999999822</v>
      </c>
      <c r="CV7" s="53">
        <f t="shared" si="1"/>
        <v>9.5999999999999819</v>
      </c>
      <c r="CW7" s="53">
        <f t="shared" si="1"/>
        <v>9.6999999999999815</v>
      </c>
      <c r="CX7" s="53">
        <f t="shared" si="1"/>
        <v>9.7999999999999812</v>
      </c>
      <c r="CY7" s="53">
        <f t="shared" si="1"/>
        <v>9.8999999999999808</v>
      </c>
      <c r="CZ7" s="53">
        <f t="shared" si="1"/>
        <v>9.9999999999999805</v>
      </c>
      <c r="DA7" s="53">
        <f t="shared" si="1"/>
        <v>10.09999999999998</v>
      </c>
      <c r="DB7" s="53">
        <f t="shared" si="1"/>
        <v>10.19999999999998</v>
      </c>
      <c r="DC7" s="53">
        <f t="shared" si="1"/>
        <v>10.299999999999979</v>
      </c>
      <c r="DD7" s="53">
        <f t="shared" si="1"/>
        <v>10.399999999999979</v>
      </c>
      <c r="DE7" s="53">
        <f t="shared" si="1"/>
        <v>10.499999999999979</v>
      </c>
      <c r="DF7" s="53">
        <f t="shared" si="1"/>
        <v>10.599999999999978</v>
      </c>
      <c r="DG7" s="53">
        <f t="shared" si="1"/>
        <v>10.699999999999978</v>
      </c>
      <c r="DH7" s="53">
        <f t="shared" si="1"/>
        <v>10.799999999999978</v>
      </c>
      <c r="DI7" s="53">
        <f t="shared" si="1"/>
        <v>10.899999999999977</v>
      </c>
      <c r="DJ7" s="53">
        <f t="shared" si="1"/>
        <v>10.999999999999977</v>
      </c>
      <c r="DK7" s="53">
        <f t="shared" si="1"/>
        <v>11.099999999999977</v>
      </c>
      <c r="DL7" s="53">
        <f t="shared" si="1"/>
        <v>11.199999999999976</v>
      </c>
      <c r="DM7" s="53">
        <f t="shared" si="1"/>
        <v>11.299999999999976</v>
      </c>
      <c r="DN7" s="53">
        <f t="shared" si="1"/>
        <v>11.399999999999975</v>
      </c>
      <c r="DO7" s="53">
        <f t="shared" si="1"/>
        <v>11.499999999999975</v>
      </c>
      <c r="DP7" s="53">
        <f t="shared" si="1"/>
        <v>11.599999999999975</v>
      </c>
      <c r="DQ7" s="53">
        <f t="shared" si="1"/>
        <v>11.699999999999974</v>
      </c>
      <c r="DR7" s="53">
        <f t="shared" si="1"/>
        <v>11.799999999999974</v>
      </c>
      <c r="DS7" s="53">
        <f t="shared" si="1"/>
        <v>11.899999999999974</v>
      </c>
      <c r="DT7" s="53">
        <f t="shared" si="1"/>
        <v>11.999999999999973</v>
      </c>
      <c r="DU7" s="53">
        <f t="shared" si="1"/>
        <v>12.099999999999973</v>
      </c>
      <c r="DV7" s="53">
        <f t="shared" si="1"/>
        <v>12.199999999999973</v>
      </c>
      <c r="DW7" s="53">
        <f t="shared" si="1"/>
        <v>12.299999999999972</v>
      </c>
      <c r="DX7" s="53">
        <f t="shared" si="1"/>
        <v>12.399999999999972</v>
      </c>
      <c r="DY7" s="53">
        <f t="shared" si="1"/>
        <v>12.499999999999972</v>
      </c>
      <c r="DZ7" s="53">
        <f t="shared" si="1"/>
        <v>12.599999999999971</v>
      </c>
      <c r="EA7" s="53">
        <f t="shared" si="1"/>
        <v>12.699999999999971</v>
      </c>
      <c r="EB7" s="53">
        <f t="shared" si="1"/>
        <v>12.799999999999971</v>
      </c>
      <c r="EC7" s="53">
        <f t="shared" si="1"/>
        <v>12.89999999999997</v>
      </c>
      <c r="ED7" s="53">
        <f t="shared" si="1"/>
        <v>12.99999999999997</v>
      </c>
      <c r="EE7" s="53">
        <f t="shared" si="1"/>
        <v>13.099999999999969</v>
      </c>
      <c r="EF7" s="53">
        <f t="shared" ref="EF7:GR7" si="2">EE7+0.1</f>
        <v>13.199999999999969</v>
      </c>
      <c r="EG7" s="53">
        <f t="shared" si="2"/>
        <v>13.299999999999969</v>
      </c>
      <c r="EH7" s="53">
        <f t="shared" si="2"/>
        <v>13.399999999999968</v>
      </c>
      <c r="EI7" s="53">
        <f t="shared" si="2"/>
        <v>13.499999999999968</v>
      </c>
      <c r="EJ7" s="53">
        <f t="shared" si="2"/>
        <v>13.599999999999968</v>
      </c>
      <c r="EK7" s="53">
        <f t="shared" si="2"/>
        <v>13.699999999999967</v>
      </c>
      <c r="EL7" s="53">
        <f t="shared" si="2"/>
        <v>13.799999999999967</v>
      </c>
      <c r="EM7" s="53">
        <f t="shared" si="2"/>
        <v>13.899999999999967</v>
      </c>
      <c r="EN7" s="53">
        <f t="shared" si="2"/>
        <v>13.999999999999966</v>
      </c>
      <c r="EO7" s="53">
        <f t="shared" si="2"/>
        <v>14.099999999999966</v>
      </c>
      <c r="EP7" s="53">
        <f t="shared" si="2"/>
        <v>14.199999999999966</v>
      </c>
      <c r="EQ7" s="53">
        <f t="shared" si="2"/>
        <v>14.299999999999965</v>
      </c>
      <c r="ER7" s="53">
        <f t="shared" si="2"/>
        <v>14.399999999999965</v>
      </c>
      <c r="ES7" s="53">
        <f t="shared" si="2"/>
        <v>14.499999999999964</v>
      </c>
      <c r="ET7" s="53">
        <f t="shared" si="2"/>
        <v>14.599999999999964</v>
      </c>
      <c r="EU7" s="53">
        <f t="shared" si="2"/>
        <v>14.699999999999964</v>
      </c>
      <c r="EV7" s="53">
        <f t="shared" si="2"/>
        <v>14.799999999999963</v>
      </c>
      <c r="EW7" s="53">
        <f t="shared" si="2"/>
        <v>14.899999999999963</v>
      </c>
      <c r="EX7" s="53">
        <f t="shared" si="2"/>
        <v>14.999999999999963</v>
      </c>
      <c r="EY7" s="53">
        <f t="shared" si="2"/>
        <v>15.099999999999962</v>
      </c>
      <c r="EZ7" s="53">
        <f t="shared" si="2"/>
        <v>15.199999999999962</v>
      </c>
      <c r="FA7" s="53">
        <f t="shared" si="2"/>
        <v>15.299999999999962</v>
      </c>
      <c r="FB7" s="53">
        <f t="shared" si="2"/>
        <v>15.399999999999961</v>
      </c>
      <c r="FC7" s="53">
        <f t="shared" si="2"/>
        <v>15.499999999999961</v>
      </c>
      <c r="FD7" s="53">
        <f t="shared" si="2"/>
        <v>15.599999999999961</v>
      </c>
      <c r="FE7" s="53">
        <f t="shared" si="2"/>
        <v>15.69999999999996</v>
      </c>
      <c r="FF7" s="53">
        <f t="shared" si="2"/>
        <v>15.79999999999996</v>
      </c>
      <c r="FG7" s="53">
        <f t="shared" si="2"/>
        <v>15.899999999999959</v>
      </c>
      <c r="FH7" s="53">
        <f t="shared" si="2"/>
        <v>15.999999999999959</v>
      </c>
      <c r="FI7" s="53">
        <f t="shared" si="2"/>
        <v>16.099999999999959</v>
      </c>
      <c r="FJ7" s="53">
        <f t="shared" si="2"/>
        <v>16.19999999999996</v>
      </c>
      <c r="FK7" s="53">
        <f t="shared" si="2"/>
        <v>16.299999999999962</v>
      </c>
      <c r="FL7" s="53">
        <f t="shared" si="2"/>
        <v>16.399999999999963</v>
      </c>
      <c r="FM7" s="53">
        <f t="shared" si="2"/>
        <v>16.499999999999964</v>
      </c>
      <c r="FN7" s="53">
        <f t="shared" si="2"/>
        <v>16.599999999999966</v>
      </c>
      <c r="FO7" s="53">
        <f t="shared" si="2"/>
        <v>16.699999999999967</v>
      </c>
      <c r="FP7" s="53">
        <f t="shared" si="2"/>
        <v>16.799999999999969</v>
      </c>
      <c r="FQ7" s="53">
        <f t="shared" si="2"/>
        <v>16.89999999999997</v>
      </c>
      <c r="FR7" s="53">
        <f t="shared" si="2"/>
        <v>16.999999999999972</v>
      </c>
      <c r="FS7" s="53">
        <f t="shared" si="2"/>
        <v>17.099999999999973</v>
      </c>
      <c r="FT7" s="53">
        <f t="shared" si="2"/>
        <v>17.199999999999974</v>
      </c>
      <c r="FU7" s="53">
        <f t="shared" si="2"/>
        <v>17.299999999999976</v>
      </c>
      <c r="FV7" s="53">
        <f t="shared" si="2"/>
        <v>17.399999999999977</v>
      </c>
      <c r="FW7" s="53">
        <f t="shared" si="2"/>
        <v>17.499999999999979</v>
      </c>
      <c r="FX7" s="53">
        <f t="shared" si="2"/>
        <v>17.59999999999998</v>
      </c>
      <c r="FY7" s="53">
        <f t="shared" si="2"/>
        <v>17.699999999999982</v>
      </c>
      <c r="FZ7" s="53">
        <f t="shared" si="2"/>
        <v>17.799999999999983</v>
      </c>
      <c r="GA7" s="53">
        <f t="shared" si="2"/>
        <v>17.899999999999984</v>
      </c>
      <c r="GB7" s="53">
        <f t="shared" si="2"/>
        <v>17.999999999999986</v>
      </c>
      <c r="GC7" s="53">
        <f t="shared" si="2"/>
        <v>18.099999999999987</v>
      </c>
      <c r="GD7" s="53">
        <f t="shared" si="2"/>
        <v>18.199999999999989</v>
      </c>
      <c r="GE7" s="53">
        <f t="shared" si="2"/>
        <v>18.29999999999999</v>
      </c>
      <c r="GF7" s="53">
        <f t="shared" si="2"/>
        <v>18.399999999999991</v>
      </c>
      <c r="GG7" s="53">
        <f t="shared" si="2"/>
        <v>18.499999999999993</v>
      </c>
      <c r="GH7" s="53">
        <f t="shared" si="2"/>
        <v>18.599999999999994</v>
      </c>
      <c r="GI7" s="53">
        <f t="shared" si="2"/>
        <v>18.699999999999996</v>
      </c>
      <c r="GJ7" s="53">
        <f t="shared" si="2"/>
        <v>18.799999999999997</v>
      </c>
      <c r="GK7" s="53">
        <f t="shared" si="2"/>
        <v>18.899999999999999</v>
      </c>
      <c r="GL7" s="53">
        <f t="shared" si="2"/>
        <v>19</v>
      </c>
      <c r="GM7" s="53">
        <f t="shared" si="2"/>
        <v>19.100000000000001</v>
      </c>
      <c r="GN7" s="53">
        <f t="shared" si="2"/>
        <v>19.200000000000003</v>
      </c>
      <c r="GO7" s="53">
        <f t="shared" si="2"/>
        <v>19.300000000000004</v>
      </c>
      <c r="GP7" s="53">
        <f t="shared" si="2"/>
        <v>19.400000000000006</v>
      </c>
      <c r="GQ7" s="53">
        <f t="shared" si="2"/>
        <v>19.500000000000007</v>
      </c>
      <c r="GR7" s="53">
        <f t="shared" si="2"/>
        <v>19.600000000000009</v>
      </c>
      <c r="GS7" s="53">
        <f t="shared" ref="GS7:JE7" si="3">GR7+0.1</f>
        <v>19.70000000000001</v>
      </c>
      <c r="GT7" s="53">
        <f t="shared" si="3"/>
        <v>19.800000000000011</v>
      </c>
      <c r="GU7" s="53">
        <f t="shared" si="3"/>
        <v>19.900000000000013</v>
      </c>
      <c r="GV7" s="53">
        <f t="shared" si="3"/>
        <v>20.000000000000014</v>
      </c>
      <c r="GW7" s="53">
        <f t="shared" si="3"/>
        <v>20.100000000000016</v>
      </c>
      <c r="GX7" s="53">
        <f t="shared" si="3"/>
        <v>20.200000000000017</v>
      </c>
      <c r="GY7" s="53">
        <f t="shared" si="3"/>
        <v>20.300000000000018</v>
      </c>
      <c r="GZ7" s="53">
        <f t="shared" si="3"/>
        <v>20.40000000000002</v>
      </c>
      <c r="HA7" s="53">
        <f t="shared" si="3"/>
        <v>20.500000000000021</v>
      </c>
      <c r="HB7" s="53">
        <f t="shared" si="3"/>
        <v>20.600000000000023</v>
      </c>
      <c r="HC7" s="53">
        <f t="shared" si="3"/>
        <v>20.700000000000024</v>
      </c>
      <c r="HD7" s="53">
        <f t="shared" si="3"/>
        <v>20.800000000000026</v>
      </c>
      <c r="HE7" s="53">
        <f t="shared" si="3"/>
        <v>20.900000000000027</v>
      </c>
      <c r="HF7" s="53">
        <f t="shared" si="3"/>
        <v>21.000000000000028</v>
      </c>
      <c r="HG7" s="53">
        <f t="shared" si="3"/>
        <v>21.10000000000003</v>
      </c>
      <c r="HH7" s="53">
        <f t="shared" si="3"/>
        <v>21.200000000000031</v>
      </c>
      <c r="HI7" s="53">
        <f t="shared" si="3"/>
        <v>21.300000000000033</v>
      </c>
      <c r="HJ7" s="53">
        <f t="shared" si="3"/>
        <v>21.400000000000034</v>
      </c>
      <c r="HK7" s="53">
        <f t="shared" si="3"/>
        <v>21.500000000000036</v>
      </c>
      <c r="HL7" s="53">
        <f t="shared" si="3"/>
        <v>21.600000000000037</v>
      </c>
      <c r="HM7" s="53">
        <f t="shared" si="3"/>
        <v>21.700000000000038</v>
      </c>
      <c r="HN7" s="53">
        <f t="shared" si="3"/>
        <v>21.80000000000004</v>
      </c>
      <c r="HO7" s="53">
        <f t="shared" si="3"/>
        <v>21.900000000000041</v>
      </c>
      <c r="HP7" s="53">
        <f t="shared" si="3"/>
        <v>22.000000000000043</v>
      </c>
      <c r="HQ7" s="53">
        <f t="shared" si="3"/>
        <v>22.100000000000044</v>
      </c>
      <c r="HR7" s="53">
        <f t="shared" si="3"/>
        <v>22.200000000000045</v>
      </c>
      <c r="HS7" s="53">
        <f t="shared" si="3"/>
        <v>22.300000000000047</v>
      </c>
      <c r="HT7" s="53">
        <f t="shared" si="3"/>
        <v>22.400000000000048</v>
      </c>
      <c r="HU7" s="53">
        <f t="shared" si="3"/>
        <v>22.50000000000005</v>
      </c>
      <c r="HV7" s="53">
        <f t="shared" si="3"/>
        <v>22.600000000000051</v>
      </c>
      <c r="HW7" s="53">
        <f t="shared" si="3"/>
        <v>22.700000000000053</v>
      </c>
      <c r="HX7" s="53">
        <f t="shared" si="3"/>
        <v>22.800000000000054</v>
      </c>
      <c r="HY7" s="53">
        <f t="shared" si="3"/>
        <v>22.900000000000055</v>
      </c>
      <c r="HZ7" s="53">
        <f t="shared" si="3"/>
        <v>23.000000000000057</v>
      </c>
      <c r="IA7" s="53">
        <f t="shared" si="3"/>
        <v>23.100000000000058</v>
      </c>
      <c r="IB7" s="53">
        <f t="shared" si="3"/>
        <v>23.20000000000006</v>
      </c>
      <c r="IC7" s="53">
        <f t="shared" si="3"/>
        <v>23.300000000000061</v>
      </c>
      <c r="ID7" s="53">
        <f t="shared" si="3"/>
        <v>23.400000000000063</v>
      </c>
      <c r="IE7" s="53">
        <f t="shared" si="3"/>
        <v>23.500000000000064</v>
      </c>
      <c r="IF7" s="53">
        <f t="shared" si="3"/>
        <v>23.600000000000065</v>
      </c>
      <c r="IG7" s="53">
        <f t="shared" si="3"/>
        <v>23.700000000000067</v>
      </c>
      <c r="IH7" s="53">
        <f t="shared" si="3"/>
        <v>23.800000000000068</v>
      </c>
      <c r="II7" s="53">
        <f t="shared" si="3"/>
        <v>23.90000000000007</v>
      </c>
      <c r="IJ7" s="53">
        <f t="shared" si="3"/>
        <v>24.000000000000071</v>
      </c>
      <c r="IK7" s="53">
        <f t="shared" si="3"/>
        <v>24.100000000000072</v>
      </c>
      <c r="IL7" s="53">
        <f t="shared" si="3"/>
        <v>24.200000000000074</v>
      </c>
      <c r="IM7" s="53">
        <f t="shared" si="3"/>
        <v>24.300000000000075</v>
      </c>
      <c r="IN7" s="53">
        <f t="shared" si="3"/>
        <v>24.400000000000077</v>
      </c>
      <c r="IO7" s="53">
        <f t="shared" si="3"/>
        <v>24.500000000000078</v>
      </c>
      <c r="IP7" s="53">
        <f t="shared" si="3"/>
        <v>24.60000000000008</v>
      </c>
      <c r="IQ7" s="53">
        <f t="shared" si="3"/>
        <v>24.700000000000081</v>
      </c>
      <c r="IR7" s="53">
        <f t="shared" si="3"/>
        <v>24.800000000000082</v>
      </c>
      <c r="IS7" s="53">
        <f t="shared" si="3"/>
        <v>24.900000000000084</v>
      </c>
      <c r="IT7" s="53">
        <f t="shared" si="3"/>
        <v>25.000000000000085</v>
      </c>
      <c r="IU7" s="53">
        <f t="shared" si="3"/>
        <v>25.100000000000087</v>
      </c>
      <c r="IV7" s="53">
        <f t="shared" si="3"/>
        <v>25.200000000000088</v>
      </c>
      <c r="IW7" s="53">
        <f t="shared" si="3"/>
        <v>25.30000000000009</v>
      </c>
      <c r="IX7" s="53">
        <f t="shared" si="3"/>
        <v>25.400000000000091</v>
      </c>
      <c r="IY7" s="53">
        <f t="shared" si="3"/>
        <v>25.500000000000092</v>
      </c>
      <c r="IZ7" s="53">
        <f t="shared" si="3"/>
        <v>25.600000000000094</v>
      </c>
      <c r="JA7" s="53">
        <f t="shared" si="3"/>
        <v>25.700000000000095</v>
      </c>
      <c r="JB7" s="53">
        <f t="shared" si="3"/>
        <v>25.800000000000097</v>
      </c>
      <c r="JC7" s="53">
        <f t="shared" si="3"/>
        <v>25.900000000000098</v>
      </c>
      <c r="JD7" s="53">
        <f t="shared" si="3"/>
        <v>26.000000000000099</v>
      </c>
      <c r="JE7" s="53">
        <f t="shared" si="3"/>
        <v>26.100000000000101</v>
      </c>
      <c r="JF7" s="53">
        <f t="shared" ref="JF7:LR7" si="4">JE7+0.1</f>
        <v>26.200000000000102</v>
      </c>
      <c r="JG7" s="53">
        <f t="shared" si="4"/>
        <v>26.300000000000104</v>
      </c>
      <c r="JH7" s="53">
        <f t="shared" si="4"/>
        <v>26.400000000000105</v>
      </c>
      <c r="JI7" s="53">
        <f t="shared" si="4"/>
        <v>26.500000000000107</v>
      </c>
      <c r="JJ7" s="53">
        <f t="shared" si="4"/>
        <v>26.600000000000108</v>
      </c>
      <c r="JK7" s="53">
        <f t="shared" si="4"/>
        <v>26.700000000000109</v>
      </c>
      <c r="JL7" s="53">
        <f t="shared" si="4"/>
        <v>26.800000000000111</v>
      </c>
      <c r="JM7" s="53">
        <f t="shared" si="4"/>
        <v>26.900000000000112</v>
      </c>
      <c r="JN7" s="53">
        <f t="shared" si="4"/>
        <v>27.000000000000114</v>
      </c>
      <c r="JO7" s="53">
        <f t="shared" si="4"/>
        <v>27.100000000000115</v>
      </c>
      <c r="JP7" s="53">
        <f t="shared" si="4"/>
        <v>27.200000000000117</v>
      </c>
      <c r="JQ7" s="53">
        <f t="shared" si="4"/>
        <v>27.300000000000118</v>
      </c>
      <c r="JR7" s="53">
        <f t="shared" si="4"/>
        <v>27.400000000000119</v>
      </c>
      <c r="JS7" s="53">
        <f t="shared" si="4"/>
        <v>27.500000000000121</v>
      </c>
      <c r="JT7" s="53">
        <f t="shared" si="4"/>
        <v>27.600000000000122</v>
      </c>
      <c r="JU7" s="53">
        <f t="shared" si="4"/>
        <v>27.700000000000124</v>
      </c>
      <c r="JV7" s="53">
        <f t="shared" si="4"/>
        <v>27.800000000000125</v>
      </c>
      <c r="JW7" s="53">
        <f t="shared" si="4"/>
        <v>27.900000000000126</v>
      </c>
      <c r="JX7" s="53">
        <f t="shared" si="4"/>
        <v>28.000000000000128</v>
      </c>
      <c r="JY7" s="53">
        <f t="shared" si="4"/>
        <v>28.100000000000129</v>
      </c>
      <c r="JZ7" s="53">
        <f t="shared" si="4"/>
        <v>28.200000000000131</v>
      </c>
      <c r="KA7" s="53">
        <f t="shared" si="4"/>
        <v>28.300000000000132</v>
      </c>
      <c r="KB7" s="53">
        <f t="shared" si="4"/>
        <v>28.400000000000134</v>
      </c>
      <c r="KC7" s="53">
        <f t="shared" si="4"/>
        <v>28.500000000000135</v>
      </c>
      <c r="KD7" s="53">
        <f t="shared" si="4"/>
        <v>28.600000000000136</v>
      </c>
      <c r="KE7" s="53">
        <f t="shared" si="4"/>
        <v>28.700000000000138</v>
      </c>
      <c r="KF7" s="53">
        <f t="shared" si="4"/>
        <v>28.800000000000139</v>
      </c>
      <c r="KG7" s="53">
        <f t="shared" si="4"/>
        <v>28.900000000000141</v>
      </c>
      <c r="KH7" s="53">
        <f t="shared" si="4"/>
        <v>29.000000000000142</v>
      </c>
      <c r="KI7" s="53">
        <f t="shared" si="4"/>
        <v>29.100000000000144</v>
      </c>
      <c r="KJ7" s="53">
        <f t="shared" si="4"/>
        <v>29.200000000000145</v>
      </c>
      <c r="KK7" s="53">
        <f t="shared" si="4"/>
        <v>29.300000000000146</v>
      </c>
      <c r="KL7" s="53">
        <f t="shared" si="4"/>
        <v>29.400000000000148</v>
      </c>
      <c r="KM7" s="53">
        <f t="shared" si="4"/>
        <v>29.500000000000149</v>
      </c>
      <c r="KN7" s="53">
        <f t="shared" si="4"/>
        <v>29.600000000000151</v>
      </c>
      <c r="KO7" s="53">
        <f t="shared" si="4"/>
        <v>29.700000000000152</v>
      </c>
      <c r="KP7" s="53">
        <f t="shared" si="4"/>
        <v>29.800000000000153</v>
      </c>
      <c r="KQ7" s="53">
        <f t="shared" si="4"/>
        <v>29.900000000000155</v>
      </c>
      <c r="KR7" s="53">
        <f t="shared" si="4"/>
        <v>30.000000000000156</v>
      </c>
      <c r="KS7" s="53">
        <f t="shared" si="4"/>
        <v>30.100000000000158</v>
      </c>
      <c r="KT7" s="53">
        <f t="shared" si="4"/>
        <v>30.200000000000159</v>
      </c>
      <c r="KU7" s="53">
        <f t="shared" si="4"/>
        <v>30.300000000000161</v>
      </c>
      <c r="KV7" s="53">
        <f t="shared" si="4"/>
        <v>30.400000000000162</v>
      </c>
      <c r="KW7" s="53">
        <f t="shared" si="4"/>
        <v>30.500000000000163</v>
      </c>
      <c r="KX7" s="53">
        <f t="shared" si="4"/>
        <v>30.600000000000165</v>
      </c>
      <c r="KY7" s="53">
        <f t="shared" si="4"/>
        <v>30.700000000000166</v>
      </c>
      <c r="KZ7" s="53">
        <f t="shared" si="4"/>
        <v>30.800000000000168</v>
      </c>
      <c r="LA7" s="53">
        <f t="shared" si="4"/>
        <v>30.900000000000169</v>
      </c>
      <c r="LB7" s="53">
        <f t="shared" si="4"/>
        <v>31.000000000000171</v>
      </c>
      <c r="LC7" s="53">
        <f t="shared" si="4"/>
        <v>31.100000000000172</v>
      </c>
      <c r="LD7" s="53">
        <f t="shared" si="4"/>
        <v>31.200000000000173</v>
      </c>
      <c r="LE7" s="53">
        <f t="shared" si="4"/>
        <v>31.300000000000175</v>
      </c>
      <c r="LF7" s="53">
        <f t="shared" si="4"/>
        <v>31.400000000000176</v>
      </c>
      <c r="LG7" s="53">
        <f t="shared" si="4"/>
        <v>31.500000000000178</v>
      </c>
      <c r="LH7" s="53">
        <f t="shared" si="4"/>
        <v>31.600000000000179</v>
      </c>
      <c r="LI7" s="53">
        <f t="shared" si="4"/>
        <v>31.70000000000018</v>
      </c>
      <c r="LJ7" s="53">
        <f t="shared" si="4"/>
        <v>31.800000000000182</v>
      </c>
      <c r="LK7" s="53">
        <f t="shared" si="4"/>
        <v>31.900000000000183</v>
      </c>
      <c r="LL7" s="53">
        <f t="shared" si="4"/>
        <v>32.000000000000185</v>
      </c>
      <c r="LM7" s="53">
        <f t="shared" si="4"/>
        <v>32.100000000000186</v>
      </c>
      <c r="LN7" s="53">
        <f t="shared" si="4"/>
        <v>32.200000000000188</v>
      </c>
      <c r="LO7" s="53">
        <f t="shared" si="4"/>
        <v>32.300000000000189</v>
      </c>
      <c r="LP7" s="53">
        <f t="shared" si="4"/>
        <v>32.40000000000019</v>
      </c>
      <c r="LQ7" s="53">
        <f t="shared" si="4"/>
        <v>32.500000000000192</v>
      </c>
      <c r="LR7" s="53">
        <f t="shared" si="4"/>
        <v>32.600000000000193</v>
      </c>
      <c r="LS7" s="53">
        <f t="shared" ref="LS7:OE7" si="5">LR7+0.1</f>
        <v>32.700000000000195</v>
      </c>
      <c r="LT7" s="53">
        <f t="shared" si="5"/>
        <v>32.800000000000196</v>
      </c>
      <c r="LU7" s="53">
        <f t="shared" si="5"/>
        <v>32.900000000000198</v>
      </c>
      <c r="LV7" s="53">
        <f t="shared" si="5"/>
        <v>33.000000000000199</v>
      </c>
      <c r="LW7" s="53">
        <f t="shared" si="5"/>
        <v>33.1000000000002</v>
      </c>
      <c r="LX7" s="53">
        <f t="shared" si="5"/>
        <v>33.200000000000202</v>
      </c>
      <c r="LY7" s="53">
        <f t="shared" si="5"/>
        <v>33.300000000000203</v>
      </c>
      <c r="LZ7" s="53">
        <f t="shared" si="5"/>
        <v>33.400000000000205</v>
      </c>
      <c r="MA7" s="53">
        <f t="shared" si="5"/>
        <v>33.500000000000206</v>
      </c>
      <c r="MB7" s="53">
        <f t="shared" si="5"/>
        <v>33.600000000000207</v>
      </c>
      <c r="MC7" s="53">
        <f t="shared" si="5"/>
        <v>33.700000000000209</v>
      </c>
      <c r="MD7" s="53">
        <f t="shared" si="5"/>
        <v>33.80000000000021</v>
      </c>
      <c r="ME7" s="53">
        <f t="shared" si="5"/>
        <v>33.900000000000212</v>
      </c>
      <c r="MF7" s="53">
        <f t="shared" si="5"/>
        <v>34.000000000000213</v>
      </c>
      <c r="MG7" s="53">
        <f t="shared" si="5"/>
        <v>34.100000000000215</v>
      </c>
      <c r="MH7" s="53">
        <f t="shared" si="5"/>
        <v>34.200000000000216</v>
      </c>
      <c r="MI7" s="53">
        <f t="shared" si="5"/>
        <v>34.300000000000217</v>
      </c>
      <c r="MJ7" s="53">
        <f t="shared" si="5"/>
        <v>34.400000000000219</v>
      </c>
      <c r="MK7" s="53">
        <f t="shared" si="5"/>
        <v>34.50000000000022</v>
      </c>
      <c r="ML7" s="53">
        <f t="shared" si="5"/>
        <v>34.600000000000222</v>
      </c>
      <c r="MM7" s="53">
        <f t="shared" si="5"/>
        <v>34.700000000000223</v>
      </c>
      <c r="MN7" s="53">
        <f t="shared" si="5"/>
        <v>34.800000000000225</v>
      </c>
      <c r="MO7" s="53">
        <f t="shared" si="5"/>
        <v>34.900000000000226</v>
      </c>
      <c r="MP7" s="53">
        <f t="shared" si="5"/>
        <v>35.000000000000227</v>
      </c>
      <c r="MQ7" s="53">
        <f t="shared" si="5"/>
        <v>35.100000000000229</v>
      </c>
      <c r="MR7" s="53">
        <f t="shared" si="5"/>
        <v>35.20000000000023</v>
      </c>
      <c r="MS7" s="53">
        <f t="shared" si="5"/>
        <v>35.300000000000232</v>
      </c>
      <c r="MT7" s="53">
        <f t="shared" si="5"/>
        <v>35.400000000000233</v>
      </c>
      <c r="MU7" s="53">
        <f t="shared" si="5"/>
        <v>35.500000000000234</v>
      </c>
      <c r="MV7" s="53">
        <f t="shared" si="5"/>
        <v>35.600000000000236</v>
      </c>
      <c r="MW7" s="53">
        <f t="shared" si="5"/>
        <v>35.700000000000237</v>
      </c>
      <c r="MX7" s="53">
        <f t="shared" si="5"/>
        <v>35.800000000000239</v>
      </c>
      <c r="MY7" s="53">
        <f t="shared" si="5"/>
        <v>35.90000000000024</v>
      </c>
      <c r="MZ7" s="53">
        <f t="shared" si="5"/>
        <v>36.000000000000242</v>
      </c>
      <c r="NA7" s="53">
        <f t="shared" si="5"/>
        <v>36.100000000000243</v>
      </c>
      <c r="NB7" s="53">
        <f t="shared" si="5"/>
        <v>36.200000000000244</v>
      </c>
      <c r="NC7" s="53">
        <f t="shared" si="5"/>
        <v>36.300000000000246</v>
      </c>
      <c r="ND7" s="53">
        <f t="shared" si="5"/>
        <v>36.400000000000247</v>
      </c>
      <c r="NE7" s="53">
        <f t="shared" si="5"/>
        <v>36.500000000000249</v>
      </c>
      <c r="NF7" s="53">
        <f t="shared" si="5"/>
        <v>36.60000000000025</v>
      </c>
      <c r="NG7" s="53">
        <f t="shared" si="5"/>
        <v>36.700000000000252</v>
      </c>
      <c r="NH7" s="53">
        <f t="shared" si="5"/>
        <v>36.800000000000253</v>
      </c>
      <c r="NI7" s="53">
        <f t="shared" si="5"/>
        <v>36.900000000000254</v>
      </c>
      <c r="NJ7" s="53">
        <f t="shared" si="5"/>
        <v>37.000000000000256</v>
      </c>
      <c r="NK7" s="53">
        <f t="shared" si="5"/>
        <v>37.100000000000257</v>
      </c>
      <c r="NL7" s="53">
        <f t="shared" si="5"/>
        <v>37.200000000000259</v>
      </c>
      <c r="NM7" s="53">
        <f t="shared" si="5"/>
        <v>37.30000000000026</v>
      </c>
      <c r="NN7" s="53">
        <f t="shared" si="5"/>
        <v>37.400000000000261</v>
      </c>
      <c r="NO7" s="53">
        <f t="shared" si="5"/>
        <v>37.500000000000263</v>
      </c>
      <c r="NP7" s="53">
        <f t="shared" si="5"/>
        <v>37.600000000000264</v>
      </c>
      <c r="NQ7" s="53">
        <f t="shared" si="5"/>
        <v>37.700000000000266</v>
      </c>
      <c r="NR7" s="53">
        <f t="shared" si="5"/>
        <v>37.800000000000267</v>
      </c>
      <c r="NS7" s="53">
        <f t="shared" si="5"/>
        <v>37.900000000000269</v>
      </c>
      <c r="NT7" s="53">
        <f t="shared" si="5"/>
        <v>38.00000000000027</v>
      </c>
      <c r="NU7" s="53">
        <f t="shared" si="5"/>
        <v>38.100000000000271</v>
      </c>
      <c r="NV7" s="53">
        <f t="shared" si="5"/>
        <v>38.200000000000273</v>
      </c>
      <c r="NW7" s="53">
        <f t="shared" si="5"/>
        <v>38.300000000000274</v>
      </c>
      <c r="NX7" s="53">
        <f t="shared" si="5"/>
        <v>38.400000000000276</v>
      </c>
      <c r="NY7" s="53">
        <f t="shared" si="5"/>
        <v>38.500000000000277</v>
      </c>
      <c r="NZ7" s="53">
        <f t="shared" si="5"/>
        <v>38.600000000000279</v>
      </c>
      <c r="OA7" s="53">
        <f t="shared" si="5"/>
        <v>38.70000000000028</v>
      </c>
      <c r="OB7" s="53">
        <f t="shared" si="5"/>
        <v>38.800000000000281</v>
      </c>
      <c r="OC7" s="53">
        <f t="shared" si="5"/>
        <v>38.900000000000283</v>
      </c>
      <c r="OD7" s="53">
        <f t="shared" si="5"/>
        <v>39.000000000000284</v>
      </c>
      <c r="OE7" s="53">
        <f t="shared" si="5"/>
        <v>39.100000000000286</v>
      </c>
      <c r="OF7" s="53">
        <f t="shared" ref="OF7:QR7" si="6">OE7+0.1</f>
        <v>39.200000000000287</v>
      </c>
      <c r="OG7" s="53">
        <f t="shared" si="6"/>
        <v>39.300000000000288</v>
      </c>
      <c r="OH7" s="53">
        <f t="shared" si="6"/>
        <v>39.40000000000029</v>
      </c>
      <c r="OI7" s="53">
        <f t="shared" si="6"/>
        <v>39.500000000000291</v>
      </c>
      <c r="OJ7" s="53">
        <f t="shared" si="6"/>
        <v>39.600000000000293</v>
      </c>
      <c r="OK7" s="53">
        <f t="shared" si="6"/>
        <v>39.700000000000294</v>
      </c>
      <c r="OL7" s="53">
        <f t="shared" si="6"/>
        <v>39.800000000000296</v>
      </c>
      <c r="OM7" s="53">
        <f t="shared" si="6"/>
        <v>39.900000000000297</v>
      </c>
      <c r="ON7" s="53">
        <f t="shared" si="6"/>
        <v>40.000000000000298</v>
      </c>
      <c r="OO7" s="53">
        <f t="shared" si="6"/>
        <v>40.1000000000003</v>
      </c>
      <c r="OP7" s="53">
        <f t="shared" si="6"/>
        <v>40.200000000000301</v>
      </c>
      <c r="OQ7" s="53">
        <f t="shared" si="6"/>
        <v>40.300000000000303</v>
      </c>
      <c r="OR7" s="53">
        <f t="shared" si="6"/>
        <v>40.400000000000304</v>
      </c>
      <c r="OS7" s="53">
        <f t="shared" si="6"/>
        <v>40.500000000000306</v>
      </c>
      <c r="OT7" s="53">
        <f t="shared" si="6"/>
        <v>40.600000000000307</v>
      </c>
      <c r="OU7" s="53">
        <f t="shared" si="6"/>
        <v>40.700000000000308</v>
      </c>
      <c r="OV7" s="53">
        <f t="shared" si="6"/>
        <v>40.80000000000031</v>
      </c>
      <c r="OW7" s="53">
        <f t="shared" si="6"/>
        <v>40.900000000000311</v>
      </c>
      <c r="OX7" s="53">
        <f t="shared" si="6"/>
        <v>41.000000000000313</v>
      </c>
      <c r="OY7" s="53">
        <f t="shared" si="6"/>
        <v>41.100000000000314</v>
      </c>
      <c r="OZ7" s="53">
        <f t="shared" si="6"/>
        <v>41.200000000000315</v>
      </c>
      <c r="PA7" s="53">
        <f t="shared" si="6"/>
        <v>41.300000000000317</v>
      </c>
      <c r="PB7" s="53">
        <f t="shared" si="6"/>
        <v>41.400000000000318</v>
      </c>
      <c r="PC7" s="53">
        <f t="shared" si="6"/>
        <v>41.50000000000032</v>
      </c>
      <c r="PD7" s="53">
        <f t="shared" si="6"/>
        <v>41.600000000000321</v>
      </c>
      <c r="PE7" s="53">
        <f t="shared" si="6"/>
        <v>41.700000000000323</v>
      </c>
      <c r="PF7" s="53">
        <f t="shared" si="6"/>
        <v>41.800000000000324</v>
      </c>
      <c r="PG7" s="53">
        <f t="shared" si="6"/>
        <v>41.900000000000325</v>
      </c>
      <c r="PH7" s="53">
        <f t="shared" si="6"/>
        <v>42.000000000000327</v>
      </c>
      <c r="PI7" s="53">
        <f t="shared" si="6"/>
        <v>42.100000000000328</v>
      </c>
      <c r="PJ7" s="53">
        <f t="shared" si="6"/>
        <v>42.20000000000033</v>
      </c>
      <c r="PK7" s="53">
        <f t="shared" si="6"/>
        <v>42.300000000000331</v>
      </c>
      <c r="PL7" s="53">
        <f t="shared" si="6"/>
        <v>42.400000000000333</v>
      </c>
      <c r="PM7" s="53">
        <f t="shared" si="6"/>
        <v>42.500000000000334</v>
      </c>
      <c r="PN7" s="53">
        <f t="shared" si="6"/>
        <v>42.600000000000335</v>
      </c>
      <c r="PO7" s="53">
        <f t="shared" si="6"/>
        <v>42.700000000000337</v>
      </c>
      <c r="PP7" s="53">
        <f t="shared" si="6"/>
        <v>42.800000000000338</v>
      </c>
      <c r="PQ7" s="53">
        <f t="shared" si="6"/>
        <v>42.90000000000034</v>
      </c>
      <c r="PR7" s="53">
        <f t="shared" si="6"/>
        <v>43.000000000000341</v>
      </c>
      <c r="PS7" s="53">
        <f t="shared" si="6"/>
        <v>43.100000000000342</v>
      </c>
      <c r="PT7" s="53">
        <f t="shared" si="6"/>
        <v>43.200000000000344</v>
      </c>
      <c r="PU7" s="53">
        <f t="shared" si="6"/>
        <v>43.300000000000345</v>
      </c>
      <c r="PV7" s="53">
        <f t="shared" si="6"/>
        <v>43.400000000000347</v>
      </c>
      <c r="PW7" s="53">
        <f t="shared" si="6"/>
        <v>43.500000000000348</v>
      </c>
      <c r="PX7" s="53">
        <f t="shared" si="6"/>
        <v>43.60000000000035</v>
      </c>
      <c r="PY7" s="53">
        <f t="shared" si="6"/>
        <v>43.700000000000351</v>
      </c>
      <c r="PZ7" s="53">
        <f t="shared" si="6"/>
        <v>43.800000000000352</v>
      </c>
      <c r="QA7" s="53">
        <f t="shared" si="6"/>
        <v>43.900000000000354</v>
      </c>
      <c r="QB7" s="53">
        <f t="shared" si="6"/>
        <v>44.000000000000355</v>
      </c>
      <c r="QC7" s="53">
        <f t="shared" si="6"/>
        <v>44.100000000000357</v>
      </c>
      <c r="QD7" s="53">
        <f t="shared" si="6"/>
        <v>44.200000000000358</v>
      </c>
      <c r="QE7" s="53">
        <f t="shared" si="6"/>
        <v>44.30000000000036</v>
      </c>
      <c r="QF7" s="53">
        <f t="shared" si="6"/>
        <v>44.400000000000361</v>
      </c>
      <c r="QG7" s="53">
        <f t="shared" si="6"/>
        <v>44.500000000000362</v>
      </c>
      <c r="QH7" s="53">
        <f t="shared" si="6"/>
        <v>44.600000000000364</v>
      </c>
      <c r="QI7" s="53">
        <f t="shared" si="6"/>
        <v>44.700000000000365</v>
      </c>
      <c r="QJ7" s="53">
        <f t="shared" si="6"/>
        <v>44.800000000000367</v>
      </c>
      <c r="QK7" s="53">
        <f t="shared" si="6"/>
        <v>44.900000000000368</v>
      </c>
      <c r="QL7" s="53">
        <f t="shared" si="6"/>
        <v>45.000000000000369</v>
      </c>
      <c r="QM7" s="53">
        <f t="shared" si="6"/>
        <v>45.100000000000371</v>
      </c>
      <c r="QN7" s="53">
        <f t="shared" si="6"/>
        <v>45.200000000000372</v>
      </c>
      <c r="QO7" s="53">
        <f t="shared" si="6"/>
        <v>45.300000000000374</v>
      </c>
      <c r="QP7" s="53">
        <f t="shared" si="6"/>
        <v>45.400000000000375</v>
      </c>
      <c r="QQ7" s="53">
        <f t="shared" si="6"/>
        <v>45.500000000000377</v>
      </c>
      <c r="QR7" s="53">
        <f t="shared" si="6"/>
        <v>45.600000000000378</v>
      </c>
      <c r="QS7" s="53">
        <f t="shared" ref="QS7:TE7" si="7">QR7+0.1</f>
        <v>45.700000000000379</v>
      </c>
      <c r="QT7" s="53">
        <f t="shared" si="7"/>
        <v>45.800000000000381</v>
      </c>
      <c r="QU7" s="53">
        <f t="shared" si="7"/>
        <v>45.900000000000382</v>
      </c>
      <c r="QV7" s="53">
        <f t="shared" si="7"/>
        <v>46.000000000000384</v>
      </c>
      <c r="QW7" s="53">
        <f t="shared" si="7"/>
        <v>46.100000000000385</v>
      </c>
      <c r="QX7" s="53">
        <f t="shared" si="7"/>
        <v>46.200000000000387</v>
      </c>
      <c r="QY7" s="53">
        <f t="shared" si="7"/>
        <v>46.300000000000388</v>
      </c>
      <c r="QZ7" s="53">
        <f t="shared" si="7"/>
        <v>46.400000000000389</v>
      </c>
      <c r="RA7" s="53">
        <f t="shared" si="7"/>
        <v>46.500000000000391</v>
      </c>
      <c r="RB7" s="53">
        <f t="shared" si="7"/>
        <v>46.600000000000392</v>
      </c>
      <c r="RC7" s="53">
        <f t="shared" si="7"/>
        <v>46.700000000000394</v>
      </c>
      <c r="RD7" s="53">
        <f t="shared" si="7"/>
        <v>46.800000000000395</v>
      </c>
      <c r="RE7" s="53">
        <f t="shared" si="7"/>
        <v>46.900000000000396</v>
      </c>
      <c r="RF7" s="53">
        <f t="shared" si="7"/>
        <v>47.000000000000398</v>
      </c>
      <c r="RG7" s="53">
        <f t="shared" si="7"/>
        <v>47.100000000000399</v>
      </c>
      <c r="RH7" s="53">
        <f t="shared" si="7"/>
        <v>47.200000000000401</v>
      </c>
      <c r="RI7" s="53">
        <f t="shared" si="7"/>
        <v>47.300000000000402</v>
      </c>
      <c r="RJ7" s="53">
        <f t="shared" si="7"/>
        <v>47.400000000000404</v>
      </c>
      <c r="RK7" s="53">
        <f t="shared" si="7"/>
        <v>47.500000000000405</v>
      </c>
      <c r="RL7" s="53">
        <f t="shared" si="7"/>
        <v>47.600000000000406</v>
      </c>
      <c r="RM7" s="53">
        <f t="shared" si="7"/>
        <v>47.700000000000408</v>
      </c>
      <c r="RN7" s="53">
        <f t="shared" si="7"/>
        <v>47.800000000000409</v>
      </c>
      <c r="RO7" s="53">
        <f t="shared" si="7"/>
        <v>47.900000000000411</v>
      </c>
      <c r="RP7" s="53">
        <f t="shared" si="7"/>
        <v>48.000000000000412</v>
      </c>
      <c r="RQ7" s="53">
        <f t="shared" si="7"/>
        <v>48.100000000000414</v>
      </c>
      <c r="RR7" s="53">
        <f t="shared" si="7"/>
        <v>48.200000000000415</v>
      </c>
      <c r="RS7" s="53">
        <f t="shared" si="7"/>
        <v>48.300000000000416</v>
      </c>
      <c r="RT7" s="53">
        <f t="shared" si="7"/>
        <v>48.400000000000418</v>
      </c>
      <c r="RU7" s="53">
        <f t="shared" si="7"/>
        <v>48.500000000000419</v>
      </c>
      <c r="RV7" s="53">
        <f t="shared" si="7"/>
        <v>48.600000000000421</v>
      </c>
      <c r="RW7" s="53">
        <f t="shared" si="7"/>
        <v>48.700000000000422</v>
      </c>
      <c r="RX7" s="53">
        <f t="shared" si="7"/>
        <v>48.800000000000423</v>
      </c>
      <c r="RY7" s="53">
        <f t="shared" si="7"/>
        <v>48.900000000000425</v>
      </c>
      <c r="RZ7" s="53">
        <f t="shared" si="7"/>
        <v>49.000000000000426</v>
      </c>
      <c r="SA7" s="53">
        <f t="shared" si="7"/>
        <v>49.100000000000428</v>
      </c>
      <c r="SB7" s="53">
        <f t="shared" si="7"/>
        <v>49.200000000000429</v>
      </c>
      <c r="SC7" s="53">
        <f t="shared" si="7"/>
        <v>49.300000000000431</v>
      </c>
      <c r="SD7" s="53">
        <f t="shared" si="7"/>
        <v>49.400000000000432</v>
      </c>
      <c r="SE7" s="53">
        <f t="shared" si="7"/>
        <v>49.500000000000433</v>
      </c>
      <c r="SF7" s="53">
        <f t="shared" si="7"/>
        <v>49.600000000000435</v>
      </c>
      <c r="SG7" s="53">
        <f t="shared" si="7"/>
        <v>49.700000000000436</v>
      </c>
      <c r="SH7" s="53">
        <f t="shared" si="7"/>
        <v>49.800000000000438</v>
      </c>
      <c r="SI7" s="53">
        <f t="shared" si="7"/>
        <v>49.900000000000439</v>
      </c>
      <c r="SJ7" s="53">
        <f t="shared" si="7"/>
        <v>50.000000000000441</v>
      </c>
      <c r="SK7" s="53">
        <f t="shared" si="7"/>
        <v>50.100000000000442</v>
      </c>
      <c r="SL7" s="53">
        <f t="shared" si="7"/>
        <v>50.200000000000443</v>
      </c>
      <c r="SM7" s="53">
        <f t="shared" si="7"/>
        <v>50.300000000000445</v>
      </c>
      <c r="SN7" s="53">
        <f t="shared" si="7"/>
        <v>50.400000000000446</v>
      </c>
      <c r="SO7" s="53">
        <f t="shared" si="7"/>
        <v>50.500000000000448</v>
      </c>
      <c r="SP7" s="53">
        <f t="shared" si="7"/>
        <v>50.600000000000449</v>
      </c>
      <c r="SQ7" s="53">
        <f t="shared" si="7"/>
        <v>50.70000000000045</v>
      </c>
      <c r="SR7" s="53">
        <f t="shared" si="7"/>
        <v>50.800000000000452</v>
      </c>
      <c r="SS7" s="53">
        <f t="shared" si="7"/>
        <v>50.900000000000453</v>
      </c>
      <c r="ST7" s="53">
        <f t="shared" si="7"/>
        <v>51.000000000000455</v>
      </c>
      <c r="SU7" s="53">
        <f t="shared" si="7"/>
        <v>51.100000000000456</v>
      </c>
      <c r="SV7" s="53">
        <f t="shared" si="7"/>
        <v>51.200000000000458</v>
      </c>
      <c r="SW7" s="53">
        <f t="shared" si="7"/>
        <v>51.300000000000459</v>
      </c>
      <c r="SX7" s="53">
        <f t="shared" si="7"/>
        <v>51.40000000000046</v>
      </c>
      <c r="SY7" s="53">
        <f t="shared" si="7"/>
        <v>51.500000000000462</v>
      </c>
      <c r="SZ7" s="53">
        <f t="shared" si="7"/>
        <v>51.600000000000463</v>
      </c>
      <c r="TA7" s="53">
        <f t="shared" si="7"/>
        <v>51.700000000000465</v>
      </c>
      <c r="TB7" s="53">
        <f t="shared" si="7"/>
        <v>51.800000000000466</v>
      </c>
      <c r="TC7" s="53">
        <f t="shared" si="7"/>
        <v>51.900000000000468</v>
      </c>
      <c r="TD7" s="53">
        <f t="shared" si="7"/>
        <v>52.000000000000469</v>
      </c>
      <c r="TE7" s="53">
        <f t="shared" si="7"/>
        <v>52.10000000000047</v>
      </c>
      <c r="TF7" s="53">
        <f t="shared" ref="TF7:VR7" si="8">TE7+0.1</f>
        <v>52.200000000000472</v>
      </c>
      <c r="TG7" s="53">
        <f t="shared" si="8"/>
        <v>52.300000000000473</v>
      </c>
      <c r="TH7" s="53">
        <f t="shared" si="8"/>
        <v>52.400000000000475</v>
      </c>
      <c r="TI7" s="53">
        <f t="shared" si="8"/>
        <v>52.500000000000476</v>
      </c>
      <c r="TJ7" s="53">
        <f t="shared" si="8"/>
        <v>52.600000000000477</v>
      </c>
      <c r="TK7" s="53">
        <f t="shared" si="8"/>
        <v>52.700000000000479</v>
      </c>
      <c r="TL7" s="53">
        <f t="shared" si="8"/>
        <v>52.80000000000048</v>
      </c>
      <c r="TM7" s="53">
        <f t="shared" si="8"/>
        <v>52.900000000000482</v>
      </c>
      <c r="TN7" s="53">
        <f t="shared" si="8"/>
        <v>53.000000000000483</v>
      </c>
      <c r="TO7" s="53">
        <f t="shared" si="8"/>
        <v>53.100000000000485</v>
      </c>
      <c r="TP7" s="53">
        <f t="shared" si="8"/>
        <v>53.200000000000486</v>
      </c>
      <c r="TQ7" s="53">
        <f t="shared" si="8"/>
        <v>53.300000000000487</v>
      </c>
      <c r="TR7" s="53">
        <f t="shared" si="8"/>
        <v>53.400000000000489</v>
      </c>
      <c r="TS7" s="53">
        <f t="shared" si="8"/>
        <v>53.50000000000049</v>
      </c>
      <c r="TT7" s="53">
        <f t="shared" si="8"/>
        <v>53.600000000000492</v>
      </c>
      <c r="TU7" s="53">
        <f t="shared" si="8"/>
        <v>53.700000000000493</v>
      </c>
      <c r="TV7" s="53">
        <f t="shared" si="8"/>
        <v>53.800000000000495</v>
      </c>
      <c r="TW7" s="53">
        <f t="shared" si="8"/>
        <v>53.900000000000496</v>
      </c>
      <c r="TX7" s="53">
        <f t="shared" si="8"/>
        <v>54.000000000000497</v>
      </c>
      <c r="TY7" s="53">
        <f t="shared" si="8"/>
        <v>54.100000000000499</v>
      </c>
      <c r="TZ7" s="53">
        <f t="shared" si="8"/>
        <v>54.2000000000005</v>
      </c>
      <c r="UA7" s="53">
        <f t="shared" si="8"/>
        <v>54.300000000000502</v>
      </c>
      <c r="UB7" s="53">
        <f t="shared" si="8"/>
        <v>54.400000000000503</v>
      </c>
      <c r="UC7" s="53">
        <f t="shared" si="8"/>
        <v>54.500000000000504</v>
      </c>
      <c r="UD7" s="53">
        <f t="shared" si="8"/>
        <v>54.600000000000506</v>
      </c>
      <c r="UE7" s="53">
        <f t="shared" si="8"/>
        <v>54.700000000000507</v>
      </c>
      <c r="UF7" s="53">
        <f t="shared" si="8"/>
        <v>54.800000000000509</v>
      </c>
      <c r="UG7" s="53">
        <f t="shared" si="8"/>
        <v>54.90000000000051</v>
      </c>
      <c r="UH7" s="53">
        <f t="shared" si="8"/>
        <v>55.000000000000512</v>
      </c>
      <c r="UI7" s="53">
        <f t="shared" si="8"/>
        <v>55.100000000000513</v>
      </c>
      <c r="UJ7" s="53">
        <f t="shared" si="8"/>
        <v>55.200000000000514</v>
      </c>
      <c r="UK7" s="53">
        <f t="shared" si="8"/>
        <v>55.300000000000516</v>
      </c>
      <c r="UL7" s="53">
        <f t="shared" si="8"/>
        <v>55.400000000000517</v>
      </c>
      <c r="UM7" s="53">
        <f t="shared" si="8"/>
        <v>55.500000000000519</v>
      </c>
      <c r="UN7" s="53">
        <f t="shared" si="8"/>
        <v>55.60000000000052</v>
      </c>
      <c r="UO7" s="53">
        <f t="shared" si="8"/>
        <v>55.700000000000522</v>
      </c>
      <c r="UP7" s="53">
        <f t="shared" si="8"/>
        <v>55.800000000000523</v>
      </c>
      <c r="UQ7" s="53">
        <f t="shared" si="8"/>
        <v>55.900000000000524</v>
      </c>
      <c r="UR7" s="53">
        <f t="shared" si="8"/>
        <v>56.000000000000526</v>
      </c>
      <c r="US7" s="53">
        <f t="shared" si="8"/>
        <v>56.100000000000527</v>
      </c>
      <c r="UT7" s="53">
        <f t="shared" si="8"/>
        <v>56.200000000000529</v>
      </c>
      <c r="UU7" s="53">
        <f t="shared" si="8"/>
        <v>56.30000000000053</v>
      </c>
      <c r="UV7" s="53">
        <f t="shared" si="8"/>
        <v>56.400000000000531</v>
      </c>
      <c r="UW7" s="53">
        <f t="shared" si="8"/>
        <v>56.500000000000533</v>
      </c>
      <c r="UX7" s="53">
        <f t="shared" si="8"/>
        <v>56.600000000000534</v>
      </c>
      <c r="UY7" s="53">
        <f t="shared" si="8"/>
        <v>56.700000000000536</v>
      </c>
      <c r="UZ7" s="53">
        <f t="shared" si="8"/>
        <v>56.800000000000537</v>
      </c>
      <c r="VA7" s="53">
        <f t="shared" si="8"/>
        <v>56.900000000000539</v>
      </c>
      <c r="VB7" s="53">
        <f t="shared" si="8"/>
        <v>57.00000000000054</v>
      </c>
      <c r="VC7" s="53">
        <f t="shared" si="8"/>
        <v>57.100000000000541</v>
      </c>
      <c r="VD7" s="53">
        <f t="shared" si="8"/>
        <v>57.200000000000543</v>
      </c>
      <c r="VE7" s="53">
        <f t="shared" si="8"/>
        <v>57.300000000000544</v>
      </c>
      <c r="VF7" s="53">
        <f t="shared" si="8"/>
        <v>57.400000000000546</v>
      </c>
      <c r="VG7" s="53">
        <f t="shared" si="8"/>
        <v>57.500000000000547</v>
      </c>
      <c r="VH7" s="53">
        <f t="shared" si="8"/>
        <v>57.600000000000549</v>
      </c>
      <c r="VI7" s="53">
        <f t="shared" si="8"/>
        <v>57.70000000000055</v>
      </c>
      <c r="VJ7" s="53">
        <f t="shared" si="8"/>
        <v>57.800000000000551</v>
      </c>
      <c r="VK7" s="53">
        <f t="shared" si="8"/>
        <v>57.900000000000553</v>
      </c>
      <c r="VL7" s="53">
        <f t="shared" si="8"/>
        <v>58.000000000000554</v>
      </c>
      <c r="VM7" s="53">
        <f t="shared" si="8"/>
        <v>58.100000000000556</v>
      </c>
      <c r="VN7" s="53">
        <f t="shared" si="8"/>
        <v>58.200000000000557</v>
      </c>
      <c r="VO7" s="53">
        <f t="shared" si="8"/>
        <v>58.300000000000558</v>
      </c>
      <c r="VP7" s="53">
        <f t="shared" si="8"/>
        <v>58.40000000000056</v>
      </c>
      <c r="VQ7" s="53">
        <f t="shared" si="8"/>
        <v>58.500000000000561</v>
      </c>
      <c r="VR7" s="53">
        <f t="shared" si="8"/>
        <v>58.600000000000563</v>
      </c>
      <c r="VS7" s="53">
        <f t="shared" ref="VS7:YE7" si="9">VR7+0.1</f>
        <v>58.700000000000564</v>
      </c>
      <c r="VT7" s="53">
        <f t="shared" si="9"/>
        <v>58.800000000000566</v>
      </c>
      <c r="VU7" s="53">
        <f t="shared" si="9"/>
        <v>58.900000000000567</v>
      </c>
      <c r="VV7" s="53">
        <f t="shared" si="9"/>
        <v>59.000000000000568</v>
      </c>
      <c r="VW7" s="53">
        <f t="shared" si="9"/>
        <v>59.10000000000057</v>
      </c>
      <c r="VX7" s="53">
        <f t="shared" si="9"/>
        <v>59.200000000000571</v>
      </c>
      <c r="VY7" s="53">
        <f t="shared" si="9"/>
        <v>59.300000000000573</v>
      </c>
      <c r="VZ7" s="53">
        <f t="shared" si="9"/>
        <v>59.400000000000574</v>
      </c>
      <c r="WA7" s="53">
        <f t="shared" si="9"/>
        <v>59.500000000000576</v>
      </c>
      <c r="WB7" s="53">
        <f t="shared" si="9"/>
        <v>59.600000000000577</v>
      </c>
      <c r="WC7" s="53">
        <f t="shared" si="9"/>
        <v>59.700000000000578</v>
      </c>
      <c r="WD7" s="53">
        <f t="shared" si="9"/>
        <v>59.80000000000058</v>
      </c>
      <c r="WE7" s="53">
        <f t="shared" si="9"/>
        <v>59.900000000000581</v>
      </c>
      <c r="WF7" s="53">
        <f t="shared" si="9"/>
        <v>60.000000000000583</v>
      </c>
      <c r="WG7" s="53">
        <f t="shared" si="9"/>
        <v>60.100000000000584</v>
      </c>
      <c r="WH7" s="53">
        <f t="shared" si="9"/>
        <v>60.200000000000585</v>
      </c>
      <c r="WI7" s="53">
        <f t="shared" si="9"/>
        <v>60.300000000000587</v>
      </c>
      <c r="WJ7" s="53">
        <f t="shared" si="9"/>
        <v>60.400000000000588</v>
      </c>
      <c r="WK7" s="53">
        <f t="shared" si="9"/>
        <v>60.50000000000059</v>
      </c>
      <c r="WL7" s="53">
        <f t="shared" si="9"/>
        <v>60.600000000000591</v>
      </c>
      <c r="WM7" s="53">
        <f t="shared" si="9"/>
        <v>60.700000000000593</v>
      </c>
      <c r="WN7" s="53">
        <f t="shared" si="9"/>
        <v>60.800000000000594</v>
      </c>
      <c r="WO7" s="53">
        <f t="shared" si="9"/>
        <v>60.900000000000595</v>
      </c>
      <c r="WP7" s="53">
        <f t="shared" si="9"/>
        <v>61.000000000000597</v>
      </c>
      <c r="WQ7" s="53">
        <f t="shared" si="9"/>
        <v>61.100000000000598</v>
      </c>
      <c r="WR7" s="53">
        <f t="shared" si="9"/>
        <v>61.2000000000006</v>
      </c>
      <c r="WS7" s="53">
        <f t="shared" si="9"/>
        <v>61.300000000000601</v>
      </c>
      <c r="WT7" s="53">
        <f t="shared" si="9"/>
        <v>61.400000000000603</v>
      </c>
      <c r="WU7" s="53">
        <f t="shared" si="9"/>
        <v>61.500000000000604</v>
      </c>
      <c r="WV7" s="53">
        <f t="shared" si="9"/>
        <v>61.600000000000605</v>
      </c>
      <c r="WW7" s="53">
        <f t="shared" si="9"/>
        <v>61.700000000000607</v>
      </c>
      <c r="WX7" s="53">
        <f t="shared" si="9"/>
        <v>61.800000000000608</v>
      </c>
      <c r="WY7" s="53">
        <f t="shared" si="9"/>
        <v>61.90000000000061</v>
      </c>
      <c r="WZ7" s="53">
        <f t="shared" si="9"/>
        <v>62.000000000000611</v>
      </c>
      <c r="XA7" s="53">
        <f t="shared" si="9"/>
        <v>62.100000000000612</v>
      </c>
      <c r="XB7" s="53">
        <f t="shared" si="9"/>
        <v>62.200000000000614</v>
      </c>
      <c r="XC7" s="53">
        <f t="shared" si="9"/>
        <v>62.300000000000615</v>
      </c>
      <c r="XD7" s="53">
        <f t="shared" si="9"/>
        <v>62.400000000000617</v>
      </c>
      <c r="XE7" s="53">
        <f t="shared" si="9"/>
        <v>62.500000000000618</v>
      </c>
      <c r="XF7" s="53">
        <f t="shared" si="9"/>
        <v>62.60000000000062</v>
      </c>
      <c r="XG7" s="53">
        <f t="shared" si="9"/>
        <v>62.700000000000621</v>
      </c>
      <c r="XH7" s="53">
        <f t="shared" si="9"/>
        <v>62.800000000000622</v>
      </c>
      <c r="XI7" s="53">
        <f t="shared" si="9"/>
        <v>62.900000000000624</v>
      </c>
      <c r="XJ7" s="53">
        <f t="shared" si="9"/>
        <v>63.000000000000625</v>
      </c>
      <c r="XK7" s="53">
        <f t="shared" si="9"/>
        <v>63.100000000000627</v>
      </c>
      <c r="XL7" s="53">
        <f t="shared" si="9"/>
        <v>63.200000000000628</v>
      </c>
      <c r="XM7" s="53">
        <f t="shared" si="9"/>
        <v>63.30000000000063</v>
      </c>
      <c r="XN7" s="53">
        <f t="shared" si="9"/>
        <v>63.400000000000631</v>
      </c>
      <c r="XO7" s="53">
        <f t="shared" si="9"/>
        <v>63.500000000000632</v>
      </c>
      <c r="XP7" s="53">
        <f t="shared" si="9"/>
        <v>63.600000000000634</v>
      </c>
      <c r="XQ7" s="53">
        <f t="shared" si="9"/>
        <v>63.700000000000635</v>
      </c>
      <c r="XR7" s="53">
        <f t="shared" si="9"/>
        <v>63.800000000000637</v>
      </c>
      <c r="XS7" s="53">
        <f t="shared" si="9"/>
        <v>63.900000000000638</v>
      </c>
      <c r="XT7" s="53">
        <f t="shared" si="9"/>
        <v>64.000000000000639</v>
      </c>
      <c r="XU7" s="53">
        <f t="shared" si="9"/>
        <v>64.100000000000634</v>
      </c>
      <c r="XV7" s="53">
        <f t="shared" si="9"/>
        <v>64.200000000000628</v>
      </c>
      <c r="XW7" s="53">
        <f t="shared" si="9"/>
        <v>64.300000000000622</v>
      </c>
      <c r="XX7" s="53">
        <f t="shared" si="9"/>
        <v>64.400000000000617</v>
      </c>
      <c r="XY7" s="53">
        <f t="shared" si="9"/>
        <v>64.500000000000611</v>
      </c>
      <c r="XZ7" s="53">
        <f t="shared" si="9"/>
        <v>64.600000000000605</v>
      </c>
      <c r="YA7" s="53">
        <f t="shared" si="9"/>
        <v>64.7000000000006</v>
      </c>
      <c r="YB7" s="53">
        <f t="shared" si="9"/>
        <v>64.800000000000594</v>
      </c>
      <c r="YC7" s="53">
        <f t="shared" si="9"/>
        <v>64.900000000000588</v>
      </c>
      <c r="YD7" s="53">
        <f t="shared" si="9"/>
        <v>65.000000000000583</v>
      </c>
      <c r="YE7" s="53">
        <f t="shared" si="9"/>
        <v>65.100000000000577</v>
      </c>
      <c r="YF7" s="53">
        <f t="shared" ref="YF7:AAR7" si="10">YE7+0.1</f>
        <v>65.200000000000571</v>
      </c>
      <c r="YG7" s="53">
        <f t="shared" si="10"/>
        <v>65.300000000000566</v>
      </c>
      <c r="YH7" s="53">
        <f t="shared" si="10"/>
        <v>65.40000000000056</v>
      </c>
      <c r="YI7" s="53">
        <f t="shared" si="10"/>
        <v>65.500000000000554</v>
      </c>
      <c r="YJ7" s="53">
        <f t="shared" si="10"/>
        <v>65.600000000000549</v>
      </c>
      <c r="YK7" s="53">
        <f t="shared" si="10"/>
        <v>65.700000000000543</v>
      </c>
      <c r="YL7" s="53">
        <f t="shared" si="10"/>
        <v>65.800000000000537</v>
      </c>
      <c r="YM7" s="53">
        <f t="shared" si="10"/>
        <v>65.900000000000531</v>
      </c>
      <c r="YN7" s="53">
        <f t="shared" si="10"/>
        <v>66.000000000000526</v>
      </c>
      <c r="YO7" s="53">
        <f t="shared" si="10"/>
        <v>66.10000000000052</v>
      </c>
      <c r="YP7" s="53">
        <f t="shared" si="10"/>
        <v>66.200000000000514</v>
      </c>
      <c r="YQ7" s="53">
        <f t="shared" si="10"/>
        <v>66.300000000000509</v>
      </c>
      <c r="YR7" s="53">
        <f t="shared" si="10"/>
        <v>66.400000000000503</v>
      </c>
      <c r="YS7" s="53">
        <f t="shared" si="10"/>
        <v>66.500000000000497</v>
      </c>
      <c r="YT7" s="53">
        <f t="shared" si="10"/>
        <v>66.600000000000492</v>
      </c>
      <c r="YU7" s="53">
        <f t="shared" si="10"/>
        <v>66.700000000000486</v>
      </c>
      <c r="YV7" s="53">
        <f t="shared" si="10"/>
        <v>66.80000000000048</v>
      </c>
      <c r="YW7" s="53">
        <f t="shared" si="10"/>
        <v>66.900000000000475</v>
      </c>
      <c r="YX7" s="53">
        <f t="shared" si="10"/>
        <v>67.000000000000469</v>
      </c>
      <c r="YY7" s="53">
        <f t="shared" si="10"/>
        <v>67.100000000000463</v>
      </c>
      <c r="YZ7" s="53">
        <f t="shared" si="10"/>
        <v>67.200000000000458</v>
      </c>
      <c r="ZA7" s="53">
        <f t="shared" si="10"/>
        <v>67.300000000000452</v>
      </c>
      <c r="ZB7" s="53">
        <f t="shared" si="10"/>
        <v>67.400000000000446</v>
      </c>
      <c r="ZC7" s="53">
        <f t="shared" si="10"/>
        <v>67.500000000000441</v>
      </c>
      <c r="ZD7" s="53">
        <f t="shared" si="10"/>
        <v>67.600000000000435</v>
      </c>
      <c r="ZE7" s="53">
        <f t="shared" si="10"/>
        <v>67.700000000000429</v>
      </c>
      <c r="ZF7" s="53">
        <f t="shared" si="10"/>
        <v>67.800000000000423</v>
      </c>
      <c r="ZG7" s="53">
        <f t="shared" si="10"/>
        <v>67.900000000000418</v>
      </c>
      <c r="ZH7" s="53">
        <f t="shared" si="10"/>
        <v>68.000000000000412</v>
      </c>
      <c r="ZI7" s="53">
        <f t="shared" si="10"/>
        <v>68.100000000000406</v>
      </c>
      <c r="ZJ7" s="53">
        <f t="shared" si="10"/>
        <v>68.200000000000401</v>
      </c>
      <c r="ZK7" s="53">
        <f t="shared" si="10"/>
        <v>68.300000000000395</v>
      </c>
      <c r="ZL7" s="53">
        <f t="shared" si="10"/>
        <v>68.400000000000389</v>
      </c>
      <c r="ZM7" s="53">
        <f t="shared" si="10"/>
        <v>68.500000000000384</v>
      </c>
      <c r="ZN7" s="53">
        <f t="shared" si="10"/>
        <v>68.600000000000378</v>
      </c>
      <c r="ZO7" s="53">
        <f t="shared" si="10"/>
        <v>68.700000000000372</v>
      </c>
      <c r="ZP7" s="53">
        <f t="shared" si="10"/>
        <v>68.800000000000367</v>
      </c>
      <c r="ZQ7" s="53">
        <f t="shared" si="10"/>
        <v>68.900000000000361</v>
      </c>
      <c r="ZR7" s="53">
        <f t="shared" si="10"/>
        <v>69.000000000000355</v>
      </c>
      <c r="ZS7" s="53">
        <f t="shared" si="10"/>
        <v>69.10000000000035</v>
      </c>
      <c r="ZT7" s="53">
        <f t="shared" si="10"/>
        <v>69.200000000000344</v>
      </c>
      <c r="ZU7" s="53">
        <f t="shared" si="10"/>
        <v>69.300000000000338</v>
      </c>
      <c r="ZV7" s="53">
        <f t="shared" si="10"/>
        <v>69.400000000000333</v>
      </c>
      <c r="ZW7" s="53">
        <f t="shared" si="10"/>
        <v>69.500000000000327</v>
      </c>
      <c r="ZX7" s="53">
        <f t="shared" si="10"/>
        <v>69.600000000000321</v>
      </c>
      <c r="ZY7" s="53">
        <f t="shared" si="10"/>
        <v>69.700000000000315</v>
      </c>
      <c r="ZZ7" s="53">
        <f t="shared" si="10"/>
        <v>69.80000000000031</v>
      </c>
      <c r="AAA7" s="53">
        <f t="shared" si="10"/>
        <v>69.900000000000304</v>
      </c>
      <c r="AAB7" s="53">
        <f t="shared" si="10"/>
        <v>70.000000000000298</v>
      </c>
      <c r="AAC7" s="53">
        <f t="shared" si="10"/>
        <v>70.100000000000293</v>
      </c>
      <c r="AAD7" s="53">
        <f t="shared" si="10"/>
        <v>70.200000000000287</v>
      </c>
      <c r="AAE7" s="53">
        <f t="shared" si="10"/>
        <v>70.300000000000281</v>
      </c>
      <c r="AAF7" s="53">
        <f t="shared" si="10"/>
        <v>70.400000000000276</v>
      </c>
      <c r="AAG7" s="53">
        <f t="shared" si="10"/>
        <v>70.50000000000027</v>
      </c>
      <c r="AAH7" s="53">
        <f t="shared" si="10"/>
        <v>70.600000000000264</v>
      </c>
      <c r="AAI7" s="53">
        <f t="shared" si="10"/>
        <v>70.700000000000259</v>
      </c>
      <c r="AAJ7" s="53">
        <f t="shared" si="10"/>
        <v>70.800000000000253</v>
      </c>
      <c r="AAK7" s="53">
        <f t="shared" si="10"/>
        <v>70.900000000000247</v>
      </c>
      <c r="AAL7" s="53">
        <f t="shared" si="10"/>
        <v>71.000000000000242</v>
      </c>
      <c r="AAM7" s="53">
        <f t="shared" si="10"/>
        <v>71.100000000000236</v>
      </c>
      <c r="AAN7" s="53">
        <f t="shared" si="10"/>
        <v>71.20000000000023</v>
      </c>
      <c r="AAO7" s="53">
        <f t="shared" si="10"/>
        <v>71.300000000000225</v>
      </c>
      <c r="AAP7" s="53">
        <f t="shared" si="10"/>
        <v>71.400000000000219</v>
      </c>
      <c r="AAQ7" s="53">
        <f t="shared" si="10"/>
        <v>71.500000000000213</v>
      </c>
      <c r="AAR7" s="53">
        <f t="shared" si="10"/>
        <v>71.600000000000207</v>
      </c>
      <c r="AAS7" s="53">
        <f t="shared" ref="AAS7:ADE7" si="11">AAR7+0.1</f>
        <v>71.700000000000202</v>
      </c>
      <c r="AAT7" s="53">
        <f t="shared" si="11"/>
        <v>71.800000000000196</v>
      </c>
      <c r="AAU7" s="53">
        <f t="shared" si="11"/>
        <v>71.90000000000019</v>
      </c>
      <c r="AAV7" s="53">
        <f t="shared" si="11"/>
        <v>72.000000000000185</v>
      </c>
      <c r="AAW7" s="53">
        <f t="shared" si="11"/>
        <v>72.100000000000179</v>
      </c>
      <c r="AAX7" s="53">
        <f t="shared" si="11"/>
        <v>72.200000000000173</v>
      </c>
      <c r="AAY7" s="53">
        <f t="shared" si="11"/>
        <v>72.300000000000168</v>
      </c>
      <c r="AAZ7" s="53">
        <f t="shared" si="11"/>
        <v>72.400000000000162</v>
      </c>
      <c r="ABA7" s="53">
        <f t="shared" si="11"/>
        <v>72.500000000000156</v>
      </c>
      <c r="ABB7" s="53">
        <f t="shared" si="11"/>
        <v>72.600000000000151</v>
      </c>
      <c r="ABC7" s="53">
        <f t="shared" si="11"/>
        <v>72.700000000000145</v>
      </c>
      <c r="ABD7" s="53">
        <f t="shared" si="11"/>
        <v>72.800000000000139</v>
      </c>
      <c r="ABE7" s="53">
        <f t="shared" si="11"/>
        <v>72.900000000000134</v>
      </c>
      <c r="ABF7" s="53">
        <f t="shared" si="11"/>
        <v>73.000000000000128</v>
      </c>
      <c r="ABG7" s="53">
        <f t="shared" si="11"/>
        <v>73.100000000000122</v>
      </c>
      <c r="ABH7" s="53">
        <f t="shared" si="11"/>
        <v>73.200000000000117</v>
      </c>
      <c r="ABI7" s="53">
        <f t="shared" si="11"/>
        <v>73.300000000000111</v>
      </c>
      <c r="ABJ7" s="53">
        <f t="shared" si="11"/>
        <v>73.400000000000105</v>
      </c>
      <c r="ABK7" s="53">
        <f t="shared" si="11"/>
        <v>73.500000000000099</v>
      </c>
      <c r="ABL7" s="53">
        <f t="shared" si="11"/>
        <v>73.600000000000094</v>
      </c>
      <c r="ABM7" s="53">
        <f t="shared" si="11"/>
        <v>73.700000000000088</v>
      </c>
      <c r="ABN7" s="53">
        <f t="shared" si="11"/>
        <v>73.800000000000082</v>
      </c>
      <c r="ABO7" s="53">
        <f t="shared" si="11"/>
        <v>73.900000000000077</v>
      </c>
      <c r="ABP7" s="53">
        <f t="shared" si="11"/>
        <v>74.000000000000071</v>
      </c>
      <c r="ABQ7" s="53">
        <f t="shared" si="11"/>
        <v>74.100000000000065</v>
      </c>
      <c r="ABR7" s="53">
        <f t="shared" si="11"/>
        <v>74.20000000000006</v>
      </c>
      <c r="ABS7" s="53">
        <f t="shared" si="11"/>
        <v>74.300000000000054</v>
      </c>
      <c r="ABT7" s="53">
        <f t="shared" si="11"/>
        <v>74.400000000000048</v>
      </c>
      <c r="ABU7" s="53">
        <f t="shared" si="11"/>
        <v>74.500000000000043</v>
      </c>
      <c r="ABV7" s="53">
        <f t="shared" si="11"/>
        <v>74.600000000000037</v>
      </c>
      <c r="ABW7" s="53">
        <f t="shared" si="11"/>
        <v>74.700000000000031</v>
      </c>
      <c r="ABX7" s="53">
        <f t="shared" si="11"/>
        <v>74.800000000000026</v>
      </c>
      <c r="ABY7" s="53">
        <f t="shared" si="11"/>
        <v>74.90000000000002</v>
      </c>
      <c r="ABZ7" s="53">
        <f t="shared" si="11"/>
        <v>75.000000000000014</v>
      </c>
      <c r="ACA7" s="53">
        <f t="shared" si="11"/>
        <v>75.100000000000009</v>
      </c>
      <c r="ACB7" s="53">
        <f t="shared" si="11"/>
        <v>75.2</v>
      </c>
      <c r="ACC7" s="53">
        <f t="shared" si="11"/>
        <v>75.3</v>
      </c>
      <c r="ACD7" s="53">
        <f t="shared" si="11"/>
        <v>75.399999999999991</v>
      </c>
      <c r="ACE7" s="53">
        <f t="shared" si="11"/>
        <v>75.499999999999986</v>
      </c>
      <c r="ACF7" s="53">
        <f t="shared" si="11"/>
        <v>75.59999999999998</v>
      </c>
      <c r="ACG7" s="53">
        <f t="shared" si="11"/>
        <v>75.699999999999974</v>
      </c>
      <c r="ACH7" s="53">
        <f t="shared" si="11"/>
        <v>75.799999999999969</v>
      </c>
      <c r="ACI7" s="53">
        <f t="shared" si="11"/>
        <v>75.899999999999963</v>
      </c>
      <c r="ACJ7" s="53">
        <f t="shared" si="11"/>
        <v>75.999999999999957</v>
      </c>
      <c r="ACK7" s="53">
        <f t="shared" si="11"/>
        <v>76.099999999999952</v>
      </c>
      <c r="ACL7" s="53">
        <f t="shared" si="11"/>
        <v>76.199999999999946</v>
      </c>
      <c r="ACM7" s="53">
        <f t="shared" si="11"/>
        <v>76.29999999999994</v>
      </c>
      <c r="ACN7" s="53">
        <f t="shared" si="11"/>
        <v>76.399999999999935</v>
      </c>
      <c r="ACO7" s="53">
        <f t="shared" si="11"/>
        <v>76.499999999999929</v>
      </c>
      <c r="ACP7" s="53">
        <f t="shared" si="11"/>
        <v>76.599999999999923</v>
      </c>
      <c r="ACQ7" s="53">
        <f t="shared" si="11"/>
        <v>76.699999999999918</v>
      </c>
      <c r="ACR7" s="53">
        <f t="shared" si="11"/>
        <v>76.799999999999912</v>
      </c>
      <c r="ACS7" s="53">
        <f t="shared" si="11"/>
        <v>76.899999999999906</v>
      </c>
      <c r="ACT7" s="53">
        <f t="shared" si="11"/>
        <v>76.999999999999901</v>
      </c>
      <c r="ACU7" s="53">
        <f t="shared" si="11"/>
        <v>77.099999999999895</v>
      </c>
      <c r="ACV7" s="53">
        <f t="shared" si="11"/>
        <v>77.199999999999889</v>
      </c>
      <c r="ACW7" s="53">
        <f t="shared" si="11"/>
        <v>77.299999999999883</v>
      </c>
      <c r="ACX7" s="53">
        <f t="shared" si="11"/>
        <v>77.399999999999878</v>
      </c>
      <c r="ACY7" s="53">
        <f t="shared" si="11"/>
        <v>77.499999999999872</v>
      </c>
      <c r="ACZ7" s="53">
        <f t="shared" si="11"/>
        <v>77.599999999999866</v>
      </c>
      <c r="ADA7" s="53">
        <f t="shared" si="11"/>
        <v>77.699999999999861</v>
      </c>
      <c r="ADB7" s="53">
        <f t="shared" si="11"/>
        <v>77.799999999999855</v>
      </c>
      <c r="ADC7" s="53">
        <f t="shared" si="11"/>
        <v>77.899999999999849</v>
      </c>
      <c r="ADD7" s="53">
        <f t="shared" si="11"/>
        <v>77.999999999999844</v>
      </c>
      <c r="ADE7" s="53">
        <f t="shared" si="11"/>
        <v>78.099999999999838</v>
      </c>
      <c r="ADF7" s="53">
        <f t="shared" ref="ADF7:AFR7" si="12">ADE7+0.1</f>
        <v>78.199999999999832</v>
      </c>
      <c r="ADG7" s="53">
        <f t="shared" si="12"/>
        <v>78.299999999999827</v>
      </c>
      <c r="ADH7" s="53">
        <f t="shared" si="12"/>
        <v>78.399999999999821</v>
      </c>
      <c r="ADI7" s="53">
        <f t="shared" si="12"/>
        <v>78.499999999999815</v>
      </c>
      <c r="ADJ7" s="53">
        <f t="shared" si="12"/>
        <v>78.59999999999981</v>
      </c>
      <c r="ADK7" s="53">
        <f t="shared" si="12"/>
        <v>78.699999999999804</v>
      </c>
      <c r="ADL7" s="53">
        <f t="shared" si="12"/>
        <v>78.799999999999798</v>
      </c>
      <c r="ADM7" s="53">
        <f t="shared" si="12"/>
        <v>78.899999999999793</v>
      </c>
      <c r="ADN7" s="53">
        <f t="shared" si="12"/>
        <v>78.999999999999787</v>
      </c>
      <c r="ADO7" s="53">
        <f t="shared" si="12"/>
        <v>79.099999999999781</v>
      </c>
      <c r="ADP7" s="53">
        <f t="shared" si="12"/>
        <v>79.199999999999775</v>
      </c>
      <c r="ADQ7" s="53">
        <f t="shared" si="12"/>
        <v>79.29999999999977</v>
      </c>
      <c r="ADR7" s="53">
        <f t="shared" si="12"/>
        <v>79.399999999999764</v>
      </c>
      <c r="ADS7" s="53">
        <f t="shared" si="12"/>
        <v>79.499999999999758</v>
      </c>
      <c r="ADT7" s="53">
        <f t="shared" si="12"/>
        <v>79.599999999999753</v>
      </c>
      <c r="ADU7" s="53">
        <f t="shared" si="12"/>
        <v>79.699999999999747</v>
      </c>
      <c r="ADV7" s="53">
        <f t="shared" si="12"/>
        <v>79.799999999999741</v>
      </c>
      <c r="ADW7" s="53">
        <f t="shared" si="12"/>
        <v>79.899999999999736</v>
      </c>
      <c r="ADX7" s="53">
        <f t="shared" si="12"/>
        <v>79.99999999999973</v>
      </c>
      <c r="ADY7" s="53">
        <f t="shared" si="12"/>
        <v>80.099999999999724</v>
      </c>
      <c r="ADZ7" s="53">
        <f t="shared" si="12"/>
        <v>80.199999999999719</v>
      </c>
      <c r="AEA7" s="53">
        <f t="shared" si="12"/>
        <v>80.299999999999713</v>
      </c>
      <c r="AEB7" s="53">
        <f t="shared" si="12"/>
        <v>80.399999999999707</v>
      </c>
      <c r="AEC7" s="53">
        <f t="shared" si="12"/>
        <v>80.499999999999702</v>
      </c>
      <c r="AED7" s="53">
        <f t="shared" si="12"/>
        <v>80.599999999999696</v>
      </c>
      <c r="AEE7" s="53">
        <f t="shared" si="12"/>
        <v>80.69999999999969</v>
      </c>
      <c r="AEF7" s="53">
        <f t="shared" si="12"/>
        <v>80.799999999999685</v>
      </c>
      <c r="AEG7" s="53">
        <f t="shared" si="12"/>
        <v>80.899999999999679</v>
      </c>
      <c r="AEH7" s="53">
        <f t="shared" si="12"/>
        <v>80.999999999999673</v>
      </c>
      <c r="AEI7" s="53">
        <f t="shared" si="12"/>
        <v>81.099999999999667</v>
      </c>
      <c r="AEJ7" s="53">
        <f t="shared" si="12"/>
        <v>81.199999999999662</v>
      </c>
      <c r="AEK7" s="53">
        <f t="shared" si="12"/>
        <v>81.299999999999656</v>
      </c>
      <c r="AEL7" s="53">
        <f t="shared" si="12"/>
        <v>81.39999999999965</v>
      </c>
      <c r="AEM7" s="53">
        <f t="shared" si="12"/>
        <v>81.499999999999645</v>
      </c>
      <c r="AEN7" s="53">
        <f t="shared" si="12"/>
        <v>81.599999999999639</v>
      </c>
      <c r="AEO7" s="53">
        <f t="shared" si="12"/>
        <v>81.699999999999633</v>
      </c>
      <c r="AEP7" s="53">
        <f t="shared" si="12"/>
        <v>81.799999999999628</v>
      </c>
      <c r="AEQ7" s="53">
        <f t="shared" si="12"/>
        <v>81.899999999999622</v>
      </c>
      <c r="AER7" s="53">
        <f t="shared" si="12"/>
        <v>81.999999999999616</v>
      </c>
      <c r="AES7" s="53">
        <f t="shared" si="12"/>
        <v>82.099999999999611</v>
      </c>
      <c r="AET7" s="53">
        <f t="shared" si="12"/>
        <v>82.199999999999605</v>
      </c>
      <c r="AEU7" s="53">
        <f t="shared" si="12"/>
        <v>82.299999999999599</v>
      </c>
      <c r="AEV7" s="53">
        <f t="shared" si="12"/>
        <v>82.399999999999594</v>
      </c>
      <c r="AEW7" s="53">
        <f t="shared" si="12"/>
        <v>82.499999999999588</v>
      </c>
      <c r="AEX7" s="53">
        <f t="shared" si="12"/>
        <v>82.599999999999582</v>
      </c>
      <c r="AEY7" s="53">
        <f t="shared" si="12"/>
        <v>82.699999999999577</v>
      </c>
      <c r="AEZ7" s="53">
        <f t="shared" si="12"/>
        <v>82.799999999999571</v>
      </c>
      <c r="AFA7" s="53">
        <f t="shared" si="12"/>
        <v>82.899999999999565</v>
      </c>
      <c r="AFB7" s="53">
        <f t="shared" si="12"/>
        <v>82.999999999999559</v>
      </c>
      <c r="AFC7" s="53">
        <f t="shared" si="12"/>
        <v>83.099999999999554</v>
      </c>
      <c r="AFD7" s="53">
        <f t="shared" si="12"/>
        <v>83.199999999999548</v>
      </c>
      <c r="AFE7" s="53">
        <f t="shared" si="12"/>
        <v>83.299999999999542</v>
      </c>
      <c r="AFF7" s="53">
        <f t="shared" si="12"/>
        <v>83.399999999999537</v>
      </c>
      <c r="AFG7" s="53">
        <f t="shared" si="12"/>
        <v>83.499999999999531</v>
      </c>
      <c r="AFH7" s="53">
        <f t="shared" si="12"/>
        <v>83.599999999999525</v>
      </c>
      <c r="AFI7" s="53">
        <f t="shared" si="12"/>
        <v>83.69999999999952</v>
      </c>
      <c r="AFJ7" s="53">
        <f t="shared" si="12"/>
        <v>83.799999999999514</v>
      </c>
      <c r="AFK7" s="53">
        <f t="shared" si="12"/>
        <v>83.899999999999508</v>
      </c>
      <c r="AFL7" s="53">
        <f t="shared" si="12"/>
        <v>83.999999999999503</v>
      </c>
      <c r="AFM7" s="53">
        <f t="shared" si="12"/>
        <v>84.099999999999497</v>
      </c>
      <c r="AFN7" s="53">
        <f t="shared" si="12"/>
        <v>84.199999999999491</v>
      </c>
      <c r="AFO7" s="53">
        <f t="shared" si="12"/>
        <v>84.299999999999486</v>
      </c>
      <c r="AFP7" s="53">
        <f t="shared" si="12"/>
        <v>84.39999999999948</v>
      </c>
      <c r="AFQ7" s="53">
        <f t="shared" si="12"/>
        <v>84.499999999999474</v>
      </c>
      <c r="AFR7" s="53">
        <f t="shared" si="12"/>
        <v>84.599999999999469</v>
      </c>
      <c r="AFS7" s="53">
        <f t="shared" ref="AFS7:AIE7" si="13">AFR7+0.1</f>
        <v>84.699999999999463</v>
      </c>
      <c r="AFT7" s="53">
        <f t="shared" si="13"/>
        <v>84.799999999999457</v>
      </c>
      <c r="AFU7" s="53">
        <f t="shared" si="13"/>
        <v>84.899999999999451</v>
      </c>
      <c r="AFV7" s="53">
        <f t="shared" si="13"/>
        <v>84.999999999999446</v>
      </c>
      <c r="AFW7" s="53">
        <f t="shared" si="13"/>
        <v>85.09999999999944</v>
      </c>
      <c r="AFX7" s="53">
        <f t="shared" si="13"/>
        <v>85.199999999999434</v>
      </c>
      <c r="AFY7" s="53">
        <f t="shared" si="13"/>
        <v>85.299999999999429</v>
      </c>
      <c r="AFZ7" s="53">
        <f t="shared" si="13"/>
        <v>85.399999999999423</v>
      </c>
      <c r="AGA7" s="53">
        <f t="shared" si="13"/>
        <v>85.499999999999417</v>
      </c>
      <c r="AGB7" s="53">
        <f t="shared" si="13"/>
        <v>85.599999999999412</v>
      </c>
      <c r="AGC7" s="53">
        <f t="shared" si="13"/>
        <v>85.699999999999406</v>
      </c>
      <c r="AGD7" s="53">
        <f t="shared" si="13"/>
        <v>85.7999999999994</v>
      </c>
      <c r="AGE7" s="53">
        <f t="shared" si="13"/>
        <v>85.899999999999395</v>
      </c>
      <c r="AGF7" s="53">
        <f t="shared" si="13"/>
        <v>85.999999999999389</v>
      </c>
      <c r="AGG7" s="53">
        <f t="shared" si="13"/>
        <v>86.099999999999383</v>
      </c>
      <c r="AGH7" s="53">
        <f t="shared" si="13"/>
        <v>86.199999999999378</v>
      </c>
      <c r="AGI7" s="53">
        <f t="shared" si="13"/>
        <v>86.299999999999372</v>
      </c>
      <c r="AGJ7" s="53">
        <f t="shared" si="13"/>
        <v>86.399999999999366</v>
      </c>
      <c r="AGK7" s="53">
        <f t="shared" si="13"/>
        <v>86.499999999999361</v>
      </c>
      <c r="AGL7" s="53">
        <f t="shared" si="13"/>
        <v>86.599999999999355</v>
      </c>
      <c r="AGM7" s="53">
        <f t="shared" si="13"/>
        <v>86.699999999999349</v>
      </c>
      <c r="AGN7" s="53">
        <f t="shared" si="13"/>
        <v>86.799999999999343</v>
      </c>
      <c r="AGO7" s="53">
        <f t="shared" si="13"/>
        <v>86.899999999999338</v>
      </c>
      <c r="AGP7" s="53">
        <f t="shared" si="13"/>
        <v>86.999999999999332</v>
      </c>
      <c r="AGQ7" s="53">
        <f t="shared" si="13"/>
        <v>87.099999999999326</v>
      </c>
      <c r="AGR7" s="53">
        <f t="shared" si="13"/>
        <v>87.199999999999321</v>
      </c>
      <c r="AGS7" s="53">
        <f t="shared" si="13"/>
        <v>87.299999999999315</v>
      </c>
      <c r="AGT7" s="53">
        <f t="shared" si="13"/>
        <v>87.399999999999309</v>
      </c>
      <c r="AGU7" s="53">
        <f t="shared" si="13"/>
        <v>87.499999999999304</v>
      </c>
      <c r="AGV7" s="53">
        <f t="shared" si="13"/>
        <v>87.599999999999298</v>
      </c>
      <c r="AGW7" s="53">
        <f t="shared" si="13"/>
        <v>87.699999999999292</v>
      </c>
      <c r="AGX7" s="53">
        <f t="shared" si="13"/>
        <v>87.799999999999287</v>
      </c>
      <c r="AGY7" s="53">
        <f t="shared" si="13"/>
        <v>87.899999999999281</v>
      </c>
      <c r="AGZ7" s="53">
        <f t="shared" si="13"/>
        <v>87.999999999999275</v>
      </c>
      <c r="AHA7" s="53">
        <f t="shared" si="13"/>
        <v>88.09999999999927</v>
      </c>
      <c r="AHB7" s="53">
        <f t="shared" si="13"/>
        <v>88.199999999999264</v>
      </c>
      <c r="AHC7" s="53">
        <f t="shared" si="13"/>
        <v>88.299999999999258</v>
      </c>
      <c r="AHD7" s="53">
        <f t="shared" si="13"/>
        <v>88.399999999999253</v>
      </c>
      <c r="AHE7" s="53">
        <f t="shared" si="13"/>
        <v>88.499999999999247</v>
      </c>
      <c r="AHF7" s="53">
        <f t="shared" si="13"/>
        <v>88.599999999999241</v>
      </c>
      <c r="AHG7" s="53">
        <f t="shared" si="13"/>
        <v>88.699999999999235</v>
      </c>
      <c r="AHH7" s="53">
        <f t="shared" si="13"/>
        <v>88.79999999999923</v>
      </c>
      <c r="AHI7" s="53">
        <f t="shared" si="13"/>
        <v>88.899999999999224</v>
      </c>
      <c r="AHJ7" s="53">
        <f t="shared" si="13"/>
        <v>88.999999999999218</v>
      </c>
      <c r="AHK7" s="53">
        <f t="shared" si="13"/>
        <v>89.099999999999213</v>
      </c>
      <c r="AHL7" s="53">
        <f t="shared" si="13"/>
        <v>89.199999999999207</v>
      </c>
      <c r="AHM7" s="53">
        <f t="shared" si="13"/>
        <v>89.299999999999201</v>
      </c>
      <c r="AHN7" s="53">
        <f t="shared" si="13"/>
        <v>89.399999999999196</v>
      </c>
      <c r="AHO7" s="53">
        <f t="shared" si="13"/>
        <v>89.49999999999919</v>
      </c>
      <c r="AHP7" s="53">
        <f t="shared" si="13"/>
        <v>89.599999999999184</v>
      </c>
      <c r="AHQ7" s="53">
        <f t="shared" si="13"/>
        <v>89.699999999999179</v>
      </c>
      <c r="AHR7" s="53">
        <f t="shared" si="13"/>
        <v>89.799999999999173</v>
      </c>
      <c r="AHS7" s="53">
        <f t="shared" si="13"/>
        <v>89.899999999999167</v>
      </c>
      <c r="AHT7" s="53">
        <f t="shared" si="13"/>
        <v>89.999999999999162</v>
      </c>
      <c r="AHU7" s="53">
        <f t="shared" si="13"/>
        <v>90.099999999999156</v>
      </c>
      <c r="AHV7" s="53">
        <f t="shared" si="13"/>
        <v>90.19999999999915</v>
      </c>
      <c r="AHW7" s="53">
        <f t="shared" si="13"/>
        <v>90.299999999999145</v>
      </c>
      <c r="AHX7" s="53">
        <f t="shared" si="13"/>
        <v>90.399999999999139</v>
      </c>
      <c r="AHY7" s="53">
        <f t="shared" si="13"/>
        <v>90.499999999999133</v>
      </c>
      <c r="AHZ7" s="53">
        <f t="shared" si="13"/>
        <v>90.599999999999127</v>
      </c>
      <c r="AIA7" s="53">
        <f t="shared" si="13"/>
        <v>90.699999999999122</v>
      </c>
      <c r="AIB7" s="53">
        <f t="shared" si="13"/>
        <v>90.799999999999116</v>
      </c>
      <c r="AIC7" s="53">
        <f t="shared" si="13"/>
        <v>90.89999999999911</v>
      </c>
      <c r="AID7" s="53">
        <f t="shared" si="13"/>
        <v>90.999999999999105</v>
      </c>
      <c r="AIE7" s="53">
        <f t="shared" si="13"/>
        <v>91.099999999999099</v>
      </c>
      <c r="AIF7" s="53">
        <f t="shared" ref="AIF7:AKR7" si="14">AIE7+0.1</f>
        <v>91.199999999999093</v>
      </c>
      <c r="AIG7" s="53">
        <f t="shared" si="14"/>
        <v>91.299999999999088</v>
      </c>
      <c r="AIH7" s="53">
        <f t="shared" si="14"/>
        <v>91.399999999999082</v>
      </c>
      <c r="AII7" s="53">
        <f t="shared" si="14"/>
        <v>91.499999999999076</v>
      </c>
      <c r="AIJ7" s="53">
        <f t="shared" si="14"/>
        <v>91.599999999999071</v>
      </c>
      <c r="AIK7" s="53">
        <f t="shared" si="14"/>
        <v>91.699999999999065</v>
      </c>
      <c r="AIL7" s="53">
        <f t="shared" si="14"/>
        <v>91.799999999999059</v>
      </c>
      <c r="AIM7" s="53">
        <f t="shared" si="14"/>
        <v>91.899999999999054</v>
      </c>
      <c r="AIN7" s="53">
        <f t="shared" si="14"/>
        <v>91.999999999999048</v>
      </c>
      <c r="AIO7" s="53">
        <f t="shared" si="14"/>
        <v>92.099999999999042</v>
      </c>
      <c r="AIP7" s="53">
        <f t="shared" si="14"/>
        <v>92.199999999999037</v>
      </c>
      <c r="AIQ7" s="53">
        <f t="shared" si="14"/>
        <v>92.299999999999031</v>
      </c>
      <c r="AIR7" s="53">
        <f t="shared" si="14"/>
        <v>92.399999999999025</v>
      </c>
      <c r="AIS7" s="53">
        <f t="shared" si="14"/>
        <v>92.499999999999019</v>
      </c>
      <c r="AIT7" s="53">
        <f t="shared" si="14"/>
        <v>92.599999999999014</v>
      </c>
      <c r="AIU7" s="53">
        <f t="shared" si="14"/>
        <v>92.699999999999008</v>
      </c>
      <c r="AIV7" s="53">
        <f t="shared" si="14"/>
        <v>92.799999999999002</v>
      </c>
      <c r="AIW7" s="53">
        <f t="shared" si="14"/>
        <v>92.899999999998997</v>
      </c>
      <c r="AIX7" s="53">
        <f t="shared" si="14"/>
        <v>92.999999999998991</v>
      </c>
      <c r="AIY7" s="53">
        <f t="shared" si="14"/>
        <v>93.099999999998985</v>
      </c>
      <c r="AIZ7" s="53">
        <f t="shared" si="14"/>
        <v>93.19999999999898</v>
      </c>
      <c r="AJA7" s="53">
        <f t="shared" si="14"/>
        <v>93.299999999998974</v>
      </c>
      <c r="AJB7" s="53">
        <f t="shared" si="14"/>
        <v>93.399999999998968</v>
      </c>
      <c r="AJC7" s="53">
        <f t="shared" si="14"/>
        <v>93.499999999998963</v>
      </c>
      <c r="AJD7" s="53">
        <f t="shared" si="14"/>
        <v>93.599999999998957</v>
      </c>
      <c r="AJE7" s="53">
        <f t="shared" si="14"/>
        <v>93.699999999998951</v>
      </c>
      <c r="AJF7" s="53">
        <f t="shared" si="14"/>
        <v>93.799999999998946</v>
      </c>
      <c r="AJG7" s="53">
        <f t="shared" si="14"/>
        <v>93.89999999999894</v>
      </c>
      <c r="AJH7" s="53">
        <f t="shared" si="14"/>
        <v>93.999999999998934</v>
      </c>
      <c r="AJI7" s="53">
        <f t="shared" si="14"/>
        <v>94.099999999998929</v>
      </c>
      <c r="AJJ7" s="53">
        <f t="shared" si="14"/>
        <v>94.199999999998923</v>
      </c>
      <c r="AJK7" s="53">
        <f t="shared" si="14"/>
        <v>94.299999999998917</v>
      </c>
      <c r="AJL7" s="53">
        <f t="shared" si="14"/>
        <v>94.399999999998911</v>
      </c>
      <c r="AJM7" s="53">
        <f t="shared" si="14"/>
        <v>94.499999999998906</v>
      </c>
      <c r="AJN7" s="53">
        <f t="shared" si="14"/>
        <v>94.5999999999989</v>
      </c>
      <c r="AJO7" s="53">
        <f t="shared" si="14"/>
        <v>94.699999999998894</v>
      </c>
      <c r="AJP7" s="53">
        <f t="shared" si="14"/>
        <v>94.799999999998889</v>
      </c>
      <c r="AJQ7" s="53">
        <f t="shared" si="14"/>
        <v>94.899999999998883</v>
      </c>
      <c r="AJR7" s="53">
        <f t="shared" si="14"/>
        <v>94.999999999998877</v>
      </c>
      <c r="AJS7" s="53">
        <f t="shared" si="14"/>
        <v>95.099999999998872</v>
      </c>
      <c r="AJT7" s="53">
        <f t="shared" si="14"/>
        <v>95.199999999998866</v>
      </c>
      <c r="AJU7" s="53">
        <f t="shared" si="14"/>
        <v>95.29999999999886</v>
      </c>
      <c r="AJV7" s="53">
        <f t="shared" si="14"/>
        <v>95.399999999998855</v>
      </c>
      <c r="AJW7" s="53">
        <f t="shared" si="14"/>
        <v>95.499999999998849</v>
      </c>
      <c r="AJX7" s="53">
        <f t="shared" si="14"/>
        <v>95.599999999998843</v>
      </c>
      <c r="AJY7" s="53">
        <f t="shared" si="14"/>
        <v>95.699999999998838</v>
      </c>
      <c r="AJZ7" s="53">
        <f t="shared" si="14"/>
        <v>95.799999999998832</v>
      </c>
      <c r="AKA7" s="53">
        <f t="shared" si="14"/>
        <v>95.899999999998826</v>
      </c>
      <c r="AKB7" s="53">
        <f t="shared" si="14"/>
        <v>95.99999999999882</v>
      </c>
      <c r="AKC7" s="53">
        <f t="shared" si="14"/>
        <v>96.099999999998815</v>
      </c>
      <c r="AKD7" s="53">
        <f t="shared" si="14"/>
        <v>96.199999999998809</v>
      </c>
      <c r="AKE7" s="53">
        <f t="shared" si="14"/>
        <v>96.299999999998803</v>
      </c>
      <c r="AKF7" s="53">
        <f t="shared" si="14"/>
        <v>96.399999999998798</v>
      </c>
      <c r="AKG7" s="53">
        <f t="shared" si="14"/>
        <v>96.499999999998792</v>
      </c>
      <c r="AKH7" s="53">
        <f t="shared" si="14"/>
        <v>96.599999999998786</v>
      </c>
      <c r="AKI7" s="53">
        <f t="shared" si="14"/>
        <v>96.699999999998781</v>
      </c>
      <c r="AKJ7" s="53">
        <f t="shared" si="14"/>
        <v>96.799999999998775</v>
      </c>
      <c r="AKK7" s="53">
        <f t="shared" si="14"/>
        <v>96.899999999998769</v>
      </c>
      <c r="AKL7" s="53">
        <f t="shared" si="14"/>
        <v>96.999999999998764</v>
      </c>
      <c r="AKM7" s="53">
        <f t="shared" si="14"/>
        <v>97.099999999998758</v>
      </c>
      <c r="AKN7" s="53">
        <f t="shared" si="14"/>
        <v>97.199999999998752</v>
      </c>
      <c r="AKO7" s="53">
        <f t="shared" si="14"/>
        <v>97.299999999998747</v>
      </c>
      <c r="AKP7" s="53">
        <f t="shared" si="14"/>
        <v>97.399999999998741</v>
      </c>
      <c r="AKQ7" s="53">
        <f t="shared" si="14"/>
        <v>97.499999999998735</v>
      </c>
      <c r="AKR7" s="53">
        <f t="shared" si="14"/>
        <v>97.59999999999873</v>
      </c>
      <c r="AKS7" s="53">
        <f t="shared" ref="AKS7:ALN7" si="15">AKR7+0.1</f>
        <v>97.699999999998724</v>
      </c>
      <c r="AKT7" s="53">
        <f t="shared" si="15"/>
        <v>97.799999999998718</v>
      </c>
      <c r="AKU7" s="53">
        <f t="shared" si="15"/>
        <v>97.899999999998712</v>
      </c>
      <c r="AKV7" s="53">
        <f t="shared" si="15"/>
        <v>97.999999999998707</v>
      </c>
      <c r="AKW7" s="53">
        <f t="shared" si="15"/>
        <v>98.099999999998701</v>
      </c>
      <c r="AKX7" s="53">
        <f t="shared" si="15"/>
        <v>98.199999999998695</v>
      </c>
      <c r="AKY7" s="53">
        <f t="shared" si="15"/>
        <v>98.29999999999869</v>
      </c>
      <c r="AKZ7" s="53">
        <f t="shared" si="15"/>
        <v>98.399999999998684</v>
      </c>
      <c r="ALA7" s="53">
        <f t="shared" si="15"/>
        <v>98.499999999998678</v>
      </c>
      <c r="ALB7" s="53">
        <f t="shared" si="15"/>
        <v>98.599999999998673</v>
      </c>
      <c r="ALC7" s="53">
        <f t="shared" si="15"/>
        <v>98.699999999998667</v>
      </c>
      <c r="ALD7" s="53">
        <f t="shared" si="15"/>
        <v>98.799999999998661</v>
      </c>
      <c r="ALE7" s="53">
        <f t="shared" si="15"/>
        <v>98.899999999998656</v>
      </c>
      <c r="ALF7" s="53">
        <f t="shared" si="15"/>
        <v>98.99999999999865</v>
      </c>
      <c r="ALG7" s="53">
        <f t="shared" si="15"/>
        <v>99.099999999998644</v>
      </c>
      <c r="ALH7" s="53">
        <f t="shared" si="15"/>
        <v>99.199999999998639</v>
      </c>
      <c r="ALI7" s="53">
        <f t="shared" si="15"/>
        <v>99.299999999998633</v>
      </c>
      <c r="ALJ7" s="53">
        <f t="shared" si="15"/>
        <v>99.399999999998627</v>
      </c>
      <c r="ALK7" s="53">
        <f t="shared" si="15"/>
        <v>99.499999999998622</v>
      </c>
      <c r="ALL7" s="53">
        <f t="shared" si="15"/>
        <v>99.599999999998616</v>
      </c>
      <c r="ALM7" s="53">
        <f t="shared" si="15"/>
        <v>99.69999999999861</v>
      </c>
      <c r="ALN7" s="53">
        <f t="shared" si="15"/>
        <v>99.799999999998604</v>
      </c>
      <c r="ALO7" s="53">
        <f t="shared" ref="ALO7:ANZ7" si="16">ALN7+0.1</f>
        <v>99.899999999998599</v>
      </c>
      <c r="ALP7" s="53">
        <f t="shared" si="16"/>
        <v>99.999999999998593</v>
      </c>
      <c r="ALQ7" s="53">
        <f t="shared" si="16"/>
        <v>100.09999999999859</v>
      </c>
      <c r="ALR7" s="53">
        <f t="shared" si="16"/>
        <v>100.19999999999858</v>
      </c>
      <c r="ALS7" s="53">
        <f t="shared" si="16"/>
        <v>100.29999999999858</v>
      </c>
      <c r="ALT7" s="53">
        <f t="shared" si="16"/>
        <v>100.39999999999857</v>
      </c>
      <c r="ALU7" s="53">
        <f t="shared" si="16"/>
        <v>100.49999999999856</v>
      </c>
      <c r="ALV7" s="53">
        <f t="shared" si="16"/>
        <v>100.59999999999856</v>
      </c>
      <c r="ALW7" s="53">
        <f t="shared" si="16"/>
        <v>100.69999999999855</v>
      </c>
      <c r="ALX7" s="53">
        <f t="shared" si="16"/>
        <v>100.79999999999855</v>
      </c>
      <c r="ALY7" s="53">
        <f t="shared" si="16"/>
        <v>100.89999999999854</v>
      </c>
      <c r="ALZ7" s="53">
        <f t="shared" si="16"/>
        <v>100.99999999999854</v>
      </c>
      <c r="AMA7" s="53">
        <f t="shared" si="16"/>
        <v>101.09999999999853</v>
      </c>
      <c r="AMB7" s="53">
        <f t="shared" si="16"/>
        <v>101.19999999999852</v>
      </c>
      <c r="AMC7" s="53">
        <f t="shared" si="16"/>
        <v>101.29999999999852</v>
      </c>
      <c r="AMD7" s="53">
        <f t="shared" si="16"/>
        <v>101.39999999999851</v>
      </c>
      <c r="AME7" s="53">
        <f t="shared" si="16"/>
        <v>101.49999999999851</v>
      </c>
      <c r="AMF7" s="53">
        <f t="shared" si="16"/>
        <v>101.5999999999985</v>
      </c>
      <c r="AMG7" s="53">
        <f t="shared" si="16"/>
        <v>101.6999999999985</v>
      </c>
      <c r="AMH7" s="53">
        <f t="shared" si="16"/>
        <v>101.79999999999849</v>
      </c>
      <c r="AMI7" s="53">
        <f t="shared" si="16"/>
        <v>101.89999999999849</v>
      </c>
      <c r="AMJ7" s="53">
        <f t="shared" si="16"/>
        <v>101.99999999999848</v>
      </c>
      <c r="AMK7" s="53">
        <f t="shared" si="16"/>
        <v>102.09999999999847</v>
      </c>
      <c r="AML7" s="53">
        <f t="shared" si="16"/>
        <v>102.19999999999847</v>
      </c>
      <c r="AMM7" s="53">
        <f t="shared" si="16"/>
        <v>102.29999999999846</v>
      </c>
      <c r="AMN7" s="53">
        <f t="shared" si="16"/>
        <v>102.39999999999846</v>
      </c>
      <c r="AMO7" s="53">
        <f t="shared" si="16"/>
        <v>102.49999999999845</v>
      </c>
      <c r="AMP7" s="53">
        <f t="shared" si="16"/>
        <v>102.59999999999845</v>
      </c>
      <c r="AMQ7" s="53">
        <f t="shared" si="16"/>
        <v>102.69999999999844</v>
      </c>
      <c r="AMR7" s="53">
        <f t="shared" si="16"/>
        <v>102.79999999999843</v>
      </c>
      <c r="AMS7" s="53">
        <f t="shared" si="16"/>
        <v>102.89999999999843</v>
      </c>
      <c r="AMT7" s="53">
        <f t="shared" si="16"/>
        <v>102.99999999999842</v>
      </c>
      <c r="AMU7" s="53">
        <f t="shared" si="16"/>
        <v>103.09999999999842</v>
      </c>
      <c r="AMV7" s="53">
        <f t="shared" si="16"/>
        <v>103.19999999999841</v>
      </c>
      <c r="AMW7" s="53">
        <f t="shared" si="16"/>
        <v>103.29999999999841</v>
      </c>
      <c r="AMX7" s="53">
        <f t="shared" si="16"/>
        <v>103.3999999999984</v>
      </c>
      <c r="AMY7" s="53">
        <f t="shared" si="16"/>
        <v>103.49999999999839</v>
      </c>
      <c r="AMZ7" s="53">
        <f t="shared" si="16"/>
        <v>103.59999999999839</v>
      </c>
      <c r="ANA7" s="53">
        <f t="shared" si="16"/>
        <v>103.69999999999838</v>
      </c>
      <c r="ANB7" s="53">
        <f t="shared" si="16"/>
        <v>103.79999999999838</v>
      </c>
      <c r="ANC7" s="53">
        <f t="shared" si="16"/>
        <v>103.89999999999837</v>
      </c>
      <c r="AND7" s="53">
        <f t="shared" si="16"/>
        <v>103.99999999999837</v>
      </c>
      <c r="ANE7" s="53">
        <f t="shared" si="16"/>
        <v>104.09999999999836</v>
      </c>
      <c r="ANF7" s="53">
        <f t="shared" si="16"/>
        <v>104.19999999999835</v>
      </c>
      <c r="ANG7" s="53">
        <f t="shared" si="16"/>
        <v>104.29999999999835</v>
      </c>
      <c r="ANH7" s="53">
        <f t="shared" si="16"/>
        <v>104.39999999999834</v>
      </c>
      <c r="ANI7" s="53">
        <f t="shared" si="16"/>
        <v>104.49999999999834</v>
      </c>
      <c r="ANJ7" s="53">
        <f t="shared" si="16"/>
        <v>104.59999999999833</v>
      </c>
      <c r="ANK7" s="53">
        <f t="shared" si="16"/>
        <v>104.69999999999833</v>
      </c>
      <c r="ANL7" s="53">
        <f t="shared" si="16"/>
        <v>104.79999999999832</v>
      </c>
      <c r="ANM7" s="53">
        <f t="shared" si="16"/>
        <v>104.89999999999831</v>
      </c>
      <c r="ANN7" s="53">
        <f t="shared" si="16"/>
        <v>104.99999999999831</v>
      </c>
      <c r="ANO7" s="53">
        <f t="shared" si="16"/>
        <v>105.0999999999983</v>
      </c>
      <c r="ANP7" s="53">
        <f t="shared" si="16"/>
        <v>105.1999999999983</v>
      </c>
      <c r="ANQ7" s="53">
        <f t="shared" si="16"/>
        <v>105.29999999999829</v>
      </c>
      <c r="ANR7" s="53">
        <f t="shared" si="16"/>
        <v>105.39999999999829</v>
      </c>
      <c r="ANS7" s="53">
        <f t="shared" si="16"/>
        <v>105.49999999999828</v>
      </c>
      <c r="ANT7" s="53">
        <f t="shared" si="16"/>
        <v>105.59999999999827</v>
      </c>
      <c r="ANU7" s="53">
        <f t="shared" si="16"/>
        <v>105.69999999999827</v>
      </c>
      <c r="ANV7" s="53">
        <f t="shared" si="16"/>
        <v>105.79999999999826</v>
      </c>
      <c r="ANW7" s="53">
        <f t="shared" si="16"/>
        <v>105.89999999999826</v>
      </c>
      <c r="ANX7" s="53">
        <f t="shared" si="16"/>
        <v>105.99999999999825</v>
      </c>
      <c r="ANY7" s="53">
        <f t="shared" si="16"/>
        <v>106.09999999999825</v>
      </c>
      <c r="ANZ7" s="53">
        <f t="shared" si="16"/>
        <v>106.19999999999824</v>
      </c>
      <c r="AOA7" s="53">
        <f t="shared" ref="AOA7:AQL7" si="17">ANZ7+0.1</f>
        <v>106.29999999999824</v>
      </c>
      <c r="AOB7" s="53">
        <f t="shared" si="17"/>
        <v>106.39999999999823</v>
      </c>
      <c r="AOC7" s="53">
        <f t="shared" si="17"/>
        <v>106.49999999999822</v>
      </c>
      <c r="AOD7" s="53">
        <f t="shared" si="17"/>
        <v>106.59999999999822</v>
      </c>
      <c r="AOE7" s="53">
        <f t="shared" si="17"/>
        <v>106.69999999999821</v>
      </c>
      <c r="AOF7" s="53">
        <f t="shared" si="17"/>
        <v>106.79999999999821</v>
      </c>
      <c r="AOG7" s="53">
        <f t="shared" si="17"/>
        <v>106.8999999999982</v>
      </c>
      <c r="AOH7" s="53">
        <f t="shared" si="17"/>
        <v>106.9999999999982</v>
      </c>
      <c r="AOI7" s="53">
        <f t="shared" si="17"/>
        <v>107.09999999999819</v>
      </c>
      <c r="AOJ7" s="53">
        <f t="shared" si="17"/>
        <v>107.19999999999818</v>
      </c>
      <c r="AOK7" s="53">
        <f t="shared" si="17"/>
        <v>107.29999999999818</v>
      </c>
      <c r="AOL7" s="53">
        <f t="shared" si="17"/>
        <v>107.39999999999817</v>
      </c>
      <c r="AOM7" s="53">
        <f t="shared" si="17"/>
        <v>107.49999999999817</v>
      </c>
      <c r="AON7" s="53">
        <f t="shared" si="17"/>
        <v>107.59999999999816</v>
      </c>
      <c r="AOO7" s="53">
        <f t="shared" si="17"/>
        <v>107.69999999999816</v>
      </c>
      <c r="AOP7" s="53">
        <f t="shared" si="17"/>
        <v>107.79999999999815</v>
      </c>
      <c r="AOQ7" s="53">
        <f t="shared" si="17"/>
        <v>107.89999999999814</v>
      </c>
      <c r="AOR7" s="53">
        <f t="shared" si="17"/>
        <v>107.99999999999814</v>
      </c>
      <c r="AOS7" s="53">
        <f t="shared" si="17"/>
        <v>108.09999999999813</v>
      </c>
      <c r="AOT7" s="53">
        <f t="shared" si="17"/>
        <v>108.19999999999813</v>
      </c>
      <c r="AOU7" s="53">
        <f t="shared" si="17"/>
        <v>108.29999999999812</v>
      </c>
      <c r="AOV7" s="53">
        <f t="shared" si="17"/>
        <v>108.39999999999812</v>
      </c>
      <c r="AOW7" s="53">
        <f t="shared" si="17"/>
        <v>108.49999999999811</v>
      </c>
      <c r="AOX7" s="53">
        <f t="shared" si="17"/>
        <v>108.5999999999981</v>
      </c>
      <c r="AOY7" s="53">
        <f t="shared" si="17"/>
        <v>108.6999999999981</v>
      </c>
      <c r="AOZ7" s="53">
        <f t="shared" si="17"/>
        <v>108.79999999999809</v>
      </c>
      <c r="APA7" s="53">
        <f t="shared" si="17"/>
        <v>108.89999999999809</v>
      </c>
      <c r="APB7" s="53">
        <f t="shared" si="17"/>
        <v>108.99999999999808</v>
      </c>
      <c r="APC7" s="53">
        <f t="shared" si="17"/>
        <v>109.09999999999808</v>
      </c>
      <c r="APD7" s="53">
        <f t="shared" si="17"/>
        <v>109.19999999999807</v>
      </c>
      <c r="APE7" s="53">
        <f t="shared" si="17"/>
        <v>109.29999999999806</v>
      </c>
      <c r="APF7" s="53">
        <f t="shared" si="17"/>
        <v>109.39999999999806</v>
      </c>
      <c r="APG7" s="53">
        <f t="shared" si="17"/>
        <v>109.49999999999805</v>
      </c>
      <c r="APH7" s="53">
        <f t="shared" si="17"/>
        <v>109.59999999999805</v>
      </c>
      <c r="API7" s="53">
        <f t="shared" si="17"/>
        <v>109.69999999999804</v>
      </c>
      <c r="APJ7" s="53">
        <f t="shared" si="17"/>
        <v>109.79999999999804</v>
      </c>
      <c r="APK7" s="53">
        <f t="shared" si="17"/>
        <v>109.89999999999803</v>
      </c>
      <c r="APL7" s="53">
        <f t="shared" si="17"/>
        <v>109.99999999999802</v>
      </c>
      <c r="APM7" s="53">
        <f t="shared" si="17"/>
        <v>110.09999999999802</v>
      </c>
      <c r="APN7" s="53">
        <f t="shared" si="17"/>
        <v>110.19999999999801</v>
      </c>
      <c r="APO7" s="53">
        <f t="shared" si="17"/>
        <v>110.29999999999801</v>
      </c>
      <c r="APP7" s="53">
        <f t="shared" si="17"/>
        <v>110.399999999998</v>
      </c>
      <c r="APQ7" s="53">
        <f t="shared" si="17"/>
        <v>110.499999999998</v>
      </c>
      <c r="APR7" s="53">
        <f t="shared" si="17"/>
        <v>110.59999999999799</v>
      </c>
      <c r="APS7" s="53">
        <f t="shared" si="17"/>
        <v>110.69999999999798</v>
      </c>
      <c r="APT7" s="53">
        <f t="shared" si="17"/>
        <v>110.79999999999798</v>
      </c>
      <c r="APU7" s="53">
        <f t="shared" si="17"/>
        <v>110.89999999999797</v>
      </c>
      <c r="APV7" s="53">
        <f t="shared" si="17"/>
        <v>110.99999999999797</v>
      </c>
      <c r="APW7" s="53">
        <f t="shared" si="17"/>
        <v>111.09999999999796</v>
      </c>
      <c r="APX7" s="53">
        <f t="shared" si="17"/>
        <v>111.19999999999796</v>
      </c>
      <c r="APY7" s="53">
        <f t="shared" si="17"/>
        <v>111.29999999999795</v>
      </c>
      <c r="APZ7" s="53">
        <f t="shared" si="17"/>
        <v>111.39999999999795</v>
      </c>
      <c r="AQA7" s="53">
        <f t="shared" si="17"/>
        <v>111.49999999999794</v>
      </c>
      <c r="AQB7" s="53">
        <f t="shared" si="17"/>
        <v>111.59999999999793</v>
      </c>
      <c r="AQC7" s="53">
        <f t="shared" si="17"/>
        <v>111.69999999999793</v>
      </c>
      <c r="AQD7" s="53">
        <f t="shared" si="17"/>
        <v>111.79999999999792</v>
      </c>
      <c r="AQE7" s="53">
        <f t="shared" si="17"/>
        <v>111.89999999999792</v>
      </c>
      <c r="AQF7" s="53">
        <f t="shared" si="17"/>
        <v>111.99999999999791</v>
      </c>
      <c r="AQG7" s="53">
        <f t="shared" si="17"/>
        <v>112.09999999999791</v>
      </c>
      <c r="AQH7" s="53">
        <f t="shared" si="17"/>
        <v>112.1999999999979</v>
      </c>
      <c r="AQI7" s="53">
        <f t="shared" si="17"/>
        <v>112.29999999999789</v>
      </c>
      <c r="AQJ7" s="53">
        <f t="shared" si="17"/>
        <v>112.39999999999789</v>
      </c>
      <c r="AQK7" s="53">
        <f t="shared" si="17"/>
        <v>112.49999999999788</v>
      </c>
      <c r="AQL7" s="53">
        <f t="shared" si="17"/>
        <v>112.59999999999788</v>
      </c>
      <c r="AQM7" s="53">
        <f t="shared" ref="AQM7:ASX7" si="18">AQL7+0.1</f>
        <v>112.69999999999787</v>
      </c>
      <c r="AQN7" s="53">
        <f t="shared" si="18"/>
        <v>112.79999999999787</v>
      </c>
      <c r="AQO7" s="53">
        <f t="shared" si="18"/>
        <v>112.89999999999786</v>
      </c>
      <c r="AQP7" s="53">
        <f t="shared" si="18"/>
        <v>112.99999999999785</v>
      </c>
      <c r="AQQ7" s="53">
        <f t="shared" si="18"/>
        <v>113.09999999999785</v>
      </c>
      <c r="AQR7" s="53">
        <f t="shared" si="18"/>
        <v>113.19999999999784</v>
      </c>
      <c r="AQS7" s="53">
        <f t="shared" si="18"/>
        <v>113.29999999999784</v>
      </c>
      <c r="AQT7" s="53">
        <f t="shared" si="18"/>
        <v>113.39999999999783</v>
      </c>
      <c r="AQU7" s="53">
        <f t="shared" si="18"/>
        <v>113.49999999999783</v>
      </c>
      <c r="AQV7" s="53">
        <f t="shared" si="18"/>
        <v>113.59999999999782</v>
      </c>
      <c r="AQW7" s="53">
        <f t="shared" si="18"/>
        <v>113.69999999999781</v>
      </c>
      <c r="AQX7" s="53">
        <f t="shared" si="18"/>
        <v>113.79999999999781</v>
      </c>
      <c r="AQY7" s="53">
        <f t="shared" si="18"/>
        <v>113.8999999999978</v>
      </c>
      <c r="AQZ7" s="53">
        <f t="shared" si="18"/>
        <v>113.9999999999978</v>
      </c>
      <c r="ARA7" s="53">
        <f t="shared" si="18"/>
        <v>114.09999999999779</v>
      </c>
      <c r="ARB7" s="53">
        <f t="shared" si="18"/>
        <v>114.19999999999779</v>
      </c>
      <c r="ARC7" s="53">
        <f t="shared" si="18"/>
        <v>114.29999999999778</v>
      </c>
      <c r="ARD7" s="53">
        <f t="shared" si="18"/>
        <v>114.39999999999777</v>
      </c>
      <c r="ARE7" s="53">
        <f t="shared" si="18"/>
        <v>114.49999999999777</v>
      </c>
      <c r="ARF7" s="53">
        <f t="shared" si="18"/>
        <v>114.59999999999776</v>
      </c>
      <c r="ARG7" s="53">
        <f t="shared" si="18"/>
        <v>114.69999999999776</v>
      </c>
      <c r="ARH7" s="53">
        <f t="shared" si="18"/>
        <v>114.79999999999775</v>
      </c>
      <c r="ARI7" s="53">
        <f t="shared" si="18"/>
        <v>114.89999999999775</v>
      </c>
      <c r="ARJ7" s="53">
        <f t="shared" si="18"/>
        <v>114.99999999999774</v>
      </c>
      <c r="ARK7" s="53">
        <f t="shared" si="18"/>
        <v>115.09999999999773</v>
      </c>
      <c r="ARL7" s="53">
        <f t="shared" si="18"/>
        <v>115.19999999999773</v>
      </c>
      <c r="ARM7" s="53">
        <f t="shared" si="18"/>
        <v>115.29999999999772</v>
      </c>
      <c r="ARN7" s="53">
        <f t="shared" si="18"/>
        <v>115.39999999999772</v>
      </c>
      <c r="ARO7" s="53">
        <f t="shared" si="18"/>
        <v>115.49999999999771</v>
      </c>
      <c r="ARP7" s="53">
        <f t="shared" si="18"/>
        <v>115.59999999999771</v>
      </c>
      <c r="ARQ7" s="53">
        <f t="shared" si="18"/>
        <v>115.6999999999977</v>
      </c>
      <c r="ARR7" s="53">
        <f t="shared" si="18"/>
        <v>115.79999999999769</v>
      </c>
      <c r="ARS7" s="53">
        <f t="shared" si="18"/>
        <v>115.89999999999769</v>
      </c>
      <c r="ART7" s="53">
        <f t="shared" si="18"/>
        <v>115.99999999999768</v>
      </c>
      <c r="ARU7" s="53">
        <f t="shared" si="18"/>
        <v>116.09999999999768</v>
      </c>
      <c r="ARV7" s="53">
        <f t="shared" si="18"/>
        <v>116.19999999999767</v>
      </c>
      <c r="ARW7" s="53">
        <f t="shared" si="18"/>
        <v>116.29999999999767</v>
      </c>
      <c r="ARX7" s="53">
        <f t="shared" si="18"/>
        <v>116.39999999999766</v>
      </c>
      <c r="ARY7" s="53">
        <f t="shared" si="18"/>
        <v>116.49999999999766</v>
      </c>
      <c r="ARZ7" s="53">
        <f t="shared" si="18"/>
        <v>116.59999999999765</v>
      </c>
      <c r="ASA7" s="53">
        <f t="shared" si="18"/>
        <v>116.69999999999764</v>
      </c>
      <c r="ASB7" s="53">
        <f t="shared" si="18"/>
        <v>116.79999999999764</v>
      </c>
      <c r="ASC7" s="53">
        <f t="shared" si="18"/>
        <v>116.89999999999763</v>
      </c>
      <c r="ASD7" s="53">
        <f t="shared" si="18"/>
        <v>116.99999999999763</v>
      </c>
      <c r="ASE7" s="53">
        <f t="shared" si="18"/>
        <v>117.09999999999762</v>
      </c>
      <c r="ASF7" s="53">
        <f t="shared" si="18"/>
        <v>117.19999999999762</v>
      </c>
      <c r="ASG7" s="53">
        <f t="shared" si="18"/>
        <v>117.29999999999761</v>
      </c>
      <c r="ASH7" s="53">
        <f t="shared" si="18"/>
        <v>117.3999999999976</v>
      </c>
      <c r="ASI7" s="53">
        <f t="shared" si="18"/>
        <v>117.4999999999976</v>
      </c>
      <c r="ASJ7" s="53">
        <f t="shared" si="18"/>
        <v>117.59999999999759</v>
      </c>
      <c r="ASK7" s="53">
        <f t="shared" si="18"/>
        <v>117.69999999999759</v>
      </c>
      <c r="ASL7" s="53">
        <f t="shared" si="18"/>
        <v>117.79999999999758</v>
      </c>
      <c r="ASM7" s="53">
        <f t="shared" si="18"/>
        <v>117.89999999999758</v>
      </c>
      <c r="ASN7" s="53">
        <f t="shared" si="18"/>
        <v>117.99999999999757</v>
      </c>
      <c r="ASO7" s="53">
        <f t="shared" si="18"/>
        <v>118.09999999999756</v>
      </c>
      <c r="ASP7" s="53">
        <f t="shared" si="18"/>
        <v>118.19999999999756</v>
      </c>
      <c r="ASQ7" s="53">
        <f t="shared" si="18"/>
        <v>118.29999999999755</v>
      </c>
      <c r="ASR7" s="53">
        <f t="shared" si="18"/>
        <v>118.39999999999755</v>
      </c>
      <c r="ASS7" s="53">
        <f t="shared" si="18"/>
        <v>118.49999999999754</v>
      </c>
      <c r="AST7" s="53">
        <f t="shared" si="18"/>
        <v>118.59999999999754</v>
      </c>
      <c r="ASU7" s="53">
        <f t="shared" si="18"/>
        <v>118.69999999999753</v>
      </c>
      <c r="ASV7" s="53">
        <f t="shared" si="18"/>
        <v>118.79999999999752</v>
      </c>
      <c r="ASW7" s="53">
        <f t="shared" si="18"/>
        <v>118.89999999999752</v>
      </c>
      <c r="ASX7" s="53">
        <f t="shared" si="18"/>
        <v>118.99999999999751</v>
      </c>
      <c r="ASY7" s="53">
        <f t="shared" ref="ASY7:AVJ7" si="19">ASX7+0.1</f>
        <v>119.09999999999751</v>
      </c>
      <c r="ASZ7" s="53">
        <f t="shared" si="19"/>
        <v>119.1999999999975</v>
      </c>
      <c r="ATA7" s="53">
        <f t="shared" si="19"/>
        <v>119.2999999999975</v>
      </c>
      <c r="ATB7" s="53">
        <f t="shared" si="19"/>
        <v>119.39999999999749</v>
      </c>
      <c r="ATC7" s="53">
        <f t="shared" si="19"/>
        <v>119.49999999999748</v>
      </c>
      <c r="ATD7" s="53">
        <f t="shared" si="19"/>
        <v>119.59999999999748</v>
      </c>
      <c r="ATE7" s="53">
        <f t="shared" si="19"/>
        <v>119.69999999999747</v>
      </c>
      <c r="ATF7" s="53">
        <f t="shared" si="19"/>
        <v>119.79999999999747</v>
      </c>
      <c r="ATG7" s="53">
        <f t="shared" si="19"/>
        <v>119.89999999999746</v>
      </c>
      <c r="ATH7" s="53">
        <f t="shared" si="19"/>
        <v>119.99999999999746</v>
      </c>
      <c r="ATI7" s="53">
        <f t="shared" si="19"/>
        <v>120.09999999999745</v>
      </c>
      <c r="ATJ7" s="53">
        <f t="shared" si="19"/>
        <v>120.19999999999744</v>
      </c>
      <c r="ATK7" s="53">
        <f t="shared" si="19"/>
        <v>120.29999999999744</v>
      </c>
      <c r="ATL7" s="53">
        <f t="shared" si="19"/>
        <v>120.39999999999743</v>
      </c>
      <c r="ATM7" s="53">
        <f t="shared" si="19"/>
        <v>120.49999999999743</v>
      </c>
      <c r="ATN7" s="53">
        <f t="shared" si="19"/>
        <v>120.59999999999742</v>
      </c>
      <c r="ATO7" s="53">
        <f t="shared" si="19"/>
        <v>120.69999999999742</v>
      </c>
      <c r="ATP7" s="53">
        <f t="shared" si="19"/>
        <v>120.79999999999741</v>
      </c>
      <c r="ATQ7" s="53">
        <f t="shared" si="19"/>
        <v>120.89999999999741</v>
      </c>
      <c r="ATR7" s="53">
        <f t="shared" si="19"/>
        <v>120.9999999999974</v>
      </c>
      <c r="ATS7" s="53">
        <f t="shared" si="19"/>
        <v>121.09999999999739</v>
      </c>
      <c r="ATT7" s="53">
        <f t="shared" si="19"/>
        <v>121.19999999999739</v>
      </c>
      <c r="ATU7" s="53">
        <f t="shared" si="19"/>
        <v>121.29999999999738</v>
      </c>
      <c r="ATV7" s="53">
        <f t="shared" si="19"/>
        <v>121.39999999999738</v>
      </c>
      <c r="ATW7" s="53">
        <f t="shared" si="19"/>
        <v>121.49999999999737</v>
      </c>
      <c r="ATX7" s="53">
        <f t="shared" si="19"/>
        <v>121.59999999999737</v>
      </c>
      <c r="ATY7" s="53">
        <f t="shared" si="19"/>
        <v>121.69999999999736</v>
      </c>
      <c r="ATZ7" s="53">
        <f t="shared" si="19"/>
        <v>121.79999999999735</v>
      </c>
      <c r="AUA7" s="53">
        <f t="shared" si="19"/>
        <v>121.89999999999735</v>
      </c>
      <c r="AUB7" s="53">
        <f t="shared" si="19"/>
        <v>121.99999999999734</v>
      </c>
      <c r="AUC7" s="53">
        <f t="shared" si="19"/>
        <v>122.09999999999734</v>
      </c>
      <c r="AUD7" s="53">
        <f t="shared" si="19"/>
        <v>122.19999999999733</v>
      </c>
      <c r="AUE7" s="53">
        <f t="shared" si="19"/>
        <v>122.29999999999733</v>
      </c>
      <c r="AUF7" s="53">
        <f t="shared" si="19"/>
        <v>122.39999999999732</v>
      </c>
      <c r="AUG7" s="53">
        <f t="shared" si="19"/>
        <v>122.49999999999731</v>
      </c>
      <c r="AUH7" s="53">
        <f t="shared" si="19"/>
        <v>122.59999999999731</v>
      </c>
      <c r="AUI7" s="53">
        <f t="shared" si="19"/>
        <v>122.6999999999973</v>
      </c>
      <c r="AUJ7" s="53">
        <f t="shared" si="19"/>
        <v>122.7999999999973</v>
      </c>
      <c r="AUK7" s="53">
        <f t="shared" si="19"/>
        <v>122.89999999999729</v>
      </c>
      <c r="AUL7" s="53">
        <f t="shared" si="19"/>
        <v>122.99999999999729</v>
      </c>
      <c r="AUM7" s="53">
        <f t="shared" si="19"/>
        <v>123.09999999999728</v>
      </c>
      <c r="AUN7" s="53">
        <f t="shared" si="19"/>
        <v>123.19999999999727</v>
      </c>
      <c r="AUO7" s="53">
        <f t="shared" si="19"/>
        <v>123.29999999999727</v>
      </c>
      <c r="AUP7" s="53">
        <f t="shared" si="19"/>
        <v>123.39999999999726</v>
      </c>
      <c r="AUQ7" s="53">
        <f t="shared" si="19"/>
        <v>123.49999999999726</v>
      </c>
      <c r="AUR7" s="53">
        <f t="shared" si="19"/>
        <v>123.59999999999725</v>
      </c>
      <c r="AUS7" s="53">
        <f t="shared" si="19"/>
        <v>123.69999999999725</v>
      </c>
      <c r="AUT7" s="53">
        <f t="shared" si="19"/>
        <v>123.79999999999724</v>
      </c>
      <c r="AUU7" s="53">
        <f t="shared" si="19"/>
        <v>123.89999999999723</v>
      </c>
      <c r="AUV7" s="53">
        <f t="shared" si="19"/>
        <v>123.99999999999723</v>
      </c>
      <c r="AUW7" s="53">
        <f t="shared" si="19"/>
        <v>124.09999999999722</v>
      </c>
      <c r="AUX7" s="53">
        <f t="shared" si="19"/>
        <v>124.19999999999722</v>
      </c>
      <c r="AUY7" s="53">
        <f t="shared" si="19"/>
        <v>124.29999999999721</v>
      </c>
      <c r="AUZ7" s="53">
        <f t="shared" si="19"/>
        <v>124.39999999999721</v>
      </c>
      <c r="AVA7" s="53">
        <f t="shared" si="19"/>
        <v>124.4999999999972</v>
      </c>
      <c r="AVB7" s="53">
        <f t="shared" si="19"/>
        <v>124.59999999999719</v>
      </c>
      <c r="AVC7" s="53">
        <f t="shared" si="19"/>
        <v>124.69999999999719</v>
      </c>
      <c r="AVD7" s="53">
        <f t="shared" si="19"/>
        <v>124.79999999999718</v>
      </c>
      <c r="AVE7" s="53">
        <f t="shared" si="19"/>
        <v>124.89999999999718</v>
      </c>
      <c r="AVF7" s="53">
        <f t="shared" si="19"/>
        <v>124.99999999999717</v>
      </c>
      <c r="AVG7" s="53">
        <f t="shared" si="19"/>
        <v>125.09999999999717</v>
      </c>
      <c r="AVH7" s="53">
        <f t="shared" si="19"/>
        <v>125.19999999999716</v>
      </c>
      <c r="AVI7" s="53">
        <f t="shared" si="19"/>
        <v>125.29999999999715</v>
      </c>
      <c r="AVJ7" s="53">
        <f t="shared" si="19"/>
        <v>125.39999999999715</v>
      </c>
      <c r="AVK7" s="53">
        <f t="shared" ref="AVK7:AWC7" si="20">AVJ7+0.1</f>
        <v>125.49999999999714</v>
      </c>
      <c r="AVL7" s="53">
        <f t="shared" si="20"/>
        <v>125.59999999999714</v>
      </c>
      <c r="AVM7" s="53">
        <f t="shared" si="20"/>
        <v>125.69999999999713</v>
      </c>
      <c r="AVN7" s="53">
        <f t="shared" si="20"/>
        <v>125.79999999999713</v>
      </c>
      <c r="AVO7" s="53">
        <f t="shared" si="20"/>
        <v>125.89999999999712</v>
      </c>
      <c r="AVP7" s="53">
        <f t="shared" si="20"/>
        <v>125.99999999999712</v>
      </c>
      <c r="AVQ7" s="53">
        <f t="shared" si="20"/>
        <v>126.09999999999711</v>
      </c>
      <c r="AVR7" s="53">
        <f t="shared" si="20"/>
        <v>126.1999999999971</v>
      </c>
      <c r="AVS7" s="53">
        <f t="shared" si="20"/>
        <v>126.2999999999971</v>
      </c>
      <c r="AVT7" s="53">
        <f t="shared" si="20"/>
        <v>126.39999999999709</v>
      </c>
      <c r="AVU7" s="53">
        <f t="shared" si="20"/>
        <v>126.49999999999709</v>
      </c>
      <c r="AVV7" s="53">
        <f t="shared" si="20"/>
        <v>126.59999999999708</v>
      </c>
      <c r="AVW7" s="53">
        <f t="shared" si="20"/>
        <v>126.69999999999708</v>
      </c>
      <c r="AVX7" s="53">
        <f t="shared" si="20"/>
        <v>126.79999999999707</v>
      </c>
      <c r="AVY7" s="53">
        <f t="shared" si="20"/>
        <v>126.89999999999706</v>
      </c>
      <c r="AVZ7" s="53">
        <f t="shared" si="20"/>
        <v>126.99999999999706</v>
      </c>
      <c r="AWA7" s="53">
        <f t="shared" si="20"/>
        <v>127.09999999999705</v>
      </c>
      <c r="AWB7" s="53">
        <f t="shared" si="20"/>
        <v>127.19999999999705</v>
      </c>
      <c r="AWC7" s="53">
        <f t="shared" si="20"/>
        <v>127.29999999999704</v>
      </c>
      <c r="AWD7" s="53">
        <f t="shared" ref="AWD7:AYO7" si="21">AWC7+0.1</f>
        <v>127.39999999999704</v>
      </c>
      <c r="AWE7" s="53">
        <f t="shared" si="21"/>
        <v>127.49999999999703</v>
      </c>
      <c r="AWF7" s="53">
        <f t="shared" si="21"/>
        <v>127.59999999999702</v>
      </c>
      <c r="AWG7" s="53">
        <f t="shared" si="21"/>
        <v>127.69999999999702</v>
      </c>
      <c r="AWH7" s="53">
        <f t="shared" si="21"/>
        <v>127.79999999999701</v>
      </c>
      <c r="AWI7" s="53">
        <f t="shared" si="21"/>
        <v>127.89999999999701</v>
      </c>
      <c r="AWJ7" s="53">
        <f t="shared" si="21"/>
        <v>127.999999999997</v>
      </c>
      <c r="AWK7" s="53">
        <f t="shared" si="21"/>
        <v>128.09999999999701</v>
      </c>
      <c r="AWL7" s="53">
        <f t="shared" si="21"/>
        <v>128.199999999997</v>
      </c>
      <c r="AWM7" s="53">
        <f t="shared" si="21"/>
        <v>128.299999999997</v>
      </c>
      <c r="AWN7" s="53">
        <f t="shared" si="21"/>
        <v>128.39999999999699</v>
      </c>
      <c r="AWO7" s="53">
        <f t="shared" si="21"/>
        <v>128.49999999999699</v>
      </c>
      <c r="AWP7" s="53">
        <f t="shared" si="21"/>
        <v>128.59999999999698</v>
      </c>
      <c r="AWQ7" s="53">
        <f t="shared" si="21"/>
        <v>128.69999999999698</v>
      </c>
      <c r="AWR7" s="53">
        <f t="shared" si="21"/>
        <v>128.79999999999697</v>
      </c>
      <c r="AWS7" s="53">
        <f t="shared" si="21"/>
        <v>128.89999999999696</v>
      </c>
      <c r="AWT7" s="53">
        <f t="shared" si="21"/>
        <v>128.99999999999696</v>
      </c>
      <c r="AWU7" s="53">
        <f t="shared" si="21"/>
        <v>129.09999999999695</v>
      </c>
      <c r="AWV7" s="53">
        <f t="shared" si="21"/>
        <v>129.19999999999695</v>
      </c>
      <c r="AWW7" s="53">
        <f t="shared" si="21"/>
        <v>129.29999999999694</v>
      </c>
      <c r="AWX7" s="53">
        <f t="shared" si="21"/>
        <v>129.39999999999694</v>
      </c>
      <c r="AWY7" s="53">
        <f t="shared" si="21"/>
        <v>129.49999999999693</v>
      </c>
      <c r="AWZ7" s="53">
        <f t="shared" si="21"/>
        <v>129.59999999999692</v>
      </c>
      <c r="AXA7" s="53">
        <f t="shared" si="21"/>
        <v>129.69999999999692</v>
      </c>
      <c r="AXB7" s="53">
        <f t="shared" si="21"/>
        <v>129.79999999999691</v>
      </c>
      <c r="AXC7" s="53">
        <f t="shared" si="21"/>
        <v>129.89999999999691</v>
      </c>
      <c r="AXD7" s="53">
        <f t="shared" si="21"/>
        <v>129.9999999999969</v>
      </c>
      <c r="AXE7" s="53">
        <f t="shared" si="21"/>
        <v>130.0999999999969</v>
      </c>
      <c r="AXF7" s="53">
        <f t="shared" si="21"/>
        <v>130.19999999999689</v>
      </c>
      <c r="AXG7" s="53">
        <f t="shared" si="21"/>
        <v>130.29999999999688</v>
      </c>
      <c r="AXH7" s="53">
        <f t="shared" si="21"/>
        <v>130.39999999999688</v>
      </c>
      <c r="AXI7" s="53">
        <f t="shared" si="21"/>
        <v>130.49999999999687</v>
      </c>
      <c r="AXJ7" s="53">
        <f t="shared" si="21"/>
        <v>130.59999999999687</v>
      </c>
      <c r="AXK7" s="53">
        <f t="shared" si="21"/>
        <v>130.69999999999686</v>
      </c>
      <c r="AXL7" s="53">
        <f t="shared" si="21"/>
        <v>130.79999999999686</v>
      </c>
      <c r="AXM7" s="53">
        <f t="shared" si="21"/>
        <v>130.89999999999685</v>
      </c>
      <c r="AXN7" s="53">
        <f t="shared" si="21"/>
        <v>130.99999999999685</v>
      </c>
      <c r="AXO7" s="53">
        <f t="shared" si="21"/>
        <v>131.09999999999684</v>
      </c>
      <c r="AXP7" s="53">
        <f t="shared" si="21"/>
        <v>131.19999999999683</v>
      </c>
      <c r="AXQ7" s="53">
        <f t="shared" si="21"/>
        <v>131.29999999999683</v>
      </c>
      <c r="AXR7" s="53">
        <f t="shared" si="21"/>
        <v>131.39999999999682</v>
      </c>
      <c r="AXS7" s="53">
        <f t="shared" si="21"/>
        <v>131.49999999999682</v>
      </c>
      <c r="AXT7" s="53">
        <f t="shared" si="21"/>
        <v>131.59999999999681</v>
      </c>
      <c r="AXU7" s="53">
        <f t="shared" si="21"/>
        <v>131.69999999999681</v>
      </c>
      <c r="AXV7" s="53">
        <f t="shared" si="21"/>
        <v>131.7999999999968</v>
      </c>
      <c r="AXW7" s="53">
        <f t="shared" si="21"/>
        <v>131.89999999999679</v>
      </c>
      <c r="AXX7" s="53">
        <f t="shared" si="21"/>
        <v>131.99999999999679</v>
      </c>
      <c r="AXY7" s="53">
        <f t="shared" si="21"/>
        <v>132.09999999999678</v>
      </c>
      <c r="AXZ7" s="53">
        <f t="shared" si="21"/>
        <v>132.19999999999678</v>
      </c>
      <c r="AYA7" s="53">
        <f t="shared" si="21"/>
        <v>132.29999999999677</v>
      </c>
      <c r="AYB7" s="53">
        <f t="shared" si="21"/>
        <v>132.39999999999677</v>
      </c>
      <c r="AYC7" s="53">
        <f t="shared" si="21"/>
        <v>132.49999999999676</v>
      </c>
      <c r="AYD7" s="53">
        <f t="shared" si="21"/>
        <v>132.59999999999675</v>
      </c>
      <c r="AYE7" s="53">
        <f t="shared" si="21"/>
        <v>132.69999999999675</v>
      </c>
      <c r="AYF7" s="53">
        <f t="shared" si="21"/>
        <v>132.79999999999674</v>
      </c>
      <c r="AYG7" s="53">
        <f t="shared" si="21"/>
        <v>132.89999999999674</v>
      </c>
      <c r="AYH7" s="53">
        <f t="shared" si="21"/>
        <v>132.99999999999673</v>
      </c>
      <c r="AYI7" s="53">
        <f t="shared" si="21"/>
        <v>133.09999999999673</v>
      </c>
      <c r="AYJ7" s="53">
        <f t="shared" si="21"/>
        <v>133.19999999999672</v>
      </c>
      <c r="AYK7" s="53">
        <f t="shared" si="21"/>
        <v>133.29999999999671</v>
      </c>
      <c r="AYL7" s="53">
        <f t="shared" si="21"/>
        <v>133.39999999999671</v>
      </c>
      <c r="AYM7" s="53">
        <f t="shared" si="21"/>
        <v>133.4999999999967</v>
      </c>
      <c r="AYN7" s="53">
        <f t="shared" si="21"/>
        <v>133.5999999999967</v>
      </c>
      <c r="AYO7" s="53">
        <f t="shared" si="21"/>
        <v>133.69999999999669</v>
      </c>
      <c r="AYP7" s="53">
        <f t="shared" ref="AYP7:BBA7" si="22">AYO7+0.1</f>
        <v>133.79999999999669</v>
      </c>
      <c r="AYQ7" s="53">
        <f t="shared" si="22"/>
        <v>133.89999999999668</v>
      </c>
      <c r="AYR7" s="53">
        <f t="shared" si="22"/>
        <v>133.99999999999667</v>
      </c>
      <c r="AYS7" s="53">
        <f t="shared" si="22"/>
        <v>134.09999999999667</v>
      </c>
      <c r="AYT7" s="53">
        <f t="shared" si="22"/>
        <v>134.19999999999666</v>
      </c>
      <c r="AYU7" s="53">
        <f t="shared" si="22"/>
        <v>134.29999999999666</v>
      </c>
      <c r="AYV7" s="53">
        <f t="shared" si="22"/>
        <v>134.39999999999665</v>
      </c>
      <c r="AYW7" s="53">
        <f t="shared" si="22"/>
        <v>134.49999999999665</v>
      </c>
      <c r="AYX7" s="53">
        <f t="shared" si="22"/>
        <v>134.59999999999664</v>
      </c>
      <c r="AYY7" s="53">
        <f t="shared" si="22"/>
        <v>134.69999999999663</v>
      </c>
      <c r="AYZ7" s="53">
        <f t="shared" si="22"/>
        <v>134.79999999999663</v>
      </c>
      <c r="AZA7" s="53">
        <f t="shared" si="22"/>
        <v>134.89999999999662</v>
      </c>
      <c r="AZB7" s="53">
        <f t="shared" si="22"/>
        <v>134.99999999999662</v>
      </c>
      <c r="AZC7" s="53">
        <f t="shared" si="22"/>
        <v>135.09999999999661</v>
      </c>
      <c r="AZD7" s="53">
        <f t="shared" si="22"/>
        <v>135.19999999999661</v>
      </c>
      <c r="AZE7" s="53">
        <f t="shared" si="22"/>
        <v>135.2999999999966</v>
      </c>
      <c r="AZF7" s="53">
        <f t="shared" si="22"/>
        <v>135.3999999999966</v>
      </c>
      <c r="AZG7" s="53">
        <f t="shared" si="22"/>
        <v>135.49999999999659</v>
      </c>
      <c r="AZH7" s="53">
        <f t="shared" si="22"/>
        <v>135.59999999999658</v>
      </c>
      <c r="AZI7" s="53">
        <f t="shared" si="22"/>
        <v>135.69999999999658</v>
      </c>
      <c r="AZJ7" s="53">
        <f t="shared" si="22"/>
        <v>135.79999999999657</v>
      </c>
      <c r="AZK7" s="53">
        <f t="shared" si="22"/>
        <v>135.89999999999657</v>
      </c>
      <c r="AZL7" s="53">
        <f t="shared" si="22"/>
        <v>135.99999999999656</v>
      </c>
      <c r="AZM7" s="53">
        <f t="shared" si="22"/>
        <v>136.09999999999656</v>
      </c>
      <c r="AZN7" s="53">
        <f t="shared" si="22"/>
        <v>136.19999999999655</v>
      </c>
      <c r="AZO7" s="53">
        <f t="shared" si="22"/>
        <v>136.29999999999654</v>
      </c>
      <c r="AZP7" s="53">
        <f t="shared" si="22"/>
        <v>136.39999999999654</v>
      </c>
      <c r="AZQ7" s="53">
        <f t="shared" si="22"/>
        <v>136.49999999999653</v>
      </c>
      <c r="AZR7" s="53">
        <f t="shared" si="22"/>
        <v>136.59999999999653</v>
      </c>
      <c r="AZS7" s="53">
        <f t="shared" si="22"/>
        <v>136.69999999999652</v>
      </c>
      <c r="AZT7" s="53">
        <f t="shared" si="22"/>
        <v>136.79999999999652</v>
      </c>
      <c r="AZU7" s="53">
        <f t="shared" si="22"/>
        <v>136.89999999999651</v>
      </c>
      <c r="AZV7" s="53">
        <f t="shared" si="22"/>
        <v>136.9999999999965</v>
      </c>
      <c r="AZW7" s="53">
        <f t="shared" si="22"/>
        <v>137.0999999999965</v>
      </c>
      <c r="AZX7" s="53">
        <f t="shared" si="22"/>
        <v>137.19999999999649</v>
      </c>
      <c r="AZY7" s="53">
        <f t="shared" si="22"/>
        <v>137.29999999999649</v>
      </c>
      <c r="AZZ7" s="53">
        <f t="shared" si="22"/>
        <v>137.39999999999648</v>
      </c>
      <c r="BAA7" s="53">
        <f t="shared" si="22"/>
        <v>137.49999999999648</v>
      </c>
      <c r="BAB7" s="53">
        <f t="shared" si="22"/>
        <v>137.59999999999647</v>
      </c>
      <c r="BAC7" s="53">
        <f t="shared" si="22"/>
        <v>137.69999999999646</v>
      </c>
      <c r="BAD7" s="53">
        <f t="shared" si="22"/>
        <v>137.79999999999646</v>
      </c>
      <c r="BAE7" s="53">
        <f t="shared" si="22"/>
        <v>137.89999999999645</v>
      </c>
      <c r="BAF7" s="53">
        <f t="shared" si="22"/>
        <v>137.99999999999645</v>
      </c>
      <c r="BAG7" s="53">
        <f t="shared" si="22"/>
        <v>138.09999999999644</v>
      </c>
      <c r="BAH7" s="53">
        <f t="shared" si="22"/>
        <v>138.19999999999644</v>
      </c>
      <c r="BAI7" s="53">
        <f t="shared" si="22"/>
        <v>138.29999999999643</v>
      </c>
      <c r="BAJ7" s="53">
        <f t="shared" si="22"/>
        <v>138.39999999999642</v>
      </c>
      <c r="BAK7" s="53">
        <f t="shared" si="22"/>
        <v>138.49999999999642</v>
      </c>
      <c r="BAL7" s="53">
        <f t="shared" si="22"/>
        <v>138.59999999999641</v>
      </c>
      <c r="BAM7" s="53">
        <f t="shared" si="22"/>
        <v>138.69999999999641</v>
      </c>
      <c r="BAN7" s="53">
        <f t="shared" si="22"/>
        <v>138.7999999999964</v>
      </c>
      <c r="BAO7" s="53">
        <f t="shared" si="22"/>
        <v>138.8999999999964</v>
      </c>
      <c r="BAP7" s="53">
        <f t="shared" si="22"/>
        <v>138.99999999999639</v>
      </c>
      <c r="BAQ7" s="53">
        <f t="shared" si="22"/>
        <v>139.09999999999638</v>
      </c>
      <c r="BAR7" s="53">
        <f t="shared" si="22"/>
        <v>139.19999999999638</v>
      </c>
      <c r="BAS7" s="53">
        <f t="shared" si="22"/>
        <v>139.29999999999637</v>
      </c>
      <c r="BAT7" s="53">
        <f t="shared" si="22"/>
        <v>139.39999999999637</v>
      </c>
      <c r="BAU7" s="53">
        <f t="shared" si="22"/>
        <v>139.49999999999636</v>
      </c>
      <c r="BAV7" s="53">
        <f t="shared" si="22"/>
        <v>139.59999999999636</v>
      </c>
      <c r="BAW7" s="53">
        <f t="shared" si="22"/>
        <v>139.69999999999635</v>
      </c>
      <c r="BAX7" s="53">
        <f t="shared" si="22"/>
        <v>139.79999999999634</v>
      </c>
      <c r="BAY7" s="53">
        <f t="shared" si="22"/>
        <v>139.89999999999634</v>
      </c>
      <c r="BAZ7" s="53">
        <f t="shared" si="22"/>
        <v>139.99999999999633</v>
      </c>
      <c r="BBA7" s="53">
        <f t="shared" si="22"/>
        <v>140.09999999999633</v>
      </c>
      <c r="BBB7" s="53">
        <f t="shared" ref="BBB7:BDM7" si="23">BBA7+0.1</f>
        <v>140.19999999999632</v>
      </c>
      <c r="BBC7" s="53">
        <f t="shared" si="23"/>
        <v>140.29999999999632</v>
      </c>
      <c r="BBD7" s="53">
        <f t="shared" si="23"/>
        <v>140.39999999999631</v>
      </c>
      <c r="BBE7" s="53">
        <f t="shared" si="23"/>
        <v>140.49999999999631</v>
      </c>
      <c r="BBF7" s="53">
        <f t="shared" si="23"/>
        <v>140.5999999999963</v>
      </c>
      <c r="BBG7" s="53">
        <f t="shared" si="23"/>
        <v>140.69999999999629</v>
      </c>
      <c r="BBH7" s="53">
        <f t="shared" si="23"/>
        <v>140.79999999999629</v>
      </c>
      <c r="BBI7" s="53">
        <f t="shared" si="23"/>
        <v>140.89999999999628</v>
      </c>
      <c r="BBJ7" s="53">
        <f t="shared" si="23"/>
        <v>140.99999999999628</v>
      </c>
      <c r="BBK7" s="53">
        <f t="shared" si="23"/>
        <v>141.09999999999627</v>
      </c>
      <c r="BBL7" s="53">
        <f t="shared" si="23"/>
        <v>141.19999999999627</v>
      </c>
      <c r="BBM7" s="53">
        <f t="shared" si="23"/>
        <v>141.29999999999626</v>
      </c>
      <c r="BBN7" s="53">
        <f t="shared" si="23"/>
        <v>141.39999999999625</v>
      </c>
      <c r="BBO7" s="53">
        <f t="shared" si="23"/>
        <v>141.49999999999625</v>
      </c>
      <c r="BBP7" s="53">
        <f t="shared" si="23"/>
        <v>141.59999999999624</v>
      </c>
      <c r="BBQ7" s="53">
        <f t="shared" si="23"/>
        <v>141.69999999999624</v>
      </c>
      <c r="BBR7" s="53">
        <f t="shared" si="23"/>
        <v>141.79999999999623</v>
      </c>
      <c r="BBS7" s="53">
        <f t="shared" si="23"/>
        <v>141.89999999999623</v>
      </c>
      <c r="BBT7" s="53">
        <f t="shared" si="23"/>
        <v>141.99999999999622</v>
      </c>
      <c r="BBU7" s="53">
        <f t="shared" si="23"/>
        <v>142.09999999999621</v>
      </c>
      <c r="BBV7" s="53">
        <f t="shared" si="23"/>
        <v>142.19999999999621</v>
      </c>
      <c r="BBW7" s="53">
        <f t="shared" si="23"/>
        <v>142.2999999999962</v>
      </c>
      <c r="BBX7" s="53">
        <f t="shared" si="23"/>
        <v>142.3999999999962</v>
      </c>
      <c r="BBY7" s="53">
        <f t="shared" si="23"/>
        <v>142.49999999999619</v>
      </c>
      <c r="BBZ7" s="53">
        <f t="shared" si="23"/>
        <v>142.59999999999619</v>
      </c>
      <c r="BCA7" s="53">
        <f t="shared" si="23"/>
        <v>142.69999999999618</v>
      </c>
      <c r="BCB7" s="53">
        <f t="shared" si="23"/>
        <v>142.79999999999617</v>
      </c>
      <c r="BCC7" s="53">
        <f t="shared" si="23"/>
        <v>142.89999999999617</v>
      </c>
      <c r="BCD7" s="53">
        <f t="shared" si="23"/>
        <v>142.99999999999616</v>
      </c>
      <c r="BCE7" s="53">
        <f t="shared" si="23"/>
        <v>143.09999999999616</v>
      </c>
      <c r="BCF7" s="53">
        <f t="shared" si="23"/>
        <v>143.19999999999615</v>
      </c>
      <c r="BCG7" s="53">
        <f t="shared" si="23"/>
        <v>143.29999999999615</v>
      </c>
      <c r="BCH7" s="53">
        <f t="shared" si="23"/>
        <v>143.39999999999614</v>
      </c>
      <c r="BCI7" s="53">
        <f t="shared" si="23"/>
        <v>143.49999999999613</v>
      </c>
      <c r="BCJ7" s="53">
        <f t="shared" si="23"/>
        <v>143.59999999999613</v>
      </c>
      <c r="BCK7" s="53">
        <f t="shared" si="23"/>
        <v>143.69999999999612</v>
      </c>
      <c r="BCL7" s="53">
        <f t="shared" si="23"/>
        <v>143.79999999999612</v>
      </c>
      <c r="BCM7" s="53">
        <f t="shared" si="23"/>
        <v>143.89999999999611</v>
      </c>
      <c r="BCN7" s="53">
        <f t="shared" si="23"/>
        <v>143.99999999999611</v>
      </c>
      <c r="BCO7" s="53">
        <f t="shared" si="23"/>
        <v>144.0999999999961</v>
      </c>
      <c r="BCP7" s="53">
        <f t="shared" si="23"/>
        <v>144.19999999999609</v>
      </c>
      <c r="BCQ7" s="53">
        <f t="shared" si="23"/>
        <v>144.29999999999609</v>
      </c>
      <c r="BCR7" s="53">
        <f t="shared" si="23"/>
        <v>144.39999999999608</v>
      </c>
      <c r="BCS7" s="53">
        <f t="shared" si="23"/>
        <v>144.49999999999608</v>
      </c>
      <c r="BCT7" s="53">
        <f t="shared" si="23"/>
        <v>144.59999999999607</v>
      </c>
      <c r="BCU7" s="53">
        <f t="shared" si="23"/>
        <v>144.69999999999607</v>
      </c>
      <c r="BCV7" s="53">
        <f t="shared" si="23"/>
        <v>144.79999999999606</v>
      </c>
      <c r="BCW7" s="53">
        <f t="shared" si="23"/>
        <v>144.89999999999606</v>
      </c>
      <c r="BCX7" s="53">
        <f t="shared" si="23"/>
        <v>144.99999999999605</v>
      </c>
      <c r="BCY7" s="53">
        <f t="shared" si="23"/>
        <v>145.09999999999604</v>
      </c>
      <c r="BCZ7" s="53">
        <f t="shared" si="23"/>
        <v>145.19999999999604</v>
      </c>
      <c r="BDA7" s="53">
        <f t="shared" si="23"/>
        <v>145.29999999999603</v>
      </c>
      <c r="BDB7" s="53">
        <f t="shared" si="23"/>
        <v>145.39999999999603</v>
      </c>
      <c r="BDC7" s="53">
        <f t="shared" si="23"/>
        <v>145.49999999999602</v>
      </c>
      <c r="BDD7" s="53">
        <f t="shared" si="23"/>
        <v>145.59999999999602</v>
      </c>
      <c r="BDE7" s="53">
        <f t="shared" si="23"/>
        <v>145.69999999999601</v>
      </c>
      <c r="BDF7" s="53">
        <f t="shared" si="23"/>
        <v>145.799999999996</v>
      </c>
      <c r="BDG7" s="53">
        <f t="shared" si="23"/>
        <v>145.899999999996</v>
      </c>
      <c r="BDH7" s="53">
        <f t="shared" si="23"/>
        <v>145.99999999999599</v>
      </c>
      <c r="BDI7" s="53">
        <f t="shared" si="23"/>
        <v>146.09999999999599</v>
      </c>
      <c r="BDJ7" s="53">
        <f t="shared" si="23"/>
        <v>146.19999999999598</v>
      </c>
      <c r="BDK7" s="53">
        <f t="shared" si="23"/>
        <v>146.29999999999598</v>
      </c>
      <c r="BDL7" s="53">
        <f t="shared" si="23"/>
        <v>146.39999999999597</v>
      </c>
      <c r="BDM7" s="53">
        <f t="shared" si="23"/>
        <v>146.49999999999596</v>
      </c>
      <c r="BDN7" s="53">
        <f t="shared" ref="BDN7:BFY7" si="24">BDM7+0.1</f>
        <v>146.59999999999596</v>
      </c>
      <c r="BDO7" s="53">
        <f t="shared" si="24"/>
        <v>146.69999999999595</v>
      </c>
      <c r="BDP7" s="53">
        <f t="shared" si="24"/>
        <v>146.79999999999595</v>
      </c>
      <c r="BDQ7" s="53">
        <f t="shared" si="24"/>
        <v>146.89999999999594</v>
      </c>
      <c r="BDR7" s="53">
        <f t="shared" si="24"/>
        <v>146.99999999999594</v>
      </c>
      <c r="BDS7" s="53">
        <f t="shared" si="24"/>
        <v>147.09999999999593</v>
      </c>
      <c r="BDT7" s="53">
        <f t="shared" si="24"/>
        <v>147.19999999999592</v>
      </c>
      <c r="BDU7" s="53">
        <f t="shared" si="24"/>
        <v>147.29999999999592</v>
      </c>
      <c r="BDV7" s="53">
        <f t="shared" si="24"/>
        <v>147.39999999999591</v>
      </c>
      <c r="BDW7" s="53">
        <f t="shared" si="24"/>
        <v>147.49999999999591</v>
      </c>
      <c r="BDX7" s="53">
        <f t="shared" si="24"/>
        <v>147.5999999999959</v>
      </c>
      <c r="BDY7" s="53">
        <f t="shared" si="24"/>
        <v>147.6999999999959</v>
      </c>
      <c r="BDZ7" s="53">
        <f t="shared" si="24"/>
        <v>147.79999999999589</v>
      </c>
      <c r="BEA7" s="53">
        <f t="shared" si="24"/>
        <v>147.89999999999588</v>
      </c>
      <c r="BEB7" s="53">
        <f t="shared" si="24"/>
        <v>147.99999999999588</v>
      </c>
      <c r="BEC7" s="53">
        <f t="shared" si="24"/>
        <v>148.09999999999587</v>
      </c>
      <c r="BED7" s="53">
        <f t="shared" si="24"/>
        <v>148.19999999999587</v>
      </c>
      <c r="BEE7" s="53">
        <f t="shared" si="24"/>
        <v>148.29999999999586</v>
      </c>
      <c r="BEF7" s="53">
        <f t="shared" si="24"/>
        <v>148.39999999999586</v>
      </c>
      <c r="BEG7" s="53">
        <f t="shared" si="24"/>
        <v>148.49999999999585</v>
      </c>
      <c r="BEH7" s="53">
        <f t="shared" si="24"/>
        <v>148.59999999999584</v>
      </c>
      <c r="BEI7" s="53">
        <f t="shared" si="24"/>
        <v>148.69999999999584</v>
      </c>
      <c r="BEJ7" s="53">
        <f t="shared" si="24"/>
        <v>148.79999999999583</v>
      </c>
      <c r="BEK7" s="53">
        <f t="shared" si="24"/>
        <v>148.89999999999583</v>
      </c>
      <c r="BEL7" s="53">
        <f t="shared" si="24"/>
        <v>148.99999999999582</v>
      </c>
      <c r="BEM7" s="53">
        <f t="shared" si="24"/>
        <v>149.09999999999582</v>
      </c>
      <c r="BEN7" s="53">
        <f t="shared" si="24"/>
        <v>149.19999999999581</v>
      </c>
      <c r="BEO7" s="53">
        <f t="shared" si="24"/>
        <v>149.2999999999958</v>
      </c>
      <c r="BEP7" s="53">
        <f t="shared" si="24"/>
        <v>149.3999999999958</v>
      </c>
      <c r="BEQ7" s="53">
        <f t="shared" si="24"/>
        <v>149.49999999999579</v>
      </c>
      <c r="BER7" s="53">
        <f t="shared" si="24"/>
        <v>149.59999999999579</v>
      </c>
      <c r="BES7" s="53">
        <f t="shared" si="24"/>
        <v>149.69999999999578</v>
      </c>
      <c r="BET7" s="53">
        <f t="shared" si="24"/>
        <v>149.79999999999578</v>
      </c>
      <c r="BEU7" s="53">
        <f t="shared" si="24"/>
        <v>149.89999999999577</v>
      </c>
      <c r="BEV7" s="53">
        <f t="shared" si="24"/>
        <v>149.99999999999577</v>
      </c>
      <c r="BEW7" s="53">
        <f t="shared" si="24"/>
        <v>150.09999999999576</v>
      </c>
      <c r="BEX7" s="53">
        <f t="shared" si="24"/>
        <v>150.19999999999575</v>
      </c>
      <c r="BEY7" s="53">
        <f t="shared" si="24"/>
        <v>150.29999999999575</v>
      </c>
      <c r="BEZ7" s="53">
        <f t="shared" si="24"/>
        <v>150.39999999999574</v>
      </c>
      <c r="BFA7" s="53">
        <f t="shared" si="24"/>
        <v>150.49999999999574</v>
      </c>
      <c r="BFB7" s="53">
        <f t="shared" si="24"/>
        <v>150.59999999999573</v>
      </c>
      <c r="BFC7" s="53">
        <f t="shared" si="24"/>
        <v>150.69999999999573</v>
      </c>
      <c r="BFD7" s="53">
        <f t="shared" si="24"/>
        <v>150.79999999999572</v>
      </c>
      <c r="BFE7" s="53">
        <f t="shared" si="24"/>
        <v>150.89999999999571</v>
      </c>
      <c r="BFF7" s="53">
        <f t="shared" si="24"/>
        <v>150.99999999999571</v>
      </c>
      <c r="BFG7" s="53">
        <f t="shared" si="24"/>
        <v>151.0999999999957</v>
      </c>
      <c r="BFH7" s="53">
        <f t="shared" si="24"/>
        <v>151.1999999999957</v>
      </c>
      <c r="BFI7" s="53">
        <f t="shared" si="24"/>
        <v>151.29999999999569</v>
      </c>
      <c r="BFJ7" s="53">
        <f t="shared" si="24"/>
        <v>151.39999999999569</v>
      </c>
      <c r="BFK7" s="53">
        <f t="shared" si="24"/>
        <v>151.49999999999568</v>
      </c>
      <c r="BFL7" s="53">
        <f t="shared" si="24"/>
        <v>151.59999999999567</v>
      </c>
      <c r="BFM7" s="53">
        <f t="shared" si="24"/>
        <v>151.69999999999567</v>
      </c>
      <c r="BFN7" s="53">
        <f t="shared" si="24"/>
        <v>151.79999999999566</v>
      </c>
      <c r="BFO7" s="53">
        <f t="shared" si="24"/>
        <v>151.89999999999566</v>
      </c>
      <c r="BFP7" s="53">
        <f t="shared" si="24"/>
        <v>151.99999999999565</v>
      </c>
      <c r="BFQ7" s="53">
        <f t="shared" si="24"/>
        <v>152.09999999999565</v>
      </c>
      <c r="BFR7" s="53">
        <f t="shared" si="24"/>
        <v>152.19999999999564</v>
      </c>
      <c r="BFS7" s="53">
        <f t="shared" si="24"/>
        <v>152.29999999999563</v>
      </c>
      <c r="BFT7" s="53">
        <f t="shared" si="24"/>
        <v>152.39999999999563</v>
      </c>
      <c r="BFU7" s="53">
        <f t="shared" si="24"/>
        <v>152.49999999999562</v>
      </c>
      <c r="BFV7" s="53">
        <f t="shared" si="24"/>
        <v>152.59999999999562</v>
      </c>
      <c r="BFW7" s="53">
        <f t="shared" si="24"/>
        <v>152.69999999999561</v>
      </c>
      <c r="BFX7" s="53">
        <f t="shared" si="24"/>
        <v>152.79999999999561</v>
      </c>
      <c r="BFY7" s="53">
        <f t="shared" si="24"/>
        <v>152.8999999999956</v>
      </c>
      <c r="BFZ7" s="53">
        <f t="shared" ref="BFZ7:BIK7" si="25">BFY7+0.1</f>
        <v>152.99999999999559</v>
      </c>
      <c r="BGA7" s="53">
        <f t="shared" si="25"/>
        <v>153.09999999999559</v>
      </c>
      <c r="BGB7" s="53">
        <f t="shared" si="25"/>
        <v>153.19999999999558</v>
      </c>
      <c r="BGC7" s="53">
        <f t="shared" si="25"/>
        <v>153.29999999999558</v>
      </c>
      <c r="BGD7" s="53">
        <f t="shared" si="25"/>
        <v>153.39999999999557</v>
      </c>
      <c r="BGE7" s="53">
        <f t="shared" si="25"/>
        <v>153.49999999999557</v>
      </c>
      <c r="BGF7" s="53">
        <f t="shared" si="25"/>
        <v>153.59999999999556</v>
      </c>
      <c r="BGG7" s="53">
        <f t="shared" si="25"/>
        <v>153.69999999999555</v>
      </c>
      <c r="BGH7" s="53">
        <f t="shared" si="25"/>
        <v>153.79999999999555</v>
      </c>
      <c r="BGI7" s="53">
        <f t="shared" si="25"/>
        <v>153.89999999999554</v>
      </c>
      <c r="BGJ7" s="53">
        <f t="shared" si="25"/>
        <v>153.99999999999554</v>
      </c>
      <c r="BGK7" s="53">
        <f t="shared" si="25"/>
        <v>154.09999999999553</v>
      </c>
      <c r="BGL7" s="53">
        <f t="shared" si="25"/>
        <v>154.19999999999553</v>
      </c>
      <c r="BGM7" s="53">
        <f t="shared" si="25"/>
        <v>154.29999999999552</v>
      </c>
      <c r="BGN7" s="53">
        <f t="shared" si="25"/>
        <v>154.39999999999552</v>
      </c>
      <c r="BGO7" s="53">
        <f t="shared" si="25"/>
        <v>154.49999999999551</v>
      </c>
      <c r="BGP7" s="53">
        <f t="shared" si="25"/>
        <v>154.5999999999955</v>
      </c>
      <c r="BGQ7" s="53">
        <f t="shared" si="25"/>
        <v>154.6999999999955</v>
      </c>
      <c r="BGR7" s="53">
        <f t="shared" si="25"/>
        <v>154.79999999999549</v>
      </c>
      <c r="BGS7" s="53">
        <f t="shared" si="25"/>
        <v>154.89999999999549</v>
      </c>
      <c r="BGT7" s="53">
        <f t="shared" si="25"/>
        <v>154.99999999999548</v>
      </c>
      <c r="BGU7" s="53">
        <f t="shared" si="25"/>
        <v>155.09999999999548</v>
      </c>
      <c r="BGV7" s="53">
        <f t="shared" si="25"/>
        <v>155.19999999999547</v>
      </c>
      <c r="BGW7" s="53">
        <f t="shared" si="25"/>
        <v>155.29999999999546</v>
      </c>
      <c r="BGX7" s="53">
        <f t="shared" si="25"/>
        <v>155.39999999999546</v>
      </c>
      <c r="BGY7" s="53">
        <f t="shared" si="25"/>
        <v>155.49999999999545</v>
      </c>
      <c r="BGZ7" s="53">
        <f t="shared" si="25"/>
        <v>155.59999999999545</v>
      </c>
      <c r="BHA7" s="53">
        <f t="shared" si="25"/>
        <v>155.69999999999544</v>
      </c>
      <c r="BHB7" s="53">
        <f t="shared" si="25"/>
        <v>155.79999999999544</v>
      </c>
      <c r="BHC7" s="53">
        <f t="shared" si="25"/>
        <v>155.89999999999543</v>
      </c>
      <c r="BHD7" s="53">
        <f t="shared" si="25"/>
        <v>155.99999999999542</v>
      </c>
      <c r="BHE7" s="53">
        <f t="shared" si="25"/>
        <v>156.09999999999542</v>
      </c>
      <c r="BHF7" s="53">
        <f t="shared" si="25"/>
        <v>156.19999999999541</v>
      </c>
      <c r="BHG7" s="53">
        <f t="shared" si="25"/>
        <v>156.29999999999541</v>
      </c>
      <c r="BHH7" s="53">
        <f t="shared" si="25"/>
        <v>156.3999999999954</v>
      </c>
      <c r="BHI7" s="53">
        <f t="shared" si="25"/>
        <v>156.4999999999954</v>
      </c>
      <c r="BHJ7" s="53">
        <f t="shared" si="25"/>
        <v>156.59999999999539</v>
      </c>
      <c r="BHK7" s="53">
        <f t="shared" si="25"/>
        <v>156.69999999999538</v>
      </c>
      <c r="BHL7" s="53">
        <f t="shared" si="25"/>
        <v>156.79999999999538</v>
      </c>
      <c r="BHM7" s="53">
        <f t="shared" si="25"/>
        <v>156.89999999999537</v>
      </c>
      <c r="BHN7" s="53">
        <f t="shared" si="25"/>
        <v>156.99999999999537</v>
      </c>
      <c r="BHO7" s="53">
        <f t="shared" si="25"/>
        <v>157.09999999999536</v>
      </c>
      <c r="BHP7" s="53">
        <f t="shared" si="25"/>
        <v>157.19999999999536</v>
      </c>
      <c r="BHQ7" s="53">
        <f t="shared" si="25"/>
        <v>157.29999999999535</v>
      </c>
      <c r="BHR7" s="53">
        <f t="shared" si="25"/>
        <v>157.39999999999534</v>
      </c>
      <c r="BHS7" s="53">
        <f t="shared" si="25"/>
        <v>157.49999999999534</v>
      </c>
      <c r="BHT7" s="53">
        <f t="shared" si="25"/>
        <v>157.59999999999533</v>
      </c>
      <c r="BHU7" s="53">
        <f t="shared" si="25"/>
        <v>157.69999999999533</v>
      </c>
      <c r="BHV7" s="53">
        <f t="shared" si="25"/>
        <v>157.79999999999532</v>
      </c>
      <c r="BHW7" s="53">
        <f t="shared" si="25"/>
        <v>157.89999999999532</v>
      </c>
      <c r="BHX7" s="53">
        <f t="shared" si="25"/>
        <v>157.99999999999531</v>
      </c>
      <c r="BHY7" s="53">
        <f t="shared" si="25"/>
        <v>158.0999999999953</v>
      </c>
      <c r="BHZ7" s="53">
        <f t="shared" si="25"/>
        <v>158.1999999999953</v>
      </c>
      <c r="BIA7" s="53">
        <f t="shared" si="25"/>
        <v>158.29999999999529</v>
      </c>
      <c r="BIB7" s="53">
        <f t="shared" si="25"/>
        <v>158.39999999999529</v>
      </c>
      <c r="BIC7" s="53">
        <f t="shared" si="25"/>
        <v>158.49999999999528</v>
      </c>
      <c r="BID7" s="53">
        <f t="shared" si="25"/>
        <v>158.59999999999528</v>
      </c>
      <c r="BIE7" s="53">
        <f t="shared" si="25"/>
        <v>158.69999999999527</v>
      </c>
      <c r="BIF7" s="53">
        <f t="shared" si="25"/>
        <v>158.79999999999526</v>
      </c>
      <c r="BIG7" s="53">
        <f t="shared" si="25"/>
        <v>158.89999999999526</v>
      </c>
      <c r="BIH7" s="53">
        <f t="shared" si="25"/>
        <v>158.99999999999525</v>
      </c>
      <c r="BII7" s="53">
        <f t="shared" si="25"/>
        <v>159.09999999999525</v>
      </c>
      <c r="BIJ7" s="53">
        <f t="shared" si="25"/>
        <v>159.19999999999524</v>
      </c>
      <c r="BIK7" s="53">
        <f t="shared" si="25"/>
        <v>159.29999999999524</v>
      </c>
      <c r="BIL7" s="53">
        <f t="shared" ref="BIL7:BKW7" si="26">BIK7+0.1</f>
        <v>159.39999999999523</v>
      </c>
      <c r="BIM7" s="53">
        <f t="shared" si="26"/>
        <v>159.49999999999523</v>
      </c>
      <c r="BIN7" s="53">
        <f t="shared" si="26"/>
        <v>159.59999999999522</v>
      </c>
      <c r="BIO7" s="53">
        <f t="shared" si="26"/>
        <v>159.69999999999521</v>
      </c>
      <c r="BIP7" s="53">
        <f t="shared" si="26"/>
        <v>159.79999999999521</v>
      </c>
      <c r="BIQ7" s="53">
        <f t="shared" si="26"/>
        <v>159.8999999999952</v>
      </c>
      <c r="BIR7" s="53">
        <f t="shared" si="26"/>
        <v>159.9999999999952</v>
      </c>
      <c r="BIS7" s="53">
        <f t="shared" si="26"/>
        <v>160.09999999999519</v>
      </c>
      <c r="BIT7" s="53">
        <f t="shared" si="26"/>
        <v>160.19999999999519</v>
      </c>
      <c r="BIU7" s="53">
        <f t="shared" si="26"/>
        <v>160.29999999999518</v>
      </c>
      <c r="BIV7" s="53">
        <f t="shared" si="26"/>
        <v>160.39999999999517</v>
      </c>
      <c r="BIW7" s="53">
        <f t="shared" si="26"/>
        <v>160.49999999999517</v>
      </c>
      <c r="BIX7" s="53">
        <f t="shared" si="26"/>
        <v>160.59999999999516</v>
      </c>
      <c r="BIY7" s="53">
        <f t="shared" si="26"/>
        <v>160.69999999999516</v>
      </c>
      <c r="BIZ7" s="53">
        <f t="shared" si="26"/>
        <v>160.79999999999515</v>
      </c>
      <c r="BJA7" s="53">
        <f t="shared" si="26"/>
        <v>160.89999999999515</v>
      </c>
      <c r="BJB7" s="53">
        <f t="shared" si="26"/>
        <v>160.99999999999514</v>
      </c>
      <c r="BJC7" s="53">
        <f t="shared" si="26"/>
        <v>161.09999999999513</v>
      </c>
      <c r="BJD7" s="53">
        <f t="shared" si="26"/>
        <v>161.19999999999513</v>
      </c>
      <c r="BJE7" s="53">
        <f t="shared" si="26"/>
        <v>161.29999999999512</v>
      </c>
      <c r="BJF7" s="53">
        <f t="shared" si="26"/>
        <v>161.39999999999512</v>
      </c>
      <c r="BJG7" s="53">
        <f t="shared" si="26"/>
        <v>161.49999999999511</v>
      </c>
      <c r="BJH7" s="53">
        <f t="shared" si="26"/>
        <v>161.59999999999511</v>
      </c>
      <c r="BJI7" s="53">
        <f t="shared" si="26"/>
        <v>161.6999999999951</v>
      </c>
      <c r="BJJ7" s="53">
        <f t="shared" si="26"/>
        <v>161.79999999999509</v>
      </c>
      <c r="BJK7" s="53">
        <f t="shared" si="26"/>
        <v>161.89999999999509</v>
      </c>
      <c r="BJL7" s="53">
        <f t="shared" si="26"/>
        <v>161.99999999999508</v>
      </c>
      <c r="BJM7" s="53">
        <f t="shared" si="26"/>
        <v>162.09999999999508</v>
      </c>
      <c r="BJN7" s="53">
        <f t="shared" si="26"/>
        <v>162.19999999999507</v>
      </c>
      <c r="BJO7" s="53">
        <f t="shared" si="26"/>
        <v>162.29999999999507</v>
      </c>
      <c r="BJP7" s="53">
        <f t="shared" si="26"/>
        <v>162.39999999999506</v>
      </c>
      <c r="BJQ7" s="53">
        <f t="shared" si="26"/>
        <v>162.49999999999505</v>
      </c>
      <c r="BJR7" s="53">
        <f t="shared" si="26"/>
        <v>162.59999999999505</v>
      </c>
      <c r="BJS7" s="53">
        <f t="shared" si="26"/>
        <v>162.69999999999504</v>
      </c>
      <c r="BJT7" s="53">
        <f t="shared" si="26"/>
        <v>162.79999999999504</v>
      </c>
      <c r="BJU7" s="53">
        <f t="shared" si="26"/>
        <v>162.89999999999503</v>
      </c>
      <c r="BJV7" s="53">
        <f t="shared" si="26"/>
        <v>162.99999999999503</v>
      </c>
      <c r="BJW7" s="53">
        <f t="shared" si="26"/>
        <v>163.09999999999502</v>
      </c>
      <c r="BJX7" s="53">
        <f t="shared" si="26"/>
        <v>163.19999999999501</v>
      </c>
      <c r="BJY7" s="53">
        <f t="shared" si="26"/>
        <v>163.29999999999501</v>
      </c>
      <c r="BJZ7" s="53">
        <f t="shared" si="26"/>
        <v>163.399999999995</v>
      </c>
      <c r="BKA7" s="53">
        <f t="shared" si="26"/>
        <v>163.499999999995</v>
      </c>
      <c r="BKB7" s="53">
        <f t="shared" si="26"/>
        <v>163.59999999999499</v>
      </c>
      <c r="BKC7" s="53">
        <f t="shared" si="26"/>
        <v>163.69999999999499</v>
      </c>
      <c r="BKD7" s="53">
        <f t="shared" si="26"/>
        <v>163.79999999999498</v>
      </c>
      <c r="BKE7" s="53">
        <f t="shared" si="26"/>
        <v>163.89999999999498</v>
      </c>
      <c r="BKF7" s="53">
        <f t="shared" si="26"/>
        <v>163.99999999999497</v>
      </c>
      <c r="BKG7" s="53">
        <f t="shared" si="26"/>
        <v>164.09999999999496</v>
      </c>
      <c r="BKH7" s="53">
        <f t="shared" si="26"/>
        <v>164.19999999999496</v>
      </c>
      <c r="BKI7" s="53">
        <f t="shared" si="26"/>
        <v>164.29999999999495</v>
      </c>
      <c r="BKJ7" s="53">
        <f t="shared" si="26"/>
        <v>164.39999999999495</v>
      </c>
      <c r="BKK7" s="53">
        <f t="shared" si="26"/>
        <v>164.49999999999494</v>
      </c>
      <c r="BKL7" s="53">
        <f t="shared" si="26"/>
        <v>164.59999999999494</v>
      </c>
      <c r="BKM7" s="53">
        <f t="shared" si="26"/>
        <v>164.69999999999493</v>
      </c>
      <c r="BKN7" s="53">
        <f t="shared" si="26"/>
        <v>164.79999999999492</v>
      </c>
      <c r="BKO7" s="53">
        <f t="shared" si="26"/>
        <v>164.89999999999492</v>
      </c>
      <c r="BKP7" s="53">
        <f t="shared" si="26"/>
        <v>164.99999999999491</v>
      </c>
      <c r="BKQ7" s="53">
        <f t="shared" si="26"/>
        <v>165.09999999999491</v>
      </c>
      <c r="BKR7" s="53">
        <f t="shared" si="26"/>
        <v>165.1999999999949</v>
      </c>
      <c r="BKS7" s="53">
        <f t="shared" si="26"/>
        <v>165.2999999999949</v>
      </c>
      <c r="BKT7" s="53">
        <f t="shared" si="26"/>
        <v>165.39999999999489</v>
      </c>
      <c r="BKU7" s="53">
        <f t="shared" si="26"/>
        <v>165.49999999999488</v>
      </c>
      <c r="BKV7" s="53">
        <f t="shared" si="26"/>
        <v>165.59999999999488</v>
      </c>
      <c r="BKW7" s="53">
        <f t="shared" si="26"/>
        <v>165.69999999999487</v>
      </c>
      <c r="BKX7" s="53">
        <f t="shared" ref="BKX7:BNI7" si="27">BKW7+0.1</f>
        <v>165.79999999999487</v>
      </c>
      <c r="BKY7" s="53">
        <f t="shared" si="27"/>
        <v>165.89999999999486</v>
      </c>
      <c r="BKZ7" s="53">
        <f t="shared" si="27"/>
        <v>165.99999999999486</v>
      </c>
      <c r="BLA7" s="53">
        <f t="shared" si="27"/>
        <v>166.09999999999485</v>
      </c>
      <c r="BLB7" s="53">
        <f t="shared" si="27"/>
        <v>166.19999999999484</v>
      </c>
      <c r="BLC7" s="53">
        <f t="shared" si="27"/>
        <v>166.29999999999484</v>
      </c>
      <c r="BLD7" s="53">
        <f t="shared" si="27"/>
        <v>166.39999999999483</v>
      </c>
      <c r="BLE7" s="53">
        <f t="shared" si="27"/>
        <v>166.49999999999483</v>
      </c>
      <c r="BLF7" s="53">
        <f t="shared" si="27"/>
        <v>166.59999999999482</v>
      </c>
      <c r="BLG7" s="53">
        <f t="shared" si="27"/>
        <v>166.69999999999482</v>
      </c>
      <c r="BLH7" s="53">
        <f t="shared" si="27"/>
        <v>166.79999999999481</v>
      </c>
      <c r="BLI7" s="53">
        <f t="shared" si="27"/>
        <v>166.8999999999948</v>
      </c>
      <c r="BLJ7" s="53">
        <f t="shared" si="27"/>
        <v>166.9999999999948</v>
      </c>
      <c r="BLK7" s="53">
        <f t="shared" si="27"/>
        <v>167.09999999999479</v>
      </c>
      <c r="BLL7" s="53">
        <f t="shared" si="27"/>
        <v>167.19999999999479</v>
      </c>
      <c r="BLM7" s="53">
        <f t="shared" si="27"/>
        <v>167.29999999999478</v>
      </c>
      <c r="BLN7" s="53">
        <f t="shared" si="27"/>
        <v>167.39999999999478</v>
      </c>
      <c r="BLO7" s="53">
        <f t="shared" si="27"/>
        <v>167.49999999999477</v>
      </c>
      <c r="BLP7" s="53">
        <f t="shared" si="27"/>
        <v>167.59999999999476</v>
      </c>
      <c r="BLQ7" s="53">
        <f t="shared" si="27"/>
        <v>167.69999999999476</v>
      </c>
      <c r="BLR7" s="53">
        <f t="shared" si="27"/>
        <v>167.79999999999475</v>
      </c>
      <c r="BLS7" s="53">
        <f t="shared" si="27"/>
        <v>167.89999999999475</v>
      </c>
      <c r="BLT7" s="53">
        <f t="shared" si="27"/>
        <v>167.99999999999474</v>
      </c>
      <c r="BLU7" s="53">
        <f t="shared" si="27"/>
        <v>168.09999999999474</v>
      </c>
      <c r="BLV7" s="53">
        <f t="shared" si="27"/>
        <v>168.19999999999473</v>
      </c>
      <c r="BLW7" s="53">
        <f t="shared" si="27"/>
        <v>168.29999999999472</v>
      </c>
      <c r="BLX7" s="53">
        <f t="shared" si="27"/>
        <v>168.39999999999472</v>
      </c>
      <c r="BLY7" s="53">
        <f t="shared" si="27"/>
        <v>168.49999999999471</v>
      </c>
      <c r="BLZ7" s="53">
        <f t="shared" si="27"/>
        <v>168.59999999999471</v>
      </c>
      <c r="BMA7" s="53">
        <f t="shared" si="27"/>
        <v>168.6999999999947</v>
      </c>
      <c r="BMB7" s="53">
        <f t="shared" si="27"/>
        <v>168.7999999999947</v>
      </c>
      <c r="BMC7" s="53">
        <f t="shared" si="27"/>
        <v>168.89999999999469</v>
      </c>
      <c r="BMD7" s="53">
        <f t="shared" si="27"/>
        <v>168.99999999999469</v>
      </c>
      <c r="BME7" s="53">
        <f t="shared" si="27"/>
        <v>169.09999999999468</v>
      </c>
      <c r="BMF7" s="53">
        <f t="shared" si="27"/>
        <v>169.19999999999467</v>
      </c>
      <c r="BMG7" s="53">
        <f t="shared" si="27"/>
        <v>169.29999999999467</v>
      </c>
      <c r="BMH7" s="53">
        <f t="shared" si="27"/>
        <v>169.39999999999466</v>
      </c>
      <c r="BMI7" s="53">
        <f t="shared" si="27"/>
        <v>169.49999999999466</v>
      </c>
      <c r="BMJ7" s="53">
        <f t="shared" si="27"/>
        <v>169.59999999999465</v>
      </c>
      <c r="BMK7" s="53">
        <f t="shared" si="27"/>
        <v>169.69999999999465</v>
      </c>
      <c r="BML7" s="53">
        <f t="shared" si="27"/>
        <v>169.79999999999464</v>
      </c>
      <c r="BMM7" s="53">
        <f t="shared" si="27"/>
        <v>169.89999999999463</v>
      </c>
      <c r="BMN7" s="53">
        <f t="shared" si="27"/>
        <v>169.99999999999463</v>
      </c>
      <c r="BMO7" s="53">
        <f t="shared" si="27"/>
        <v>170.09999999999462</v>
      </c>
      <c r="BMP7" s="53">
        <f t="shared" si="27"/>
        <v>170.19999999999462</v>
      </c>
      <c r="BMQ7" s="53">
        <f t="shared" si="27"/>
        <v>170.29999999999461</v>
      </c>
      <c r="BMR7" s="53">
        <f t="shared" si="27"/>
        <v>170.39999999999461</v>
      </c>
      <c r="BMS7" s="53">
        <f t="shared" si="27"/>
        <v>170.4999999999946</v>
      </c>
      <c r="BMT7" s="53">
        <f t="shared" si="27"/>
        <v>170.59999999999459</v>
      </c>
      <c r="BMU7" s="53">
        <f t="shared" si="27"/>
        <v>170.69999999999459</v>
      </c>
      <c r="BMV7" s="53">
        <f t="shared" si="27"/>
        <v>170.79999999999458</v>
      </c>
      <c r="BMW7" s="53">
        <f t="shared" si="27"/>
        <v>170.89999999999458</v>
      </c>
      <c r="BMX7" s="53">
        <f t="shared" si="27"/>
        <v>170.99999999999457</v>
      </c>
      <c r="BMY7" s="53">
        <f t="shared" si="27"/>
        <v>171.09999999999457</v>
      </c>
      <c r="BMZ7" s="53">
        <f t="shared" si="27"/>
        <v>171.19999999999456</v>
      </c>
      <c r="BNA7" s="53">
        <f t="shared" si="27"/>
        <v>171.29999999999455</v>
      </c>
      <c r="BNB7" s="53">
        <f t="shared" si="27"/>
        <v>171.39999999999455</v>
      </c>
      <c r="BNC7" s="53">
        <f t="shared" si="27"/>
        <v>171.49999999999454</v>
      </c>
      <c r="BND7" s="53">
        <f t="shared" si="27"/>
        <v>171.59999999999454</v>
      </c>
      <c r="BNE7" s="53">
        <f t="shared" si="27"/>
        <v>171.69999999999453</v>
      </c>
      <c r="BNF7" s="53">
        <f t="shared" si="27"/>
        <v>171.79999999999453</v>
      </c>
      <c r="BNG7" s="53">
        <f t="shared" si="27"/>
        <v>171.89999999999452</v>
      </c>
      <c r="BNH7" s="53">
        <f t="shared" si="27"/>
        <v>171.99999999999451</v>
      </c>
      <c r="BNI7" s="53">
        <f t="shared" si="27"/>
        <v>172.09999999999451</v>
      </c>
      <c r="BNJ7" s="53">
        <f t="shared" ref="BNJ7:BNZ7" si="28">BNI7+0.1</f>
        <v>172.1999999999945</v>
      </c>
      <c r="BNK7" s="53">
        <f t="shared" si="28"/>
        <v>172.2999999999945</v>
      </c>
      <c r="BNL7" s="53">
        <f t="shared" si="28"/>
        <v>172.39999999999449</v>
      </c>
      <c r="BNM7" s="53">
        <f t="shared" si="28"/>
        <v>172.49999999999449</v>
      </c>
      <c r="BNN7" s="53">
        <f t="shared" si="28"/>
        <v>172.59999999999448</v>
      </c>
      <c r="BNO7" s="53">
        <f t="shared" si="28"/>
        <v>172.69999999999447</v>
      </c>
      <c r="BNP7" s="53">
        <f t="shared" si="28"/>
        <v>172.79999999999447</v>
      </c>
      <c r="BNQ7" s="53">
        <f t="shared" si="28"/>
        <v>172.89999999999446</v>
      </c>
      <c r="BNR7" s="53">
        <f t="shared" si="28"/>
        <v>172.99999999999446</v>
      </c>
      <c r="BNS7" s="53">
        <f t="shared" si="28"/>
        <v>173.09999999999445</v>
      </c>
      <c r="BNT7" s="53">
        <f t="shared" si="28"/>
        <v>173.19999999999445</v>
      </c>
      <c r="BNU7" s="53">
        <f t="shared" si="28"/>
        <v>173.29999999999444</v>
      </c>
      <c r="BNV7" s="53">
        <f t="shared" si="28"/>
        <v>173.39999999999444</v>
      </c>
      <c r="BNW7" s="53">
        <f t="shared" si="28"/>
        <v>173.49999999999443</v>
      </c>
      <c r="BNX7" s="53">
        <f t="shared" si="28"/>
        <v>173.59999999999442</v>
      </c>
      <c r="BNY7" s="53">
        <f t="shared" si="28"/>
        <v>173.69999999999442</v>
      </c>
      <c r="BNZ7" s="53">
        <f t="shared" si="28"/>
        <v>173.79999999999441</v>
      </c>
      <c r="BOA7" s="53">
        <f t="shared" ref="BOA7:BQL7" si="29">BNZ7+0.1</f>
        <v>173.89999999999441</v>
      </c>
      <c r="BOB7" s="53">
        <f t="shared" si="29"/>
        <v>173.9999999999944</v>
      </c>
      <c r="BOC7" s="53">
        <f t="shared" si="29"/>
        <v>174.0999999999944</v>
      </c>
      <c r="BOD7" s="53">
        <f t="shared" si="29"/>
        <v>174.19999999999439</v>
      </c>
      <c r="BOE7" s="53">
        <f t="shared" si="29"/>
        <v>174.29999999999438</v>
      </c>
      <c r="BOF7" s="53">
        <f t="shared" si="29"/>
        <v>174.39999999999438</v>
      </c>
      <c r="BOG7" s="53">
        <f t="shared" si="29"/>
        <v>174.49999999999437</v>
      </c>
      <c r="BOH7" s="53">
        <f t="shared" si="29"/>
        <v>174.59999999999437</v>
      </c>
      <c r="BOI7" s="53">
        <f t="shared" si="29"/>
        <v>174.69999999999436</v>
      </c>
      <c r="BOJ7" s="53">
        <f t="shared" si="29"/>
        <v>174.79999999999436</v>
      </c>
      <c r="BOK7" s="53">
        <f t="shared" si="29"/>
        <v>174.89999999999435</v>
      </c>
      <c r="BOL7" s="53">
        <f t="shared" si="29"/>
        <v>174.99999999999434</v>
      </c>
      <c r="BOM7" s="53">
        <f t="shared" si="29"/>
        <v>175.09999999999434</v>
      </c>
      <c r="BON7" s="53">
        <f t="shared" si="29"/>
        <v>175.19999999999433</v>
      </c>
      <c r="BOO7" s="53">
        <f t="shared" si="29"/>
        <v>175.29999999999433</v>
      </c>
      <c r="BOP7" s="53">
        <f t="shared" si="29"/>
        <v>175.39999999999432</v>
      </c>
      <c r="BOQ7" s="53">
        <f t="shared" si="29"/>
        <v>175.49999999999432</v>
      </c>
      <c r="BOR7" s="53">
        <f t="shared" si="29"/>
        <v>175.59999999999431</v>
      </c>
      <c r="BOS7" s="53">
        <f t="shared" si="29"/>
        <v>175.6999999999943</v>
      </c>
      <c r="BOT7" s="53">
        <f t="shared" si="29"/>
        <v>175.7999999999943</v>
      </c>
      <c r="BOU7" s="53">
        <f t="shared" si="29"/>
        <v>175.89999999999429</v>
      </c>
      <c r="BOV7" s="53">
        <f t="shared" si="29"/>
        <v>175.99999999999429</v>
      </c>
      <c r="BOW7" s="53">
        <f t="shared" si="29"/>
        <v>176.09999999999428</v>
      </c>
      <c r="BOX7" s="53">
        <f t="shared" si="29"/>
        <v>176.19999999999428</v>
      </c>
      <c r="BOY7" s="53">
        <f t="shared" si="29"/>
        <v>176.29999999999427</v>
      </c>
      <c r="BOZ7" s="53">
        <f t="shared" si="29"/>
        <v>176.39999999999426</v>
      </c>
      <c r="BPA7" s="53">
        <f t="shared" si="29"/>
        <v>176.49999999999426</v>
      </c>
      <c r="BPB7" s="53">
        <f t="shared" si="29"/>
        <v>176.59999999999425</v>
      </c>
      <c r="BPC7" s="53">
        <f t="shared" si="29"/>
        <v>176.69999999999425</v>
      </c>
      <c r="BPD7" s="53">
        <f t="shared" si="29"/>
        <v>176.79999999999424</v>
      </c>
      <c r="BPE7" s="53">
        <f t="shared" si="29"/>
        <v>176.89999999999424</v>
      </c>
      <c r="BPF7" s="53">
        <f t="shared" si="29"/>
        <v>176.99999999999423</v>
      </c>
      <c r="BPG7" s="53">
        <f t="shared" si="29"/>
        <v>177.09999999999422</v>
      </c>
      <c r="BPH7" s="53">
        <f t="shared" si="29"/>
        <v>177.19999999999422</v>
      </c>
      <c r="BPI7" s="53">
        <f t="shared" si="29"/>
        <v>177.29999999999421</v>
      </c>
      <c r="BPJ7" s="53">
        <f t="shared" si="29"/>
        <v>177.39999999999421</v>
      </c>
      <c r="BPK7" s="53">
        <f t="shared" si="29"/>
        <v>177.4999999999942</v>
      </c>
      <c r="BPL7" s="53">
        <f t="shared" si="29"/>
        <v>177.5999999999942</v>
      </c>
      <c r="BPM7" s="53">
        <f t="shared" si="29"/>
        <v>177.69999999999419</v>
      </c>
      <c r="BPN7" s="53">
        <f t="shared" si="29"/>
        <v>177.79999999999418</v>
      </c>
      <c r="BPO7" s="53">
        <f t="shared" si="29"/>
        <v>177.89999999999418</v>
      </c>
      <c r="BPP7" s="53">
        <f t="shared" si="29"/>
        <v>177.99999999999417</v>
      </c>
      <c r="BPQ7" s="53">
        <f t="shared" si="29"/>
        <v>178.09999999999417</v>
      </c>
      <c r="BPR7" s="53">
        <f t="shared" si="29"/>
        <v>178.19999999999416</v>
      </c>
      <c r="BPS7" s="53">
        <f t="shared" si="29"/>
        <v>178.29999999999416</v>
      </c>
      <c r="BPT7" s="53">
        <f t="shared" si="29"/>
        <v>178.39999999999415</v>
      </c>
      <c r="BPU7" s="53">
        <f t="shared" si="29"/>
        <v>178.49999999999415</v>
      </c>
      <c r="BPV7" s="53">
        <f t="shared" si="29"/>
        <v>178.59999999999414</v>
      </c>
      <c r="BPW7" s="53">
        <f t="shared" si="29"/>
        <v>178.69999999999413</v>
      </c>
      <c r="BPX7" s="53">
        <f t="shared" si="29"/>
        <v>178.79999999999413</v>
      </c>
      <c r="BPY7" s="53">
        <f t="shared" si="29"/>
        <v>178.89999999999412</v>
      </c>
      <c r="BPZ7" s="53">
        <f t="shared" si="29"/>
        <v>178.99999999999412</v>
      </c>
      <c r="BQA7" s="53">
        <f t="shared" si="29"/>
        <v>179.09999999999411</v>
      </c>
      <c r="BQB7" s="53">
        <f t="shared" si="29"/>
        <v>179.19999999999411</v>
      </c>
      <c r="BQC7" s="53">
        <f t="shared" si="29"/>
        <v>179.2999999999941</v>
      </c>
      <c r="BQD7" s="53">
        <f t="shared" si="29"/>
        <v>179.39999999999409</v>
      </c>
      <c r="BQE7" s="53">
        <f t="shared" si="29"/>
        <v>179.49999999999409</v>
      </c>
      <c r="BQF7" s="53">
        <f t="shared" si="29"/>
        <v>179.59999999999408</v>
      </c>
      <c r="BQG7" s="53">
        <f t="shared" si="29"/>
        <v>179.69999999999408</v>
      </c>
      <c r="BQH7" s="53">
        <f t="shared" si="29"/>
        <v>179.79999999999407</v>
      </c>
      <c r="BQI7" s="53">
        <f t="shared" si="29"/>
        <v>179.89999999999407</v>
      </c>
      <c r="BQJ7" s="53">
        <f t="shared" si="29"/>
        <v>179.99999999999406</v>
      </c>
      <c r="BQK7" s="53">
        <f t="shared" si="29"/>
        <v>180.09999999999405</v>
      </c>
      <c r="BQL7" s="53">
        <f t="shared" si="29"/>
        <v>180.19999999999405</v>
      </c>
      <c r="BQM7" s="53">
        <f t="shared" ref="BQM7:BSX7" si="30">BQL7+0.1</f>
        <v>180.29999999999404</v>
      </c>
      <c r="BQN7" s="53">
        <f t="shared" si="30"/>
        <v>180.39999999999404</v>
      </c>
      <c r="BQO7" s="53">
        <f t="shared" si="30"/>
        <v>180.49999999999403</v>
      </c>
      <c r="BQP7" s="53">
        <f t="shared" si="30"/>
        <v>180.59999999999403</v>
      </c>
      <c r="BQQ7" s="53">
        <f t="shared" si="30"/>
        <v>180.69999999999402</v>
      </c>
      <c r="BQR7" s="53">
        <f t="shared" si="30"/>
        <v>180.79999999999401</v>
      </c>
      <c r="BQS7" s="53">
        <f t="shared" si="30"/>
        <v>180.89999999999401</v>
      </c>
      <c r="BQT7" s="53">
        <f t="shared" si="30"/>
        <v>180.999999999994</v>
      </c>
      <c r="BQU7" s="53">
        <f t="shared" si="30"/>
        <v>181.099999999994</v>
      </c>
      <c r="BQV7" s="53">
        <f t="shared" si="30"/>
        <v>181.19999999999399</v>
      </c>
      <c r="BQW7" s="53">
        <f t="shared" si="30"/>
        <v>181.29999999999399</v>
      </c>
      <c r="BQX7" s="53">
        <f t="shared" si="30"/>
        <v>181.39999999999398</v>
      </c>
      <c r="BQY7" s="53">
        <f t="shared" si="30"/>
        <v>181.49999999999397</v>
      </c>
      <c r="BQZ7" s="53">
        <f t="shared" si="30"/>
        <v>181.59999999999397</v>
      </c>
      <c r="BRA7" s="53">
        <f t="shared" si="30"/>
        <v>181.69999999999396</v>
      </c>
      <c r="BRB7" s="53">
        <f t="shared" si="30"/>
        <v>181.79999999999396</v>
      </c>
      <c r="BRC7" s="53">
        <f t="shared" si="30"/>
        <v>181.89999999999395</v>
      </c>
      <c r="BRD7" s="53">
        <f t="shared" si="30"/>
        <v>181.99999999999395</v>
      </c>
      <c r="BRE7" s="53">
        <f t="shared" si="30"/>
        <v>182.09999999999394</v>
      </c>
      <c r="BRF7" s="53">
        <f t="shared" si="30"/>
        <v>182.19999999999393</v>
      </c>
      <c r="BRG7" s="53">
        <f t="shared" si="30"/>
        <v>182.29999999999393</v>
      </c>
      <c r="BRH7" s="53">
        <f t="shared" si="30"/>
        <v>182.39999999999392</v>
      </c>
      <c r="BRI7" s="53">
        <f t="shared" si="30"/>
        <v>182.49999999999392</v>
      </c>
      <c r="BRJ7" s="53">
        <f t="shared" si="30"/>
        <v>182.59999999999391</v>
      </c>
      <c r="BRK7" s="53">
        <f t="shared" si="30"/>
        <v>182.69999999999391</v>
      </c>
      <c r="BRL7" s="53">
        <f t="shared" si="30"/>
        <v>182.7999999999939</v>
      </c>
      <c r="BRM7" s="53">
        <f t="shared" si="30"/>
        <v>182.8999999999939</v>
      </c>
      <c r="BRN7" s="53">
        <f t="shared" si="30"/>
        <v>182.99999999999389</v>
      </c>
      <c r="BRO7" s="53">
        <f t="shared" si="30"/>
        <v>183.09999999999388</v>
      </c>
      <c r="BRP7" s="53">
        <f t="shared" si="30"/>
        <v>183.19999999999388</v>
      </c>
      <c r="BRQ7" s="53">
        <f t="shared" si="30"/>
        <v>183.29999999999387</v>
      </c>
      <c r="BRR7" s="53">
        <f t="shared" si="30"/>
        <v>183.39999999999387</v>
      </c>
      <c r="BRS7" s="53">
        <f t="shared" si="30"/>
        <v>183.49999999999386</v>
      </c>
      <c r="BRT7" s="53">
        <f t="shared" si="30"/>
        <v>183.59999999999386</v>
      </c>
      <c r="BRU7" s="53">
        <f t="shared" si="30"/>
        <v>183.69999999999385</v>
      </c>
      <c r="BRV7" s="53">
        <f t="shared" si="30"/>
        <v>183.79999999999384</v>
      </c>
      <c r="BRW7" s="53">
        <f t="shared" si="30"/>
        <v>183.89999999999384</v>
      </c>
      <c r="BRX7" s="53">
        <f t="shared" si="30"/>
        <v>183.99999999999383</v>
      </c>
      <c r="BRY7" s="53">
        <f t="shared" si="30"/>
        <v>184.09999999999383</v>
      </c>
      <c r="BRZ7" s="53">
        <f t="shared" si="30"/>
        <v>184.19999999999382</v>
      </c>
      <c r="BSA7" s="53">
        <f t="shared" si="30"/>
        <v>184.29999999999382</v>
      </c>
      <c r="BSB7" s="53">
        <f t="shared" si="30"/>
        <v>184.39999999999381</v>
      </c>
      <c r="BSC7" s="53">
        <f t="shared" si="30"/>
        <v>184.4999999999938</v>
      </c>
      <c r="BSD7" s="53">
        <f t="shared" si="30"/>
        <v>184.5999999999938</v>
      </c>
      <c r="BSE7" s="53">
        <f t="shared" si="30"/>
        <v>184.69999999999379</v>
      </c>
      <c r="BSF7" s="53">
        <f t="shared" si="30"/>
        <v>184.79999999999379</v>
      </c>
      <c r="BSG7" s="53">
        <f t="shared" si="30"/>
        <v>184.89999999999378</v>
      </c>
      <c r="BSH7" s="53">
        <f t="shared" si="30"/>
        <v>184.99999999999378</v>
      </c>
      <c r="BSI7" s="53">
        <f t="shared" si="30"/>
        <v>185.09999999999377</v>
      </c>
      <c r="BSJ7" s="53">
        <f t="shared" si="30"/>
        <v>185.19999999999376</v>
      </c>
      <c r="BSK7" s="53">
        <f t="shared" si="30"/>
        <v>185.29999999999376</v>
      </c>
      <c r="BSL7" s="53">
        <f t="shared" si="30"/>
        <v>185.39999999999375</v>
      </c>
      <c r="BSM7" s="53">
        <f t="shared" si="30"/>
        <v>185.49999999999375</v>
      </c>
      <c r="BSN7" s="53">
        <f t="shared" si="30"/>
        <v>185.59999999999374</v>
      </c>
      <c r="BSO7" s="53">
        <f t="shared" si="30"/>
        <v>185.69999999999374</v>
      </c>
      <c r="BSP7" s="53">
        <f t="shared" si="30"/>
        <v>185.79999999999373</v>
      </c>
      <c r="BSQ7" s="53">
        <f t="shared" si="30"/>
        <v>185.89999999999372</v>
      </c>
      <c r="BSR7" s="53">
        <f t="shared" si="30"/>
        <v>185.99999999999372</v>
      </c>
      <c r="BSS7" s="53">
        <f t="shared" si="30"/>
        <v>186.09999999999371</v>
      </c>
      <c r="BST7" s="53">
        <f t="shared" si="30"/>
        <v>186.19999999999371</v>
      </c>
      <c r="BSU7" s="53">
        <f t="shared" si="30"/>
        <v>186.2999999999937</v>
      </c>
      <c r="BSV7" s="53">
        <f t="shared" si="30"/>
        <v>186.3999999999937</v>
      </c>
      <c r="BSW7" s="53">
        <f t="shared" si="30"/>
        <v>186.49999999999369</v>
      </c>
      <c r="BSX7" s="53">
        <f t="shared" si="30"/>
        <v>186.59999999999368</v>
      </c>
      <c r="BSY7" s="53">
        <f t="shared" ref="BSY7:BVJ7" si="31">BSX7+0.1</f>
        <v>186.69999999999368</v>
      </c>
      <c r="BSZ7" s="53">
        <f t="shared" si="31"/>
        <v>186.79999999999367</v>
      </c>
      <c r="BTA7" s="53">
        <f t="shared" si="31"/>
        <v>186.89999999999367</v>
      </c>
      <c r="BTB7" s="53">
        <f t="shared" si="31"/>
        <v>186.99999999999366</v>
      </c>
      <c r="BTC7" s="53">
        <f t="shared" si="31"/>
        <v>187.09999999999366</v>
      </c>
      <c r="BTD7" s="53">
        <f t="shared" si="31"/>
        <v>187.19999999999365</v>
      </c>
      <c r="BTE7" s="53">
        <f t="shared" si="31"/>
        <v>187.29999999999364</v>
      </c>
      <c r="BTF7" s="53">
        <f t="shared" si="31"/>
        <v>187.39999999999364</v>
      </c>
      <c r="BTG7" s="53">
        <f t="shared" si="31"/>
        <v>187.49999999999363</v>
      </c>
      <c r="BTH7" s="53">
        <f t="shared" si="31"/>
        <v>187.59999999999363</v>
      </c>
      <c r="BTI7" s="53">
        <f t="shared" si="31"/>
        <v>187.69999999999362</v>
      </c>
      <c r="BTJ7" s="53">
        <f t="shared" si="31"/>
        <v>187.79999999999362</v>
      </c>
      <c r="BTK7" s="53">
        <f t="shared" si="31"/>
        <v>187.89999999999361</v>
      </c>
      <c r="BTL7" s="53">
        <f t="shared" si="31"/>
        <v>187.99999999999361</v>
      </c>
      <c r="BTM7" s="53">
        <f t="shared" si="31"/>
        <v>188.0999999999936</v>
      </c>
      <c r="BTN7" s="53">
        <f t="shared" si="31"/>
        <v>188.19999999999359</v>
      </c>
      <c r="BTO7" s="53">
        <f t="shared" si="31"/>
        <v>188.29999999999359</v>
      </c>
      <c r="BTP7" s="53">
        <f t="shared" si="31"/>
        <v>188.39999999999358</v>
      </c>
      <c r="BTQ7" s="53">
        <f t="shared" si="31"/>
        <v>188.49999999999358</v>
      </c>
      <c r="BTR7" s="53">
        <f t="shared" si="31"/>
        <v>188.59999999999357</v>
      </c>
      <c r="BTS7" s="53">
        <f t="shared" si="31"/>
        <v>188.69999999999357</v>
      </c>
      <c r="BTT7" s="53">
        <f t="shared" si="31"/>
        <v>188.79999999999356</v>
      </c>
      <c r="BTU7" s="53">
        <f t="shared" si="31"/>
        <v>188.89999999999355</v>
      </c>
      <c r="BTV7" s="53">
        <f t="shared" si="31"/>
        <v>188.99999999999355</v>
      </c>
      <c r="BTW7" s="53">
        <f t="shared" si="31"/>
        <v>189.09999999999354</v>
      </c>
      <c r="BTX7" s="53">
        <f t="shared" si="31"/>
        <v>189.19999999999354</v>
      </c>
      <c r="BTY7" s="53">
        <f t="shared" si="31"/>
        <v>189.29999999999353</v>
      </c>
      <c r="BTZ7" s="53">
        <f t="shared" si="31"/>
        <v>189.39999999999353</v>
      </c>
      <c r="BUA7" s="53">
        <f t="shared" si="31"/>
        <v>189.49999999999352</v>
      </c>
      <c r="BUB7" s="53">
        <f t="shared" si="31"/>
        <v>189.59999999999351</v>
      </c>
      <c r="BUC7" s="53">
        <f t="shared" si="31"/>
        <v>189.69999999999351</v>
      </c>
      <c r="BUD7" s="53">
        <f t="shared" si="31"/>
        <v>189.7999999999935</v>
      </c>
      <c r="BUE7" s="53">
        <f t="shared" si="31"/>
        <v>189.8999999999935</v>
      </c>
      <c r="BUF7" s="53">
        <f t="shared" si="31"/>
        <v>189.99999999999349</v>
      </c>
      <c r="BUG7" s="53">
        <f t="shared" si="31"/>
        <v>190.09999999999349</v>
      </c>
      <c r="BUH7" s="53">
        <f t="shared" si="31"/>
        <v>190.19999999999348</v>
      </c>
      <c r="BUI7" s="53">
        <f t="shared" si="31"/>
        <v>190.29999999999347</v>
      </c>
      <c r="BUJ7" s="53">
        <f t="shared" si="31"/>
        <v>190.39999999999347</v>
      </c>
      <c r="BUK7" s="53">
        <f t="shared" si="31"/>
        <v>190.49999999999346</v>
      </c>
      <c r="BUL7" s="53">
        <f t="shared" si="31"/>
        <v>190.59999999999346</v>
      </c>
      <c r="BUM7" s="53">
        <f t="shared" si="31"/>
        <v>190.69999999999345</v>
      </c>
      <c r="BUN7" s="53">
        <f t="shared" si="31"/>
        <v>190.79999999999345</v>
      </c>
      <c r="BUO7" s="53">
        <f t="shared" si="31"/>
        <v>190.89999999999344</v>
      </c>
      <c r="BUP7" s="53">
        <f t="shared" si="31"/>
        <v>190.99999999999343</v>
      </c>
      <c r="BUQ7" s="53">
        <f t="shared" si="31"/>
        <v>191.09999999999343</v>
      </c>
      <c r="BUR7" s="53">
        <f t="shared" si="31"/>
        <v>191.19999999999342</v>
      </c>
      <c r="BUS7" s="53">
        <f t="shared" si="31"/>
        <v>191.29999999999342</v>
      </c>
      <c r="BUT7" s="53">
        <f t="shared" si="31"/>
        <v>191.39999999999341</v>
      </c>
      <c r="BUU7" s="53">
        <f t="shared" si="31"/>
        <v>191.49999999999341</v>
      </c>
      <c r="BUV7" s="53">
        <f t="shared" si="31"/>
        <v>191.5999999999934</v>
      </c>
      <c r="BUW7" s="53">
        <f t="shared" si="31"/>
        <v>191.69999999999339</v>
      </c>
      <c r="BUX7" s="53">
        <f t="shared" si="31"/>
        <v>191.79999999999339</v>
      </c>
      <c r="BUY7" s="53">
        <f t="shared" si="31"/>
        <v>191.89999999999338</v>
      </c>
      <c r="BUZ7" s="53">
        <f t="shared" si="31"/>
        <v>191.99999999999338</v>
      </c>
      <c r="BVA7" s="53">
        <f t="shared" si="31"/>
        <v>192.09999999999337</v>
      </c>
      <c r="BVB7" s="53">
        <f t="shared" si="31"/>
        <v>192.19999999999337</v>
      </c>
      <c r="BVC7" s="53">
        <f t="shared" si="31"/>
        <v>192.29999999999336</v>
      </c>
      <c r="BVD7" s="53">
        <f t="shared" si="31"/>
        <v>192.39999999999336</v>
      </c>
      <c r="BVE7" s="53">
        <f t="shared" si="31"/>
        <v>192.49999999999335</v>
      </c>
      <c r="BVF7" s="53">
        <f t="shared" si="31"/>
        <v>192.59999999999334</v>
      </c>
      <c r="BVG7" s="53">
        <f t="shared" si="31"/>
        <v>192.69999999999334</v>
      </c>
      <c r="BVH7" s="53">
        <f t="shared" si="31"/>
        <v>192.79999999999333</v>
      </c>
      <c r="BVI7" s="53">
        <f t="shared" si="31"/>
        <v>192.89999999999333</v>
      </c>
      <c r="BVJ7" s="53">
        <f t="shared" si="31"/>
        <v>192.99999999999332</v>
      </c>
      <c r="BVK7" s="53">
        <f t="shared" ref="BVK7:BXV7" si="32">BVJ7+0.1</f>
        <v>193.09999999999332</v>
      </c>
      <c r="BVL7" s="53">
        <f t="shared" si="32"/>
        <v>193.19999999999331</v>
      </c>
      <c r="BVM7" s="53">
        <f t="shared" si="32"/>
        <v>193.2999999999933</v>
      </c>
      <c r="BVN7" s="53">
        <f t="shared" si="32"/>
        <v>193.3999999999933</v>
      </c>
      <c r="BVO7" s="53">
        <f t="shared" si="32"/>
        <v>193.49999999999329</v>
      </c>
      <c r="BVP7" s="53">
        <f t="shared" si="32"/>
        <v>193.59999999999329</v>
      </c>
      <c r="BVQ7" s="53">
        <f t="shared" si="32"/>
        <v>193.69999999999328</v>
      </c>
      <c r="BVR7" s="53">
        <f t="shared" si="32"/>
        <v>193.79999999999328</v>
      </c>
      <c r="BVS7" s="53">
        <f t="shared" si="32"/>
        <v>193.89999999999327</v>
      </c>
      <c r="BVT7" s="53">
        <f t="shared" si="32"/>
        <v>193.99999999999326</v>
      </c>
      <c r="BVU7" s="53">
        <f t="shared" si="32"/>
        <v>194.09999999999326</v>
      </c>
      <c r="BVV7" s="53">
        <f t="shared" si="32"/>
        <v>194.19999999999325</v>
      </c>
      <c r="BVW7" s="53">
        <f t="shared" si="32"/>
        <v>194.29999999999325</v>
      </c>
      <c r="BVX7" s="53">
        <f t="shared" si="32"/>
        <v>194.39999999999324</v>
      </c>
      <c r="BVY7" s="53">
        <f t="shared" si="32"/>
        <v>194.49999999999324</v>
      </c>
      <c r="BVZ7" s="53">
        <f t="shared" si="32"/>
        <v>194.59999999999323</v>
      </c>
      <c r="BWA7" s="53">
        <f t="shared" si="32"/>
        <v>194.69999999999322</v>
      </c>
      <c r="BWB7" s="53">
        <f t="shared" si="32"/>
        <v>194.79999999999322</v>
      </c>
      <c r="BWC7" s="53">
        <f t="shared" si="32"/>
        <v>194.89999999999321</v>
      </c>
      <c r="BWD7" s="53">
        <f t="shared" si="32"/>
        <v>194.99999999999321</v>
      </c>
      <c r="BWE7" s="53">
        <f t="shared" si="32"/>
        <v>195.0999999999932</v>
      </c>
      <c r="BWF7" s="53">
        <f t="shared" si="32"/>
        <v>195.1999999999932</v>
      </c>
      <c r="BWG7" s="53">
        <f t="shared" si="32"/>
        <v>195.29999999999319</v>
      </c>
      <c r="BWH7" s="53">
        <f t="shared" si="32"/>
        <v>195.39999999999318</v>
      </c>
      <c r="BWI7" s="53">
        <f t="shared" si="32"/>
        <v>195.49999999999318</v>
      </c>
      <c r="BWJ7" s="53">
        <f t="shared" si="32"/>
        <v>195.59999999999317</v>
      </c>
      <c r="BWK7" s="53">
        <f t="shared" si="32"/>
        <v>195.69999999999317</v>
      </c>
      <c r="BWL7" s="53">
        <f t="shared" si="32"/>
        <v>195.79999999999316</v>
      </c>
      <c r="BWM7" s="53">
        <f t="shared" si="32"/>
        <v>195.89999999999316</v>
      </c>
      <c r="BWN7" s="53">
        <f t="shared" si="32"/>
        <v>195.99999999999315</v>
      </c>
      <c r="BWO7" s="53">
        <f t="shared" si="32"/>
        <v>196.09999999999314</v>
      </c>
      <c r="BWP7" s="53">
        <f t="shared" si="32"/>
        <v>196.19999999999314</v>
      </c>
      <c r="BWQ7" s="53">
        <f t="shared" si="32"/>
        <v>196.29999999999313</v>
      </c>
      <c r="BWR7" s="53">
        <f t="shared" si="32"/>
        <v>196.39999999999313</v>
      </c>
      <c r="BWS7" s="53">
        <f t="shared" si="32"/>
        <v>196.49999999999312</v>
      </c>
      <c r="BWT7" s="53">
        <f t="shared" si="32"/>
        <v>196.59999999999312</v>
      </c>
      <c r="BWU7" s="53">
        <f t="shared" si="32"/>
        <v>196.69999999999311</v>
      </c>
      <c r="BWV7" s="53">
        <f t="shared" si="32"/>
        <v>196.7999999999931</v>
      </c>
      <c r="BWW7" s="53">
        <f t="shared" si="32"/>
        <v>196.8999999999931</v>
      </c>
      <c r="BWX7" s="53">
        <f t="shared" si="32"/>
        <v>196.99999999999309</v>
      </c>
      <c r="BWY7" s="53">
        <f t="shared" si="32"/>
        <v>197.09999999999309</v>
      </c>
      <c r="BWZ7" s="53">
        <f t="shared" si="32"/>
        <v>197.19999999999308</v>
      </c>
      <c r="BXA7" s="53">
        <f t="shared" si="32"/>
        <v>197.29999999999308</v>
      </c>
      <c r="BXB7" s="53">
        <f t="shared" si="32"/>
        <v>197.39999999999307</v>
      </c>
      <c r="BXC7" s="53">
        <f t="shared" si="32"/>
        <v>197.49999999999307</v>
      </c>
      <c r="BXD7" s="53">
        <f t="shared" si="32"/>
        <v>197.59999999999306</v>
      </c>
      <c r="BXE7" s="53">
        <f t="shared" si="32"/>
        <v>197.69999999999305</v>
      </c>
      <c r="BXF7" s="53">
        <f t="shared" si="32"/>
        <v>197.79999999999305</v>
      </c>
      <c r="BXG7" s="53">
        <f t="shared" si="32"/>
        <v>197.89999999999304</v>
      </c>
      <c r="BXH7" s="53">
        <f t="shared" si="32"/>
        <v>197.99999999999304</v>
      </c>
      <c r="BXI7" s="53">
        <f t="shared" si="32"/>
        <v>198.09999999999303</v>
      </c>
      <c r="BXJ7" s="53">
        <f t="shared" si="32"/>
        <v>198.19999999999303</v>
      </c>
      <c r="BXK7" s="53">
        <f t="shared" si="32"/>
        <v>198.29999999999302</v>
      </c>
      <c r="BXL7" s="53">
        <f t="shared" si="32"/>
        <v>198.39999999999301</v>
      </c>
      <c r="BXM7" s="53">
        <f t="shared" si="32"/>
        <v>198.49999999999301</v>
      </c>
      <c r="BXN7" s="53">
        <f t="shared" si="32"/>
        <v>198.599999999993</v>
      </c>
      <c r="BXO7" s="53">
        <f t="shared" si="32"/>
        <v>198.699999999993</v>
      </c>
      <c r="BXP7" s="53">
        <f t="shared" si="32"/>
        <v>198.79999999999299</v>
      </c>
      <c r="BXQ7" s="53">
        <f t="shared" si="32"/>
        <v>198.89999999999299</v>
      </c>
      <c r="BXR7" s="53">
        <f t="shared" si="32"/>
        <v>198.99999999999298</v>
      </c>
      <c r="BXS7" s="53">
        <f t="shared" si="32"/>
        <v>199.09999999999297</v>
      </c>
      <c r="BXT7" s="53">
        <f t="shared" si="32"/>
        <v>199.19999999999297</v>
      </c>
      <c r="BXU7" s="53">
        <f t="shared" si="32"/>
        <v>199.29999999999296</v>
      </c>
      <c r="BXV7" s="53">
        <f t="shared" si="32"/>
        <v>199.39999999999296</v>
      </c>
      <c r="BXW7" s="53">
        <f t="shared" ref="BXW7:CAH7" si="33">BXV7+0.1</f>
        <v>199.49999999999295</v>
      </c>
      <c r="BXX7" s="53">
        <f t="shared" si="33"/>
        <v>199.59999999999295</v>
      </c>
      <c r="BXY7" s="53">
        <f t="shared" si="33"/>
        <v>199.69999999999294</v>
      </c>
      <c r="BXZ7" s="53">
        <f t="shared" si="33"/>
        <v>199.79999999999293</v>
      </c>
      <c r="BYA7" s="53">
        <f t="shared" si="33"/>
        <v>199.89999999999293</v>
      </c>
      <c r="BYB7" s="53">
        <f t="shared" si="33"/>
        <v>199.99999999999292</v>
      </c>
      <c r="BYC7" s="53">
        <f t="shared" si="33"/>
        <v>200.09999999999292</v>
      </c>
      <c r="BYD7" s="53">
        <f t="shared" si="33"/>
        <v>200.19999999999291</v>
      </c>
      <c r="BYE7" s="53">
        <f t="shared" si="33"/>
        <v>200.29999999999291</v>
      </c>
      <c r="BYF7" s="53">
        <f t="shared" si="33"/>
        <v>200.3999999999929</v>
      </c>
      <c r="BYG7" s="53">
        <f t="shared" si="33"/>
        <v>200.49999999999289</v>
      </c>
      <c r="BYH7" s="53">
        <f t="shared" si="33"/>
        <v>200.59999999999289</v>
      </c>
      <c r="BYI7" s="53">
        <f t="shared" si="33"/>
        <v>200.69999999999288</v>
      </c>
      <c r="BYJ7" s="53">
        <f t="shared" si="33"/>
        <v>200.79999999999288</v>
      </c>
      <c r="BYK7" s="53">
        <f t="shared" si="33"/>
        <v>200.89999999999287</v>
      </c>
      <c r="BYL7" s="53">
        <f t="shared" si="33"/>
        <v>200.99999999999287</v>
      </c>
      <c r="BYM7" s="53">
        <f t="shared" si="33"/>
        <v>201.09999999999286</v>
      </c>
      <c r="BYN7" s="53">
        <f t="shared" si="33"/>
        <v>201.19999999999285</v>
      </c>
      <c r="BYO7" s="53">
        <f t="shared" si="33"/>
        <v>201.29999999999285</v>
      </c>
      <c r="BYP7" s="53">
        <f t="shared" si="33"/>
        <v>201.39999999999284</v>
      </c>
      <c r="BYQ7" s="53">
        <f t="shared" si="33"/>
        <v>201.49999999999284</v>
      </c>
      <c r="BYR7" s="53">
        <f t="shared" si="33"/>
        <v>201.59999999999283</v>
      </c>
      <c r="BYS7" s="53">
        <f t="shared" si="33"/>
        <v>201.69999999999283</v>
      </c>
      <c r="BYT7" s="53">
        <f t="shared" si="33"/>
        <v>201.79999999999282</v>
      </c>
      <c r="BYU7" s="53">
        <f t="shared" si="33"/>
        <v>201.89999999999281</v>
      </c>
      <c r="BYV7" s="53">
        <f t="shared" si="33"/>
        <v>201.99999999999281</v>
      </c>
      <c r="BYW7" s="53">
        <f t="shared" si="33"/>
        <v>202.0999999999928</v>
      </c>
      <c r="BYX7" s="53">
        <f t="shared" si="33"/>
        <v>202.1999999999928</v>
      </c>
      <c r="BYY7" s="53">
        <f t="shared" si="33"/>
        <v>202.29999999999279</v>
      </c>
      <c r="BYZ7" s="53">
        <f t="shared" si="33"/>
        <v>202.39999999999279</v>
      </c>
      <c r="BZA7" s="53">
        <f t="shared" si="33"/>
        <v>202.49999999999278</v>
      </c>
      <c r="BZB7" s="53">
        <f t="shared" si="33"/>
        <v>202.59999999999278</v>
      </c>
      <c r="BZC7" s="53">
        <f t="shared" si="33"/>
        <v>202.69999999999277</v>
      </c>
      <c r="BZD7" s="53">
        <f t="shared" si="33"/>
        <v>202.79999999999276</v>
      </c>
      <c r="BZE7" s="53">
        <f t="shared" si="33"/>
        <v>202.89999999999276</v>
      </c>
      <c r="BZF7" s="53">
        <f t="shared" si="33"/>
        <v>202.99999999999275</v>
      </c>
      <c r="BZG7" s="53">
        <f t="shared" si="33"/>
        <v>203.09999999999275</v>
      </c>
      <c r="BZH7" s="53">
        <f t="shared" si="33"/>
        <v>203.19999999999274</v>
      </c>
      <c r="BZI7" s="53">
        <f t="shared" si="33"/>
        <v>203.29999999999274</v>
      </c>
      <c r="BZJ7" s="53">
        <f t="shared" si="33"/>
        <v>203.39999999999273</v>
      </c>
      <c r="BZK7" s="53">
        <f t="shared" si="33"/>
        <v>203.49999999999272</v>
      </c>
      <c r="BZL7" s="53">
        <f t="shared" si="33"/>
        <v>203.59999999999272</v>
      </c>
      <c r="BZM7" s="53">
        <f t="shared" si="33"/>
        <v>203.69999999999271</v>
      </c>
      <c r="BZN7" s="53">
        <f t="shared" si="33"/>
        <v>203.79999999999271</v>
      </c>
      <c r="BZO7" s="53">
        <f t="shared" si="33"/>
        <v>203.8999999999927</v>
      </c>
      <c r="BZP7" s="53">
        <f t="shared" si="33"/>
        <v>203.9999999999927</v>
      </c>
      <c r="BZQ7" s="53">
        <f t="shared" si="33"/>
        <v>204.09999999999269</v>
      </c>
      <c r="BZR7" s="53">
        <f t="shared" si="33"/>
        <v>204.19999999999268</v>
      </c>
      <c r="BZS7" s="53">
        <f t="shared" si="33"/>
        <v>204.29999999999268</v>
      </c>
      <c r="BZT7" s="53">
        <f t="shared" si="33"/>
        <v>204.39999999999267</v>
      </c>
      <c r="BZU7" s="53">
        <f t="shared" si="33"/>
        <v>204.49999999999267</v>
      </c>
      <c r="BZV7" s="53">
        <f t="shared" si="33"/>
        <v>204.59999999999266</v>
      </c>
      <c r="BZW7" s="53">
        <f t="shared" si="33"/>
        <v>204.69999999999266</v>
      </c>
      <c r="BZX7" s="53">
        <f t="shared" si="33"/>
        <v>204.79999999999265</v>
      </c>
      <c r="BZY7" s="53">
        <f t="shared" si="33"/>
        <v>204.89999999999264</v>
      </c>
      <c r="BZZ7" s="53">
        <f t="shared" si="33"/>
        <v>204.99999999999264</v>
      </c>
      <c r="CAA7" s="53">
        <f t="shared" si="33"/>
        <v>205.09999999999263</v>
      </c>
      <c r="CAB7" s="53">
        <f t="shared" si="33"/>
        <v>205.19999999999263</v>
      </c>
      <c r="CAC7" s="53">
        <f t="shared" si="33"/>
        <v>205.29999999999262</v>
      </c>
      <c r="CAD7" s="53">
        <f t="shared" si="33"/>
        <v>205.39999999999262</v>
      </c>
      <c r="CAE7" s="53">
        <f t="shared" si="33"/>
        <v>205.49999999999261</v>
      </c>
      <c r="CAF7" s="53">
        <f t="shared" si="33"/>
        <v>205.5999999999926</v>
      </c>
      <c r="CAG7" s="53">
        <f t="shared" si="33"/>
        <v>205.6999999999926</v>
      </c>
      <c r="CAH7" s="53">
        <f t="shared" si="33"/>
        <v>205.79999999999259</v>
      </c>
      <c r="CAI7" s="53">
        <f t="shared" ref="CAI7:CCT7" si="34">CAH7+0.1</f>
        <v>205.89999999999259</v>
      </c>
      <c r="CAJ7" s="53">
        <f t="shared" si="34"/>
        <v>205.99999999999258</v>
      </c>
      <c r="CAK7" s="53">
        <f t="shared" si="34"/>
        <v>206.09999999999258</v>
      </c>
      <c r="CAL7" s="53">
        <f t="shared" si="34"/>
        <v>206.19999999999257</v>
      </c>
      <c r="CAM7" s="53">
        <f t="shared" si="34"/>
        <v>206.29999999999256</v>
      </c>
      <c r="CAN7" s="53">
        <f t="shared" si="34"/>
        <v>206.39999999999256</v>
      </c>
      <c r="CAO7" s="53">
        <f t="shared" si="34"/>
        <v>206.49999999999255</v>
      </c>
      <c r="CAP7" s="53">
        <f t="shared" si="34"/>
        <v>206.59999999999255</v>
      </c>
      <c r="CAQ7" s="53">
        <f t="shared" si="34"/>
        <v>206.69999999999254</v>
      </c>
      <c r="CAR7" s="53">
        <f t="shared" si="34"/>
        <v>206.79999999999254</v>
      </c>
      <c r="CAS7" s="53">
        <f t="shared" si="34"/>
        <v>206.89999999999253</v>
      </c>
      <c r="CAT7" s="53">
        <f t="shared" si="34"/>
        <v>206.99999999999253</v>
      </c>
      <c r="CAU7" s="53">
        <f t="shared" si="34"/>
        <v>207.09999999999252</v>
      </c>
      <c r="CAV7" s="53">
        <f t="shared" si="34"/>
        <v>207.19999999999251</v>
      </c>
      <c r="CAW7" s="53">
        <f t="shared" si="34"/>
        <v>207.29999999999251</v>
      </c>
      <c r="CAX7" s="53">
        <f t="shared" si="34"/>
        <v>207.3999999999925</v>
      </c>
      <c r="CAY7" s="53">
        <f t="shared" si="34"/>
        <v>207.4999999999925</v>
      </c>
      <c r="CAZ7" s="53">
        <f t="shared" si="34"/>
        <v>207.59999999999249</v>
      </c>
      <c r="CBA7" s="53">
        <f t="shared" si="34"/>
        <v>207.69999999999249</v>
      </c>
      <c r="CBB7" s="53">
        <f t="shared" si="34"/>
        <v>207.79999999999248</v>
      </c>
      <c r="CBC7" s="53">
        <f t="shared" si="34"/>
        <v>207.89999999999247</v>
      </c>
      <c r="CBD7" s="53">
        <f t="shared" si="34"/>
        <v>207.99999999999247</v>
      </c>
      <c r="CBE7" s="53">
        <f t="shared" si="34"/>
        <v>208.09999999999246</v>
      </c>
      <c r="CBF7" s="53">
        <f t="shared" si="34"/>
        <v>208.19999999999246</v>
      </c>
      <c r="CBG7" s="53">
        <f t="shared" si="34"/>
        <v>208.29999999999245</v>
      </c>
      <c r="CBH7" s="53">
        <f t="shared" si="34"/>
        <v>208.39999999999245</v>
      </c>
      <c r="CBI7" s="53">
        <f t="shared" si="34"/>
        <v>208.49999999999244</v>
      </c>
      <c r="CBJ7" s="53">
        <f t="shared" si="34"/>
        <v>208.59999999999243</v>
      </c>
      <c r="CBK7" s="53">
        <f t="shared" si="34"/>
        <v>208.69999999999243</v>
      </c>
      <c r="CBL7" s="53">
        <f t="shared" si="34"/>
        <v>208.79999999999242</v>
      </c>
      <c r="CBM7" s="53">
        <f t="shared" si="34"/>
        <v>208.89999999999242</v>
      </c>
      <c r="CBN7" s="53">
        <f t="shared" si="34"/>
        <v>208.99999999999241</v>
      </c>
      <c r="CBO7" s="53">
        <f t="shared" si="34"/>
        <v>209.09999999999241</v>
      </c>
      <c r="CBP7" s="53">
        <f t="shared" si="34"/>
        <v>209.1999999999924</v>
      </c>
      <c r="CBQ7" s="53">
        <f t="shared" si="34"/>
        <v>209.29999999999239</v>
      </c>
      <c r="CBR7" s="53">
        <f t="shared" si="34"/>
        <v>209.39999999999239</v>
      </c>
      <c r="CBS7" s="53">
        <f t="shared" si="34"/>
        <v>209.49999999999238</v>
      </c>
      <c r="CBT7" s="53">
        <f t="shared" si="34"/>
        <v>209.59999999999238</v>
      </c>
      <c r="CBU7" s="53">
        <f t="shared" si="34"/>
        <v>209.69999999999237</v>
      </c>
      <c r="CBV7" s="53">
        <f t="shared" si="34"/>
        <v>209.79999999999237</v>
      </c>
      <c r="CBW7" s="53">
        <f t="shared" si="34"/>
        <v>209.89999999999236</v>
      </c>
      <c r="CBX7" s="53">
        <f t="shared" si="34"/>
        <v>209.99999999999235</v>
      </c>
      <c r="CBY7" s="53">
        <f t="shared" si="34"/>
        <v>210.09999999999235</v>
      </c>
      <c r="CBZ7" s="53">
        <f t="shared" si="34"/>
        <v>210.19999999999234</v>
      </c>
      <c r="CCA7" s="53">
        <f t="shared" si="34"/>
        <v>210.29999999999234</v>
      </c>
      <c r="CCB7" s="53">
        <f t="shared" si="34"/>
        <v>210.39999999999233</v>
      </c>
      <c r="CCC7" s="53">
        <f t="shared" si="34"/>
        <v>210.49999999999233</v>
      </c>
      <c r="CCD7" s="53">
        <f t="shared" si="34"/>
        <v>210.59999999999232</v>
      </c>
      <c r="CCE7" s="53">
        <f t="shared" si="34"/>
        <v>210.69999999999231</v>
      </c>
      <c r="CCF7" s="53">
        <f t="shared" si="34"/>
        <v>210.79999999999231</v>
      </c>
      <c r="CCG7" s="53">
        <f t="shared" si="34"/>
        <v>210.8999999999923</v>
      </c>
      <c r="CCH7" s="53">
        <f t="shared" si="34"/>
        <v>210.9999999999923</v>
      </c>
      <c r="CCI7" s="53">
        <f t="shared" si="34"/>
        <v>211.09999999999229</v>
      </c>
      <c r="CCJ7" s="53">
        <f t="shared" si="34"/>
        <v>211.19999999999229</v>
      </c>
      <c r="CCK7" s="53">
        <f t="shared" si="34"/>
        <v>211.29999999999228</v>
      </c>
      <c r="CCL7" s="53">
        <f t="shared" si="34"/>
        <v>211.39999999999227</v>
      </c>
      <c r="CCM7" s="53">
        <f t="shared" si="34"/>
        <v>211.49999999999227</v>
      </c>
      <c r="CCN7" s="53">
        <f t="shared" si="34"/>
        <v>211.59999999999226</v>
      </c>
      <c r="CCO7" s="53">
        <f t="shared" si="34"/>
        <v>211.69999999999226</v>
      </c>
      <c r="CCP7" s="53">
        <f t="shared" si="34"/>
        <v>211.79999999999225</v>
      </c>
      <c r="CCQ7" s="53">
        <f t="shared" si="34"/>
        <v>211.89999999999225</v>
      </c>
      <c r="CCR7" s="53">
        <f t="shared" si="34"/>
        <v>211.99999999999224</v>
      </c>
      <c r="CCS7" s="53">
        <f t="shared" si="34"/>
        <v>212.09999999999224</v>
      </c>
      <c r="CCT7" s="53">
        <f t="shared" si="34"/>
        <v>212.19999999999223</v>
      </c>
      <c r="CCU7" s="53">
        <f t="shared" ref="CCU7:CFF7" si="35">CCT7+0.1</f>
        <v>212.29999999999222</v>
      </c>
      <c r="CCV7" s="53">
        <f t="shared" si="35"/>
        <v>212.39999999999222</v>
      </c>
      <c r="CCW7" s="53">
        <f t="shared" si="35"/>
        <v>212.49999999999221</v>
      </c>
      <c r="CCX7" s="53">
        <f t="shared" si="35"/>
        <v>212.59999999999221</v>
      </c>
      <c r="CCY7" s="53">
        <f t="shared" si="35"/>
        <v>212.6999999999922</v>
      </c>
      <c r="CCZ7" s="53">
        <f t="shared" si="35"/>
        <v>212.7999999999922</v>
      </c>
      <c r="CDA7" s="53">
        <f t="shared" si="35"/>
        <v>212.89999999999219</v>
      </c>
      <c r="CDB7" s="53">
        <f t="shared" si="35"/>
        <v>212.99999999999218</v>
      </c>
      <c r="CDC7" s="53">
        <f t="shared" si="35"/>
        <v>213.09999999999218</v>
      </c>
      <c r="CDD7" s="53">
        <f t="shared" si="35"/>
        <v>213.19999999999217</v>
      </c>
      <c r="CDE7" s="53">
        <f t="shared" si="35"/>
        <v>213.29999999999217</v>
      </c>
      <c r="CDF7" s="53">
        <f t="shared" si="35"/>
        <v>213.39999999999216</v>
      </c>
      <c r="CDG7" s="53">
        <f t="shared" si="35"/>
        <v>213.49999999999216</v>
      </c>
      <c r="CDH7" s="53">
        <f t="shared" si="35"/>
        <v>213.59999999999215</v>
      </c>
      <c r="CDI7" s="53">
        <f t="shared" si="35"/>
        <v>213.69999999999214</v>
      </c>
      <c r="CDJ7" s="53">
        <f t="shared" si="35"/>
        <v>213.79999999999214</v>
      </c>
      <c r="CDK7" s="53">
        <f t="shared" si="35"/>
        <v>213.89999999999213</v>
      </c>
      <c r="CDL7" s="53">
        <f t="shared" si="35"/>
        <v>213.99999999999213</v>
      </c>
      <c r="CDM7" s="53">
        <f t="shared" si="35"/>
        <v>214.09999999999212</v>
      </c>
      <c r="CDN7" s="53">
        <f t="shared" si="35"/>
        <v>214.19999999999212</v>
      </c>
      <c r="CDO7" s="53">
        <f t="shared" si="35"/>
        <v>214.29999999999211</v>
      </c>
      <c r="CDP7" s="53">
        <f t="shared" si="35"/>
        <v>214.3999999999921</v>
      </c>
      <c r="CDQ7" s="53">
        <f t="shared" si="35"/>
        <v>214.4999999999921</v>
      </c>
      <c r="CDR7" s="53">
        <f t="shared" si="35"/>
        <v>214.59999999999209</v>
      </c>
      <c r="CDS7" s="53">
        <f t="shared" si="35"/>
        <v>214.69999999999209</v>
      </c>
      <c r="CDT7" s="53">
        <f t="shared" si="35"/>
        <v>214.79999999999208</v>
      </c>
      <c r="CDU7" s="53">
        <f t="shared" si="35"/>
        <v>214.89999999999208</v>
      </c>
      <c r="CDV7" s="53">
        <f t="shared" si="35"/>
        <v>214.99999999999207</v>
      </c>
      <c r="CDW7" s="53">
        <f t="shared" si="35"/>
        <v>215.09999999999206</v>
      </c>
      <c r="CDX7" s="53">
        <f t="shared" si="35"/>
        <v>215.19999999999206</v>
      </c>
      <c r="CDY7" s="53">
        <f t="shared" si="35"/>
        <v>215.29999999999205</v>
      </c>
      <c r="CDZ7" s="53">
        <f t="shared" si="35"/>
        <v>215.39999999999205</v>
      </c>
      <c r="CEA7" s="53">
        <f t="shared" si="35"/>
        <v>215.49999999999204</v>
      </c>
      <c r="CEB7" s="53">
        <f t="shared" si="35"/>
        <v>215.59999999999204</v>
      </c>
      <c r="CEC7" s="53">
        <f t="shared" si="35"/>
        <v>215.69999999999203</v>
      </c>
      <c r="CED7" s="53">
        <f t="shared" si="35"/>
        <v>215.79999999999202</v>
      </c>
      <c r="CEE7" s="53">
        <f t="shared" si="35"/>
        <v>215.89999999999202</v>
      </c>
      <c r="CEF7" s="53">
        <f t="shared" si="35"/>
        <v>215.99999999999201</v>
      </c>
      <c r="CEG7" s="53">
        <f t="shared" si="35"/>
        <v>216.09999999999201</v>
      </c>
      <c r="CEH7" s="53">
        <f t="shared" si="35"/>
        <v>216.199999999992</v>
      </c>
      <c r="CEI7" s="53">
        <f t="shared" si="35"/>
        <v>216.299999999992</v>
      </c>
      <c r="CEJ7" s="53">
        <f t="shared" si="35"/>
        <v>216.39999999999199</v>
      </c>
      <c r="CEK7" s="53">
        <f t="shared" si="35"/>
        <v>216.49999999999199</v>
      </c>
      <c r="CEL7" s="53">
        <f t="shared" si="35"/>
        <v>216.59999999999198</v>
      </c>
      <c r="CEM7" s="53">
        <f t="shared" si="35"/>
        <v>216.69999999999197</v>
      </c>
      <c r="CEN7" s="53">
        <f t="shared" si="35"/>
        <v>216.79999999999197</v>
      </c>
      <c r="CEO7" s="53">
        <f t="shared" si="35"/>
        <v>216.89999999999196</v>
      </c>
      <c r="CEP7" s="53">
        <f t="shared" si="35"/>
        <v>216.99999999999196</v>
      </c>
      <c r="CEQ7" s="53">
        <f t="shared" si="35"/>
        <v>217.09999999999195</v>
      </c>
      <c r="CER7" s="53">
        <f t="shared" si="35"/>
        <v>217.19999999999195</v>
      </c>
      <c r="CES7" s="53">
        <f t="shared" si="35"/>
        <v>217.29999999999194</v>
      </c>
      <c r="CET7" s="53">
        <f t="shared" si="35"/>
        <v>217.39999999999193</v>
      </c>
      <c r="CEU7" s="53">
        <f t="shared" si="35"/>
        <v>217.49999999999193</v>
      </c>
      <c r="CEV7" s="53">
        <f t="shared" si="35"/>
        <v>217.59999999999192</v>
      </c>
      <c r="CEW7" s="53">
        <f t="shared" si="35"/>
        <v>217.69999999999192</v>
      </c>
      <c r="CEX7" s="53">
        <f t="shared" si="35"/>
        <v>217.79999999999191</v>
      </c>
      <c r="CEY7" s="53">
        <f t="shared" si="35"/>
        <v>217.89999999999191</v>
      </c>
      <c r="CEZ7" s="53">
        <f t="shared" si="35"/>
        <v>217.9999999999919</v>
      </c>
      <c r="CFA7" s="53">
        <f t="shared" si="35"/>
        <v>218.09999999999189</v>
      </c>
      <c r="CFB7" s="53">
        <f t="shared" si="35"/>
        <v>218.19999999999189</v>
      </c>
      <c r="CFC7" s="53">
        <f t="shared" si="35"/>
        <v>218.29999999999188</v>
      </c>
      <c r="CFD7" s="53">
        <f t="shared" si="35"/>
        <v>218.39999999999188</v>
      </c>
      <c r="CFE7" s="53">
        <f t="shared" si="35"/>
        <v>218.49999999999187</v>
      </c>
      <c r="CFF7" s="53">
        <f t="shared" si="35"/>
        <v>218.59999999999187</v>
      </c>
      <c r="CFG7" s="53">
        <f t="shared" ref="CFG7:CHR7" si="36">CFF7+0.1</f>
        <v>218.69999999999186</v>
      </c>
      <c r="CFH7" s="53">
        <f t="shared" si="36"/>
        <v>218.79999999999185</v>
      </c>
      <c r="CFI7" s="53">
        <f t="shared" si="36"/>
        <v>218.89999999999185</v>
      </c>
      <c r="CFJ7" s="53">
        <f t="shared" si="36"/>
        <v>218.99999999999184</v>
      </c>
      <c r="CFK7" s="53">
        <f t="shared" si="36"/>
        <v>219.09999999999184</v>
      </c>
      <c r="CFL7" s="53">
        <f t="shared" si="36"/>
        <v>219.19999999999183</v>
      </c>
      <c r="CFM7" s="53">
        <f t="shared" si="36"/>
        <v>219.29999999999183</v>
      </c>
      <c r="CFN7" s="53">
        <f t="shared" si="36"/>
        <v>219.39999999999182</v>
      </c>
      <c r="CFO7" s="53">
        <f t="shared" si="36"/>
        <v>219.49999999999181</v>
      </c>
      <c r="CFP7" s="53">
        <f t="shared" si="36"/>
        <v>219.59999999999181</v>
      </c>
      <c r="CFQ7" s="53">
        <f t="shared" si="36"/>
        <v>219.6999999999918</v>
      </c>
      <c r="CFR7" s="53">
        <f t="shared" si="36"/>
        <v>219.7999999999918</v>
      </c>
      <c r="CFS7" s="53">
        <f t="shared" si="36"/>
        <v>219.89999999999179</v>
      </c>
      <c r="CFT7" s="53">
        <f t="shared" si="36"/>
        <v>219.99999999999179</v>
      </c>
      <c r="CFU7" s="53">
        <f t="shared" si="36"/>
        <v>220.09999999999178</v>
      </c>
      <c r="CFV7" s="53">
        <f t="shared" si="36"/>
        <v>220.19999999999177</v>
      </c>
      <c r="CFW7" s="53">
        <f t="shared" si="36"/>
        <v>220.29999999999177</v>
      </c>
      <c r="CFX7" s="53">
        <f t="shared" si="36"/>
        <v>220.39999999999176</v>
      </c>
      <c r="CFY7" s="53">
        <f t="shared" si="36"/>
        <v>220.49999999999176</v>
      </c>
      <c r="CFZ7" s="53">
        <f t="shared" si="36"/>
        <v>220.59999999999175</v>
      </c>
      <c r="CGA7" s="53">
        <f t="shared" si="36"/>
        <v>220.69999999999175</v>
      </c>
      <c r="CGB7" s="53">
        <f t="shared" si="36"/>
        <v>220.79999999999174</v>
      </c>
      <c r="CGC7" s="53">
        <f t="shared" si="36"/>
        <v>220.89999999999173</v>
      </c>
      <c r="CGD7" s="53">
        <f t="shared" si="36"/>
        <v>220.99999999999173</v>
      </c>
      <c r="CGE7" s="53">
        <f t="shared" si="36"/>
        <v>221.09999999999172</v>
      </c>
      <c r="CGF7" s="53">
        <f t="shared" si="36"/>
        <v>221.19999999999172</v>
      </c>
      <c r="CGG7" s="53">
        <f t="shared" si="36"/>
        <v>221.29999999999171</v>
      </c>
      <c r="CGH7" s="53">
        <f t="shared" si="36"/>
        <v>221.39999999999171</v>
      </c>
      <c r="CGI7" s="53">
        <f t="shared" si="36"/>
        <v>221.4999999999917</v>
      </c>
      <c r="CGJ7" s="53">
        <f t="shared" si="36"/>
        <v>221.5999999999917</v>
      </c>
      <c r="CGK7" s="53">
        <f t="shared" si="36"/>
        <v>221.69999999999169</v>
      </c>
      <c r="CGL7" s="53">
        <f t="shared" si="36"/>
        <v>221.79999999999168</v>
      </c>
      <c r="CGM7" s="53">
        <f t="shared" si="36"/>
        <v>221.89999999999168</v>
      </c>
      <c r="CGN7" s="53">
        <f t="shared" si="36"/>
        <v>221.99999999999167</v>
      </c>
      <c r="CGO7" s="53">
        <f t="shared" si="36"/>
        <v>222.09999999999167</v>
      </c>
      <c r="CGP7" s="53">
        <f t="shared" si="36"/>
        <v>222.19999999999166</v>
      </c>
      <c r="CGQ7" s="53">
        <f t="shared" si="36"/>
        <v>222.29999999999166</v>
      </c>
      <c r="CGR7" s="53">
        <f t="shared" si="36"/>
        <v>222.39999999999165</v>
      </c>
      <c r="CGS7" s="53">
        <f t="shared" si="36"/>
        <v>222.49999999999164</v>
      </c>
      <c r="CGT7" s="53">
        <f t="shared" si="36"/>
        <v>222.59999999999164</v>
      </c>
      <c r="CGU7" s="53">
        <f t="shared" si="36"/>
        <v>222.69999999999163</v>
      </c>
      <c r="CGV7" s="53">
        <f t="shared" si="36"/>
        <v>222.79999999999163</v>
      </c>
      <c r="CGW7" s="53">
        <f t="shared" si="36"/>
        <v>222.89999999999162</v>
      </c>
      <c r="CGX7" s="53">
        <f t="shared" si="36"/>
        <v>222.99999999999162</v>
      </c>
      <c r="CGY7" s="53">
        <f t="shared" si="36"/>
        <v>223.09999999999161</v>
      </c>
      <c r="CGZ7" s="53">
        <f t="shared" si="36"/>
        <v>223.1999999999916</v>
      </c>
      <c r="CHA7" s="53">
        <f t="shared" si="36"/>
        <v>223.2999999999916</v>
      </c>
      <c r="CHB7" s="53">
        <f t="shared" si="36"/>
        <v>223.39999999999159</v>
      </c>
      <c r="CHC7" s="53">
        <f t="shared" si="36"/>
        <v>223.49999999999159</v>
      </c>
      <c r="CHD7" s="53">
        <f t="shared" si="36"/>
        <v>223.59999999999158</v>
      </c>
      <c r="CHE7" s="53">
        <f t="shared" si="36"/>
        <v>223.69999999999158</v>
      </c>
      <c r="CHF7" s="53">
        <f t="shared" si="36"/>
        <v>223.79999999999157</v>
      </c>
      <c r="CHG7" s="53">
        <f t="shared" si="36"/>
        <v>223.89999999999156</v>
      </c>
      <c r="CHH7" s="53">
        <f t="shared" si="36"/>
        <v>223.99999999999156</v>
      </c>
      <c r="CHI7" s="53">
        <f t="shared" si="36"/>
        <v>224.09999999999155</v>
      </c>
      <c r="CHJ7" s="53">
        <f t="shared" si="36"/>
        <v>224.19999999999155</v>
      </c>
      <c r="CHK7" s="53">
        <f t="shared" si="36"/>
        <v>224.29999999999154</v>
      </c>
      <c r="CHL7" s="53">
        <f t="shared" si="36"/>
        <v>224.39999999999154</v>
      </c>
      <c r="CHM7" s="53">
        <f t="shared" si="36"/>
        <v>224.49999999999153</v>
      </c>
      <c r="CHN7" s="53">
        <f t="shared" si="36"/>
        <v>224.59999999999152</v>
      </c>
      <c r="CHO7" s="53">
        <f t="shared" si="36"/>
        <v>224.69999999999152</v>
      </c>
      <c r="CHP7" s="53">
        <f t="shared" si="36"/>
        <v>224.79999999999151</v>
      </c>
      <c r="CHQ7" s="53">
        <f t="shared" si="36"/>
        <v>224.89999999999151</v>
      </c>
      <c r="CHR7" s="53">
        <f t="shared" si="36"/>
        <v>224.9999999999915</v>
      </c>
      <c r="CHS7" s="53">
        <f t="shared" ref="CHS7:CKD7" si="37">CHR7+0.1</f>
        <v>225.0999999999915</v>
      </c>
      <c r="CHT7" s="53">
        <f t="shared" si="37"/>
        <v>225.19999999999149</v>
      </c>
      <c r="CHU7" s="53">
        <f t="shared" si="37"/>
        <v>225.29999999999148</v>
      </c>
      <c r="CHV7" s="53">
        <f t="shared" si="37"/>
        <v>225.39999999999148</v>
      </c>
      <c r="CHW7" s="53">
        <f t="shared" si="37"/>
        <v>225.49999999999147</v>
      </c>
      <c r="CHX7" s="53">
        <f t="shared" si="37"/>
        <v>225.59999999999147</v>
      </c>
      <c r="CHY7" s="53">
        <f t="shared" si="37"/>
        <v>225.69999999999146</v>
      </c>
      <c r="CHZ7" s="53">
        <f t="shared" si="37"/>
        <v>225.79999999999146</v>
      </c>
      <c r="CIA7" s="53">
        <f t="shared" si="37"/>
        <v>225.89999999999145</v>
      </c>
      <c r="CIB7" s="53">
        <f t="shared" si="37"/>
        <v>225.99999999999145</v>
      </c>
      <c r="CIC7" s="53">
        <f t="shared" si="37"/>
        <v>226.09999999999144</v>
      </c>
      <c r="CID7" s="53">
        <f t="shared" si="37"/>
        <v>226.19999999999143</v>
      </c>
      <c r="CIE7" s="53">
        <f t="shared" si="37"/>
        <v>226.29999999999143</v>
      </c>
      <c r="CIF7" s="53">
        <f t="shared" si="37"/>
        <v>226.39999999999142</v>
      </c>
      <c r="CIG7" s="53">
        <f t="shared" si="37"/>
        <v>226.49999999999142</v>
      </c>
      <c r="CIH7" s="53">
        <f t="shared" si="37"/>
        <v>226.59999999999141</v>
      </c>
      <c r="CII7" s="53">
        <f t="shared" si="37"/>
        <v>226.69999999999141</v>
      </c>
      <c r="CIJ7" s="53">
        <f t="shared" si="37"/>
        <v>226.7999999999914</v>
      </c>
      <c r="CIK7" s="53">
        <f t="shared" si="37"/>
        <v>226.89999999999139</v>
      </c>
      <c r="CIL7" s="53">
        <f t="shared" si="37"/>
        <v>226.99999999999139</v>
      </c>
      <c r="CIM7" s="53">
        <f t="shared" si="37"/>
        <v>227.09999999999138</v>
      </c>
      <c r="CIN7" s="53">
        <f t="shared" si="37"/>
        <v>227.19999999999138</v>
      </c>
      <c r="CIO7" s="53">
        <f t="shared" si="37"/>
        <v>227.29999999999137</v>
      </c>
      <c r="CIP7" s="53">
        <f t="shared" si="37"/>
        <v>227.39999999999137</v>
      </c>
      <c r="CIQ7" s="53">
        <f t="shared" si="37"/>
        <v>227.49999999999136</v>
      </c>
      <c r="CIR7" s="53">
        <f t="shared" si="37"/>
        <v>227.59999999999135</v>
      </c>
      <c r="CIS7" s="53">
        <f t="shared" si="37"/>
        <v>227.69999999999135</v>
      </c>
      <c r="CIT7" s="53">
        <f t="shared" si="37"/>
        <v>227.79999999999134</v>
      </c>
      <c r="CIU7" s="53">
        <f t="shared" si="37"/>
        <v>227.89999999999134</v>
      </c>
      <c r="CIV7" s="53">
        <f t="shared" si="37"/>
        <v>227.99999999999133</v>
      </c>
      <c r="CIW7" s="53">
        <f t="shared" si="37"/>
        <v>228.09999999999133</v>
      </c>
      <c r="CIX7" s="53">
        <f t="shared" si="37"/>
        <v>228.19999999999132</v>
      </c>
      <c r="CIY7" s="53">
        <f t="shared" si="37"/>
        <v>228.29999999999131</v>
      </c>
      <c r="CIZ7" s="53">
        <f t="shared" si="37"/>
        <v>228.39999999999131</v>
      </c>
      <c r="CJA7" s="53">
        <f t="shared" si="37"/>
        <v>228.4999999999913</v>
      </c>
      <c r="CJB7" s="53">
        <f t="shared" si="37"/>
        <v>228.5999999999913</v>
      </c>
      <c r="CJC7" s="53">
        <f t="shared" si="37"/>
        <v>228.69999999999129</v>
      </c>
      <c r="CJD7" s="53">
        <f t="shared" si="37"/>
        <v>228.79999999999129</v>
      </c>
      <c r="CJE7" s="53">
        <f t="shared" si="37"/>
        <v>228.89999999999128</v>
      </c>
      <c r="CJF7" s="53">
        <f t="shared" si="37"/>
        <v>228.99999999999127</v>
      </c>
      <c r="CJG7" s="53">
        <f t="shared" si="37"/>
        <v>229.09999999999127</v>
      </c>
      <c r="CJH7" s="53">
        <f t="shared" si="37"/>
        <v>229.19999999999126</v>
      </c>
      <c r="CJI7" s="53">
        <f t="shared" si="37"/>
        <v>229.29999999999126</v>
      </c>
      <c r="CJJ7" s="53">
        <f t="shared" si="37"/>
        <v>229.39999999999125</v>
      </c>
      <c r="CJK7" s="53">
        <f t="shared" si="37"/>
        <v>229.49999999999125</v>
      </c>
      <c r="CJL7" s="53">
        <f t="shared" si="37"/>
        <v>229.59999999999124</v>
      </c>
      <c r="CJM7" s="53">
        <f t="shared" si="37"/>
        <v>229.69999999999123</v>
      </c>
      <c r="CJN7" s="53">
        <f t="shared" si="37"/>
        <v>229.79999999999123</v>
      </c>
      <c r="CJO7" s="53">
        <f t="shared" si="37"/>
        <v>229.89999999999122</v>
      </c>
      <c r="CJP7" s="53">
        <f t="shared" si="37"/>
        <v>229.99999999999122</v>
      </c>
      <c r="CJQ7" s="53">
        <f t="shared" si="37"/>
        <v>230.09999999999121</v>
      </c>
      <c r="CJR7" s="53">
        <f t="shared" si="37"/>
        <v>230.19999999999121</v>
      </c>
      <c r="CJS7" s="53">
        <f t="shared" si="37"/>
        <v>230.2999999999912</v>
      </c>
      <c r="CJT7" s="53">
        <f t="shared" si="37"/>
        <v>230.39999999999119</v>
      </c>
      <c r="CJU7" s="53">
        <f t="shared" si="37"/>
        <v>230.49999999999119</v>
      </c>
      <c r="CJV7" s="53">
        <f t="shared" si="37"/>
        <v>230.59999999999118</v>
      </c>
      <c r="CJW7" s="53">
        <f t="shared" si="37"/>
        <v>230.69999999999118</v>
      </c>
      <c r="CJX7" s="53">
        <f t="shared" si="37"/>
        <v>230.79999999999117</v>
      </c>
      <c r="CJY7" s="53">
        <f t="shared" si="37"/>
        <v>230.89999999999117</v>
      </c>
      <c r="CJZ7" s="53">
        <f t="shared" si="37"/>
        <v>230.99999999999116</v>
      </c>
      <c r="CKA7" s="53">
        <f t="shared" si="37"/>
        <v>231.09999999999116</v>
      </c>
      <c r="CKB7" s="53">
        <f t="shared" si="37"/>
        <v>231.19999999999115</v>
      </c>
      <c r="CKC7" s="53">
        <f t="shared" si="37"/>
        <v>231.29999999999114</v>
      </c>
      <c r="CKD7" s="53">
        <f t="shared" si="37"/>
        <v>231.39999999999114</v>
      </c>
      <c r="CKE7" s="53">
        <f t="shared" ref="CKE7:CMP7" si="38">CKD7+0.1</f>
        <v>231.49999999999113</v>
      </c>
      <c r="CKF7" s="53">
        <f t="shared" si="38"/>
        <v>231.59999999999113</v>
      </c>
      <c r="CKG7" s="53">
        <f t="shared" si="38"/>
        <v>231.69999999999112</v>
      </c>
      <c r="CKH7" s="53">
        <f t="shared" si="38"/>
        <v>231.79999999999112</v>
      </c>
      <c r="CKI7" s="53">
        <f t="shared" si="38"/>
        <v>231.89999999999111</v>
      </c>
      <c r="CKJ7" s="53">
        <f t="shared" si="38"/>
        <v>231.9999999999911</v>
      </c>
      <c r="CKK7" s="53">
        <f t="shared" si="38"/>
        <v>232.0999999999911</v>
      </c>
      <c r="CKL7" s="53">
        <f t="shared" si="38"/>
        <v>232.19999999999109</v>
      </c>
      <c r="CKM7" s="53">
        <f t="shared" si="38"/>
        <v>232.29999999999109</v>
      </c>
      <c r="CKN7" s="53">
        <f t="shared" si="38"/>
        <v>232.39999999999108</v>
      </c>
      <c r="CKO7" s="53">
        <f t="shared" si="38"/>
        <v>232.49999999999108</v>
      </c>
      <c r="CKP7" s="53">
        <f t="shared" si="38"/>
        <v>232.59999999999107</v>
      </c>
      <c r="CKQ7" s="53">
        <f t="shared" si="38"/>
        <v>232.69999999999106</v>
      </c>
      <c r="CKR7" s="53">
        <f t="shared" si="38"/>
        <v>232.79999999999106</v>
      </c>
      <c r="CKS7" s="53">
        <f t="shared" si="38"/>
        <v>232.89999999999105</v>
      </c>
      <c r="CKT7" s="53">
        <f t="shared" si="38"/>
        <v>232.99999999999105</v>
      </c>
      <c r="CKU7" s="53">
        <f t="shared" si="38"/>
        <v>233.09999999999104</v>
      </c>
      <c r="CKV7" s="53">
        <f t="shared" si="38"/>
        <v>233.19999999999104</v>
      </c>
      <c r="CKW7" s="53">
        <f t="shared" si="38"/>
        <v>233.29999999999103</v>
      </c>
      <c r="CKX7" s="53">
        <f t="shared" si="38"/>
        <v>233.39999999999102</v>
      </c>
      <c r="CKY7" s="53">
        <f t="shared" si="38"/>
        <v>233.49999999999102</v>
      </c>
      <c r="CKZ7" s="53">
        <f t="shared" si="38"/>
        <v>233.59999999999101</v>
      </c>
      <c r="CLA7" s="53">
        <f t="shared" si="38"/>
        <v>233.69999999999101</v>
      </c>
      <c r="CLB7" s="53">
        <f t="shared" si="38"/>
        <v>233.799999999991</v>
      </c>
      <c r="CLC7" s="53">
        <f t="shared" si="38"/>
        <v>233.899999999991</v>
      </c>
      <c r="CLD7" s="53">
        <f t="shared" si="38"/>
        <v>233.99999999999099</v>
      </c>
      <c r="CLE7" s="53">
        <f t="shared" si="38"/>
        <v>234.09999999999098</v>
      </c>
      <c r="CLF7" s="53">
        <f t="shared" si="38"/>
        <v>234.19999999999098</v>
      </c>
      <c r="CLG7" s="53">
        <f t="shared" si="38"/>
        <v>234.29999999999097</v>
      </c>
      <c r="CLH7" s="53">
        <f t="shared" si="38"/>
        <v>234.39999999999097</v>
      </c>
      <c r="CLI7" s="53">
        <f t="shared" si="38"/>
        <v>234.49999999999096</v>
      </c>
      <c r="CLJ7" s="53">
        <f t="shared" si="38"/>
        <v>234.59999999999096</v>
      </c>
      <c r="CLK7" s="53">
        <f t="shared" si="38"/>
        <v>234.69999999999095</v>
      </c>
      <c r="CLL7" s="53">
        <f t="shared" si="38"/>
        <v>234.79999999999094</v>
      </c>
      <c r="CLM7" s="53">
        <f t="shared" si="38"/>
        <v>234.89999999999094</v>
      </c>
      <c r="CLN7" s="53">
        <f t="shared" si="38"/>
        <v>234.99999999999093</v>
      </c>
      <c r="CLO7" s="53">
        <f t="shared" si="38"/>
        <v>235.09999999999093</v>
      </c>
      <c r="CLP7" s="53">
        <f t="shared" si="38"/>
        <v>235.19999999999092</v>
      </c>
      <c r="CLQ7" s="53">
        <f t="shared" si="38"/>
        <v>235.29999999999092</v>
      </c>
      <c r="CLR7" s="53">
        <f t="shared" si="38"/>
        <v>235.39999999999091</v>
      </c>
      <c r="CLS7" s="53">
        <f t="shared" si="38"/>
        <v>235.49999999999091</v>
      </c>
      <c r="CLT7" s="53">
        <f t="shared" si="38"/>
        <v>235.5999999999909</v>
      </c>
      <c r="CLU7" s="53">
        <f t="shared" si="38"/>
        <v>235.69999999999089</v>
      </c>
      <c r="CLV7" s="53">
        <f t="shared" si="38"/>
        <v>235.79999999999089</v>
      </c>
      <c r="CLW7" s="53">
        <f t="shared" si="38"/>
        <v>235.89999999999088</v>
      </c>
      <c r="CLX7" s="53">
        <f t="shared" si="38"/>
        <v>235.99999999999088</v>
      </c>
      <c r="CLY7" s="53">
        <f t="shared" si="38"/>
        <v>236.09999999999087</v>
      </c>
      <c r="CLZ7" s="53">
        <f t="shared" si="38"/>
        <v>236.19999999999087</v>
      </c>
      <c r="CMA7" s="53">
        <f t="shared" si="38"/>
        <v>236.29999999999086</v>
      </c>
      <c r="CMB7" s="53">
        <f t="shared" si="38"/>
        <v>236.39999999999085</v>
      </c>
      <c r="CMC7" s="53">
        <f t="shared" si="38"/>
        <v>236.49999999999085</v>
      </c>
      <c r="CMD7" s="53">
        <f t="shared" si="38"/>
        <v>236.59999999999084</v>
      </c>
      <c r="CME7" s="53">
        <f t="shared" si="38"/>
        <v>236.69999999999084</v>
      </c>
      <c r="CMF7" s="53">
        <f t="shared" si="38"/>
        <v>236.79999999999083</v>
      </c>
      <c r="CMG7" s="53">
        <f t="shared" si="38"/>
        <v>236.89999999999083</v>
      </c>
      <c r="CMH7" s="53">
        <f t="shared" si="38"/>
        <v>236.99999999999082</v>
      </c>
      <c r="CMI7" s="53">
        <f t="shared" si="38"/>
        <v>237.09999999999081</v>
      </c>
      <c r="CMJ7" s="53">
        <f t="shared" si="38"/>
        <v>237.19999999999081</v>
      </c>
      <c r="CMK7" s="53">
        <f t="shared" si="38"/>
        <v>237.2999999999908</v>
      </c>
      <c r="CML7" s="53">
        <f t="shared" si="38"/>
        <v>237.3999999999908</v>
      </c>
      <c r="CMM7" s="53">
        <f t="shared" si="38"/>
        <v>237.49999999999079</v>
      </c>
      <c r="CMN7" s="53">
        <f t="shared" si="38"/>
        <v>237.59999999999079</v>
      </c>
      <c r="CMO7" s="53">
        <f t="shared" si="38"/>
        <v>237.69999999999078</v>
      </c>
      <c r="CMP7" s="53">
        <f t="shared" si="38"/>
        <v>237.79999999999077</v>
      </c>
      <c r="CMQ7" s="53">
        <f t="shared" ref="CMQ7:CPB7" si="39">CMP7+0.1</f>
        <v>237.89999999999077</v>
      </c>
      <c r="CMR7" s="53">
        <f t="shared" si="39"/>
        <v>237.99999999999076</v>
      </c>
      <c r="CMS7" s="53">
        <f t="shared" si="39"/>
        <v>238.09999999999076</v>
      </c>
      <c r="CMT7" s="53">
        <f t="shared" si="39"/>
        <v>238.19999999999075</v>
      </c>
      <c r="CMU7" s="53">
        <f t="shared" si="39"/>
        <v>238.29999999999075</v>
      </c>
      <c r="CMV7" s="53">
        <f t="shared" si="39"/>
        <v>238.39999999999074</v>
      </c>
      <c r="CMW7" s="53">
        <f t="shared" si="39"/>
        <v>238.49999999999073</v>
      </c>
      <c r="CMX7" s="53">
        <f t="shared" si="39"/>
        <v>238.59999999999073</v>
      </c>
      <c r="CMY7" s="53">
        <f t="shared" si="39"/>
        <v>238.69999999999072</v>
      </c>
      <c r="CMZ7" s="53">
        <f t="shared" si="39"/>
        <v>238.79999999999072</v>
      </c>
      <c r="CNA7" s="53">
        <f t="shared" si="39"/>
        <v>238.89999999999071</v>
      </c>
      <c r="CNB7" s="53">
        <f t="shared" si="39"/>
        <v>238.99999999999071</v>
      </c>
      <c r="CNC7" s="53">
        <f t="shared" si="39"/>
        <v>239.0999999999907</v>
      </c>
      <c r="CND7" s="53">
        <f t="shared" si="39"/>
        <v>239.19999999999069</v>
      </c>
      <c r="CNE7" s="53">
        <f t="shared" si="39"/>
        <v>239.29999999999069</v>
      </c>
      <c r="CNF7" s="53">
        <f t="shared" si="39"/>
        <v>239.39999999999068</v>
      </c>
      <c r="CNG7" s="53">
        <f t="shared" si="39"/>
        <v>239.49999999999068</v>
      </c>
      <c r="CNH7" s="53">
        <f t="shared" si="39"/>
        <v>239.59999999999067</v>
      </c>
      <c r="CNI7" s="53">
        <f t="shared" si="39"/>
        <v>239.69999999999067</v>
      </c>
      <c r="CNJ7" s="53">
        <f t="shared" si="39"/>
        <v>239.79999999999066</v>
      </c>
      <c r="CNK7" s="53">
        <f t="shared" si="39"/>
        <v>239.89999999999065</v>
      </c>
      <c r="CNL7" s="53">
        <f t="shared" si="39"/>
        <v>239.99999999999065</v>
      </c>
      <c r="CNM7" s="53">
        <f t="shared" si="39"/>
        <v>240.09999999999064</v>
      </c>
      <c r="CNN7" s="53">
        <f t="shared" si="39"/>
        <v>240.19999999999064</v>
      </c>
      <c r="CNO7" s="53">
        <f t="shared" si="39"/>
        <v>240.29999999999063</v>
      </c>
      <c r="CNP7" s="53">
        <f t="shared" si="39"/>
        <v>240.39999999999063</v>
      </c>
      <c r="CNQ7" s="53">
        <f t="shared" si="39"/>
        <v>240.49999999999062</v>
      </c>
      <c r="CNR7" s="53">
        <f t="shared" si="39"/>
        <v>240.59999999999062</v>
      </c>
      <c r="CNS7" s="53">
        <f t="shared" si="39"/>
        <v>240.69999999999061</v>
      </c>
      <c r="CNT7" s="53">
        <f t="shared" si="39"/>
        <v>240.7999999999906</v>
      </c>
      <c r="CNU7" s="53">
        <f t="shared" si="39"/>
        <v>240.8999999999906</v>
      </c>
      <c r="CNV7" s="53">
        <f t="shared" si="39"/>
        <v>240.99999999999059</v>
      </c>
      <c r="CNW7" s="53">
        <f t="shared" si="39"/>
        <v>241.09999999999059</v>
      </c>
      <c r="CNX7" s="53">
        <f t="shared" si="39"/>
        <v>241.19999999999058</v>
      </c>
      <c r="CNY7" s="53">
        <f t="shared" si="39"/>
        <v>241.29999999999058</v>
      </c>
      <c r="CNZ7" s="53">
        <f t="shared" si="39"/>
        <v>241.39999999999057</v>
      </c>
      <c r="COA7" s="53">
        <f t="shared" si="39"/>
        <v>241.49999999999056</v>
      </c>
      <c r="COB7" s="53">
        <f t="shared" si="39"/>
        <v>241.59999999999056</v>
      </c>
      <c r="COC7" s="53">
        <f t="shared" si="39"/>
        <v>241.69999999999055</v>
      </c>
      <c r="COD7" s="53">
        <f t="shared" si="39"/>
        <v>241.79999999999055</v>
      </c>
      <c r="COE7" s="53">
        <f t="shared" si="39"/>
        <v>241.89999999999054</v>
      </c>
      <c r="COF7" s="53">
        <f t="shared" si="39"/>
        <v>241.99999999999054</v>
      </c>
      <c r="COG7" s="53">
        <f t="shared" si="39"/>
        <v>242.09999999999053</v>
      </c>
      <c r="COH7" s="53">
        <f t="shared" si="39"/>
        <v>242.19999999999052</v>
      </c>
      <c r="COI7" s="53">
        <f t="shared" si="39"/>
        <v>242.29999999999052</v>
      </c>
      <c r="COJ7" s="53">
        <f t="shared" si="39"/>
        <v>242.39999999999051</v>
      </c>
      <c r="COK7" s="53">
        <f t="shared" si="39"/>
        <v>242.49999999999051</v>
      </c>
      <c r="COL7" s="53">
        <f t="shared" si="39"/>
        <v>242.5999999999905</v>
      </c>
      <c r="COM7" s="53">
        <f t="shared" si="39"/>
        <v>242.6999999999905</v>
      </c>
      <c r="CON7" s="53">
        <f t="shared" si="39"/>
        <v>242.79999999999049</v>
      </c>
      <c r="COO7" s="53">
        <f t="shared" si="39"/>
        <v>242.89999999999048</v>
      </c>
      <c r="COP7" s="53">
        <f t="shared" si="39"/>
        <v>242.99999999999048</v>
      </c>
      <c r="COQ7" s="53">
        <f t="shared" si="39"/>
        <v>243.09999999999047</v>
      </c>
      <c r="COR7" s="53">
        <f t="shared" si="39"/>
        <v>243.19999999999047</v>
      </c>
      <c r="COS7" s="53">
        <f t="shared" si="39"/>
        <v>243.29999999999046</v>
      </c>
      <c r="COT7" s="53">
        <f t="shared" si="39"/>
        <v>243.39999999999046</v>
      </c>
      <c r="COU7" s="53">
        <f t="shared" si="39"/>
        <v>243.49999999999045</v>
      </c>
      <c r="COV7" s="53">
        <f t="shared" si="39"/>
        <v>243.59999999999044</v>
      </c>
      <c r="COW7" s="53">
        <f t="shared" si="39"/>
        <v>243.69999999999044</v>
      </c>
      <c r="COX7" s="53">
        <f t="shared" si="39"/>
        <v>243.79999999999043</v>
      </c>
      <c r="COY7" s="53">
        <f t="shared" si="39"/>
        <v>243.89999999999043</v>
      </c>
      <c r="COZ7" s="53">
        <f t="shared" si="39"/>
        <v>243.99999999999042</v>
      </c>
      <c r="CPA7" s="53">
        <f t="shared" si="39"/>
        <v>244.09999999999042</v>
      </c>
      <c r="CPB7" s="53">
        <f t="shared" si="39"/>
        <v>244.19999999999041</v>
      </c>
      <c r="CPC7" s="53">
        <f t="shared" ref="CPC7:CRN7" si="40">CPB7+0.1</f>
        <v>244.2999999999904</v>
      </c>
      <c r="CPD7" s="53">
        <f t="shared" si="40"/>
        <v>244.3999999999904</v>
      </c>
      <c r="CPE7" s="53">
        <f t="shared" si="40"/>
        <v>244.49999999999039</v>
      </c>
      <c r="CPF7" s="53">
        <f t="shared" si="40"/>
        <v>244.59999999999039</v>
      </c>
      <c r="CPG7" s="53">
        <f t="shared" si="40"/>
        <v>244.69999999999038</v>
      </c>
      <c r="CPH7" s="53">
        <f t="shared" si="40"/>
        <v>244.79999999999038</v>
      </c>
      <c r="CPI7" s="53">
        <f t="shared" si="40"/>
        <v>244.89999999999037</v>
      </c>
      <c r="CPJ7" s="53">
        <f t="shared" si="40"/>
        <v>244.99999999999037</v>
      </c>
      <c r="CPK7" s="53">
        <f t="shared" si="40"/>
        <v>245.09999999999036</v>
      </c>
      <c r="CPL7" s="53">
        <f t="shared" si="40"/>
        <v>245.19999999999035</v>
      </c>
      <c r="CPM7" s="53">
        <f t="shared" si="40"/>
        <v>245.29999999999035</v>
      </c>
      <c r="CPN7" s="53">
        <f t="shared" si="40"/>
        <v>245.39999999999034</v>
      </c>
      <c r="CPO7" s="53">
        <f t="shared" si="40"/>
        <v>245.49999999999034</v>
      </c>
      <c r="CPP7" s="53">
        <f t="shared" si="40"/>
        <v>245.59999999999033</v>
      </c>
      <c r="CPQ7" s="53">
        <f t="shared" si="40"/>
        <v>245.69999999999033</v>
      </c>
      <c r="CPR7" s="53">
        <f t="shared" si="40"/>
        <v>245.79999999999032</v>
      </c>
      <c r="CPS7" s="53">
        <f t="shared" si="40"/>
        <v>245.89999999999031</v>
      </c>
      <c r="CPT7" s="53">
        <f t="shared" si="40"/>
        <v>245.99999999999031</v>
      </c>
      <c r="CPU7" s="53">
        <f t="shared" si="40"/>
        <v>246.0999999999903</v>
      </c>
      <c r="CPV7" s="53">
        <f t="shared" si="40"/>
        <v>246.1999999999903</v>
      </c>
      <c r="CPW7" s="53">
        <f t="shared" si="40"/>
        <v>246.29999999999029</v>
      </c>
      <c r="CPX7" s="53">
        <f t="shared" si="40"/>
        <v>246.39999999999029</v>
      </c>
      <c r="CPY7" s="53">
        <f t="shared" si="40"/>
        <v>246.49999999999028</v>
      </c>
      <c r="CPZ7" s="53">
        <f t="shared" si="40"/>
        <v>246.59999999999027</v>
      </c>
      <c r="CQA7" s="53">
        <f t="shared" si="40"/>
        <v>246.69999999999027</v>
      </c>
      <c r="CQB7" s="53">
        <f t="shared" si="40"/>
        <v>246.79999999999026</v>
      </c>
      <c r="CQC7" s="53">
        <f t="shared" si="40"/>
        <v>246.89999999999026</v>
      </c>
      <c r="CQD7" s="53">
        <f t="shared" si="40"/>
        <v>246.99999999999025</v>
      </c>
      <c r="CQE7" s="53">
        <f t="shared" si="40"/>
        <v>247.09999999999025</v>
      </c>
      <c r="CQF7" s="53">
        <f t="shared" si="40"/>
        <v>247.19999999999024</v>
      </c>
      <c r="CQG7" s="53">
        <f t="shared" si="40"/>
        <v>247.29999999999023</v>
      </c>
      <c r="CQH7" s="53">
        <f t="shared" si="40"/>
        <v>247.39999999999023</v>
      </c>
      <c r="CQI7" s="53">
        <f t="shared" si="40"/>
        <v>247.49999999999022</v>
      </c>
      <c r="CQJ7" s="53">
        <f t="shared" si="40"/>
        <v>247.59999999999022</v>
      </c>
      <c r="CQK7" s="53">
        <f t="shared" si="40"/>
        <v>247.69999999999021</v>
      </c>
      <c r="CQL7" s="53">
        <f t="shared" si="40"/>
        <v>247.79999999999021</v>
      </c>
      <c r="CQM7" s="53">
        <f t="shared" si="40"/>
        <v>247.8999999999902</v>
      </c>
      <c r="CQN7" s="53">
        <f t="shared" si="40"/>
        <v>247.99999999999019</v>
      </c>
      <c r="CQO7" s="53">
        <f t="shared" si="40"/>
        <v>248.09999999999019</v>
      </c>
      <c r="CQP7" s="53">
        <f t="shared" si="40"/>
        <v>248.19999999999018</v>
      </c>
      <c r="CQQ7" s="53">
        <f t="shared" si="40"/>
        <v>248.29999999999018</v>
      </c>
      <c r="CQR7" s="53">
        <f t="shared" si="40"/>
        <v>248.39999999999017</v>
      </c>
      <c r="CQS7" s="53">
        <f t="shared" si="40"/>
        <v>248.49999999999017</v>
      </c>
      <c r="CQT7" s="53">
        <f t="shared" si="40"/>
        <v>248.59999999999016</v>
      </c>
      <c r="CQU7" s="53">
        <f t="shared" si="40"/>
        <v>248.69999999999015</v>
      </c>
      <c r="CQV7" s="53">
        <f t="shared" si="40"/>
        <v>248.79999999999015</v>
      </c>
      <c r="CQW7" s="53">
        <f t="shared" si="40"/>
        <v>248.89999999999014</v>
      </c>
      <c r="CQX7" s="53">
        <f t="shared" si="40"/>
        <v>248.99999999999014</v>
      </c>
      <c r="CQY7" s="53">
        <f t="shared" si="40"/>
        <v>249.09999999999013</v>
      </c>
      <c r="CQZ7" s="53">
        <f t="shared" si="40"/>
        <v>249.19999999999013</v>
      </c>
      <c r="CRA7" s="53">
        <f t="shared" si="40"/>
        <v>249.29999999999012</v>
      </c>
      <c r="CRB7" s="53">
        <f t="shared" si="40"/>
        <v>249.39999999999011</v>
      </c>
      <c r="CRC7" s="53">
        <f t="shared" si="40"/>
        <v>249.49999999999011</v>
      </c>
      <c r="CRD7" s="53">
        <f t="shared" si="40"/>
        <v>249.5999999999901</v>
      </c>
      <c r="CRE7" s="53">
        <f t="shared" si="40"/>
        <v>249.6999999999901</v>
      </c>
      <c r="CRF7" s="53">
        <f t="shared" si="40"/>
        <v>249.79999999999009</v>
      </c>
      <c r="CRG7" s="53">
        <f t="shared" si="40"/>
        <v>249.89999999999009</v>
      </c>
      <c r="CRH7" s="53">
        <f t="shared" si="40"/>
        <v>249.99999999999008</v>
      </c>
      <c r="CRI7" s="53">
        <f t="shared" si="40"/>
        <v>250.09999999999008</v>
      </c>
      <c r="CRJ7" s="53">
        <f t="shared" si="40"/>
        <v>250.19999999999007</v>
      </c>
      <c r="CRK7" s="53">
        <f t="shared" si="40"/>
        <v>250.29999999999006</v>
      </c>
      <c r="CRL7" s="53">
        <f t="shared" si="40"/>
        <v>250.39999999999006</v>
      </c>
      <c r="CRM7" s="53">
        <f t="shared" si="40"/>
        <v>250.49999999999005</v>
      </c>
      <c r="CRN7" s="53">
        <f t="shared" si="40"/>
        <v>250.59999999999005</v>
      </c>
      <c r="CRO7" s="53">
        <f t="shared" ref="CRO7:CTZ7" si="41">CRN7+0.1</f>
        <v>250.69999999999004</v>
      </c>
      <c r="CRP7" s="53">
        <f t="shared" si="41"/>
        <v>250.79999999999004</v>
      </c>
      <c r="CRQ7" s="53">
        <f t="shared" si="41"/>
        <v>250.89999999999003</v>
      </c>
      <c r="CRR7" s="53">
        <f t="shared" si="41"/>
        <v>250.99999999999002</v>
      </c>
      <c r="CRS7" s="53">
        <f t="shared" si="41"/>
        <v>251.09999999999002</v>
      </c>
      <c r="CRT7" s="53">
        <f t="shared" si="41"/>
        <v>251.19999999999001</v>
      </c>
      <c r="CRU7" s="53">
        <f t="shared" si="41"/>
        <v>251.29999999999001</v>
      </c>
      <c r="CRV7" s="53">
        <f t="shared" si="41"/>
        <v>251.39999999999</v>
      </c>
      <c r="CRW7" s="53">
        <f t="shared" si="41"/>
        <v>251.49999999999</v>
      </c>
      <c r="CRX7" s="53">
        <f t="shared" si="41"/>
        <v>251.59999999998999</v>
      </c>
      <c r="CRY7" s="53">
        <f t="shared" si="41"/>
        <v>251.69999999998998</v>
      </c>
      <c r="CRZ7" s="53">
        <f t="shared" si="41"/>
        <v>251.79999999998998</v>
      </c>
      <c r="CSA7" s="53">
        <f t="shared" si="41"/>
        <v>251.89999999998997</v>
      </c>
      <c r="CSB7" s="53">
        <f t="shared" si="41"/>
        <v>251.99999999998997</v>
      </c>
      <c r="CSC7" s="53">
        <f t="shared" si="41"/>
        <v>252.09999999998996</v>
      </c>
      <c r="CSD7" s="53">
        <f t="shared" si="41"/>
        <v>252.19999999998996</v>
      </c>
      <c r="CSE7" s="53">
        <f t="shared" si="41"/>
        <v>252.29999999998995</v>
      </c>
      <c r="CSF7" s="53">
        <f t="shared" si="41"/>
        <v>252.39999999998994</v>
      </c>
      <c r="CSG7" s="53">
        <f t="shared" si="41"/>
        <v>252.49999999998994</v>
      </c>
      <c r="CSH7" s="53">
        <f t="shared" si="41"/>
        <v>252.59999999998993</v>
      </c>
      <c r="CSI7" s="53">
        <f t="shared" si="41"/>
        <v>252.69999999998993</v>
      </c>
      <c r="CSJ7" s="53">
        <f t="shared" si="41"/>
        <v>252.79999999998992</v>
      </c>
      <c r="CSK7" s="53">
        <f t="shared" si="41"/>
        <v>252.89999999998992</v>
      </c>
      <c r="CSL7" s="53">
        <f t="shared" si="41"/>
        <v>252.99999999998991</v>
      </c>
      <c r="CSM7" s="53">
        <f t="shared" si="41"/>
        <v>253.0999999999899</v>
      </c>
      <c r="CSN7" s="53">
        <f t="shared" si="41"/>
        <v>253.1999999999899</v>
      </c>
      <c r="CSO7" s="53">
        <f t="shared" si="41"/>
        <v>253.29999999998989</v>
      </c>
      <c r="CSP7" s="53">
        <f t="shared" si="41"/>
        <v>253.39999999998989</v>
      </c>
      <c r="CSQ7" s="53">
        <f t="shared" si="41"/>
        <v>253.49999999998988</v>
      </c>
      <c r="CSR7" s="53">
        <f t="shared" si="41"/>
        <v>253.59999999998988</v>
      </c>
      <c r="CSS7" s="53">
        <f t="shared" si="41"/>
        <v>253.69999999998987</v>
      </c>
      <c r="CST7" s="53">
        <f t="shared" si="41"/>
        <v>253.79999999998986</v>
      </c>
      <c r="CSU7" s="53">
        <f t="shared" si="41"/>
        <v>253.89999999998986</v>
      </c>
      <c r="CSV7" s="53">
        <f t="shared" si="41"/>
        <v>253.99999999998985</v>
      </c>
      <c r="CSW7" s="53">
        <f t="shared" si="41"/>
        <v>254.09999999998985</v>
      </c>
      <c r="CSX7" s="53">
        <f t="shared" si="41"/>
        <v>254.19999999998984</v>
      </c>
      <c r="CSY7" s="53">
        <f t="shared" si="41"/>
        <v>254.29999999998984</v>
      </c>
      <c r="CSZ7" s="53">
        <f t="shared" si="41"/>
        <v>254.39999999998983</v>
      </c>
      <c r="CTA7" s="53">
        <f t="shared" si="41"/>
        <v>254.49999999998983</v>
      </c>
      <c r="CTB7" s="53">
        <f t="shared" si="41"/>
        <v>254.59999999998982</v>
      </c>
      <c r="CTC7" s="53">
        <f t="shared" si="41"/>
        <v>254.69999999998981</v>
      </c>
      <c r="CTD7" s="53">
        <f t="shared" si="41"/>
        <v>254.79999999998981</v>
      </c>
      <c r="CTE7" s="53">
        <f t="shared" si="41"/>
        <v>254.8999999999898</v>
      </c>
      <c r="CTF7" s="53">
        <f t="shared" si="41"/>
        <v>254.9999999999898</v>
      </c>
      <c r="CTG7" s="53">
        <f t="shared" si="41"/>
        <v>255.09999999998979</v>
      </c>
      <c r="CTH7" s="53">
        <f t="shared" si="41"/>
        <v>255.19999999998979</v>
      </c>
      <c r="CTI7" s="53">
        <f t="shared" si="41"/>
        <v>255.29999999998978</v>
      </c>
      <c r="CTJ7" s="53">
        <f t="shared" si="41"/>
        <v>255.39999999998977</v>
      </c>
      <c r="CTK7" s="53">
        <f t="shared" si="41"/>
        <v>255.49999999998977</v>
      </c>
      <c r="CTL7" s="53">
        <f t="shared" si="41"/>
        <v>255.59999999998976</v>
      </c>
      <c r="CTM7" s="53">
        <f t="shared" si="41"/>
        <v>255.69999999998976</v>
      </c>
      <c r="CTN7" s="53">
        <f t="shared" si="41"/>
        <v>255.79999999998975</v>
      </c>
      <c r="CTO7" s="53">
        <f t="shared" si="41"/>
        <v>255.89999999998975</v>
      </c>
      <c r="CTP7" s="53">
        <f t="shared" si="41"/>
        <v>255.99999999998974</v>
      </c>
      <c r="CTQ7" s="53">
        <f t="shared" si="41"/>
        <v>256.09999999998973</v>
      </c>
      <c r="CTR7" s="53">
        <f t="shared" si="41"/>
        <v>256.19999999998976</v>
      </c>
      <c r="CTS7" s="53">
        <f t="shared" si="41"/>
        <v>256.29999999998978</v>
      </c>
      <c r="CTT7" s="53">
        <f t="shared" si="41"/>
        <v>256.3999999999898</v>
      </c>
      <c r="CTU7" s="53">
        <f t="shared" si="41"/>
        <v>256.49999999998983</v>
      </c>
      <c r="CTV7" s="53">
        <f t="shared" si="41"/>
        <v>256.59999999998985</v>
      </c>
      <c r="CTW7" s="53">
        <f t="shared" si="41"/>
        <v>256.69999999998987</v>
      </c>
      <c r="CTX7" s="53">
        <f t="shared" si="41"/>
        <v>256.79999999998989</v>
      </c>
      <c r="CTY7" s="53">
        <f t="shared" si="41"/>
        <v>256.89999999998992</v>
      </c>
      <c r="CTZ7" s="53">
        <f t="shared" si="41"/>
        <v>256.99999999998994</v>
      </c>
      <c r="CUA7" s="53">
        <f t="shared" ref="CUA7:CWL7" si="42">CTZ7+0.1</f>
        <v>257.09999999998996</v>
      </c>
      <c r="CUB7" s="53">
        <f t="shared" si="42"/>
        <v>257.19999999998998</v>
      </c>
      <c r="CUC7" s="53">
        <f t="shared" si="42"/>
        <v>257.29999999999001</v>
      </c>
      <c r="CUD7" s="53">
        <f t="shared" si="42"/>
        <v>257.39999999999003</v>
      </c>
      <c r="CUE7" s="53">
        <f t="shared" si="42"/>
        <v>257.49999999999005</v>
      </c>
      <c r="CUF7" s="53">
        <f t="shared" si="42"/>
        <v>257.59999999999008</v>
      </c>
      <c r="CUG7" s="53">
        <f t="shared" si="42"/>
        <v>257.6999999999901</v>
      </c>
      <c r="CUH7" s="53">
        <f t="shared" si="42"/>
        <v>257.79999999999012</v>
      </c>
      <c r="CUI7" s="53">
        <f t="shared" si="42"/>
        <v>257.89999999999014</v>
      </c>
      <c r="CUJ7" s="53">
        <f t="shared" si="42"/>
        <v>257.99999999999017</v>
      </c>
      <c r="CUK7" s="53">
        <f t="shared" si="42"/>
        <v>258.09999999999019</v>
      </c>
      <c r="CUL7" s="53">
        <f t="shared" si="42"/>
        <v>258.19999999999021</v>
      </c>
      <c r="CUM7" s="53">
        <f t="shared" si="42"/>
        <v>258.29999999999023</v>
      </c>
      <c r="CUN7" s="53">
        <f t="shared" si="42"/>
        <v>258.39999999999026</v>
      </c>
      <c r="CUO7" s="53">
        <f t="shared" si="42"/>
        <v>258.49999999999028</v>
      </c>
      <c r="CUP7" s="53">
        <f t="shared" si="42"/>
        <v>258.5999999999903</v>
      </c>
      <c r="CUQ7" s="53">
        <f t="shared" si="42"/>
        <v>258.69999999999033</v>
      </c>
      <c r="CUR7" s="53">
        <f t="shared" si="42"/>
        <v>258.79999999999035</v>
      </c>
      <c r="CUS7" s="53">
        <f t="shared" si="42"/>
        <v>258.89999999999037</v>
      </c>
      <c r="CUT7" s="53">
        <f t="shared" si="42"/>
        <v>258.99999999999039</v>
      </c>
      <c r="CUU7" s="53">
        <f t="shared" si="42"/>
        <v>259.09999999999042</v>
      </c>
      <c r="CUV7" s="53">
        <f t="shared" si="42"/>
        <v>259.19999999999044</v>
      </c>
      <c r="CUW7" s="53">
        <f t="shared" si="42"/>
        <v>259.29999999999046</v>
      </c>
      <c r="CUX7" s="53">
        <f t="shared" si="42"/>
        <v>259.39999999999048</v>
      </c>
      <c r="CUY7" s="53">
        <f t="shared" si="42"/>
        <v>259.49999999999051</v>
      </c>
      <c r="CUZ7" s="53">
        <f t="shared" si="42"/>
        <v>259.59999999999053</v>
      </c>
      <c r="CVA7" s="53">
        <f t="shared" si="42"/>
        <v>259.69999999999055</v>
      </c>
      <c r="CVB7" s="53">
        <f t="shared" si="42"/>
        <v>259.79999999999058</v>
      </c>
      <c r="CVC7" s="53">
        <f t="shared" si="42"/>
        <v>259.8999999999906</v>
      </c>
      <c r="CVD7" s="53">
        <f t="shared" si="42"/>
        <v>259.99999999999062</v>
      </c>
      <c r="CVE7" s="53">
        <f t="shared" si="42"/>
        <v>260.09999999999064</v>
      </c>
      <c r="CVF7" s="53">
        <f t="shared" si="42"/>
        <v>260.19999999999067</v>
      </c>
      <c r="CVG7" s="53">
        <f t="shared" si="42"/>
        <v>260.29999999999069</v>
      </c>
      <c r="CVH7" s="53">
        <f t="shared" si="42"/>
        <v>260.39999999999071</v>
      </c>
      <c r="CVI7" s="53">
        <f t="shared" si="42"/>
        <v>260.49999999999073</v>
      </c>
      <c r="CVJ7" s="53">
        <f t="shared" si="42"/>
        <v>260.59999999999076</v>
      </c>
      <c r="CVK7" s="53">
        <f t="shared" si="42"/>
        <v>260.69999999999078</v>
      </c>
      <c r="CVL7" s="53">
        <f t="shared" si="42"/>
        <v>260.7999999999908</v>
      </c>
      <c r="CVM7" s="53">
        <f t="shared" si="42"/>
        <v>260.89999999999083</v>
      </c>
      <c r="CVN7" s="53">
        <f t="shared" si="42"/>
        <v>260.99999999999085</v>
      </c>
      <c r="CVO7" s="53">
        <f t="shared" si="42"/>
        <v>261.09999999999087</v>
      </c>
      <c r="CVP7" s="53">
        <f t="shared" si="42"/>
        <v>261.19999999999089</v>
      </c>
      <c r="CVQ7" s="53">
        <f t="shared" si="42"/>
        <v>261.29999999999092</v>
      </c>
      <c r="CVR7" s="53">
        <f t="shared" si="42"/>
        <v>261.39999999999094</v>
      </c>
      <c r="CVS7" s="53">
        <f t="shared" si="42"/>
        <v>261.49999999999096</v>
      </c>
      <c r="CVT7" s="53">
        <f t="shared" si="42"/>
        <v>261.59999999999098</v>
      </c>
      <c r="CVU7" s="53">
        <f t="shared" si="42"/>
        <v>261.69999999999101</v>
      </c>
      <c r="CVV7" s="53">
        <f t="shared" si="42"/>
        <v>261.79999999999103</v>
      </c>
      <c r="CVW7" s="53">
        <f t="shared" si="42"/>
        <v>261.89999999999105</v>
      </c>
      <c r="CVX7" s="53">
        <f t="shared" si="42"/>
        <v>261.99999999999108</v>
      </c>
      <c r="CVY7" s="53">
        <f t="shared" si="42"/>
        <v>262.0999999999911</v>
      </c>
      <c r="CVZ7" s="53">
        <f t="shared" si="42"/>
        <v>262.19999999999112</v>
      </c>
      <c r="CWA7" s="53">
        <f t="shared" si="42"/>
        <v>262.29999999999114</v>
      </c>
      <c r="CWB7" s="53">
        <f t="shared" si="42"/>
        <v>262.39999999999117</v>
      </c>
      <c r="CWC7" s="53">
        <f t="shared" si="42"/>
        <v>262.49999999999119</v>
      </c>
      <c r="CWD7" s="53">
        <f t="shared" si="42"/>
        <v>262.59999999999121</v>
      </c>
      <c r="CWE7" s="53">
        <f t="shared" si="42"/>
        <v>262.69999999999123</v>
      </c>
      <c r="CWF7" s="53">
        <f t="shared" si="42"/>
        <v>262.79999999999126</v>
      </c>
      <c r="CWG7" s="53">
        <f t="shared" si="42"/>
        <v>262.89999999999128</v>
      </c>
      <c r="CWH7" s="53">
        <f t="shared" si="42"/>
        <v>262.9999999999913</v>
      </c>
      <c r="CWI7" s="53">
        <f t="shared" si="42"/>
        <v>263.09999999999133</v>
      </c>
      <c r="CWJ7" s="53">
        <f t="shared" si="42"/>
        <v>263.19999999999135</v>
      </c>
      <c r="CWK7" s="53">
        <f t="shared" si="42"/>
        <v>263.29999999999137</v>
      </c>
      <c r="CWL7" s="53">
        <f t="shared" si="42"/>
        <v>263.39999999999139</v>
      </c>
      <c r="CWM7" s="53">
        <f t="shared" ref="CWM7:CYX7" si="43">CWL7+0.1</f>
        <v>263.49999999999142</v>
      </c>
      <c r="CWN7" s="53">
        <f t="shared" si="43"/>
        <v>263.59999999999144</v>
      </c>
      <c r="CWO7" s="53">
        <f t="shared" si="43"/>
        <v>263.69999999999146</v>
      </c>
      <c r="CWP7" s="53">
        <f t="shared" si="43"/>
        <v>263.79999999999148</v>
      </c>
      <c r="CWQ7" s="53">
        <f t="shared" si="43"/>
        <v>263.89999999999151</v>
      </c>
      <c r="CWR7" s="53">
        <f t="shared" si="43"/>
        <v>263.99999999999153</v>
      </c>
      <c r="CWS7" s="53">
        <f t="shared" si="43"/>
        <v>264.09999999999155</v>
      </c>
      <c r="CWT7" s="53">
        <f t="shared" si="43"/>
        <v>264.19999999999158</v>
      </c>
      <c r="CWU7" s="53">
        <f t="shared" si="43"/>
        <v>264.2999999999916</v>
      </c>
      <c r="CWV7" s="53">
        <f t="shared" si="43"/>
        <v>264.39999999999162</v>
      </c>
      <c r="CWW7" s="53">
        <f t="shared" si="43"/>
        <v>264.49999999999164</v>
      </c>
      <c r="CWX7" s="53">
        <f t="shared" si="43"/>
        <v>264.59999999999167</v>
      </c>
      <c r="CWY7" s="53">
        <f t="shared" si="43"/>
        <v>264.69999999999169</v>
      </c>
      <c r="CWZ7" s="53">
        <f t="shared" si="43"/>
        <v>264.79999999999171</v>
      </c>
      <c r="CXA7" s="53">
        <f t="shared" si="43"/>
        <v>264.89999999999173</v>
      </c>
      <c r="CXB7" s="53">
        <f t="shared" si="43"/>
        <v>264.99999999999176</v>
      </c>
      <c r="CXC7" s="53">
        <f t="shared" si="43"/>
        <v>265.09999999999178</v>
      </c>
      <c r="CXD7" s="53">
        <f t="shared" si="43"/>
        <v>265.1999999999918</v>
      </c>
      <c r="CXE7" s="53">
        <f t="shared" si="43"/>
        <v>265.29999999999183</v>
      </c>
      <c r="CXF7" s="53">
        <f t="shared" si="43"/>
        <v>265.39999999999185</v>
      </c>
      <c r="CXG7" s="53">
        <f t="shared" si="43"/>
        <v>265.49999999999187</v>
      </c>
      <c r="CXH7" s="53">
        <f t="shared" si="43"/>
        <v>265.59999999999189</v>
      </c>
      <c r="CXI7" s="53">
        <f t="shared" si="43"/>
        <v>265.69999999999192</v>
      </c>
      <c r="CXJ7" s="53">
        <f t="shared" si="43"/>
        <v>265.79999999999194</v>
      </c>
      <c r="CXK7" s="53">
        <f t="shared" si="43"/>
        <v>265.89999999999196</v>
      </c>
      <c r="CXL7" s="53">
        <f t="shared" si="43"/>
        <v>265.99999999999199</v>
      </c>
      <c r="CXM7" s="53">
        <f t="shared" si="43"/>
        <v>266.09999999999201</v>
      </c>
      <c r="CXN7" s="53">
        <f t="shared" si="43"/>
        <v>266.19999999999203</v>
      </c>
      <c r="CXO7" s="53">
        <f t="shared" si="43"/>
        <v>266.29999999999205</v>
      </c>
      <c r="CXP7" s="53">
        <f t="shared" si="43"/>
        <v>266.39999999999208</v>
      </c>
      <c r="CXQ7" s="53">
        <f t="shared" si="43"/>
        <v>266.4999999999921</v>
      </c>
      <c r="CXR7" s="53">
        <f t="shared" si="43"/>
        <v>266.59999999999212</v>
      </c>
      <c r="CXS7" s="53">
        <f t="shared" si="43"/>
        <v>266.69999999999214</v>
      </c>
      <c r="CXT7" s="53">
        <f t="shared" si="43"/>
        <v>266.79999999999217</v>
      </c>
      <c r="CXU7" s="53">
        <f t="shared" si="43"/>
        <v>266.89999999999219</v>
      </c>
      <c r="CXV7" s="53">
        <f t="shared" si="43"/>
        <v>266.99999999999221</v>
      </c>
      <c r="CXW7" s="53">
        <f t="shared" si="43"/>
        <v>267.09999999999224</v>
      </c>
      <c r="CXX7" s="53">
        <f t="shared" si="43"/>
        <v>267.19999999999226</v>
      </c>
      <c r="CXY7" s="53">
        <f t="shared" si="43"/>
        <v>267.29999999999228</v>
      </c>
      <c r="CXZ7" s="53">
        <f t="shared" si="43"/>
        <v>267.3999999999923</v>
      </c>
      <c r="CYA7" s="53">
        <f t="shared" si="43"/>
        <v>267.49999999999233</v>
      </c>
      <c r="CYB7" s="53">
        <f t="shared" si="43"/>
        <v>267.59999999999235</v>
      </c>
      <c r="CYC7" s="53">
        <f t="shared" si="43"/>
        <v>267.69999999999237</v>
      </c>
      <c r="CYD7" s="53">
        <f t="shared" si="43"/>
        <v>267.79999999999239</v>
      </c>
      <c r="CYE7" s="53">
        <f t="shared" si="43"/>
        <v>267.89999999999242</v>
      </c>
      <c r="CYF7" s="53">
        <f t="shared" si="43"/>
        <v>267.99999999999244</v>
      </c>
      <c r="CYG7" s="53">
        <f t="shared" si="43"/>
        <v>268.09999999999246</v>
      </c>
      <c r="CYH7" s="53">
        <f t="shared" si="43"/>
        <v>268.19999999999249</v>
      </c>
      <c r="CYI7" s="53">
        <f t="shared" si="43"/>
        <v>268.29999999999251</v>
      </c>
      <c r="CYJ7" s="53">
        <f t="shared" si="43"/>
        <v>268.39999999999253</v>
      </c>
      <c r="CYK7" s="53">
        <f t="shared" si="43"/>
        <v>268.49999999999255</v>
      </c>
      <c r="CYL7" s="53">
        <f t="shared" si="43"/>
        <v>268.59999999999258</v>
      </c>
      <c r="CYM7" s="53">
        <f t="shared" si="43"/>
        <v>268.6999999999926</v>
      </c>
      <c r="CYN7" s="53">
        <f t="shared" si="43"/>
        <v>268.79999999999262</v>
      </c>
      <c r="CYO7" s="53">
        <f t="shared" si="43"/>
        <v>268.89999999999264</v>
      </c>
      <c r="CYP7" s="53">
        <f t="shared" si="43"/>
        <v>268.99999999999267</v>
      </c>
      <c r="CYQ7" s="53">
        <f t="shared" si="43"/>
        <v>269.09999999999269</v>
      </c>
      <c r="CYR7" s="53">
        <f t="shared" si="43"/>
        <v>269.19999999999271</v>
      </c>
      <c r="CYS7" s="53">
        <f t="shared" si="43"/>
        <v>269.29999999999274</v>
      </c>
      <c r="CYT7" s="53">
        <f t="shared" si="43"/>
        <v>269.39999999999276</v>
      </c>
      <c r="CYU7" s="53">
        <f t="shared" si="43"/>
        <v>269.49999999999278</v>
      </c>
      <c r="CYV7" s="53">
        <f t="shared" si="43"/>
        <v>269.5999999999928</v>
      </c>
      <c r="CYW7" s="53">
        <f t="shared" si="43"/>
        <v>269.69999999999283</v>
      </c>
      <c r="CYX7" s="53">
        <f t="shared" si="43"/>
        <v>269.79999999999285</v>
      </c>
      <c r="CYY7" s="53">
        <f t="shared" ref="CYY7:DBJ7" si="44">CYX7+0.1</f>
        <v>269.89999999999287</v>
      </c>
      <c r="CYZ7" s="53">
        <f t="shared" si="44"/>
        <v>269.99999999999289</v>
      </c>
      <c r="CZA7" s="53">
        <f t="shared" si="44"/>
        <v>270.09999999999292</v>
      </c>
      <c r="CZB7" s="53">
        <f t="shared" si="44"/>
        <v>270.19999999999294</v>
      </c>
      <c r="CZC7" s="53">
        <f t="shared" si="44"/>
        <v>270.29999999999296</v>
      </c>
      <c r="CZD7" s="53">
        <f t="shared" si="44"/>
        <v>270.39999999999299</v>
      </c>
      <c r="CZE7" s="53">
        <f t="shared" si="44"/>
        <v>270.49999999999301</v>
      </c>
      <c r="CZF7" s="53">
        <f t="shared" si="44"/>
        <v>270.59999999999303</v>
      </c>
      <c r="CZG7" s="53">
        <f t="shared" si="44"/>
        <v>270.69999999999305</v>
      </c>
      <c r="CZH7" s="53">
        <f t="shared" si="44"/>
        <v>270.79999999999308</v>
      </c>
      <c r="CZI7" s="53">
        <f t="shared" si="44"/>
        <v>270.8999999999931</v>
      </c>
      <c r="CZJ7" s="53">
        <f t="shared" si="44"/>
        <v>270.99999999999312</v>
      </c>
      <c r="CZK7" s="53">
        <f t="shared" si="44"/>
        <v>271.09999999999314</v>
      </c>
      <c r="CZL7" s="53">
        <f t="shared" si="44"/>
        <v>271.19999999999317</v>
      </c>
      <c r="CZM7" s="53">
        <f t="shared" si="44"/>
        <v>271.29999999999319</v>
      </c>
      <c r="CZN7" s="53">
        <f t="shared" si="44"/>
        <v>271.39999999999321</v>
      </c>
      <c r="CZO7" s="53">
        <f t="shared" si="44"/>
        <v>271.49999999999324</v>
      </c>
      <c r="CZP7" s="53">
        <f t="shared" si="44"/>
        <v>271.59999999999326</v>
      </c>
      <c r="CZQ7" s="53">
        <f t="shared" si="44"/>
        <v>271.69999999999328</v>
      </c>
      <c r="CZR7" s="53">
        <f t="shared" si="44"/>
        <v>271.7999999999933</v>
      </c>
      <c r="CZS7" s="53">
        <f t="shared" si="44"/>
        <v>271.89999999999333</v>
      </c>
      <c r="CZT7" s="53">
        <f t="shared" si="44"/>
        <v>271.99999999999335</v>
      </c>
      <c r="CZU7" s="53">
        <f t="shared" si="44"/>
        <v>272.09999999999337</v>
      </c>
      <c r="CZV7" s="53">
        <f t="shared" si="44"/>
        <v>272.19999999999339</v>
      </c>
      <c r="CZW7" s="53">
        <f t="shared" si="44"/>
        <v>272.29999999999342</v>
      </c>
      <c r="CZX7" s="53">
        <f t="shared" si="44"/>
        <v>272.39999999999344</v>
      </c>
      <c r="CZY7" s="53">
        <f t="shared" si="44"/>
        <v>272.49999999999346</v>
      </c>
      <c r="CZZ7" s="53">
        <f t="shared" si="44"/>
        <v>272.59999999999349</v>
      </c>
      <c r="DAA7" s="53">
        <f t="shared" si="44"/>
        <v>272.69999999999351</v>
      </c>
      <c r="DAB7" s="53">
        <f t="shared" si="44"/>
        <v>272.79999999999353</v>
      </c>
      <c r="DAC7" s="53">
        <f t="shared" si="44"/>
        <v>272.89999999999355</v>
      </c>
      <c r="DAD7" s="53">
        <f t="shared" si="44"/>
        <v>272.99999999999358</v>
      </c>
      <c r="DAE7" s="53">
        <f t="shared" si="44"/>
        <v>273.0999999999936</v>
      </c>
      <c r="DAF7" s="53">
        <f t="shared" si="44"/>
        <v>273.19999999999362</v>
      </c>
      <c r="DAG7" s="53">
        <f t="shared" si="44"/>
        <v>273.29999999999364</v>
      </c>
      <c r="DAH7" s="53">
        <f t="shared" si="44"/>
        <v>273.39999999999367</v>
      </c>
      <c r="DAI7" s="53">
        <f t="shared" si="44"/>
        <v>273.49999999999369</v>
      </c>
      <c r="DAJ7" s="53">
        <f t="shared" si="44"/>
        <v>273.59999999999371</v>
      </c>
      <c r="DAK7" s="53">
        <f t="shared" si="44"/>
        <v>273.69999999999374</v>
      </c>
      <c r="DAL7" s="53">
        <f t="shared" si="44"/>
        <v>273.79999999999376</v>
      </c>
      <c r="DAM7" s="53">
        <f t="shared" si="44"/>
        <v>273.89999999999378</v>
      </c>
      <c r="DAN7" s="53">
        <f t="shared" si="44"/>
        <v>273.9999999999938</v>
      </c>
      <c r="DAO7" s="53">
        <f t="shared" si="44"/>
        <v>274.09999999999383</v>
      </c>
      <c r="DAP7" s="53">
        <f t="shared" si="44"/>
        <v>274.19999999999385</v>
      </c>
      <c r="DAQ7" s="53">
        <f t="shared" si="44"/>
        <v>274.29999999999387</v>
      </c>
      <c r="DAR7" s="53">
        <f t="shared" si="44"/>
        <v>274.3999999999939</v>
      </c>
      <c r="DAS7" s="53">
        <f t="shared" si="44"/>
        <v>274.49999999999392</v>
      </c>
      <c r="DAT7" s="53">
        <f t="shared" si="44"/>
        <v>274.59999999999394</v>
      </c>
      <c r="DAU7" s="53">
        <f t="shared" si="44"/>
        <v>274.69999999999396</v>
      </c>
      <c r="DAV7" s="53">
        <f t="shared" si="44"/>
        <v>274.79999999999399</v>
      </c>
      <c r="DAW7" s="53">
        <f t="shared" si="44"/>
        <v>274.89999999999401</v>
      </c>
      <c r="DAX7" s="53">
        <f t="shared" si="44"/>
        <v>274.99999999999403</v>
      </c>
      <c r="DAY7" s="53">
        <f t="shared" si="44"/>
        <v>275.09999999999405</v>
      </c>
      <c r="DAZ7" s="53">
        <f t="shared" si="44"/>
        <v>275.19999999999408</v>
      </c>
      <c r="DBA7" s="53">
        <f t="shared" si="44"/>
        <v>275.2999999999941</v>
      </c>
      <c r="DBB7" s="53">
        <f t="shared" si="44"/>
        <v>275.39999999999412</v>
      </c>
      <c r="DBC7" s="53">
        <f t="shared" si="44"/>
        <v>275.49999999999415</v>
      </c>
      <c r="DBD7" s="53">
        <f t="shared" si="44"/>
        <v>275.59999999999417</v>
      </c>
      <c r="DBE7" s="53">
        <f t="shared" si="44"/>
        <v>275.69999999999419</v>
      </c>
      <c r="DBF7" s="53">
        <f t="shared" si="44"/>
        <v>275.79999999999421</v>
      </c>
      <c r="DBG7" s="53">
        <f t="shared" si="44"/>
        <v>275.89999999999424</v>
      </c>
      <c r="DBH7" s="53">
        <f t="shared" si="44"/>
        <v>275.99999999999426</v>
      </c>
      <c r="DBI7" s="53">
        <f t="shared" si="44"/>
        <v>276.09999999999428</v>
      </c>
      <c r="DBJ7" s="53">
        <f t="shared" si="44"/>
        <v>276.1999999999943</v>
      </c>
      <c r="DBK7" s="53">
        <f t="shared" ref="DBK7:DDV7" si="45">DBJ7+0.1</f>
        <v>276.29999999999433</v>
      </c>
      <c r="DBL7" s="53">
        <f t="shared" si="45"/>
        <v>276.39999999999435</v>
      </c>
      <c r="DBM7" s="53">
        <f t="shared" si="45"/>
        <v>276.49999999999437</v>
      </c>
      <c r="DBN7" s="53">
        <f t="shared" si="45"/>
        <v>276.5999999999944</v>
      </c>
      <c r="DBO7" s="53">
        <f t="shared" si="45"/>
        <v>276.69999999999442</v>
      </c>
      <c r="DBP7" s="53">
        <f t="shared" si="45"/>
        <v>276.79999999999444</v>
      </c>
      <c r="DBQ7" s="53">
        <f t="shared" si="45"/>
        <v>276.89999999999446</v>
      </c>
      <c r="DBR7" s="53">
        <f t="shared" si="45"/>
        <v>276.99999999999449</v>
      </c>
      <c r="DBS7" s="53">
        <f t="shared" si="45"/>
        <v>277.09999999999451</v>
      </c>
      <c r="DBT7" s="53">
        <f t="shared" si="45"/>
        <v>277.19999999999453</v>
      </c>
      <c r="DBU7" s="53">
        <f t="shared" si="45"/>
        <v>277.29999999999455</v>
      </c>
      <c r="DBV7" s="53">
        <f t="shared" si="45"/>
        <v>277.39999999999458</v>
      </c>
      <c r="DBW7" s="53">
        <f t="shared" si="45"/>
        <v>277.4999999999946</v>
      </c>
      <c r="DBX7" s="53">
        <f t="shared" si="45"/>
        <v>277.59999999999462</v>
      </c>
      <c r="DBY7" s="53">
        <f t="shared" si="45"/>
        <v>277.69999999999465</v>
      </c>
      <c r="DBZ7" s="53">
        <f t="shared" si="45"/>
        <v>277.79999999999467</v>
      </c>
      <c r="DCA7" s="53">
        <f t="shared" si="45"/>
        <v>277.89999999999469</v>
      </c>
      <c r="DCB7" s="53">
        <f t="shared" si="45"/>
        <v>277.99999999999471</v>
      </c>
      <c r="DCC7" s="53">
        <f t="shared" si="45"/>
        <v>278.09999999999474</v>
      </c>
      <c r="DCD7" s="53">
        <f t="shared" si="45"/>
        <v>278.19999999999476</v>
      </c>
      <c r="DCE7" s="53">
        <f t="shared" si="45"/>
        <v>278.29999999999478</v>
      </c>
      <c r="DCF7" s="53">
        <f t="shared" si="45"/>
        <v>278.3999999999948</v>
      </c>
      <c r="DCG7" s="53">
        <f t="shared" si="45"/>
        <v>278.49999999999483</v>
      </c>
      <c r="DCH7" s="53">
        <f t="shared" si="45"/>
        <v>278.59999999999485</v>
      </c>
      <c r="DCI7" s="53">
        <f t="shared" si="45"/>
        <v>278.69999999999487</v>
      </c>
      <c r="DCJ7" s="53">
        <f t="shared" si="45"/>
        <v>278.7999999999949</v>
      </c>
      <c r="DCK7" s="53">
        <f t="shared" si="45"/>
        <v>278.89999999999492</v>
      </c>
      <c r="DCL7" s="53">
        <f t="shared" si="45"/>
        <v>278.99999999999494</v>
      </c>
      <c r="DCM7" s="53">
        <f t="shared" si="45"/>
        <v>279.09999999999496</v>
      </c>
      <c r="DCN7" s="53">
        <f t="shared" si="45"/>
        <v>279.19999999999499</v>
      </c>
      <c r="DCO7" s="53">
        <f t="shared" si="45"/>
        <v>279.29999999999501</v>
      </c>
      <c r="DCP7" s="53">
        <f t="shared" si="45"/>
        <v>279.39999999999503</v>
      </c>
      <c r="DCQ7" s="53">
        <f t="shared" si="45"/>
        <v>279.49999999999505</v>
      </c>
      <c r="DCR7" s="53">
        <f t="shared" si="45"/>
        <v>279.59999999999508</v>
      </c>
      <c r="DCS7" s="53">
        <f t="shared" si="45"/>
        <v>279.6999999999951</v>
      </c>
      <c r="DCT7" s="53">
        <f t="shared" si="45"/>
        <v>279.79999999999512</v>
      </c>
      <c r="DCU7" s="53">
        <f t="shared" si="45"/>
        <v>279.89999999999515</v>
      </c>
      <c r="DCV7" s="53">
        <f t="shared" si="45"/>
        <v>279.99999999999517</v>
      </c>
      <c r="DCW7" s="53">
        <f t="shared" si="45"/>
        <v>280.09999999999519</v>
      </c>
      <c r="DCX7" s="53">
        <f t="shared" si="45"/>
        <v>280.19999999999521</v>
      </c>
      <c r="DCY7" s="53">
        <f t="shared" si="45"/>
        <v>280.29999999999524</v>
      </c>
      <c r="DCZ7" s="53">
        <f t="shared" si="45"/>
        <v>280.39999999999526</v>
      </c>
      <c r="DDA7" s="53">
        <f t="shared" si="45"/>
        <v>280.49999999999528</v>
      </c>
      <c r="DDB7" s="53">
        <f t="shared" si="45"/>
        <v>280.5999999999953</v>
      </c>
      <c r="DDC7" s="53">
        <f t="shared" si="45"/>
        <v>280.69999999999533</v>
      </c>
      <c r="DDD7" s="53">
        <f t="shared" si="45"/>
        <v>280.79999999999535</v>
      </c>
      <c r="DDE7" s="53">
        <f t="shared" si="45"/>
        <v>280.89999999999537</v>
      </c>
      <c r="DDF7" s="53">
        <f t="shared" si="45"/>
        <v>280.9999999999954</v>
      </c>
      <c r="DDG7" s="53">
        <f t="shared" si="45"/>
        <v>281.09999999999542</v>
      </c>
      <c r="DDH7" s="53">
        <f t="shared" si="45"/>
        <v>281.19999999999544</v>
      </c>
      <c r="DDI7" s="53">
        <f t="shared" si="45"/>
        <v>281.29999999999546</v>
      </c>
      <c r="DDJ7" s="53">
        <f t="shared" si="45"/>
        <v>281.39999999999549</v>
      </c>
      <c r="DDK7" s="53">
        <f t="shared" si="45"/>
        <v>281.49999999999551</v>
      </c>
      <c r="DDL7" s="53">
        <f t="shared" si="45"/>
        <v>281.59999999999553</v>
      </c>
      <c r="DDM7" s="53">
        <f t="shared" si="45"/>
        <v>281.69999999999555</v>
      </c>
      <c r="DDN7" s="53">
        <f t="shared" si="45"/>
        <v>281.79999999999558</v>
      </c>
      <c r="DDO7" s="53">
        <f t="shared" si="45"/>
        <v>281.8999999999956</v>
      </c>
      <c r="DDP7" s="53">
        <f t="shared" si="45"/>
        <v>281.99999999999562</v>
      </c>
      <c r="DDQ7" s="53">
        <f t="shared" si="45"/>
        <v>282.09999999999565</v>
      </c>
      <c r="DDR7" s="53">
        <f t="shared" si="45"/>
        <v>282.19999999999567</v>
      </c>
      <c r="DDS7" s="53">
        <f t="shared" si="45"/>
        <v>282.29999999999569</v>
      </c>
      <c r="DDT7" s="53">
        <f t="shared" si="45"/>
        <v>282.39999999999571</v>
      </c>
      <c r="DDU7" s="53">
        <f t="shared" si="45"/>
        <v>282.49999999999574</v>
      </c>
      <c r="DDV7" s="53">
        <f t="shared" si="45"/>
        <v>282.59999999999576</v>
      </c>
      <c r="DDW7" s="53">
        <f t="shared" ref="DDW7:DGH7" si="46">DDV7+0.1</f>
        <v>282.69999999999578</v>
      </c>
      <c r="DDX7" s="53">
        <f t="shared" si="46"/>
        <v>282.7999999999958</v>
      </c>
      <c r="DDY7" s="53">
        <f t="shared" si="46"/>
        <v>282.89999999999583</v>
      </c>
      <c r="DDZ7" s="53">
        <f t="shared" si="46"/>
        <v>282.99999999999585</v>
      </c>
      <c r="DEA7" s="53">
        <f t="shared" si="46"/>
        <v>283.09999999999587</v>
      </c>
      <c r="DEB7" s="53">
        <f t="shared" si="46"/>
        <v>283.1999999999959</v>
      </c>
      <c r="DEC7" s="53">
        <f t="shared" si="46"/>
        <v>283.29999999999592</v>
      </c>
      <c r="DED7" s="53">
        <f t="shared" si="46"/>
        <v>283.39999999999594</v>
      </c>
      <c r="DEE7" s="53">
        <f t="shared" si="46"/>
        <v>283.49999999999596</v>
      </c>
      <c r="DEF7" s="53">
        <f t="shared" si="46"/>
        <v>283.59999999999599</v>
      </c>
      <c r="DEG7" s="53">
        <f t="shared" si="46"/>
        <v>283.69999999999601</v>
      </c>
      <c r="DEH7" s="53">
        <f t="shared" si="46"/>
        <v>283.79999999999603</v>
      </c>
      <c r="DEI7" s="53">
        <f t="shared" si="46"/>
        <v>283.89999999999606</v>
      </c>
      <c r="DEJ7" s="53">
        <f t="shared" si="46"/>
        <v>283.99999999999608</v>
      </c>
      <c r="DEK7" s="53">
        <f t="shared" si="46"/>
        <v>284.0999999999961</v>
      </c>
      <c r="DEL7" s="53">
        <f t="shared" si="46"/>
        <v>284.19999999999612</v>
      </c>
      <c r="DEM7" s="53">
        <f t="shared" si="46"/>
        <v>284.29999999999615</v>
      </c>
      <c r="DEN7" s="53">
        <f t="shared" si="46"/>
        <v>284.39999999999617</v>
      </c>
      <c r="DEO7" s="53">
        <f t="shared" si="46"/>
        <v>284.49999999999619</v>
      </c>
      <c r="DEP7" s="53">
        <f t="shared" si="46"/>
        <v>284.59999999999621</v>
      </c>
      <c r="DEQ7" s="53">
        <f t="shared" si="46"/>
        <v>284.69999999999624</v>
      </c>
      <c r="DER7" s="53">
        <f t="shared" si="46"/>
        <v>284.79999999999626</v>
      </c>
      <c r="DES7" s="53">
        <f t="shared" si="46"/>
        <v>284.89999999999628</v>
      </c>
      <c r="DET7" s="53">
        <f t="shared" si="46"/>
        <v>284.99999999999631</v>
      </c>
      <c r="DEU7" s="53">
        <f t="shared" si="46"/>
        <v>285.09999999999633</v>
      </c>
      <c r="DEV7" s="53">
        <f t="shared" si="46"/>
        <v>285.19999999999635</v>
      </c>
      <c r="DEW7" s="53">
        <f t="shared" si="46"/>
        <v>285.29999999999637</v>
      </c>
      <c r="DEX7" s="53">
        <f t="shared" si="46"/>
        <v>285.3999999999964</v>
      </c>
      <c r="DEY7" s="53">
        <f t="shared" si="46"/>
        <v>285.49999999999642</v>
      </c>
      <c r="DEZ7" s="53">
        <f t="shared" si="46"/>
        <v>285.59999999999644</v>
      </c>
      <c r="DFA7" s="53">
        <f t="shared" si="46"/>
        <v>285.69999999999646</v>
      </c>
      <c r="DFB7" s="53">
        <f t="shared" si="46"/>
        <v>285.79999999999649</v>
      </c>
      <c r="DFC7" s="53">
        <f t="shared" si="46"/>
        <v>285.89999999999651</v>
      </c>
      <c r="DFD7" s="53">
        <f t="shared" si="46"/>
        <v>285.99999999999653</v>
      </c>
      <c r="DFE7" s="53">
        <f t="shared" si="46"/>
        <v>286.09999999999656</v>
      </c>
      <c r="DFF7" s="53">
        <f t="shared" si="46"/>
        <v>286.19999999999658</v>
      </c>
      <c r="DFG7" s="53">
        <f t="shared" si="46"/>
        <v>286.2999999999966</v>
      </c>
      <c r="DFH7" s="53">
        <f t="shared" si="46"/>
        <v>286.39999999999662</v>
      </c>
      <c r="DFI7" s="53">
        <f t="shared" si="46"/>
        <v>286.49999999999665</v>
      </c>
      <c r="DFJ7" s="53">
        <f t="shared" si="46"/>
        <v>286.59999999999667</v>
      </c>
      <c r="DFK7" s="53">
        <f t="shared" si="46"/>
        <v>286.69999999999669</v>
      </c>
      <c r="DFL7" s="53">
        <f t="shared" si="46"/>
        <v>286.79999999999671</v>
      </c>
      <c r="DFM7" s="53">
        <f t="shared" si="46"/>
        <v>286.89999999999674</v>
      </c>
      <c r="DFN7" s="53">
        <f t="shared" si="46"/>
        <v>286.99999999999676</v>
      </c>
      <c r="DFO7" s="53">
        <f t="shared" si="46"/>
        <v>287.09999999999678</v>
      </c>
      <c r="DFP7" s="53">
        <f t="shared" si="46"/>
        <v>287.19999999999681</v>
      </c>
      <c r="DFQ7" s="53">
        <f t="shared" si="46"/>
        <v>287.29999999999683</v>
      </c>
      <c r="DFR7" s="53">
        <f t="shared" si="46"/>
        <v>287.39999999999685</v>
      </c>
      <c r="DFS7" s="53">
        <f t="shared" si="46"/>
        <v>287.49999999999687</v>
      </c>
      <c r="DFT7" s="53">
        <f t="shared" si="46"/>
        <v>287.5999999999969</v>
      </c>
      <c r="DFU7" s="53">
        <f t="shared" si="46"/>
        <v>287.69999999999692</v>
      </c>
      <c r="DFV7" s="53">
        <f t="shared" si="46"/>
        <v>287.79999999999694</v>
      </c>
      <c r="DFW7" s="53">
        <f t="shared" si="46"/>
        <v>287.89999999999696</v>
      </c>
      <c r="DFX7" s="53">
        <f t="shared" si="46"/>
        <v>287.99999999999699</v>
      </c>
      <c r="DFY7" s="53">
        <f t="shared" si="46"/>
        <v>288.09999999999701</v>
      </c>
      <c r="DFZ7" s="53">
        <f t="shared" si="46"/>
        <v>288.19999999999703</v>
      </c>
      <c r="DGA7" s="53">
        <f t="shared" si="46"/>
        <v>288.29999999999706</v>
      </c>
      <c r="DGB7" s="53">
        <f t="shared" si="46"/>
        <v>288.39999999999708</v>
      </c>
      <c r="DGC7" s="53">
        <f t="shared" si="46"/>
        <v>288.4999999999971</v>
      </c>
      <c r="DGD7" s="53">
        <f t="shared" si="46"/>
        <v>288.59999999999712</v>
      </c>
      <c r="DGE7" s="53">
        <f t="shared" si="46"/>
        <v>288.69999999999715</v>
      </c>
      <c r="DGF7" s="53">
        <f t="shared" si="46"/>
        <v>288.79999999999717</v>
      </c>
      <c r="DGG7" s="53">
        <f t="shared" si="46"/>
        <v>288.89999999999719</v>
      </c>
      <c r="DGH7" s="53">
        <f t="shared" si="46"/>
        <v>288.99999999999721</v>
      </c>
      <c r="DGI7" s="53">
        <f t="shared" ref="DGI7:DIT7" si="47">DGH7+0.1</f>
        <v>289.09999999999724</v>
      </c>
      <c r="DGJ7" s="53">
        <f t="shared" si="47"/>
        <v>289.19999999999726</v>
      </c>
      <c r="DGK7" s="53">
        <f t="shared" si="47"/>
        <v>289.29999999999728</v>
      </c>
      <c r="DGL7" s="53">
        <f t="shared" si="47"/>
        <v>289.39999999999731</v>
      </c>
      <c r="DGM7" s="53">
        <f t="shared" si="47"/>
        <v>289.49999999999733</v>
      </c>
      <c r="DGN7" s="53">
        <f t="shared" si="47"/>
        <v>289.59999999999735</v>
      </c>
      <c r="DGO7" s="53">
        <f t="shared" si="47"/>
        <v>289.69999999999737</v>
      </c>
      <c r="DGP7" s="53">
        <f t="shared" si="47"/>
        <v>289.7999999999974</v>
      </c>
      <c r="DGQ7" s="53">
        <f t="shared" si="47"/>
        <v>289.89999999999742</v>
      </c>
      <c r="DGR7" s="53">
        <f t="shared" si="47"/>
        <v>289.99999999999744</v>
      </c>
      <c r="DGS7" s="53">
        <f t="shared" si="47"/>
        <v>290.09999999999746</v>
      </c>
      <c r="DGT7" s="53">
        <f t="shared" si="47"/>
        <v>290.19999999999749</v>
      </c>
      <c r="DGU7" s="53">
        <f t="shared" si="47"/>
        <v>290.29999999999751</v>
      </c>
      <c r="DGV7" s="53">
        <f t="shared" si="47"/>
        <v>290.39999999999753</v>
      </c>
      <c r="DGW7" s="53">
        <f t="shared" si="47"/>
        <v>290.49999999999756</v>
      </c>
      <c r="DGX7" s="53">
        <f t="shared" si="47"/>
        <v>290.59999999999758</v>
      </c>
      <c r="DGY7" s="53">
        <f t="shared" si="47"/>
        <v>290.6999999999976</v>
      </c>
      <c r="DGZ7" s="53">
        <f t="shared" si="47"/>
        <v>290.79999999999762</v>
      </c>
      <c r="DHA7" s="53">
        <f t="shared" si="47"/>
        <v>290.89999999999765</v>
      </c>
      <c r="DHB7" s="53">
        <f t="shared" si="47"/>
        <v>290.99999999999767</v>
      </c>
      <c r="DHC7" s="53">
        <f t="shared" si="47"/>
        <v>291.09999999999769</v>
      </c>
      <c r="DHD7" s="53">
        <f t="shared" si="47"/>
        <v>291.19999999999771</v>
      </c>
      <c r="DHE7" s="53">
        <f t="shared" si="47"/>
        <v>291.29999999999774</v>
      </c>
      <c r="DHF7" s="53">
        <f t="shared" si="47"/>
        <v>291.39999999999776</v>
      </c>
      <c r="DHG7" s="53">
        <f t="shared" si="47"/>
        <v>291.49999999999778</v>
      </c>
      <c r="DHH7" s="53">
        <f t="shared" si="47"/>
        <v>291.59999999999781</v>
      </c>
      <c r="DHI7" s="53">
        <f t="shared" si="47"/>
        <v>291.69999999999783</v>
      </c>
      <c r="DHJ7" s="53">
        <f t="shared" si="47"/>
        <v>291.79999999999785</v>
      </c>
      <c r="DHK7" s="53">
        <f t="shared" si="47"/>
        <v>291.89999999999787</v>
      </c>
      <c r="DHL7" s="53">
        <f t="shared" si="47"/>
        <v>291.9999999999979</v>
      </c>
      <c r="DHM7" s="53">
        <f t="shared" si="47"/>
        <v>292.09999999999792</v>
      </c>
      <c r="DHN7" s="53">
        <f t="shared" si="47"/>
        <v>292.19999999999794</v>
      </c>
      <c r="DHO7" s="53">
        <f t="shared" si="47"/>
        <v>292.29999999999797</v>
      </c>
      <c r="DHP7" s="53">
        <f t="shared" si="47"/>
        <v>292.39999999999799</v>
      </c>
      <c r="DHQ7" s="53">
        <f t="shared" si="47"/>
        <v>292.49999999999801</v>
      </c>
      <c r="DHR7" s="53">
        <f t="shared" si="47"/>
        <v>292.59999999999803</v>
      </c>
      <c r="DHS7" s="53">
        <f t="shared" si="47"/>
        <v>292.69999999999806</v>
      </c>
      <c r="DHT7" s="53">
        <f t="shared" si="47"/>
        <v>292.79999999999808</v>
      </c>
      <c r="DHU7" s="53">
        <f t="shared" si="47"/>
        <v>292.8999999999981</v>
      </c>
      <c r="DHV7" s="53">
        <f t="shared" si="47"/>
        <v>292.99999999999812</v>
      </c>
      <c r="DHW7" s="53">
        <f t="shared" si="47"/>
        <v>293.09999999999815</v>
      </c>
      <c r="DHX7" s="53">
        <f t="shared" si="47"/>
        <v>293.19999999999817</v>
      </c>
      <c r="DHY7" s="53">
        <f t="shared" si="47"/>
        <v>293.29999999999819</v>
      </c>
      <c r="DHZ7" s="53">
        <f t="shared" si="47"/>
        <v>293.39999999999822</v>
      </c>
      <c r="DIA7" s="53">
        <f t="shared" si="47"/>
        <v>293.49999999999824</v>
      </c>
      <c r="DIB7" s="53">
        <f t="shared" si="47"/>
        <v>293.59999999999826</v>
      </c>
      <c r="DIC7" s="53">
        <f t="shared" si="47"/>
        <v>293.69999999999828</v>
      </c>
      <c r="DID7" s="53">
        <f t="shared" si="47"/>
        <v>293.79999999999831</v>
      </c>
      <c r="DIE7" s="53">
        <f t="shared" si="47"/>
        <v>293.89999999999833</v>
      </c>
      <c r="DIF7" s="53">
        <f t="shared" si="47"/>
        <v>293.99999999999835</v>
      </c>
      <c r="DIG7" s="53">
        <f t="shared" si="47"/>
        <v>294.09999999999837</v>
      </c>
      <c r="DIH7" s="53">
        <f t="shared" si="47"/>
        <v>294.1999999999984</v>
      </c>
      <c r="DII7" s="53">
        <f t="shared" si="47"/>
        <v>294.29999999999842</v>
      </c>
      <c r="DIJ7" s="53">
        <f t="shared" si="47"/>
        <v>294.39999999999844</v>
      </c>
      <c r="DIK7" s="53">
        <f t="shared" si="47"/>
        <v>294.49999999999847</v>
      </c>
      <c r="DIL7" s="53">
        <f t="shared" si="47"/>
        <v>294.59999999999849</v>
      </c>
      <c r="DIM7" s="53">
        <f t="shared" si="47"/>
        <v>294.69999999999851</v>
      </c>
      <c r="DIN7" s="53">
        <f t="shared" si="47"/>
        <v>294.79999999999853</v>
      </c>
      <c r="DIO7" s="53">
        <f t="shared" si="47"/>
        <v>294.89999999999856</v>
      </c>
      <c r="DIP7" s="53">
        <f t="shared" si="47"/>
        <v>294.99999999999858</v>
      </c>
      <c r="DIQ7" s="53">
        <f t="shared" si="47"/>
        <v>295.0999999999986</v>
      </c>
      <c r="DIR7" s="53">
        <f t="shared" si="47"/>
        <v>295.19999999999862</v>
      </c>
      <c r="DIS7" s="53">
        <f t="shared" si="47"/>
        <v>295.29999999999865</v>
      </c>
      <c r="DIT7" s="53">
        <f t="shared" si="47"/>
        <v>295.39999999999867</v>
      </c>
      <c r="DIU7" s="53">
        <f t="shared" ref="DIU7:DLF7" si="48">DIT7+0.1</f>
        <v>295.49999999999869</v>
      </c>
      <c r="DIV7" s="53">
        <f t="shared" si="48"/>
        <v>295.59999999999872</v>
      </c>
      <c r="DIW7" s="53">
        <f t="shared" si="48"/>
        <v>295.69999999999874</v>
      </c>
      <c r="DIX7" s="53">
        <f t="shared" si="48"/>
        <v>295.79999999999876</v>
      </c>
      <c r="DIY7" s="53">
        <f t="shared" si="48"/>
        <v>295.89999999999878</v>
      </c>
      <c r="DIZ7" s="53">
        <f t="shared" si="48"/>
        <v>295.99999999999881</v>
      </c>
      <c r="DJA7" s="53">
        <f t="shared" si="48"/>
        <v>296.09999999999883</v>
      </c>
      <c r="DJB7" s="53">
        <f t="shared" si="48"/>
        <v>296.19999999999885</v>
      </c>
      <c r="DJC7" s="53">
        <f t="shared" si="48"/>
        <v>296.29999999999887</v>
      </c>
      <c r="DJD7" s="53">
        <f t="shared" si="48"/>
        <v>296.3999999999989</v>
      </c>
      <c r="DJE7" s="53">
        <f t="shared" si="48"/>
        <v>296.49999999999892</v>
      </c>
      <c r="DJF7" s="53">
        <f t="shared" si="48"/>
        <v>296.59999999999894</v>
      </c>
      <c r="DJG7" s="53">
        <f t="shared" si="48"/>
        <v>296.69999999999897</v>
      </c>
      <c r="DJH7" s="53">
        <f t="shared" si="48"/>
        <v>296.79999999999899</v>
      </c>
      <c r="DJI7" s="53">
        <f t="shared" si="48"/>
        <v>296.89999999999901</v>
      </c>
      <c r="DJJ7" s="53">
        <f t="shared" si="48"/>
        <v>296.99999999999903</v>
      </c>
      <c r="DJK7" s="53">
        <f t="shared" si="48"/>
        <v>297.09999999999906</v>
      </c>
      <c r="DJL7" s="53">
        <f t="shared" si="48"/>
        <v>297.19999999999908</v>
      </c>
      <c r="DJM7" s="53">
        <f t="shared" si="48"/>
        <v>297.2999999999991</v>
      </c>
      <c r="DJN7" s="53">
        <f t="shared" si="48"/>
        <v>297.39999999999912</v>
      </c>
      <c r="DJO7" s="53">
        <f t="shared" si="48"/>
        <v>297.49999999999915</v>
      </c>
      <c r="DJP7" s="53">
        <f t="shared" si="48"/>
        <v>297.59999999999917</v>
      </c>
      <c r="DJQ7" s="53">
        <f t="shared" si="48"/>
        <v>297.69999999999919</v>
      </c>
      <c r="DJR7" s="53">
        <f t="shared" si="48"/>
        <v>297.79999999999922</v>
      </c>
      <c r="DJS7" s="53">
        <f t="shared" si="48"/>
        <v>297.89999999999924</v>
      </c>
      <c r="DJT7" s="53">
        <f t="shared" si="48"/>
        <v>297.99999999999926</v>
      </c>
      <c r="DJU7" s="53">
        <f t="shared" si="48"/>
        <v>298.09999999999928</v>
      </c>
      <c r="DJV7" s="53">
        <f t="shared" si="48"/>
        <v>298.19999999999931</v>
      </c>
      <c r="DJW7" s="53">
        <f t="shared" si="48"/>
        <v>298.29999999999933</v>
      </c>
      <c r="DJX7" s="53">
        <f t="shared" si="48"/>
        <v>298.39999999999935</v>
      </c>
      <c r="DJY7" s="53">
        <f t="shared" si="48"/>
        <v>298.49999999999937</v>
      </c>
      <c r="DJZ7" s="53">
        <f t="shared" si="48"/>
        <v>298.5999999999994</v>
      </c>
      <c r="DKA7" s="53">
        <f t="shared" si="48"/>
        <v>298.69999999999942</v>
      </c>
      <c r="DKB7" s="53">
        <f t="shared" si="48"/>
        <v>298.79999999999944</v>
      </c>
      <c r="DKC7" s="53">
        <f t="shared" si="48"/>
        <v>298.89999999999947</v>
      </c>
      <c r="DKD7" s="53">
        <f t="shared" si="48"/>
        <v>298.99999999999949</v>
      </c>
      <c r="DKE7" s="53">
        <f t="shared" si="48"/>
        <v>299.09999999999951</v>
      </c>
      <c r="DKF7" s="53">
        <f t="shared" si="48"/>
        <v>299.19999999999953</v>
      </c>
      <c r="DKG7" s="53">
        <f t="shared" si="48"/>
        <v>299.29999999999956</v>
      </c>
      <c r="DKH7" s="53">
        <f t="shared" si="48"/>
        <v>299.39999999999958</v>
      </c>
      <c r="DKI7" s="53">
        <f t="shared" si="48"/>
        <v>299.4999999999996</v>
      </c>
      <c r="DKJ7" s="53">
        <f t="shared" si="48"/>
        <v>299.59999999999962</v>
      </c>
      <c r="DKK7" s="53">
        <f t="shared" si="48"/>
        <v>299.69999999999965</v>
      </c>
      <c r="DKL7" s="53">
        <f t="shared" si="48"/>
        <v>299.79999999999967</v>
      </c>
      <c r="DKM7" s="53">
        <f t="shared" si="48"/>
        <v>299.89999999999969</v>
      </c>
      <c r="DKN7" s="53">
        <f t="shared" si="48"/>
        <v>299.99999999999972</v>
      </c>
      <c r="DKO7" s="53">
        <f t="shared" si="48"/>
        <v>300.09999999999974</v>
      </c>
      <c r="DKP7" s="53">
        <f t="shared" si="48"/>
        <v>300.19999999999976</v>
      </c>
      <c r="DKQ7" s="53">
        <f t="shared" si="48"/>
        <v>300.29999999999978</v>
      </c>
      <c r="DKR7" s="53">
        <f t="shared" si="48"/>
        <v>300.39999999999981</v>
      </c>
      <c r="DKS7" s="53">
        <f t="shared" si="48"/>
        <v>300.49999999999983</v>
      </c>
      <c r="DKT7" s="53">
        <f t="shared" si="48"/>
        <v>300.59999999999985</v>
      </c>
      <c r="DKU7" s="53">
        <f t="shared" si="48"/>
        <v>300.69999999999987</v>
      </c>
      <c r="DKV7" s="53">
        <f t="shared" si="48"/>
        <v>300.7999999999999</v>
      </c>
      <c r="DKW7" s="53">
        <f t="shared" si="48"/>
        <v>300.89999999999992</v>
      </c>
      <c r="DKX7" s="53">
        <f t="shared" si="48"/>
        <v>300.99999999999994</v>
      </c>
      <c r="DKY7" s="53">
        <f t="shared" si="48"/>
        <v>301.09999999999997</v>
      </c>
      <c r="DKZ7" s="53">
        <f t="shared" si="48"/>
        <v>301.2</v>
      </c>
      <c r="DLA7" s="53">
        <f t="shared" si="48"/>
        <v>301.3</v>
      </c>
      <c r="DLB7" s="53">
        <f t="shared" si="48"/>
        <v>301.40000000000003</v>
      </c>
      <c r="DLC7" s="53">
        <f t="shared" si="48"/>
        <v>301.50000000000006</v>
      </c>
      <c r="DLD7" s="53">
        <f t="shared" si="48"/>
        <v>301.60000000000008</v>
      </c>
      <c r="DLE7" s="53">
        <f t="shared" si="48"/>
        <v>301.7000000000001</v>
      </c>
      <c r="DLF7" s="53">
        <f t="shared" si="48"/>
        <v>301.80000000000013</v>
      </c>
      <c r="DLG7" s="53">
        <f t="shared" ref="DLG7:DNR7" si="49">DLF7+0.1</f>
        <v>301.90000000000015</v>
      </c>
      <c r="DLH7" s="53">
        <f t="shared" si="49"/>
        <v>302.00000000000017</v>
      </c>
      <c r="DLI7" s="53">
        <f t="shared" si="49"/>
        <v>302.10000000000019</v>
      </c>
      <c r="DLJ7" s="53">
        <f t="shared" si="49"/>
        <v>302.20000000000022</v>
      </c>
      <c r="DLK7" s="53">
        <f t="shared" si="49"/>
        <v>302.30000000000024</v>
      </c>
      <c r="DLL7" s="53">
        <f t="shared" si="49"/>
        <v>302.40000000000026</v>
      </c>
      <c r="DLM7" s="53">
        <f t="shared" si="49"/>
        <v>302.50000000000028</v>
      </c>
      <c r="DLN7" s="53">
        <f t="shared" si="49"/>
        <v>302.60000000000031</v>
      </c>
      <c r="DLO7" s="53">
        <f t="shared" si="49"/>
        <v>302.70000000000033</v>
      </c>
      <c r="DLP7" s="53">
        <f t="shared" si="49"/>
        <v>302.80000000000035</v>
      </c>
      <c r="DLQ7" s="53">
        <f t="shared" si="49"/>
        <v>302.90000000000038</v>
      </c>
      <c r="DLR7" s="53">
        <f t="shared" si="49"/>
        <v>303.0000000000004</v>
      </c>
      <c r="DLS7" s="53">
        <f t="shared" si="49"/>
        <v>303.10000000000042</v>
      </c>
      <c r="DLT7" s="53">
        <f t="shared" si="49"/>
        <v>303.20000000000044</v>
      </c>
      <c r="DLU7" s="53">
        <f t="shared" si="49"/>
        <v>303.30000000000047</v>
      </c>
      <c r="DLV7" s="53">
        <f t="shared" si="49"/>
        <v>303.40000000000049</v>
      </c>
      <c r="DLW7" s="53">
        <f t="shared" si="49"/>
        <v>303.50000000000051</v>
      </c>
      <c r="DLX7" s="53">
        <f t="shared" si="49"/>
        <v>303.60000000000053</v>
      </c>
      <c r="DLY7" s="53">
        <f t="shared" si="49"/>
        <v>303.70000000000056</v>
      </c>
      <c r="DLZ7" s="53">
        <f t="shared" si="49"/>
        <v>303.80000000000058</v>
      </c>
      <c r="DMA7" s="53">
        <f t="shared" si="49"/>
        <v>303.9000000000006</v>
      </c>
      <c r="DMB7" s="53">
        <f t="shared" si="49"/>
        <v>304.00000000000063</v>
      </c>
      <c r="DMC7" s="53">
        <f t="shared" si="49"/>
        <v>304.10000000000065</v>
      </c>
      <c r="DMD7" s="53">
        <f t="shared" si="49"/>
        <v>304.20000000000067</v>
      </c>
      <c r="DME7" s="53">
        <f t="shared" si="49"/>
        <v>304.30000000000069</v>
      </c>
      <c r="DMF7" s="53">
        <f t="shared" si="49"/>
        <v>304.40000000000072</v>
      </c>
      <c r="DMG7" s="53">
        <f t="shared" si="49"/>
        <v>304.50000000000074</v>
      </c>
      <c r="DMH7" s="53">
        <f t="shared" si="49"/>
        <v>304.60000000000076</v>
      </c>
      <c r="DMI7" s="53">
        <f t="shared" si="49"/>
        <v>304.70000000000078</v>
      </c>
      <c r="DMJ7" s="53">
        <f t="shared" si="49"/>
        <v>304.80000000000081</v>
      </c>
      <c r="DMK7" s="53">
        <f t="shared" si="49"/>
        <v>304.90000000000083</v>
      </c>
      <c r="DML7" s="53">
        <f t="shared" si="49"/>
        <v>305.00000000000085</v>
      </c>
      <c r="DMM7" s="53">
        <f t="shared" si="49"/>
        <v>305.10000000000088</v>
      </c>
      <c r="DMN7" s="53">
        <f t="shared" si="49"/>
        <v>305.2000000000009</v>
      </c>
      <c r="DMO7" s="53">
        <f t="shared" si="49"/>
        <v>305.30000000000092</v>
      </c>
      <c r="DMP7" s="53">
        <f t="shared" si="49"/>
        <v>305.40000000000094</v>
      </c>
      <c r="DMQ7" s="53">
        <f t="shared" si="49"/>
        <v>305.50000000000097</v>
      </c>
      <c r="DMR7" s="53">
        <f t="shared" si="49"/>
        <v>305.60000000000099</v>
      </c>
      <c r="DMS7" s="53">
        <f t="shared" si="49"/>
        <v>305.70000000000101</v>
      </c>
      <c r="DMT7" s="53">
        <f t="shared" si="49"/>
        <v>305.80000000000103</v>
      </c>
      <c r="DMU7" s="53">
        <f t="shared" si="49"/>
        <v>305.90000000000106</v>
      </c>
      <c r="DMV7" s="53">
        <f t="shared" si="49"/>
        <v>306.00000000000108</v>
      </c>
      <c r="DMW7" s="53">
        <f t="shared" si="49"/>
        <v>306.1000000000011</v>
      </c>
      <c r="DMX7" s="53">
        <f t="shared" si="49"/>
        <v>306.20000000000113</v>
      </c>
      <c r="DMY7" s="53">
        <f t="shared" si="49"/>
        <v>306.30000000000115</v>
      </c>
      <c r="DMZ7" s="53">
        <f t="shared" si="49"/>
        <v>306.40000000000117</v>
      </c>
      <c r="DNA7" s="53">
        <f t="shared" si="49"/>
        <v>306.50000000000119</v>
      </c>
      <c r="DNB7" s="53">
        <f t="shared" si="49"/>
        <v>306.60000000000122</v>
      </c>
      <c r="DNC7" s="53">
        <f t="shared" si="49"/>
        <v>306.70000000000124</v>
      </c>
      <c r="DND7" s="53">
        <f t="shared" si="49"/>
        <v>306.80000000000126</v>
      </c>
      <c r="DNE7" s="53">
        <f t="shared" si="49"/>
        <v>306.90000000000128</v>
      </c>
      <c r="DNF7" s="53">
        <f t="shared" si="49"/>
        <v>307.00000000000131</v>
      </c>
      <c r="DNG7" s="53">
        <f t="shared" si="49"/>
        <v>307.10000000000133</v>
      </c>
      <c r="DNH7" s="53">
        <f t="shared" si="49"/>
        <v>307.20000000000135</v>
      </c>
      <c r="DNI7" s="53">
        <f t="shared" si="49"/>
        <v>307.30000000000138</v>
      </c>
      <c r="DNJ7" s="53">
        <f t="shared" si="49"/>
        <v>307.4000000000014</v>
      </c>
      <c r="DNK7" s="53">
        <f t="shared" si="49"/>
        <v>307.50000000000142</v>
      </c>
      <c r="DNL7" s="53">
        <f t="shared" si="49"/>
        <v>307.60000000000144</v>
      </c>
      <c r="DNM7" s="53">
        <f t="shared" si="49"/>
        <v>307.70000000000147</v>
      </c>
      <c r="DNN7" s="53">
        <f t="shared" si="49"/>
        <v>307.80000000000149</v>
      </c>
      <c r="DNO7" s="53">
        <f t="shared" si="49"/>
        <v>307.90000000000151</v>
      </c>
      <c r="DNP7" s="53">
        <f t="shared" si="49"/>
        <v>308.00000000000153</v>
      </c>
      <c r="DNQ7" s="53">
        <f t="shared" si="49"/>
        <v>308.10000000000156</v>
      </c>
      <c r="DNR7" s="53">
        <f t="shared" si="49"/>
        <v>308.20000000000158</v>
      </c>
      <c r="DNS7" s="53">
        <f t="shared" ref="DNS7:DOK7" si="50">DNR7+0.1</f>
        <v>308.3000000000016</v>
      </c>
      <c r="DNT7" s="53">
        <f t="shared" si="50"/>
        <v>308.40000000000163</v>
      </c>
      <c r="DNU7" s="53">
        <f t="shared" si="50"/>
        <v>308.50000000000165</v>
      </c>
      <c r="DNV7" s="53">
        <f t="shared" si="50"/>
        <v>308.60000000000167</v>
      </c>
      <c r="DNW7" s="53">
        <f t="shared" si="50"/>
        <v>308.70000000000169</v>
      </c>
      <c r="DNX7" s="53">
        <f t="shared" si="50"/>
        <v>308.80000000000172</v>
      </c>
      <c r="DNY7" s="53">
        <f t="shared" si="50"/>
        <v>308.90000000000174</v>
      </c>
      <c r="DNZ7" s="53">
        <f t="shared" si="50"/>
        <v>309.00000000000176</v>
      </c>
      <c r="DOA7" s="53">
        <f t="shared" si="50"/>
        <v>309.10000000000178</v>
      </c>
      <c r="DOB7" s="53">
        <f t="shared" si="50"/>
        <v>309.20000000000181</v>
      </c>
      <c r="DOC7" s="53">
        <f t="shared" si="50"/>
        <v>309.30000000000183</v>
      </c>
      <c r="DOD7" s="53">
        <f t="shared" si="50"/>
        <v>309.40000000000185</v>
      </c>
      <c r="DOE7" s="53">
        <f t="shared" si="50"/>
        <v>309.50000000000188</v>
      </c>
      <c r="DOF7" s="53">
        <f t="shared" si="50"/>
        <v>309.6000000000019</v>
      </c>
      <c r="DOG7" s="53">
        <f t="shared" si="50"/>
        <v>309.70000000000192</v>
      </c>
      <c r="DOH7" s="53">
        <f t="shared" si="50"/>
        <v>309.80000000000194</v>
      </c>
      <c r="DOI7" s="53">
        <f t="shared" si="50"/>
        <v>309.90000000000197</v>
      </c>
      <c r="DOJ7" s="53">
        <f t="shared" si="50"/>
        <v>310.00000000000199</v>
      </c>
      <c r="DOK7" s="53">
        <f t="shared" si="50"/>
        <v>310.10000000000201</v>
      </c>
      <c r="DOL7" s="53"/>
      <c r="DOM7" s="53"/>
      <c r="DON7" s="53"/>
      <c r="DOO7" s="53"/>
      <c r="DOP7" s="53"/>
      <c r="DOQ7" s="53"/>
      <c r="DOR7" s="53"/>
      <c r="DOS7" s="53"/>
      <c r="DOT7" s="53"/>
      <c r="DOU7" s="53"/>
      <c r="DOV7" s="53"/>
      <c r="DOW7" s="53"/>
      <c r="DOX7" s="53"/>
      <c r="DOY7" s="53"/>
      <c r="DOZ7" s="53"/>
      <c r="DPA7" s="53"/>
      <c r="DPB7" s="53"/>
      <c r="DPC7" s="53"/>
      <c r="DPD7" s="53"/>
      <c r="DPE7" s="53"/>
      <c r="DPF7" s="53"/>
      <c r="DPG7" s="53"/>
      <c r="DPH7" s="53"/>
      <c r="DPI7" s="53"/>
      <c r="DPJ7" s="53"/>
      <c r="DPK7" s="53"/>
      <c r="DPL7" s="53"/>
      <c r="DPM7" s="53"/>
      <c r="DPN7" s="53"/>
      <c r="DPO7" s="53"/>
      <c r="DPP7" s="53"/>
      <c r="DPQ7" s="53"/>
      <c r="DPR7" s="53"/>
      <c r="DPS7" s="53"/>
      <c r="DPT7" s="53"/>
      <c r="DPU7" s="53"/>
      <c r="DPV7" s="53"/>
      <c r="DPW7" s="53"/>
      <c r="DPX7" s="53"/>
      <c r="DPY7" s="53"/>
      <c r="DPZ7" s="53"/>
      <c r="DQA7" s="53"/>
      <c r="DQB7" s="53"/>
      <c r="DQC7" s="53"/>
      <c r="DQD7" s="53"/>
      <c r="DQE7" s="53"/>
      <c r="DQF7" s="53"/>
      <c r="DQG7" s="53"/>
      <c r="DQH7" s="53"/>
      <c r="DQI7" s="53"/>
      <c r="DQJ7" s="53"/>
      <c r="DQK7" s="53"/>
      <c r="DQL7" s="53"/>
      <c r="DQM7" s="53"/>
      <c r="DQN7" s="53"/>
      <c r="DQO7" s="53"/>
      <c r="DQP7" s="53"/>
      <c r="DQQ7" s="53"/>
      <c r="DQR7" s="53"/>
      <c r="DQS7" s="53"/>
      <c r="DQT7" s="53"/>
      <c r="DQU7" s="53"/>
      <c r="DQV7" s="53"/>
      <c r="DQW7" s="53"/>
      <c r="DQX7" s="53"/>
      <c r="DQY7" s="53"/>
      <c r="DQZ7" s="53"/>
      <c r="DRA7" s="53"/>
      <c r="DRB7" s="53"/>
      <c r="DRC7" s="53"/>
      <c r="DRD7" s="53"/>
      <c r="DRE7" s="53"/>
      <c r="DRF7" s="53"/>
      <c r="DRG7" s="53"/>
      <c r="DRH7" s="53"/>
      <c r="DRI7" s="53"/>
      <c r="DRJ7" s="53"/>
      <c r="DRK7" s="53"/>
      <c r="DRL7" s="53"/>
      <c r="DRM7" s="53"/>
      <c r="DRN7" s="53"/>
      <c r="DRO7" s="53"/>
      <c r="DRP7" s="53"/>
      <c r="DRQ7" s="53"/>
      <c r="DRR7" s="53"/>
      <c r="DRS7" s="53"/>
      <c r="DRT7" s="53"/>
      <c r="DRU7" s="53"/>
      <c r="DRV7" s="53"/>
      <c r="DRW7" s="53"/>
      <c r="DRX7" s="53"/>
      <c r="DRY7" s="53"/>
      <c r="DRZ7" s="53"/>
      <c r="DSA7" s="53"/>
      <c r="DSB7" s="53"/>
      <c r="DSC7" s="53"/>
      <c r="DSD7" s="53"/>
      <c r="DSE7" s="53"/>
      <c r="DSF7" s="53"/>
      <c r="DSG7" s="53"/>
      <c r="DSH7" s="53"/>
      <c r="DSI7" s="53"/>
      <c r="DSJ7" s="53"/>
      <c r="DSK7" s="53"/>
      <c r="DSL7" s="53"/>
      <c r="DSM7" s="53"/>
      <c r="DSN7" s="53"/>
      <c r="DSO7" s="53"/>
      <c r="DSP7" s="53"/>
      <c r="DSQ7" s="53"/>
      <c r="DSR7" s="53"/>
      <c r="DSS7" s="53"/>
      <c r="DST7" s="53"/>
      <c r="DSU7" s="53"/>
      <c r="DSV7" s="53"/>
      <c r="DSW7" s="53"/>
      <c r="DSX7" s="53"/>
      <c r="DSY7" s="53"/>
      <c r="DSZ7" s="53"/>
      <c r="DTA7" s="53"/>
      <c r="DTB7" s="53"/>
      <c r="DTC7" s="53"/>
      <c r="DTD7" s="53"/>
      <c r="DTE7" s="53"/>
      <c r="DTF7" s="53"/>
      <c r="DTG7" s="53"/>
      <c r="DTH7" s="53"/>
      <c r="DTI7" s="53"/>
      <c r="DTJ7" s="53"/>
      <c r="DTK7" s="53"/>
      <c r="DTL7" s="53"/>
      <c r="DTM7" s="53"/>
      <c r="DTN7" s="53"/>
      <c r="DTO7" s="53"/>
      <c r="DTP7" s="53"/>
      <c r="DTQ7" s="53"/>
      <c r="DTR7" s="53"/>
      <c r="DTS7" s="53"/>
      <c r="DTT7" s="53"/>
      <c r="DTU7" s="53"/>
      <c r="DTV7" s="53"/>
      <c r="DTW7" s="53"/>
      <c r="DTX7" s="53"/>
      <c r="DTY7" s="53"/>
      <c r="DTZ7" s="53"/>
      <c r="DUA7" s="53"/>
      <c r="DUB7" s="53"/>
      <c r="DUC7" s="53"/>
      <c r="DUD7" s="53"/>
      <c r="DUE7" s="53"/>
      <c r="DUF7" s="53"/>
      <c r="DUG7" s="53"/>
      <c r="DUH7" s="53"/>
      <c r="DUI7" s="53"/>
      <c r="DUJ7" s="53"/>
      <c r="DUK7" s="53"/>
      <c r="DUL7" s="53"/>
      <c r="DUM7" s="53"/>
      <c r="DUN7" s="53"/>
      <c r="DUO7" s="53"/>
      <c r="DUP7" s="53"/>
      <c r="DUQ7" s="53"/>
      <c r="DUR7" s="53"/>
      <c r="DUS7" s="53"/>
      <c r="DUT7" s="53"/>
      <c r="DUU7" s="53"/>
      <c r="DUV7" s="53"/>
      <c r="DUW7" s="53"/>
      <c r="DUX7" s="53"/>
      <c r="DUY7" s="53"/>
      <c r="DUZ7" s="53"/>
      <c r="DVA7" s="53"/>
      <c r="DVB7" s="53"/>
      <c r="DVC7" s="53"/>
      <c r="DVD7" s="53"/>
      <c r="DVE7" s="53"/>
      <c r="DVF7" s="53"/>
      <c r="DVG7" s="53"/>
      <c r="DVH7" s="53"/>
      <c r="DVI7" s="53"/>
      <c r="DVJ7" s="53"/>
      <c r="DVK7" s="53"/>
      <c r="DVL7" s="53"/>
      <c r="DVM7" s="53"/>
      <c r="DVN7" s="53"/>
      <c r="DVO7" s="53"/>
      <c r="DVP7" s="53"/>
      <c r="DVQ7" s="53"/>
      <c r="DVR7" s="53"/>
      <c r="DVS7" s="53"/>
      <c r="DVT7" s="53"/>
      <c r="DVU7" s="53"/>
      <c r="DVV7" s="53"/>
      <c r="DVW7" s="53"/>
      <c r="DVX7" s="53"/>
      <c r="DVY7" s="53"/>
      <c r="DVZ7" s="53"/>
      <c r="DWA7" s="53"/>
      <c r="DWB7" s="53"/>
      <c r="DWC7" s="53"/>
      <c r="DWD7" s="53"/>
      <c r="DWE7" s="53"/>
      <c r="DWF7" s="53"/>
      <c r="DWG7" s="53"/>
      <c r="DWH7" s="53"/>
      <c r="DWI7" s="53"/>
      <c r="DWJ7" s="53"/>
      <c r="DWK7" s="53"/>
      <c r="DWL7" s="53"/>
      <c r="DWM7" s="53"/>
      <c r="DWN7" s="53"/>
      <c r="DWO7" s="53"/>
      <c r="DWP7" s="53"/>
      <c r="DWQ7" s="53"/>
      <c r="DWR7" s="53"/>
      <c r="DWS7" s="53"/>
      <c r="DWT7" s="53"/>
      <c r="DWU7" s="53"/>
      <c r="DWV7" s="53"/>
      <c r="DWW7" s="53"/>
      <c r="DWX7" s="53"/>
      <c r="DWY7" s="53"/>
      <c r="DWZ7" s="53"/>
      <c r="DXA7" s="53"/>
      <c r="DXB7" s="53"/>
      <c r="DXC7" s="53"/>
      <c r="DXD7" s="53"/>
      <c r="DXE7" s="53"/>
      <c r="DXF7" s="53"/>
      <c r="DXG7" s="53"/>
      <c r="DXH7" s="53"/>
      <c r="DXI7" s="53"/>
      <c r="DXJ7" s="53"/>
      <c r="DXK7" s="53"/>
      <c r="DXL7" s="53"/>
      <c r="DXM7" s="53"/>
      <c r="DXN7" s="53"/>
      <c r="DXO7" s="53"/>
      <c r="DXP7" s="53"/>
      <c r="DXQ7" s="53"/>
      <c r="DXR7" s="53"/>
      <c r="DXS7" s="53"/>
      <c r="DXT7" s="53"/>
      <c r="DXU7" s="53"/>
      <c r="DXV7" s="53"/>
      <c r="DXW7" s="53"/>
      <c r="DXX7" s="53"/>
      <c r="DXY7" s="53"/>
      <c r="DXZ7" s="53"/>
      <c r="DYA7" s="53"/>
      <c r="DYB7" s="53"/>
      <c r="DYC7" s="53"/>
      <c r="DYD7" s="53"/>
      <c r="DYE7" s="53"/>
      <c r="DYF7" s="53"/>
      <c r="DYG7" s="53"/>
      <c r="DYH7" s="53"/>
      <c r="DYI7" s="53"/>
      <c r="DYJ7" s="53"/>
      <c r="DYK7" s="53"/>
      <c r="DYL7" s="53"/>
      <c r="DYM7" s="53"/>
      <c r="DYN7" s="53"/>
      <c r="DYO7" s="53"/>
      <c r="DYP7" s="53"/>
      <c r="DYQ7" s="53"/>
      <c r="DYR7" s="53"/>
      <c r="DYS7" s="53"/>
      <c r="DYT7" s="53"/>
      <c r="DYU7" s="53"/>
      <c r="DYV7" s="53"/>
      <c r="DYW7" s="53"/>
      <c r="DYX7" s="53"/>
      <c r="DYY7" s="53"/>
      <c r="DYZ7" s="53"/>
      <c r="DZA7" s="53"/>
      <c r="DZB7" s="53"/>
      <c r="DZC7" s="53"/>
      <c r="DZD7" s="53"/>
      <c r="DZE7" s="53"/>
      <c r="DZF7" s="53"/>
      <c r="DZG7" s="53"/>
      <c r="DZH7" s="53"/>
      <c r="DZI7" s="53"/>
      <c r="DZJ7" s="53"/>
      <c r="DZK7" s="53"/>
      <c r="DZL7" s="53"/>
      <c r="DZM7" s="53"/>
      <c r="DZN7" s="53"/>
      <c r="DZO7" s="53"/>
      <c r="DZP7" s="53"/>
      <c r="DZQ7" s="53"/>
      <c r="DZR7" s="53"/>
      <c r="DZS7" s="53"/>
      <c r="DZT7" s="53"/>
      <c r="DZU7" s="53"/>
      <c r="DZV7" s="53"/>
      <c r="DZW7" s="53"/>
      <c r="DZX7" s="53"/>
      <c r="DZY7" s="53"/>
      <c r="DZZ7" s="53"/>
      <c r="EAA7" s="53"/>
      <c r="EAB7" s="53"/>
      <c r="EAC7" s="53"/>
      <c r="EAD7" s="53"/>
      <c r="EAE7" s="53"/>
      <c r="EAF7" s="53"/>
      <c r="EAG7" s="53"/>
      <c r="EAH7" s="53"/>
      <c r="EAI7" s="53"/>
      <c r="EAJ7" s="53"/>
      <c r="EAK7" s="53"/>
      <c r="EAL7" s="53"/>
      <c r="EAM7" s="53"/>
      <c r="EAN7" s="53"/>
      <c r="EAO7" s="53"/>
      <c r="EAP7" s="53"/>
      <c r="EAQ7" s="53"/>
      <c r="EAR7" s="53"/>
      <c r="EAS7" s="53"/>
      <c r="EAT7" s="53"/>
      <c r="EAU7" s="53"/>
      <c r="EAV7" s="53"/>
      <c r="EAW7" s="53"/>
      <c r="EAX7" s="53"/>
      <c r="EAY7" s="53"/>
      <c r="EAZ7" s="53"/>
      <c r="EBA7" s="53"/>
      <c r="EBB7" s="53"/>
      <c r="EBC7" s="53"/>
      <c r="EBD7" s="53"/>
      <c r="EBE7" s="53"/>
      <c r="EBF7" s="53"/>
      <c r="EBG7" s="53"/>
      <c r="EBH7" s="53"/>
      <c r="EBI7" s="53"/>
      <c r="EBJ7" s="53"/>
      <c r="EBK7" s="53"/>
      <c r="EBL7" s="53"/>
      <c r="EBM7" s="53"/>
      <c r="EBN7" s="53"/>
      <c r="EBO7" s="53"/>
      <c r="EBP7" s="53"/>
      <c r="EBQ7" s="53"/>
      <c r="EBR7" s="53"/>
      <c r="EBS7" s="53"/>
      <c r="EBT7" s="53"/>
      <c r="EBU7" s="53"/>
      <c r="EBV7" s="53"/>
      <c r="EBW7" s="53"/>
      <c r="EBX7" s="53"/>
      <c r="EBY7" s="53"/>
      <c r="EBZ7" s="53"/>
      <c r="ECA7" s="53"/>
      <c r="ECB7" s="53"/>
      <c r="ECC7" s="53"/>
      <c r="ECD7" s="53"/>
      <c r="ECE7" s="53"/>
      <c r="ECF7" s="53"/>
      <c r="ECG7" s="53"/>
      <c r="ECH7" s="53"/>
      <c r="ECI7" s="53"/>
      <c r="ECJ7" s="53"/>
      <c r="ECK7" s="53"/>
      <c r="ECL7" s="53"/>
      <c r="ECM7" s="53"/>
      <c r="ECN7" s="53"/>
      <c r="ECO7" s="53"/>
      <c r="ECP7" s="53"/>
      <c r="ECQ7" s="53"/>
      <c r="ECR7" s="53"/>
      <c r="ECS7" s="53"/>
      <c r="ECT7" s="53"/>
      <c r="ECU7" s="53"/>
      <c r="ECV7" s="53"/>
      <c r="ECW7" s="53"/>
      <c r="ECX7" s="53"/>
      <c r="ECY7" s="53"/>
      <c r="ECZ7" s="53"/>
      <c r="EDA7" s="53"/>
      <c r="EDB7" s="53"/>
      <c r="EDC7" s="53"/>
      <c r="EDD7" s="53"/>
      <c r="EDE7" s="53"/>
      <c r="EDF7" s="53"/>
      <c r="EDG7" s="53"/>
      <c r="EDH7" s="53"/>
      <c r="EDI7" s="53"/>
      <c r="EDJ7" s="53"/>
      <c r="EDK7" s="53"/>
      <c r="EDL7" s="53"/>
      <c r="EDM7" s="53"/>
      <c r="EDN7" s="53"/>
      <c r="EDO7" s="53"/>
      <c r="EDP7" s="53"/>
      <c r="EDQ7" s="53"/>
      <c r="EDR7" s="53"/>
      <c r="EDS7" s="53"/>
      <c r="EDT7" s="53"/>
      <c r="EDU7" s="53"/>
      <c r="EDV7" s="53"/>
      <c r="EDW7" s="53"/>
      <c r="EDX7" s="53"/>
      <c r="EDY7" s="53"/>
      <c r="EDZ7" s="53"/>
      <c r="EEA7" s="53"/>
      <c r="EEB7" s="53"/>
      <c r="EEC7" s="53"/>
      <c r="EED7" s="53"/>
      <c r="EEE7" s="53"/>
      <c r="EEF7" s="53"/>
      <c r="EEG7" s="53"/>
      <c r="EEH7" s="53"/>
      <c r="EEI7" s="53"/>
      <c r="EEJ7" s="53"/>
      <c r="EEK7" s="53"/>
      <c r="EEL7" s="53"/>
      <c r="EEM7" s="53"/>
      <c r="EEN7" s="53"/>
      <c r="EEO7" s="53"/>
      <c r="EEP7" s="53"/>
      <c r="EEQ7" s="53"/>
      <c r="EER7" s="53"/>
      <c r="EES7" s="53"/>
      <c r="EET7" s="53"/>
      <c r="EEU7" s="53"/>
      <c r="EEV7" s="53"/>
      <c r="EEW7" s="53"/>
      <c r="EEX7" s="53"/>
      <c r="EEY7" s="53"/>
      <c r="EEZ7" s="53"/>
      <c r="EFA7" s="53"/>
      <c r="EFB7" s="53"/>
      <c r="EFC7" s="53"/>
      <c r="EFD7" s="53"/>
      <c r="EFE7" s="53"/>
      <c r="EFF7" s="53"/>
      <c r="EFG7" s="53"/>
      <c r="EFH7" s="53"/>
      <c r="EFI7" s="53"/>
      <c r="EFJ7" s="53"/>
      <c r="EFK7" s="53"/>
      <c r="EFL7" s="53"/>
      <c r="EFM7" s="53"/>
      <c r="EFN7" s="53"/>
      <c r="EFO7" s="53"/>
      <c r="EFP7" s="53"/>
      <c r="EFQ7" s="53"/>
      <c r="EFR7" s="53"/>
      <c r="EFS7" s="53"/>
      <c r="EFT7" s="53"/>
      <c r="EFU7" s="53"/>
      <c r="EFV7" s="53"/>
      <c r="EFW7" s="53"/>
      <c r="EFX7" s="53"/>
      <c r="EFY7" s="53"/>
      <c r="EFZ7" s="53"/>
      <c r="EGA7" s="53"/>
      <c r="EGB7" s="53"/>
      <c r="EGC7" s="53"/>
      <c r="EGD7" s="53"/>
      <c r="EGE7" s="53"/>
      <c r="EGF7" s="53"/>
      <c r="EGG7" s="53"/>
      <c r="EGH7" s="53"/>
      <c r="EGI7" s="53"/>
      <c r="EGJ7" s="53"/>
      <c r="EGK7" s="53"/>
      <c r="EGL7" s="53"/>
      <c r="EGM7" s="53"/>
      <c r="EGN7" s="53"/>
      <c r="EGO7" s="53"/>
      <c r="EGP7" s="53"/>
      <c r="EGQ7" s="53"/>
      <c r="EGR7" s="53"/>
      <c r="EGS7" s="53"/>
      <c r="EGT7" s="53"/>
      <c r="EGU7" s="53"/>
      <c r="EGV7" s="53"/>
      <c r="EGW7" s="53"/>
      <c r="EGX7" s="53"/>
      <c r="EGY7" s="53"/>
      <c r="EGZ7" s="53"/>
      <c r="EHA7" s="53"/>
      <c r="EHB7" s="53"/>
      <c r="EHC7" s="53"/>
      <c r="EHD7" s="53"/>
      <c r="EHE7" s="53"/>
      <c r="EHF7" s="53"/>
      <c r="EHG7" s="53"/>
      <c r="EHH7" s="53"/>
      <c r="EHI7" s="53"/>
      <c r="EHJ7" s="53"/>
      <c r="EHK7" s="53"/>
      <c r="EHL7" s="53"/>
      <c r="EHM7" s="53"/>
      <c r="EHN7" s="53"/>
      <c r="EHO7" s="53"/>
      <c r="EHP7" s="53"/>
      <c r="EHQ7" s="53"/>
      <c r="EHR7" s="53"/>
      <c r="EHS7" s="53"/>
      <c r="EHT7" s="53"/>
      <c r="EHU7" s="53"/>
      <c r="EHV7" s="53"/>
      <c r="EHW7" s="53"/>
      <c r="EHX7" s="53"/>
      <c r="EHY7" s="53"/>
      <c r="EHZ7" s="53"/>
      <c r="EIA7" s="53"/>
      <c r="EIB7" s="53"/>
      <c r="EIC7" s="53"/>
      <c r="EID7" s="53"/>
      <c r="EIE7" s="53"/>
      <c r="EIF7" s="53"/>
      <c r="EIG7" s="53"/>
      <c r="EIH7" s="53"/>
      <c r="EII7" s="53"/>
      <c r="EIJ7" s="53"/>
      <c r="EIK7" s="53"/>
      <c r="EIL7" s="53"/>
      <c r="EIM7" s="53"/>
      <c r="EIN7" s="53"/>
      <c r="EIO7" s="53"/>
      <c r="EIP7" s="53"/>
      <c r="EIQ7" s="53"/>
      <c r="EIR7" s="53"/>
      <c r="EIS7" s="53"/>
      <c r="EIT7" s="53"/>
      <c r="EIU7" s="53"/>
      <c r="EIV7" s="53"/>
      <c r="EIW7" s="53"/>
      <c r="EIX7" s="53"/>
      <c r="EIY7" s="53"/>
      <c r="EIZ7" s="53"/>
      <c r="EJA7" s="53"/>
      <c r="EJB7" s="53"/>
      <c r="EJC7" s="53"/>
      <c r="EJD7" s="53"/>
      <c r="EJE7" s="53"/>
      <c r="EJF7" s="53"/>
      <c r="EJG7" s="53"/>
      <c r="EJH7" s="53"/>
      <c r="EJI7" s="53"/>
      <c r="EJJ7" s="53"/>
      <c r="EJK7" s="53"/>
      <c r="EJL7" s="53"/>
      <c r="EJM7" s="53"/>
      <c r="EJN7" s="53"/>
      <c r="EJO7" s="53"/>
      <c r="EJP7" s="53"/>
      <c r="EJQ7" s="53"/>
      <c r="EJR7" s="53"/>
      <c r="EJS7" s="53"/>
      <c r="EJT7" s="53"/>
      <c r="EJU7" s="53"/>
      <c r="EJV7" s="53"/>
      <c r="EJW7" s="53"/>
      <c r="EJX7" s="53"/>
      <c r="EJY7" s="53"/>
      <c r="EJZ7" s="53"/>
      <c r="EKA7" s="53"/>
      <c r="EKB7" s="53"/>
      <c r="EKC7" s="53"/>
      <c r="EKD7" s="53"/>
      <c r="EKE7" s="53"/>
      <c r="EKF7" s="53"/>
      <c r="EKG7" s="53"/>
      <c r="EKH7" s="53"/>
      <c r="EKI7" s="53"/>
      <c r="EKJ7" s="53"/>
      <c r="EKK7" s="53"/>
      <c r="EKL7" s="53"/>
      <c r="EKM7" s="53"/>
      <c r="EKN7" s="53"/>
      <c r="EKO7" s="53"/>
      <c r="EKP7" s="53"/>
      <c r="EKQ7" s="53"/>
      <c r="EKR7" s="53"/>
      <c r="EKS7" s="53"/>
      <c r="EKT7" s="53"/>
      <c r="EKU7" s="53"/>
      <c r="EKV7" s="53"/>
      <c r="EKW7" s="53"/>
      <c r="EKX7" s="53"/>
      <c r="EKY7" s="53"/>
      <c r="EKZ7" s="53"/>
      <c r="ELA7" s="53"/>
      <c r="ELB7" s="53"/>
      <c r="ELC7" s="53"/>
      <c r="ELD7" s="53"/>
      <c r="ELE7" s="53"/>
      <c r="ELF7" s="53"/>
      <c r="ELG7" s="53"/>
      <c r="ELH7" s="53"/>
      <c r="ELI7" s="53"/>
      <c r="ELJ7" s="53"/>
      <c r="ELK7" s="53"/>
      <c r="ELL7" s="53"/>
      <c r="ELM7" s="53"/>
      <c r="ELN7" s="53"/>
      <c r="ELO7" s="53"/>
      <c r="ELP7" s="53"/>
      <c r="ELQ7" s="53"/>
      <c r="ELR7" s="53"/>
      <c r="ELS7" s="53"/>
      <c r="ELT7" s="53"/>
      <c r="ELU7" s="53"/>
      <c r="ELV7" s="53"/>
      <c r="ELW7" s="53"/>
      <c r="ELX7" s="53"/>
      <c r="ELY7" s="53"/>
      <c r="ELZ7" s="53"/>
      <c r="EMA7" s="53"/>
      <c r="EMB7" s="53"/>
      <c r="EMC7" s="53"/>
      <c r="EMD7" s="53"/>
      <c r="EME7" s="53"/>
      <c r="EMF7" s="53"/>
      <c r="EMG7" s="53"/>
      <c r="EMH7" s="53"/>
      <c r="EMI7" s="53"/>
      <c r="EMJ7" s="53"/>
      <c r="EMK7" s="53"/>
      <c r="EML7" s="53"/>
      <c r="EMM7" s="53"/>
      <c r="EMN7" s="53"/>
      <c r="EMO7" s="53"/>
      <c r="EMP7" s="53"/>
      <c r="EMQ7" s="53"/>
      <c r="EMR7" s="53"/>
      <c r="EMS7" s="53"/>
      <c r="EMT7" s="53"/>
      <c r="EMU7" s="53"/>
      <c r="EMV7" s="53"/>
      <c r="EMW7" s="53"/>
      <c r="EMX7" s="53"/>
      <c r="EMY7" s="53"/>
      <c r="EMZ7" s="53"/>
      <c r="ENA7" s="53"/>
      <c r="ENB7" s="53"/>
      <c r="ENC7" s="53"/>
      <c r="END7" s="53"/>
      <c r="ENE7" s="53"/>
      <c r="ENF7" s="53"/>
      <c r="ENG7" s="53"/>
      <c r="ENH7" s="53"/>
      <c r="ENI7" s="53"/>
      <c r="ENJ7" s="53"/>
      <c r="ENK7" s="53"/>
      <c r="ENL7" s="53"/>
      <c r="ENM7" s="53"/>
      <c r="ENN7" s="53"/>
      <c r="ENO7" s="53"/>
      <c r="ENP7" s="53"/>
      <c r="ENQ7" s="53"/>
      <c r="ENR7" s="53"/>
      <c r="ENS7" s="53"/>
      <c r="ENT7" s="53"/>
      <c r="ENU7" s="53"/>
      <c r="ENV7" s="53"/>
      <c r="ENW7" s="53"/>
      <c r="ENX7" s="53"/>
      <c r="ENY7" s="53"/>
      <c r="ENZ7" s="53"/>
      <c r="EOA7" s="53"/>
      <c r="EOB7" s="53"/>
      <c r="EOC7" s="53"/>
      <c r="EOD7" s="53"/>
      <c r="EOE7" s="53"/>
      <c r="EOF7" s="53"/>
      <c r="EOG7" s="53"/>
      <c r="EOH7" s="53"/>
      <c r="EOI7" s="53"/>
      <c r="EOJ7" s="53"/>
      <c r="EOK7" s="53"/>
      <c r="EOL7" s="53"/>
      <c r="EOM7" s="53"/>
      <c r="EON7" s="53"/>
      <c r="EOO7" s="53"/>
      <c r="EOP7" s="53"/>
      <c r="EOQ7" s="53"/>
      <c r="EOR7" s="53"/>
      <c r="EOS7" s="53"/>
      <c r="EOT7" s="53"/>
      <c r="EOU7" s="53"/>
      <c r="EOV7" s="53"/>
      <c r="EOW7" s="53"/>
      <c r="EOX7" s="53"/>
      <c r="EOY7" s="53"/>
      <c r="EOZ7" s="53"/>
      <c r="EPA7" s="53"/>
      <c r="EPB7" s="53"/>
      <c r="EPC7" s="53"/>
      <c r="EPD7" s="53"/>
      <c r="EPE7" s="53"/>
      <c r="EPF7" s="53"/>
      <c r="EPG7" s="53"/>
      <c r="EPH7" s="53"/>
      <c r="EPI7" s="53"/>
      <c r="EPJ7" s="53"/>
      <c r="EPK7" s="53"/>
      <c r="EPL7" s="53"/>
      <c r="EPM7" s="53"/>
      <c r="EPN7" s="53"/>
      <c r="EPO7" s="53"/>
      <c r="EPP7" s="53"/>
      <c r="EPQ7" s="53"/>
      <c r="EPR7" s="53"/>
      <c r="EPS7" s="53"/>
      <c r="EPT7" s="53"/>
      <c r="EPU7" s="53"/>
      <c r="EPV7" s="53"/>
      <c r="EPW7" s="53"/>
      <c r="EPX7" s="53"/>
      <c r="EPY7" s="53"/>
      <c r="EPZ7" s="53"/>
      <c r="EQA7" s="53"/>
      <c r="EQB7" s="53"/>
      <c r="EQC7" s="53"/>
      <c r="EQD7" s="53"/>
      <c r="EQE7" s="53"/>
      <c r="EQF7" s="53"/>
      <c r="EQG7" s="53"/>
      <c r="EQH7" s="53"/>
      <c r="EQI7" s="53"/>
      <c r="EQJ7" s="53"/>
      <c r="EQK7" s="53"/>
      <c r="EQL7" s="53"/>
      <c r="EQM7" s="53"/>
      <c r="EQN7" s="53"/>
      <c r="EQO7" s="53"/>
      <c r="EQP7" s="53"/>
      <c r="EQQ7" s="53"/>
      <c r="EQR7" s="53"/>
      <c r="EQS7" s="53"/>
      <c r="EQT7" s="53"/>
      <c r="EQU7" s="53"/>
      <c r="EQV7" s="53"/>
      <c r="EQW7" s="53"/>
      <c r="EQX7" s="53"/>
      <c r="EQY7" s="53"/>
      <c r="EQZ7" s="53"/>
      <c r="ERA7" s="53"/>
      <c r="ERB7" s="53"/>
      <c r="ERC7" s="53"/>
      <c r="ERD7" s="53"/>
      <c r="ERE7" s="53"/>
      <c r="ERF7" s="53"/>
      <c r="ERG7" s="53"/>
      <c r="ERH7" s="53"/>
      <c r="ERI7" s="53"/>
      <c r="ERJ7" s="53"/>
      <c r="ERK7" s="53"/>
      <c r="ERL7" s="53"/>
      <c r="ERM7" s="53"/>
      <c r="ERN7" s="53"/>
      <c r="ERO7" s="53"/>
      <c r="ERP7" s="53"/>
      <c r="ERQ7" s="53"/>
      <c r="ERR7" s="53"/>
      <c r="ERS7" s="53"/>
      <c r="ERT7" s="53"/>
      <c r="ERU7" s="53"/>
      <c r="ERV7" s="53"/>
      <c r="ERW7" s="53"/>
      <c r="ERX7" s="53"/>
      <c r="ERY7" s="53"/>
      <c r="ERZ7" s="53"/>
      <c r="ESA7" s="53"/>
      <c r="ESB7" s="53"/>
      <c r="ESC7" s="53"/>
      <c r="ESD7" s="53"/>
      <c r="ESE7" s="53"/>
      <c r="ESF7" s="53"/>
      <c r="ESG7" s="53"/>
      <c r="ESH7" s="53"/>
      <c r="ESI7" s="53"/>
      <c r="ESJ7" s="53"/>
      <c r="ESK7" s="53"/>
      <c r="ESL7" s="53"/>
      <c r="ESM7" s="53"/>
      <c r="ESN7" s="53"/>
      <c r="ESO7" s="53"/>
      <c r="ESP7" s="53"/>
      <c r="ESQ7" s="53"/>
      <c r="ESR7" s="53"/>
      <c r="ESS7" s="53"/>
      <c r="EST7" s="53"/>
      <c r="ESU7" s="53"/>
      <c r="ESV7" s="53"/>
      <c r="ESW7" s="53"/>
      <c r="ESX7" s="53"/>
      <c r="ESY7" s="53"/>
      <c r="ESZ7" s="53"/>
      <c r="ETA7" s="53"/>
      <c r="ETB7" s="53"/>
      <c r="ETC7" s="53"/>
      <c r="ETD7" s="53"/>
      <c r="ETE7" s="53"/>
      <c r="ETF7" s="53"/>
      <c r="ETG7" s="53"/>
      <c r="ETH7" s="53"/>
      <c r="ETI7" s="53"/>
      <c r="ETJ7" s="53"/>
      <c r="ETK7" s="53"/>
      <c r="ETL7" s="53"/>
      <c r="ETM7" s="53"/>
      <c r="ETN7" s="53"/>
      <c r="ETO7" s="53"/>
      <c r="ETP7" s="53"/>
      <c r="ETQ7" s="53"/>
      <c r="ETR7" s="53"/>
      <c r="ETS7" s="53"/>
      <c r="ETT7" s="53"/>
      <c r="ETU7" s="53"/>
      <c r="ETV7" s="53"/>
      <c r="ETW7" s="53"/>
      <c r="ETX7" s="53"/>
      <c r="ETY7" s="53"/>
      <c r="ETZ7" s="53"/>
      <c r="EUA7" s="53"/>
      <c r="EUB7" s="53"/>
      <c r="EUC7" s="53"/>
      <c r="EUD7" s="53"/>
      <c r="EUE7" s="53"/>
      <c r="EUF7" s="53"/>
      <c r="EUG7" s="53"/>
      <c r="EUH7" s="53"/>
      <c r="EUI7" s="53"/>
      <c r="EUJ7" s="53"/>
      <c r="EUK7" s="53"/>
      <c r="EUL7" s="53"/>
      <c r="EUM7" s="53"/>
      <c r="EUN7" s="53"/>
      <c r="EUO7" s="53"/>
      <c r="EUP7" s="53"/>
      <c r="EUQ7" s="53"/>
      <c r="EUR7" s="53"/>
      <c r="EUS7" s="53"/>
      <c r="EUT7" s="53"/>
      <c r="EUU7" s="53"/>
      <c r="EUV7" s="53"/>
      <c r="EUW7" s="53"/>
      <c r="EUX7" s="53"/>
      <c r="EUY7" s="53"/>
      <c r="EUZ7" s="53"/>
      <c r="EVA7" s="53"/>
      <c r="EVB7" s="53"/>
      <c r="EVC7" s="53"/>
      <c r="EVD7" s="53"/>
      <c r="EVE7" s="53"/>
      <c r="EVF7" s="53"/>
      <c r="EVG7" s="53"/>
      <c r="EVH7" s="53"/>
      <c r="EVI7" s="53"/>
      <c r="EVJ7" s="53"/>
      <c r="EVK7" s="53"/>
      <c r="EVL7" s="53"/>
      <c r="EVM7" s="53"/>
      <c r="EVN7" s="53"/>
      <c r="EVO7" s="53"/>
      <c r="EVP7" s="53"/>
      <c r="EVQ7" s="53"/>
      <c r="EVR7" s="53"/>
      <c r="EVS7" s="53"/>
      <c r="EVT7" s="53"/>
      <c r="EVU7" s="53"/>
      <c r="EVV7" s="53"/>
      <c r="EVW7" s="53"/>
      <c r="EVX7" s="53"/>
      <c r="EVY7" s="53"/>
      <c r="EVZ7" s="53"/>
      <c r="EWA7" s="53"/>
      <c r="EWB7" s="53"/>
      <c r="EWC7" s="53"/>
      <c r="EWD7" s="53"/>
      <c r="EWE7" s="53"/>
      <c r="EWF7" s="53"/>
      <c r="EWG7" s="53"/>
      <c r="EWH7" s="53"/>
      <c r="EWI7" s="53"/>
      <c r="EWJ7" s="53"/>
      <c r="EWK7" s="53"/>
      <c r="EWL7" s="53"/>
      <c r="EWM7" s="53"/>
      <c r="EWN7" s="53"/>
      <c r="EWO7" s="53"/>
      <c r="EWP7" s="53"/>
      <c r="EWQ7" s="53"/>
      <c r="EWR7" s="53"/>
      <c r="EWS7" s="53"/>
      <c r="EWT7" s="53"/>
      <c r="EWU7" s="53"/>
      <c r="EWV7" s="53"/>
      <c r="EWW7" s="53"/>
      <c r="EWX7" s="53"/>
      <c r="EWY7" s="53"/>
      <c r="EWZ7" s="53"/>
      <c r="EXA7" s="53"/>
      <c r="EXB7" s="53"/>
      <c r="EXC7" s="53"/>
      <c r="EXD7" s="53"/>
      <c r="EXE7" s="53"/>
      <c r="EXF7" s="53"/>
      <c r="EXG7" s="53"/>
      <c r="EXH7" s="53"/>
      <c r="EXI7" s="53"/>
      <c r="EXJ7" s="53"/>
      <c r="EXK7" s="53"/>
      <c r="EXL7" s="53"/>
      <c r="EXM7" s="53"/>
      <c r="EXN7" s="53"/>
      <c r="EXO7" s="53"/>
      <c r="EXP7" s="53"/>
      <c r="EXQ7" s="53"/>
      <c r="EXR7" s="53"/>
      <c r="EXS7" s="53"/>
      <c r="EXT7" s="53"/>
      <c r="EXU7" s="53"/>
      <c r="EXV7" s="53"/>
      <c r="EXW7" s="53"/>
      <c r="EXX7" s="53"/>
      <c r="EXY7" s="53"/>
      <c r="EXZ7" s="53"/>
      <c r="EYA7" s="53"/>
      <c r="EYB7" s="53"/>
      <c r="EYC7" s="53"/>
      <c r="EYD7" s="53"/>
      <c r="EYE7" s="53"/>
      <c r="EYF7" s="53"/>
      <c r="EYG7" s="53"/>
      <c r="EYH7" s="53"/>
      <c r="EYI7" s="53"/>
      <c r="EYJ7" s="53"/>
      <c r="EYK7" s="53"/>
      <c r="EYL7" s="53"/>
      <c r="EYM7" s="53"/>
      <c r="EYN7" s="53"/>
      <c r="EYO7" s="53"/>
      <c r="EYP7" s="53"/>
      <c r="EYQ7" s="53"/>
      <c r="EYR7" s="53"/>
      <c r="EYS7" s="53"/>
      <c r="EYT7" s="53"/>
      <c r="EYU7" s="53"/>
      <c r="EYV7" s="53"/>
      <c r="EYW7" s="53"/>
      <c r="EYX7" s="53"/>
      <c r="EYY7" s="53"/>
      <c r="EYZ7" s="53"/>
      <c r="EZA7" s="53"/>
      <c r="EZB7" s="53"/>
      <c r="EZC7" s="53"/>
      <c r="EZD7" s="53"/>
      <c r="EZE7" s="53"/>
      <c r="EZF7" s="53"/>
      <c r="EZG7" s="53"/>
      <c r="EZH7" s="53"/>
      <c r="EZI7" s="53"/>
      <c r="EZJ7" s="53"/>
      <c r="EZK7" s="53"/>
      <c r="EZL7" s="53"/>
      <c r="EZM7" s="53"/>
      <c r="EZN7" s="53"/>
      <c r="EZO7" s="53"/>
      <c r="EZP7" s="53"/>
      <c r="EZQ7" s="53"/>
      <c r="EZR7" s="53"/>
      <c r="EZS7" s="53"/>
      <c r="EZT7" s="53"/>
      <c r="EZU7" s="53"/>
      <c r="EZV7" s="53"/>
      <c r="EZW7" s="53"/>
      <c r="EZX7" s="53"/>
      <c r="EZY7" s="53"/>
      <c r="EZZ7" s="53"/>
      <c r="FAA7" s="53"/>
      <c r="FAB7" s="53"/>
      <c r="FAC7" s="53"/>
      <c r="FAD7" s="53"/>
      <c r="FAE7" s="53"/>
      <c r="FAF7" s="53"/>
      <c r="FAG7" s="53"/>
      <c r="FAH7" s="53"/>
      <c r="FAI7" s="53"/>
      <c r="FAJ7" s="53"/>
      <c r="FAK7" s="53"/>
      <c r="FAL7" s="53"/>
      <c r="FAM7" s="53"/>
      <c r="FAN7" s="53"/>
      <c r="FAO7" s="53"/>
      <c r="FAP7" s="53"/>
      <c r="FAQ7" s="53"/>
      <c r="FAR7" s="53"/>
      <c r="FAS7" s="53"/>
      <c r="FAT7" s="53"/>
      <c r="FAU7" s="53"/>
      <c r="FAV7" s="53"/>
      <c r="FAW7" s="53"/>
      <c r="FAX7" s="53"/>
      <c r="FAY7" s="53"/>
      <c r="FAZ7" s="53"/>
      <c r="FBA7" s="53"/>
      <c r="FBB7" s="53"/>
      <c r="FBC7" s="53"/>
      <c r="FBD7" s="53"/>
      <c r="FBE7" s="53"/>
      <c r="FBF7" s="53"/>
      <c r="FBG7" s="53"/>
      <c r="FBH7" s="53"/>
      <c r="FBI7" s="53"/>
      <c r="FBJ7" s="53"/>
      <c r="FBK7" s="53"/>
      <c r="FBL7" s="53"/>
      <c r="FBM7" s="53"/>
      <c r="FBN7" s="53"/>
      <c r="FBO7" s="53"/>
      <c r="FBP7" s="53"/>
      <c r="FBQ7" s="53"/>
      <c r="FBR7" s="53"/>
      <c r="FBS7" s="53"/>
      <c r="FBT7" s="53"/>
      <c r="FBU7" s="53"/>
      <c r="FBV7" s="53"/>
      <c r="FBW7" s="53"/>
      <c r="FBX7" s="53"/>
      <c r="FBY7" s="53"/>
      <c r="FBZ7" s="53"/>
      <c r="FCA7" s="53"/>
      <c r="FCB7" s="53"/>
      <c r="FCC7" s="53"/>
      <c r="FCD7" s="53"/>
      <c r="FCE7" s="53"/>
      <c r="FCF7" s="53"/>
      <c r="FCG7" s="53"/>
      <c r="FCH7" s="53"/>
      <c r="FCI7" s="53"/>
      <c r="FCJ7" s="53"/>
      <c r="FCK7" s="53"/>
      <c r="FCL7" s="53"/>
      <c r="FCM7" s="53"/>
      <c r="FCN7" s="53"/>
      <c r="FCO7" s="53"/>
      <c r="FCP7" s="53"/>
      <c r="FCQ7" s="53"/>
      <c r="FCR7" s="53"/>
      <c r="FCS7" s="53"/>
      <c r="FCT7" s="53"/>
      <c r="FCU7" s="53"/>
      <c r="FCV7" s="53"/>
      <c r="FCW7" s="53"/>
      <c r="FCX7" s="53"/>
      <c r="FCY7" s="53"/>
      <c r="FCZ7" s="53"/>
      <c r="FDA7" s="53"/>
      <c r="FDB7" s="53"/>
      <c r="FDC7" s="53"/>
      <c r="FDD7" s="53"/>
      <c r="FDE7" s="53"/>
      <c r="FDF7" s="53"/>
      <c r="FDG7" s="53"/>
      <c r="FDH7" s="53"/>
      <c r="FDI7" s="53"/>
      <c r="FDJ7" s="53"/>
      <c r="FDK7" s="53"/>
      <c r="FDL7" s="53"/>
      <c r="FDM7" s="53"/>
      <c r="FDN7" s="53"/>
      <c r="FDO7" s="53"/>
      <c r="FDP7" s="53"/>
      <c r="FDQ7" s="53"/>
      <c r="FDR7" s="53"/>
      <c r="FDS7" s="53"/>
      <c r="FDT7" s="53"/>
      <c r="FDU7" s="53"/>
      <c r="FDV7" s="53"/>
      <c r="FDW7" s="53"/>
      <c r="FDX7" s="53"/>
      <c r="FDY7" s="53"/>
      <c r="FDZ7" s="53"/>
      <c r="FEA7" s="53"/>
      <c r="FEB7" s="53"/>
      <c r="FEC7" s="53"/>
      <c r="FED7" s="53"/>
      <c r="FEE7" s="53"/>
      <c r="FEF7" s="53"/>
      <c r="FEG7" s="53"/>
      <c r="FEH7" s="53"/>
      <c r="FEI7" s="53"/>
      <c r="FEJ7" s="53"/>
      <c r="FEK7" s="53"/>
      <c r="FEL7" s="53"/>
      <c r="FEM7" s="53"/>
      <c r="FEN7" s="53"/>
      <c r="FEO7" s="53"/>
      <c r="FEP7" s="53"/>
      <c r="FEQ7" s="53"/>
      <c r="FER7" s="53"/>
      <c r="FES7" s="53"/>
      <c r="FET7" s="53"/>
      <c r="FEU7" s="53"/>
      <c r="FEV7" s="53"/>
      <c r="FEW7" s="53"/>
      <c r="FEX7" s="53"/>
      <c r="FEY7" s="53"/>
      <c r="FEZ7" s="53"/>
      <c r="FFA7" s="53"/>
      <c r="FFB7" s="53"/>
      <c r="FFC7" s="53"/>
      <c r="FFD7" s="53"/>
      <c r="FFE7" s="53"/>
      <c r="FFF7" s="53"/>
      <c r="FFG7" s="53"/>
      <c r="FFH7" s="53"/>
      <c r="FFI7" s="53"/>
      <c r="FFJ7" s="53"/>
      <c r="FFK7" s="53"/>
      <c r="FFL7" s="53"/>
      <c r="FFM7" s="53"/>
      <c r="FFN7" s="53"/>
      <c r="FFO7" s="53"/>
      <c r="FFP7" s="53"/>
      <c r="FFQ7" s="53"/>
      <c r="FFR7" s="53"/>
      <c r="FFS7" s="53"/>
      <c r="FFT7" s="53"/>
      <c r="FFU7" s="53"/>
      <c r="FFV7" s="53"/>
      <c r="FFW7" s="53"/>
      <c r="FFX7" s="53"/>
      <c r="FFY7" s="53"/>
      <c r="FFZ7" s="53"/>
      <c r="FGA7" s="53"/>
      <c r="FGB7" s="53"/>
      <c r="FGC7" s="53"/>
      <c r="FGD7" s="53"/>
      <c r="FGE7" s="53"/>
      <c r="FGF7" s="53"/>
      <c r="FGG7" s="53"/>
      <c r="FGH7" s="53"/>
      <c r="FGI7" s="53"/>
      <c r="FGJ7" s="53"/>
      <c r="FGK7" s="53"/>
      <c r="FGL7" s="53"/>
      <c r="FGM7" s="53"/>
      <c r="FGN7" s="53"/>
      <c r="FGO7" s="53"/>
      <c r="FGP7" s="53"/>
      <c r="FGQ7" s="53"/>
      <c r="FGR7" s="53"/>
      <c r="FGS7" s="53"/>
      <c r="FGT7" s="53"/>
      <c r="FGU7" s="53"/>
      <c r="FGV7" s="53"/>
      <c r="FGW7" s="53"/>
      <c r="FGX7" s="53"/>
      <c r="FGY7" s="53"/>
      <c r="FGZ7" s="53"/>
      <c r="FHA7" s="53"/>
      <c r="FHB7" s="53"/>
      <c r="FHC7" s="53"/>
      <c r="FHD7" s="53"/>
      <c r="FHE7" s="53"/>
      <c r="FHF7" s="53"/>
      <c r="FHG7" s="53"/>
      <c r="FHH7" s="53"/>
      <c r="FHI7" s="53"/>
      <c r="FHJ7" s="53"/>
      <c r="FHK7" s="53"/>
      <c r="FHL7" s="53"/>
      <c r="FHM7" s="53"/>
      <c r="FHN7" s="53"/>
      <c r="FHO7" s="53"/>
      <c r="FHP7" s="53"/>
      <c r="FHQ7" s="53"/>
      <c r="FHR7" s="53"/>
      <c r="FHS7" s="53"/>
      <c r="FHT7" s="53"/>
      <c r="FHU7" s="53"/>
      <c r="FHV7" s="53"/>
      <c r="FHW7" s="53"/>
      <c r="FHX7" s="53"/>
      <c r="FHY7" s="53"/>
      <c r="FHZ7" s="53"/>
      <c r="FIA7" s="53"/>
      <c r="FIB7" s="53"/>
      <c r="FIC7" s="53"/>
      <c r="FID7" s="53"/>
      <c r="FIE7" s="53"/>
      <c r="FIF7" s="53"/>
      <c r="FIG7" s="53"/>
      <c r="FIH7" s="53"/>
      <c r="FII7" s="53"/>
      <c r="FIJ7" s="53"/>
      <c r="FIK7" s="53"/>
      <c r="FIL7" s="53"/>
      <c r="FIM7" s="53"/>
      <c r="FIN7" s="53"/>
      <c r="FIO7" s="53"/>
      <c r="FIP7" s="53"/>
      <c r="FIQ7" s="53"/>
      <c r="FIR7" s="53"/>
      <c r="FIS7" s="53"/>
      <c r="FIT7" s="53"/>
      <c r="FIU7" s="53"/>
      <c r="FIV7" s="53"/>
      <c r="FIW7" s="53"/>
      <c r="FIX7" s="53"/>
      <c r="FIY7" s="53"/>
      <c r="FIZ7" s="53"/>
      <c r="FJA7" s="53"/>
      <c r="FJB7" s="53"/>
      <c r="FJC7" s="53"/>
      <c r="FJD7" s="53"/>
      <c r="FJE7" s="53"/>
      <c r="FJF7" s="53"/>
      <c r="FJG7" s="53"/>
      <c r="FJH7" s="53"/>
      <c r="FJI7" s="53"/>
      <c r="FJJ7" s="53"/>
      <c r="FJK7" s="53"/>
      <c r="FJL7" s="53"/>
      <c r="FJM7" s="53"/>
      <c r="FJN7" s="53"/>
      <c r="FJO7" s="53"/>
      <c r="FJP7" s="53"/>
      <c r="FJQ7" s="53"/>
      <c r="FJR7" s="53"/>
      <c r="FJS7" s="53"/>
      <c r="FJT7" s="53"/>
      <c r="FJU7" s="53"/>
      <c r="FJV7" s="53"/>
      <c r="FJW7" s="53"/>
      <c r="FJX7" s="53"/>
      <c r="FJY7" s="53"/>
      <c r="FJZ7" s="53"/>
      <c r="FKA7" s="53"/>
      <c r="FKB7" s="53"/>
      <c r="FKC7" s="53"/>
      <c r="FKD7" s="53"/>
      <c r="FKE7" s="53"/>
      <c r="FKF7" s="53"/>
      <c r="FKG7" s="53"/>
      <c r="FKH7" s="53"/>
      <c r="FKI7" s="53"/>
      <c r="FKJ7" s="53"/>
      <c r="FKK7" s="53"/>
      <c r="FKL7" s="53"/>
      <c r="FKM7" s="53"/>
      <c r="FKN7" s="53"/>
      <c r="FKO7" s="53"/>
      <c r="FKP7" s="53"/>
      <c r="FKQ7" s="53"/>
      <c r="FKR7" s="53"/>
      <c r="FKS7" s="53"/>
      <c r="FKT7" s="53"/>
      <c r="FKU7" s="53"/>
      <c r="FKV7" s="53"/>
      <c r="FKW7" s="53"/>
      <c r="FKX7" s="53"/>
      <c r="FKY7" s="53"/>
      <c r="FKZ7" s="53"/>
      <c r="FLA7" s="53"/>
      <c r="FLB7" s="53"/>
      <c r="FLC7" s="53"/>
      <c r="FLD7" s="53"/>
      <c r="FLE7" s="53"/>
      <c r="FLF7" s="53"/>
      <c r="FLG7" s="53"/>
      <c r="FLH7" s="53"/>
      <c r="FLI7" s="53"/>
      <c r="FLJ7" s="53"/>
      <c r="FLK7" s="53"/>
      <c r="FLL7" s="53"/>
      <c r="FLM7" s="53"/>
      <c r="FLN7" s="53"/>
      <c r="FLO7" s="53"/>
      <c r="FLP7" s="53"/>
      <c r="FLQ7" s="53"/>
      <c r="FLR7" s="53"/>
      <c r="FLS7" s="53"/>
      <c r="FLT7" s="53"/>
      <c r="FLU7" s="53"/>
      <c r="FLV7" s="53"/>
      <c r="FLW7" s="53"/>
      <c r="FLX7" s="53"/>
      <c r="FLY7" s="53"/>
      <c r="FLZ7" s="53"/>
      <c r="FMA7" s="53"/>
      <c r="FMB7" s="53"/>
      <c r="FMC7" s="53"/>
      <c r="FMD7" s="53"/>
      <c r="FME7" s="53"/>
      <c r="FMF7" s="53"/>
      <c r="FMG7" s="53"/>
      <c r="FMH7" s="53"/>
      <c r="FMI7" s="53"/>
      <c r="FMJ7" s="53"/>
      <c r="FMK7" s="53"/>
      <c r="FML7" s="53"/>
      <c r="FMM7" s="53"/>
      <c r="FMN7" s="53"/>
      <c r="FMO7" s="53"/>
      <c r="FMP7" s="53"/>
      <c r="FMQ7" s="53"/>
      <c r="FMR7" s="53"/>
      <c r="FMS7" s="53"/>
      <c r="FMT7" s="53"/>
      <c r="FMU7" s="53"/>
      <c r="FMV7" s="53"/>
      <c r="FMW7" s="53"/>
      <c r="FMX7" s="53"/>
      <c r="FMY7" s="53"/>
      <c r="FMZ7" s="53"/>
      <c r="FNA7" s="53"/>
      <c r="FNB7" s="53"/>
      <c r="FNC7" s="53"/>
      <c r="FND7" s="53"/>
      <c r="FNE7" s="53"/>
      <c r="FNF7" s="53"/>
      <c r="FNG7" s="53"/>
      <c r="FNH7" s="53"/>
      <c r="FNI7" s="53"/>
      <c r="FNJ7" s="53"/>
      <c r="FNK7" s="53"/>
      <c r="FNL7" s="53"/>
      <c r="FNM7" s="53"/>
      <c r="FNN7" s="53"/>
      <c r="FNO7" s="53"/>
      <c r="FNP7" s="53"/>
      <c r="FNQ7" s="53"/>
      <c r="FNR7" s="53"/>
      <c r="FNS7" s="53"/>
      <c r="FNT7" s="53"/>
      <c r="FNU7" s="53"/>
      <c r="FNV7" s="53"/>
      <c r="FNW7" s="53"/>
      <c r="FNX7" s="53"/>
      <c r="FNY7" s="53"/>
      <c r="FNZ7" s="53"/>
      <c r="FOA7" s="53"/>
      <c r="FOB7" s="53"/>
      <c r="FOC7" s="53"/>
      <c r="FOD7" s="53"/>
      <c r="FOE7" s="53"/>
      <c r="FOF7" s="53"/>
      <c r="FOG7" s="53"/>
      <c r="FOH7" s="53"/>
      <c r="FOI7" s="53"/>
      <c r="FOJ7" s="53"/>
      <c r="FOK7" s="53"/>
      <c r="FOL7" s="53"/>
      <c r="FOM7" s="53"/>
      <c r="FON7" s="53"/>
      <c r="FOO7" s="53"/>
      <c r="FOP7" s="53"/>
      <c r="FOQ7" s="53"/>
      <c r="FOR7" s="53"/>
      <c r="FOS7" s="53"/>
      <c r="FOT7" s="53"/>
      <c r="FOU7" s="53"/>
      <c r="FOV7" s="53"/>
      <c r="FOW7" s="53"/>
      <c r="FOX7" s="53"/>
      <c r="FOY7" s="53"/>
      <c r="FOZ7" s="53"/>
      <c r="FPA7" s="53"/>
      <c r="FPB7" s="53"/>
      <c r="FPC7" s="53"/>
      <c r="FPD7" s="53"/>
      <c r="FPE7" s="53"/>
      <c r="FPF7" s="53"/>
      <c r="FPG7" s="53"/>
      <c r="FPH7" s="53"/>
      <c r="FPI7" s="53"/>
      <c r="FPJ7" s="53"/>
      <c r="FPK7" s="53"/>
      <c r="FPL7" s="53"/>
      <c r="FPM7" s="53"/>
      <c r="FPN7" s="53"/>
      <c r="FPO7" s="53"/>
      <c r="FPP7" s="53"/>
      <c r="FPQ7" s="53"/>
      <c r="FPR7" s="53"/>
      <c r="FPS7" s="53"/>
      <c r="FPT7" s="53"/>
      <c r="FPU7" s="53"/>
      <c r="FPV7" s="53"/>
      <c r="FPW7" s="53"/>
      <c r="FPX7" s="53"/>
      <c r="FPY7" s="53"/>
      <c r="FPZ7" s="53"/>
      <c r="FQA7" s="53"/>
      <c r="FQB7" s="53"/>
      <c r="FQC7" s="53"/>
      <c r="FQD7" s="53"/>
      <c r="FQE7" s="53"/>
      <c r="FQF7" s="53"/>
      <c r="FQG7" s="53"/>
      <c r="FQH7" s="53"/>
      <c r="FQI7" s="53"/>
      <c r="FQJ7" s="53"/>
      <c r="FQK7" s="53"/>
      <c r="FQL7" s="53"/>
      <c r="FQM7" s="53"/>
      <c r="FQN7" s="53"/>
      <c r="FQO7" s="53"/>
      <c r="FQP7" s="53"/>
      <c r="FQQ7" s="53"/>
      <c r="FQR7" s="53"/>
      <c r="FQS7" s="53"/>
      <c r="FQT7" s="53"/>
      <c r="FQU7" s="53"/>
      <c r="FQV7" s="53"/>
      <c r="FQW7" s="53"/>
      <c r="FQX7" s="53"/>
      <c r="FQY7" s="53"/>
      <c r="FQZ7" s="53"/>
      <c r="FRA7" s="53"/>
      <c r="FRB7" s="53"/>
      <c r="FRC7" s="53"/>
      <c r="FRD7" s="53"/>
      <c r="FRE7" s="53"/>
      <c r="FRF7" s="53"/>
      <c r="FRG7" s="53"/>
      <c r="FRH7" s="53"/>
      <c r="FRI7" s="53"/>
      <c r="FRJ7" s="53"/>
      <c r="FRK7" s="53"/>
      <c r="FRL7" s="53"/>
      <c r="FRM7" s="53"/>
      <c r="FRN7" s="53"/>
      <c r="FRO7" s="53"/>
      <c r="FRP7" s="53"/>
      <c r="FRQ7" s="53"/>
      <c r="FRR7" s="53"/>
      <c r="FRS7" s="53"/>
      <c r="FRT7" s="53"/>
      <c r="FRU7" s="53"/>
      <c r="FRV7" s="53"/>
      <c r="FRW7" s="53"/>
      <c r="FRX7" s="53"/>
      <c r="FRY7" s="53"/>
      <c r="FRZ7" s="53"/>
      <c r="FSA7" s="53"/>
      <c r="FSB7" s="53"/>
      <c r="FSC7" s="53"/>
      <c r="FSD7" s="53"/>
      <c r="FSE7" s="53"/>
      <c r="FSF7" s="53"/>
      <c r="FSG7" s="53"/>
      <c r="FSH7" s="53"/>
      <c r="FSI7" s="53"/>
      <c r="FSJ7" s="53"/>
      <c r="FSK7" s="53"/>
      <c r="FSL7" s="53"/>
      <c r="FSM7" s="53"/>
      <c r="FSN7" s="53"/>
      <c r="FSO7" s="53"/>
      <c r="FSP7" s="53"/>
      <c r="FSQ7" s="53"/>
      <c r="FSR7" s="53"/>
      <c r="FSS7" s="53"/>
      <c r="FST7" s="53"/>
      <c r="FSU7" s="53"/>
      <c r="FSV7" s="53"/>
      <c r="FSW7" s="53"/>
      <c r="FSX7" s="53"/>
      <c r="FSY7" s="53"/>
      <c r="FSZ7" s="53"/>
      <c r="FTA7" s="53"/>
      <c r="FTB7" s="53"/>
      <c r="FTC7" s="53"/>
      <c r="FTD7" s="53"/>
      <c r="FTE7" s="53"/>
      <c r="FTF7" s="53"/>
      <c r="FTG7" s="53"/>
      <c r="FTH7" s="53"/>
      <c r="FTI7" s="53"/>
      <c r="FTJ7" s="53"/>
      <c r="FTK7" s="53"/>
      <c r="FTL7" s="53"/>
      <c r="FTM7" s="53"/>
      <c r="FTN7" s="53"/>
      <c r="FTO7" s="53"/>
      <c r="FTP7" s="53"/>
      <c r="FTQ7" s="53"/>
      <c r="FTR7" s="53"/>
      <c r="FTS7" s="53"/>
      <c r="FTT7" s="53"/>
      <c r="FTU7" s="53"/>
      <c r="FTV7" s="53"/>
      <c r="FTW7" s="53"/>
      <c r="FTX7" s="53"/>
      <c r="FTY7" s="53"/>
      <c r="FTZ7" s="53"/>
      <c r="FUA7" s="53"/>
      <c r="FUB7" s="53"/>
      <c r="FUC7" s="53"/>
      <c r="FUD7" s="53"/>
      <c r="FUE7" s="53"/>
      <c r="FUF7" s="53"/>
      <c r="FUG7" s="53"/>
      <c r="FUH7" s="53"/>
      <c r="FUI7" s="53"/>
      <c r="FUJ7" s="53"/>
      <c r="FUK7" s="53"/>
      <c r="FUL7" s="53"/>
      <c r="FUM7" s="53"/>
      <c r="FUN7" s="53"/>
      <c r="FUO7" s="53"/>
      <c r="FUP7" s="53"/>
      <c r="FUQ7" s="53"/>
      <c r="FUR7" s="53"/>
      <c r="FUS7" s="53"/>
      <c r="FUT7" s="53"/>
      <c r="FUU7" s="53"/>
      <c r="FUV7" s="53"/>
      <c r="FUW7" s="53"/>
      <c r="FUX7" s="53"/>
      <c r="FUY7" s="53"/>
      <c r="FUZ7" s="53"/>
      <c r="FVA7" s="53"/>
      <c r="FVB7" s="53"/>
      <c r="FVC7" s="53"/>
      <c r="FVD7" s="53"/>
      <c r="FVE7" s="53"/>
      <c r="FVF7" s="53"/>
      <c r="FVG7" s="53"/>
      <c r="FVH7" s="53"/>
      <c r="FVI7" s="53"/>
      <c r="FVJ7" s="53"/>
      <c r="FVK7" s="53"/>
      <c r="FVL7" s="53"/>
      <c r="FVM7" s="53"/>
      <c r="FVN7" s="53"/>
      <c r="FVO7" s="53"/>
      <c r="FVP7" s="53"/>
      <c r="FVQ7" s="53"/>
      <c r="FVR7" s="53"/>
      <c r="FVS7" s="53"/>
      <c r="FVT7" s="53"/>
      <c r="FVU7" s="53"/>
      <c r="FVV7" s="53"/>
      <c r="FVW7" s="53"/>
      <c r="FVX7" s="53"/>
      <c r="FVY7" s="53"/>
      <c r="FVZ7" s="53"/>
      <c r="FWA7" s="53"/>
      <c r="FWB7" s="53"/>
      <c r="FWC7" s="53"/>
      <c r="FWD7" s="53"/>
      <c r="FWE7" s="53"/>
      <c r="FWF7" s="53"/>
      <c r="FWG7" s="53"/>
      <c r="FWH7" s="53"/>
      <c r="FWI7" s="53"/>
      <c r="FWJ7" s="53"/>
      <c r="FWK7" s="53"/>
      <c r="FWL7" s="53"/>
      <c r="FWM7" s="53"/>
      <c r="FWN7" s="53"/>
      <c r="FWO7" s="53"/>
      <c r="FWP7" s="53"/>
      <c r="FWQ7" s="53"/>
      <c r="FWR7" s="53"/>
      <c r="FWS7" s="53"/>
      <c r="FWT7" s="53"/>
      <c r="FWU7" s="53"/>
      <c r="FWV7" s="53"/>
      <c r="FWW7" s="53"/>
      <c r="FWX7" s="53"/>
      <c r="FWY7" s="53"/>
      <c r="FWZ7" s="53"/>
      <c r="FXA7" s="53"/>
      <c r="FXB7" s="53"/>
      <c r="FXC7" s="53"/>
      <c r="FXD7" s="53"/>
      <c r="FXE7" s="53"/>
      <c r="FXF7" s="53"/>
      <c r="FXG7" s="53"/>
      <c r="FXH7" s="53"/>
      <c r="FXI7" s="53"/>
      <c r="FXJ7" s="53"/>
      <c r="FXK7" s="53"/>
      <c r="FXL7" s="53"/>
      <c r="FXM7" s="53"/>
      <c r="FXN7" s="53"/>
      <c r="FXO7" s="53"/>
      <c r="FXP7" s="53"/>
      <c r="FXQ7" s="53"/>
      <c r="FXR7" s="53"/>
      <c r="FXS7" s="53"/>
      <c r="FXT7" s="53"/>
      <c r="FXU7" s="53"/>
      <c r="FXV7" s="53"/>
      <c r="FXW7" s="53"/>
      <c r="FXX7" s="53"/>
      <c r="FXY7" s="53"/>
      <c r="FXZ7" s="53"/>
      <c r="FYA7" s="53"/>
      <c r="FYB7" s="53"/>
      <c r="FYC7" s="53"/>
      <c r="FYD7" s="53"/>
      <c r="FYE7" s="53"/>
      <c r="FYF7" s="53"/>
      <c r="FYG7" s="53"/>
      <c r="FYH7" s="53"/>
      <c r="FYI7" s="53"/>
      <c r="FYJ7" s="53"/>
      <c r="FYK7" s="53"/>
      <c r="FYL7" s="53"/>
      <c r="FYM7" s="53"/>
      <c r="FYN7" s="53"/>
      <c r="FYO7" s="53"/>
      <c r="FYP7" s="53"/>
      <c r="FYQ7" s="53"/>
      <c r="FYR7" s="53"/>
      <c r="FYS7" s="53"/>
      <c r="FYT7" s="53"/>
      <c r="FYU7" s="53"/>
      <c r="FYV7" s="53"/>
      <c r="FYW7" s="53"/>
      <c r="FYX7" s="53"/>
      <c r="FYY7" s="53"/>
      <c r="FYZ7" s="53"/>
      <c r="FZA7" s="53"/>
      <c r="FZB7" s="53"/>
      <c r="FZC7" s="53"/>
      <c r="FZD7" s="53"/>
      <c r="FZE7" s="53"/>
      <c r="FZF7" s="53"/>
      <c r="FZG7" s="53"/>
      <c r="FZH7" s="53"/>
      <c r="FZI7" s="53"/>
      <c r="FZJ7" s="53"/>
      <c r="FZK7" s="53"/>
      <c r="FZL7" s="53"/>
      <c r="FZM7" s="53"/>
      <c r="FZN7" s="53"/>
      <c r="FZO7" s="53"/>
      <c r="FZP7" s="53"/>
      <c r="FZQ7" s="53"/>
      <c r="FZR7" s="53"/>
      <c r="FZS7" s="53"/>
      <c r="FZT7" s="53"/>
      <c r="FZU7" s="53"/>
      <c r="FZV7" s="53"/>
      <c r="FZW7" s="53"/>
      <c r="FZX7" s="53"/>
      <c r="FZY7" s="53"/>
      <c r="FZZ7" s="53"/>
      <c r="GAA7" s="53"/>
      <c r="GAB7" s="53"/>
      <c r="GAC7" s="53"/>
      <c r="GAD7" s="53"/>
      <c r="GAE7" s="53"/>
      <c r="GAF7" s="53"/>
      <c r="GAG7" s="53"/>
      <c r="GAH7" s="53"/>
      <c r="GAI7" s="53"/>
      <c r="GAJ7" s="53"/>
      <c r="GAK7" s="53"/>
      <c r="GAL7" s="53"/>
      <c r="GAM7" s="53"/>
      <c r="GAN7" s="53"/>
      <c r="GAO7" s="53"/>
      <c r="GAP7" s="53"/>
      <c r="GAQ7" s="53"/>
      <c r="GAR7" s="53"/>
      <c r="GAS7" s="53"/>
      <c r="GAT7" s="53"/>
      <c r="GAU7" s="53"/>
      <c r="GAV7" s="53"/>
      <c r="GAW7" s="53"/>
      <c r="GAX7" s="53"/>
      <c r="GAY7" s="53"/>
      <c r="GAZ7" s="53"/>
      <c r="GBA7" s="53"/>
      <c r="GBB7" s="53"/>
      <c r="GBC7" s="53"/>
      <c r="GBD7" s="53"/>
      <c r="GBE7" s="53"/>
      <c r="GBF7" s="53"/>
      <c r="GBG7" s="53"/>
      <c r="GBH7" s="53"/>
      <c r="GBI7" s="53"/>
      <c r="GBJ7" s="53"/>
      <c r="GBK7" s="53"/>
      <c r="GBL7" s="53"/>
      <c r="GBM7" s="53"/>
      <c r="GBN7" s="53"/>
      <c r="GBO7" s="53"/>
      <c r="GBP7" s="53"/>
      <c r="GBQ7" s="53"/>
      <c r="GBR7" s="53"/>
      <c r="GBS7" s="53"/>
      <c r="GBT7" s="53"/>
      <c r="GBU7" s="53"/>
      <c r="GBV7" s="53"/>
      <c r="GBW7" s="53"/>
      <c r="GBX7" s="53"/>
      <c r="GBY7" s="53"/>
      <c r="GBZ7" s="53"/>
      <c r="GCA7" s="53"/>
      <c r="GCB7" s="53"/>
      <c r="GCC7" s="53"/>
      <c r="GCD7" s="53"/>
      <c r="GCE7" s="53"/>
      <c r="GCF7" s="53"/>
      <c r="GCG7" s="53"/>
      <c r="GCH7" s="53"/>
      <c r="GCI7" s="53"/>
      <c r="GCJ7" s="53"/>
      <c r="GCK7" s="53"/>
      <c r="GCL7" s="53"/>
      <c r="GCM7" s="53"/>
      <c r="GCN7" s="53"/>
      <c r="GCO7" s="53"/>
      <c r="GCP7" s="53"/>
      <c r="GCQ7" s="53"/>
      <c r="GCR7" s="53"/>
      <c r="GCS7" s="53"/>
      <c r="GCT7" s="53"/>
      <c r="GCU7" s="53"/>
      <c r="GCV7" s="53"/>
      <c r="GCW7" s="53"/>
      <c r="GCX7" s="53"/>
      <c r="GCY7" s="53"/>
      <c r="GCZ7" s="53"/>
      <c r="GDA7" s="53"/>
      <c r="GDB7" s="53"/>
      <c r="GDC7" s="53"/>
      <c r="GDD7" s="53"/>
      <c r="GDE7" s="53"/>
      <c r="GDF7" s="53"/>
      <c r="GDG7" s="53"/>
      <c r="GDH7" s="53"/>
      <c r="GDI7" s="53"/>
      <c r="GDJ7" s="53"/>
      <c r="GDK7" s="53"/>
      <c r="GDL7" s="53"/>
      <c r="GDM7" s="53"/>
      <c r="GDN7" s="53"/>
      <c r="GDO7" s="53"/>
      <c r="GDP7" s="53"/>
      <c r="GDQ7" s="53"/>
      <c r="GDR7" s="53"/>
      <c r="GDS7" s="53"/>
      <c r="GDT7" s="53"/>
      <c r="GDU7" s="53"/>
      <c r="GDV7" s="53"/>
      <c r="GDW7" s="53"/>
      <c r="GDX7" s="53"/>
      <c r="GDY7" s="53"/>
      <c r="GDZ7" s="53"/>
      <c r="GEA7" s="53"/>
      <c r="GEB7" s="53"/>
      <c r="GEC7" s="53"/>
      <c r="GED7" s="53"/>
      <c r="GEE7" s="53"/>
      <c r="GEF7" s="53"/>
      <c r="GEG7" s="53"/>
      <c r="GEH7" s="53"/>
      <c r="GEI7" s="53"/>
      <c r="GEJ7" s="53"/>
      <c r="GEK7" s="53"/>
      <c r="GEL7" s="53"/>
      <c r="GEM7" s="53"/>
      <c r="GEN7" s="53"/>
      <c r="GEO7" s="53"/>
      <c r="GEP7" s="53"/>
      <c r="GEQ7" s="53"/>
      <c r="GER7" s="53"/>
      <c r="GES7" s="53"/>
      <c r="GET7" s="53"/>
      <c r="GEU7" s="53"/>
      <c r="GEV7" s="53"/>
      <c r="GEW7" s="53"/>
      <c r="GEX7" s="53"/>
      <c r="GEY7" s="53"/>
      <c r="GEZ7" s="53"/>
      <c r="GFA7" s="53"/>
      <c r="GFB7" s="53"/>
      <c r="GFC7" s="53"/>
      <c r="GFD7" s="53"/>
      <c r="GFE7" s="53"/>
      <c r="GFF7" s="53"/>
      <c r="GFG7" s="53"/>
      <c r="GFH7" s="53"/>
      <c r="GFI7" s="53"/>
      <c r="GFJ7" s="53"/>
      <c r="GFK7" s="53"/>
      <c r="GFL7" s="53"/>
      <c r="GFM7" s="53"/>
      <c r="GFN7" s="53"/>
      <c r="GFO7" s="53"/>
      <c r="GFP7" s="53"/>
      <c r="GFQ7" s="53"/>
      <c r="GFR7" s="53"/>
      <c r="GFS7" s="53"/>
      <c r="GFT7" s="53"/>
      <c r="GFU7" s="53"/>
      <c r="GFV7" s="53"/>
      <c r="GFW7" s="53"/>
      <c r="GFX7" s="53"/>
      <c r="GFY7" s="53"/>
      <c r="GFZ7" s="53"/>
      <c r="GGA7" s="53"/>
      <c r="GGB7" s="53"/>
      <c r="GGC7" s="53"/>
      <c r="GGD7" s="53"/>
      <c r="GGE7" s="53"/>
      <c r="GGF7" s="53"/>
      <c r="GGG7" s="53"/>
      <c r="GGH7" s="53"/>
      <c r="GGI7" s="53"/>
      <c r="GGJ7" s="53"/>
      <c r="GGK7" s="53"/>
      <c r="GGL7" s="53"/>
      <c r="GGM7" s="53"/>
      <c r="GGN7" s="53"/>
      <c r="GGO7" s="53"/>
      <c r="GGP7" s="53"/>
      <c r="GGQ7" s="53"/>
      <c r="GGR7" s="53"/>
      <c r="GGS7" s="53"/>
      <c r="GGT7" s="53"/>
      <c r="GGU7" s="53"/>
      <c r="GGV7" s="53"/>
      <c r="GGW7" s="53"/>
      <c r="GGX7" s="53"/>
      <c r="GGY7" s="53"/>
      <c r="GGZ7" s="53"/>
      <c r="GHA7" s="53"/>
      <c r="GHB7" s="53"/>
      <c r="GHC7" s="53"/>
      <c r="GHD7" s="53"/>
      <c r="GHE7" s="53"/>
      <c r="GHF7" s="53"/>
      <c r="GHG7" s="53"/>
      <c r="GHH7" s="53"/>
      <c r="GHI7" s="53"/>
      <c r="GHJ7" s="53"/>
      <c r="GHK7" s="53"/>
      <c r="GHL7" s="53"/>
      <c r="GHM7" s="53"/>
      <c r="GHN7" s="53"/>
      <c r="GHO7" s="53"/>
      <c r="GHP7" s="53"/>
      <c r="GHQ7" s="53"/>
      <c r="GHR7" s="53"/>
      <c r="GHS7" s="53"/>
      <c r="GHT7" s="53"/>
      <c r="GHU7" s="53"/>
      <c r="GHV7" s="53"/>
      <c r="GHW7" s="53"/>
      <c r="GHX7" s="53"/>
      <c r="GHY7" s="53"/>
      <c r="GHZ7" s="53"/>
      <c r="GIA7" s="53"/>
      <c r="GIB7" s="53"/>
      <c r="GIC7" s="53"/>
      <c r="GID7" s="53"/>
      <c r="GIE7" s="53"/>
      <c r="GIF7" s="53"/>
      <c r="GIG7" s="53"/>
      <c r="GIH7" s="53"/>
      <c r="GII7" s="53"/>
      <c r="GIJ7" s="53"/>
      <c r="GIK7" s="53"/>
      <c r="GIL7" s="53"/>
      <c r="GIM7" s="53"/>
      <c r="GIN7" s="53"/>
      <c r="GIO7" s="53"/>
      <c r="GIP7" s="53"/>
      <c r="GIQ7" s="53"/>
      <c r="GIR7" s="53"/>
      <c r="GIS7" s="53"/>
      <c r="GIT7" s="53"/>
      <c r="GIU7" s="53"/>
      <c r="GIV7" s="53"/>
      <c r="GIW7" s="53"/>
      <c r="GIX7" s="53"/>
      <c r="GIY7" s="53"/>
      <c r="GIZ7" s="53"/>
      <c r="GJA7" s="53"/>
      <c r="GJB7" s="53"/>
      <c r="GJC7" s="53"/>
      <c r="GJD7" s="53"/>
      <c r="GJE7" s="53"/>
      <c r="GJF7" s="53"/>
      <c r="GJG7" s="53"/>
      <c r="GJH7" s="53"/>
      <c r="GJI7" s="53"/>
      <c r="GJJ7" s="53"/>
      <c r="GJK7" s="53"/>
      <c r="GJL7" s="53"/>
      <c r="GJM7" s="53"/>
      <c r="GJN7" s="53"/>
      <c r="GJO7" s="53"/>
      <c r="GJP7" s="53"/>
      <c r="GJQ7" s="53"/>
      <c r="GJR7" s="53"/>
      <c r="GJS7" s="53"/>
      <c r="GJT7" s="53"/>
      <c r="GJU7" s="53"/>
      <c r="GJV7" s="53"/>
      <c r="GJW7" s="53"/>
      <c r="GJX7" s="53"/>
      <c r="GJY7" s="53"/>
      <c r="GJZ7" s="53"/>
      <c r="GKA7" s="53"/>
      <c r="GKB7" s="53"/>
      <c r="GKC7" s="53"/>
      <c r="GKD7" s="53"/>
      <c r="GKE7" s="53"/>
      <c r="GKF7" s="53"/>
      <c r="GKG7" s="53"/>
      <c r="GKH7" s="53"/>
      <c r="GKI7" s="53"/>
      <c r="GKJ7" s="53"/>
      <c r="GKK7" s="53"/>
      <c r="GKL7" s="53"/>
      <c r="GKM7" s="53"/>
      <c r="GKN7" s="53"/>
      <c r="GKO7" s="53"/>
      <c r="GKP7" s="53"/>
      <c r="GKQ7" s="53"/>
      <c r="GKR7" s="53"/>
      <c r="GKS7" s="53"/>
      <c r="GKT7" s="53"/>
      <c r="GKU7" s="53"/>
      <c r="GKV7" s="53"/>
      <c r="GKW7" s="53"/>
      <c r="GKX7" s="53"/>
      <c r="GKY7" s="53"/>
      <c r="GKZ7" s="53"/>
      <c r="GLA7" s="53"/>
      <c r="GLB7" s="53"/>
      <c r="GLC7" s="53"/>
      <c r="GLD7" s="53"/>
      <c r="GLE7" s="53"/>
      <c r="GLF7" s="53"/>
      <c r="GLG7" s="53"/>
      <c r="GLH7" s="53"/>
      <c r="GLI7" s="53"/>
      <c r="GLJ7" s="53"/>
      <c r="GLK7" s="53"/>
      <c r="GLL7" s="53"/>
      <c r="GLM7" s="53"/>
      <c r="GLN7" s="53"/>
      <c r="GLO7" s="53"/>
      <c r="GLP7" s="53"/>
      <c r="GLQ7" s="53"/>
      <c r="GLR7" s="53"/>
      <c r="GLS7" s="53"/>
      <c r="GLT7" s="53"/>
      <c r="GLU7" s="53"/>
      <c r="GLV7" s="53"/>
      <c r="GLW7" s="53"/>
      <c r="GLX7" s="53"/>
      <c r="GLY7" s="53"/>
      <c r="GLZ7" s="53"/>
      <c r="GMA7" s="53"/>
      <c r="GMB7" s="53"/>
      <c r="GMC7" s="53"/>
      <c r="GMD7" s="53"/>
      <c r="GME7" s="53"/>
      <c r="GMF7" s="53"/>
      <c r="GMG7" s="53"/>
      <c r="GMH7" s="53"/>
      <c r="GMI7" s="53"/>
      <c r="GMJ7" s="53"/>
      <c r="GMK7" s="53"/>
      <c r="GML7" s="53"/>
      <c r="GMM7" s="53"/>
      <c r="GMN7" s="53"/>
      <c r="GMO7" s="53"/>
      <c r="GMP7" s="53"/>
      <c r="GMQ7" s="53"/>
      <c r="GMR7" s="53"/>
      <c r="GMS7" s="53"/>
      <c r="GMT7" s="53"/>
      <c r="GMU7" s="53"/>
      <c r="GMV7" s="53"/>
      <c r="GMW7" s="53"/>
      <c r="GMX7" s="53"/>
      <c r="GMY7" s="53"/>
      <c r="GMZ7" s="53"/>
      <c r="GNA7" s="53"/>
      <c r="GNB7" s="53"/>
      <c r="GNC7" s="53"/>
      <c r="GND7" s="53"/>
      <c r="GNE7" s="53"/>
      <c r="GNF7" s="53"/>
      <c r="GNG7" s="53"/>
      <c r="GNH7" s="53"/>
      <c r="GNI7" s="53"/>
      <c r="GNJ7" s="53"/>
      <c r="GNK7" s="53"/>
      <c r="GNL7" s="53"/>
      <c r="GNM7" s="53"/>
      <c r="GNN7" s="53"/>
      <c r="GNO7" s="53"/>
      <c r="GNP7" s="53"/>
      <c r="GNQ7" s="53"/>
      <c r="GNR7" s="53"/>
      <c r="GNS7" s="53"/>
      <c r="GNT7" s="53"/>
      <c r="GNU7" s="53"/>
      <c r="GNV7" s="53"/>
      <c r="GNW7" s="53"/>
      <c r="GNX7" s="53"/>
      <c r="GNY7" s="53"/>
      <c r="GNZ7" s="53"/>
      <c r="GOA7" s="53"/>
      <c r="GOB7" s="53"/>
      <c r="GOC7" s="53"/>
      <c r="GOD7" s="53"/>
      <c r="GOE7" s="53"/>
      <c r="GOF7" s="53"/>
      <c r="GOG7" s="53"/>
      <c r="GOH7" s="53"/>
      <c r="GOI7" s="53"/>
      <c r="GOJ7" s="53"/>
      <c r="GOK7" s="53"/>
      <c r="GOL7" s="53"/>
      <c r="GOM7" s="53"/>
      <c r="GON7" s="53"/>
      <c r="GOO7" s="53"/>
      <c r="GOP7" s="53"/>
      <c r="GOQ7" s="53"/>
      <c r="GOR7" s="53"/>
      <c r="GOS7" s="53"/>
      <c r="GOT7" s="53"/>
      <c r="GOU7" s="53"/>
      <c r="GOV7" s="53"/>
      <c r="GOW7" s="53"/>
      <c r="GOX7" s="53"/>
      <c r="GOY7" s="53"/>
      <c r="GOZ7" s="53"/>
      <c r="GPA7" s="53"/>
      <c r="GPB7" s="53"/>
      <c r="GPC7" s="53"/>
      <c r="GPD7" s="53"/>
      <c r="GPE7" s="53"/>
      <c r="GPF7" s="53"/>
      <c r="GPG7" s="53"/>
      <c r="GPH7" s="53"/>
      <c r="GPI7" s="53"/>
      <c r="GPJ7" s="53"/>
      <c r="GPK7" s="53"/>
      <c r="GPL7" s="53"/>
      <c r="GPM7" s="53"/>
      <c r="GPN7" s="53"/>
      <c r="GPO7" s="53"/>
      <c r="GPP7" s="53"/>
      <c r="GPQ7" s="53"/>
      <c r="GPR7" s="53"/>
      <c r="GPS7" s="53"/>
      <c r="GPT7" s="53"/>
      <c r="GPU7" s="53"/>
      <c r="GPV7" s="53"/>
      <c r="GPW7" s="53"/>
      <c r="GPX7" s="53"/>
      <c r="GPY7" s="53"/>
      <c r="GPZ7" s="53"/>
      <c r="GQA7" s="53"/>
      <c r="GQB7" s="53"/>
      <c r="GQC7" s="53"/>
      <c r="GQD7" s="53"/>
      <c r="GQE7" s="53"/>
      <c r="GQF7" s="53"/>
      <c r="GQG7" s="53"/>
      <c r="GQH7" s="53"/>
      <c r="GQI7" s="53"/>
      <c r="GQJ7" s="53"/>
      <c r="GQK7" s="53"/>
      <c r="GQL7" s="53"/>
      <c r="GQM7" s="53"/>
      <c r="GQN7" s="53"/>
      <c r="GQO7" s="53"/>
      <c r="GQP7" s="53"/>
      <c r="GQQ7" s="53"/>
      <c r="GQR7" s="53"/>
      <c r="GQS7" s="53"/>
      <c r="GQT7" s="53"/>
      <c r="GQU7" s="53"/>
      <c r="GQV7" s="53"/>
      <c r="GQW7" s="53"/>
      <c r="GQX7" s="53"/>
      <c r="GQY7" s="53"/>
      <c r="GQZ7" s="53"/>
      <c r="GRA7" s="53"/>
      <c r="GRB7" s="53"/>
      <c r="GRC7" s="53"/>
      <c r="GRD7" s="53"/>
      <c r="GRE7" s="53"/>
      <c r="GRF7" s="53"/>
      <c r="GRG7" s="53"/>
      <c r="GRH7" s="53"/>
      <c r="GRI7" s="53"/>
      <c r="GRJ7" s="53"/>
      <c r="GRK7" s="53"/>
      <c r="GRL7" s="53"/>
      <c r="GRM7" s="53"/>
      <c r="GRN7" s="53"/>
      <c r="GRO7" s="53"/>
      <c r="GRP7" s="53"/>
      <c r="GRQ7" s="53"/>
      <c r="GRR7" s="53"/>
      <c r="GRS7" s="53"/>
      <c r="GRT7" s="53"/>
      <c r="GRU7" s="53"/>
      <c r="GRV7" s="53"/>
      <c r="GRW7" s="53"/>
      <c r="GRX7" s="53"/>
      <c r="GRY7" s="53"/>
      <c r="GRZ7" s="53"/>
      <c r="GSA7" s="53"/>
      <c r="GSB7" s="53"/>
      <c r="GSC7" s="53"/>
      <c r="GSD7" s="53"/>
      <c r="GSE7" s="53"/>
      <c r="GSF7" s="53"/>
      <c r="GSG7" s="53"/>
      <c r="GSH7" s="53"/>
      <c r="GSI7" s="53"/>
      <c r="GSJ7" s="53"/>
      <c r="GSK7" s="53"/>
      <c r="GSL7" s="53"/>
      <c r="GSM7" s="53"/>
      <c r="GSN7" s="53"/>
      <c r="GSO7" s="53"/>
      <c r="GSP7" s="53"/>
      <c r="GSQ7" s="53"/>
      <c r="GSR7" s="53"/>
      <c r="GSS7" s="53"/>
      <c r="GST7" s="53"/>
      <c r="GSU7" s="53"/>
      <c r="GSV7" s="53"/>
      <c r="GSW7" s="53"/>
      <c r="GSX7" s="53"/>
      <c r="GSY7" s="53"/>
      <c r="GSZ7" s="53"/>
      <c r="GTA7" s="53"/>
      <c r="GTB7" s="53"/>
      <c r="GTC7" s="53"/>
      <c r="GTD7" s="53"/>
      <c r="GTE7" s="53"/>
      <c r="GTF7" s="53"/>
      <c r="GTG7" s="53"/>
      <c r="GTH7" s="53"/>
      <c r="GTI7" s="53"/>
      <c r="GTJ7" s="53"/>
      <c r="GTK7" s="53"/>
      <c r="GTL7" s="53"/>
      <c r="GTM7" s="53"/>
      <c r="GTN7" s="53"/>
      <c r="GTO7" s="53"/>
      <c r="GTP7" s="53"/>
      <c r="GTQ7" s="53"/>
      <c r="GTR7" s="53"/>
      <c r="GTS7" s="53"/>
      <c r="GTT7" s="53"/>
      <c r="GTU7" s="53"/>
      <c r="GTV7" s="53"/>
      <c r="GTW7" s="53"/>
      <c r="GTX7" s="53"/>
      <c r="GTY7" s="53"/>
      <c r="GTZ7" s="53"/>
      <c r="GUA7" s="53"/>
      <c r="GUB7" s="53"/>
      <c r="GUC7" s="53"/>
      <c r="GUD7" s="53"/>
      <c r="GUE7" s="53"/>
      <c r="GUF7" s="53"/>
      <c r="GUG7" s="53"/>
      <c r="GUH7" s="53"/>
      <c r="GUI7" s="53"/>
      <c r="GUJ7" s="53"/>
      <c r="GUK7" s="53"/>
      <c r="GUL7" s="53"/>
      <c r="GUM7" s="53"/>
      <c r="GUN7" s="53"/>
      <c r="GUO7" s="53"/>
      <c r="GUP7" s="53"/>
      <c r="GUQ7" s="53"/>
      <c r="GUR7" s="53"/>
      <c r="GUS7" s="53"/>
      <c r="GUT7" s="53"/>
      <c r="GUU7" s="53"/>
      <c r="GUV7" s="53"/>
      <c r="GUW7" s="53"/>
      <c r="GUX7" s="53"/>
      <c r="GUY7" s="53"/>
      <c r="GUZ7" s="53"/>
      <c r="GVA7" s="53"/>
      <c r="GVB7" s="53"/>
      <c r="GVC7" s="53"/>
      <c r="GVD7" s="53"/>
      <c r="GVE7" s="53"/>
      <c r="GVF7" s="53"/>
      <c r="GVG7" s="53"/>
      <c r="GVH7" s="53"/>
      <c r="GVI7" s="53"/>
      <c r="GVJ7" s="53"/>
      <c r="GVK7" s="53"/>
      <c r="GVL7" s="53"/>
      <c r="GVM7" s="53"/>
      <c r="GVN7" s="53"/>
      <c r="GVO7" s="53"/>
      <c r="GVP7" s="53"/>
      <c r="GVQ7" s="53"/>
      <c r="GVR7" s="53"/>
      <c r="GVS7" s="53"/>
      <c r="GVT7" s="53"/>
      <c r="GVU7" s="53"/>
      <c r="GVV7" s="53"/>
      <c r="GVW7" s="53"/>
      <c r="GVX7" s="53"/>
      <c r="GVY7" s="53"/>
      <c r="GVZ7" s="53"/>
      <c r="GWA7" s="53"/>
      <c r="GWB7" s="53"/>
      <c r="GWC7" s="53"/>
      <c r="GWD7" s="53"/>
      <c r="GWE7" s="53"/>
      <c r="GWF7" s="53"/>
      <c r="GWG7" s="53"/>
      <c r="GWH7" s="53"/>
      <c r="GWI7" s="53"/>
      <c r="GWJ7" s="53"/>
      <c r="GWK7" s="53"/>
      <c r="GWL7" s="53"/>
      <c r="GWM7" s="53"/>
      <c r="GWN7" s="53"/>
      <c r="GWO7" s="53"/>
      <c r="GWP7" s="53"/>
      <c r="GWQ7" s="53"/>
      <c r="GWR7" s="53"/>
      <c r="GWS7" s="53"/>
      <c r="GWT7" s="53"/>
      <c r="GWU7" s="53"/>
      <c r="GWV7" s="53"/>
      <c r="GWW7" s="53"/>
      <c r="GWX7" s="53"/>
      <c r="GWY7" s="53"/>
      <c r="GWZ7" s="53"/>
      <c r="GXA7" s="53"/>
      <c r="GXB7" s="53"/>
      <c r="GXC7" s="53"/>
      <c r="GXD7" s="53"/>
      <c r="GXE7" s="53"/>
      <c r="GXF7" s="53"/>
      <c r="GXG7" s="53"/>
      <c r="GXH7" s="53"/>
      <c r="GXI7" s="53"/>
      <c r="GXJ7" s="53"/>
      <c r="GXK7" s="53"/>
      <c r="GXL7" s="53"/>
      <c r="GXM7" s="53"/>
      <c r="GXN7" s="53"/>
      <c r="GXO7" s="53"/>
      <c r="GXP7" s="53"/>
      <c r="GXQ7" s="53"/>
      <c r="GXR7" s="53"/>
      <c r="GXS7" s="53"/>
      <c r="GXT7" s="53"/>
      <c r="GXU7" s="53"/>
      <c r="GXV7" s="53"/>
      <c r="GXW7" s="53"/>
      <c r="GXX7" s="53"/>
      <c r="GXY7" s="53"/>
      <c r="GXZ7" s="53"/>
      <c r="GYA7" s="53"/>
      <c r="GYB7" s="53"/>
      <c r="GYC7" s="53"/>
      <c r="GYD7" s="53"/>
      <c r="GYE7" s="53"/>
      <c r="GYF7" s="53"/>
      <c r="GYG7" s="53"/>
      <c r="GYH7" s="53"/>
      <c r="GYI7" s="53"/>
      <c r="GYJ7" s="53"/>
      <c r="GYK7" s="53"/>
      <c r="GYL7" s="53"/>
      <c r="GYM7" s="53"/>
      <c r="GYN7" s="53"/>
      <c r="GYO7" s="53"/>
      <c r="GYP7" s="53"/>
      <c r="GYQ7" s="53"/>
      <c r="GYR7" s="53"/>
      <c r="GYS7" s="53"/>
      <c r="GYT7" s="53"/>
      <c r="GYU7" s="53"/>
      <c r="GYV7" s="53"/>
      <c r="GYW7" s="53"/>
      <c r="GYX7" s="53"/>
      <c r="GYY7" s="53"/>
      <c r="GYZ7" s="53"/>
      <c r="GZA7" s="53"/>
      <c r="GZB7" s="53"/>
      <c r="GZC7" s="53"/>
      <c r="GZD7" s="53"/>
      <c r="GZE7" s="53"/>
      <c r="GZF7" s="53"/>
      <c r="GZG7" s="53"/>
      <c r="GZH7" s="53"/>
      <c r="GZI7" s="53"/>
      <c r="GZJ7" s="53"/>
      <c r="GZK7" s="53"/>
      <c r="GZL7" s="53"/>
      <c r="GZM7" s="53"/>
      <c r="GZN7" s="53"/>
      <c r="GZO7" s="53"/>
      <c r="GZP7" s="53"/>
      <c r="GZQ7" s="53"/>
      <c r="GZR7" s="53"/>
      <c r="GZS7" s="53"/>
      <c r="GZT7" s="53"/>
      <c r="GZU7" s="53"/>
      <c r="GZV7" s="53"/>
      <c r="GZW7" s="53"/>
      <c r="GZX7" s="53"/>
      <c r="GZY7" s="53"/>
      <c r="GZZ7" s="53"/>
      <c r="HAA7" s="53"/>
      <c r="HAB7" s="53"/>
      <c r="HAC7" s="53"/>
      <c r="HAD7" s="53"/>
      <c r="HAE7" s="53"/>
      <c r="HAF7" s="53"/>
      <c r="HAG7" s="53"/>
      <c r="HAH7" s="53"/>
      <c r="HAI7" s="53"/>
      <c r="HAJ7" s="53"/>
      <c r="HAK7" s="53"/>
      <c r="HAL7" s="53"/>
      <c r="HAM7" s="53"/>
      <c r="HAN7" s="53"/>
      <c r="HAO7" s="53"/>
      <c r="HAP7" s="53"/>
      <c r="HAQ7" s="53"/>
      <c r="HAR7" s="53"/>
      <c r="HAS7" s="53"/>
      <c r="HAT7" s="53"/>
      <c r="HAU7" s="53"/>
      <c r="HAV7" s="53"/>
      <c r="HAW7" s="53"/>
      <c r="HAX7" s="53"/>
      <c r="HAY7" s="53"/>
      <c r="HAZ7" s="53"/>
      <c r="HBA7" s="53"/>
      <c r="HBB7" s="53"/>
      <c r="HBC7" s="53"/>
      <c r="HBD7" s="53"/>
      <c r="HBE7" s="53"/>
      <c r="HBF7" s="53"/>
      <c r="HBG7" s="53"/>
      <c r="HBH7" s="53"/>
      <c r="HBI7" s="53"/>
      <c r="HBJ7" s="53"/>
      <c r="HBK7" s="53"/>
      <c r="HBL7" s="53"/>
      <c r="HBM7" s="53"/>
      <c r="HBN7" s="53"/>
      <c r="HBO7" s="53"/>
      <c r="HBP7" s="53"/>
      <c r="HBQ7" s="53"/>
      <c r="HBR7" s="53"/>
      <c r="HBS7" s="53"/>
      <c r="HBT7" s="53"/>
      <c r="HBU7" s="53"/>
      <c r="HBV7" s="53"/>
      <c r="HBW7" s="53"/>
      <c r="HBX7" s="53"/>
      <c r="HBY7" s="53"/>
      <c r="HBZ7" s="53"/>
      <c r="HCA7" s="53"/>
      <c r="HCB7" s="53"/>
      <c r="HCC7" s="53"/>
      <c r="HCD7" s="53"/>
      <c r="HCE7" s="53"/>
      <c r="HCF7" s="53"/>
      <c r="HCG7" s="53"/>
      <c r="HCH7" s="53"/>
      <c r="HCI7" s="53"/>
      <c r="HCJ7" s="53"/>
      <c r="HCK7" s="53"/>
      <c r="HCL7" s="53"/>
      <c r="HCM7" s="53"/>
      <c r="HCN7" s="53"/>
      <c r="HCO7" s="53"/>
      <c r="HCP7" s="53"/>
      <c r="HCQ7" s="53"/>
      <c r="HCR7" s="53"/>
      <c r="HCS7" s="53"/>
      <c r="HCT7" s="53"/>
      <c r="HCU7" s="53"/>
      <c r="HCV7" s="53"/>
      <c r="HCW7" s="53"/>
      <c r="HCX7" s="53"/>
      <c r="HCY7" s="53"/>
      <c r="HCZ7" s="53"/>
      <c r="HDA7" s="53"/>
      <c r="HDB7" s="53"/>
      <c r="HDC7" s="53"/>
      <c r="HDD7" s="53"/>
      <c r="HDE7" s="53"/>
      <c r="HDF7" s="53"/>
      <c r="HDG7" s="53"/>
      <c r="HDH7" s="53"/>
      <c r="HDI7" s="53"/>
      <c r="HDJ7" s="53"/>
      <c r="HDK7" s="53"/>
      <c r="HDL7" s="53"/>
      <c r="HDM7" s="53"/>
      <c r="HDN7" s="53"/>
      <c r="HDO7" s="53"/>
      <c r="HDP7" s="53"/>
      <c r="HDQ7" s="53"/>
      <c r="HDR7" s="53"/>
      <c r="HDS7" s="53"/>
      <c r="HDT7" s="53"/>
      <c r="HDU7" s="53"/>
      <c r="HDV7" s="53"/>
      <c r="HDW7" s="53"/>
      <c r="HDX7" s="53"/>
      <c r="HDY7" s="53"/>
      <c r="HDZ7" s="53"/>
      <c r="HEA7" s="53"/>
      <c r="HEB7" s="53"/>
      <c r="HEC7" s="53"/>
      <c r="HED7" s="53"/>
      <c r="HEE7" s="53"/>
      <c r="HEF7" s="53"/>
      <c r="HEG7" s="53"/>
      <c r="HEH7" s="53"/>
      <c r="HEI7" s="53"/>
      <c r="HEJ7" s="53"/>
      <c r="HEK7" s="53"/>
      <c r="HEL7" s="53"/>
      <c r="HEM7" s="53"/>
      <c r="HEN7" s="53"/>
      <c r="HEO7" s="53"/>
      <c r="HEP7" s="53"/>
      <c r="HEQ7" s="53"/>
      <c r="HER7" s="53"/>
      <c r="HES7" s="53"/>
      <c r="HET7" s="53"/>
      <c r="HEU7" s="53"/>
      <c r="HEV7" s="53"/>
      <c r="HEW7" s="53"/>
      <c r="HEX7" s="53"/>
      <c r="HEY7" s="53"/>
      <c r="HEZ7" s="53"/>
      <c r="HFA7" s="53"/>
      <c r="HFB7" s="53"/>
      <c r="HFC7" s="53"/>
      <c r="HFD7" s="53"/>
      <c r="HFE7" s="53"/>
      <c r="HFF7" s="53"/>
      <c r="HFG7" s="53"/>
      <c r="HFH7" s="53"/>
      <c r="HFI7" s="53"/>
      <c r="HFJ7" s="53"/>
      <c r="HFK7" s="53"/>
      <c r="HFL7" s="53"/>
      <c r="HFM7" s="53"/>
      <c r="HFN7" s="53"/>
      <c r="HFO7" s="53"/>
      <c r="HFP7" s="53"/>
      <c r="HFQ7" s="53"/>
      <c r="HFR7" s="53"/>
      <c r="HFS7" s="53"/>
      <c r="HFT7" s="53"/>
      <c r="HFU7" s="53"/>
      <c r="HFV7" s="53"/>
      <c r="HFW7" s="53"/>
      <c r="HFX7" s="53"/>
      <c r="HFY7" s="53"/>
      <c r="HFZ7" s="53"/>
      <c r="HGA7" s="53"/>
      <c r="HGB7" s="53"/>
      <c r="HGC7" s="53"/>
      <c r="HGD7" s="53"/>
      <c r="HGE7" s="53"/>
      <c r="HGF7" s="53"/>
      <c r="HGG7" s="53"/>
      <c r="HGH7" s="53"/>
      <c r="HGI7" s="53"/>
      <c r="HGJ7" s="53"/>
      <c r="HGK7" s="53"/>
      <c r="HGL7" s="53"/>
      <c r="HGM7" s="53"/>
      <c r="HGN7" s="53"/>
      <c r="HGO7" s="53"/>
      <c r="HGP7" s="53"/>
      <c r="HGQ7" s="53"/>
      <c r="HGR7" s="53"/>
      <c r="HGS7" s="53"/>
      <c r="HGT7" s="53"/>
      <c r="HGU7" s="53"/>
      <c r="HGV7" s="53"/>
      <c r="HGW7" s="53"/>
      <c r="HGX7" s="53"/>
      <c r="HGY7" s="53"/>
      <c r="HGZ7" s="53"/>
      <c r="HHA7" s="53"/>
      <c r="HHB7" s="53"/>
      <c r="HHC7" s="53"/>
      <c r="HHD7" s="53"/>
      <c r="HHE7" s="53"/>
      <c r="HHF7" s="53"/>
      <c r="HHG7" s="53"/>
      <c r="HHH7" s="53"/>
      <c r="HHI7" s="53"/>
      <c r="HHJ7" s="53"/>
      <c r="HHK7" s="53"/>
      <c r="HHL7" s="53"/>
      <c r="HHM7" s="53"/>
      <c r="HHN7" s="53"/>
      <c r="HHO7" s="53"/>
      <c r="HHP7" s="53"/>
      <c r="HHQ7" s="53"/>
      <c r="HHR7" s="53"/>
      <c r="HHS7" s="53"/>
      <c r="HHT7" s="53"/>
      <c r="HHU7" s="53"/>
      <c r="HHV7" s="53"/>
      <c r="HHW7" s="53"/>
      <c r="HHX7" s="53"/>
      <c r="HHY7" s="53"/>
      <c r="HHZ7" s="53"/>
      <c r="HIA7" s="53"/>
      <c r="HIB7" s="53"/>
      <c r="HIC7" s="53"/>
      <c r="HID7" s="53"/>
      <c r="HIE7" s="53"/>
      <c r="HIF7" s="53"/>
      <c r="HIG7" s="53"/>
      <c r="HIH7" s="53"/>
      <c r="HII7" s="53"/>
      <c r="HIJ7" s="53"/>
      <c r="HIK7" s="53"/>
      <c r="HIL7" s="53"/>
      <c r="HIM7" s="53"/>
      <c r="HIN7" s="53"/>
      <c r="HIO7" s="53"/>
      <c r="HIP7" s="53"/>
      <c r="HIQ7" s="53"/>
      <c r="HIR7" s="53"/>
      <c r="HIS7" s="53"/>
      <c r="HIT7" s="53"/>
      <c r="HIU7" s="53"/>
      <c r="HIV7" s="53"/>
      <c r="HIW7" s="53"/>
      <c r="HIX7" s="53"/>
      <c r="HIY7" s="53"/>
      <c r="HIZ7" s="53"/>
      <c r="HJA7" s="53"/>
      <c r="HJB7" s="53"/>
      <c r="HJC7" s="53"/>
      <c r="HJD7" s="53"/>
      <c r="HJE7" s="53"/>
      <c r="HJF7" s="53"/>
      <c r="HJG7" s="53"/>
      <c r="HJH7" s="53"/>
      <c r="HJI7" s="53"/>
      <c r="HJJ7" s="53"/>
      <c r="HJK7" s="53"/>
      <c r="HJL7" s="53"/>
      <c r="HJM7" s="53"/>
      <c r="HJN7" s="53"/>
      <c r="HJO7" s="53"/>
      <c r="HJP7" s="53"/>
      <c r="HJQ7" s="53"/>
      <c r="HJR7" s="53"/>
      <c r="HJS7" s="53"/>
      <c r="HJT7" s="53"/>
      <c r="HJU7" s="53"/>
      <c r="HJV7" s="53"/>
      <c r="HJW7" s="53"/>
      <c r="HJX7" s="53"/>
      <c r="HJY7" s="53"/>
      <c r="HJZ7" s="53"/>
      <c r="HKA7" s="53"/>
      <c r="HKB7" s="53"/>
      <c r="HKC7" s="53"/>
      <c r="HKD7" s="53"/>
      <c r="HKE7" s="53"/>
      <c r="HKF7" s="53"/>
      <c r="HKG7" s="53"/>
      <c r="HKH7" s="53"/>
      <c r="HKI7" s="53"/>
      <c r="HKJ7" s="53"/>
      <c r="HKK7" s="53"/>
      <c r="HKL7" s="53"/>
      <c r="HKM7" s="53"/>
      <c r="HKN7" s="53"/>
      <c r="HKO7" s="53"/>
      <c r="HKP7" s="53"/>
      <c r="HKQ7" s="53"/>
      <c r="HKR7" s="53"/>
      <c r="HKS7" s="53"/>
      <c r="HKT7" s="53"/>
      <c r="HKU7" s="53"/>
      <c r="HKV7" s="53"/>
      <c r="HKW7" s="53"/>
      <c r="HKX7" s="53"/>
      <c r="HKY7" s="53"/>
      <c r="HKZ7" s="53"/>
      <c r="HLA7" s="53"/>
      <c r="HLB7" s="53"/>
      <c r="HLC7" s="53"/>
      <c r="HLD7" s="53"/>
      <c r="HLE7" s="53"/>
      <c r="HLF7" s="53"/>
      <c r="HLG7" s="53"/>
      <c r="HLH7" s="53"/>
      <c r="HLI7" s="53"/>
      <c r="HLJ7" s="53"/>
      <c r="HLK7" s="53"/>
      <c r="HLL7" s="53"/>
      <c r="HLM7" s="53"/>
      <c r="HLN7" s="53"/>
      <c r="HLO7" s="53"/>
      <c r="HLP7" s="53"/>
      <c r="HLQ7" s="53"/>
      <c r="HLR7" s="53"/>
      <c r="HLS7" s="53"/>
      <c r="HLT7" s="53"/>
      <c r="HLU7" s="53"/>
      <c r="HLV7" s="53"/>
      <c r="HLW7" s="53"/>
      <c r="HLX7" s="53"/>
      <c r="HLY7" s="53"/>
      <c r="HLZ7" s="53"/>
      <c r="HMA7" s="53"/>
      <c r="HMB7" s="53"/>
      <c r="HMC7" s="53"/>
      <c r="HMD7" s="53"/>
      <c r="HME7" s="53"/>
      <c r="HMF7" s="53"/>
      <c r="HMG7" s="53"/>
      <c r="HMH7" s="53"/>
      <c r="HMI7" s="53"/>
      <c r="HMJ7" s="53"/>
      <c r="HMK7" s="53"/>
      <c r="HML7" s="53"/>
      <c r="HMM7" s="53"/>
      <c r="HMN7" s="53"/>
      <c r="HMO7" s="53"/>
      <c r="HMP7" s="53"/>
      <c r="HMQ7" s="53"/>
      <c r="HMR7" s="53"/>
      <c r="HMS7" s="53"/>
      <c r="HMT7" s="53"/>
      <c r="HMU7" s="53"/>
      <c r="HMV7" s="53"/>
      <c r="HMW7" s="53"/>
      <c r="HMX7" s="53"/>
      <c r="HMY7" s="53"/>
      <c r="HMZ7" s="53"/>
      <c r="HNA7" s="53"/>
      <c r="HNB7" s="53"/>
      <c r="HNC7" s="53"/>
      <c r="HND7" s="53"/>
      <c r="HNE7" s="53"/>
      <c r="HNF7" s="53"/>
      <c r="HNG7" s="53"/>
      <c r="HNH7" s="53"/>
      <c r="HNI7" s="53"/>
      <c r="HNJ7" s="53"/>
      <c r="HNK7" s="53"/>
      <c r="HNL7" s="53"/>
      <c r="HNM7" s="53"/>
      <c r="HNN7" s="53"/>
      <c r="HNO7" s="53"/>
      <c r="HNP7" s="53"/>
      <c r="HNQ7" s="53"/>
      <c r="HNR7" s="53"/>
      <c r="HNS7" s="53"/>
      <c r="HNT7" s="53"/>
      <c r="HNU7" s="53"/>
      <c r="HNV7" s="53"/>
      <c r="HNW7" s="53"/>
      <c r="HNX7" s="53"/>
      <c r="HNY7" s="53"/>
      <c r="HNZ7" s="53"/>
      <c r="HOA7" s="53"/>
      <c r="HOB7" s="53"/>
      <c r="HOC7" s="53"/>
      <c r="HOD7" s="53"/>
      <c r="HOE7" s="53"/>
      <c r="HOF7" s="53"/>
      <c r="HOG7" s="53"/>
      <c r="HOH7" s="53"/>
      <c r="HOI7" s="53"/>
      <c r="HOJ7" s="53"/>
      <c r="HOK7" s="53"/>
      <c r="HOL7" s="53"/>
      <c r="HOM7" s="53"/>
      <c r="HON7" s="53"/>
      <c r="HOO7" s="53"/>
      <c r="HOP7" s="53"/>
      <c r="HOQ7" s="53"/>
      <c r="HOR7" s="53"/>
      <c r="HOS7" s="53"/>
      <c r="HOT7" s="53"/>
      <c r="HOU7" s="53"/>
      <c r="HOV7" s="53"/>
      <c r="HOW7" s="53"/>
      <c r="HOX7" s="53"/>
      <c r="HOY7" s="53"/>
      <c r="HOZ7" s="53"/>
      <c r="HPA7" s="53"/>
      <c r="HPB7" s="53"/>
      <c r="HPC7" s="53"/>
      <c r="HPD7" s="53"/>
      <c r="HPE7" s="53"/>
      <c r="HPF7" s="53"/>
      <c r="HPG7" s="53"/>
      <c r="HPH7" s="53"/>
      <c r="HPI7" s="53"/>
      <c r="HPJ7" s="53"/>
      <c r="HPK7" s="53"/>
      <c r="HPL7" s="53"/>
      <c r="HPM7" s="53"/>
      <c r="HPN7" s="53"/>
      <c r="HPO7" s="53"/>
      <c r="HPP7" s="53"/>
      <c r="HPQ7" s="53"/>
      <c r="HPR7" s="53"/>
      <c r="HPS7" s="53"/>
      <c r="HPT7" s="53"/>
      <c r="HPU7" s="53"/>
      <c r="HPV7" s="53"/>
      <c r="HPW7" s="53"/>
      <c r="HPX7" s="53"/>
      <c r="HPY7" s="53"/>
      <c r="HPZ7" s="53"/>
      <c r="HQA7" s="53"/>
      <c r="HQB7" s="53"/>
      <c r="HQC7" s="53"/>
      <c r="HQD7" s="53"/>
      <c r="HQE7" s="53"/>
      <c r="HQF7" s="53"/>
      <c r="HQG7" s="53"/>
      <c r="HQH7" s="53"/>
      <c r="HQI7" s="53"/>
      <c r="HQJ7" s="53"/>
      <c r="HQK7" s="53"/>
      <c r="HQL7" s="53"/>
      <c r="HQM7" s="53"/>
      <c r="HQN7" s="53"/>
      <c r="HQO7" s="53"/>
      <c r="HQP7" s="53"/>
      <c r="HQQ7" s="53"/>
      <c r="HQR7" s="53"/>
      <c r="HQS7" s="53"/>
      <c r="HQT7" s="53"/>
      <c r="HQU7" s="53"/>
      <c r="HQV7" s="53"/>
      <c r="HQW7" s="53"/>
      <c r="HQX7" s="53"/>
      <c r="HQY7" s="53"/>
      <c r="HQZ7" s="53"/>
      <c r="HRA7" s="53"/>
      <c r="HRB7" s="53"/>
      <c r="HRC7" s="53"/>
      <c r="HRD7" s="53"/>
      <c r="HRE7" s="53"/>
      <c r="HRF7" s="53"/>
      <c r="HRG7" s="53"/>
      <c r="HRH7" s="53"/>
      <c r="HRI7" s="53"/>
      <c r="HRJ7" s="53"/>
      <c r="HRK7" s="53"/>
      <c r="HRL7" s="53"/>
      <c r="HRM7" s="53"/>
      <c r="HRN7" s="53"/>
      <c r="HRO7" s="53"/>
      <c r="HRP7" s="53"/>
      <c r="HRQ7" s="53"/>
      <c r="HRR7" s="53"/>
      <c r="HRS7" s="53"/>
      <c r="HRT7" s="53"/>
      <c r="HRU7" s="53"/>
      <c r="HRV7" s="53"/>
      <c r="HRW7" s="53"/>
      <c r="HRX7" s="53"/>
      <c r="HRY7" s="53"/>
      <c r="HRZ7" s="53"/>
      <c r="HSA7" s="53"/>
      <c r="HSB7" s="53"/>
      <c r="HSC7" s="53"/>
      <c r="HSD7" s="53"/>
      <c r="HSE7" s="53"/>
      <c r="HSF7" s="53"/>
      <c r="HSG7" s="53"/>
      <c r="HSH7" s="53"/>
      <c r="HSI7" s="53"/>
      <c r="HSJ7" s="53"/>
      <c r="HSK7" s="53"/>
      <c r="HSL7" s="53"/>
      <c r="HSM7" s="53"/>
      <c r="HSN7" s="53"/>
      <c r="HSO7" s="53"/>
      <c r="HSP7" s="53"/>
      <c r="HSQ7" s="53"/>
      <c r="HSR7" s="53"/>
      <c r="HSS7" s="53"/>
      <c r="HST7" s="53"/>
      <c r="HSU7" s="53"/>
      <c r="HSV7" s="53"/>
      <c r="HSW7" s="53"/>
      <c r="HSX7" s="53"/>
      <c r="HSY7" s="53"/>
      <c r="HSZ7" s="53"/>
      <c r="HTA7" s="53"/>
      <c r="HTB7" s="53"/>
      <c r="HTC7" s="53"/>
      <c r="HTD7" s="53"/>
      <c r="HTE7" s="53"/>
      <c r="HTF7" s="53"/>
      <c r="HTG7" s="53"/>
      <c r="HTH7" s="53"/>
      <c r="HTI7" s="53"/>
      <c r="HTJ7" s="53"/>
      <c r="HTK7" s="53"/>
      <c r="HTL7" s="53"/>
      <c r="HTM7" s="53"/>
      <c r="HTN7" s="53"/>
      <c r="HTO7" s="53"/>
      <c r="HTP7" s="53"/>
      <c r="HTQ7" s="53"/>
      <c r="HTR7" s="53"/>
      <c r="HTS7" s="53"/>
      <c r="HTT7" s="53"/>
      <c r="HTU7" s="53"/>
      <c r="HTV7" s="53"/>
      <c r="HTW7" s="53"/>
      <c r="HTX7" s="53"/>
      <c r="HTY7" s="53"/>
      <c r="HTZ7" s="53"/>
      <c r="HUA7" s="53"/>
      <c r="HUB7" s="53"/>
      <c r="HUC7" s="53"/>
      <c r="HUD7" s="53"/>
      <c r="HUE7" s="53"/>
      <c r="HUF7" s="53"/>
      <c r="HUG7" s="53"/>
      <c r="HUH7" s="53"/>
      <c r="HUI7" s="53"/>
      <c r="HUJ7" s="53"/>
      <c r="HUK7" s="53"/>
      <c r="HUL7" s="53"/>
      <c r="HUM7" s="53"/>
      <c r="HUN7" s="53"/>
      <c r="HUO7" s="53"/>
      <c r="HUP7" s="53"/>
      <c r="HUQ7" s="53"/>
      <c r="HUR7" s="53"/>
      <c r="HUS7" s="53"/>
      <c r="HUT7" s="53"/>
      <c r="HUU7" s="53"/>
      <c r="HUV7" s="53"/>
      <c r="HUW7" s="53"/>
      <c r="HUX7" s="53"/>
      <c r="HUY7" s="53"/>
      <c r="HUZ7" s="53"/>
      <c r="HVA7" s="53"/>
      <c r="HVB7" s="53"/>
      <c r="HVC7" s="53"/>
      <c r="HVD7" s="53"/>
      <c r="HVE7" s="53"/>
      <c r="HVF7" s="53"/>
      <c r="HVG7" s="53"/>
      <c r="HVH7" s="53"/>
      <c r="HVI7" s="53"/>
      <c r="HVJ7" s="53"/>
      <c r="HVK7" s="53"/>
      <c r="HVL7" s="53"/>
      <c r="HVM7" s="53"/>
      <c r="HVN7" s="53"/>
      <c r="HVO7" s="53"/>
      <c r="HVP7" s="53"/>
      <c r="HVQ7" s="53"/>
      <c r="HVR7" s="53"/>
      <c r="HVS7" s="53"/>
      <c r="HVT7" s="53"/>
      <c r="HVU7" s="53"/>
      <c r="HVV7" s="53"/>
      <c r="HVW7" s="53"/>
      <c r="HVX7" s="53"/>
      <c r="HVY7" s="53"/>
      <c r="HVZ7" s="53"/>
      <c r="HWA7" s="53"/>
      <c r="HWB7" s="53"/>
      <c r="HWC7" s="53"/>
      <c r="HWD7" s="53"/>
      <c r="HWE7" s="53"/>
      <c r="HWF7" s="53"/>
      <c r="HWG7" s="53"/>
      <c r="HWH7" s="53"/>
      <c r="HWI7" s="53"/>
      <c r="HWJ7" s="53"/>
      <c r="HWK7" s="53"/>
      <c r="HWL7" s="53"/>
      <c r="HWM7" s="53"/>
      <c r="HWN7" s="53"/>
      <c r="HWO7" s="53"/>
      <c r="HWP7" s="53"/>
      <c r="HWQ7" s="53"/>
      <c r="HWR7" s="53"/>
      <c r="HWS7" s="53"/>
      <c r="HWT7" s="53"/>
      <c r="HWU7" s="53"/>
      <c r="HWV7" s="53"/>
      <c r="HWW7" s="53"/>
      <c r="HWX7" s="53"/>
      <c r="HWY7" s="53"/>
      <c r="HWZ7" s="53"/>
      <c r="HXA7" s="53"/>
      <c r="HXB7" s="53"/>
      <c r="HXC7" s="53"/>
      <c r="HXD7" s="53"/>
      <c r="HXE7" s="53"/>
      <c r="HXF7" s="53"/>
      <c r="HXG7" s="53"/>
      <c r="HXH7" s="53"/>
      <c r="HXI7" s="53"/>
      <c r="HXJ7" s="53"/>
      <c r="HXK7" s="53"/>
      <c r="HXL7" s="53"/>
      <c r="HXM7" s="53"/>
      <c r="HXN7" s="53"/>
      <c r="HXO7" s="53"/>
      <c r="HXP7" s="53"/>
      <c r="HXQ7" s="53"/>
      <c r="HXR7" s="53"/>
      <c r="HXS7" s="53"/>
      <c r="HXT7" s="53"/>
      <c r="HXU7" s="53"/>
      <c r="HXV7" s="53"/>
      <c r="HXW7" s="53"/>
      <c r="HXX7" s="53"/>
      <c r="HXY7" s="53"/>
      <c r="HXZ7" s="53"/>
      <c r="HYA7" s="53"/>
      <c r="HYB7" s="53"/>
      <c r="HYC7" s="53"/>
      <c r="HYD7" s="53"/>
      <c r="HYE7" s="53"/>
      <c r="HYF7" s="53"/>
      <c r="HYG7" s="53"/>
      <c r="HYH7" s="53"/>
      <c r="HYI7" s="53"/>
      <c r="HYJ7" s="53"/>
      <c r="HYK7" s="53"/>
      <c r="HYL7" s="53"/>
      <c r="HYM7" s="53"/>
      <c r="HYN7" s="53"/>
      <c r="HYO7" s="53"/>
      <c r="HYP7" s="53"/>
      <c r="HYQ7" s="53"/>
      <c r="HYR7" s="53"/>
      <c r="HYS7" s="53"/>
      <c r="HYT7" s="53"/>
      <c r="HYU7" s="53"/>
      <c r="HYV7" s="53"/>
      <c r="HYW7" s="53"/>
      <c r="HYX7" s="53"/>
      <c r="HYY7" s="53"/>
      <c r="HYZ7" s="53"/>
      <c r="HZA7" s="53"/>
      <c r="HZB7" s="53"/>
      <c r="HZC7" s="53"/>
      <c r="HZD7" s="53"/>
      <c r="HZE7" s="53"/>
      <c r="HZF7" s="53"/>
      <c r="HZG7" s="53"/>
      <c r="HZH7" s="53"/>
      <c r="HZI7" s="53"/>
      <c r="HZJ7" s="53"/>
      <c r="HZK7" s="53"/>
      <c r="HZL7" s="53"/>
      <c r="HZM7" s="53"/>
      <c r="HZN7" s="53"/>
      <c r="HZO7" s="53"/>
      <c r="HZP7" s="53"/>
      <c r="HZQ7" s="53"/>
      <c r="HZR7" s="53"/>
      <c r="HZS7" s="53"/>
      <c r="HZT7" s="53"/>
      <c r="HZU7" s="53"/>
      <c r="HZV7" s="53"/>
      <c r="HZW7" s="53"/>
      <c r="HZX7" s="53"/>
      <c r="HZY7" s="53"/>
      <c r="HZZ7" s="53"/>
      <c r="IAA7" s="53"/>
      <c r="IAB7" s="53"/>
      <c r="IAC7" s="53"/>
      <c r="IAD7" s="53"/>
      <c r="IAE7" s="53"/>
      <c r="IAF7" s="53"/>
      <c r="IAG7" s="53"/>
      <c r="IAH7" s="53"/>
      <c r="IAI7" s="53"/>
      <c r="IAJ7" s="53"/>
      <c r="IAK7" s="53"/>
      <c r="IAL7" s="53"/>
      <c r="IAM7" s="53"/>
      <c r="IAN7" s="53"/>
      <c r="IAO7" s="53"/>
      <c r="IAP7" s="53"/>
      <c r="IAQ7" s="53"/>
      <c r="IAR7" s="53"/>
      <c r="IAS7" s="53"/>
      <c r="IAT7" s="53"/>
      <c r="IAU7" s="53"/>
      <c r="IAV7" s="53"/>
      <c r="IAW7" s="53"/>
      <c r="IAX7" s="53"/>
      <c r="IAY7" s="53"/>
      <c r="IAZ7" s="53"/>
      <c r="IBA7" s="53"/>
      <c r="IBB7" s="53"/>
      <c r="IBC7" s="53"/>
      <c r="IBD7" s="53"/>
      <c r="IBE7" s="53"/>
      <c r="IBF7" s="53"/>
      <c r="IBG7" s="53"/>
      <c r="IBH7" s="53"/>
      <c r="IBI7" s="53"/>
      <c r="IBJ7" s="53"/>
      <c r="IBK7" s="53"/>
      <c r="IBL7" s="53"/>
      <c r="IBM7" s="53"/>
      <c r="IBN7" s="53"/>
      <c r="IBO7" s="53"/>
      <c r="IBP7" s="53"/>
      <c r="IBQ7" s="53"/>
      <c r="IBR7" s="53"/>
      <c r="IBS7" s="53"/>
      <c r="IBT7" s="53"/>
      <c r="IBU7" s="53"/>
      <c r="IBV7" s="53"/>
      <c r="IBW7" s="53"/>
      <c r="IBX7" s="53"/>
      <c r="IBY7" s="53"/>
      <c r="IBZ7" s="53"/>
      <c r="ICA7" s="53"/>
      <c r="ICB7" s="53"/>
      <c r="ICC7" s="53"/>
      <c r="ICD7" s="53"/>
      <c r="ICE7" s="53"/>
      <c r="ICF7" s="53"/>
      <c r="ICG7" s="53"/>
      <c r="ICH7" s="53"/>
      <c r="ICI7" s="53"/>
      <c r="ICJ7" s="53"/>
      <c r="ICK7" s="53"/>
      <c r="ICL7" s="53"/>
      <c r="ICM7" s="53"/>
      <c r="ICN7" s="53"/>
      <c r="ICO7" s="53"/>
      <c r="ICP7" s="53"/>
      <c r="ICQ7" s="53"/>
      <c r="ICR7" s="53"/>
      <c r="ICS7" s="53"/>
      <c r="ICT7" s="53"/>
      <c r="ICU7" s="53"/>
      <c r="ICV7" s="53"/>
      <c r="ICW7" s="53"/>
      <c r="ICX7" s="53"/>
      <c r="ICY7" s="53"/>
      <c r="ICZ7" s="53"/>
      <c r="IDA7" s="53"/>
      <c r="IDB7" s="53"/>
      <c r="IDC7" s="53"/>
      <c r="IDD7" s="53"/>
      <c r="IDE7" s="53"/>
      <c r="IDF7" s="53"/>
      <c r="IDG7" s="53"/>
      <c r="IDH7" s="53"/>
      <c r="IDI7" s="53"/>
      <c r="IDJ7" s="53"/>
      <c r="IDK7" s="53"/>
      <c r="IDL7" s="53"/>
      <c r="IDM7" s="53"/>
      <c r="IDN7" s="53"/>
      <c r="IDO7" s="53"/>
      <c r="IDP7" s="53"/>
      <c r="IDQ7" s="53"/>
      <c r="IDR7" s="53"/>
      <c r="IDS7" s="53"/>
      <c r="IDT7" s="53"/>
      <c r="IDU7" s="53"/>
      <c r="IDV7" s="53"/>
      <c r="IDW7" s="53"/>
      <c r="IDX7" s="53"/>
      <c r="IDY7" s="53"/>
      <c r="IDZ7" s="53"/>
      <c r="IEA7" s="53"/>
      <c r="IEB7" s="53"/>
      <c r="IEC7" s="53"/>
      <c r="IED7" s="53"/>
      <c r="IEE7" s="53"/>
      <c r="IEF7" s="53"/>
      <c r="IEG7" s="53"/>
      <c r="IEH7" s="53"/>
      <c r="IEI7" s="53"/>
      <c r="IEJ7" s="53"/>
      <c r="IEK7" s="53"/>
      <c r="IEL7" s="53"/>
      <c r="IEM7" s="53"/>
      <c r="IEN7" s="53"/>
      <c r="IEO7" s="53"/>
      <c r="IEP7" s="53"/>
      <c r="IEQ7" s="53"/>
      <c r="IER7" s="53"/>
      <c r="IES7" s="53"/>
      <c r="IET7" s="53"/>
      <c r="IEU7" s="53"/>
      <c r="IEV7" s="53"/>
      <c r="IEW7" s="53"/>
      <c r="IEX7" s="53"/>
      <c r="IEY7" s="53"/>
      <c r="IEZ7" s="53"/>
      <c r="IFA7" s="53"/>
      <c r="IFB7" s="53"/>
      <c r="IFC7" s="53"/>
      <c r="IFD7" s="53"/>
      <c r="IFE7" s="53"/>
      <c r="IFF7" s="53"/>
      <c r="IFG7" s="53"/>
      <c r="IFH7" s="53"/>
      <c r="IFI7" s="53"/>
      <c r="IFJ7" s="53"/>
      <c r="IFK7" s="53"/>
      <c r="IFL7" s="53"/>
      <c r="IFM7" s="53"/>
      <c r="IFN7" s="53"/>
      <c r="IFO7" s="53"/>
      <c r="IFP7" s="53"/>
      <c r="IFQ7" s="53"/>
      <c r="IFR7" s="53"/>
      <c r="IFS7" s="53"/>
      <c r="IFT7" s="53"/>
      <c r="IFU7" s="53"/>
      <c r="IFV7" s="53"/>
      <c r="IFW7" s="53"/>
      <c r="IFX7" s="53"/>
      <c r="IFY7" s="53"/>
      <c r="IFZ7" s="53"/>
      <c r="IGA7" s="53"/>
      <c r="IGB7" s="53"/>
      <c r="IGC7" s="53"/>
      <c r="IGD7" s="53"/>
      <c r="IGE7" s="53"/>
      <c r="IGF7" s="53"/>
      <c r="IGG7" s="53"/>
      <c r="IGH7" s="53"/>
      <c r="IGI7" s="53"/>
      <c r="IGJ7" s="53"/>
      <c r="IGK7" s="53"/>
      <c r="IGL7" s="53"/>
      <c r="IGM7" s="53"/>
      <c r="IGN7" s="53"/>
      <c r="IGO7" s="53"/>
      <c r="IGP7" s="53"/>
      <c r="IGQ7" s="53"/>
      <c r="IGR7" s="53"/>
      <c r="IGS7" s="53"/>
      <c r="IGT7" s="53"/>
      <c r="IGU7" s="53"/>
      <c r="IGV7" s="53"/>
      <c r="IGW7" s="53"/>
      <c r="IGX7" s="53"/>
      <c r="IGY7" s="53"/>
      <c r="IGZ7" s="53"/>
      <c r="IHA7" s="53"/>
      <c r="IHB7" s="53"/>
      <c r="IHC7" s="53"/>
      <c r="IHD7" s="53"/>
      <c r="IHE7" s="53"/>
      <c r="IHF7" s="53"/>
      <c r="IHG7" s="53"/>
      <c r="IHH7" s="53"/>
      <c r="IHI7" s="53"/>
      <c r="IHJ7" s="53"/>
      <c r="IHK7" s="53"/>
      <c r="IHL7" s="53"/>
      <c r="IHM7" s="53"/>
      <c r="IHN7" s="53"/>
      <c r="IHO7" s="53"/>
      <c r="IHP7" s="53"/>
      <c r="IHQ7" s="53"/>
      <c r="IHR7" s="53"/>
      <c r="IHS7" s="53"/>
      <c r="IHT7" s="53"/>
      <c r="IHU7" s="53"/>
      <c r="IHV7" s="53"/>
      <c r="IHW7" s="53"/>
      <c r="IHX7" s="53"/>
      <c r="IHY7" s="53"/>
      <c r="IHZ7" s="53"/>
      <c r="IIA7" s="53"/>
      <c r="IIB7" s="53"/>
      <c r="IIC7" s="53"/>
      <c r="IID7" s="53"/>
      <c r="IIE7" s="53"/>
      <c r="IIF7" s="53"/>
      <c r="IIG7" s="53"/>
      <c r="IIH7" s="53"/>
      <c r="III7" s="53"/>
      <c r="IIJ7" s="53"/>
      <c r="IIK7" s="53"/>
      <c r="IIL7" s="53"/>
      <c r="IIM7" s="53"/>
      <c r="IIN7" s="53"/>
      <c r="IIO7" s="53"/>
      <c r="IIP7" s="53"/>
      <c r="IIQ7" s="53"/>
      <c r="IIR7" s="53"/>
      <c r="IIS7" s="53"/>
      <c r="IIT7" s="53"/>
      <c r="IIU7" s="53"/>
      <c r="IIV7" s="53"/>
      <c r="IIW7" s="53"/>
      <c r="IIX7" s="53"/>
      <c r="IIY7" s="53"/>
      <c r="IIZ7" s="53"/>
      <c r="IJA7" s="53"/>
      <c r="IJB7" s="53"/>
      <c r="IJC7" s="53"/>
      <c r="IJD7" s="53"/>
      <c r="IJE7" s="53"/>
      <c r="IJF7" s="53"/>
      <c r="IJG7" s="53"/>
      <c r="IJH7" s="53"/>
      <c r="IJI7" s="53"/>
      <c r="IJJ7" s="53"/>
      <c r="IJK7" s="53"/>
      <c r="IJL7" s="53"/>
      <c r="IJM7" s="53"/>
      <c r="IJN7" s="53"/>
      <c r="IJO7" s="53"/>
      <c r="IJP7" s="53"/>
      <c r="IJQ7" s="53"/>
      <c r="IJR7" s="53"/>
      <c r="IJS7" s="53"/>
      <c r="IJT7" s="53"/>
      <c r="IJU7" s="53"/>
      <c r="IJV7" s="53"/>
      <c r="IJW7" s="53"/>
      <c r="IJX7" s="53"/>
      <c r="IJY7" s="53"/>
      <c r="IJZ7" s="53"/>
      <c r="IKA7" s="53"/>
      <c r="IKB7" s="53"/>
      <c r="IKC7" s="53"/>
      <c r="IKD7" s="53"/>
      <c r="IKE7" s="53"/>
      <c r="IKF7" s="53"/>
      <c r="IKG7" s="53"/>
      <c r="IKH7" s="53"/>
      <c r="IKI7" s="53"/>
      <c r="IKJ7" s="53"/>
      <c r="IKK7" s="53"/>
      <c r="IKL7" s="53"/>
      <c r="IKM7" s="53"/>
      <c r="IKN7" s="53"/>
      <c r="IKO7" s="53"/>
      <c r="IKP7" s="53"/>
      <c r="IKQ7" s="53"/>
      <c r="IKR7" s="53"/>
      <c r="IKS7" s="53"/>
      <c r="IKT7" s="53"/>
      <c r="IKU7" s="53"/>
      <c r="IKV7" s="53"/>
      <c r="IKW7" s="53"/>
      <c r="IKX7" s="53"/>
      <c r="IKY7" s="53"/>
      <c r="IKZ7" s="53"/>
      <c r="ILA7" s="53"/>
      <c r="ILB7" s="53"/>
      <c r="ILC7" s="53"/>
      <c r="ILD7" s="53"/>
      <c r="ILE7" s="53"/>
      <c r="ILF7" s="53"/>
      <c r="ILG7" s="53"/>
      <c r="ILH7" s="53"/>
      <c r="ILI7" s="53"/>
      <c r="ILJ7" s="53"/>
      <c r="ILK7" s="53"/>
      <c r="ILL7" s="53"/>
      <c r="ILM7" s="53"/>
      <c r="ILN7" s="53"/>
      <c r="ILO7" s="53"/>
      <c r="ILP7" s="53"/>
      <c r="ILQ7" s="53"/>
      <c r="ILR7" s="53"/>
      <c r="ILS7" s="53"/>
      <c r="ILT7" s="53"/>
      <c r="ILU7" s="53"/>
      <c r="ILV7" s="53"/>
      <c r="ILW7" s="53"/>
      <c r="ILX7" s="53"/>
      <c r="ILY7" s="53"/>
      <c r="ILZ7" s="53"/>
      <c r="IMA7" s="53"/>
      <c r="IMB7" s="53"/>
      <c r="IMC7" s="53"/>
      <c r="IMD7" s="53"/>
      <c r="IME7" s="53"/>
      <c r="IMF7" s="53"/>
      <c r="IMG7" s="53"/>
      <c r="IMH7" s="53"/>
      <c r="IMI7" s="53"/>
      <c r="IMJ7" s="53"/>
      <c r="IMK7" s="53"/>
      <c r="IML7" s="53"/>
      <c r="IMM7" s="53"/>
      <c r="IMN7" s="53"/>
      <c r="IMO7" s="53"/>
      <c r="IMP7" s="53"/>
      <c r="IMQ7" s="53"/>
      <c r="IMR7" s="53"/>
      <c r="IMS7" s="53"/>
      <c r="IMT7" s="53"/>
      <c r="IMU7" s="53"/>
      <c r="IMV7" s="53"/>
      <c r="IMW7" s="53"/>
      <c r="IMX7" s="53"/>
      <c r="IMY7" s="53"/>
      <c r="IMZ7" s="53"/>
      <c r="INA7" s="53"/>
      <c r="INB7" s="53"/>
      <c r="INC7" s="53"/>
      <c r="IND7" s="53"/>
      <c r="INE7" s="53"/>
      <c r="INF7" s="53"/>
      <c r="ING7" s="53"/>
      <c r="INH7" s="53"/>
      <c r="INI7" s="53"/>
      <c r="INJ7" s="53"/>
      <c r="INK7" s="53"/>
      <c r="INL7" s="53"/>
      <c r="INM7" s="53"/>
      <c r="INN7" s="53"/>
      <c r="INO7" s="53"/>
      <c r="INP7" s="53"/>
      <c r="INQ7" s="53"/>
      <c r="INR7" s="53"/>
      <c r="INS7" s="53"/>
      <c r="INT7" s="53"/>
      <c r="INU7" s="53"/>
      <c r="INV7" s="53"/>
      <c r="INW7" s="53"/>
      <c r="INX7" s="53"/>
      <c r="INY7" s="53"/>
      <c r="INZ7" s="53"/>
      <c r="IOA7" s="53"/>
      <c r="IOB7" s="53"/>
      <c r="IOC7" s="53"/>
      <c r="IOD7" s="53"/>
      <c r="IOE7" s="53"/>
      <c r="IOF7" s="53"/>
      <c r="IOG7" s="53"/>
      <c r="IOH7" s="53"/>
      <c r="IOI7" s="53"/>
      <c r="IOJ7" s="53"/>
      <c r="IOK7" s="53"/>
      <c r="IOL7" s="53"/>
      <c r="IOM7" s="53"/>
      <c r="ION7" s="53"/>
      <c r="IOO7" s="53"/>
      <c r="IOP7" s="53"/>
      <c r="IOQ7" s="53"/>
      <c r="IOR7" s="53"/>
      <c r="IOS7" s="53"/>
      <c r="IOT7" s="53"/>
      <c r="IOU7" s="53"/>
      <c r="IOV7" s="53"/>
      <c r="IOW7" s="53"/>
      <c r="IOX7" s="53"/>
      <c r="IOY7" s="53"/>
      <c r="IOZ7" s="53"/>
      <c r="IPA7" s="53"/>
      <c r="IPB7" s="53"/>
      <c r="IPC7" s="53"/>
      <c r="IPD7" s="53"/>
      <c r="IPE7" s="53"/>
      <c r="IPF7" s="53"/>
      <c r="IPG7" s="53"/>
      <c r="IPH7" s="53"/>
      <c r="IPI7" s="53"/>
      <c r="IPJ7" s="53"/>
      <c r="IPK7" s="53"/>
      <c r="IPL7" s="53"/>
      <c r="IPM7" s="53"/>
      <c r="IPN7" s="53"/>
      <c r="IPO7" s="53"/>
      <c r="IPP7" s="53"/>
      <c r="IPQ7" s="53"/>
      <c r="IPR7" s="53"/>
      <c r="IPS7" s="53"/>
      <c r="IPT7" s="53"/>
      <c r="IPU7" s="53"/>
      <c r="IPV7" s="53"/>
      <c r="IPW7" s="53"/>
      <c r="IPX7" s="53"/>
      <c r="IPY7" s="53"/>
      <c r="IPZ7" s="53"/>
      <c r="IQA7" s="53"/>
      <c r="IQB7" s="53"/>
      <c r="IQC7" s="53"/>
      <c r="IQD7" s="53"/>
      <c r="IQE7" s="53"/>
      <c r="IQF7" s="53"/>
      <c r="IQG7" s="53"/>
      <c r="IQH7" s="53"/>
      <c r="IQI7" s="53"/>
      <c r="IQJ7" s="53"/>
      <c r="IQK7" s="53"/>
      <c r="IQL7" s="53"/>
      <c r="IQM7" s="53"/>
      <c r="IQN7" s="53"/>
      <c r="IQO7" s="53"/>
      <c r="IQP7" s="53"/>
      <c r="IQQ7" s="53"/>
      <c r="IQR7" s="53"/>
      <c r="IQS7" s="53"/>
      <c r="IQT7" s="53"/>
      <c r="IQU7" s="53"/>
      <c r="IQV7" s="53"/>
      <c r="IQW7" s="53"/>
      <c r="IQX7" s="53"/>
      <c r="IQY7" s="53"/>
      <c r="IQZ7" s="53"/>
      <c r="IRA7" s="53"/>
      <c r="IRB7" s="53"/>
      <c r="IRC7" s="53"/>
      <c r="IRD7" s="53"/>
      <c r="IRE7" s="53"/>
      <c r="IRF7" s="53"/>
      <c r="IRG7" s="53"/>
      <c r="IRH7" s="53"/>
      <c r="IRI7" s="53"/>
      <c r="IRJ7" s="53"/>
      <c r="IRK7" s="53"/>
      <c r="IRL7" s="53"/>
      <c r="IRM7" s="53"/>
      <c r="IRN7" s="53"/>
      <c r="IRO7" s="53"/>
      <c r="IRP7" s="53"/>
      <c r="IRQ7" s="53"/>
      <c r="IRR7" s="53"/>
      <c r="IRS7" s="53"/>
      <c r="IRT7" s="53"/>
      <c r="IRU7" s="53"/>
      <c r="IRV7" s="53"/>
      <c r="IRW7" s="53"/>
      <c r="IRX7" s="53"/>
      <c r="IRY7" s="53"/>
      <c r="IRZ7" s="53"/>
      <c r="ISA7" s="53"/>
      <c r="ISB7" s="53"/>
      <c r="ISC7" s="53"/>
      <c r="ISD7" s="53"/>
      <c r="ISE7" s="53"/>
      <c r="ISF7" s="53"/>
      <c r="ISG7" s="53"/>
      <c r="ISH7" s="53"/>
      <c r="ISI7" s="53"/>
      <c r="ISJ7" s="53"/>
      <c r="ISK7" s="53"/>
      <c r="ISL7" s="53"/>
      <c r="ISM7" s="53"/>
      <c r="ISN7" s="53"/>
      <c r="ISO7" s="53"/>
      <c r="ISP7" s="53"/>
      <c r="ISQ7" s="53"/>
      <c r="ISR7" s="53"/>
      <c r="ISS7" s="53"/>
      <c r="IST7" s="53"/>
      <c r="ISU7" s="53"/>
      <c r="ISV7" s="53"/>
      <c r="ISW7" s="53"/>
      <c r="ISX7" s="53"/>
      <c r="ISY7" s="53"/>
      <c r="ISZ7" s="53"/>
      <c r="ITA7" s="53"/>
      <c r="ITB7" s="53"/>
      <c r="ITC7" s="53"/>
      <c r="ITD7" s="53"/>
      <c r="ITE7" s="53"/>
      <c r="ITF7" s="53"/>
      <c r="ITG7" s="53"/>
      <c r="ITH7" s="53"/>
      <c r="ITI7" s="53"/>
      <c r="ITJ7" s="53"/>
      <c r="ITK7" s="53"/>
      <c r="ITL7" s="53"/>
      <c r="ITM7" s="53"/>
      <c r="ITN7" s="53"/>
      <c r="ITO7" s="53"/>
      <c r="ITP7" s="53"/>
      <c r="ITQ7" s="53"/>
      <c r="ITR7" s="53"/>
      <c r="ITS7" s="53"/>
      <c r="ITT7" s="53"/>
      <c r="ITU7" s="53"/>
      <c r="ITV7" s="53"/>
      <c r="ITW7" s="53"/>
      <c r="ITX7" s="53"/>
      <c r="ITY7" s="53"/>
      <c r="ITZ7" s="53"/>
      <c r="IUA7" s="53"/>
      <c r="IUB7" s="53"/>
      <c r="IUC7" s="53"/>
      <c r="IUD7" s="53"/>
      <c r="IUE7" s="53"/>
      <c r="IUF7" s="53"/>
      <c r="IUG7" s="53"/>
      <c r="IUH7" s="53"/>
      <c r="IUI7" s="53"/>
      <c r="IUJ7" s="53"/>
      <c r="IUK7" s="53"/>
      <c r="IUL7" s="53"/>
      <c r="IUM7" s="53"/>
      <c r="IUN7" s="53"/>
      <c r="IUO7" s="53"/>
      <c r="IUP7" s="53"/>
      <c r="IUQ7" s="53"/>
      <c r="IUR7" s="53"/>
      <c r="IUS7" s="53"/>
      <c r="IUT7" s="53"/>
      <c r="IUU7" s="53"/>
      <c r="IUV7" s="53"/>
      <c r="IUW7" s="53"/>
      <c r="IUX7" s="53"/>
      <c r="IUY7" s="53"/>
      <c r="IUZ7" s="53"/>
      <c r="IVA7" s="53"/>
      <c r="IVB7" s="53"/>
      <c r="IVC7" s="53"/>
      <c r="IVD7" s="53"/>
      <c r="IVE7" s="53"/>
      <c r="IVF7" s="53"/>
      <c r="IVG7" s="53"/>
      <c r="IVH7" s="53"/>
      <c r="IVI7" s="53"/>
      <c r="IVJ7" s="53"/>
      <c r="IVK7" s="53"/>
      <c r="IVL7" s="53"/>
      <c r="IVM7" s="53"/>
      <c r="IVN7" s="53"/>
      <c r="IVO7" s="53"/>
      <c r="IVP7" s="53"/>
      <c r="IVQ7" s="53"/>
      <c r="IVR7" s="53"/>
      <c r="IVS7" s="53"/>
      <c r="IVT7" s="53"/>
      <c r="IVU7" s="53"/>
      <c r="IVV7" s="53"/>
      <c r="IVW7" s="53"/>
      <c r="IVX7" s="53"/>
      <c r="IVY7" s="53"/>
      <c r="IVZ7" s="53"/>
      <c r="IWA7" s="53"/>
      <c r="IWB7" s="53"/>
      <c r="IWC7" s="53"/>
      <c r="IWD7" s="53"/>
      <c r="IWE7" s="53"/>
      <c r="IWF7" s="53"/>
      <c r="IWG7" s="53"/>
      <c r="IWH7" s="53"/>
      <c r="IWI7" s="53"/>
      <c r="IWJ7" s="53"/>
      <c r="IWK7" s="53"/>
      <c r="IWL7" s="53"/>
      <c r="IWM7" s="53"/>
      <c r="IWN7" s="53"/>
      <c r="IWO7" s="53"/>
      <c r="IWP7" s="53"/>
      <c r="IWQ7" s="53"/>
      <c r="IWR7" s="53"/>
      <c r="IWS7" s="53"/>
      <c r="IWT7" s="53"/>
      <c r="IWU7" s="53"/>
      <c r="IWV7" s="53"/>
      <c r="IWW7" s="53"/>
      <c r="IWX7" s="53"/>
      <c r="IWY7" s="53"/>
      <c r="IWZ7" s="53"/>
      <c r="IXA7" s="53"/>
      <c r="IXB7" s="53"/>
      <c r="IXC7" s="53"/>
      <c r="IXD7" s="53"/>
      <c r="IXE7" s="53"/>
      <c r="IXF7" s="53"/>
      <c r="IXG7" s="53"/>
      <c r="IXH7" s="53"/>
      <c r="IXI7" s="53"/>
      <c r="IXJ7" s="53"/>
      <c r="IXK7" s="53"/>
      <c r="IXL7" s="53"/>
      <c r="IXM7" s="53"/>
      <c r="IXN7" s="53"/>
      <c r="IXO7" s="53"/>
      <c r="IXP7" s="53"/>
      <c r="IXQ7" s="53"/>
      <c r="IXR7" s="53"/>
      <c r="IXS7" s="53"/>
      <c r="IXT7" s="53"/>
      <c r="IXU7" s="53"/>
      <c r="IXV7" s="53"/>
      <c r="IXW7" s="53"/>
      <c r="IXX7" s="53"/>
      <c r="IXY7" s="53"/>
      <c r="IXZ7" s="53"/>
      <c r="IYA7" s="53"/>
      <c r="IYB7" s="53"/>
      <c r="IYC7" s="53"/>
      <c r="IYD7" s="53"/>
      <c r="IYE7" s="53"/>
      <c r="IYF7" s="53"/>
      <c r="IYG7" s="53"/>
      <c r="IYH7" s="53"/>
      <c r="IYI7" s="53"/>
      <c r="IYJ7" s="53"/>
      <c r="IYK7" s="53"/>
      <c r="IYL7" s="53"/>
      <c r="IYM7" s="53"/>
      <c r="IYN7" s="53"/>
      <c r="IYO7" s="53"/>
      <c r="IYP7" s="53"/>
      <c r="IYQ7" s="53"/>
      <c r="IYR7" s="53"/>
      <c r="IYS7" s="53"/>
      <c r="IYT7" s="53"/>
      <c r="IYU7" s="53"/>
      <c r="IYV7" s="53"/>
      <c r="IYW7" s="53"/>
      <c r="IYX7" s="53"/>
      <c r="IYY7" s="53"/>
      <c r="IYZ7" s="53"/>
      <c r="IZA7" s="53"/>
      <c r="IZB7" s="53"/>
      <c r="IZC7" s="53"/>
      <c r="IZD7" s="53"/>
      <c r="IZE7" s="53"/>
      <c r="IZF7" s="53"/>
      <c r="IZG7" s="53"/>
      <c r="IZH7" s="53"/>
      <c r="IZI7" s="53"/>
      <c r="IZJ7" s="53"/>
      <c r="IZK7" s="53"/>
      <c r="IZL7" s="53"/>
      <c r="IZM7" s="53"/>
      <c r="IZN7" s="53"/>
      <c r="IZO7" s="53"/>
      <c r="IZP7" s="53"/>
      <c r="IZQ7" s="53"/>
      <c r="IZR7" s="53"/>
      <c r="IZS7" s="53"/>
      <c r="IZT7" s="53"/>
      <c r="IZU7" s="53"/>
      <c r="IZV7" s="53"/>
      <c r="IZW7" s="53"/>
      <c r="IZX7" s="53"/>
      <c r="IZY7" s="53"/>
      <c r="IZZ7" s="53"/>
      <c r="JAA7" s="53"/>
      <c r="JAB7" s="53"/>
      <c r="JAC7" s="53"/>
      <c r="JAD7" s="53"/>
      <c r="JAE7" s="53"/>
      <c r="JAF7" s="53"/>
      <c r="JAG7" s="53"/>
      <c r="JAH7" s="53"/>
      <c r="JAI7" s="53"/>
      <c r="JAJ7" s="53"/>
      <c r="JAK7" s="53"/>
      <c r="JAL7" s="53"/>
      <c r="JAM7" s="53"/>
      <c r="JAN7" s="53"/>
      <c r="JAO7" s="53"/>
      <c r="JAP7" s="53"/>
      <c r="JAQ7" s="53"/>
      <c r="JAR7" s="53"/>
      <c r="JAS7" s="53"/>
      <c r="JAT7" s="53"/>
      <c r="JAU7" s="53"/>
      <c r="JAV7" s="53"/>
      <c r="JAW7" s="53"/>
      <c r="JAX7" s="53"/>
      <c r="JAY7" s="53"/>
      <c r="JAZ7" s="53"/>
      <c r="JBA7" s="53"/>
      <c r="JBB7" s="53"/>
      <c r="JBC7" s="53"/>
      <c r="JBD7" s="53"/>
      <c r="JBE7" s="53"/>
      <c r="JBF7" s="53"/>
      <c r="JBG7" s="53"/>
      <c r="JBH7" s="53"/>
      <c r="JBI7" s="53"/>
      <c r="JBJ7" s="53"/>
      <c r="JBK7" s="53"/>
      <c r="JBL7" s="53"/>
      <c r="JBM7" s="53"/>
      <c r="JBN7" s="53"/>
      <c r="JBO7" s="53"/>
      <c r="JBP7" s="53"/>
      <c r="JBQ7" s="53"/>
      <c r="JBR7" s="53"/>
      <c r="JBS7" s="53"/>
      <c r="JBT7" s="53"/>
      <c r="JBU7" s="53"/>
      <c r="JBV7" s="53"/>
      <c r="JBW7" s="53"/>
      <c r="JBX7" s="53"/>
      <c r="JBY7" s="53"/>
      <c r="JBZ7" s="53"/>
      <c r="JCA7" s="53"/>
      <c r="JCB7" s="53"/>
      <c r="JCC7" s="53"/>
      <c r="JCD7" s="53"/>
      <c r="JCE7" s="53"/>
      <c r="JCF7" s="53"/>
      <c r="JCG7" s="53"/>
      <c r="JCH7" s="53"/>
      <c r="JCI7" s="53"/>
      <c r="JCJ7" s="53"/>
      <c r="JCK7" s="53"/>
      <c r="JCL7" s="53"/>
      <c r="JCM7" s="53"/>
      <c r="JCN7" s="53"/>
      <c r="JCO7" s="53"/>
      <c r="JCP7" s="53"/>
      <c r="JCQ7" s="53"/>
      <c r="JCR7" s="53"/>
      <c r="JCS7" s="53"/>
      <c r="JCT7" s="53"/>
      <c r="JCU7" s="53"/>
      <c r="JCV7" s="53"/>
      <c r="JCW7" s="53"/>
      <c r="JCX7" s="53"/>
      <c r="JCY7" s="53"/>
      <c r="JCZ7" s="53"/>
      <c r="JDA7" s="53"/>
      <c r="JDB7" s="53"/>
      <c r="JDC7" s="53"/>
      <c r="JDD7" s="53"/>
      <c r="JDE7" s="53"/>
      <c r="JDF7" s="53"/>
      <c r="JDG7" s="53"/>
      <c r="JDH7" s="53"/>
      <c r="JDI7" s="53"/>
      <c r="JDJ7" s="53"/>
      <c r="JDK7" s="53"/>
      <c r="JDL7" s="53"/>
      <c r="JDM7" s="53"/>
      <c r="JDN7" s="53"/>
      <c r="JDO7" s="53"/>
      <c r="JDP7" s="53"/>
      <c r="JDQ7" s="53"/>
      <c r="JDR7" s="53"/>
      <c r="JDS7" s="53"/>
      <c r="JDT7" s="53"/>
      <c r="JDU7" s="53"/>
      <c r="JDV7" s="53"/>
      <c r="JDW7" s="53"/>
      <c r="JDX7" s="53"/>
      <c r="JDY7" s="53"/>
      <c r="JDZ7" s="53"/>
      <c r="JEA7" s="53"/>
      <c r="JEB7" s="53"/>
      <c r="JEC7" s="53"/>
      <c r="JED7" s="53"/>
      <c r="JEE7" s="53"/>
      <c r="JEF7" s="53"/>
      <c r="JEG7" s="53"/>
      <c r="JEH7" s="53"/>
      <c r="JEI7" s="53"/>
      <c r="JEJ7" s="53"/>
      <c r="JEK7" s="53"/>
      <c r="JEL7" s="53"/>
      <c r="JEM7" s="53"/>
      <c r="JEN7" s="53"/>
      <c r="JEO7" s="53"/>
      <c r="JEP7" s="53"/>
      <c r="JEQ7" s="53"/>
      <c r="JER7" s="53"/>
      <c r="JES7" s="53"/>
      <c r="JET7" s="53"/>
      <c r="JEU7" s="53"/>
      <c r="JEV7" s="53"/>
      <c r="JEW7" s="53"/>
      <c r="JEX7" s="53"/>
      <c r="JEY7" s="53"/>
      <c r="JEZ7" s="53"/>
      <c r="JFA7" s="53"/>
      <c r="JFB7" s="53"/>
      <c r="JFC7" s="53"/>
      <c r="JFD7" s="53"/>
      <c r="JFE7" s="53"/>
      <c r="JFF7" s="53"/>
      <c r="JFG7" s="53"/>
      <c r="JFH7" s="53"/>
      <c r="JFI7" s="53"/>
      <c r="JFJ7" s="53"/>
      <c r="JFK7" s="53"/>
      <c r="JFL7" s="53"/>
      <c r="JFM7" s="53"/>
      <c r="JFN7" s="53"/>
      <c r="JFO7" s="53"/>
      <c r="JFP7" s="53"/>
      <c r="JFQ7" s="53"/>
      <c r="JFR7" s="53"/>
      <c r="JFS7" s="53"/>
      <c r="JFT7" s="53"/>
      <c r="JFU7" s="53"/>
      <c r="JFV7" s="53"/>
      <c r="JFW7" s="53"/>
      <c r="JFX7" s="53"/>
      <c r="JFY7" s="53"/>
      <c r="JFZ7" s="53"/>
      <c r="JGA7" s="53"/>
      <c r="JGB7" s="53"/>
      <c r="JGC7" s="53"/>
      <c r="JGD7" s="53"/>
      <c r="JGE7" s="53"/>
      <c r="JGF7" s="53"/>
      <c r="JGG7" s="53"/>
      <c r="JGH7" s="53"/>
      <c r="JGI7" s="53"/>
      <c r="JGJ7" s="53"/>
      <c r="JGK7" s="53"/>
      <c r="JGL7" s="53"/>
      <c r="JGM7" s="53"/>
      <c r="JGN7" s="53"/>
      <c r="JGO7" s="53"/>
      <c r="JGP7" s="53"/>
      <c r="JGQ7" s="53"/>
      <c r="JGR7" s="53"/>
      <c r="JGS7" s="53"/>
      <c r="JGT7" s="53"/>
      <c r="JGU7" s="53"/>
      <c r="JGV7" s="53"/>
      <c r="JGW7" s="53"/>
      <c r="JGX7" s="53"/>
      <c r="JGY7" s="53"/>
      <c r="JGZ7" s="53"/>
      <c r="JHA7" s="53"/>
      <c r="JHB7" s="53"/>
      <c r="JHC7" s="53"/>
      <c r="JHD7" s="53"/>
      <c r="JHE7" s="53"/>
      <c r="JHF7" s="53"/>
      <c r="JHG7" s="53"/>
      <c r="JHH7" s="53"/>
      <c r="JHI7" s="53"/>
      <c r="JHJ7" s="53"/>
      <c r="JHK7" s="53"/>
      <c r="JHL7" s="53"/>
      <c r="JHM7" s="53"/>
      <c r="JHN7" s="53"/>
      <c r="JHO7" s="53"/>
      <c r="JHP7" s="53"/>
      <c r="JHQ7" s="53"/>
      <c r="JHR7" s="53"/>
      <c r="JHS7" s="53"/>
      <c r="JHT7" s="53"/>
      <c r="JHU7" s="53"/>
      <c r="JHV7" s="53"/>
      <c r="JHW7" s="53"/>
      <c r="JHX7" s="53"/>
      <c r="JHY7" s="53"/>
      <c r="JHZ7" s="53"/>
      <c r="JIA7" s="53"/>
      <c r="JIB7" s="53"/>
      <c r="JIC7" s="53"/>
      <c r="JID7" s="53"/>
      <c r="JIE7" s="53"/>
      <c r="JIF7" s="53"/>
      <c r="JIG7" s="53"/>
      <c r="JIH7" s="53"/>
      <c r="JII7" s="53"/>
      <c r="JIJ7" s="53"/>
      <c r="JIK7" s="53"/>
      <c r="JIL7" s="53"/>
      <c r="JIM7" s="53"/>
      <c r="JIN7" s="53"/>
      <c r="JIO7" s="53"/>
      <c r="JIP7" s="53"/>
      <c r="JIQ7" s="53"/>
      <c r="JIR7" s="53"/>
      <c r="JIS7" s="53"/>
      <c r="JIT7" s="53"/>
      <c r="JIU7" s="53"/>
      <c r="JIV7" s="53"/>
      <c r="JIW7" s="53"/>
      <c r="JIX7" s="53"/>
      <c r="JIY7" s="53"/>
      <c r="JIZ7" s="53"/>
      <c r="JJA7" s="53"/>
      <c r="JJB7" s="53"/>
      <c r="JJC7" s="53"/>
      <c r="JJD7" s="53"/>
      <c r="JJE7" s="53"/>
      <c r="JJF7" s="53"/>
      <c r="JJG7" s="53"/>
      <c r="JJH7" s="53"/>
      <c r="JJI7" s="53"/>
      <c r="JJJ7" s="53"/>
      <c r="JJK7" s="53"/>
      <c r="JJL7" s="53"/>
      <c r="JJM7" s="53"/>
      <c r="JJN7" s="53"/>
      <c r="JJO7" s="53"/>
      <c r="JJP7" s="53"/>
      <c r="JJQ7" s="53"/>
      <c r="JJR7" s="53"/>
      <c r="JJS7" s="53"/>
      <c r="JJT7" s="53"/>
      <c r="JJU7" s="53"/>
      <c r="JJV7" s="53"/>
      <c r="JJW7" s="53"/>
      <c r="JJX7" s="53"/>
      <c r="JJY7" s="53"/>
      <c r="JJZ7" s="53"/>
      <c r="JKA7" s="53"/>
      <c r="JKB7" s="53"/>
      <c r="JKC7" s="53"/>
      <c r="JKD7" s="53"/>
      <c r="JKE7" s="53"/>
      <c r="JKF7" s="53"/>
      <c r="JKG7" s="53"/>
      <c r="JKH7" s="53"/>
      <c r="JKI7" s="53"/>
      <c r="JKJ7" s="53"/>
      <c r="JKK7" s="53"/>
      <c r="JKL7" s="53"/>
      <c r="JKM7" s="53"/>
      <c r="JKN7" s="53"/>
      <c r="JKO7" s="53"/>
      <c r="JKP7" s="53"/>
      <c r="JKQ7" s="53"/>
      <c r="JKR7" s="53"/>
      <c r="JKS7" s="53"/>
      <c r="JKT7" s="53"/>
      <c r="JKU7" s="53"/>
      <c r="JKV7" s="53"/>
      <c r="JKW7" s="53"/>
      <c r="JKX7" s="53"/>
      <c r="JKY7" s="53"/>
      <c r="JKZ7" s="53"/>
      <c r="JLA7" s="53"/>
      <c r="JLB7" s="53"/>
      <c r="JLC7" s="53"/>
      <c r="JLD7" s="53"/>
      <c r="JLE7" s="53"/>
      <c r="JLF7" s="53"/>
      <c r="JLG7" s="53"/>
      <c r="JLH7" s="53"/>
      <c r="JLI7" s="53"/>
      <c r="JLJ7" s="53"/>
      <c r="JLK7" s="53"/>
      <c r="JLL7" s="53"/>
      <c r="JLM7" s="53"/>
      <c r="JLN7" s="53"/>
      <c r="JLO7" s="53"/>
      <c r="JLP7" s="53"/>
      <c r="JLQ7" s="53"/>
      <c r="JLR7" s="53"/>
      <c r="JLS7" s="53"/>
      <c r="JLT7" s="53"/>
      <c r="JLU7" s="53"/>
      <c r="JLV7" s="53"/>
      <c r="JLW7" s="53"/>
      <c r="JLX7" s="53"/>
      <c r="JLY7" s="53"/>
      <c r="JLZ7" s="53"/>
      <c r="JMA7" s="53"/>
      <c r="JMB7" s="53"/>
      <c r="JMC7" s="53"/>
      <c r="JMD7" s="53"/>
      <c r="JME7" s="53"/>
      <c r="JMF7" s="53"/>
      <c r="JMG7" s="53"/>
      <c r="JMH7" s="53"/>
      <c r="JMI7" s="53"/>
      <c r="JMJ7" s="53"/>
      <c r="JMK7" s="53"/>
      <c r="JML7" s="53"/>
      <c r="JMM7" s="53"/>
      <c r="JMN7" s="53"/>
      <c r="JMO7" s="53"/>
      <c r="JMP7" s="53"/>
      <c r="JMQ7" s="53"/>
      <c r="JMR7" s="53"/>
      <c r="JMS7" s="53"/>
      <c r="JMT7" s="53"/>
      <c r="JMU7" s="53"/>
      <c r="JMV7" s="53"/>
      <c r="JMW7" s="53"/>
      <c r="JMX7" s="53"/>
      <c r="JMY7" s="53"/>
      <c r="JMZ7" s="53"/>
      <c r="JNA7" s="53"/>
      <c r="JNB7" s="53"/>
      <c r="JNC7" s="53"/>
      <c r="JND7" s="53"/>
      <c r="JNE7" s="53"/>
      <c r="JNF7" s="53"/>
      <c r="JNG7" s="53"/>
      <c r="JNH7" s="53"/>
      <c r="JNI7" s="53"/>
      <c r="JNJ7" s="53"/>
      <c r="JNK7" s="53"/>
      <c r="JNL7" s="53"/>
      <c r="JNM7" s="53"/>
      <c r="JNN7" s="53"/>
      <c r="JNO7" s="53"/>
      <c r="JNP7" s="53"/>
      <c r="JNQ7" s="53"/>
      <c r="JNR7" s="53"/>
      <c r="JNS7" s="53"/>
      <c r="JNT7" s="53"/>
      <c r="JNU7" s="53"/>
      <c r="JNV7" s="53"/>
      <c r="JNW7" s="53"/>
      <c r="JNX7" s="53"/>
      <c r="JNY7" s="53"/>
      <c r="JNZ7" s="53"/>
      <c r="JOA7" s="53"/>
      <c r="JOB7" s="53"/>
      <c r="JOC7" s="53"/>
      <c r="JOD7" s="53"/>
      <c r="JOE7" s="53"/>
      <c r="JOF7" s="53"/>
      <c r="JOG7" s="53"/>
      <c r="JOH7" s="53"/>
      <c r="JOI7" s="53"/>
      <c r="JOJ7" s="53"/>
      <c r="JOK7" s="53"/>
      <c r="JOL7" s="53"/>
      <c r="JOM7" s="53"/>
      <c r="JON7" s="53"/>
      <c r="JOO7" s="53"/>
      <c r="JOP7" s="53"/>
      <c r="JOQ7" s="53"/>
      <c r="JOR7" s="53"/>
      <c r="JOS7" s="53"/>
      <c r="JOT7" s="53"/>
      <c r="JOU7" s="53"/>
      <c r="JOV7" s="53"/>
      <c r="JOW7" s="53"/>
      <c r="JOX7" s="53"/>
      <c r="JOY7" s="53"/>
      <c r="JOZ7" s="53"/>
      <c r="JPA7" s="53"/>
      <c r="JPB7" s="53"/>
      <c r="JPC7" s="53"/>
      <c r="JPD7" s="53"/>
      <c r="JPE7" s="53"/>
      <c r="JPF7" s="53"/>
      <c r="JPG7" s="53"/>
      <c r="JPH7" s="53"/>
      <c r="JPI7" s="53"/>
      <c r="JPJ7" s="53"/>
      <c r="JPK7" s="53"/>
      <c r="JPL7" s="53"/>
      <c r="JPM7" s="53"/>
      <c r="JPN7" s="53"/>
      <c r="JPO7" s="53"/>
      <c r="JPP7" s="53"/>
      <c r="JPQ7" s="53"/>
      <c r="JPR7" s="53"/>
      <c r="JPS7" s="53"/>
      <c r="JPT7" s="53"/>
      <c r="JPU7" s="53"/>
      <c r="JPV7" s="53"/>
      <c r="JPW7" s="53"/>
      <c r="JPX7" s="53"/>
      <c r="JPY7" s="53"/>
      <c r="JPZ7" s="53"/>
      <c r="JQA7" s="53"/>
      <c r="JQB7" s="53"/>
      <c r="JQC7" s="53"/>
      <c r="JQD7" s="53"/>
      <c r="JQE7" s="53"/>
      <c r="JQF7" s="53"/>
      <c r="JQG7" s="53"/>
      <c r="JQH7" s="53"/>
      <c r="JQI7" s="53"/>
      <c r="JQJ7" s="53"/>
      <c r="JQK7" s="53"/>
      <c r="JQL7" s="53"/>
      <c r="JQM7" s="53"/>
      <c r="JQN7" s="53"/>
      <c r="JQO7" s="53"/>
      <c r="JQP7" s="53"/>
      <c r="JQQ7" s="53"/>
      <c r="JQR7" s="53"/>
      <c r="JQS7" s="53"/>
      <c r="JQT7" s="53"/>
      <c r="JQU7" s="53"/>
      <c r="JQV7" s="53"/>
      <c r="JQW7" s="53"/>
      <c r="JQX7" s="53"/>
      <c r="JQY7" s="53"/>
      <c r="JQZ7" s="53"/>
      <c r="JRA7" s="53"/>
      <c r="JRB7" s="53"/>
      <c r="JRC7" s="53"/>
      <c r="JRD7" s="53"/>
      <c r="JRE7" s="53"/>
      <c r="JRF7" s="53"/>
      <c r="JRG7" s="53"/>
      <c r="JRH7" s="53"/>
      <c r="JRI7" s="53"/>
      <c r="JRJ7" s="53"/>
      <c r="JRK7" s="53"/>
      <c r="JRL7" s="53"/>
      <c r="JRM7" s="53"/>
      <c r="JRN7" s="53"/>
      <c r="JRO7" s="53"/>
      <c r="JRP7" s="53"/>
      <c r="JRQ7" s="53"/>
      <c r="JRR7" s="53"/>
      <c r="JRS7" s="53"/>
      <c r="JRT7" s="53"/>
      <c r="JRU7" s="53"/>
      <c r="JRV7" s="53"/>
      <c r="JRW7" s="53"/>
      <c r="JRX7" s="53"/>
      <c r="JRY7" s="53"/>
      <c r="JRZ7" s="53"/>
      <c r="JSA7" s="53"/>
      <c r="JSB7" s="53"/>
      <c r="JSC7" s="53"/>
      <c r="JSD7" s="53"/>
      <c r="JSE7" s="53"/>
      <c r="JSF7" s="53"/>
      <c r="JSG7" s="53"/>
      <c r="JSH7" s="53"/>
      <c r="JSI7" s="53"/>
      <c r="JSJ7" s="53"/>
      <c r="JSK7" s="53"/>
      <c r="JSL7" s="53"/>
      <c r="JSM7" s="53"/>
      <c r="JSN7" s="53"/>
      <c r="JSO7" s="53"/>
      <c r="JSP7" s="53"/>
      <c r="JSQ7" s="53"/>
      <c r="JSR7" s="53"/>
      <c r="JSS7" s="53"/>
      <c r="JST7" s="53"/>
      <c r="JSU7" s="53"/>
      <c r="JSV7" s="53"/>
      <c r="JSW7" s="53"/>
      <c r="JSX7" s="53"/>
      <c r="JSY7" s="53"/>
      <c r="JSZ7" s="53"/>
      <c r="JTA7" s="53"/>
      <c r="JTB7" s="53"/>
      <c r="JTC7" s="53"/>
      <c r="JTD7" s="53"/>
      <c r="JTE7" s="53"/>
      <c r="JTF7" s="53"/>
      <c r="JTG7" s="53"/>
      <c r="JTH7" s="53"/>
      <c r="JTI7" s="53"/>
      <c r="JTJ7" s="53"/>
      <c r="JTK7" s="53"/>
      <c r="JTL7" s="53"/>
      <c r="JTM7" s="53"/>
      <c r="JTN7" s="53"/>
      <c r="JTO7" s="53"/>
      <c r="JTP7" s="53"/>
      <c r="JTQ7" s="53"/>
      <c r="JTR7" s="53"/>
      <c r="JTS7" s="53"/>
      <c r="JTT7" s="53"/>
      <c r="JTU7" s="53"/>
      <c r="JTV7" s="53"/>
      <c r="JTW7" s="53"/>
      <c r="JTX7" s="53"/>
      <c r="JTY7" s="53"/>
      <c r="JTZ7" s="53"/>
      <c r="JUA7" s="53"/>
      <c r="JUB7" s="53"/>
      <c r="JUC7" s="53"/>
      <c r="JUD7" s="53"/>
      <c r="JUE7" s="53"/>
      <c r="JUF7" s="53"/>
      <c r="JUG7" s="53"/>
      <c r="JUH7" s="53"/>
      <c r="JUI7" s="53"/>
      <c r="JUJ7" s="53"/>
      <c r="JUK7" s="53"/>
      <c r="JUL7" s="53"/>
      <c r="JUM7" s="53"/>
      <c r="JUN7" s="53"/>
      <c r="JUO7" s="53"/>
      <c r="JUP7" s="53"/>
      <c r="JUQ7" s="53"/>
      <c r="JUR7" s="53"/>
      <c r="JUS7" s="53"/>
      <c r="JUT7" s="53"/>
      <c r="JUU7" s="53"/>
      <c r="JUV7" s="53"/>
      <c r="JUW7" s="53"/>
      <c r="JUX7" s="53"/>
      <c r="JUY7" s="53"/>
      <c r="JUZ7" s="53"/>
      <c r="JVA7" s="53"/>
      <c r="JVB7" s="53"/>
      <c r="JVC7" s="53"/>
      <c r="JVD7" s="53"/>
      <c r="JVE7" s="53"/>
      <c r="JVF7" s="53"/>
      <c r="JVG7" s="53"/>
      <c r="JVH7" s="53"/>
      <c r="JVI7" s="53"/>
      <c r="JVJ7" s="53"/>
      <c r="JVK7" s="53"/>
      <c r="JVL7" s="53"/>
      <c r="JVM7" s="53"/>
      <c r="JVN7" s="53"/>
      <c r="JVO7" s="53"/>
      <c r="JVP7" s="53"/>
      <c r="JVQ7" s="53"/>
      <c r="JVR7" s="53"/>
      <c r="JVS7" s="53"/>
      <c r="JVT7" s="53"/>
      <c r="JVU7" s="53"/>
      <c r="JVV7" s="53"/>
      <c r="JVW7" s="53"/>
      <c r="JVX7" s="53"/>
      <c r="JVY7" s="53"/>
      <c r="JVZ7" s="53"/>
      <c r="JWA7" s="53"/>
      <c r="JWB7" s="53"/>
      <c r="JWC7" s="53"/>
      <c r="JWD7" s="53"/>
      <c r="JWE7" s="53"/>
      <c r="JWF7" s="53"/>
      <c r="JWG7" s="53"/>
      <c r="JWH7" s="53"/>
      <c r="JWI7" s="53"/>
      <c r="JWJ7" s="53"/>
      <c r="JWK7" s="53"/>
      <c r="JWL7" s="53"/>
      <c r="JWM7" s="53"/>
      <c r="JWN7" s="53"/>
      <c r="JWO7" s="53"/>
      <c r="JWP7" s="53"/>
      <c r="JWQ7" s="53"/>
      <c r="JWR7" s="53"/>
      <c r="JWS7" s="53"/>
      <c r="JWT7" s="53"/>
      <c r="JWU7" s="53"/>
      <c r="JWV7" s="53"/>
      <c r="JWW7" s="53"/>
      <c r="JWX7" s="53"/>
      <c r="JWY7" s="53"/>
      <c r="JWZ7" s="53"/>
      <c r="JXA7" s="53"/>
      <c r="JXB7" s="53"/>
      <c r="JXC7" s="53"/>
      <c r="JXD7" s="53"/>
      <c r="JXE7" s="53"/>
      <c r="JXF7" s="53"/>
      <c r="JXG7" s="53"/>
      <c r="JXH7" s="53"/>
      <c r="JXI7" s="53"/>
      <c r="JXJ7" s="53"/>
      <c r="JXK7" s="53"/>
      <c r="JXL7" s="53"/>
      <c r="JXM7" s="53"/>
      <c r="JXN7" s="53"/>
      <c r="JXO7" s="53"/>
      <c r="JXP7" s="53"/>
      <c r="JXQ7" s="53"/>
      <c r="JXR7" s="53"/>
      <c r="JXS7" s="53"/>
      <c r="JXT7" s="53"/>
      <c r="JXU7" s="53"/>
      <c r="JXV7" s="53"/>
      <c r="JXW7" s="53"/>
      <c r="JXX7" s="53"/>
      <c r="JXY7" s="53"/>
      <c r="JXZ7" s="53"/>
      <c r="JYA7" s="53"/>
      <c r="JYB7" s="53"/>
      <c r="JYC7" s="53"/>
      <c r="JYD7" s="53"/>
      <c r="JYE7" s="53"/>
      <c r="JYF7" s="53"/>
      <c r="JYG7" s="53"/>
      <c r="JYH7" s="53"/>
      <c r="JYI7" s="53"/>
      <c r="JYJ7" s="53"/>
      <c r="JYK7" s="53"/>
      <c r="JYL7" s="53"/>
      <c r="JYM7" s="53"/>
      <c r="JYN7" s="53"/>
      <c r="JYO7" s="53"/>
      <c r="JYP7" s="53"/>
      <c r="JYQ7" s="53"/>
      <c r="JYR7" s="53"/>
      <c r="JYS7" s="53"/>
      <c r="JYT7" s="53"/>
      <c r="JYU7" s="53"/>
      <c r="JYV7" s="53"/>
      <c r="JYW7" s="53"/>
      <c r="JYX7" s="53"/>
      <c r="JYY7" s="53"/>
      <c r="JYZ7" s="53"/>
      <c r="JZA7" s="53"/>
      <c r="JZB7" s="53"/>
      <c r="JZC7" s="53"/>
      <c r="JZD7" s="53"/>
      <c r="JZE7" s="53"/>
      <c r="JZF7" s="53"/>
      <c r="JZG7" s="53"/>
      <c r="JZH7" s="53"/>
      <c r="JZI7" s="53"/>
      <c r="JZJ7" s="53"/>
      <c r="JZK7" s="53"/>
      <c r="JZL7" s="53"/>
      <c r="JZM7" s="53"/>
      <c r="JZN7" s="53"/>
      <c r="JZO7" s="53"/>
      <c r="JZP7" s="53"/>
      <c r="JZQ7" s="53"/>
      <c r="JZR7" s="53"/>
      <c r="JZS7" s="53"/>
      <c r="JZT7" s="53"/>
      <c r="JZU7" s="53"/>
      <c r="JZV7" s="53"/>
      <c r="JZW7" s="53"/>
      <c r="JZX7" s="53"/>
      <c r="JZY7" s="53"/>
      <c r="JZZ7" s="53"/>
      <c r="KAA7" s="53"/>
      <c r="KAB7" s="53"/>
      <c r="KAC7" s="53"/>
      <c r="KAD7" s="53"/>
      <c r="KAE7" s="53"/>
      <c r="KAF7" s="53"/>
      <c r="KAG7" s="53"/>
      <c r="KAH7" s="53"/>
      <c r="KAI7" s="53"/>
      <c r="KAJ7" s="53"/>
      <c r="KAK7" s="53"/>
      <c r="KAL7" s="53"/>
      <c r="KAM7" s="53"/>
      <c r="KAN7" s="53"/>
      <c r="KAO7" s="53"/>
      <c r="KAP7" s="53"/>
      <c r="KAQ7" s="53"/>
      <c r="KAR7" s="53"/>
      <c r="KAS7" s="53"/>
      <c r="KAT7" s="53"/>
      <c r="KAU7" s="53"/>
      <c r="KAV7" s="53"/>
      <c r="KAW7" s="53"/>
      <c r="KAX7" s="53"/>
      <c r="KAY7" s="53"/>
      <c r="KAZ7" s="53"/>
      <c r="KBA7" s="53"/>
      <c r="KBB7" s="53"/>
      <c r="KBC7" s="53"/>
      <c r="KBD7" s="53"/>
      <c r="KBE7" s="53"/>
      <c r="KBF7" s="53"/>
      <c r="KBG7" s="53"/>
      <c r="KBH7" s="53"/>
      <c r="KBI7" s="53"/>
      <c r="KBJ7" s="53"/>
      <c r="KBK7" s="53"/>
      <c r="KBL7" s="53"/>
      <c r="KBM7" s="53"/>
      <c r="KBN7" s="53"/>
      <c r="KBO7" s="53"/>
      <c r="KBP7" s="53"/>
      <c r="KBQ7" s="53"/>
      <c r="KBR7" s="53"/>
      <c r="KBS7" s="53"/>
      <c r="KBT7" s="53"/>
      <c r="KBU7" s="53"/>
      <c r="KBV7" s="53"/>
      <c r="KBW7" s="53"/>
      <c r="KBX7" s="53"/>
      <c r="KBY7" s="53"/>
      <c r="KBZ7" s="53"/>
      <c r="KCA7" s="53"/>
      <c r="KCB7" s="53"/>
      <c r="KCC7" s="53"/>
      <c r="KCD7" s="53"/>
      <c r="KCE7" s="53"/>
      <c r="KCF7" s="53"/>
      <c r="KCG7" s="53"/>
      <c r="KCH7" s="53"/>
      <c r="KCI7" s="53"/>
      <c r="KCJ7" s="53"/>
      <c r="KCK7" s="53"/>
      <c r="KCL7" s="53"/>
      <c r="KCM7" s="53"/>
      <c r="KCN7" s="53"/>
      <c r="KCO7" s="53"/>
      <c r="KCP7" s="53"/>
      <c r="KCQ7" s="53"/>
      <c r="KCR7" s="53"/>
      <c r="KCS7" s="53"/>
      <c r="KCT7" s="53"/>
      <c r="KCU7" s="53"/>
      <c r="KCV7" s="53"/>
      <c r="KCW7" s="53"/>
      <c r="KCX7" s="53"/>
      <c r="KCY7" s="53"/>
      <c r="KCZ7" s="53"/>
      <c r="KDA7" s="53"/>
      <c r="KDB7" s="53"/>
      <c r="KDC7" s="53"/>
      <c r="KDD7" s="53"/>
      <c r="KDE7" s="53"/>
      <c r="KDF7" s="53"/>
      <c r="KDG7" s="53"/>
      <c r="KDH7" s="53"/>
      <c r="KDI7" s="53"/>
      <c r="KDJ7" s="53"/>
      <c r="KDK7" s="53"/>
      <c r="KDL7" s="53"/>
      <c r="KDM7" s="53"/>
      <c r="KDN7" s="53"/>
      <c r="KDO7" s="53"/>
      <c r="KDP7" s="53"/>
      <c r="KDQ7" s="53"/>
      <c r="KDR7" s="53"/>
      <c r="KDS7" s="53"/>
      <c r="KDT7" s="53"/>
      <c r="KDU7" s="53"/>
      <c r="KDV7" s="53"/>
      <c r="KDW7" s="53"/>
      <c r="KDX7" s="53"/>
      <c r="KDY7" s="53"/>
      <c r="KDZ7" s="53"/>
      <c r="KEA7" s="53"/>
      <c r="KEB7" s="53"/>
      <c r="KEC7" s="53"/>
      <c r="KED7" s="53"/>
      <c r="KEE7" s="53"/>
      <c r="KEF7" s="53"/>
      <c r="KEG7" s="53"/>
      <c r="KEH7" s="53"/>
      <c r="KEI7" s="53"/>
      <c r="KEJ7" s="53"/>
      <c r="KEK7" s="53"/>
      <c r="KEL7" s="53"/>
      <c r="KEM7" s="53"/>
      <c r="KEN7" s="53"/>
      <c r="KEO7" s="53"/>
      <c r="KEP7" s="53"/>
      <c r="KEQ7" s="53"/>
      <c r="KER7" s="53"/>
      <c r="KES7" s="53"/>
      <c r="KET7" s="53"/>
      <c r="KEU7" s="53"/>
      <c r="KEV7" s="53"/>
      <c r="KEW7" s="53"/>
      <c r="KEX7" s="53"/>
      <c r="KEY7" s="53"/>
      <c r="KEZ7" s="53"/>
      <c r="KFA7" s="53"/>
      <c r="KFB7" s="53"/>
      <c r="KFC7" s="53"/>
      <c r="KFD7" s="53"/>
      <c r="KFE7" s="53"/>
      <c r="KFF7" s="53"/>
      <c r="KFG7" s="53"/>
      <c r="KFH7" s="53"/>
      <c r="KFI7" s="53"/>
      <c r="KFJ7" s="53"/>
      <c r="KFK7" s="53"/>
      <c r="KFL7" s="53"/>
      <c r="KFM7" s="53"/>
      <c r="KFN7" s="53"/>
      <c r="KFO7" s="53"/>
      <c r="KFP7" s="53"/>
      <c r="KFQ7" s="53"/>
      <c r="KFR7" s="53"/>
      <c r="KFS7" s="53"/>
      <c r="KFT7" s="53"/>
      <c r="KFU7" s="53"/>
      <c r="KFV7" s="53"/>
      <c r="KFW7" s="53"/>
      <c r="KFX7" s="53"/>
      <c r="KFY7" s="53"/>
      <c r="KFZ7" s="53"/>
      <c r="KGA7" s="53"/>
      <c r="KGB7" s="53"/>
      <c r="KGC7" s="53"/>
      <c r="KGD7" s="53"/>
      <c r="KGE7" s="53"/>
      <c r="KGF7" s="53"/>
      <c r="KGG7" s="53"/>
      <c r="KGH7" s="53"/>
      <c r="KGI7" s="53"/>
      <c r="KGJ7" s="53"/>
      <c r="KGK7" s="53"/>
      <c r="KGL7" s="53"/>
      <c r="KGM7" s="53"/>
      <c r="KGN7" s="53"/>
      <c r="KGO7" s="53"/>
      <c r="KGP7" s="53"/>
      <c r="KGQ7" s="53"/>
      <c r="KGR7" s="53"/>
      <c r="KGS7" s="53"/>
      <c r="KGT7" s="53"/>
      <c r="KGU7" s="53"/>
      <c r="KGV7" s="53"/>
      <c r="KGW7" s="53"/>
      <c r="KGX7" s="53"/>
      <c r="KGY7" s="53"/>
      <c r="KGZ7" s="53"/>
      <c r="KHA7" s="53"/>
      <c r="KHB7" s="53"/>
      <c r="KHC7" s="53"/>
      <c r="KHD7" s="53"/>
      <c r="KHE7" s="53"/>
      <c r="KHF7" s="53"/>
      <c r="KHG7" s="53"/>
      <c r="KHH7" s="53"/>
      <c r="KHI7" s="53"/>
      <c r="KHJ7" s="53"/>
      <c r="KHK7" s="53"/>
      <c r="KHL7" s="53"/>
      <c r="KHM7" s="53"/>
      <c r="KHN7" s="53"/>
      <c r="KHO7" s="53"/>
      <c r="KHP7" s="53"/>
      <c r="KHQ7" s="53"/>
      <c r="KHR7" s="53"/>
      <c r="KHS7" s="53"/>
      <c r="KHT7" s="53"/>
      <c r="KHU7" s="53"/>
      <c r="KHV7" s="53"/>
      <c r="KHW7" s="53"/>
      <c r="KHX7" s="53"/>
      <c r="KHY7" s="53"/>
      <c r="KHZ7" s="53"/>
      <c r="KIA7" s="53"/>
      <c r="KIB7" s="53"/>
      <c r="KIC7" s="53"/>
      <c r="KID7" s="53"/>
      <c r="KIE7" s="53"/>
      <c r="KIF7" s="53"/>
      <c r="KIG7" s="53"/>
      <c r="KIH7" s="53"/>
      <c r="KII7" s="53"/>
      <c r="KIJ7" s="53"/>
      <c r="KIK7" s="53"/>
      <c r="KIL7" s="53"/>
      <c r="KIM7" s="53"/>
      <c r="KIN7" s="53"/>
      <c r="KIO7" s="53"/>
      <c r="KIP7" s="53"/>
      <c r="KIQ7" s="53"/>
      <c r="KIR7" s="53"/>
      <c r="KIS7" s="53"/>
      <c r="KIT7" s="53"/>
      <c r="KIU7" s="53"/>
      <c r="KIV7" s="53"/>
      <c r="KIW7" s="53"/>
      <c r="KIX7" s="53"/>
      <c r="KIY7" s="53"/>
      <c r="KIZ7" s="53"/>
      <c r="KJA7" s="53"/>
      <c r="KJB7" s="53"/>
      <c r="KJC7" s="53"/>
      <c r="KJD7" s="53"/>
      <c r="KJE7" s="53"/>
      <c r="KJF7" s="53"/>
      <c r="KJG7" s="53"/>
      <c r="KJH7" s="53"/>
      <c r="KJI7" s="53"/>
      <c r="KJJ7" s="53"/>
      <c r="KJK7" s="53"/>
      <c r="KJL7" s="53"/>
      <c r="KJM7" s="53"/>
      <c r="KJN7" s="53"/>
      <c r="KJO7" s="53"/>
      <c r="KJP7" s="53"/>
      <c r="KJQ7" s="53"/>
      <c r="KJR7" s="53"/>
      <c r="KJS7" s="53"/>
      <c r="KJT7" s="53"/>
      <c r="KJU7" s="53"/>
      <c r="KJV7" s="53"/>
      <c r="KJW7" s="53"/>
      <c r="KJX7" s="53"/>
      <c r="KJY7" s="53"/>
      <c r="KJZ7" s="53"/>
      <c r="KKA7" s="53"/>
      <c r="KKB7" s="53"/>
      <c r="KKC7" s="53"/>
      <c r="KKD7" s="53"/>
      <c r="KKE7" s="53"/>
      <c r="KKF7" s="53"/>
      <c r="KKG7" s="53"/>
      <c r="KKH7" s="53"/>
      <c r="KKI7" s="53"/>
      <c r="KKJ7" s="53"/>
      <c r="KKK7" s="53"/>
      <c r="KKL7" s="53"/>
      <c r="KKM7" s="53"/>
      <c r="KKN7" s="53"/>
      <c r="KKO7" s="53"/>
      <c r="KKP7" s="53"/>
      <c r="KKQ7" s="53"/>
      <c r="KKR7" s="53"/>
      <c r="KKS7" s="53"/>
      <c r="KKT7" s="53"/>
      <c r="KKU7" s="53"/>
      <c r="KKV7" s="53"/>
      <c r="KKW7" s="53"/>
      <c r="KKX7" s="53"/>
      <c r="KKY7" s="53"/>
      <c r="KKZ7" s="53"/>
      <c r="KLA7" s="53"/>
      <c r="KLB7" s="53"/>
      <c r="KLC7" s="53"/>
      <c r="KLD7" s="53"/>
      <c r="KLE7" s="53"/>
      <c r="KLF7" s="53"/>
      <c r="KLG7" s="53"/>
      <c r="KLH7" s="53"/>
      <c r="KLI7" s="53"/>
      <c r="KLJ7" s="53"/>
      <c r="KLK7" s="53"/>
      <c r="KLL7" s="53"/>
      <c r="KLM7" s="53"/>
      <c r="KLN7" s="53"/>
      <c r="KLO7" s="53"/>
      <c r="KLP7" s="53"/>
      <c r="KLQ7" s="53"/>
      <c r="KLR7" s="53"/>
      <c r="KLS7" s="53"/>
      <c r="KLT7" s="53"/>
      <c r="KLU7" s="53"/>
      <c r="KLV7" s="53"/>
      <c r="KLW7" s="53"/>
      <c r="KLX7" s="53"/>
      <c r="KLY7" s="53"/>
      <c r="KLZ7" s="53"/>
      <c r="KMA7" s="53"/>
      <c r="KMB7" s="53"/>
      <c r="KMC7" s="53"/>
      <c r="KMD7" s="53"/>
      <c r="KME7" s="53"/>
      <c r="KMF7" s="53"/>
      <c r="KMG7" s="53"/>
      <c r="KMH7" s="53"/>
      <c r="KMI7" s="53"/>
      <c r="KMJ7" s="53"/>
      <c r="KMK7" s="53"/>
      <c r="KML7" s="53"/>
      <c r="KMM7" s="53"/>
      <c r="KMN7" s="53"/>
      <c r="KMO7" s="53"/>
      <c r="KMP7" s="53"/>
      <c r="KMQ7" s="53"/>
      <c r="KMR7" s="53"/>
      <c r="KMS7" s="53"/>
      <c r="KMT7" s="53"/>
      <c r="KMU7" s="53"/>
      <c r="KMV7" s="53"/>
      <c r="KMW7" s="53"/>
      <c r="KMX7" s="53"/>
      <c r="KMY7" s="53"/>
      <c r="KMZ7" s="53"/>
      <c r="KNA7" s="53"/>
      <c r="KNB7" s="53"/>
      <c r="KNC7" s="53"/>
      <c r="KND7" s="53"/>
      <c r="KNE7" s="53"/>
      <c r="KNF7" s="53"/>
      <c r="KNG7" s="53"/>
      <c r="KNH7" s="53"/>
      <c r="KNI7" s="53"/>
      <c r="KNJ7" s="53"/>
      <c r="KNK7" s="53"/>
      <c r="KNL7" s="53"/>
      <c r="KNM7" s="53"/>
      <c r="KNN7" s="53"/>
      <c r="KNO7" s="53"/>
      <c r="KNP7" s="53"/>
      <c r="KNQ7" s="53"/>
      <c r="KNR7" s="53"/>
      <c r="KNS7" s="53"/>
      <c r="KNT7" s="53"/>
      <c r="KNU7" s="53"/>
      <c r="KNV7" s="53"/>
      <c r="KNW7" s="53"/>
      <c r="KNX7" s="53"/>
      <c r="KNY7" s="53"/>
      <c r="KNZ7" s="53"/>
      <c r="KOA7" s="53"/>
      <c r="KOB7" s="53"/>
      <c r="KOC7" s="53"/>
      <c r="KOD7" s="53"/>
      <c r="KOE7" s="53"/>
      <c r="KOF7" s="53"/>
      <c r="KOG7" s="53"/>
      <c r="KOH7" s="53"/>
      <c r="KOI7" s="53"/>
      <c r="KOJ7" s="53"/>
      <c r="KOK7" s="53"/>
      <c r="KOL7" s="53"/>
      <c r="KOM7" s="53"/>
      <c r="KON7" s="53"/>
      <c r="KOO7" s="53"/>
      <c r="KOP7" s="53"/>
      <c r="KOQ7" s="53"/>
      <c r="KOR7" s="53"/>
      <c r="KOS7" s="53"/>
      <c r="KOT7" s="53"/>
      <c r="KOU7" s="53"/>
      <c r="KOV7" s="53"/>
      <c r="KOW7" s="53"/>
      <c r="KOX7" s="53"/>
      <c r="KOY7" s="53"/>
      <c r="KOZ7" s="53"/>
      <c r="KPA7" s="53"/>
      <c r="KPB7" s="53"/>
      <c r="KPC7" s="53"/>
      <c r="KPD7" s="53"/>
      <c r="KPE7" s="53"/>
      <c r="KPF7" s="53"/>
      <c r="KPG7" s="53"/>
      <c r="KPH7" s="53"/>
      <c r="KPI7" s="53"/>
      <c r="KPJ7" s="53"/>
      <c r="KPK7" s="53"/>
      <c r="KPL7" s="53"/>
      <c r="KPM7" s="53"/>
      <c r="KPN7" s="53"/>
      <c r="KPO7" s="53"/>
      <c r="KPP7" s="53"/>
      <c r="KPQ7" s="53"/>
      <c r="KPR7" s="53"/>
      <c r="KPS7" s="53"/>
      <c r="KPT7" s="53"/>
      <c r="KPU7" s="53"/>
      <c r="KPV7" s="53"/>
      <c r="KPW7" s="53"/>
      <c r="KPX7" s="53"/>
      <c r="KPY7" s="53"/>
      <c r="KPZ7" s="53"/>
      <c r="KQA7" s="53"/>
      <c r="KQB7" s="53"/>
      <c r="KQC7" s="53"/>
      <c r="KQD7" s="53"/>
      <c r="KQE7" s="53"/>
      <c r="KQF7" s="53"/>
      <c r="KQG7" s="53"/>
      <c r="KQH7" s="53"/>
      <c r="KQI7" s="53"/>
      <c r="KQJ7" s="53"/>
      <c r="KQK7" s="53"/>
      <c r="KQL7" s="53"/>
      <c r="KQM7" s="53"/>
      <c r="KQN7" s="53"/>
      <c r="KQO7" s="53"/>
      <c r="KQP7" s="53"/>
      <c r="KQQ7" s="53"/>
      <c r="KQR7" s="53"/>
      <c r="KQS7" s="53"/>
      <c r="KQT7" s="53"/>
      <c r="KQU7" s="53"/>
      <c r="KQV7" s="53"/>
      <c r="KQW7" s="53"/>
      <c r="KQX7" s="53"/>
      <c r="KQY7" s="53"/>
      <c r="KQZ7" s="53"/>
      <c r="KRA7" s="53"/>
      <c r="KRB7" s="53"/>
      <c r="KRC7" s="53"/>
      <c r="KRD7" s="53"/>
      <c r="KRE7" s="53"/>
      <c r="KRF7" s="53"/>
      <c r="KRG7" s="53"/>
      <c r="KRH7" s="53"/>
      <c r="KRI7" s="53"/>
      <c r="KRJ7" s="53"/>
      <c r="KRK7" s="53"/>
      <c r="KRL7" s="53"/>
      <c r="KRM7" s="53"/>
      <c r="KRN7" s="53"/>
      <c r="KRO7" s="53"/>
      <c r="KRP7" s="53"/>
      <c r="KRQ7" s="53"/>
      <c r="KRR7" s="53"/>
      <c r="KRS7" s="53"/>
      <c r="KRT7" s="53"/>
      <c r="KRU7" s="53"/>
      <c r="KRV7" s="53"/>
      <c r="KRW7" s="53"/>
      <c r="KRX7" s="53"/>
      <c r="KRY7" s="53"/>
      <c r="KRZ7" s="53"/>
      <c r="KSA7" s="53"/>
      <c r="KSB7" s="53"/>
      <c r="KSC7" s="53"/>
      <c r="KSD7" s="53"/>
      <c r="KSE7" s="53"/>
      <c r="KSF7" s="53"/>
      <c r="KSG7" s="53"/>
      <c r="KSH7" s="53"/>
      <c r="KSI7" s="53"/>
      <c r="KSJ7" s="53"/>
      <c r="KSK7" s="53"/>
      <c r="KSL7" s="53"/>
      <c r="KSM7" s="53"/>
      <c r="KSN7" s="53"/>
      <c r="KSO7" s="53"/>
      <c r="KSP7" s="53"/>
      <c r="KSQ7" s="53"/>
      <c r="KSR7" s="53"/>
      <c r="KSS7" s="53"/>
      <c r="KST7" s="53"/>
      <c r="KSU7" s="53"/>
      <c r="KSV7" s="53"/>
      <c r="KSW7" s="53"/>
      <c r="KSX7" s="53"/>
      <c r="KSY7" s="53"/>
      <c r="KSZ7" s="53"/>
      <c r="KTA7" s="53"/>
      <c r="KTB7" s="53"/>
      <c r="KTC7" s="53"/>
      <c r="KTD7" s="53"/>
      <c r="KTE7" s="53"/>
      <c r="KTF7" s="53"/>
      <c r="KTG7" s="53"/>
      <c r="KTH7" s="53"/>
      <c r="KTI7" s="53"/>
      <c r="KTJ7" s="53"/>
      <c r="KTK7" s="53"/>
      <c r="KTL7" s="53"/>
      <c r="KTM7" s="53"/>
      <c r="KTN7" s="53"/>
      <c r="KTO7" s="53"/>
      <c r="KTP7" s="53"/>
      <c r="KTQ7" s="53"/>
      <c r="KTR7" s="53"/>
      <c r="KTS7" s="53"/>
      <c r="KTT7" s="53"/>
      <c r="KTU7" s="53"/>
      <c r="KTV7" s="53"/>
      <c r="KTW7" s="53"/>
      <c r="KTX7" s="53"/>
      <c r="KTY7" s="53"/>
      <c r="KTZ7" s="53"/>
      <c r="KUA7" s="53"/>
      <c r="KUB7" s="53"/>
      <c r="KUC7" s="53"/>
      <c r="KUD7" s="53"/>
      <c r="KUE7" s="53"/>
      <c r="KUF7" s="53"/>
      <c r="KUG7" s="53"/>
      <c r="KUH7" s="53"/>
      <c r="KUI7" s="53"/>
      <c r="KUJ7" s="53"/>
      <c r="KUK7" s="53"/>
      <c r="KUL7" s="53"/>
      <c r="KUM7" s="53"/>
      <c r="KUN7" s="53"/>
      <c r="KUO7" s="53"/>
      <c r="KUP7" s="53"/>
      <c r="KUQ7" s="53"/>
      <c r="KUR7" s="53"/>
      <c r="KUS7" s="53"/>
      <c r="KUT7" s="53"/>
      <c r="KUU7" s="53"/>
      <c r="KUV7" s="53"/>
      <c r="KUW7" s="53"/>
      <c r="KUX7" s="53"/>
      <c r="KUY7" s="53"/>
      <c r="KUZ7" s="53"/>
      <c r="KVA7" s="53"/>
      <c r="KVB7" s="53"/>
      <c r="KVC7" s="53"/>
      <c r="KVD7" s="53"/>
      <c r="KVE7" s="53"/>
      <c r="KVF7" s="53"/>
      <c r="KVG7" s="53"/>
      <c r="KVH7" s="53"/>
      <c r="KVI7" s="53"/>
      <c r="KVJ7" s="53"/>
      <c r="KVK7" s="53"/>
      <c r="KVL7" s="53"/>
      <c r="KVM7" s="53"/>
      <c r="KVN7" s="53"/>
      <c r="KVO7" s="53"/>
      <c r="KVP7" s="53"/>
      <c r="KVQ7" s="53"/>
      <c r="KVR7" s="53"/>
      <c r="KVS7" s="53"/>
      <c r="KVT7" s="53"/>
      <c r="KVU7" s="53"/>
      <c r="KVV7" s="53"/>
      <c r="KVW7" s="53"/>
      <c r="KVX7" s="53"/>
      <c r="KVY7" s="53"/>
      <c r="KVZ7" s="53"/>
      <c r="KWA7" s="53"/>
      <c r="KWB7" s="53"/>
      <c r="KWC7" s="53"/>
      <c r="KWD7" s="53"/>
      <c r="KWE7" s="53"/>
      <c r="KWF7" s="53"/>
      <c r="KWG7" s="53"/>
      <c r="KWH7" s="53"/>
      <c r="KWI7" s="53"/>
      <c r="KWJ7" s="53"/>
      <c r="KWK7" s="53"/>
      <c r="KWL7" s="53"/>
      <c r="KWM7" s="53"/>
      <c r="KWN7" s="53"/>
      <c r="KWO7" s="53"/>
      <c r="KWP7" s="53"/>
      <c r="KWQ7" s="53"/>
      <c r="KWR7" s="53"/>
      <c r="KWS7" s="53"/>
      <c r="KWT7" s="53"/>
      <c r="KWU7" s="53"/>
      <c r="KWV7" s="53"/>
      <c r="KWW7" s="53"/>
      <c r="KWX7" s="53"/>
      <c r="KWY7" s="53"/>
      <c r="KWZ7" s="53"/>
      <c r="KXA7" s="53"/>
      <c r="KXB7" s="53"/>
      <c r="KXC7" s="53"/>
      <c r="KXD7" s="53"/>
      <c r="KXE7" s="53"/>
      <c r="KXF7" s="53"/>
      <c r="KXG7" s="53"/>
      <c r="KXH7" s="53"/>
      <c r="KXI7" s="53"/>
      <c r="KXJ7" s="53"/>
      <c r="KXK7" s="53"/>
      <c r="KXL7" s="53"/>
      <c r="KXM7" s="53"/>
      <c r="KXN7" s="53"/>
      <c r="KXO7" s="53"/>
      <c r="KXP7" s="53"/>
      <c r="KXQ7" s="53"/>
      <c r="KXR7" s="53"/>
      <c r="KXS7" s="53"/>
      <c r="KXT7" s="53"/>
      <c r="KXU7" s="53"/>
      <c r="KXV7" s="53"/>
      <c r="KXW7" s="53"/>
      <c r="KXX7" s="53"/>
      <c r="KXY7" s="53"/>
      <c r="KXZ7" s="53"/>
      <c r="KYA7" s="53"/>
      <c r="KYB7" s="53"/>
      <c r="KYC7" s="53"/>
      <c r="KYD7" s="53"/>
      <c r="KYE7" s="53"/>
      <c r="KYF7" s="53"/>
      <c r="KYG7" s="53"/>
      <c r="KYH7" s="53"/>
      <c r="KYI7" s="53"/>
      <c r="KYJ7" s="53"/>
      <c r="KYK7" s="53"/>
      <c r="KYL7" s="53"/>
      <c r="KYM7" s="53"/>
      <c r="KYN7" s="53"/>
      <c r="KYO7" s="53"/>
      <c r="KYP7" s="53"/>
      <c r="KYQ7" s="53"/>
      <c r="KYR7" s="53"/>
      <c r="KYS7" s="53"/>
      <c r="KYT7" s="53"/>
      <c r="KYU7" s="53"/>
      <c r="KYV7" s="53"/>
      <c r="KYW7" s="53"/>
      <c r="KYX7" s="53"/>
      <c r="KYY7" s="53"/>
      <c r="KYZ7" s="53"/>
      <c r="KZA7" s="53"/>
      <c r="KZB7" s="53"/>
      <c r="KZC7" s="53"/>
      <c r="KZD7" s="53"/>
      <c r="KZE7" s="53"/>
      <c r="KZF7" s="53"/>
      <c r="KZG7" s="53"/>
      <c r="KZH7" s="53"/>
      <c r="KZI7" s="53"/>
      <c r="KZJ7" s="53"/>
      <c r="KZK7" s="53"/>
      <c r="KZL7" s="53"/>
      <c r="KZM7" s="53"/>
      <c r="KZN7" s="53"/>
      <c r="KZO7" s="53"/>
      <c r="KZP7" s="53"/>
      <c r="KZQ7" s="53"/>
      <c r="KZR7" s="53"/>
      <c r="KZS7" s="53"/>
      <c r="KZT7" s="53"/>
      <c r="KZU7" s="53"/>
      <c r="KZV7" s="53"/>
      <c r="KZW7" s="53"/>
      <c r="KZX7" s="53"/>
      <c r="KZY7" s="53"/>
      <c r="KZZ7" s="53"/>
      <c r="LAA7" s="53"/>
      <c r="LAB7" s="53"/>
      <c r="LAC7" s="53"/>
      <c r="LAD7" s="53"/>
      <c r="LAE7" s="53"/>
      <c r="LAF7" s="53"/>
      <c r="LAG7" s="53"/>
      <c r="LAH7" s="53"/>
      <c r="LAI7" s="53"/>
      <c r="LAJ7" s="53"/>
      <c r="LAK7" s="53"/>
      <c r="LAL7" s="53"/>
      <c r="LAM7" s="53"/>
      <c r="LAN7" s="53"/>
      <c r="LAO7" s="53"/>
      <c r="LAP7" s="53"/>
      <c r="LAQ7" s="53"/>
      <c r="LAR7" s="53"/>
      <c r="LAS7" s="53"/>
      <c r="LAT7" s="53"/>
      <c r="LAU7" s="53"/>
      <c r="LAV7" s="53"/>
      <c r="LAW7" s="53"/>
      <c r="LAX7" s="53"/>
      <c r="LAY7" s="53"/>
      <c r="LAZ7" s="53"/>
      <c r="LBA7" s="53"/>
      <c r="LBB7" s="53"/>
      <c r="LBC7" s="53"/>
      <c r="LBD7" s="53"/>
      <c r="LBE7" s="53"/>
      <c r="LBF7" s="53"/>
      <c r="LBG7" s="53"/>
      <c r="LBH7" s="53"/>
      <c r="LBI7" s="53"/>
      <c r="LBJ7" s="53"/>
      <c r="LBK7" s="53"/>
      <c r="LBL7" s="53"/>
      <c r="LBM7" s="53"/>
      <c r="LBN7" s="53"/>
      <c r="LBO7" s="53"/>
      <c r="LBP7" s="53"/>
      <c r="LBQ7" s="53"/>
      <c r="LBR7" s="53"/>
      <c r="LBS7" s="53"/>
      <c r="LBT7" s="53"/>
      <c r="LBU7" s="53"/>
      <c r="LBV7" s="53"/>
      <c r="LBW7" s="53"/>
      <c r="LBX7" s="53"/>
      <c r="LBY7" s="53"/>
      <c r="LBZ7" s="53"/>
      <c r="LCA7" s="53"/>
      <c r="LCB7" s="53"/>
      <c r="LCC7" s="53"/>
      <c r="LCD7" s="53"/>
      <c r="LCE7" s="53"/>
      <c r="LCF7" s="53"/>
      <c r="LCG7" s="53"/>
      <c r="LCH7" s="53"/>
      <c r="LCI7" s="53"/>
      <c r="LCJ7" s="53"/>
      <c r="LCK7" s="53"/>
      <c r="LCL7" s="53"/>
      <c r="LCM7" s="53"/>
      <c r="LCN7" s="53"/>
      <c r="LCO7" s="53"/>
      <c r="LCP7" s="53"/>
      <c r="LCQ7" s="53"/>
      <c r="LCR7" s="53"/>
      <c r="LCS7" s="53"/>
      <c r="LCT7" s="53"/>
      <c r="LCU7" s="53"/>
      <c r="LCV7" s="53"/>
      <c r="LCW7" s="53"/>
      <c r="LCX7" s="53"/>
      <c r="LCY7" s="53"/>
      <c r="LCZ7" s="53"/>
      <c r="LDA7" s="53"/>
      <c r="LDB7" s="53"/>
      <c r="LDC7" s="53"/>
      <c r="LDD7" s="53"/>
      <c r="LDE7" s="53"/>
      <c r="LDF7" s="53"/>
      <c r="LDG7" s="53"/>
      <c r="LDH7" s="53"/>
      <c r="LDI7" s="53"/>
      <c r="LDJ7" s="53"/>
      <c r="LDK7" s="53"/>
      <c r="LDL7" s="53"/>
      <c r="LDM7" s="53"/>
      <c r="LDN7" s="53"/>
      <c r="LDO7" s="53"/>
      <c r="LDP7" s="53"/>
      <c r="LDQ7" s="53"/>
      <c r="LDR7" s="53"/>
      <c r="LDS7" s="53"/>
      <c r="LDT7" s="53"/>
      <c r="LDU7" s="53"/>
      <c r="LDV7" s="53"/>
      <c r="LDW7" s="53"/>
      <c r="LDX7" s="53"/>
      <c r="LDY7" s="53"/>
      <c r="LDZ7" s="53"/>
      <c r="LEA7" s="53"/>
      <c r="LEB7" s="53"/>
      <c r="LEC7" s="53"/>
      <c r="LED7" s="53"/>
      <c r="LEE7" s="53"/>
      <c r="LEF7" s="53"/>
      <c r="LEG7" s="53"/>
      <c r="LEH7" s="53"/>
      <c r="LEI7" s="53"/>
      <c r="LEJ7" s="53"/>
      <c r="LEK7" s="53"/>
      <c r="LEL7" s="53"/>
      <c r="LEM7" s="53"/>
      <c r="LEN7" s="53"/>
      <c r="LEO7" s="53"/>
      <c r="LEP7" s="53"/>
      <c r="LEQ7" s="53"/>
      <c r="LER7" s="53"/>
      <c r="LES7" s="53"/>
      <c r="LET7" s="53"/>
      <c r="LEU7" s="53"/>
      <c r="LEV7" s="53"/>
      <c r="LEW7" s="53"/>
      <c r="LEX7" s="53"/>
      <c r="LEY7" s="53"/>
      <c r="LEZ7" s="53"/>
      <c r="LFA7" s="53"/>
      <c r="LFB7" s="53"/>
      <c r="LFC7" s="53"/>
      <c r="LFD7" s="53"/>
      <c r="LFE7" s="53"/>
      <c r="LFF7" s="53"/>
      <c r="LFG7" s="53"/>
      <c r="LFH7" s="53"/>
      <c r="LFI7" s="53"/>
      <c r="LFJ7" s="53"/>
      <c r="LFK7" s="53"/>
      <c r="LFL7" s="53"/>
      <c r="LFM7" s="53"/>
      <c r="LFN7" s="53"/>
      <c r="LFO7" s="53"/>
      <c r="LFP7" s="53"/>
      <c r="LFQ7" s="53"/>
      <c r="LFR7" s="53"/>
      <c r="LFS7" s="53"/>
      <c r="LFT7" s="53"/>
      <c r="LFU7" s="53"/>
      <c r="LFV7" s="53"/>
      <c r="LFW7" s="53"/>
      <c r="LFX7" s="53"/>
      <c r="LFY7" s="53"/>
      <c r="LFZ7" s="53"/>
      <c r="LGA7" s="53"/>
      <c r="LGB7" s="53"/>
      <c r="LGC7" s="53"/>
      <c r="LGD7" s="53"/>
      <c r="LGE7" s="53"/>
      <c r="LGF7" s="53"/>
      <c r="LGG7" s="53"/>
      <c r="LGH7" s="53"/>
      <c r="LGI7" s="53"/>
      <c r="LGJ7" s="53"/>
      <c r="LGK7" s="53"/>
      <c r="LGL7" s="53"/>
      <c r="LGM7" s="53"/>
      <c r="LGN7" s="53"/>
      <c r="LGO7" s="53"/>
      <c r="LGP7" s="53"/>
      <c r="LGQ7" s="53"/>
      <c r="LGR7" s="53"/>
      <c r="LGS7" s="53"/>
      <c r="LGT7" s="53"/>
      <c r="LGU7" s="53"/>
      <c r="LGV7" s="53"/>
      <c r="LGW7" s="53"/>
      <c r="LGX7" s="53"/>
      <c r="LGY7" s="53"/>
      <c r="LGZ7" s="53"/>
      <c r="LHA7" s="53"/>
      <c r="LHB7" s="53"/>
      <c r="LHC7" s="53"/>
      <c r="LHD7" s="53"/>
      <c r="LHE7" s="53"/>
      <c r="LHF7" s="53"/>
      <c r="LHG7" s="53"/>
      <c r="LHH7" s="53"/>
      <c r="LHI7" s="53"/>
      <c r="LHJ7" s="53"/>
      <c r="LHK7" s="53"/>
      <c r="LHL7" s="53"/>
      <c r="LHM7" s="53"/>
      <c r="LHN7" s="53"/>
      <c r="LHO7" s="53"/>
      <c r="LHP7" s="53"/>
      <c r="LHQ7" s="53"/>
      <c r="LHR7" s="53"/>
      <c r="LHS7" s="53"/>
      <c r="LHT7" s="53"/>
      <c r="LHU7" s="53"/>
      <c r="LHV7" s="53"/>
      <c r="LHW7" s="53"/>
      <c r="LHX7" s="53"/>
      <c r="LHY7" s="53"/>
      <c r="LHZ7" s="53"/>
      <c r="LIA7" s="53"/>
      <c r="LIB7" s="53"/>
      <c r="LIC7" s="53"/>
      <c r="LID7" s="53"/>
      <c r="LIE7" s="53"/>
      <c r="LIF7" s="53"/>
      <c r="LIG7" s="53"/>
      <c r="LIH7" s="53"/>
      <c r="LII7" s="53"/>
      <c r="LIJ7" s="53"/>
      <c r="LIK7" s="53"/>
      <c r="LIL7" s="53"/>
      <c r="LIM7" s="53"/>
      <c r="LIN7" s="53"/>
      <c r="LIO7" s="53"/>
      <c r="LIP7" s="53"/>
      <c r="LIQ7" s="53"/>
      <c r="LIR7" s="53"/>
      <c r="LIS7" s="53"/>
      <c r="LIT7" s="53"/>
      <c r="LIU7" s="53"/>
      <c r="LIV7" s="53"/>
      <c r="LIW7" s="53"/>
      <c r="LIX7" s="53"/>
      <c r="LIY7" s="53"/>
      <c r="LIZ7" s="53"/>
      <c r="LJA7" s="53"/>
      <c r="LJB7" s="53"/>
      <c r="LJC7" s="53"/>
      <c r="LJD7" s="53"/>
      <c r="LJE7" s="53"/>
      <c r="LJF7" s="53"/>
      <c r="LJG7" s="53"/>
      <c r="LJH7" s="53"/>
      <c r="LJI7" s="53"/>
      <c r="LJJ7" s="53"/>
      <c r="LJK7" s="53"/>
      <c r="LJL7" s="53"/>
      <c r="LJM7" s="53"/>
      <c r="LJN7" s="53"/>
      <c r="LJO7" s="53"/>
      <c r="LJP7" s="53"/>
      <c r="LJQ7" s="53"/>
      <c r="LJR7" s="53"/>
      <c r="LJS7" s="53"/>
      <c r="LJT7" s="53"/>
      <c r="LJU7" s="53"/>
      <c r="LJV7" s="53"/>
      <c r="LJW7" s="53"/>
      <c r="LJX7" s="53"/>
      <c r="LJY7" s="53"/>
      <c r="LJZ7" s="53"/>
      <c r="LKA7" s="53"/>
      <c r="LKB7" s="53"/>
      <c r="LKC7" s="53"/>
      <c r="LKD7" s="53"/>
      <c r="LKE7" s="53"/>
      <c r="LKF7" s="53"/>
      <c r="LKG7" s="53"/>
      <c r="LKH7" s="53"/>
      <c r="LKI7" s="53"/>
      <c r="LKJ7" s="53"/>
      <c r="LKK7" s="53"/>
      <c r="LKL7" s="53"/>
      <c r="LKM7" s="53"/>
      <c r="LKN7" s="53"/>
      <c r="LKO7" s="53"/>
      <c r="LKP7" s="53"/>
      <c r="LKQ7" s="53"/>
      <c r="LKR7" s="53"/>
      <c r="LKS7" s="53"/>
      <c r="LKT7" s="53"/>
      <c r="LKU7" s="53"/>
      <c r="LKV7" s="53"/>
      <c r="LKW7" s="53"/>
      <c r="LKX7" s="53"/>
      <c r="LKY7" s="53"/>
      <c r="LKZ7" s="53"/>
      <c r="LLA7" s="53"/>
      <c r="LLB7" s="53"/>
      <c r="LLC7" s="53"/>
      <c r="LLD7" s="53"/>
      <c r="LLE7" s="53"/>
      <c r="LLF7" s="53"/>
      <c r="LLG7" s="53"/>
      <c r="LLH7" s="53"/>
      <c r="LLI7" s="53"/>
      <c r="LLJ7" s="53"/>
      <c r="LLK7" s="53"/>
      <c r="LLL7" s="53"/>
      <c r="LLM7" s="53"/>
      <c r="LLN7" s="53"/>
      <c r="LLO7" s="53"/>
      <c r="LLP7" s="53"/>
      <c r="LLQ7" s="53"/>
      <c r="LLR7" s="53"/>
      <c r="LLS7" s="53"/>
      <c r="LLT7" s="53"/>
      <c r="LLU7" s="53"/>
      <c r="LLV7" s="53"/>
      <c r="LLW7" s="53"/>
      <c r="LLX7" s="53"/>
      <c r="LLY7" s="53"/>
      <c r="LLZ7" s="53"/>
      <c r="LMA7" s="53"/>
      <c r="LMB7" s="53"/>
      <c r="LMC7" s="53"/>
      <c r="LMD7" s="53"/>
      <c r="LME7" s="53"/>
      <c r="LMF7" s="53"/>
      <c r="LMG7" s="53"/>
      <c r="LMH7" s="53"/>
      <c r="LMI7" s="53"/>
      <c r="LMJ7" s="53"/>
      <c r="LMK7" s="53"/>
      <c r="LML7" s="53"/>
      <c r="LMM7" s="53"/>
      <c r="LMN7" s="53"/>
      <c r="LMO7" s="53"/>
      <c r="LMP7" s="53"/>
      <c r="LMQ7" s="53"/>
      <c r="LMR7" s="53"/>
      <c r="LMS7" s="53"/>
      <c r="LMT7" s="53"/>
      <c r="LMU7" s="53"/>
      <c r="LMV7" s="53"/>
      <c r="LMW7" s="53"/>
      <c r="LMX7" s="53"/>
      <c r="LMY7" s="53"/>
      <c r="LMZ7" s="53"/>
      <c r="LNA7" s="53"/>
      <c r="LNB7" s="53"/>
      <c r="LNC7" s="53"/>
      <c r="LND7" s="53"/>
      <c r="LNE7" s="53"/>
      <c r="LNF7" s="53"/>
      <c r="LNG7" s="53"/>
      <c r="LNH7" s="53"/>
      <c r="LNI7" s="53"/>
      <c r="LNJ7" s="53"/>
      <c r="LNK7" s="53"/>
      <c r="LNL7" s="53"/>
      <c r="LNM7" s="53"/>
      <c r="LNN7" s="53"/>
      <c r="LNO7" s="53"/>
      <c r="LNP7" s="53"/>
      <c r="LNQ7" s="53"/>
      <c r="LNR7" s="53"/>
      <c r="LNS7" s="53"/>
      <c r="LNT7" s="53"/>
      <c r="LNU7" s="53"/>
      <c r="LNV7" s="53"/>
      <c r="LNW7" s="53"/>
      <c r="LNX7" s="53"/>
      <c r="LNY7" s="53"/>
      <c r="LNZ7" s="53"/>
      <c r="LOA7" s="53"/>
      <c r="LOB7" s="53"/>
      <c r="LOC7" s="53"/>
      <c r="LOD7" s="53"/>
      <c r="LOE7" s="53"/>
      <c r="LOF7" s="53"/>
      <c r="LOG7" s="53"/>
      <c r="LOH7" s="53"/>
      <c r="LOI7" s="53"/>
      <c r="LOJ7" s="53"/>
      <c r="LOK7" s="53"/>
      <c r="LOL7" s="53"/>
      <c r="LOM7" s="53"/>
      <c r="LON7" s="53"/>
      <c r="LOO7" s="53"/>
      <c r="LOP7" s="53"/>
      <c r="LOQ7" s="53"/>
      <c r="LOR7" s="53"/>
      <c r="LOS7" s="53"/>
      <c r="LOT7" s="53"/>
      <c r="LOU7" s="53"/>
      <c r="LOV7" s="53"/>
      <c r="LOW7" s="53"/>
      <c r="LOX7" s="53"/>
      <c r="LOY7" s="53"/>
      <c r="LOZ7" s="53"/>
      <c r="LPA7" s="53"/>
      <c r="LPB7" s="53"/>
      <c r="LPC7" s="53"/>
      <c r="LPD7" s="53"/>
      <c r="LPE7" s="53"/>
      <c r="LPF7" s="53"/>
      <c r="LPG7" s="53"/>
      <c r="LPH7" s="53"/>
      <c r="LPI7" s="53"/>
      <c r="LPJ7" s="53"/>
      <c r="LPK7" s="53"/>
      <c r="LPL7" s="53"/>
      <c r="LPM7" s="53"/>
      <c r="LPN7" s="53"/>
      <c r="LPO7" s="53"/>
      <c r="LPP7" s="53"/>
      <c r="LPQ7" s="53"/>
      <c r="LPR7" s="53"/>
      <c r="LPS7" s="53"/>
      <c r="LPT7" s="53"/>
      <c r="LPU7" s="53"/>
      <c r="LPV7" s="53"/>
      <c r="LPW7" s="53"/>
      <c r="LPX7" s="53"/>
      <c r="LPY7" s="53"/>
      <c r="LPZ7" s="53"/>
      <c r="LQA7" s="53"/>
      <c r="LQB7" s="53"/>
      <c r="LQC7" s="53"/>
      <c r="LQD7" s="53"/>
      <c r="LQE7" s="53"/>
      <c r="LQF7" s="53"/>
      <c r="LQG7" s="53"/>
      <c r="LQH7" s="53"/>
      <c r="LQI7" s="53"/>
      <c r="LQJ7" s="53"/>
      <c r="LQK7" s="53"/>
      <c r="LQL7" s="53"/>
      <c r="LQM7" s="53"/>
      <c r="LQN7" s="53"/>
      <c r="LQO7" s="53"/>
      <c r="LQP7" s="53"/>
      <c r="LQQ7" s="53"/>
      <c r="LQR7" s="53"/>
      <c r="LQS7" s="53"/>
      <c r="LQT7" s="53"/>
      <c r="LQU7" s="53"/>
      <c r="LQV7" s="53"/>
      <c r="LQW7" s="53"/>
      <c r="LQX7" s="53"/>
      <c r="LQY7" s="53"/>
      <c r="LQZ7" s="53"/>
      <c r="LRA7" s="53"/>
      <c r="LRB7" s="53"/>
      <c r="LRC7" s="53"/>
      <c r="LRD7" s="53"/>
      <c r="LRE7" s="53"/>
      <c r="LRF7" s="53"/>
      <c r="LRG7" s="53"/>
      <c r="LRH7" s="53"/>
      <c r="LRI7" s="53"/>
      <c r="LRJ7" s="53"/>
      <c r="LRK7" s="53"/>
      <c r="LRL7" s="53"/>
      <c r="LRM7" s="53"/>
      <c r="LRN7" s="53"/>
      <c r="LRO7" s="53"/>
      <c r="LRP7" s="53"/>
      <c r="LRQ7" s="53"/>
      <c r="LRR7" s="53"/>
      <c r="LRS7" s="53"/>
      <c r="LRT7" s="53"/>
      <c r="LRU7" s="53"/>
      <c r="LRV7" s="53"/>
      <c r="LRW7" s="53"/>
      <c r="LRX7" s="53"/>
      <c r="LRY7" s="53"/>
      <c r="LRZ7" s="53"/>
      <c r="LSA7" s="53"/>
      <c r="LSB7" s="53"/>
      <c r="LSC7" s="53"/>
      <c r="LSD7" s="53"/>
      <c r="LSE7" s="53"/>
      <c r="LSF7" s="53"/>
      <c r="LSG7" s="53"/>
      <c r="LSH7" s="53"/>
      <c r="LSI7" s="53"/>
      <c r="LSJ7" s="53"/>
      <c r="LSK7" s="53"/>
      <c r="LSL7" s="53"/>
      <c r="LSM7" s="53"/>
      <c r="LSN7" s="53"/>
      <c r="LSO7" s="53"/>
      <c r="LSP7" s="53"/>
      <c r="LSQ7" s="53"/>
      <c r="LSR7" s="53"/>
      <c r="LSS7" s="53"/>
      <c r="LST7" s="53"/>
      <c r="LSU7" s="53"/>
      <c r="LSV7" s="53"/>
      <c r="LSW7" s="53"/>
      <c r="LSX7" s="53"/>
      <c r="LSY7" s="53"/>
      <c r="LSZ7" s="53"/>
      <c r="LTA7" s="53"/>
      <c r="LTB7" s="53"/>
      <c r="LTC7" s="53"/>
      <c r="LTD7" s="53"/>
      <c r="LTE7" s="53"/>
      <c r="LTF7" s="53"/>
      <c r="LTG7" s="53"/>
      <c r="LTH7" s="53"/>
      <c r="LTI7" s="53"/>
      <c r="LTJ7" s="53"/>
      <c r="LTK7" s="53"/>
      <c r="LTL7" s="53"/>
      <c r="LTM7" s="53"/>
      <c r="LTN7" s="53"/>
      <c r="LTO7" s="53"/>
      <c r="LTP7" s="53"/>
      <c r="LTQ7" s="53"/>
      <c r="LTR7" s="53"/>
      <c r="LTS7" s="53"/>
      <c r="LTT7" s="53"/>
      <c r="LTU7" s="53"/>
      <c r="LTV7" s="53"/>
      <c r="LTW7" s="53"/>
      <c r="LTX7" s="53"/>
      <c r="LTY7" s="53"/>
      <c r="LTZ7" s="53"/>
      <c r="LUA7" s="53"/>
      <c r="LUB7" s="53"/>
      <c r="LUC7" s="53"/>
      <c r="LUD7" s="53"/>
      <c r="LUE7" s="53"/>
      <c r="LUF7" s="53"/>
      <c r="LUG7" s="53"/>
      <c r="LUH7" s="53"/>
      <c r="LUI7" s="53"/>
      <c r="LUJ7" s="53"/>
      <c r="LUK7" s="53"/>
      <c r="LUL7" s="53"/>
      <c r="LUM7" s="53"/>
      <c r="LUN7" s="53"/>
      <c r="LUO7" s="53"/>
      <c r="LUP7" s="53"/>
      <c r="LUQ7" s="53"/>
      <c r="LUR7" s="53"/>
      <c r="LUS7" s="53"/>
      <c r="LUT7" s="53"/>
      <c r="LUU7" s="53"/>
      <c r="LUV7" s="53"/>
      <c r="LUW7" s="53"/>
      <c r="LUX7" s="53"/>
      <c r="LUY7" s="53"/>
      <c r="LUZ7" s="53"/>
      <c r="LVA7" s="53"/>
      <c r="LVB7" s="53"/>
      <c r="LVC7" s="53"/>
      <c r="LVD7" s="53"/>
      <c r="LVE7" s="53"/>
      <c r="LVF7" s="53"/>
      <c r="LVG7" s="53"/>
      <c r="LVH7" s="53"/>
      <c r="LVI7" s="53"/>
      <c r="LVJ7" s="53"/>
      <c r="LVK7" s="53"/>
      <c r="LVL7" s="53"/>
      <c r="LVM7" s="53"/>
      <c r="LVN7" s="53"/>
      <c r="LVO7" s="53"/>
      <c r="LVP7" s="53"/>
      <c r="LVQ7" s="53"/>
      <c r="LVR7" s="53"/>
      <c r="LVS7" s="53"/>
      <c r="LVT7" s="53"/>
      <c r="LVU7" s="53"/>
      <c r="LVV7" s="53"/>
      <c r="LVW7" s="53"/>
      <c r="LVX7" s="53"/>
      <c r="LVY7" s="53"/>
      <c r="LVZ7" s="53"/>
      <c r="LWA7" s="53"/>
      <c r="LWB7" s="53"/>
      <c r="LWC7" s="53"/>
      <c r="LWD7" s="53"/>
      <c r="LWE7" s="53"/>
      <c r="LWF7" s="53"/>
      <c r="LWG7" s="53"/>
      <c r="LWH7" s="53"/>
      <c r="LWI7" s="53"/>
      <c r="LWJ7" s="53"/>
      <c r="LWK7" s="53"/>
      <c r="LWL7" s="53"/>
      <c r="LWM7" s="53"/>
      <c r="LWN7" s="53"/>
      <c r="LWO7" s="53"/>
      <c r="LWP7" s="53"/>
      <c r="LWQ7" s="53"/>
      <c r="LWR7" s="53"/>
      <c r="LWS7" s="53"/>
      <c r="LWT7" s="53"/>
      <c r="LWU7" s="53"/>
      <c r="LWV7" s="53"/>
      <c r="LWW7" s="53"/>
      <c r="LWX7" s="53"/>
      <c r="LWY7" s="53"/>
      <c r="LWZ7" s="53"/>
      <c r="LXA7" s="53"/>
      <c r="LXB7" s="53"/>
      <c r="LXC7" s="53"/>
      <c r="LXD7" s="53"/>
      <c r="LXE7" s="53"/>
      <c r="LXF7" s="53"/>
      <c r="LXG7" s="53"/>
      <c r="LXH7" s="53"/>
      <c r="LXI7" s="53"/>
      <c r="LXJ7" s="53"/>
      <c r="LXK7" s="53"/>
      <c r="LXL7" s="53"/>
      <c r="LXM7" s="53"/>
      <c r="LXN7" s="53"/>
      <c r="LXO7" s="53"/>
      <c r="LXP7" s="53"/>
      <c r="LXQ7" s="53"/>
      <c r="LXR7" s="53"/>
      <c r="LXS7" s="53"/>
      <c r="LXT7" s="53"/>
      <c r="LXU7" s="53"/>
      <c r="LXV7" s="53"/>
      <c r="LXW7" s="53"/>
      <c r="LXX7" s="53"/>
      <c r="LXY7" s="53"/>
      <c r="LXZ7" s="53"/>
      <c r="LYA7" s="53"/>
      <c r="LYB7" s="53"/>
      <c r="LYC7" s="53"/>
      <c r="LYD7" s="53"/>
      <c r="LYE7" s="53"/>
      <c r="LYF7" s="53"/>
      <c r="LYG7" s="53"/>
      <c r="LYH7" s="53"/>
      <c r="LYI7" s="53"/>
      <c r="LYJ7" s="53"/>
      <c r="LYK7" s="53"/>
      <c r="LYL7" s="53"/>
      <c r="LYM7" s="53"/>
      <c r="LYN7" s="53"/>
      <c r="LYO7" s="53"/>
      <c r="LYP7" s="53"/>
      <c r="LYQ7" s="53"/>
      <c r="LYR7" s="53"/>
      <c r="LYS7" s="53"/>
      <c r="LYT7" s="53"/>
      <c r="LYU7" s="53"/>
      <c r="LYV7" s="53"/>
      <c r="LYW7" s="53"/>
      <c r="LYX7" s="53"/>
      <c r="LYY7" s="53"/>
      <c r="LYZ7" s="53"/>
      <c r="LZA7" s="53"/>
      <c r="LZB7" s="53"/>
      <c r="LZC7" s="53"/>
      <c r="LZD7" s="53"/>
      <c r="LZE7" s="53"/>
      <c r="LZF7" s="53"/>
      <c r="LZG7" s="53"/>
      <c r="LZH7" s="53"/>
      <c r="LZI7" s="53"/>
      <c r="LZJ7" s="53"/>
      <c r="LZK7" s="53"/>
      <c r="LZL7" s="53"/>
      <c r="LZM7" s="53"/>
      <c r="LZN7" s="53"/>
      <c r="LZO7" s="53"/>
      <c r="LZP7" s="53"/>
      <c r="LZQ7" s="53"/>
      <c r="LZR7" s="53"/>
      <c r="LZS7" s="53"/>
      <c r="LZT7" s="53"/>
      <c r="LZU7" s="53"/>
      <c r="LZV7" s="53"/>
      <c r="LZW7" s="53"/>
      <c r="LZX7" s="53"/>
      <c r="LZY7" s="53"/>
      <c r="LZZ7" s="53"/>
      <c r="MAA7" s="53"/>
      <c r="MAB7" s="53"/>
      <c r="MAC7" s="53"/>
      <c r="MAD7" s="53"/>
      <c r="MAE7" s="53"/>
      <c r="MAF7" s="53"/>
      <c r="MAG7" s="53"/>
      <c r="MAH7" s="53"/>
      <c r="MAI7" s="53"/>
      <c r="MAJ7" s="53"/>
      <c r="MAK7" s="53"/>
      <c r="MAL7" s="53"/>
      <c r="MAM7" s="53"/>
      <c r="MAN7" s="53"/>
      <c r="MAO7" s="53"/>
      <c r="MAP7" s="53"/>
      <c r="MAQ7" s="53"/>
      <c r="MAR7" s="53"/>
      <c r="MAS7" s="53"/>
      <c r="MAT7" s="53"/>
      <c r="MAU7" s="53"/>
      <c r="MAV7" s="53"/>
      <c r="MAW7" s="53"/>
      <c r="MAX7" s="53"/>
      <c r="MAY7" s="53"/>
      <c r="MAZ7" s="53"/>
      <c r="MBA7" s="53"/>
      <c r="MBB7" s="53"/>
      <c r="MBC7" s="53"/>
      <c r="MBD7" s="53"/>
      <c r="MBE7" s="53"/>
      <c r="MBF7" s="53"/>
      <c r="MBG7" s="53"/>
      <c r="MBH7" s="53"/>
      <c r="MBI7" s="53"/>
      <c r="MBJ7" s="53"/>
      <c r="MBK7" s="53"/>
      <c r="MBL7" s="53"/>
      <c r="MBM7" s="53"/>
      <c r="MBN7" s="53"/>
      <c r="MBO7" s="53"/>
      <c r="MBP7" s="53"/>
      <c r="MBQ7" s="53"/>
      <c r="MBR7" s="53"/>
      <c r="MBS7" s="53"/>
      <c r="MBT7" s="53"/>
      <c r="MBU7" s="53"/>
      <c r="MBV7" s="53"/>
      <c r="MBW7" s="53"/>
      <c r="MBX7" s="53"/>
      <c r="MBY7" s="53"/>
      <c r="MBZ7" s="53"/>
      <c r="MCA7" s="53"/>
      <c r="MCB7" s="53"/>
      <c r="MCC7" s="53"/>
      <c r="MCD7" s="53"/>
      <c r="MCE7" s="53"/>
      <c r="MCF7" s="53"/>
      <c r="MCG7" s="53"/>
      <c r="MCH7" s="53"/>
      <c r="MCI7" s="53"/>
      <c r="MCJ7" s="53"/>
      <c r="MCK7" s="53"/>
      <c r="MCL7" s="53"/>
      <c r="MCM7" s="53"/>
      <c r="MCN7" s="53"/>
      <c r="MCO7" s="53"/>
      <c r="MCP7" s="53"/>
      <c r="MCQ7" s="53"/>
      <c r="MCR7" s="53"/>
      <c r="MCS7" s="53"/>
      <c r="MCT7" s="53"/>
      <c r="MCU7" s="53"/>
      <c r="MCV7" s="53"/>
      <c r="MCW7" s="53"/>
      <c r="MCX7" s="53"/>
      <c r="MCY7" s="53"/>
      <c r="MCZ7" s="53"/>
      <c r="MDA7" s="53"/>
      <c r="MDB7" s="53"/>
      <c r="MDC7" s="53"/>
      <c r="MDD7" s="53"/>
      <c r="MDE7" s="53"/>
      <c r="MDF7" s="53"/>
      <c r="MDG7" s="53"/>
      <c r="MDH7" s="53"/>
      <c r="MDI7" s="53"/>
      <c r="MDJ7" s="53"/>
      <c r="MDK7" s="53"/>
      <c r="MDL7" s="53"/>
      <c r="MDM7" s="53"/>
      <c r="MDN7" s="53"/>
      <c r="MDO7" s="53"/>
      <c r="MDP7" s="53"/>
      <c r="MDQ7" s="53"/>
      <c r="MDR7" s="53"/>
      <c r="MDS7" s="53"/>
      <c r="MDT7" s="53"/>
      <c r="MDU7" s="53"/>
      <c r="MDV7" s="53"/>
      <c r="MDW7" s="53"/>
      <c r="MDX7" s="53"/>
      <c r="MDY7" s="53"/>
      <c r="MDZ7" s="53"/>
      <c r="MEA7" s="53"/>
      <c r="MEB7" s="53"/>
      <c r="MEC7" s="53"/>
      <c r="MED7" s="53"/>
      <c r="MEE7" s="53"/>
      <c r="MEF7" s="53"/>
      <c r="MEG7" s="53"/>
      <c r="MEH7" s="53"/>
      <c r="MEI7" s="53"/>
      <c r="MEJ7" s="53"/>
      <c r="MEK7" s="53"/>
      <c r="MEL7" s="53"/>
      <c r="MEM7" s="53"/>
      <c r="MEN7" s="53"/>
      <c r="MEO7" s="53"/>
      <c r="MEP7" s="53"/>
      <c r="MEQ7" s="53"/>
      <c r="MER7" s="53"/>
      <c r="MES7" s="53"/>
      <c r="MET7" s="53"/>
      <c r="MEU7" s="53"/>
      <c r="MEV7" s="53"/>
      <c r="MEW7" s="53"/>
      <c r="MEX7" s="53"/>
      <c r="MEY7" s="53"/>
      <c r="MEZ7" s="53"/>
      <c r="MFA7" s="53"/>
      <c r="MFB7" s="53"/>
      <c r="MFC7" s="53"/>
      <c r="MFD7" s="53"/>
      <c r="MFE7" s="53"/>
      <c r="MFF7" s="53"/>
      <c r="MFG7" s="53"/>
      <c r="MFH7" s="53"/>
      <c r="MFI7" s="53"/>
      <c r="MFJ7" s="53"/>
      <c r="MFK7" s="53"/>
      <c r="MFL7" s="53"/>
      <c r="MFM7" s="53"/>
      <c r="MFN7" s="53"/>
      <c r="MFO7" s="53"/>
      <c r="MFP7" s="53"/>
      <c r="MFQ7" s="53"/>
      <c r="MFR7" s="53"/>
      <c r="MFS7" s="53"/>
      <c r="MFT7" s="53"/>
      <c r="MFU7" s="53"/>
      <c r="MFV7" s="53"/>
      <c r="MFW7" s="53"/>
      <c r="MFX7" s="53"/>
      <c r="MFY7" s="53"/>
      <c r="MFZ7" s="53"/>
      <c r="MGA7" s="53"/>
      <c r="MGB7" s="53"/>
      <c r="MGC7" s="53"/>
      <c r="MGD7" s="53"/>
      <c r="MGE7" s="53"/>
      <c r="MGF7" s="53"/>
      <c r="MGG7" s="53"/>
      <c r="MGH7" s="53"/>
      <c r="MGI7" s="53"/>
      <c r="MGJ7" s="53"/>
      <c r="MGK7" s="53"/>
      <c r="MGL7" s="53"/>
      <c r="MGM7" s="53"/>
      <c r="MGN7" s="53"/>
      <c r="MGO7" s="53"/>
      <c r="MGP7" s="53"/>
      <c r="MGQ7" s="53"/>
      <c r="MGR7" s="53"/>
      <c r="MGS7" s="53"/>
      <c r="MGT7" s="53"/>
      <c r="MGU7" s="53"/>
      <c r="MGV7" s="53"/>
      <c r="MGW7" s="53"/>
      <c r="MGX7" s="53"/>
      <c r="MGY7" s="53"/>
      <c r="MGZ7" s="53"/>
      <c r="MHA7" s="53"/>
      <c r="MHB7" s="53"/>
      <c r="MHC7" s="53"/>
      <c r="MHD7" s="53"/>
      <c r="MHE7" s="53"/>
      <c r="MHF7" s="53"/>
      <c r="MHG7" s="53"/>
      <c r="MHH7" s="53"/>
      <c r="MHI7" s="53"/>
      <c r="MHJ7" s="53"/>
      <c r="MHK7" s="53"/>
      <c r="MHL7" s="53"/>
      <c r="MHM7" s="53"/>
      <c r="MHN7" s="53"/>
      <c r="MHO7" s="53"/>
      <c r="MHP7" s="53"/>
      <c r="MHQ7" s="53"/>
      <c r="MHR7" s="53"/>
      <c r="MHS7" s="53"/>
      <c r="MHT7" s="53"/>
      <c r="MHU7" s="53"/>
      <c r="MHV7" s="53"/>
      <c r="MHW7" s="53"/>
      <c r="MHX7" s="53"/>
      <c r="MHY7" s="53"/>
      <c r="MHZ7" s="53"/>
      <c r="MIA7" s="53"/>
      <c r="MIB7" s="53"/>
      <c r="MIC7" s="53"/>
      <c r="MID7" s="53"/>
      <c r="MIE7" s="53"/>
      <c r="MIF7" s="53"/>
      <c r="MIG7" s="53"/>
      <c r="MIH7" s="53"/>
      <c r="MII7" s="53"/>
      <c r="MIJ7" s="53"/>
      <c r="MIK7" s="53"/>
      <c r="MIL7" s="53"/>
      <c r="MIM7" s="53"/>
      <c r="MIN7" s="53"/>
      <c r="MIO7" s="53"/>
      <c r="MIP7" s="53"/>
      <c r="MIQ7" s="53"/>
      <c r="MIR7" s="53"/>
      <c r="MIS7" s="53"/>
      <c r="MIT7" s="53"/>
      <c r="MIU7" s="53"/>
      <c r="MIV7" s="53"/>
      <c r="MIW7" s="53"/>
      <c r="MIX7" s="53"/>
      <c r="MIY7" s="53"/>
      <c r="MIZ7" s="53"/>
      <c r="MJA7" s="53"/>
      <c r="MJB7" s="53"/>
      <c r="MJC7" s="53"/>
      <c r="MJD7" s="53"/>
      <c r="MJE7" s="53"/>
      <c r="MJF7" s="53"/>
      <c r="MJG7" s="53"/>
      <c r="MJH7" s="53"/>
      <c r="MJI7" s="53"/>
      <c r="MJJ7" s="53"/>
      <c r="MJK7" s="53"/>
      <c r="MJL7" s="53"/>
      <c r="MJM7" s="53"/>
      <c r="MJN7" s="53"/>
      <c r="MJO7" s="53"/>
      <c r="MJP7" s="53"/>
      <c r="MJQ7" s="53"/>
      <c r="MJR7" s="53"/>
      <c r="MJS7" s="53"/>
      <c r="MJT7" s="53"/>
      <c r="MJU7" s="53"/>
      <c r="MJV7" s="53"/>
      <c r="MJW7" s="53"/>
      <c r="MJX7" s="53"/>
      <c r="MJY7" s="53"/>
      <c r="MJZ7" s="53"/>
      <c r="MKA7" s="53"/>
      <c r="MKB7" s="53"/>
      <c r="MKC7" s="53"/>
      <c r="MKD7" s="53"/>
      <c r="MKE7" s="53"/>
      <c r="MKF7" s="53"/>
      <c r="MKG7" s="53"/>
      <c r="MKH7" s="53"/>
      <c r="MKI7" s="53"/>
      <c r="MKJ7" s="53"/>
      <c r="MKK7" s="53"/>
      <c r="MKL7" s="53"/>
      <c r="MKM7" s="53"/>
      <c r="MKN7" s="53"/>
      <c r="MKO7" s="53"/>
      <c r="MKP7" s="53"/>
      <c r="MKQ7" s="53"/>
      <c r="MKR7" s="53"/>
      <c r="MKS7" s="53"/>
      <c r="MKT7" s="53"/>
      <c r="MKU7" s="53"/>
      <c r="MKV7" s="53"/>
      <c r="MKW7" s="53"/>
      <c r="MKX7" s="53"/>
      <c r="MKY7" s="53"/>
      <c r="MKZ7" s="53"/>
      <c r="MLA7" s="53"/>
      <c r="MLB7" s="53"/>
      <c r="MLC7" s="53"/>
      <c r="MLD7" s="53"/>
      <c r="MLE7" s="53"/>
      <c r="MLF7" s="53"/>
      <c r="MLG7" s="53"/>
      <c r="MLH7" s="53"/>
      <c r="MLI7" s="53"/>
      <c r="MLJ7" s="53"/>
      <c r="MLK7" s="53"/>
      <c r="MLL7" s="53"/>
      <c r="MLM7" s="53"/>
      <c r="MLN7" s="53"/>
      <c r="MLO7" s="53"/>
      <c r="MLP7" s="53"/>
      <c r="MLQ7" s="53"/>
      <c r="MLR7" s="53"/>
      <c r="MLS7" s="53"/>
      <c r="MLT7" s="53"/>
      <c r="MLU7" s="53"/>
      <c r="MLV7" s="53"/>
      <c r="MLW7" s="53"/>
      <c r="MLX7" s="53"/>
      <c r="MLY7" s="53"/>
      <c r="MLZ7" s="53"/>
      <c r="MMA7" s="53"/>
      <c r="MMB7" s="53"/>
      <c r="MMC7" s="53"/>
      <c r="MMD7" s="53"/>
      <c r="MME7" s="53"/>
      <c r="MMF7" s="53"/>
      <c r="MMG7" s="53"/>
      <c r="MMH7" s="53"/>
      <c r="MMI7" s="53"/>
      <c r="MMJ7" s="53"/>
      <c r="MMK7" s="53"/>
      <c r="MML7" s="53"/>
      <c r="MMM7" s="53"/>
      <c r="MMN7" s="53"/>
      <c r="MMO7" s="53"/>
      <c r="MMP7" s="53"/>
      <c r="MMQ7" s="53"/>
      <c r="MMR7" s="53"/>
      <c r="MMS7" s="53"/>
      <c r="MMT7" s="53"/>
      <c r="MMU7" s="53"/>
      <c r="MMV7" s="53"/>
      <c r="MMW7" s="53"/>
      <c r="MMX7" s="53"/>
      <c r="MMY7" s="53"/>
      <c r="MMZ7" s="53"/>
      <c r="MNA7" s="53"/>
      <c r="MNB7" s="53"/>
      <c r="MNC7" s="53"/>
      <c r="MND7" s="53"/>
      <c r="MNE7" s="53"/>
      <c r="MNF7" s="53"/>
      <c r="MNG7" s="53"/>
      <c r="MNH7" s="53"/>
      <c r="MNI7" s="53"/>
      <c r="MNJ7" s="53"/>
      <c r="MNK7" s="53"/>
      <c r="MNL7" s="53"/>
      <c r="MNM7" s="53"/>
      <c r="MNN7" s="53"/>
      <c r="MNO7" s="53"/>
      <c r="MNP7" s="53"/>
      <c r="MNQ7" s="53"/>
      <c r="MNR7" s="53"/>
      <c r="MNS7" s="53"/>
      <c r="MNT7" s="53"/>
      <c r="MNU7" s="53"/>
      <c r="MNV7" s="53"/>
      <c r="MNW7" s="53"/>
      <c r="MNX7" s="53"/>
      <c r="MNY7" s="53"/>
      <c r="MNZ7" s="53"/>
      <c r="MOA7" s="53"/>
      <c r="MOB7" s="53"/>
      <c r="MOC7" s="53"/>
      <c r="MOD7" s="53"/>
      <c r="MOE7" s="53"/>
      <c r="MOF7" s="53"/>
      <c r="MOG7" s="53"/>
      <c r="MOH7" s="53"/>
      <c r="MOI7" s="53"/>
      <c r="MOJ7" s="53"/>
      <c r="MOK7" s="53"/>
      <c r="MOL7" s="53"/>
      <c r="MOM7" s="53"/>
      <c r="MON7" s="53"/>
      <c r="MOO7" s="53"/>
      <c r="MOP7" s="53"/>
      <c r="MOQ7" s="53"/>
      <c r="MOR7" s="53"/>
      <c r="MOS7" s="53"/>
      <c r="MOT7" s="53"/>
      <c r="MOU7" s="53"/>
      <c r="MOV7" s="53"/>
      <c r="MOW7" s="53"/>
      <c r="MOX7" s="53"/>
      <c r="MOY7" s="53"/>
      <c r="MOZ7" s="53"/>
      <c r="MPA7" s="53"/>
      <c r="MPB7" s="53"/>
      <c r="MPC7" s="53"/>
      <c r="MPD7" s="53"/>
      <c r="MPE7" s="53"/>
      <c r="MPF7" s="53"/>
      <c r="MPG7" s="53"/>
      <c r="MPH7" s="53"/>
      <c r="MPI7" s="53"/>
      <c r="MPJ7" s="53"/>
      <c r="MPK7" s="53"/>
      <c r="MPL7" s="53"/>
      <c r="MPM7" s="53"/>
      <c r="MPN7" s="53"/>
      <c r="MPO7" s="53"/>
      <c r="MPP7" s="53"/>
      <c r="MPQ7" s="53"/>
      <c r="MPR7" s="53"/>
      <c r="MPS7" s="53"/>
      <c r="MPT7" s="53"/>
      <c r="MPU7" s="53"/>
      <c r="MPV7" s="53"/>
      <c r="MPW7" s="53"/>
      <c r="MPX7" s="53"/>
      <c r="MPY7" s="53"/>
      <c r="MPZ7" s="53"/>
      <c r="MQA7" s="53"/>
      <c r="MQB7" s="53"/>
      <c r="MQC7" s="53"/>
      <c r="MQD7" s="53"/>
      <c r="MQE7" s="53"/>
      <c r="MQF7" s="53"/>
      <c r="MQG7" s="53"/>
      <c r="MQH7" s="53"/>
      <c r="MQI7" s="53"/>
      <c r="MQJ7" s="53"/>
      <c r="MQK7" s="53"/>
      <c r="MQL7" s="53"/>
      <c r="MQM7" s="53"/>
      <c r="MQN7" s="53"/>
      <c r="MQO7" s="53"/>
      <c r="MQP7" s="53"/>
      <c r="MQQ7" s="53"/>
      <c r="MQR7" s="53"/>
      <c r="MQS7" s="53"/>
      <c r="MQT7" s="53"/>
      <c r="MQU7" s="53"/>
      <c r="MQV7" s="53"/>
      <c r="MQW7" s="53"/>
      <c r="MQX7" s="53"/>
      <c r="MQY7" s="53"/>
      <c r="MQZ7" s="53"/>
      <c r="MRA7" s="53"/>
      <c r="MRB7" s="53"/>
      <c r="MRC7" s="53"/>
      <c r="MRD7" s="53"/>
      <c r="MRE7" s="53"/>
      <c r="MRF7" s="53"/>
      <c r="MRG7" s="53"/>
      <c r="MRH7" s="53"/>
      <c r="MRI7" s="53"/>
      <c r="MRJ7" s="53"/>
      <c r="MRK7" s="53"/>
      <c r="MRL7" s="53"/>
      <c r="MRM7" s="53"/>
      <c r="MRN7" s="53"/>
      <c r="MRO7" s="53"/>
      <c r="MRP7" s="53"/>
      <c r="MRQ7" s="53"/>
      <c r="MRR7" s="53"/>
      <c r="MRS7" s="53"/>
      <c r="MRT7" s="53"/>
      <c r="MRU7" s="53"/>
      <c r="MRV7" s="53"/>
      <c r="MRW7" s="53"/>
      <c r="MRX7" s="53"/>
      <c r="MRY7" s="53"/>
      <c r="MRZ7" s="53"/>
      <c r="MSA7" s="53"/>
      <c r="MSB7" s="53"/>
      <c r="MSC7" s="53"/>
      <c r="MSD7" s="53"/>
      <c r="MSE7" s="53"/>
      <c r="MSF7" s="53"/>
      <c r="MSG7" s="53"/>
      <c r="MSH7" s="53"/>
      <c r="MSI7" s="53"/>
      <c r="MSJ7" s="53"/>
      <c r="MSK7" s="53"/>
      <c r="MSL7" s="53"/>
      <c r="MSM7" s="53"/>
      <c r="MSN7" s="53"/>
      <c r="MSO7" s="53"/>
      <c r="MSP7" s="53"/>
      <c r="MSQ7" s="53"/>
      <c r="MSR7" s="53"/>
      <c r="MSS7" s="53"/>
      <c r="MST7" s="53"/>
      <c r="MSU7" s="53"/>
      <c r="MSV7" s="53"/>
      <c r="MSW7" s="53"/>
      <c r="MSX7" s="53"/>
      <c r="MSY7" s="53"/>
      <c r="MSZ7" s="53"/>
      <c r="MTA7" s="53"/>
      <c r="MTB7" s="53"/>
      <c r="MTC7" s="53"/>
      <c r="MTD7" s="53"/>
      <c r="MTE7" s="53"/>
      <c r="MTF7" s="53"/>
      <c r="MTG7" s="53"/>
      <c r="MTH7" s="53"/>
      <c r="MTI7" s="53"/>
      <c r="MTJ7" s="53"/>
      <c r="MTK7" s="53"/>
      <c r="MTL7" s="53"/>
      <c r="MTM7" s="53"/>
      <c r="MTN7" s="53"/>
      <c r="MTO7" s="53"/>
      <c r="MTP7" s="53"/>
      <c r="MTQ7" s="53"/>
      <c r="MTR7" s="53"/>
      <c r="MTS7" s="53"/>
      <c r="MTT7" s="53"/>
      <c r="MTU7" s="53"/>
      <c r="MTV7" s="53"/>
      <c r="MTW7" s="53"/>
      <c r="MTX7" s="53"/>
      <c r="MTY7" s="53"/>
      <c r="MTZ7" s="53"/>
      <c r="MUA7" s="53"/>
      <c r="MUB7" s="53"/>
      <c r="MUC7" s="53"/>
      <c r="MUD7" s="53"/>
      <c r="MUE7" s="53"/>
      <c r="MUF7" s="53"/>
      <c r="MUG7" s="53"/>
      <c r="MUH7" s="53"/>
      <c r="MUI7" s="53"/>
      <c r="MUJ7" s="53"/>
      <c r="MUK7" s="53"/>
      <c r="MUL7" s="53"/>
      <c r="MUM7" s="53"/>
      <c r="MUN7" s="53"/>
      <c r="MUO7" s="53"/>
      <c r="MUP7" s="53"/>
      <c r="MUQ7" s="53"/>
      <c r="MUR7" s="53"/>
      <c r="MUS7" s="53"/>
      <c r="MUT7" s="53"/>
      <c r="MUU7" s="53"/>
      <c r="MUV7" s="53"/>
      <c r="MUW7" s="53"/>
      <c r="MUX7" s="53"/>
      <c r="MUY7" s="53"/>
      <c r="MUZ7" s="53"/>
      <c r="MVA7" s="53"/>
      <c r="MVB7" s="53"/>
      <c r="MVC7" s="53"/>
      <c r="MVD7" s="53"/>
      <c r="MVE7" s="53"/>
      <c r="MVF7" s="53"/>
      <c r="MVG7" s="53"/>
      <c r="MVH7" s="53"/>
      <c r="MVI7" s="53"/>
      <c r="MVJ7" s="53"/>
      <c r="MVK7" s="53"/>
      <c r="MVL7" s="53"/>
      <c r="MVM7" s="53"/>
      <c r="MVN7" s="53"/>
      <c r="MVO7" s="53"/>
      <c r="MVP7" s="53"/>
      <c r="MVQ7" s="53"/>
      <c r="MVR7" s="53"/>
      <c r="MVS7" s="53"/>
      <c r="MVT7" s="53"/>
      <c r="MVU7" s="53"/>
      <c r="MVV7" s="53"/>
      <c r="MVW7" s="53"/>
      <c r="MVX7" s="53"/>
      <c r="MVY7" s="53"/>
      <c r="MVZ7" s="53"/>
      <c r="MWA7" s="53"/>
      <c r="MWB7" s="53"/>
      <c r="MWC7" s="53"/>
      <c r="MWD7" s="53"/>
      <c r="MWE7" s="53"/>
      <c r="MWF7" s="53"/>
      <c r="MWG7" s="53"/>
      <c r="MWH7" s="53"/>
      <c r="MWI7" s="53"/>
      <c r="MWJ7" s="53"/>
      <c r="MWK7" s="53"/>
      <c r="MWL7" s="53"/>
      <c r="MWM7" s="53"/>
      <c r="MWN7" s="53"/>
      <c r="MWO7" s="53"/>
      <c r="MWP7" s="53"/>
      <c r="MWQ7" s="53"/>
      <c r="MWR7" s="53"/>
      <c r="MWS7" s="53"/>
      <c r="MWT7" s="53"/>
      <c r="MWU7" s="53"/>
      <c r="MWV7" s="53"/>
      <c r="MWW7" s="53"/>
      <c r="MWX7" s="53"/>
      <c r="MWY7" s="53"/>
      <c r="MWZ7" s="53"/>
      <c r="MXA7" s="53"/>
      <c r="MXB7" s="53"/>
      <c r="MXC7" s="53"/>
      <c r="MXD7" s="53"/>
      <c r="MXE7" s="53"/>
      <c r="MXF7" s="53"/>
      <c r="MXG7" s="53"/>
      <c r="MXH7" s="53"/>
      <c r="MXI7" s="53"/>
      <c r="MXJ7" s="53"/>
      <c r="MXK7" s="53"/>
      <c r="MXL7" s="53"/>
      <c r="MXM7" s="53"/>
      <c r="MXN7" s="53"/>
      <c r="MXO7" s="53"/>
      <c r="MXP7" s="53"/>
      <c r="MXQ7" s="53"/>
      <c r="MXR7" s="53"/>
      <c r="MXS7" s="53"/>
      <c r="MXT7" s="53"/>
      <c r="MXU7" s="53"/>
      <c r="MXV7" s="53"/>
      <c r="MXW7" s="53"/>
      <c r="MXX7" s="53"/>
      <c r="MXY7" s="53"/>
      <c r="MXZ7" s="53"/>
      <c r="MYA7" s="53"/>
      <c r="MYB7" s="53"/>
      <c r="MYC7" s="53"/>
      <c r="MYD7" s="53"/>
      <c r="MYE7" s="53"/>
      <c r="MYF7" s="53"/>
      <c r="MYG7" s="53"/>
      <c r="MYH7" s="53"/>
      <c r="MYI7" s="53"/>
      <c r="MYJ7" s="53"/>
      <c r="MYK7" s="53"/>
      <c r="MYL7" s="53"/>
      <c r="MYM7" s="53"/>
      <c r="MYN7" s="53"/>
      <c r="MYO7" s="53"/>
      <c r="MYP7" s="53"/>
      <c r="MYQ7" s="53"/>
      <c r="MYR7" s="53"/>
      <c r="MYS7" s="53"/>
      <c r="MYT7" s="53"/>
      <c r="MYU7" s="53"/>
      <c r="MYV7" s="53"/>
      <c r="MYW7" s="53"/>
      <c r="MYX7" s="53"/>
      <c r="MYY7" s="53"/>
      <c r="MYZ7" s="53"/>
      <c r="MZA7" s="53"/>
      <c r="MZB7" s="53"/>
      <c r="MZC7" s="53"/>
      <c r="MZD7" s="53"/>
      <c r="MZE7" s="53"/>
      <c r="MZF7" s="53"/>
      <c r="MZG7" s="53"/>
      <c r="MZH7" s="53"/>
      <c r="MZI7" s="53"/>
      <c r="MZJ7" s="53"/>
      <c r="MZK7" s="53"/>
      <c r="MZL7" s="53"/>
      <c r="MZM7" s="53"/>
      <c r="MZN7" s="53"/>
      <c r="MZO7" s="53"/>
      <c r="MZP7" s="53"/>
      <c r="MZQ7" s="53"/>
      <c r="MZR7" s="53"/>
      <c r="MZS7" s="53"/>
      <c r="MZT7" s="53"/>
      <c r="MZU7" s="53"/>
      <c r="MZV7" s="53"/>
      <c r="MZW7" s="53"/>
      <c r="MZX7" s="53"/>
      <c r="MZY7" s="53"/>
      <c r="MZZ7" s="53"/>
      <c r="NAA7" s="53"/>
      <c r="NAB7" s="53"/>
      <c r="NAC7" s="53"/>
      <c r="NAD7" s="53"/>
      <c r="NAE7" s="53"/>
      <c r="NAF7" s="53"/>
      <c r="NAG7" s="53"/>
      <c r="NAH7" s="53"/>
      <c r="NAI7" s="53"/>
      <c r="NAJ7" s="53"/>
      <c r="NAK7" s="53"/>
      <c r="NAL7" s="53"/>
      <c r="NAM7" s="53"/>
      <c r="NAN7" s="53"/>
      <c r="NAO7" s="53"/>
      <c r="NAP7" s="53"/>
      <c r="NAQ7" s="53"/>
      <c r="NAR7" s="53"/>
      <c r="NAS7" s="53"/>
      <c r="NAT7" s="53"/>
      <c r="NAU7" s="53"/>
      <c r="NAV7" s="53"/>
      <c r="NAW7" s="53"/>
      <c r="NAX7" s="53"/>
      <c r="NAY7" s="53"/>
      <c r="NAZ7" s="53"/>
      <c r="NBA7" s="53"/>
      <c r="NBB7" s="53"/>
      <c r="NBC7" s="53"/>
      <c r="NBD7" s="53"/>
      <c r="NBE7" s="53"/>
      <c r="NBF7" s="53"/>
      <c r="NBG7" s="53"/>
      <c r="NBH7" s="53"/>
      <c r="NBI7" s="53"/>
      <c r="NBJ7" s="53"/>
      <c r="NBK7" s="53"/>
      <c r="NBL7" s="53"/>
      <c r="NBM7" s="53"/>
      <c r="NBN7" s="53"/>
      <c r="NBO7" s="53"/>
      <c r="NBP7" s="53"/>
      <c r="NBQ7" s="53"/>
      <c r="NBR7" s="53"/>
      <c r="NBS7" s="53"/>
      <c r="NBT7" s="53"/>
      <c r="NBU7" s="53"/>
      <c r="NBV7" s="53"/>
      <c r="NBW7" s="53"/>
      <c r="NBX7" s="53"/>
      <c r="NBY7" s="53"/>
      <c r="NBZ7" s="53"/>
      <c r="NCA7" s="53"/>
      <c r="NCB7" s="53"/>
      <c r="NCC7" s="53"/>
      <c r="NCD7" s="53"/>
      <c r="NCE7" s="53"/>
      <c r="NCF7" s="53"/>
      <c r="NCG7" s="53"/>
      <c r="NCH7" s="53"/>
      <c r="NCI7" s="53"/>
      <c r="NCJ7" s="53"/>
      <c r="NCK7" s="53"/>
      <c r="NCL7" s="53"/>
      <c r="NCM7" s="53"/>
      <c r="NCN7" s="53"/>
      <c r="NCO7" s="53"/>
      <c r="NCP7" s="53"/>
      <c r="NCQ7" s="53"/>
      <c r="NCR7" s="53"/>
      <c r="NCS7" s="53"/>
      <c r="NCT7" s="53"/>
      <c r="NCU7" s="53"/>
      <c r="NCV7" s="53"/>
      <c r="NCW7" s="53"/>
      <c r="NCX7" s="53"/>
      <c r="NCY7" s="53"/>
      <c r="NCZ7" s="53"/>
      <c r="NDA7" s="53"/>
      <c r="NDB7" s="53"/>
      <c r="NDC7" s="53"/>
      <c r="NDD7" s="53"/>
      <c r="NDE7" s="53"/>
      <c r="NDF7" s="53"/>
      <c r="NDG7" s="53"/>
      <c r="NDH7" s="53"/>
      <c r="NDI7" s="53"/>
      <c r="NDJ7" s="53"/>
      <c r="NDK7" s="53"/>
      <c r="NDL7" s="53"/>
      <c r="NDM7" s="53"/>
      <c r="NDN7" s="53"/>
      <c r="NDO7" s="53"/>
      <c r="NDP7" s="53"/>
      <c r="NDQ7" s="53"/>
      <c r="NDR7" s="53"/>
      <c r="NDS7" s="53"/>
      <c r="NDT7" s="53"/>
      <c r="NDU7" s="53"/>
      <c r="NDV7" s="53"/>
      <c r="NDW7" s="53"/>
      <c r="NDX7" s="53"/>
      <c r="NDY7" s="53"/>
      <c r="NDZ7" s="53"/>
      <c r="NEA7" s="53"/>
      <c r="NEB7" s="53"/>
      <c r="NEC7" s="53"/>
      <c r="NED7" s="53"/>
      <c r="NEE7" s="53"/>
      <c r="NEF7" s="53"/>
      <c r="NEG7" s="53"/>
      <c r="NEH7" s="53"/>
      <c r="NEI7" s="53"/>
      <c r="NEJ7" s="53"/>
      <c r="NEK7" s="53"/>
      <c r="NEL7" s="53"/>
      <c r="NEM7" s="53"/>
      <c r="NEN7" s="53"/>
      <c r="NEO7" s="53"/>
      <c r="NEP7" s="53"/>
      <c r="NEQ7" s="53"/>
      <c r="NER7" s="53"/>
      <c r="NES7" s="53"/>
      <c r="NET7" s="53"/>
      <c r="NEU7" s="53"/>
      <c r="NEV7" s="53"/>
      <c r="NEW7" s="53"/>
      <c r="NEX7" s="53"/>
      <c r="NEY7" s="53"/>
      <c r="NEZ7" s="53"/>
      <c r="NFA7" s="53"/>
      <c r="NFB7" s="53"/>
      <c r="NFC7" s="53"/>
      <c r="NFD7" s="53"/>
      <c r="NFE7" s="53"/>
      <c r="NFF7" s="53"/>
      <c r="NFG7" s="53"/>
      <c r="NFH7" s="53"/>
      <c r="NFI7" s="53"/>
      <c r="NFJ7" s="53"/>
      <c r="NFK7" s="53"/>
      <c r="NFL7" s="53"/>
      <c r="NFM7" s="53"/>
      <c r="NFN7" s="53"/>
      <c r="NFO7" s="53"/>
      <c r="NFP7" s="53"/>
      <c r="NFQ7" s="53"/>
      <c r="NFR7" s="53"/>
      <c r="NFS7" s="53"/>
      <c r="NFT7" s="53"/>
      <c r="NFU7" s="53"/>
      <c r="NFV7" s="53"/>
      <c r="NFW7" s="53"/>
      <c r="NFX7" s="53"/>
      <c r="NFY7" s="53"/>
      <c r="NFZ7" s="53"/>
      <c r="NGA7" s="53"/>
      <c r="NGB7" s="53"/>
      <c r="NGC7" s="53"/>
      <c r="NGD7" s="53"/>
      <c r="NGE7" s="53"/>
      <c r="NGF7" s="53"/>
      <c r="NGG7" s="53"/>
      <c r="NGH7" s="53"/>
      <c r="NGI7" s="53"/>
      <c r="NGJ7" s="53"/>
      <c r="NGK7" s="53"/>
      <c r="NGL7" s="53"/>
      <c r="NGM7" s="53"/>
      <c r="NGN7" s="53"/>
      <c r="NGO7" s="53"/>
      <c r="NGP7" s="53"/>
      <c r="NGQ7" s="53"/>
      <c r="NGR7" s="53"/>
      <c r="NGS7" s="53"/>
      <c r="NGT7" s="53"/>
      <c r="NGU7" s="53"/>
      <c r="NGV7" s="53"/>
      <c r="NGW7" s="53"/>
      <c r="NGX7" s="53"/>
      <c r="NGY7" s="53"/>
      <c r="NGZ7" s="53"/>
      <c r="NHA7" s="53"/>
      <c r="NHB7" s="53"/>
      <c r="NHC7" s="53"/>
      <c r="NHD7" s="53"/>
      <c r="NHE7" s="53"/>
      <c r="NHF7" s="53"/>
      <c r="NHG7" s="53"/>
      <c r="NHH7" s="53"/>
      <c r="NHI7" s="53"/>
      <c r="NHJ7" s="53"/>
      <c r="NHK7" s="53"/>
      <c r="NHL7" s="53"/>
      <c r="NHM7" s="53"/>
      <c r="NHN7" s="53"/>
      <c r="NHO7" s="53"/>
      <c r="NHP7" s="53"/>
      <c r="NHQ7" s="53"/>
      <c r="NHR7" s="53"/>
      <c r="NHS7" s="53"/>
      <c r="NHT7" s="53"/>
      <c r="NHU7" s="53"/>
      <c r="NHV7" s="53"/>
      <c r="NHW7" s="53"/>
      <c r="NHX7" s="53"/>
      <c r="NHY7" s="53"/>
      <c r="NHZ7" s="53"/>
      <c r="NIA7" s="53"/>
      <c r="NIB7" s="53"/>
      <c r="NIC7" s="53"/>
      <c r="NID7" s="53"/>
      <c r="NIE7" s="53"/>
      <c r="NIF7" s="53"/>
      <c r="NIG7" s="53"/>
      <c r="NIH7" s="53"/>
      <c r="NII7" s="53"/>
      <c r="NIJ7" s="53"/>
      <c r="NIK7" s="53"/>
      <c r="NIL7" s="53"/>
      <c r="NIM7" s="53"/>
      <c r="NIN7" s="53"/>
      <c r="NIO7" s="53"/>
      <c r="NIP7" s="53"/>
      <c r="NIQ7" s="53"/>
      <c r="NIR7" s="53"/>
      <c r="NIS7" s="53"/>
      <c r="NIT7" s="53"/>
      <c r="NIU7" s="53"/>
      <c r="NIV7" s="53"/>
      <c r="NIW7" s="53"/>
      <c r="NIX7" s="53"/>
      <c r="NIY7" s="53"/>
      <c r="NIZ7" s="53"/>
      <c r="NJA7" s="53"/>
      <c r="NJB7" s="53"/>
      <c r="NJC7" s="53"/>
      <c r="NJD7" s="53"/>
      <c r="NJE7" s="53"/>
      <c r="NJF7" s="53"/>
      <c r="NJG7" s="53"/>
      <c r="NJH7" s="53"/>
      <c r="NJI7" s="53"/>
      <c r="NJJ7" s="53"/>
      <c r="NJK7" s="53"/>
      <c r="NJL7" s="53"/>
      <c r="NJM7" s="53"/>
      <c r="NJN7" s="53"/>
      <c r="NJO7" s="53"/>
      <c r="NJP7" s="53"/>
      <c r="NJQ7" s="53"/>
      <c r="NJR7" s="53"/>
      <c r="NJS7" s="53"/>
      <c r="NJT7" s="53"/>
      <c r="NJU7" s="53"/>
      <c r="NJV7" s="53"/>
      <c r="NJW7" s="53"/>
      <c r="NJX7" s="53"/>
      <c r="NJY7" s="53"/>
      <c r="NJZ7" s="53"/>
      <c r="NKA7" s="53"/>
      <c r="NKB7" s="53"/>
      <c r="NKC7" s="53"/>
      <c r="NKD7" s="53"/>
      <c r="NKE7" s="53"/>
      <c r="NKF7" s="53"/>
      <c r="NKG7" s="53"/>
      <c r="NKH7" s="53"/>
      <c r="NKI7" s="53"/>
      <c r="NKJ7" s="53"/>
      <c r="NKK7" s="53"/>
      <c r="NKL7" s="53"/>
      <c r="NKM7" s="53"/>
      <c r="NKN7" s="53"/>
      <c r="NKO7" s="53"/>
      <c r="NKP7" s="53"/>
      <c r="NKQ7" s="53"/>
      <c r="NKR7" s="53"/>
      <c r="NKS7" s="53"/>
      <c r="NKT7" s="53"/>
      <c r="NKU7" s="53"/>
      <c r="NKV7" s="53"/>
      <c r="NKW7" s="53"/>
      <c r="NKX7" s="53"/>
      <c r="NKY7" s="53"/>
      <c r="NKZ7" s="53"/>
      <c r="NLA7" s="53"/>
      <c r="NLB7" s="53"/>
      <c r="NLC7" s="53"/>
      <c r="NLD7" s="53"/>
      <c r="NLE7" s="53"/>
      <c r="NLF7" s="53"/>
      <c r="NLG7" s="53"/>
      <c r="NLH7" s="53"/>
      <c r="NLI7" s="53"/>
      <c r="NLJ7" s="53"/>
      <c r="NLK7" s="53"/>
      <c r="NLL7" s="53"/>
      <c r="NLM7" s="53"/>
      <c r="NLN7" s="53"/>
      <c r="NLO7" s="53"/>
      <c r="NLP7" s="53"/>
      <c r="NLQ7" s="53"/>
      <c r="NLR7" s="53"/>
      <c r="NLS7" s="53"/>
      <c r="NLT7" s="53"/>
      <c r="NLU7" s="53"/>
      <c r="NLV7" s="53"/>
      <c r="NLW7" s="53"/>
      <c r="NLX7" s="53"/>
      <c r="NLY7" s="53"/>
      <c r="NLZ7" s="53"/>
      <c r="NMA7" s="53"/>
      <c r="NMB7" s="53"/>
      <c r="NMC7" s="53"/>
      <c r="NMD7" s="53"/>
      <c r="NME7" s="53"/>
      <c r="NMF7" s="53"/>
      <c r="NMG7" s="53"/>
      <c r="NMH7" s="53"/>
      <c r="NMI7" s="53"/>
      <c r="NMJ7" s="53"/>
      <c r="NMK7" s="53"/>
      <c r="NML7" s="53"/>
      <c r="NMM7" s="53"/>
      <c r="NMN7" s="53"/>
      <c r="NMO7" s="53"/>
      <c r="NMP7" s="53"/>
      <c r="NMQ7" s="53"/>
      <c r="NMR7" s="53"/>
      <c r="NMS7" s="53"/>
      <c r="NMT7" s="53"/>
      <c r="NMU7" s="53"/>
      <c r="NMV7" s="53"/>
      <c r="NMW7" s="53"/>
      <c r="NMX7" s="53"/>
      <c r="NMY7" s="53"/>
      <c r="NMZ7" s="53"/>
      <c r="NNA7" s="53"/>
      <c r="NNB7" s="53"/>
      <c r="NNC7" s="53"/>
      <c r="NND7" s="53"/>
      <c r="NNE7" s="53"/>
      <c r="NNF7" s="53"/>
      <c r="NNG7" s="53"/>
      <c r="NNH7" s="53"/>
      <c r="NNI7" s="53"/>
      <c r="NNJ7" s="53"/>
      <c r="NNK7" s="53"/>
      <c r="NNL7" s="53"/>
      <c r="NNM7" s="53"/>
      <c r="NNN7" s="53"/>
      <c r="NNO7" s="53"/>
      <c r="NNP7" s="53"/>
      <c r="NNQ7" s="53"/>
      <c r="NNR7" s="53"/>
      <c r="NNS7" s="53"/>
      <c r="NNT7" s="53"/>
      <c r="NNU7" s="53"/>
      <c r="NNV7" s="53"/>
      <c r="NNW7" s="53"/>
      <c r="NNX7" s="53"/>
      <c r="NNY7" s="53"/>
      <c r="NNZ7" s="53"/>
      <c r="NOA7" s="53"/>
      <c r="NOB7" s="53"/>
      <c r="NOC7" s="53"/>
      <c r="NOD7" s="53"/>
      <c r="NOE7" s="53"/>
      <c r="NOF7" s="53"/>
      <c r="NOG7" s="53"/>
      <c r="NOH7" s="53"/>
      <c r="NOI7" s="53"/>
      <c r="NOJ7" s="53"/>
      <c r="NOK7" s="53"/>
      <c r="NOL7" s="53"/>
      <c r="NOM7" s="53"/>
      <c r="NON7" s="53"/>
      <c r="NOO7" s="53"/>
      <c r="NOP7" s="53"/>
      <c r="NOQ7" s="53"/>
      <c r="NOR7" s="53"/>
      <c r="NOS7" s="53"/>
      <c r="NOT7" s="53"/>
      <c r="NOU7" s="53"/>
      <c r="NOV7" s="53"/>
      <c r="NOW7" s="53"/>
      <c r="NOX7" s="53"/>
      <c r="NOY7" s="53"/>
      <c r="NOZ7" s="53"/>
      <c r="NPA7" s="53"/>
      <c r="NPB7" s="53"/>
      <c r="NPC7" s="53"/>
      <c r="NPD7" s="53"/>
      <c r="NPE7" s="53"/>
      <c r="NPF7" s="53"/>
      <c r="NPG7" s="53"/>
      <c r="NPH7" s="53"/>
      <c r="NPI7" s="53"/>
      <c r="NPJ7" s="53"/>
      <c r="NPK7" s="53"/>
      <c r="NPL7" s="53"/>
      <c r="NPM7" s="53"/>
      <c r="NPN7" s="53"/>
      <c r="NPO7" s="53"/>
      <c r="NPP7" s="53"/>
      <c r="NPQ7" s="53"/>
      <c r="NPR7" s="53"/>
      <c r="NPS7" s="53"/>
      <c r="NPT7" s="53"/>
      <c r="NPU7" s="53"/>
      <c r="NPV7" s="53"/>
      <c r="NPW7" s="53"/>
      <c r="NPX7" s="53"/>
      <c r="NPY7" s="53"/>
      <c r="NPZ7" s="53"/>
      <c r="NQA7" s="53"/>
      <c r="NQB7" s="53"/>
      <c r="NQC7" s="53"/>
      <c r="NQD7" s="53"/>
      <c r="NQE7" s="53"/>
      <c r="NQF7" s="53"/>
      <c r="NQG7" s="53"/>
      <c r="NQH7" s="53"/>
      <c r="NQI7" s="53"/>
      <c r="NQJ7" s="53"/>
      <c r="NQK7" s="53"/>
      <c r="NQL7" s="53"/>
      <c r="NQM7" s="53"/>
      <c r="NQN7" s="53"/>
      <c r="NQO7" s="53"/>
      <c r="NQP7" s="53"/>
      <c r="NQQ7" s="53"/>
      <c r="NQR7" s="53"/>
      <c r="NQS7" s="53"/>
      <c r="NQT7" s="53"/>
      <c r="NQU7" s="53"/>
      <c r="NQV7" s="53"/>
      <c r="NQW7" s="53"/>
      <c r="NQX7" s="53"/>
      <c r="NQY7" s="53"/>
      <c r="NQZ7" s="53"/>
      <c r="NRA7" s="53"/>
      <c r="NRB7" s="53"/>
      <c r="NRC7" s="53"/>
      <c r="NRD7" s="53"/>
      <c r="NRE7" s="53"/>
      <c r="NRF7" s="53"/>
      <c r="NRG7" s="53"/>
      <c r="NRH7" s="53"/>
      <c r="NRI7" s="53"/>
      <c r="NRJ7" s="53"/>
      <c r="NRK7" s="53"/>
      <c r="NRL7" s="53"/>
      <c r="NRM7" s="53"/>
      <c r="NRN7" s="53"/>
      <c r="NRO7" s="53"/>
      <c r="NRP7" s="53"/>
      <c r="NRQ7" s="53"/>
      <c r="NRR7" s="53"/>
      <c r="NRS7" s="53"/>
      <c r="NRT7" s="53"/>
      <c r="NRU7" s="53"/>
      <c r="NRV7" s="53"/>
      <c r="NRW7" s="53"/>
      <c r="NRX7" s="53"/>
      <c r="NRY7" s="53"/>
      <c r="NRZ7" s="53"/>
      <c r="NSA7" s="53"/>
      <c r="NSB7" s="53"/>
      <c r="NSC7" s="53"/>
      <c r="NSD7" s="53"/>
      <c r="NSE7" s="53"/>
      <c r="NSF7" s="53"/>
      <c r="NSG7" s="53"/>
      <c r="NSH7" s="53"/>
      <c r="NSI7" s="53"/>
      <c r="NSJ7" s="53"/>
      <c r="NSK7" s="53"/>
      <c r="NSL7" s="53"/>
      <c r="NSM7" s="53"/>
      <c r="NSN7" s="53"/>
      <c r="NSO7" s="53"/>
      <c r="NSP7" s="53"/>
      <c r="NSQ7" s="53"/>
      <c r="NSR7" s="53"/>
      <c r="NSS7" s="53"/>
      <c r="NST7" s="53"/>
      <c r="NSU7" s="53"/>
      <c r="NSV7" s="53"/>
      <c r="NSW7" s="53"/>
      <c r="NSX7" s="53"/>
      <c r="NSY7" s="53"/>
      <c r="NSZ7" s="53"/>
      <c r="NTA7" s="53"/>
      <c r="NTB7" s="53"/>
      <c r="NTC7" s="53"/>
      <c r="NTD7" s="53"/>
      <c r="NTE7" s="53"/>
      <c r="NTF7" s="53"/>
      <c r="NTG7" s="53"/>
      <c r="NTH7" s="53"/>
      <c r="NTI7" s="53"/>
      <c r="NTJ7" s="53"/>
      <c r="NTK7" s="53"/>
      <c r="NTL7" s="53"/>
      <c r="NTM7" s="53"/>
      <c r="NTN7" s="53"/>
      <c r="NTO7" s="53"/>
      <c r="NTP7" s="53"/>
      <c r="NTQ7" s="53"/>
      <c r="NTR7" s="53"/>
      <c r="NTS7" s="53"/>
      <c r="NTT7" s="53"/>
      <c r="NTU7" s="53"/>
      <c r="NTV7" s="53"/>
      <c r="NTW7" s="53"/>
      <c r="NTX7" s="53"/>
      <c r="NTY7" s="53"/>
      <c r="NTZ7" s="53"/>
      <c r="NUA7" s="53"/>
      <c r="NUB7" s="53"/>
      <c r="NUC7" s="53"/>
      <c r="NUD7" s="53"/>
      <c r="NUE7" s="53"/>
      <c r="NUF7" s="53"/>
      <c r="NUG7" s="53"/>
      <c r="NUH7" s="53"/>
      <c r="NUI7" s="53"/>
      <c r="NUJ7" s="53"/>
      <c r="NUK7" s="53"/>
      <c r="NUL7" s="53"/>
      <c r="NUM7" s="53"/>
      <c r="NUN7" s="53"/>
      <c r="NUO7" s="53"/>
      <c r="NUP7" s="53"/>
      <c r="NUQ7" s="53"/>
      <c r="NUR7" s="53"/>
      <c r="NUS7" s="53"/>
      <c r="NUT7" s="53"/>
      <c r="NUU7" s="53"/>
      <c r="NUV7" s="53"/>
      <c r="NUW7" s="53"/>
      <c r="NUX7" s="53"/>
      <c r="NUY7" s="53"/>
      <c r="NUZ7" s="53"/>
      <c r="NVA7" s="53"/>
      <c r="NVB7" s="53"/>
      <c r="NVC7" s="53"/>
      <c r="NVD7" s="53"/>
      <c r="NVE7" s="53"/>
      <c r="NVF7" s="53"/>
      <c r="NVG7" s="53"/>
      <c r="NVH7" s="53"/>
      <c r="NVI7" s="53"/>
      <c r="NVJ7" s="53"/>
      <c r="NVK7" s="53"/>
      <c r="NVL7" s="53"/>
      <c r="NVM7" s="53"/>
      <c r="NVN7" s="53"/>
      <c r="NVO7" s="53"/>
      <c r="NVP7" s="53"/>
      <c r="NVQ7" s="53"/>
      <c r="NVR7" s="53"/>
      <c r="NVS7" s="53"/>
      <c r="NVT7" s="53"/>
      <c r="NVU7" s="53"/>
      <c r="NVV7" s="53"/>
      <c r="NVW7" s="53"/>
      <c r="NVX7" s="53"/>
      <c r="NVY7" s="53"/>
      <c r="NVZ7" s="53"/>
      <c r="NWA7" s="53"/>
      <c r="NWB7" s="53"/>
      <c r="NWC7" s="53"/>
      <c r="NWD7" s="53"/>
      <c r="NWE7" s="53"/>
      <c r="NWF7" s="53"/>
      <c r="NWG7" s="53"/>
      <c r="NWH7" s="53"/>
      <c r="NWI7" s="53"/>
      <c r="NWJ7" s="53"/>
      <c r="NWK7" s="53"/>
      <c r="NWL7" s="53"/>
      <c r="NWM7" s="53"/>
      <c r="NWN7" s="53"/>
      <c r="NWO7" s="53"/>
      <c r="NWP7" s="53"/>
      <c r="NWQ7" s="53"/>
      <c r="NWR7" s="53"/>
      <c r="NWS7" s="53"/>
      <c r="NWT7" s="53"/>
      <c r="NWU7" s="53"/>
      <c r="NWV7" s="53"/>
      <c r="NWW7" s="53"/>
      <c r="NWX7" s="53"/>
      <c r="NWY7" s="53"/>
      <c r="NWZ7" s="53"/>
      <c r="NXA7" s="53"/>
      <c r="NXB7" s="53"/>
      <c r="NXC7" s="53"/>
      <c r="NXD7" s="53"/>
      <c r="NXE7" s="53"/>
      <c r="NXF7" s="53"/>
      <c r="NXG7" s="53"/>
      <c r="NXH7" s="53"/>
      <c r="NXI7" s="53"/>
      <c r="NXJ7" s="53"/>
      <c r="NXK7" s="53"/>
      <c r="NXL7" s="53"/>
      <c r="NXM7" s="53"/>
      <c r="NXN7" s="53"/>
      <c r="NXO7" s="53"/>
      <c r="NXP7" s="53"/>
      <c r="NXQ7" s="53"/>
      <c r="NXR7" s="53"/>
      <c r="NXS7" s="53"/>
      <c r="NXT7" s="53"/>
      <c r="NXU7" s="53"/>
      <c r="NXV7" s="53"/>
      <c r="NXW7" s="53"/>
      <c r="NXX7" s="53"/>
      <c r="NXY7" s="53"/>
      <c r="NXZ7" s="53"/>
      <c r="NYA7" s="53"/>
      <c r="NYB7" s="53"/>
      <c r="NYC7" s="53"/>
      <c r="NYD7" s="53"/>
      <c r="NYE7" s="53"/>
      <c r="NYF7" s="53"/>
      <c r="NYG7" s="53"/>
      <c r="NYH7" s="53"/>
      <c r="NYI7" s="53"/>
      <c r="NYJ7" s="53"/>
      <c r="NYK7" s="53"/>
      <c r="NYL7" s="53"/>
      <c r="NYM7" s="53"/>
      <c r="NYN7" s="53"/>
      <c r="NYO7" s="53"/>
      <c r="NYP7" s="53"/>
      <c r="NYQ7" s="53"/>
      <c r="NYR7" s="53"/>
      <c r="NYS7" s="53"/>
      <c r="NYT7" s="53"/>
      <c r="NYU7" s="53"/>
      <c r="NYV7" s="53"/>
      <c r="NYW7" s="53"/>
      <c r="NYX7" s="53"/>
      <c r="NYY7" s="53"/>
      <c r="NYZ7" s="53"/>
      <c r="NZA7" s="53"/>
      <c r="NZB7" s="53"/>
      <c r="NZC7" s="53"/>
      <c r="NZD7" s="53"/>
      <c r="NZE7" s="53"/>
      <c r="NZF7" s="53"/>
      <c r="NZG7" s="53"/>
      <c r="NZH7" s="53"/>
      <c r="NZI7" s="53"/>
      <c r="NZJ7" s="53"/>
      <c r="NZK7" s="53"/>
      <c r="NZL7" s="53"/>
      <c r="NZM7" s="53"/>
      <c r="NZN7" s="53"/>
      <c r="NZO7" s="53"/>
      <c r="NZP7" s="53"/>
      <c r="NZQ7" s="53"/>
      <c r="NZR7" s="53"/>
      <c r="NZS7" s="53"/>
      <c r="NZT7" s="53"/>
      <c r="NZU7" s="53"/>
      <c r="NZV7" s="53"/>
      <c r="NZW7" s="53"/>
      <c r="NZX7" s="53"/>
      <c r="NZY7" s="53"/>
      <c r="NZZ7" s="53"/>
      <c r="OAA7" s="53"/>
      <c r="OAB7" s="53"/>
      <c r="OAC7" s="53"/>
      <c r="OAD7" s="53"/>
      <c r="OAE7" s="53"/>
      <c r="OAF7" s="53"/>
      <c r="OAG7" s="53"/>
      <c r="OAH7" s="53"/>
      <c r="OAI7" s="53"/>
      <c r="OAJ7" s="53"/>
      <c r="OAK7" s="53"/>
      <c r="OAL7" s="53"/>
      <c r="OAM7" s="53"/>
      <c r="OAN7" s="53"/>
      <c r="OAO7" s="53"/>
      <c r="OAP7" s="53"/>
      <c r="OAQ7" s="53"/>
      <c r="OAR7" s="53"/>
      <c r="OAS7" s="53"/>
      <c r="OAT7" s="53"/>
      <c r="OAU7" s="53"/>
      <c r="OAV7" s="53"/>
      <c r="OAW7" s="53"/>
      <c r="OAX7" s="53"/>
      <c r="OAY7" s="53"/>
      <c r="OAZ7" s="53"/>
      <c r="OBA7" s="53"/>
      <c r="OBB7" s="53"/>
      <c r="OBC7" s="53"/>
      <c r="OBD7" s="53"/>
      <c r="OBE7" s="53"/>
      <c r="OBF7" s="53"/>
      <c r="OBG7" s="53"/>
      <c r="OBH7" s="53"/>
      <c r="OBI7" s="53"/>
      <c r="OBJ7" s="53"/>
      <c r="OBK7" s="53"/>
      <c r="OBL7" s="53"/>
      <c r="OBM7" s="53"/>
      <c r="OBN7" s="53"/>
      <c r="OBO7" s="53"/>
      <c r="OBP7" s="53"/>
      <c r="OBQ7" s="53"/>
      <c r="OBR7" s="53"/>
      <c r="OBS7" s="53"/>
      <c r="OBT7" s="53"/>
      <c r="OBU7" s="53"/>
      <c r="OBV7" s="53"/>
      <c r="OBW7" s="53"/>
      <c r="OBX7" s="53"/>
      <c r="OBY7" s="53"/>
      <c r="OBZ7" s="53"/>
      <c r="OCA7" s="53"/>
      <c r="OCB7" s="53"/>
      <c r="OCC7" s="53"/>
      <c r="OCD7" s="53"/>
      <c r="OCE7" s="53"/>
      <c r="OCF7" s="53"/>
      <c r="OCG7" s="53"/>
      <c r="OCH7" s="53"/>
      <c r="OCI7" s="53"/>
      <c r="OCJ7" s="53"/>
      <c r="OCK7" s="53"/>
      <c r="OCL7" s="53"/>
      <c r="OCM7" s="53"/>
      <c r="OCN7" s="53"/>
      <c r="OCO7" s="53"/>
      <c r="OCP7" s="53"/>
      <c r="OCQ7" s="53"/>
      <c r="OCR7" s="53"/>
      <c r="OCS7" s="53"/>
      <c r="OCT7" s="53"/>
      <c r="OCU7" s="53"/>
      <c r="OCV7" s="53"/>
      <c r="OCW7" s="53"/>
      <c r="OCX7" s="53"/>
      <c r="OCY7" s="53"/>
      <c r="OCZ7" s="53"/>
      <c r="ODA7" s="53"/>
      <c r="ODB7" s="53"/>
      <c r="ODC7" s="53"/>
      <c r="ODD7" s="53"/>
      <c r="ODE7" s="53"/>
      <c r="ODF7" s="53"/>
      <c r="ODG7" s="53"/>
      <c r="ODH7" s="53"/>
      <c r="ODI7" s="53"/>
      <c r="ODJ7" s="53"/>
      <c r="ODK7" s="53"/>
      <c r="ODL7" s="53"/>
      <c r="ODM7" s="53"/>
      <c r="ODN7" s="53"/>
      <c r="ODO7" s="53"/>
      <c r="ODP7" s="53"/>
      <c r="ODQ7" s="53"/>
      <c r="ODR7" s="53"/>
      <c r="ODS7" s="53"/>
      <c r="ODT7" s="53"/>
      <c r="ODU7" s="53"/>
      <c r="ODV7" s="53"/>
      <c r="ODW7" s="53"/>
      <c r="ODX7" s="53"/>
      <c r="ODY7" s="53"/>
      <c r="ODZ7" s="53"/>
      <c r="OEA7" s="53"/>
      <c r="OEB7" s="53"/>
      <c r="OEC7" s="53"/>
      <c r="OED7" s="53"/>
      <c r="OEE7" s="53"/>
      <c r="OEF7" s="53"/>
      <c r="OEG7" s="53"/>
      <c r="OEH7" s="53"/>
      <c r="OEI7" s="53"/>
      <c r="OEJ7" s="53"/>
      <c r="OEK7" s="53"/>
      <c r="OEL7" s="53"/>
      <c r="OEM7" s="53"/>
      <c r="OEN7" s="53"/>
      <c r="OEO7" s="53"/>
      <c r="OEP7" s="53"/>
      <c r="OEQ7" s="53"/>
      <c r="OER7" s="53"/>
      <c r="OES7" s="53"/>
      <c r="OET7" s="53"/>
      <c r="OEU7" s="53"/>
      <c r="OEV7" s="53"/>
      <c r="OEW7" s="53"/>
      <c r="OEX7" s="53"/>
      <c r="OEY7" s="53"/>
      <c r="OEZ7" s="53"/>
      <c r="OFA7" s="53"/>
      <c r="OFB7" s="53"/>
      <c r="OFC7" s="53"/>
      <c r="OFD7" s="53"/>
      <c r="OFE7" s="53"/>
      <c r="OFF7" s="53"/>
      <c r="OFG7" s="53"/>
      <c r="OFH7" s="53"/>
      <c r="OFI7" s="53"/>
      <c r="OFJ7" s="53"/>
      <c r="OFK7" s="53"/>
      <c r="OFL7" s="53"/>
      <c r="OFM7" s="53"/>
      <c r="OFN7" s="53"/>
      <c r="OFO7" s="53"/>
      <c r="OFP7" s="53"/>
      <c r="OFQ7" s="53"/>
      <c r="OFR7" s="53"/>
      <c r="OFS7" s="53"/>
      <c r="OFT7" s="53"/>
      <c r="OFU7" s="53"/>
      <c r="OFV7" s="53"/>
      <c r="OFW7" s="53"/>
      <c r="OFX7" s="53"/>
      <c r="OFY7" s="53"/>
      <c r="OFZ7" s="53"/>
      <c r="OGA7" s="53"/>
      <c r="OGB7" s="53"/>
      <c r="OGC7" s="53"/>
      <c r="OGD7" s="53"/>
      <c r="OGE7" s="53"/>
      <c r="OGF7" s="53"/>
      <c r="OGG7" s="53"/>
      <c r="OGH7" s="53"/>
      <c r="OGI7" s="53"/>
      <c r="OGJ7" s="53"/>
      <c r="OGK7" s="53"/>
      <c r="OGL7" s="53"/>
      <c r="OGM7" s="53"/>
      <c r="OGN7" s="53"/>
      <c r="OGO7" s="53"/>
      <c r="OGP7" s="53"/>
      <c r="OGQ7" s="53"/>
      <c r="OGR7" s="53"/>
      <c r="OGS7" s="53"/>
      <c r="OGT7" s="53"/>
      <c r="OGU7" s="53"/>
      <c r="OGV7" s="53"/>
      <c r="OGW7" s="53"/>
      <c r="OGX7" s="53"/>
      <c r="OGY7" s="53"/>
      <c r="OGZ7" s="53"/>
      <c r="OHA7" s="53"/>
      <c r="OHB7" s="53"/>
      <c r="OHC7" s="53"/>
      <c r="OHD7" s="53"/>
      <c r="OHE7" s="53"/>
      <c r="OHF7" s="53"/>
      <c r="OHG7" s="53"/>
      <c r="OHH7" s="53"/>
      <c r="OHI7" s="53"/>
      <c r="OHJ7" s="53"/>
      <c r="OHK7" s="53"/>
      <c r="OHL7" s="53"/>
      <c r="OHM7" s="53"/>
      <c r="OHN7" s="53"/>
      <c r="OHO7" s="53"/>
      <c r="OHP7" s="53"/>
      <c r="OHQ7" s="53"/>
      <c r="OHR7" s="53"/>
      <c r="OHS7" s="53"/>
      <c r="OHT7" s="53"/>
      <c r="OHU7" s="53"/>
      <c r="OHV7" s="53"/>
      <c r="OHW7" s="53"/>
      <c r="OHX7" s="53"/>
      <c r="OHY7" s="53"/>
      <c r="OHZ7" s="53"/>
      <c r="OIA7" s="53"/>
      <c r="OIB7" s="53"/>
      <c r="OIC7" s="53"/>
      <c r="OID7" s="53"/>
      <c r="OIE7" s="53"/>
      <c r="OIF7" s="53"/>
      <c r="OIG7" s="53"/>
      <c r="OIH7" s="53"/>
      <c r="OII7" s="53"/>
      <c r="OIJ7" s="53"/>
      <c r="OIK7" s="53"/>
      <c r="OIL7" s="53"/>
      <c r="OIM7" s="53"/>
      <c r="OIN7" s="53"/>
      <c r="OIO7" s="53"/>
      <c r="OIP7" s="53"/>
      <c r="OIQ7" s="53"/>
      <c r="OIR7" s="53"/>
      <c r="OIS7" s="53"/>
      <c r="OIT7" s="53"/>
      <c r="OIU7" s="53"/>
      <c r="OIV7" s="53"/>
      <c r="OIW7" s="53"/>
      <c r="OIX7" s="53"/>
      <c r="OIY7" s="53"/>
      <c r="OIZ7" s="53"/>
      <c r="OJA7" s="53"/>
      <c r="OJB7" s="53"/>
      <c r="OJC7" s="53"/>
      <c r="OJD7" s="53"/>
      <c r="OJE7" s="53"/>
      <c r="OJF7" s="53"/>
      <c r="OJG7" s="53"/>
      <c r="OJH7" s="53"/>
      <c r="OJI7" s="53"/>
      <c r="OJJ7" s="53"/>
      <c r="OJK7" s="53"/>
      <c r="OJL7" s="53"/>
      <c r="OJM7" s="53"/>
      <c r="OJN7" s="53"/>
      <c r="OJO7" s="53"/>
      <c r="OJP7" s="53"/>
      <c r="OJQ7" s="53"/>
      <c r="OJR7" s="53"/>
      <c r="OJS7" s="53"/>
      <c r="OJT7" s="53"/>
      <c r="OJU7" s="53"/>
      <c r="OJV7" s="53"/>
      <c r="OJW7" s="53"/>
      <c r="OJX7" s="53"/>
      <c r="OJY7" s="53"/>
      <c r="OJZ7" s="53"/>
      <c r="OKA7" s="53"/>
      <c r="OKB7" s="53"/>
      <c r="OKC7" s="53"/>
      <c r="OKD7" s="53"/>
      <c r="OKE7" s="53"/>
      <c r="OKF7" s="53"/>
      <c r="OKG7" s="53"/>
      <c r="OKH7" s="53"/>
      <c r="OKI7" s="53"/>
      <c r="OKJ7" s="53"/>
      <c r="OKK7" s="53"/>
      <c r="OKL7" s="53"/>
      <c r="OKM7" s="53"/>
      <c r="OKN7" s="53"/>
      <c r="OKO7" s="53"/>
      <c r="OKP7" s="53"/>
      <c r="OKQ7" s="53"/>
      <c r="OKR7" s="53"/>
      <c r="OKS7" s="53"/>
      <c r="OKT7" s="53"/>
      <c r="OKU7" s="53"/>
      <c r="OKV7" s="53"/>
      <c r="OKW7" s="53"/>
      <c r="OKX7" s="53"/>
      <c r="OKY7" s="53"/>
      <c r="OKZ7" s="53"/>
      <c r="OLA7" s="53"/>
      <c r="OLB7" s="53"/>
      <c r="OLC7" s="53"/>
      <c r="OLD7" s="53"/>
      <c r="OLE7" s="53"/>
      <c r="OLF7" s="53"/>
      <c r="OLG7" s="53"/>
      <c r="OLH7" s="53"/>
      <c r="OLI7" s="53"/>
      <c r="OLJ7" s="53"/>
      <c r="OLK7" s="53"/>
      <c r="OLL7" s="53"/>
      <c r="OLM7" s="53"/>
      <c r="OLN7" s="53"/>
      <c r="OLO7" s="53"/>
      <c r="OLP7" s="53"/>
      <c r="OLQ7" s="53"/>
      <c r="OLR7" s="53"/>
      <c r="OLS7" s="53"/>
      <c r="OLT7" s="53"/>
      <c r="OLU7" s="53"/>
      <c r="OLV7" s="53"/>
      <c r="OLW7" s="53"/>
      <c r="OLX7" s="53"/>
      <c r="OLY7" s="53"/>
      <c r="OLZ7" s="53"/>
      <c r="OMA7" s="53"/>
      <c r="OMB7" s="53"/>
      <c r="OMC7" s="53"/>
      <c r="OMD7" s="53"/>
      <c r="OME7" s="53"/>
      <c r="OMF7" s="53"/>
      <c r="OMG7" s="53"/>
      <c r="OMH7" s="53"/>
      <c r="OMI7" s="53"/>
      <c r="OMJ7" s="53"/>
      <c r="OMK7" s="53"/>
      <c r="OML7" s="53"/>
      <c r="OMM7" s="53"/>
      <c r="OMN7" s="53"/>
      <c r="OMO7" s="53"/>
      <c r="OMP7" s="53"/>
      <c r="OMQ7" s="53"/>
      <c r="OMR7" s="53"/>
      <c r="OMS7" s="53"/>
      <c r="OMT7" s="53"/>
      <c r="OMU7" s="53"/>
      <c r="OMV7" s="53"/>
      <c r="OMW7" s="53"/>
      <c r="OMX7" s="53"/>
      <c r="OMY7" s="53"/>
      <c r="OMZ7" s="53"/>
      <c r="ONA7" s="53"/>
      <c r="ONB7" s="53"/>
      <c r="ONC7" s="53"/>
      <c r="OND7" s="53"/>
      <c r="ONE7" s="53"/>
      <c r="ONF7" s="53"/>
      <c r="ONG7" s="53"/>
      <c r="ONH7" s="53"/>
      <c r="ONI7" s="53"/>
      <c r="ONJ7" s="53"/>
      <c r="ONK7" s="53"/>
      <c r="ONL7" s="53"/>
      <c r="ONM7" s="53"/>
      <c r="ONN7" s="53"/>
      <c r="ONO7" s="53"/>
      <c r="ONP7" s="53"/>
      <c r="ONQ7" s="53"/>
      <c r="ONR7" s="53"/>
      <c r="ONS7" s="53"/>
      <c r="ONT7" s="53"/>
      <c r="ONU7" s="53"/>
      <c r="ONV7" s="53"/>
      <c r="ONW7" s="53"/>
      <c r="ONX7" s="53"/>
      <c r="ONY7" s="53"/>
      <c r="ONZ7" s="53"/>
      <c r="OOA7" s="53"/>
      <c r="OOB7" s="53"/>
      <c r="OOC7" s="53"/>
      <c r="OOD7" s="53"/>
      <c r="OOE7" s="53"/>
      <c r="OOF7" s="53"/>
      <c r="OOG7" s="53"/>
      <c r="OOH7" s="53"/>
      <c r="OOI7" s="53"/>
      <c r="OOJ7" s="53"/>
      <c r="OOK7" s="53"/>
      <c r="OOL7" s="53"/>
      <c r="OOM7" s="53"/>
      <c r="OON7" s="53"/>
      <c r="OOO7" s="53"/>
      <c r="OOP7" s="53"/>
      <c r="OOQ7" s="53"/>
      <c r="OOR7" s="53"/>
      <c r="OOS7" s="53"/>
      <c r="OOT7" s="53"/>
      <c r="OOU7" s="53"/>
      <c r="OOV7" s="53"/>
      <c r="OOW7" s="53"/>
      <c r="OOX7" s="53"/>
      <c r="OOY7" s="53"/>
      <c r="OOZ7" s="53"/>
      <c r="OPA7" s="53"/>
      <c r="OPB7" s="53"/>
      <c r="OPC7" s="53"/>
      <c r="OPD7" s="53"/>
      <c r="OPE7" s="53"/>
      <c r="OPF7" s="53"/>
      <c r="OPG7" s="53"/>
      <c r="OPH7" s="53"/>
      <c r="OPI7" s="53"/>
      <c r="OPJ7" s="53"/>
      <c r="OPK7" s="53"/>
      <c r="OPL7" s="53"/>
      <c r="OPM7" s="53"/>
      <c r="OPN7" s="53"/>
      <c r="OPO7" s="53"/>
      <c r="OPP7" s="53"/>
      <c r="OPQ7" s="53"/>
      <c r="OPR7" s="53"/>
      <c r="OPS7" s="53"/>
      <c r="OPT7" s="53"/>
      <c r="OPU7" s="53"/>
      <c r="OPV7" s="53"/>
      <c r="OPW7" s="53"/>
      <c r="OPX7" s="53"/>
      <c r="OPY7" s="53"/>
      <c r="OPZ7" s="53"/>
      <c r="OQA7" s="53"/>
      <c r="OQB7" s="53"/>
      <c r="OQC7" s="53"/>
      <c r="OQD7" s="53"/>
      <c r="OQE7" s="53"/>
      <c r="OQF7" s="53"/>
      <c r="OQG7" s="53"/>
      <c r="OQH7" s="53"/>
      <c r="OQI7" s="53"/>
      <c r="OQJ7" s="53"/>
      <c r="OQK7" s="53"/>
      <c r="OQL7" s="53"/>
      <c r="OQM7" s="53"/>
      <c r="OQN7" s="53"/>
      <c r="OQO7" s="53"/>
      <c r="OQP7" s="53"/>
      <c r="OQQ7" s="53"/>
      <c r="OQR7" s="53"/>
      <c r="OQS7" s="53"/>
      <c r="OQT7" s="53"/>
      <c r="OQU7" s="53"/>
      <c r="OQV7" s="53"/>
      <c r="OQW7" s="53"/>
      <c r="OQX7" s="53"/>
      <c r="OQY7" s="53"/>
      <c r="OQZ7" s="53"/>
      <c r="ORA7" s="53"/>
      <c r="ORB7" s="53"/>
      <c r="ORC7" s="53"/>
      <c r="ORD7" s="53"/>
      <c r="ORE7" s="53"/>
      <c r="ORF7" s="53"/>
      <c r="ORG7" s="53"/>
      <c r="ORH7" s="53"/>
      <c r="ORI7" s="53"/>
      <c r="ORJ7" s="53"/>
      <c r="ORK7" s="53"/>
      <c r="ORL7" s="53"/>
      <c r="ORM7" s="53"/>
      <c r="ORN7" s="53"/>
      <c r="ORO7" s="53"/>
      <c r="ORP7" s="53"/>
      <c r="ORQ7" s="53"/>
      <c r="ORR7" s="53"/>
      <c r="ORS7" s="53"/>
      <c r="ORT7" s="53"/>
      <c r="ORU7" s="53"/>
      <c r="ORV7" s="53"/>
      <c r="ORW7" s="53"/>
      <c r="ORX7" s="53"/>
      <c r="ORY7" s="53"/>
      <c r="ORZ7" s="53"/>
      <c r="OSA7" s="53"/>
      <c r="OSB7" s="53"/>
      <c r="OSC7" s="53"/>
      <c r="OSD7" s="53"/>
      <c r="OSE7" s="53"/>
      <c r="OSF7" s="53"/>
      <c r="OSG7" s="53"/>
      <c r="OSH7" s="53"/>
      <c r="OSI7" s="53"/>
      <c r="OSJ7" s="53"/>
      <c r="OSK7" s="53"/>
      <c r="OSL7" s="53"/>
      <c r="OSM7" s="53"/>
      <c r="OSN7" s="53"/>
      <c r="OSO7" s="53"/>
      <c r="OSP7" s="53"/>
      <c r="OSQ7" s="53"/>
      <c r="OSR7" s="53"/>
      <c r="OSS7" s="53"/>
      <c r="OST7" s="53"/>
      <c r="OSU7" s="53"/>
      <c r="OSV7" s="53"/>
      <c r="OSW7" s="53"/>
      <c r="OSX7" s="53"/>
      <c r="OSY7" s="53"/>
      <c r="OSZ7" s="53"/>
      <c r="OTA7" s="53"/>
      <c r="OTB7" s="53"/>
      <c r="OTC7" s="53"/>
      <c r="OTD7" s="53"/>
      <c r="OTE7" s="53"/>
      <c r="OTF7" s="53"/>
      <c r="OTG7" s="53"/>
      <c r="OTH7" s="53"/>
      <c r="OTI7" s="53"/>
      <c r="OTJ7" s="53"/>
      <c r="OTK7" s="53"/>
      <c r="OTL7" s="53"/>
      <c r="OTM7" s="53"/>
      <c r="OTN7" s="53"/>
      <c r="OTO7" s="53"/>
      <c r="OTP7" s="53"/>
      <c r="OTQ7" s="53"/>
      <c r="OTR7" s="53"/>
      <c r="OTS7" s="53"/>
      <c r="OTT7" s="53"/>
      <c r="OTU7" s="53"/>
      <c r="OTV7" s="53"/>
      <c r="OTW7" s="53"/>
      <c r="OTX7" s="53"/>
      <c r="OTY7" s="53"/>
      <c r="OTZ7" s="53"/>
      <c r="OUA7" s="53"/>
      <c r="OUB7" s="53"/>
      <c r="OUC7" s="53"/>
      <c r="OUD7" s="53"/>
      <c r="OUE7" s="53"/>
      <c r="OUF7" s="53"/>
      <c r="OUG7" s="53"/>
      <c r="OUH7" s="53"/>
      <c r="OUI7" s="53"/>
      <c r="OUJ7" s="53"/>
      <c r="OUK7" s="53"/>
      <c r="OUL7" s="53"/>
      <c r="OUM7" s="53"/>
      <c r="OUN7" s="53"/>
      <c r="OUO7" s="53"/>
      <c r="OUP7" s="53"/>
      <c r="OUQ7" s="53"/>
      <c r="OUR7" s="53"/>
      <c r="OUS7" s="53"/>
      <c r="OUT7" s="53"/>
      <c r="OUU7" s="53"/>
      <c r="OUV7" s="53"/>
      <c r="OUW7" s="53"/>
      <c r="OUX7" s="53"/>
      <c r="OUY7" s="53"/>
      <c r="OUZ7" s="53"/>
      <c r="OVA7" s="53"/>
      <c r="OVB7" s="53"/>
      <c r="OVC7" s="53"/>
      <c r="OVD7" s="53"/>
      <c r="OVE7" s="53"/>
      <c r="OVF7" s="53"/>
      <c r="OVG7" s="53"/>
      <c r="OVH7" s="53"/>
      <c r="OVI7" s="53"/>
      <c r="OVJ7" s="53"/>
      <c r="OVK7" s="53"/>
      <c r="OVL7" s="53"/>
      <c r="OVM7" s="53"/>
      <c r="OVN7" s="53"/>
      <c r="OVO7" s="53"/>
      <c r="OVP7" s="53"/>
      <c r="OVQ7" s="53"/>
      <c r="OVR7" s="53"/>
      <c r="OVS7" s="53"/>
      <c r="OVT7" s="53"/>
      <c r="OVU7" s="53"/>
      <c r="OVV7" s="53"/>
      <c r="OVW7" s="53"/>
      <c r="OVX7" s="53"/>
      <c r="OVY7" s="53"/>
      <c r="OVZ7" s="53"/>
      <c r="OWA7" s="53"/>
      <c r="OWB7" s="53"/>
      <c r="OWC7" s="53"/>
      <c r="OWD7" s="53"/>
      <c r="OWE7" s="53"/>
      <c r="OWF7" s="53"/>
      <c r="OWG7" s="53"/>
      <c r="OWH7" s="53"/>
      <c r="OWI7" s="53"/>
      <c r="OWJ7" s="53"/>
      <c r="OWK7" s="53"/>
      <c r="OWL7" s="53"/>
      <c r="OWM7" s="53"/>
      <c r="OWN7" s="53"/>
      <c r="OWO7" s="53"/>
      <c r="OWP7" s="53"/>
      <c r="OWQ7" s="53"/>
      <c r="OWR7" s="53"/>
      <c r="OWS7" s="53"/>
      <c r="OWT7" s="53"/>
      <c r="OWU7" s="53"/>
      <c r="OWV7" s="53"/>
      <c r="OWW7" s="53"/>
      <c r="OWX7" s="53"/>
      <c r="OWY7" s="53"/>
      <c r="OWZ7" s="53"/>
      <c r="OXA7" s="53"/>
      <c r="OXB7" s="53"/>
      <c r="OXC7" s="53"/>
      <c r="OXD7" s="53"/>
      <c r="OXE7" s="53"/>
      <c r="OXF7" s="53"/>
      <c r="OXG7" s="53"/>
      <c r="OXH7" s="53"/>
      <c r="OXI7" s="53"/>
      <c r="OXJ7" s="53"/>
      <c r="OXK7" s="53"/>
      <c r="OXL7" s="53"/>
      <c r="OXM7" s="53"/>
      <c r="OXN7" s="53"/>
      <c r="OXO7" s="53"/>
      <c r="OXP7" s="53"/>
      <c r="OXQ7" s="53"/>
      <c r="OXR7" s="53"/>
      <c r="OXS7" s="53"/>
      <c r="OXT7" s="53"/>
      <c r="OXU7" s="53"/>
      <c r="OXV7" s="53"/>
      <c r="OXW7" s="53"/>
      <c r="OXX7" s="53"/>
      <c r="OXY7" s="53"/>
      <c r="OXZ7" s="53"/>
      <c r="OYA7" s="53"/>
      <c r="OYB7" s="53"/>
      <c r="OYC7" s="53"/>
      <c r="OYD7" s="53"/>
      <c r="OYE7" s="53"/>
      <c r="OYF7" s="53"/>
      <c r="OYG7" s="53"/>
      <c r="OYH7" s="53"/>
      <c r="OYI7" s="53"/>
      <c r="OYJ7" s="53"/>
      <c r="OYK7" s="53"/>
      <c r="OYL7" s="53"/>
      <c r="OYM7" s="53"/>
      <c r="OYN7" s="53"/>
      <c r="OYO7" s="53"/>
      <c r="OYP7" s="53"/>
      <c r="OYQ7" s="53"/>
      <c r="OYR7" s="53"/>
      <c r="OYS7" s="53"/>
      <c r="OYT7" s="53"/>
      <c r="OYU7" s="53"/>
      <c r="OYV7" s="53"/>
      <c r="OYW7" s="53"/>
      <c r="OYX7" s="53"/>
      <c r="OYY7" s="53"/>
      <c r="OYZ7" s="53"/>
      <c r="OZA7" s="53"/>
      <c r="OZB7" s="53"/>
      <c r="OZC7" s="53"/>
      <c r="OZD7" s="53"/>
      <c r="OZE7" s="53"/>
      <c r="OZF7" s="53"/>
      <c r="OZG7" s="53"/>
      <c r="OZH7" s="53"/>
      <c r="OZI7" s="53"/>
      <c r="OZJ7" s="53"/>
      <c r="OZK7" s="53"/>
      <c r="OZL7" s="53"/>
      <c r="OZM7" s="53"/>
      <c r="OZN7" s="53"/>
      <c r="OZO7" s="53"/>
      <c r="OZP7" s="53"/>
      <c r="OZQ7" s="53"/>
      <c r="OZR7" s="53"/>
      <c r="OZS7" s="53"/>
      <c r="OZT7" s="53"/>
      <c r="OZU7" s="53"/>
      <c r="OZV7" s="53"/>
      <c r="OZW7" s="53"/>
      <c r="OZX7" s="53"/>
      <c r="OZY7" s="53"/>
      <c r="OZZ7" s="53"/>
      <c r="PAA7" s="53"/>
      <c r="PAB7" s="53"/>
      <c r="PAC7" s="53"/>
      <c r="PAD7" s="53"/>
      <c r="PAE7" s="53"/>
      <c r="PAF7" s="53"/>
      <c r="PAG7" s="53"/>
      <c r="PAH7" s="53"/>
      <c r="PAI7" s="53"/>
      <c r="PAJ7" s="53"/>
      <c r="PAK7" s="53"/>
      <c r="PAL7" s="53"/>
      <c r="PAM7" s="53"/>
      <c r="PAN7" s="53"/>
      <c r="PAO7" s="53"/>
      <c r="PAP7" s="53"/>
      <c r="PAQ7" s="53"/>
      <c r="PAR7" s="53"/>
      <c r="PAS7" s="53"/>
      <c r="PAT7" s="53"/>
      <c r="PAU7" s="53"/>
      <c r="PAV7" s="53"/>
      <c r="PAW7" s="53"/>
      <c r="PAX7" s="53"/>
      <c r="PAY7" s="53"/>
      <c r="PAZ7" s="53"/>
      <c r="PBA7" s="53"/>
      <c r="PBB7" s="53"/>
      <c r="PBC7" s="53"/>
      <c r="PBD7" s="53"/>
      <c r="PBE7" s="53"/>
      <c r="PBF7" s="53"/>
      <c r="PBG7" s="53"/>
      <c r="PBH7" s="53"/>
      <c r="PBI7" s="53"/>
      <c r="PBJ7" s="53"/>
      <c r="PBK7" s="53"/>
      <c r="PBL7" s="53"/>
      <c r="PBM7" s="53"/>
      <c r="PBN7" s="53"/>
      <c r="PBO7" s="53"/>
      <c r="PBP7" s="53"/>
      <c r="PBQ7" s="53"/>
      <c r="PBR7" s="53"/>
      <c r="PBS7" s="53"/>
      <c r="PBT7" s="53"/>
      <c r="PBU7" s="53"/>
      <c r="PBV7" s="53"/>
      <c r="PBW7" s="53"/>
      <c r="PBX7" s="53"/>
      <c r="PBY7" s="53"/>
      <c r="PBZ7" s="53"/>
      <c r="PCA7" s="53"/>
      <c r="PCB7" s="53"/>
      <c r="PCC7" s="53"/>
      <c r="PCD7" s="53"/>
      <c r="PCE7" s="53"/>
      <c r="PCF7" s="53"/>
      <c r="PCG7" s="53"/>
      <c r="PCH7" s="53"/>
      <c r="PCI7" s="53"/>
      <c r="PCJ7" s="53"/>
      <c r="PCK7" s="53"/>
      <c r="PCL7" s="53"/>
      <c r="PCM7" s="53"/>
      <c r="PCN7" s="53"/>
      <c r="PCO7" s="53"/>
      <c r="PCP7" s="53"/>
      <c r="PCQ7" s="53"/>
      <c r="PCR7" s="53"/>
      <c r="PCS7" s="53"/>
      <c r="PCT7" s="53"/>
      <c r="PCU7" s="53"/>
      <c r="PCV7" s="53"/>
      <c r="PCW7" s="53"/>
      <c r="PCX7" s="53"/>
      <c r="PCY7" s="53"/>
      <c r="PCZ7" s="53"/>
      <c r="PDA7" s="53"/>
      <c r="PDB7" s="53"/>
      <c r="PDC7" s="53"/>
      <c r="PDD7" s="53"/>
      <c r="PDE7" s="53"/>
      <c r="PDF7" s="53"/>
      <c r="PDG7" s="53"/>
      <c r="PDH7" s="53"/>
      <c r="PDI7" s="53"/>
      <c r="PDJ7" s="53"/>
      <c r="PDK7" s="53"/>
      <c r="PDL7" s="53"/>
      <c r="PDM7" s="53"/>
      <c r="PDN7" s="53"/>
      <c r="PDO7" s="53"/>
      <c r="PDP7" s="53"/>
      <c r="PDQ7" s="53"/>
      <c r="PDR7" s="53"/>
      <c r="PDS7" s="53"/>
      <c r="PDT7" s="53"/>
      <c r="PDU7" s="53"/>
      <c r="PDV7" s="53"/>
      <c r="PDW7" s="53"/>
      <c r="PDX7" s="53"/>
      <c r="PDY7" s="53"/>
      <c r="PDZ7" s="53"/>
      <c r="PEA7" s="53"/>
      <c r="PEB7" s="53"/>
      <c r="PEC7" s="53"/>
      <c r="PED7" s="53"/>
      <c r="PEE7" s="53"/>
      <c r="PEF7" s="53"/>
      <c r="PEG7" s="53"/>
      <c r="PEH7" s="53"/>
      <c r="PEI7" s="53"/>
      <c r="PEJ7" s="53"/>
      <c r="PEK7" s="53"/>
      <c r="PEL7" s="53"/>
      <c r="PEM7" s="53"/>
      <c r="PEN7" s="53"/>
      <c r="PEO7" s="53"/>
      <c r="PEP7" s="53"/>
      <c r="PEQ7" s="53"/>
      <c r="PER7" s="53"/>
      <c r="PES7" s="53"/>
      <c r="PET7" s="53"/>
      <c r="PEU7" s="53"/>
      <c r="PEV7" s="53"/>
      <c r="PEW7" s="53"/>
      <c r="PEX7" s="53"/>
      <c r="PEY7" s="53"/>
      <c r="PEZ7" s="53"/>
      <c r="PFA7" s="53"/>
      <c r="PFB7" s="53"/>
      <c r="PFC7" s="53"/>
      <c r="PFD7" s="53"/>
      <c r="PFE7" s="53"/>
      <c r="PFF7" s="53"/>
      <c r="PFG7" s="53"/>
      <c r="PFH7" s="53"/>
      <c r="PFI7" s="53"/>
      <c r="PFJ7" s="53"/>
      <c r="PFK7" s="53"/>
      <c r="PFL7" s="53"/>
      <c r="PFM7" s="53"/>
      <c r="PFN7" s="53"/>
      <c r="PFO7" s="53"/>
      <c r="PFP7" s="53"/>
      <c r="PFQ7" s="53"/>
      <c r="PFR7" s="53"/>
      <c r="PFS7" s="53"/>
      <c r="PFT7" s="53"/>
      <c r="PFU7" s="53"/>
      <c r="PFV7" s="53"/>
      <c r="PFW7" s="53"/>
      <c r="PFX7" s="53"/>
      <c r="PFY7" s="53"/>
      <c r="PFZ7" s="53"/>
      <c r="PGA7" s="53"/>
      <c r="PGB7" s="53"/>
      <c r="PGC7" s="53"/>
      <c r="PGD7" s="53"/>
      <c r="PGE7" s="53"/>
      <c r="PGF7" s="53"/>
      <c r="PGG7" s="53"/>
      <c r="PGH7" s="53"/>
      <c r="PGI7" s="53"/>
      <c r="PGJ7" s="53"/>
      <c r="PGK7" s="53"/>
      <c r="PGL7" s="53"/>
      <c r="PGM7" s="53"/>
      <c r="PGN7" s="53"/>
      <c r="PGO7" s="53"/>
      <c r="PGP7" s="53"/>
      <c r="PGQ7" s="53"/>
      <c r="PGR7" s="53"/>
      <c r="PGS7" s="53"/>
      <c r="PGT7" s="53"/>
      <c r="PGU7" s="53"/>
      <c r="PGV7" s="53"/>
      <c r="PGW7" s="53"/>
      <c r="PGX7" s="53"/>
      <c r="PGY7" s="53"/>
      <c r="PGZ7" s="53"/>
      <c r="PHA7" s="53"/>
      <c r="PHB7" s="53"/>
      <c r="PHC7" s="53"/>
      <c r="PHD7" s="53"/>
      <c r="PHE7" s="53"/>
      <c r="PHF7" s="53"/>
      <c r="PHG7" s="53"/>
      <c r="PHH7" s="53"/>
      <c r="PHI7" s="53"/>
      <c r="PHJ7" s="53"/>
      <c r="PHK7" s="53"/>
      <c r="PHL7" s="53"/>
      <c r="PHM7" s="53"/>
      <c r="PHN7" s="53"/>
      <c r="PHO7" s="53"/>
      <c r="PHP7" s="53"/>
      <c r="PHQ7" s="53"/>
      <c r="PHR7" s="53"/>
      <c r="PHS7" s="53"/>
      <c r="PHT7" s="53"/>
      <c r="PHU7" s="53"/>
      <c r="PHV7" s="53"/>
      <c r="PHW7" s="53"/>
      <c r="PHX7" s="53"/>
      <c r="PHY7" s="53"/>
      <c r="PHZ7" s="53"/>
      <c r="PIA7" s="53"/>
      <c r="PIB7" s="53"/>
      <c r="PIC7" s="53"/>
      <c r="PID7" s="53"/>
      <c r="PIE7" s="53"/>
      <c r="PIF7" s="53"/>
      <c r="PIG7" s="53"/>
      <c r="PIH7" s="53"/>
      <c r="PII7" s="53"/>
      <c r="PIJ7" s="53"/>
      <c r="PIK7" s="53"/>
      <c r="PIL7" s="53"/>
      <c r="PIM7" s="53"/>
      <c r="PIN7" s="53"/>
      <c r="PIO7" s="53"/>
      <c r="PIP7" s="53"/>
      <c r="PIQ7" s="53"/>
      <c r="PIR7" s="53"/>
      <c r="PIS7" s="53"/>
      <c r="PIT7" s="53"/>
      <c r="PIU7" s="53"/>
      <c r="PIV7" s="53"/>
      <c r="PIW7" s="53"/>
      <c r="PIX7" s="53"/>
      <c r="PIY7" s="53"/>
      <c r="PIZ7" s="53"/>
      <c r="PJA7" s="53"/>
      <c r="PJB7" s="53"/>
      <c r="PJC7" s="53"/>
      <c r="PJD7" s="53"/>
      <c r="PJE7" s="53"/>
      <c r="PJF7" s="53"/>
      <c r="PJG7" s="53"/>
      <c r="PJH7" s="53"/>
      <c r="PJI7" s="53"/>
      <c r="PJJ7" s="53"/>
      <c r="PJK7" s="53"/>
      <c r="PJL7" s="53"/>
      <c r="PJM7" s="53"/>
      <c r="PJN7" s="53"/>
      <c r="PJO7" s="53"/>
      <c r="PJP7" s="53"/>
      <c r="PJQ7" s="53"/>
      <c r="PJR7" s="53"/>
      <c r="PJS7" s="53"/>
      <c r="PJT7" s="53"/>
      <c r="PJU7" s="53"/>
      <c r="PJV7" s="53"/>
      <c r="PJW7" s="53"/>
      <c r="PJX7" s="53"/>
      <c r="PJY7" s="53"/>
      <c r="PJZ7" s="53"/>
      <c r="PKA7" s="53"/>
      <c r="PKB7" s="53"/>
      <c r="PKC7" s="53"/>
      <c r="PKD7" s="53"/>
      <c r="PKE7" s="53"/>
      <c r="PKF7" s="53"/>
      <c r="PKG7" s="53"/>
      <c r="PKH7" s="53"/>
      <c r="PKI7" s="53"/>
      <c r="PKJ7" s="53"/>
      <c r="PKK7" s="53"/>
      <c r="PKL7" s="53"/>
      <c r="PKM7" s="53"/>
      <c r="PKN7" s="53"/>
      <c r="PKO7" s="53"/>
      <c r="PKP7" s="53"/>
      <c r="PKQ7" s="53"/>
      <c r="PKR7" s="53"/>
      <c r="PKS7" s="53"/>
      <c r="PKT7" s="53"/>
      <c r="PKU7" s="53"/>
      <c r="PKV7" s="53"/>
      <c r="PKW7" s="53"/>
      <c r="PKX7" s="53"/>
      <c r="PKY7" s="53"/>
      <c r="PKZ7" s="53"/>
      <c r="PLA7" s="53"/>
      <c r="PLB7" s="53"/>
      <c r="PLC7" s="53"/>
      <c r="PLD7" s="53"/>
      <c r="PLE7" s="53"/>
      <c r="PLF7" s="53"/>
      <c r="PLG7" s="53"/>
      <c r="PLH7" s="53"/>
      <c r="PLI7" s="53"/>
      <c r="PLJ7" s="53"/>
      <c r="PLK7" s="53"/>
      <c r="PLL7" s="53"/>
      <c r="PLM7" s="53"/>
      <c r="PLN7" s="53"/>
      <c r="PLO7" s="53"/>
      <c r="PLP7" s="53"/>
      <c r="PLQ7" s="53"/>
      <c r="PLR7" s="53"/>
      <c r="PLS7" s="53"/>
      <c r="PLT7" s="53"/>
      <c r="PLU7" s="53"/>
      <c r="PLV7" s="53"/>
      <c r="PLW7" s="53"/>
      <c r="PLX7" s="53"/>
      <c r="PLY7" s="53"/>
      <c r="PLZ7" s="53"/>
      <c r="PMA7" s="53"/>
      <c r="PMB7" s="53"/>
      <c r="PMC7" s="53"/>
      <c r="PMD7" s="53"/>
      <c r="PME7" s="53"/>
      <c r="PMF7" s="53"/>
      <c r="PMG7" s="53"/>
      <c r="PMH7" s="53"/>
      <c r="PMI7" s="53"/>
      <c r="PMJ7" s="53"/>
      <c r="PMK7" s="53"/>
      <c r="PML7" s="53"/>
      <c r="PMM7" s="53"/>
      <c r="PMN7" s="53"/>
      <c r="PMO7" s="53"/>
      <c r="PMP7" s="53"/>
      <c r="PMQ7" s="53"/>
      <c r="PMR7" s="53"/>
      <c r="PMS7" s="53"/>
      <c r="PMT7" s="53"/>
      <c r="PMU7" s="53"/>
      <c r="PMV7" s="53"/>
      <c r="PMW7" s="53"/>
      <c r="PMX7" s="53"/>
      <c r="PMY7" s="53"/>
      <c r="PMZ7" s="53"/>
      <c r="PNA7" s="53"/>
      <c r="PNB7" s="53"/>
      <c r="PNC7" s="53"/>
      <c r="PND7" s="53"/>
      <c r="PNE7" s="53"/>
      <c r="PNF7" s="53"/>
      <c r="PNG7" s="53"/>
      <c r="PNH7" s="53"/>
      <c r="PNI7" s="53"/>
      <c r="PNJ7" s="53"/>
      <c r="PNK7" s="53"/>
      <c r="PNL7" s="53"/>
      <c r="PNM7" s="53"/>
      <c r="PNN7" s="53"/>
      <c r="PNO7" s="53"/>
      <c r="PNP7" s="53"/>
      <c r="PNQ7" s="53"/>
      <c r="PNR7" s="53"/>
      <c r="PNS7" s="53"/>
      <c r="PNT7" s="53"/>
      <c r="PNU7" s="53"/>
      <c r="PNV7" s="53"/>
      <c r="PNW7" s="53"/>
      <c r="PNX7" s="53"/>
      <c r="PNY7" s="53"/>
      <c r="PNZ7" s="53"/>
      <c r="POA7" s="53"/>
      <c r="POB7" s="53"/>
      <c r="POC7" s="53"/>
      <c r="POD7" s="53"/>
      <c r="POE7" s="53"/>
      <c r="POF7" s="53"/>
      <c r="POG7" s="53"/>
      <c r="POH7" s="53"/>
      <c r="POI7" s="53"/>
      <c r="POJ7" s="53"/>
      <c r="POK7" s="53"/>
      <c r="POL7" s="53"/>
      <c r="POM7" s="53"/>
      <c r="PON7" s="53"/>
      <c r="POO7" s="53"/>
      <c r="POP7" s="53"/>
      <c r="POQ7" s="53"/>
      <c r="POR7" s="53"/>
      <c r="POS7" s="53"/>
      <c r="POT7" s="53"/>
      <c r="POU7" s="53"/>
      <c r="POV7" s="53"/>
      <c r="POW7" s="53"/>
      <c r="POX7" s="53"/>
      <c r="POY7" s="53"/>
      <c r="POZ7" s="53"/>
      <c r="PPA7" s="53"/>
      <c r="PPB7" s="53"/>
      <c r="PPC7" s="53"/>
      <c r="PPD7" s="53"/>
      <c r="PPE7" s="53"/>
      <c r="PPF7" s="53"/>
      <c r="PPG7" s="53"/>
      <c r="PPH7" s="53"/>
      <c r="PPI7" s="53"/>
      <c r="PPJ7" s="53"/>
      <c r="PPK7" s="53"/>
      <c r="PPL7" s="53"/>
      <c r="PPM7" s="53"/>
      <c r="PPN7" s="53"/>
      <c r="PPO7" s="53"/>
      <c r="PPP7" s="53"/>
      <c r="PPQ7" s="53"/>
      <c r="PPR7" s="53"/>
      <c r="PPS7" s="53"/>
      <c r="PPT7" s="53"/>
      <c r="PPU7" s="53"/>
      <c r="PPV7" s="53"/>
      <c r="PPW7" s="53"/>
      <c r="PPX7" s="53"/>
      <c r="PPY7" s="53"/>
      <c r="PPZ7" s="53"/>
      <c r="PQA7" s="53"/>
      <c r="PQB7" s="53"/>
      <c r="PQC7" s="53"/>
      <c r="PQD7" s="53"/>
      <c r="PQE7" s="53"/>
      <c r="PQF7" s="53"/>
      <c r="PQG7" s="53"/>
      <c r="PQH7" s="53"/>
      <c r="PQI7" s="53"/>
      <c r="PQJ7" s="53"/>
      <c r="PQK7" s="53"/>
      <c r="PQL7" s="53"/>
      <c r="PQM7" s="53"/>
      <c r="PQN7" s="53"/>
      <c r="PQO7" s="53"/>
      <c r="PQP7" s="53"/>
      <c r="PQQ7" s="53"/>
      <c r="PQR7" s="53"/>
      <c r="PQS7" s="53"/>
      <c r="PQT7" s="53"/>
      <c r="PQU7" s="53"/>
      <c r="PQV7" s="53"/>
      <c r="PQW7" s="53"/>
      <c r="PQX7" s="53"/>
      <c r="PQY7" s="53"/>
      <c r="PQZ7" s="53"/>
      <c r="PRA7" s="53"/>
      <c r="PRB7" s="53"/>
      <c r="PRC7" s="53"/>
      <c r="PRD7" s="53"/>
      <c r="PRE7" s="53"/>
      <c r="PRF7" s="53"/>
      <c r="PRG7" s="53"/>
      <c r="PRH7" s="53"/>
      <c r="PRI7" s="53"/>
      <c r="PRJ7" s="53"/>
      <c r="PRK7" s="53"/>
      <c r="PRL7" s="53"/>
      <c r="PRM7" s="53"/>
      <c r="PRN7" s="53"/>
      <c r="PRO7" s="53"/>
      <c r="PRP7" s="53"/>
      <c r="PRQ7" s="53"/>
      <c r="PRR7" s="53"/>
      <c r="PRS7" s="53"/>
      <c r="PRT7" s="53"/>
      <c r="PRU7" s="53"/>
      <c r="PRV7" s="53"/>
      <c r="PRW7" s="53"/>
      <c r="PRX7" s="53"/>
      <c r="PRY7" s="53"/>
      <c r="PRZ7" s="53"/>
      <c r="PSA7" s="53"/>
      <c r="PSB7" s="53"/>
      <c r="PSC7" s="53"/>
      <c r="PSD7" s="53"/>
      <c r="PSE7" s="53"/>
      <c r="PSF7" s="53"/>
      <c r="PSG7" s="53"/>
      <c r="PSH7" s="53"/>
      <c r="PSI7" s="53"/>
      <c r="PSJ7" s="53"/>
      <c r="PSK7" s="53"/>
      <c r="PSL7" s="53"/>
      <c r="PSM7" s="53"/>
      <c r="PSN7" s="53"/>
      <c r="PSO7" s="53"/>
      <c r="PSP7" s="53"/>
      <c r="PSQ7" s="53"/>
      <c r="PSR7" s="53"/>
      <c r="PSS7" s="53"/>
      <c r="PST7" s="53"/>
      <c r="PSU7" s="53"/>
      <c r="PSV7" s="53"/>
      <c r="PSW7" s="53"/>
      <c r="PSX7" s="53"/>
      <c r="PSY7" s="53"/>
      <c r="PSZ7" s="53"/>
      <c r="PTA7" s="53"/>
      <c r="PTB7" s="53"/>
      <c r="PTC7" s="53"/>
      <c r="PTD7" s="53"/>
      <c r="PTE7" s="53"/>
      <c r="PTF7" s="53"/>
      <c r="PTG7" s="53"/>
      <c r="PTH7" s="53"/>
      <c r="PTI7" s="53"/>
      <c r="PTJ7" s="53"/>
      <c r="PTK7" s="53"/>
      <c r="PTL7" s="53"/>
      <c r="PTM7" s="53"/>
      <c r="PTN7" s="53"/>
      <c r="PTO7" s="53"/>
      <c r="PTP7" s="53"/>
      <c r="PTQ7" s="53"/>
      <c r="PTR7" s="53"/>
      <c r="PTS7" s="53"/>
      <c r="PTT7" s="53"/>
      <c r="PTU7" s="53"/>
      <c r="PTV7" s="53"/>
      <c r="PTW7" s="53"/>
      <c r="PTX7" s="53"/>
      <c r="PTY7" s="53"/>
      <c r="PTZ7" s="53"/>
      <c r="PUA7" s="53"/>
      <c r="PUB7" s="53"/>
      <c r="PUC7" s="53"/>
      <c r="PUD7" s="53"/>
      <c r="PUE7" s="53"/>
      <c r="PUF7" s="53"/>
      <c r="PUG7" s="53"/>
      <c r="PUH7" s="53"/>
      <c r="PUI7" s="53"/>
      <c r="PUJ7" s="53"/>
      <c r="PUK7" s="53"/>
      <c r="PUL7" s="53"/>
      <c r="PUM7" s="53"/>
      <c r="PUN7" s="53"/>
      <c r="PUO7" s="53"/>
      <c r="PUP7" s="53"/>
      <c r="PUQ7" s="53"/>
      <c r="PUR7" s="53"/>
      <c r="PUS7" s="53"/>
      <c r="PUT7" s="53"/>
      <c r="PUU7" s="53"/>
      <c r="PUV7" s="53"/>
      <c r="PUW7" s="53"/>
      <c r="PUX7" s="53"/>
      <c r="PUY7" s="53"/>
      <c r="PUZ7" s="53"/>
      <c r="PVA7" s="53"/>
      <c r="PVB7" s="53"/>
      <c r="PVC7" s="53"/>
      <c r="PVD7" s="53"/>
      <c r="PVE7" s="53"/>
      <c r="PVF7" s="53"/>
      <c r="PVG7" s="53"/>
      <c r="PVH7" s="53"/>
      <c r="PVI7" s="53"/>
      <c r="PVJ7" s="53"/>
      <c r="PVK7" s="53"/>
      <c r="PVL7" s="53"/>
      <c r="PVM7" s="53"/>
      <c r="PVN7" s="53"/>
      <c r="PVO7" s="53"/>
      <c r="PVP7" s="53"/>
      <c r="PVQ7" s="53"/>
      <c r="PVR7" s="53"/>
      <c r="PVS7" s="53"/>
      <c r="PVT7" s="53"/>
      <c r="PVU7" s="53"/>
      <c r="PVV7" s="53"/>
      <c r="PVW7" s="53"/>
      <c r="PVX7" s="53"/>
      <c r="PVY7" s="53"/>
      <c r="PVZ7" s="53"/>
      <c r="PWA7" s="53"/>
      <c r="PWB7" s="53"/>
      <c r="PWC7" s="53"/>
      <c r="PWD7" s="53"/>
      <c r="PWE7" s="53"/>
      <c r="PWF7" s="53"/>
      <c r="PWG7" s="53"/>
      <c r="PWH7" s="53"/>
      <c r="PWI7" s="53"/>
      <c r="PWJ7" s="53"/>
      <c r="PWK7" s="53"/>
      <c r="PWL7" s="53"/>
      <c r="PWM7" s="53"/>
      <c r="PWN7" s="53"/>
      <c r="PWO7" s="53"/>
      <c r="PWP7" s="53"/>
      <c r="PWQ7" s="53"/>
      <c r="PWR7" s="53"/>
      <c r="PWS7" s="53"/>
      <c r="PWT7" s="53"/>
      <c r="PWU7" s="53"/>
      <c r="PWV7" s="53"/>
      <c r="PWW7" s="53"/>
      <c r="PWX7" s="53"/>
      <c r="PWY7" s="53"/>
      <c r="PWZ7" s="53"/>
      <c r="PXA7" s="53"/>
      <c r="PXB7" s="53"/>
      <c r="PXC7" s="53"/>
      <c r="PXD7" s="53"/>
      <c r="PXE7" s="53"/>
      <c r="PXF7" s="53"/>
      <c r="PXG7" s="53"/>
      <c r="PXH7" s="53"/>
      <c r="PXI7" s="53"/>
      <c r="PXJ7" s="53"/>
      <c r="PXK7" s="53"/>
      <c r="PXL7" s="53"/>
      <c r="PXM7" s="53"/>
      <c r="PXN7" s="53"/>
      <c r="PXO7" s="53"/>
      <c r="PXP7" s="53"/>
      <c r="PXQ7" s="53"/>
      <c r="PXR7" s="53"/>
      <c r="PXS7" s="53"/>
      <c r="PXT7" s="53"/>
      <c r="PXU7" s="53"/>
      <c r="PXV7" s="53"/>
      <c r="PXW7" s="53"/>
      <c r="PXX7" s="53"/>
      <c r="PXY7" s="53"/>
      <c r="PXZ7" s="53"/>
      <c r="PYA7" s="53"/>
      <c r="PYB7" s="53"/>
      <c r="PYC7" s="53"/>
      <c r="PYD7" s="53"/>
      <c r="PYE7" s="53"/>
      <c r="PYF7" s="53"/>
      <c r="PYG7" s="53"/>
      <c r="PYH7" s="53"/>
      <c r="PYI7" s="53"/>
      <c r="PYJ7" s="53"/>
      <c r="PYK7" s="53"/>
      <c r="PYL7" s="53"/>
      <c r="PYM7" s="53"/>
      <c r="PYN7" s="53"/>
      <c r="PYO7" s="53"/>
      <c r="PYP7" s="53"/>
      <c r="PYQ7" s="53"/>
      <c r="PYR7" s="53"/>
      <c r="PYS7" s="53"/>
      <c r="PYT7" s="53"/>
      <c r="PYU7" s="53"/>
      <c r="PYV7" s="53"/>
      <c r="PYW7" s="53"/>
      <c r="PYX7" s="53"/>
      <c r="PYY7" s="53"/>
      <c r="PYZ7" s="53"/>
      <c r="PZA7" s="53"/>
      <c r="PZB7" s="53"/>
      <c r="PZC7" s="53"/>
      <c r="PZD7" s="53"/>
      <c r="PZE7" s="53"/>
      <c r="PZF7" s="53"/>
      <c r="PZG7" s="53"/>
      <c r="PZH7" s="53"/>
      <c r="PZI7" s="53"/>
      <c r="PZJ7" s="53"/>
      <c r="PZK7" s="53"/>
      <c r="PZL7" s="53"/>
      <c r="PZM7" s="53"/>
      <c r="PZN7" s="53"/>
      <c r="PZO7" s="53"/>
      <c r="PZP7" s="53"/>
      <c r="PZQ7" s="53"/>
      <c r="PZR7" s="53"/>
      <c r="PZS7" s="53"/>
      <c r="PZT7" s="53"/>
      <c r="PZU7" s="53"/>
      <c r="PZV7" s="53"/>
      <c r="PZW7" s="53"/>
      <c r="PZX7" s="53"/>
      <c r="PZY7" s="53"/>
      <c r="PZZ7" s="53"/>
      <c r="QAA7" s="53"/>
      <c r="QAB7" s="53"/>
      <c r="QAC7" s="53"/>
      <c r="QAD7" s="53"/>
      <c r="QAE7" s="53"/>
      <c r="QAF7" s="53"/>
      <c r="QAG7" s="53"/>
      <c r="QAH7" s="53"/>
      <c r="QAI7" s="53"/>
      <c r="QAJ7" s="53"/>
      <c r="QAK7" s="53"/>
      <c r="QAL7" s="53"/>
      <c r="QAM7" s="53"/>
      <c r="QAN7" s="53"/>
      <c r="QAO7" s="53"/>
      <c r="QAP7" s="53"/>
      <c r="QAQ7" s="53"/>
      <c r="QAR7" s="53"/>
      <c r="QAS7" s="53"/>
      <c r="QAT7" s="53"/>
      <c r="QAU7" s="53"/>
      <c r="QAV7" s="53"/>
      <c r="QAW7" s="53"/>
      <c r="QAX7" s="53"/>
      <c r="QAY7" s="53"/>
      <c r="QAZ7" s="53"/>
      <c r="QBA7" s="53"/>
      <c r="QBB7" s="53"/>
      <c r="QBC7" s="53"/>
      <c r="QBD7" s="53"/>
      <c r="QBE7" s="53"/>
      <c r="QBF7" s="53"/>
      <c r="QBG7" s="53"/>
      <c r="QBH7" s="53"/>
      <c r="QBI7" s="53"/>
      <c r="QBJ7" s="53"/>
      <c r="QBK7" s="53"/>
      <c r="QBL7" s="53"/>
      <c r="QBM7" s="53"/>
      <c r="QBN7" s="53"/>
      <c r="QBO7" s="53"/>
      <c r="QBP7" s="53"/>
      <c r="QBQ7" s="53"/>
      <c r="QBR7" s="53"/>
      <c r="QBS7" s="53"/>
      <c r="QBT7" s="53"/>
      <c r="QBU7" s="53"/>
      <c r="QBV7" s="53"/>
      <c r="QBW7" s="53"/>
      <c r="QBX7" s="53"/>
      <c r="QBY7" s="53"/>
      <c r="QBZ7" s="53"/>
      <c r="QCA7" s="53"/>
      <c r="QCB7" s="53"/>
      <c r="QCC7" s="53"/>
      <c r="QCD7" s="53"/>
      <c r="QCE7" s="53"/>
      <c r="QCF7" s="53"/>
      <c r="QCG7" s="53"/>
      <c r="QCH7" s="53"/>
      <c r="QCI7" s="53"/>
      <c r="QCJ7" s="53"/>
      <c r="QCK7" s="53"/>
      <c r="QCL7" s="53"/>
      <c r="QCM7" s="53"/>
      <c r="QCN7" s="53"/>
      <c r="QCO7" s="53"/>
      <c r="QCP7" s="53"/>
      <c r="QCQ7" s="53"/>
      <c r="QCR7" s="53"/>
      <c r="QCS7" s="53"/>
      <c r="QCT7" s="53"/>
      <c r="QCU7" s="53"/>
      <c r="QCV7" s="53"/>
      <c r="QCW7" s="53"/>
      <c r="QCX7" s="53"/>
      <c r="QCY7" s="53"/>
      <c r="QCZ7" s="53"/>
      <c r="QDA7" s="53"/>
      <c r="QDB7" s="53"/>
      <c r="QDC7" s="53"/>
      <c r="QDD7" s="53"/>
      <c r="QDE7" s="53"/>
      <c r="QDF7" s="53"/>
      <c r="QDG7" s="53"/>
      <c r="QDH7" s="53"/>
      <c r="QDI7" s="53"/>
      <c r="QDJ7" s="53"/>
      <c r="QDK7" s="53"/>
      <c r="QDL7" s="53"/>
      <c r="QDM7" s="53"/>
      <c r="QDN7" s="53"/>
      <c r="QDO7" s="53"/>
      <c r="QDP7" s="53"/>
      <c r="QDQ7" s="53"/>
      <c r="QDR7" s="53"/>
      <c r="QDS7" s="53"/>
      <c r="QDT7" s="53"/>
      <c r="QDU7" s="53"/>
      <c r="QDV7" s="53"/>
      <c r="QDW7" s="53"/>
      <c r="QDX7" s="53"/>
      <c r="QDY7" s="53"/>
      <c r="QDZ7" s="53"/>
      <c r="QEA7" s="53"/>
      <c r="QEB7" s="53"/>
      <c r="QEC7" s="53"/>
      <c r="QED7" s="53"/>
      <c r="QEE7" s="53"/>
      <c r="QEF7" s="53"/>
      <c r="QEG7" s="53"/>
      <c r="QEH7" s="53"/>
      <c r="QEI7" s="53"/>
      <c r="QEJ7" s="53"/>
      <c r="QEK7" s="53"/>
      <c r="QEL7" s="53"/>
      <c r="QEM7" s="53"/>
      <c r="QEN7" s="53"/>
      <c r="QEO7" s="53"/>
      <c r="QEP7" s="53"/>
      <c r="QEQ7" s="53"/>
      <c r="QER7" s="53"/>
      <c r="QES7" s="53"/>
      <c r="QET7" s="53"/>
      <c r="QEU7" s="53"/>
      <c r="QEV7" s="53"/>
      <c r="QEW7" s="53"/>
      <c r="QEX7" s="53"/>
      <c r="QEY7" s="53"/>
      <c r="QEZ7" s="53"/>
      <c r="QFA7" s="53"/>
      <c r="QFB7" s="53"/>
      <c r="QFC7" s="53"/>
      <c r="QFD7" s="53"/>
      <c r="QFE7" s="53"/>
      <c r="QFF7" s="53"/>
      <c r="QFG7" s="53"/>
      <c r="QFH7" s="53"/>
      <c r="QFI7" s="53"/>
      <c r="QFJ7" s="53"/>
      <c r="QFK7" s="53"/>
      <c r="QFL7" s="53"/>
      <c r="QFM7" s="53"/>
      <c r="QFN7" s="53"/>
      <c r="QFO7" s="53"/>
      <c r="QFP7" s="53"/>
      <c r="QFQ7" s="53"/>
      <c r="QFR7" s="53"/>
      <c r="QFS7" s="53"/>
      <c r="QFT7" s="53"/>
      <c r="QFU7" s="53"/>
      <c r="QFV7" s="53"/>
      <c r="QFW7" s="53"/>
      <c r="QFX7" s="53"/>
      <c r="QFY7" s="53"/>
      <c r="QFZ7" s="53"/>
      <c r="QGA7" s="53"/>
      <c r="QGB7" s="53"/>
      <c r="QGC7" s="53"/>
      <c r="QGD7" s="53"/>
      <c r="QGE7" s="53"/>
      <c r="QGF7" s="53"/>
      <c r="QGG7" s="53"/>
      <c r="QGH7" s="53"/>
      <c r="QGI7" s="53"/>
      <c r="QGJ7" s="53"/>
      <c r="QGK7" s="53"/>
      <c r="QGL7" s="53"/>
      <c r="QGM7" s="53"/>
      <c r="QGN7" s="53"/>
      <c r="QGO7" s="53"/>
      <c r="QGP7" s="53"/>
      <c r="QGQ7" s="53"/>
      <c r="QGR7" s="53"/>
      <c r="QGS7" s="53"/>
      <c r="QGT7" s="53"/>
      <c r="QGU7" s="53"/>
      <c r="QGV7" s="53"/>
      <c r="QGW7" s="53"/>
      <c r="QGX7" s="53"/>
      <c r="QGY7" s="53"/>
      <c r="QGZ7" s="53"/>
      <c r="QHA7" s="53"/>
      <c r="QHB7" s="53"/>
      <c r="QHC7" s="53"/>
      <c r="QHD7" s="53"/>
      <c r="QHE7" s="53"/>
      <c r="QHF7" s="53"/>
      <c r="QHG7" s="53"/>
      <c r="QHH7" s="53"/>
      <c r="QHI7" s="53"/>
      <c r="QHJ7" s="53"/>
      <c r="QHK7" s="53"/>
      <c r="QHL7" s="53"/>
      <c r="QHM7" s="53"/>
      <c r="QHN7" s="53"/>
      <c r="QHO7" s="53"/>
      <c r="QHP7" s="53"/>
      <c r="QHQ7" s="53"/>
      <c r="QHR7" s="53"/>
      <c r="QHS7" s="53"/>
      <c r="QHT7" s="53"/>
      <c r="QHU7" s="53"/>
      <c r="QHV7" s="53"/>
      <c r="QHW7" s="53"/>
      <c r="QHX7" s="53"/>
      <c r="QHY7" s="53"/>
      <c r="QHZ7" s="53"/>
      <c r="QIA7" s="53"/>
      <c r="QIB7" s="53"/>
      <c r="QIC7" s="53"/>
      <c r="QID7" s="53"/>
      <c r="QIE7" s="53"/>
      <c r="QIF7" s="53"/>
      <c r="QIG7" s="53"/>
      <c r="QIH7" s="53"/>
      <c r="QII7" s="53"/>
      <c r="QIJ7" s="53"/>
      <c r="QIK7" s="53"/>
      <c r="QIL7" s="53"/>
      <c r="QIM7" s="53"/>
      <c r="QIN7" s="53"/>
      <c r="QIO7" s="53"/>
      <c r="QIP7" s="53"/>
      <c r="QIQ7" s="53"/>
      <c r="QIR7" s="53"/>
      <c r="QIS7" s="53"/>
      <c r="QIT7" s="53"/>
      <c r="QIU7" s="53"/>
      <c r="QIV7" s="53"/>
      <c r="QIW7" s="53"/>
      <c r="QIX7" s="53"/>
      <c r="QIY7" s="53"/>
      <c r="QIZ7" s="53"/>
      <c r="QJA7" s="53"/>
      <c r="QJB7" s="53"/>
      <c r="QJC7" s="53"/>
      <c r="QJD7" s="53"/>
      <c r="QJE7" s="53"/>
      <c r="QJF7" s="53"/>
      <c r="QJG7" s="53"/>
      <c r="QJH7" s="53"/>
      <c r="QJI7" s="53"/>
      <c r="QJJ7" s="53"/>
      <c r="QJK7" s="53"/>
      <c r="QJL7" s="53"/>
      <c r="QJM7" s="53"/>
      <c r="QJN7" s="53"/>
      <c r="QJO7" s="53"/>
      <c r="QJP7" s="53"/>
      <c r="QJQ7" s="53"/>
      <c r="QJR7" s="53"/>
      <c r="QJS7" s="53"/>
      <c r="QJT7" s="53"/>
      <c r="QJU7" s="53"/>
      <c r="QJV7" s="53"/>
      <c r="QJW7" s="53"/>
      <c r="QJX7" s="53"/>
      <c r="QJY7" s="53"/>
      <c r="QJZ7" s="53"/>
      <c r="QKA7" s="53"/>
      <c r="QKB7" s="53"/>
      <c r="QKC7" s="53"/>
      <c r="QKD7" s="53"/>
      <c r="QKE7" s="53"/>
      <c r="QKF7" s="53"/>
      <c r="QKG7" s="53"/>
      <c r="QKH7" s="53"/>
      <c r="QKI7" s="53"/>
      <c r="QKJ7" s="53"/>
      <c r="QKK7" s="53"/>
      <c r="QKL7" s="53"/>
      <c r="QKM7" s="53"/>
      <c r="QKN7" s="53"/>
      <c r="QKO7" s="53"/>
      <c r="QKP7" s="53"/>
      <c r="QKQ7" s="53"/>
      <c r="QKR7" s="53"/>
      <c r="QKS7" s="53"/>
      <c r="QKT7" s="53"/>
      <c r="QKU7" s="53"/>
      <c r="QKV7" s="53"/>
      <c r="QKW7" s="53"/>
      <c r="QKX7" s="53"/>
      <c r="QKY7" s="53"/>
      <c r="QKZ7" s="53"/>
      <c r="QLA7" s="53"/>
      <c r="QLB7" s="53"/>
      <c r="QLC7" s="53"/>
      <c r="QLD7" s="53"/>
      <c r="QLE7" s="53"/>
      <c r="QLF7" s="53"/>
      <c r="QLG7" s="53"/>
      <c r="QLH7" s="53"/>
      <c r="QLI7" s="53"/>
      <c r="QLJ7" s="53"/>
      <c r="QLK7" s="53"/>
      <c r="QLL7" s="53"/>
      <c r="QLM7" s="53"/>
      <c r="QLN7" s="53"/>
      <c r="QLO7" s="53"/>
      <c r="QLP7" s="53"/>
      <c r="QLQ7" s="53"/>
      <c r="QLR7" s="53"/>
      <c r="QLS7" s="53"/>
      <c r="QLT7" s="53"/>
      <c r="QLU7" s="53"/>
      <c r="QLV7" s="53"/>
      <c r="QLW7" s="53"/>
      <c r="QLX7" s="53"/>
      <c r="QLY7" s="53"/>
      <c r="QLZ7" s="53"/>
      <c r="QMA7" s="53"/>
      <c r="QMB7" s="53"/>
      <c r="QMC7" s="53"/>
      <c r="QMD7" s="53"/>
      <c r="QME7" s="53"/>
      <c r="QMF7" s="53"/>
      <c r="QMG7" s="53"/>
      <c r="QMH7" s="53"/>
      <c r="QMI7" s="53"/>
      <c r="QMJ7" s="53"/>
      <c r="QMK7" s="53"/>
      <c r="QML7" s="53"/>
      <c r="QMM7" s="53"/>
      <c r="QMN7" s="53"/>
      <c r="QMO7" s="53"/>
      <c r="QMP7" s="53"/>
      <c r="QMQ7" s="53"/>
      <c r="QMR7" s="53"/>
      <c r="QMS7" s="53"/>
      <c r="QMT7" s="53"/>
      <c r="QMU7" s="53"/>
      <c r="QMV7" s="53"/>
      <c r="QMW7" s="53"/>
      <c r="QMX7" s="53"/>
      <c r="QMY7" s="53"/>
      <c r="QMZ7" s="53"/>
      <c r="QNA7" s="53"/>
      <c r="QNB7" s="53"/>
      <c r="QNC7" s="53"/>
      <c r="QND7" s="53"/>
      <c r="QNE7" s="53"/>
      <c r="QNF7" s="53"/>
      <c r="QNG7" s="53"/>
      <c r="QNH7" s="53"/>
      <c r="QNI7" s="53"/>
      <c r="QNJ7" s="53"/>
      <c r="QNK7" s="53"/>
      <c r="QNL7" s="53"/>
      <c r="QNM7" s="53"/>
      <c r="QNN7" s="53"/>
      <c r="QNO7" s="53"/>
      <c r="QNP7" s="53"/>
      <c r="QNQ7" s="53"/>
      <c r="QNR7" s="53"/>
      <c r="QNS7" s="53"/>
      <c r="QNT7" s="53"/>
      <c r="QNU7" s="53"/>
      <c r="QNV7" s="53"/>
      <c r="QNW7" s="53"/>
      <c r="QNX7" s="53"/>
      <c r="QNY7" s="53"/>
      <c r="QNZ7" s="53"/>
      <c r="QOA7" s="53"/>
      <c r="QOB7" s="53"/>
      <c r="QOC7" s="53"/>
      <c r="QOD7" s="53"/>
      <c r="QOE7" s="53"/>
      <c r="QOF7" s="53"/>
      <c r="QOG7" s="53"/>
      <c r="QOH7" s="53"/>
      <c r="QOI7" s="53"/>
      <c r="QOJ7" s="53"/>
      <c r="QOK7" s="53"/>
      <c r="QOL7" s="53"/>
      <c r="QOM7" s="53"/>
      <c r="QON7" s="53"/>
      <c r="QOO7" s="53"/>
      <c r="QOP7" s="53"/>
      <c r="QOQ7" s="53"/>
      <c r="QOR7" s="53"/>
      <c r="QOS7" s="53"/>
      <c r="QOT7" s="53"/>
      <c r="QOU7" s="53"/>
      <c r="QOV7" s="53"/>
      <c r="QOW7" s="53"/>
      <c r="QOX7" s="53"/>
      <c r="QOY7" s="53"/>
      <c r="QOZ7" s="53"/>
      <c r="QPA7" s="53"/>
      <c r="QPB7" s="53"/>
      <c r="QPC7" s="53"/>
      <c r="QPD7" s="53"/>
      <c r="QPE7" s="53"/>
      <c r="QPF7" s="53"/>
      <c r="QPG7" s="53"/>
      <c r="QPH7" s="53"/>
      <c r="QPI7" s="53"/>
      <c r="QPJ7" s="53"/>
      <c r="QPK7" s="53"/>
      <c r="QPL7" s="53"/>
      <c r="QPM7" s="53"/>
      <c r="QPN7" s="53"/>
      <c r="QPO7" s="53"/>
      <c r="QPP7" s="53"/>
      <c r="QPQ7" s="53"/>
      <c r="QPR7" s="53"/>
      <c r="QPS7" s="53"/>
      <c r="QPT7" s="53"/>
      <c r="QPU7" s="53"/>
      <c r="QPV7" s="53"/>
      <c r="QPW7" s="53"/>
      <c r="QPX7" s="53"/>
      <c r="QPY7" s="53"/>
      <c r="QPZ7" s="53"/>
      <c r="QQA7" s="53"/>
      <c r="QQB7" s="53"/>
      <c r="QQC7" s="53"/>
      <c r="QQD7" s="53"/>
      <c r="QQE7" s="53"/>
      <c r="QQF7" s="53"/>
      <c r="QQG7" s="53"/>
      <c r="QQH7" s="53"/>
      <c r="QQI7" s="53"/>
      <c r="QQJ7" s="53"/>
      <c r="QQK7" s="53"/>
      <c r="QQL7" s="53"/>
      <c r="QQM7" s="53"/>
      <c r="QQN7" s="53"/>
      <c r="QQO7" s="53"/>
      <c r="QQP7" s="53"/>
      <c r="QQQ7" s="53"/>
      <c r="QQR7" s="53"/>
      <c r="QQS7" s="53"/>
      <c r="QQT7" s="53"/>
      <c r="QQU7" s="53"/>
      <c r="QQV7" s="53"/>
      <c r="QQW7" s="53"/>
      <c r="QQX7" s="53"/>
      <c r="QQY7" s="53"/>
      <c r="QQZ7" s="53"/>
      <c r="QRA7" s="53"/>
      <c r="QRB7" s="53"/>
      <c r="QRC7" s="53"/>
      <c r="QRD7" s="53"/>
      <c r="QRE7" s="53"/>
      <c r="QRF7" s="53"/>
      <c r="QRG7" s="53"/>
      <c r="QRH7" s="53"/>
      <c r="QRI7" s="53"/>
      <c r="QRJ7" s="53"/>
      <c r="QRK7" s="53"/>
      <c r="QRL7" s="53"/>
      <c r="QRM7" s="53"/>
      <c r="QRN7" s="53"/>
      <c r="QRO7" s="53"/>
      <c r="QRP7" s="53"/>
      <c r="QRQ7" s="53"/>
      <c r="QRR7" s="53"/>
      <c r="QRS7" s="53"/>
      <c r="QRT7" s="53"/>
      <c r="QRU7" s="53"/>
      <c r="QRV7" s="53"/>
      <c r="QRW7" s="53"/>
      <c r="QRX7" s="53"/>
      <c r="QRY7" s="53"/>
      <c r="QRZ7" s="53"/>
      <c r="QSA7" s="53"/>
      <c r="QSB7" s="53"/>
      <c r="QSC7" s="53"/>
      <c r="QSD7" s="53"/>
      <c r="QSE7" s="53"/>
      <c r="QSF7" s="53"/>
      <c r="QSG7" s="53"/>
      <c r="QSH7" s="53"/>
      <c r="QSI7" s="53"/>
      <c r="QSJ7" s="53"/>
      <c r="QSK7" s="53"/>
      <c r="QSL7" s="53"/>
      <c r="QSM7" s="53"/>
      <c r="QSN7" s="53"/>
      <c r="QSO7" s="53"/>
      <c r="QSP7" s="53"/>
      <c r="QSQ7" s="53"/>
      <c r="QSR7" s="53"/>
      <c r="QSS7" s="53"/>
      <c r="QST7" s="53"/>
      <c r="QSU7" s="53"/>
      <c r="QSV7" s="53"/>
      <c r="QSW7" s="53"/>
      <c r="QSX7" s="53"/>
      <c r="QSY7" s="53"/>
      <c r="QSZ7" s="53"/>
      <c r="QTA7" s="53"/>
      <c r="QTB7" s="53"/>
      <c r="QTC7" s="53"/>
      <c r="QTD7" s="53"/>
      <c r="QTE7" s="53"/>
      <c r="QTF7" s="53"/>
      <c r="QTG7" s="53"/>
      <c r="QTH7" s="53"/>
      <c r="QTI7" s="53"/>
      <c r="QTJ7" s="53"/>
      <c r="QTK7" s="53"/>
      <c r="QTL7" s="53"/>
      <c r="QTM7" s="53"/>
      <c r="QTN7" s="53"/>
      <c r="QTO7" s="53"/>
      <c r="QTP7" s="53"/>
      <c r="QTQ7" s="53"/>
      <c r="QTR7" s="53"/>
      <c r="QTS7" s="53"/>
      <c r="QTT7" s="53"/>
      <c r="QTU7" s="53"/>
      <c r="QTV7" s="53"/>
      <c r="QTW7" s="53"/>
      <c r="QTX7" s="53"/>
      <c r="QTY7" s="53"/>
      <c r="QTZ7" s="53"/>
      <c r="QUA7" s="53"/>
      <c r="QUB7" s="53"/>
      <c r="QUC7" s="53"/>
      <c r="QUD7" s="53"/>
      <c r="QUE7" s="53"/>
      <c r="QUF7" s="53"/>
      <c r="QUG7" s="53"/>
      <c r="QUH7" s="53"/>
      <c r="QUI7" s="53"/>
      <c r="QUJ7" s="53"/>
      <c r="QUK7" s="53"/>
      <c r="QUL7" s="53"/>
      <c r="QUM7" s="53"/>
      <c r="QUN7" s="53"/>
      <c r="QUO7" s="53"/>
      <c r="QUP7" s="53"/>
      <c r="QUQ7" s="53"/>
      <c r="QUR7" s="53"/>
      <c r="QUS7" s="53"/>
      <c r="QUT7" s="53"/>
      <c r="QUU7" s="53"/>
      <c r="QUV7" s="53"/>
      <c r="QUW7" s="53"/>
      <c r="QUX7" s="53"/>
      <c r="QUY7" s="53"/>
      <c r="QUZ7" s="53"/>
      <c r="QVA7" s="53"/>
      <c r="QVB7" s="53"/>
      <c r="QVC7" s="53"/>
      <c r="QVD7" s="53"/>
      <c r="QVE7" s="53"/>
      <c r="QVF7" s="53"/>
      <c r="QVG7" s="53"/>
      <c r="QVH7" s="53"/>
      <c r="QVI7" s="53"/>
      <c r="QVJ7" s="53"/>
      <c r="QVK7" s="53"/>
      <c r="QVL7" s="53"/>
      <c r="QVM7" s="53"/>
      <c r="QVN7" s="53"/>
      <c r="QVO7" s="53"/>
      <c r="QVP7" s="53"/>
      <c r="QVQ7" s="53"/>
      <c r="QVR7" s="53"/>
      <c r="QVS7" s="53"/>
      <c r="QVT7" s="53"/>
      <c r="QVU7" s="53"/>
      <c r="QVV7" s="53"/>
      <c r="QVW7" s="53"/>
      <c r="QVX7" s="53"/>
      <c r="QVY7" s="53"/>
      <c r="QVZ7" s="53"/>
      <c r="QWA7" s="53"/>
      <c r="QWB7" s="53"/>
      <c r="QWC7" s="53"/>
      <c r="QWD7" s="53"/>
      <c r="QWE7" s="53"/>
      <c r="QWF7" s="53"/>
      <c r="QWG7" s="53"/>
      <c r="QWH7" s="53"/>
      <c r="QWI7" s="53"/>
      <c r="QWJ7" s="53"/>
      <c r="QWK7" s="53"/>
      <c r="QWL7" s="53"/>
      <c r="QWM7" s="53"/>
      <c r="QWN7" s="53"/>
      <c r="QWO7" s="53"/>
      <c r="QWP7" s="53"/>
      <c r="QWQ7" s="53"/>
      <c r="QWR7" s="53"/>
      <c r="QWS7" s="53"/>
      <c r="QWT7" s="53"/>
      <c r="QWU7" s="53"/>
      <c r="QWV7" s="53"/>
      <c r="QWW7" s="53"/>
      <c r="QWX7" s="53"/>
      <c r="QWY7" s="53"/>
      <c r="QWZ7" s="53"/>
      <c r="QXA7" s="53"/>
      <c r="QXB7" s="53"/>
      <c r="QXC7" s="53"/>
      <c r="QXD7" s="53"/>
      <c r="QXE7" s="53"/>
      <c r="QXF7" s="53"/>
      <c r="QXG7" s="53"/>
      <c r="QXH7" s="53"/>
      <c r="QXI7" s="53"/>
      <c r="QXJ7" s="53"/>
      <c r="QXK7" s="53"/>
      <c r="QXL7" s="53"/>
      <c r="QXM7" s="53"/>
      <c r="QXN7" s="53"/>
      <c r="QXO7" s="53"/>
      <c r="QXP7" s="53"/>
      <c r="QXQ7" s="53"/>
      <c r="QXR7" s="53"/>
      <c r="QXS7" s="53"/>
      <c r="QXT7" s="53"/>
      <c r="QXU7" s="53"/>
      <c r="QXV7" s="53"/>
      <c r="QXW7" s="53"/>
      <c r="QXX7" s="53"/>
      <c r="QXY7" s="53"/>
      <c r="QXZ7" s="53"/>
      <c r="QYA7" s="53"/>
      <c r="QYB7" s="53"/>
      <c r="QYC7" s="53"/>
      <c r="QYD7" s="53"/>
      <c r="QYE7" s="53"/>
      <c r="QYF7" s="53"/>
      <c r="QYG7" s="53"/>
      <c r="QYH7" s="53"/>
      <c r="QYI7" s="53"/>
      <c r="QYJ7" s="53"/>
      <c r="QYK7" s="53"/>
      <c r="QYL7" s="53"/>
      <c r="QYM7" s="53"/>
      <c r="QYN7" s="53"/>
      <c r="QYO7" s="53"/>
      <c r="QYP7" s="53"/>
      <c r="QYQ7" s="53"/>
      <c r="QYR7" s="53"/>
      <c r="QYS7" s="53"/>
      <c r="QYT7" s="53"/>
      <c r="QYU7" s="53"/>
      <c r="QYV7" s="53"/>
      <c r="QYW7" s="53"/>
      <c r="QYX7" s="53"/>
      <c r="QYY7" s="53"/>
      <c r="QYZ7" s="53"/>
      <c r="QZA7" s="53"/>
      <c r="QZB7" s="53"/>
      <c r="QZC7" s="53"/>
      <c r="QZD7" s="53"/>
      <c r="QZE7" s="53"/>
      <c r="QZF7" s="53"/>
      <c r="QZG7" s="53"/>
      <c r="QZH7" s="53"/>
      <c r="QZI7" s="53"/>
      <c r="QZJ7" s="53"/>
      <c r="QZK7" s="53"/>
      <c r="QZL7" s="53"/>
      <c r="QZM7" s="53"/>
      <c r="QZN7" s="53"/>
      <c r="QZO7" s="53"/>
      <c r="QZP7" s="53"/>
      <c r="QZQ7" s="53"/>
      <c r="QZR7" s="53"/>
      <c r="QZS7" s="53"/>
      <c r="QZT7" s="53"/>
      <c r="QZU7" s="53"/>
      <c r="QZV7" s="53"/>
      <c r="QZW7" s="53"/>
      <c r="QZX7" s="53"/>
      <c r="QZY7" s="53"/>
      <c r="QZZ7" s="53"/>
      <c r="RAA7" s="53"/>
      <c r="RAB7" s="53"/>
      <c r="RAC7" s="53"/>
      <c r="RAD7" s="53"/>
      <c r="RAE7" s="53"/>
      <c r="RAF7" s="53"/>
      <c r="RAG7" s="53"/>
      <c r="RAH7" s="53"/>
      <c r="RAI7" s="53"/>
      <c r="RAJ7" s="53"/>
      <c r="RAK7" s="53"/>
      <c r="RAL7" s="53"/>
      <c r="RAM7" s="53"/>
      <c r="RAN7" s="53"/>
      <c r="RAO7" s="53"/>
      <c r="RAP7" s="53"/>
      <c r="RAQ7" s="53"/>
      <c r="RAR7" s="53"/>
      <c r="RAS7" s="53"/>
      <c r="RAT7" s="53"/>
      <c r="RAU7" s="53"/>
      <c r="RAV7" s="53"/>
      <c r="RAW7" s="53"/>
      <c r="RAX7" s="53"/>
      <c r="RAY7" s="53"/>
      <c r="RAZ7" s="53"/>
      <c r="RBA7" s="53"/>
      <c r="RBB7" s="53"/>
      <c r="RBC7" s="53"/>
      <c r="RBD7" s="53"/>
      <c r="RBE7" s="53"/>
      <c r="RBF7" s="53"/>
      <c r="RBG7" s="53"/>
      <c r="RBH7" s="53"/>
      <c r="RBI7" s="53"/>
      <c r="RBJ7" s="53"/>
      <c r="RBK7" s="53"/>
      <c r="RBL7" s="53"/>
      <c r="RBM7" s="53"/>
      <c r="RBN7" s="53"/>
      <c r="RBO7" s="53"/>
      <c r="RBP7" s="53"/>
      <c r="RBQ7" s="53"/>
      <c r="RBR7" s="53"/>
      <c r="RBS7" s="53"/>
      <c r="RBT7" s="53"/>
      <c r="RBU7" s="53"/>
      <c r="RBV7" s="53"/>
      <c r="RBW7" s="53"/>
      <c r="RBX7" s="53"/>
      <c r="RBY7" s="53"/>
      <c r="RBZ7" s="53"/>
      <c r="RCA7" s="53"/>
      <c r="RCB7" s="53"/>
      <c r="RCC7" s="53"/>
      <c r="RCD7" s="53"/>
      <c r="RCE7" s="53"/>
      <c r="RCF7" s="53"/>
      <c r="RCG7" s="53"/>
      <c r="RCH7" s="53"/>
      <c r="RCI7" s="53"/>
      <c r="RCJ7" s="53"/>
      <c r="RCK7" s="53"/>
      <c r="RCL7" s="53"/>
      <c r="RCM7" s="53"/>
      <c r="RCN7" s="53"/>
      <c r="RCO7" s="53"/>
      <c r="RCP7" s="53"/>
      <c r="RCQ7" s="53"/>
      <c r="RCR7" s="53"/>
      <c r="RCS7" s="53"/>
      <c r="RCT7" s="53"/>
      <c r="RCU7" s="53"/>
      <c r="RCV7" s="53"/>
      <c r="RCW7" s="53"/>
      <c r="RCX7" s="53"/>
      <c r="RCY7" s="53"/>
      <c r="RCZ7" s="53"/>
      <c r="RDA7" s="53"/>
      <c r="RDB7" s="53"/>
      <c r="RDC7" s="53"/>
      <c r="RDD7" s="53"/>
      <c r="RDE7" s="53"/>
      <c r="RDF7" s="53"/>
      <c r="RDG7" s="53"/>
      <c r="RDH7" s="53"/>
      <c r="RDI7" s="53"/>
      <c r="RDJ7" s="53"/>
      <c r="RDK7" s="53"/>
      <c r="RDL7" s="53"/>
      <c r="RDM7" s="53"/>
      <c r="RDN7" s="53"/>
      <c r="RDO7" s="53"/>
      <c r="RDP7" s="53"/>
      <c r="RDQ7" s="53"/>
      <c r="RDR7" s="53"/>
      <c r="RDS7" s="53"/>
      <c r="RDT7" s="53"/>
      <c r="RDU7" s="53"/>
      <c r="RDV7" s="53"/>
      <c r="RDW7" s="53"/>
      <c r="RDX7" s="53"/>
      <c r="RDY7" s="53"/>
      <c r="RDZ7" s="53"/>
      <c r="REA7" s="53"/>
      <c r="REB7" s="53"/>
      <c r="REC7" s="53"/>
      <c r="RED7" s="53"/>
      <c r="REE7" s="53"/>
      <c r="REF7" s="53"/>
      <c r="REG7" s="53"/>
      <c r="REH7" s="53"/>
      <c r="REI7" s="53"/>
      <c r="REJ7" s="53"/>
      <c r="REK7" s="53"/>
      <c r="REL7" s="53"/>
      <c r="REM7" s="53"/>
      <c r="REN7" s="53"/>
      <c r="REO7" s="53"/>
      <c r="REP7" s="53"/>
      <c r="REQ7" s="53"/>
      <c r="RER7" s="53"/>
      <c r="RES7" s="53"/>
      <c r="RET7" s="53"/>
      <c r="REU7" s="53"/>
      <c r="REV7" s="53"/>
      <c r="REW7" s="53"/>
      <c r="REX7" s="53"/>
      <c r="REY7" s="53"/>
      <c r="REZ7" s="53"/>
      <c r="RFA7" s="53"/>
      <c r="RFB7" s="53"/>
      <c r="RFC7" s="53"/>
      <c r="RFD7" s="53"/>
      <c r="RFE7" s="53"/>
      <c r="RFF7" s="53"/>
      <c r="RFG7" s="53"/>
      <c r="RFH7" s="53"/>
      <c r="RFI7" s="53"/>
      <c r="RFJ7" s="53"/>
      <c r="RFK7" s="53"/>
      <c r="RFL7" s="53"/>
      <c r="RFM7" s="53"/>
      <c r="RFN7" s="53"/>
      <c r="RFO7" s="53"/>
      <c r="RFP7" s="53"/>
      <c r="RFQ7" s="53"/>
      <c r="RFR7" s="53"/>
      <c r="RFS7" s="53"/>
      <c r="RFT7" s="53"/>
      <c r="RFU7" s="53"/>
      <c r="RFV7" s="53"/>
      <c r="RFW7" s="53"/>
      <c r="RFX7" s="53"/>
      <c r="RFY7" s="53"/>
      <c r="RFZ7" s="53"/>
      <c r="RGA7" s="53"/>
      <c r="RGB7" s="53"/>
      <c r="RGC7" s="53"/>
      <c r="RGD7" s="53"/>
      <c r="RGE7" s="53"/>
      <c r="RGF7" s="53"/>
      <c r="RGG7" s="53"/>
      <c r="RGH7" s="53"/>
      <c r="RGI7" s="53"/>
      <c r="RGJ7" s="53"/>
      <c r="RGK7" s="53"/>
      <c r="RGL7" s="53"/>
      <c r="RGM7" s="53"/>
      <c r="RGN7" s="53"/>
      <c r="RGO7" s="53"/>
      <c r="RGP7" s="53"/>
      <c r="RGQ7" s="53"/>
      <c r="RGR7" s="53"/>
      <c r="RGS7" s="53"/>
      <c r="RGT7" s="53"/>
      <c r="RGU7" s="53"/>
      <c r="RGV7" s="53"/>
      <c r="RGW7" s="53"/>
      <c r="RGX7" s="53"/>
      <c r="RGY7" s="53"/>
      <c r="RGZ7" s="53"/>
      <c r="RHA7" s="53"/>
      <c r="RHB7" s="53"/>
      <c r="RHC7" s="53"/>
      <c r="RHD7" s="53"/>
      <c r="RHE7" s="53"/>
      <c r="RHF7" s="53"/>
      <c r="RHG7" s="53"/>
      <c r="RHH7" s="53"/>
      <c r="RHI7" s="53"/>
      <c r="RHJ7" s="53"/>
      <c r="RHK7" s="53"/>
      <c r="RHL7" s="53"/>
      <c r="RHM7" s="53"/>
      <c r="RHN7" s="53"/>
      <c r="RHO7" s="53"/>
      <c r="RHP7" s="53"/>
      <c r="RHQ7" s="53"/>
      <c r="RHR7" s="53"/>
      <c r="RHS7" s="53"/>
      <c r="RHT7" s="53"/>
      <c r="RHU7" s="53"/>
      <c r="RHV7" s="53"/>
      <c r="RHW7" s="53"/>
      <c r="RHX7" s="53"/>
      <c r="RHY7" s="53"/>
      <c r="RHZ7" s="53"/>
      <c r="RIA7" s="53"/>
      <c r="RIB7" s="53"/>
      <c r="RIC7" s="53"/>
      <c r="RID7" s="53"/>
      <c r="RIE7" s="53"/>
      <c r="RIF7" s="53"/>
      <c r="RIG7" s="53"/>
      <c r="RIH7" s="53"/>
      <c r="RII7" s="53"/>
      <c r="RIJ7" s="53"/>
      <c r="RIK7" s="53"/>
      <c r="RIL7" s="53"/>
      <c r="RIM7" s="53"/>
      <c r="RIN7" s="53"/>
      <c r="RIO7" s="53"/>
      <c r="RIP7" s="53"/>
      <c r="RIQ7" s="53"/>
      <c r="RIR7" s="53"/>
      <c r="RIS7" s="53"/>
      <c r="RIT7" s="53"/>
      <c r="RIU7" s="53"/>
      <c r="RIV7" s="53"/>
      <c r="RIW7" s="53"/>
      <c r="RIX7" s="53"/>
      <c r="RIY7" s="53"/>
      <c r="RIZ7" s="53"/>
      <c r="RJA7" s="53"/>
      <c r="RJB7" s="53"/>
      <c r="RJC7" s="53"/>
      <c r="RJD7" s="53"/>
      <c r="RJE7" s="53"/>
      <c r="RJF7" s="53"/>
      <c r="RJG7" s="53"/>
      <c r="RJH7" s="53"/>
      <c r="RJI7" s="53"/>
      <c r="RJJ7" s="53"/>
      <c r="RJK7" s="53"/>
      <c r="RJL7" s="53"/>
      <c r="RJM7" s="53"/>
      <c r="RJN7" s="53"/>
      <c r="RJO7" s="53"/>
      <c r="RJP7" s="53"/>
      <c r="RJQ7" s="53"/>
      <c r="RJR7" s="53"/>
      <c r="RJS7" s="53"/>
      <c r="RJT7" s="53"/>
      <c r="RJU7" s="53"/>
      <c r="RJV7" s="53"/>
      <c r="RJW7" s="53"/>
      <c r="RJX7" s="53"/>
      <c r="RJY7" s="53"/>
      <c r="RJZ7" s="53"/>
      <c r="RKA7" s="53"/>
      <c r="RKB7" s="53"/>
      <c r="RKC7" s="53"/>
      <c r="RKD7" s="53"/>
      <c r="RKE7" s="53"/>
      <c r="RKF7" s="53"/>
      <c r="RKG7" s="53"/>
      <c r="RKH7" s="53"/>
      <c r="RKI7" s="53"/>
      <c r="RKJ7" s="53"/>
      <c r="RKK7" s="53"/>
      <c r="RKL7" s="53"/>
      <c r="RKM7" s="53"/>
      <c r="RKN7" s="53"/>
      <c r="RKO7" s="53"/>
      <c r="RKP7" s="53"/>
      <c r="RKQ7" s="53"/>
      <c r="RKR7" s="53"/>
      <c r="RKS7" s="53"/>
      <c r="RKT7" s="53"/>
      <c r="RKU7" s="53"/>
      <c r="RKV7" s="53"/>
      <c r="RKW7" s="53"/>
      <c r="RKX7" s="53"/>
      <c r="RKY7" s="53"/>
      <c r="RKZ7" s="53"/>
      <c r="RLA7" s="53"/>
      <c r="RLB7" s="53"/>
      <c r="RLC7" s="53"/>
      <c r="RLD7" s="53"/>
      <c r="RLE7" s="53"/>
      <c r="RLF7" s="53"/>
      <c r="RLG7" s="53"/>
      <c r="RLH7" s="53"/>
      <c r="RLI7" s="53"/>
      <c r="RLJ7" s="53"/>
      <c r="RLK7" s="53"/>
      <c r="RLL7" s="53"/>
      <c r="RLM7" s="53"/>
      <c r="RLN7" s="53"/>
      <c r="RLO7" s="53"/>
      <c r="RLP7" s="53"/>
      <c r="RLQ7" s="53"/>
      <c r="RLR7" s="53"/>
      <c r="RLS7" s="53"/>
      <c r="RLT7" s="53"/>
      <c r="RLU7" s="53"/>
      <c r="RLV7" s="53"/>
      <c r="RLW7" s="53"/>
      <c r="RLX7" s="53"/>
      <c r="RLY7" s="53"/>
      <c r="RLZ7" s="53"/>
      <c r="RMA7" s="53"/>
      <c r="RMB7" s="53"/>
      <c r="RMC7" s="53"/>
      <c r="RMD7" s="53"/>
      <c r="RME7" s="53"/>
      <c r="RMF7" s="53"/>
      <c r="RMG7" s="53"/>
      <c r="RMH7" s="53"/>
      <c r="RMI7" s="53"/>
      <c r="RMJ7" s="53"/>
      <c r="RMK7" s="53"/>
      <c r="RML7" s="53"/>
      <c r="RMM7" s="53"/>
      <c r="RMN7" s="53"/>
      <c r="RMO7" s="53"/>
      <c r="RMP7" s="53"/>
      <c r="RMQ7" s="53"/>
      <c r="RMR7" s="53"/>
      <c r="RMS7" s="53"/>
      <c r="RMT7" s="53"/>
      <c r="RMU7" s="53"/>
      <c r="RMV7" s="53"/>
      <c r="RMW7" s="53"/>
      <c r="RMX7" s="53"/>
      <c r="RMY7" s="53"/>
      <c r="RMZ7" s="53"/>
      <c r="RNA7" s="53"/>
      <c r="RNB7" s="53"/>
      <c r="RNC7" s="53"/>
      <c r="RND7" s="53"/>
      <c r="RNE7" s="53"/>
      <c r="RNF7" s="53"/>
      <c r="RNG7" s="53"/>
      <c r="RNH7" s="53"/>
      <c r="RNI7" s="53"/>
      <c r="RNJ7" s="53"/>
      <c r="RNK7" s="53"/>
      <c r="RNL7" s="53"/>
      <c r="RNM7" s="53"/>
      <c r="RNN7" s="53"/>
      <c r="RNO7" s="53"/>
      <c r="RNP7" s="53"/>
      <c r="RNQ7" s="53"/>
      <c r="RNR7" s="53"/>
      <c r="RNS7" s="53"/>
      <c r="RNT7" s="53"/>
      <c r="RNU7" s="53"/>
      <c r="RNV7" s="53"/>
      <c r="RNW7" s="53"/>
      <c r="RNX7" s="53"/>
      <c r="RNY7" s="53"/>
      <c r="RNZ7" s="53"/>
      <c r="ROA7" s="53"/>
      <c r="ROB7" s="53"/>
      <c r="ROC7" s="53"/>
      <c r="ROD7" s="53"/>
      <c r="ROE7" s="53"/>
      <c r="ROF7" s="53"/>
      <c r="ROG7" s="53"/>
      <c r="ROH7" s="53"/>
      <c r="ROI7" s="53"/>
      <c r="ROJ7" s="53"/>
      <c r="ROK7" s="53"/>
      <c r="ROL7" s="53"/>
      <c r="ROM7" s="53"/>
      <c r="RON7" s="53"/>
      <c r="ROO7" s="53"/>
      <c r="ROP7" s="53"/>
      <c r="ROQ7" s="53"/>
      <c r="ROR7" s="53"/>
      <c r="ROS7" s="53"/>
      <c r="ROT7" s="53"/>
      <c r="ROU7" s="53"/>
      <c r="ROV7" s="53"/>
      <c r="ROW7" s="53"/>
      <c r="ROX7" s="53"/>
      <c r="ROY7" s="53"/>
      <c r="ROZ7" s="53"/>
      <c r="RPA7" s="53"/>
      <c r="RPB7" s="53"/>
      <c r="RPC7" s="53"/>
      <c r="RPD7" s="53"/>
      <c r="RPE7" s="53"/>
      <c r="RPF7" s="53"/>
      <c r="RPG7" s="53"/>
      <c r="RPH7" s="53"/>
      <c r="RPI7" s="53"/>
      <c r="RPJ7" s="53"/>
      <c r="RPK7" s="53"/>
      <c r="RPL7" s="53"/>
      <c r="RPM7" s="53"/>
      <c r="RPN7" s="53"/>
      <c r="RPO7" s="53"/>
      <c r="RPP7" s="53"/>
      <c r="RPQ7" s="53"/>
      <c r="RPR7" s="53"/>
      <c r="RPS7" s="53"/>
      <c r="RPT7" s="53"/>
      <c r="RPU7" s="53"/>
      <c r="RPV7" s="53"/>
      <c r="RPW7" s="53"/>
      <c r="RPX7" s="53"/>
      <c r="RPY7" s="53"/>
      <c r="RPZ7" s="53"/>
      <c r="RQA7" s="53"/>
      <c r="RQB7" s="53"/>
      <c r="RQC7" s="53"/>
      <c r="RQD7" s="53"/>
      <c r="RQE7" s="53"/>
      <c r="RQF7" s="53"/>
      <c r="RQG7" s="53"/>
      <c r="RQH7" s="53"/>
      <c r="RQI7" s="53"/>
      <c r="RQJ7" s="53"/>
      <c r="RQK7" s="53"/>
      <c r="RQL7" s="53"/>
      <c r="RQM7" s="53"/>
      <c r="RQN7" s="53"/>
      <c r="RQO7" s="53"/>
      <c r="RQP7" s="53"/>
      <c r="RQQ7" s="53"/>
      <c r="RQR7" s="53"/>
      <c r="RQS7" s="53"/>
      <c r="RQT7" s="53"/>
      <c r="RQU7" s="53"/>
      <c r="RQV7" s="53"/>
      <c r="RQW7" s="53"/>
      <c r="RQX7" s="53"/>
      <c r="RQY7" s="53"/>
      <c r="RQZ7" s="53"/>
      <c r="RRA7" s="53"/>
      <c r="RRB7" s="53"/>
      <c r="RRC7" s="53"/>
      <c r="RRD7" s="53"/>
      <c r="RRE7" s="53"/>
      <c r="RRF7" s="53"/>
      <c r="RRG7" s="53"/>
      <c r="RRH7" s="53"/>
      <c r="RRI7" s="53"/>
      <c r="RRJ7" s="53"/>
      <c r="RRK7" s="53"/>
      <c r="RRL7" s="53"/>
      <c r="RRM7" s="53"/>
      <c r="RRN7" s="53"/>
      <c r="RRO7" s="53"/>
      <c r="RRP7" s="53"/>
      <c r="RRQ7" s="53"/>
      <c r="RRR7" s="53"/>
      <c r="RRS7" s="53"/>
      <c r="RRT7" s="53"/>
      <c r="RRU7" s="53"/>
      <c r="RRV7" s="53"/>
      <c r="RRW7" s="53"/>
      <c r="RRX7" s="53"/>
      <c r="RRY7" s="53"/>
      <c r="RRZ7" s="53"/>
      <c r="RSA7" s="53"/>
      <c r="RSB7" s="53"/>
      <c r="RSC7" s="53"/>
      <c r="RSD7" s="53"/>
      <c r="RSE7" s="53"/>
      <c r="RSF7" s="53"/>
      <c r="RSG7" s="53"/>
      <c r="RSH7" s="53"/>
      <c r="RSI7" s="53"/>
      <c r="RSJ7" s="53"/>
      <c r="RSK7" s="53"/>
      <c r="RSL7" s="53"/>
      <c r="RSM7" s="53"/>
      <c r="RSN7" s="53"/>
      <c r="RSO7" s="53"/>
      <c r="RSP7" s="53"/>
      <c r="RSQ7" s="53"/>
      <c r="RSR7" s="53"/>
      <c r="RSS7" s="53"/>
      <c r="RST7" s="53"/>
      <c r="RSU7" s="53"/>
      <c r="RSV7" s="53"/>
      <c r="RSW7" s="53"/>
      <c r="RSX7" s="53"/>
      <c r="RSY7" s="53"/>
      <c r="RSZ7" s="53"/>
      <c r="RTA7" s="53"/>
      <c r="RTB7" s="53"/>
      <c r="RTC7" s="53"/>
      <c r="RTD7" s="53"/>
      <c r="RTE7" s="53"/>
      <c r="RTF7" s="53"/>
      <c r="RTG7" s="53"/>
      <c r="RTH7" s="53"/>
      <c r="RTI7" s="53"/>
      <c r="RTJ7" s="53"/>
      <c r="RTK7" s="53"/>
      <c r="RTL7" s="53"/>
      <c r="RTM7" s="53"/>
      <c r="RTN7" s="53"/>
      <c r="RTO7" s="53"/>
      <c r="RTP7" s="53"/>
      <c r="RTQ7" s="53"/>
      <c r="RTR7" s="53"/>
      <c r="RTS7" s="53"/>
      <c r="RTT7" s="53"/>
      <c r="RTU7" s="53"/>
      <c r="RTV7" s="53"/>
      <c r="RTW7" s="53"/>
      <c r="RTX7" s="53"/>
      <c r="RTY7" s="53"/>
      <c r="RTZ7" s="53"/>
      <c r="RUA7" s="53"/>
      <c r="RUB7" s="53"/>
      <c r="RUC7" s="53"/>
      <c r="RUD7" s="53"/>
      <c r="RUE7" s="53"/>
      <c r="RUF7" s="53"/>
      <c r="RUG7" s="53"/>
      <c r="RUH7" s="53"/>
      <c r="RUI7" s="53"/>
      <c r="RUJ7" s="53"/>
      <c r="RUK7" s="53"/>
      <c r="RUL7" s="53"/>
      <c r="RUM7" s="53"/>
      <c r="RUN7" s="53"/>
      <c r="RUO7" s="53"/>
      <c r="RUP7" s="53"/>
      <c r="RUQ7" s="53"/>
      <c r="RUR7" s="53"/>
      <c r="RUS7" s="53"/>
      <c r="RUT7" s="53"/>
      <c r="RUU7" s="53"/>
      <c r="RUV7" s="53"/>
      <c r="RUW7" s="53"/>
      <c r="RUX7" s="53"/>
      <c r="RUY7" s="53"/>
      <c r="RUZ7" s="53"/>
      <c r="RVA7" s="53"/>
      <c r="RVB7" s="53"/>
      <c r="RVC7" s="53"/>
      <c r="RVD7" s="53"/>
      <c r="RVE7" s="53"/>
      <c r="RVF7" s="53"/>
      <c r="RVG7" s="53"/>
      <c r="RVH7" s="53"/>
      <c r="RVI7" s="53"/>
      <c r="RVJ7" s="53"/>
      <c r="RVK7" s="53"/>
      <c r="RVL7" s="53"/>
      <c r="RVM7" s="53"/>
      <c r="RVN7" s="53"/>
      <c r="RVO7" s="53"/>
      <c r="RVP7" s="53"/>
      <c r="RVQ7" s="53"/>
      <c r="RVR7" s="53"/>
      <c r="RVS7" s="53"/>
      <c r="RVT7" s="53"/>
      <c r="RVU7" s="53"/>
      <c r="RVV7" s="53"/>
      <c r="RVW7" s="53"/>
      <c r="RVX7" s="53"/>
      <c r="RVY7" s="53"/>
      <c r="RVZ7" s="53"/>
      <c r="RWA7" s="53"/>
      <c r="RWB7" s="53"/>
      <c r="RWC7" s="53"/>
      <c r="RWD7" s="53"/>
      <c r="RWE7" s="53"/>
      <c r="RWF7" s="53"/>
      <c r="RWG7" s="53"/>
      <c r="RWH7" s="53"/>
      <c r="RWI7" s="53"/>
      <c r="RWJ7" s="53"/>
      <c r="RWK7" s="53"/>
      <c r="RWL7" s="53"/>
      <c r="RWM7" s="53"/>
      <c r="RWN7" s="53"/>
      <c r="RWO7" s="53"/>
      <c r="RWP7" s="53"/>
      <c r="RWQ7" s="53"/>
      <c r="RWR7" s="53"/>
      <c r="RWS7" s="53"/>
      <c r="RWT7" s="53"/>
      <c r="RWU7" s="53"/>
      <c r="RWV7" s="53"/>
      <c r="RWW7" s="53"/>
      <c r="RWX7" s="53"/>
      <c r="RWY7" s="53"/>
      <c r="RWZ7" s="53"/>
      <c r="RXA7" s="53"/>
      <c r="RXB7" s="53"/>
      <c r="RXC7" s="53"/>
      <c r="RXD7" s="53"/>
      <c r="RXE7" s="53"/>
      <c r="RXF7" s="53"/>
      <c r="RXG7" s="53"/>
      <c r="RXH7" s="53"/>
      <c r="RXI7" s="53"/>
      <c r="RXJ7" s="53"/>
      <c r="RXK7" s="53"/>
      <c r="RXL7" s="53"/>
      <c r="RXM7" s="53"/>
      <c r="RXN7" s="53"/>
      <c r="RXO7" s="53"/>
      <c r="RXP7" s="53"/>
      <c r="RXQ7" s="53"/>
      <c r="RXR7" s="53"/>
      <c r="RXS7" s="53"/>
      <c r="RXT7" s="53"/>
      <c r="RXU7" s="53"/>
      <c r="RXV7" s="53"/>
      <c r="RXW7" s="53"/>
      <c r="RXX7" s="53"/>
      <c r="RXY7" s="53"/>
      <c r="RXZ7" s="53"/>
      <c r="RYA7" s="53"/>
      <c r="RYB7" s="53"/>
      <c r="RYC7" s="53"/>
      <c r="RYD7" s="53"/>
      <c r="RYE7" s="53"/>
      <c r="RYF7" s="53"/>
      <c r="RYG7" s="53"/>
      <c r="RYH7" s="53"/>
      <c r="RYI7" s="53"/>
      <c r="RYJ7" s="53"/>
      <c r="RYK7" s="53"/>
      <c r="RYL7" s="53"/>
      <c r="RYM7" s="53"/>
      <c r="RYN7" s="53"/>
      <c r="RYO7" s="53"/>
      <c r="RYP7" s="53"/>
      <c r="RYQ7" s="53"/>
      <c r="RYR7" s="53"/>
      <c r="RYS7" s="53"/>
      <c r="RYT7" s="53"/>
      <c r="RYU7" s="53"/>
      <c r="RYV7" s="53"/>
      <c r="RYW7" s="53"/>
      <c r="RYX7" s="53"/>
      <c r="RYY7" s="53"/>
      <c r="RYZ7" s="53"/>
      <c r="RZA7" s="53"/>
      <c r="RZB7" s="53"/>
      <c r="RZC7" s="53"/>
      <c r="RZD7" s="53"/>
      <c r="RZE7" s="53"/>
      <c r="RZF7" s="53"/>
      <c r="RZG7" s="53"/>
      <c r="RZH7" s="53"/>
      <c r="RZI7" s="53"/>
      <c r="RZJ7" s="53"/>
      <c r="RZK7" s="53"/>
      <c r="RZL7" s="53"/>
      <c r="RZM7" s="53"/>
      <c r="RZN7" s="53"/>
      <c r="RZO7" s="53"/>
      <c r="RZP7" s="53"/>
      <c r="RZQ7" s="53"/>
      <c r="RZR7" s="53"/>
      <c r="RZS7" s="53"/>
      <c r="RZT7" s="53"/>
      <c r="RZU7" s="53"/>
      <c r="RZV7" s="53"/>
      <c r="RZW7" s="53"/>
      <c r="RZX7" s="53"/>
      <c r="RZY7" s="53"/>
      <c r="RZZ7" s="53"/>
      <c r="SAA7" s="53"/>
      <c r="SAB7" s="53"/>
      <c r="SAC7" s="53"/>
      <c r="SAD7" s="53"/>
      <c r="SAE7" s="53"/>
      <c r="SAF7" s="53"/>
      <c r="SAG7" s="53"/>
      <c r="SAH7" s="53"/>
      <c r="SAI7" s="53"/>
      <c r="SAJ7" s="53"/>
      <c r="SAK7" s="53"/>
      <c r="SAL7" s="53"/>
      <c r="SAM7" s="53"/>
      <c r="SAN7" s="53"/>
      <c r="SAO7" s="53"/>
      <c r="SAP7" s="53"/>
      <c r="SAQ7" s="53"/>
      <c r="SAR7" s="53"/>
      <c r="SAS7" s="53"/>
      <c r="SAT7" s="53"/>
      <c r="SAU7" s="53"/>
      <c r="SAV7" s="53"/>
      <c r="SAW7" s="53"/>
      <c r="SAX7" s="53"/>
      <c r="SAY7" s="53"/>
      <c r="SAZ7" s="53"/>
      <c r="SBA7" s="53"/>
      <c r="SBB7" s="53"/>
      <c r="SBC7" s="53"/>
      <c r="SBD7" s="53"/>
      <c r="SBE7" s="53"/>
      <c r="SBF7" s="53"/>
      <c r="SBG7" s="53"/>
      <c r="SBH7" s="53"/>
      <c r="SBI7" s="53"/>
      <c r="SBJ7" s="53"/>
      <c r="SBK7" s="53"/>
      <c r="SBL7" s="53"/>
      <c r="SBM7" s="53"/>
      <c r="SBN7" s="53"/>
      <c r="SBO7" s="53"/>
      <c r="SBP7" s="53"/>
      <c r="SBQ7" s="53"/>
      <c r="SBR7" s="53"/>
      <c r="SBS7" s="53"/>
      <c r="SBT7" s="53"/>
      <c r="SBU7" s="53"/>
      <c r="SBV7" s="53"/>
      <c r="SBW7" s="53"/>
      <c r="SBX7" s="53"/>
      <c r="SBY7" s="53"/>
      <c r="SBZ7" s="53"/>
      <c r="SCA7" s="53"/>
      <c r="SCB7" s="53"/>
      <c r="SCC7" s="53"/>
      <c r="SCD7" s="53"/>
      <c r="SCE7" s="53"/>
      <c r="SCF7" s="53"/>
      <c r="SCG7" s="53"/>
      <c r="SCH7" s="53"/>
      <c r="SCI7" s="53"/>
      <c r="SCJ7" s="53"/>
      <c r="SCK7" s="53"/>
      <c r="SCL7" s="53"/>
      <c r="SCM7" s="53"/>
      <c r="SCN7" s="53"/>
      <c r="SCO7" s="53"/>
      <c r="SCP7" s="53"/>
      <c r="SCQ7" s="53"/>
      <c r="SCR7" s="53"/>
      <c r="SCS7" s="53"/>
      <c r="SCT7" s="53"/>
      <c r="SCU7" s="53"/>
      <c r="SCV7" s="53"/>
      <c r="SCW7" s="53"/>
      <c r="SCX7" s="53"/>
      <c r="SCY7" s="53"/>
      <c r="SCZ7" s="53"/>
      <c r="SDA7" s="53"/>
      <c r="SDB7" s="53"/>
      <c r="SDC7" s="53"/>
      <c r="SDD7" s="53"/>
      <c r="SDE7" s="53"/>
      <c r="SDF7" s="53"/>
      <c r="SDG7" s="53"/>
      <c r="SDH7" s="53"/>
      <c r="SDI7" s="53"/>
      <c r="SDJ7" s="53"/>
      <c r="SDK7" s="53"/>
      <c r="SDL7" s="53"/>
      <c r="SDM7" s="53"/>
      <c r="SDN7" s="53"/>
      <c r="SDO7" s="53"/>
      <c r="SDP7" s="53"/>
      <c r="SDQ7" s="53"/>
      <c r="SDR7" s="53"/>
      <c r="SDS7" s="53"/>
      <c r="SDT7" s="53"/>
      <c r="SDU7" s="53"/>
      <c r="SDV7" s="53"/>
      <c r="SDW7" s="53"/>
      <c r="SDX7" s="53"/>
      <c r="SDY7" s="53"/>
      <c r="SDZ7" s="53"/>
      <c r="SEA7" s="53"/>
      <c r="SEB7" s="53"/>
      <c r="SEC7" s="53"/>
      <c r="SED7" s="53"/>
      <c r="SEE7" s="53"/>
      <c r="SEF7" s="53"/>
      <c r="SEG7" s="53"/>
      <c r="SEH7" s="53"/>
      <c r="SEI7" s="53"/>
      <c r="SEJ7" s="53"/>
      <c r="SEK7" s="53"/>
      <c r="SEL7" s="53"/>
      <c r="SEM7" s="53"/>
      <c r="SEN7" s="53"/>
      <c r="SEO7" s="53"/>
      <c r="SEP7" s="53"/>
      <c r="SEQ7" s="53"/>
      <c r="SER7" s="53"/>
      <c r="SES7" s="53"/>
      <c r="SET7" s="53"/>
      <c r="SEU7" s="53"/>
      <c r="SEV7" s="53"/>
      <c r="SEW7" s="53"/>
      <c r="SEX7" s="53"/>
      <c r="SEY7" s="53"/>
      <c r="SEZ7" s="53"/>
      <c r="SFA7" s="53"/>
      <c r="SFB7" s="53"/>
      <c r="SFC7" s="53"/>
      <c r="SFD7" s="53"/>
      <c r="SFE7" s="53"/>
      <c r="SFF7" s="53"/>
      <c r="SFG7" s="53"/>
      <c r="SFH7" s="53"/>
      <c r="SFI7" s="53"/>
      <c r="SFJ7" s="53"/>
      <c r="SFK7" s="53"/>
      <c r="SFL7" s="53"/>
      <c r="SFM7" s="53"/>
      <c r="SFN7" s="53"/>
      <c r="SFO7" s="53"/>
      <c r="SFP7" s="53"/>
      <c r="SFQ7" s="53"/>
      <c r="SFR7" s="53"/>
      <c r="SFS7" s="53"/>
      <c r="SFT7" s="53"/>
      <c r="SFU7" s="53"/>
      <c r="SFV7" s="53"/>
      <c r="SFW7" s="53"/>
      <c r="SFX7" s="53"/>
      <c r="SFY7" s="53"/>
      <c r="SFZ7" s="53"/>
      <c r="SGA7" s="53"/>
      <c r="SGB7" s="53"/>
      <c r="SGC7" s="53"/>
      <c r="SGD7" s="53"/>
      <c r="SGE7" s="53"/>
      <c r="SGF7" s="53"/>
      <c r="SGG7" s="53"/>
      <c r="SGH7" s="53"/>
      <c r="SGI7" s="53"/>
      <c r="SGJ7" s="53"/>
      <c r="SGK7" s="53"/>
      <c r="SGL7" s="53"/>
      <c r="SGM7" s="53"/>
      <c r="SGN7" s="53"/>
      <c r="SGO7" s="53"/>
      <c r="SGP7" s="53"/>
      <c r="SGQ7" s="53"/>
      <c r="SGR7" s="53"/>
      <c r="SGS7" s="53"/>
      <c r="SGT7" s="53"/>
      <c r="SGU7" s="53"/>
      <c r="SGV7" s="53"/>
      <c r="SGW7" s="53"/>
      <c r="SGX7" s="53"/>
      <c r="SGY7" s="53"/>
      <c r="SGZ7" s="53"/>
      <c r="SHA7" s="53"/>
      <c r="SHB7" s="53"/>
      <c r="SHC7" s="53"/>
      <c r="SHD7" s="53"/>
      <c r="SHE7" s="53"/>
      <c r="SHF7" s="53"/>
      <c r="SHG7" s="53"/>
      <c r="SHH7" s="53"/>
      <c r="SHI7" s="53"/>
      <c r="SHJ7" s="53"/>
      <c r="SHK7" s="53"/>
      <c r="SHL7" s="53"/>
      <c r="SHM7" s="53"/>
      <c r="SHN7" s="53"/>
      <c r="SHO7" s="53"/>
      <c r="SHP7" s="53"/>
      <c r="SHQ7" s="53"/>
      <c r="SHR7" s="53"/>
      <c r="SHS7" s="53"/>
      <c r="SHT7" s="53"/>
      <c r="SHU7" s="53"/>
      <c r="SHV7" s="53"/>
      <c r="SHW7" s="53"/>
      <c r="SHX7" s="53"/>
      <c r="SHY7" s="53"/>
      <c r="SHZ7" s="53"/>
      <c r="SIA7" s="53"/>
      <c r="SIB7" s="53"/>
      <c r="SIC7" s="53"/>
      <c r="SID7" s="53"/>
      <c r="SIE7" s="53"/>
      <c r="SIF7" s="53"/>
      <c r="SIG7" s="53"/>
      <c r="SIH7" s="53"/>
      <c r="SII7" s="53"/>
      <c r="SIJ7" s="53"/>
      <c r="SIK7" s="53"/>
      <c r="SIL7" s="53"/>
      <c r="SIM7" s="53"/>
      <c r="SIN7" s="53"/>
      <c r="SIO7" s="53"/>
      <c r="SIP7" s="53"/>
      <c r="SIQ7" s="53"/>
      <c r="SIR7" s="53"/>
      <c r="SIS7" s="53"/>
      <c r="SIT7" s="53"/>
      <c r="SIU7" s="53"/>
      <c r="SIV7" s="53"/>
      <c r="SIW7" s="53"/>
      <c r="SIX7" s="53"/>
      <c r="SIY7" s="53"/>
      <c r="SIZ7" s="53"/>
      <c r="SJA7" s="53"/>
      <c r="SJB7" s="53"/>
      <c r="SJC7" s="53"/>
      <c r="SJD7" s="53"/>
      <c r="SJE7" s="53"/>
      <c r="SJF7" s="53"/>
      <c r="SJG7" s="53"/>
      <c r="SJH7" s="53"/>
      <c r="SJI7" s="53"/>
      <c r="SJJ7" s="53"/>
      <c r="SJK7" s="53"/>
      <c r="SJL7" s="53"/>
      <c r="SJM7" s="53"/>
      <c r="SJN7" s="53"/>
      <c r="SJO7" s="53"/>
      <c r="SJP7" s="53"/>
      <c r="SJQ7" s="53"/>
      <c r="SJR7" s="53"/>
      <c r="SJS7" s="53"/>
      <c r="SJT7" s="53"/>
      <c r="SJU7" s="53"/>
      <c r="SJV7" s="53"/>
      <c r="SJW7" s="53"/>
      <c r="SJX7" s="53"/>
      <c r="SJY7" s="53"/>
      <c r="SJZ7" s="53"/>
      <c r="SKA7" s="53"/>
      <c r="SKB7" s="53"/>
      <c r="SKC7" s="53"/>
      <c r="SKD7" s="53"/>
      <c r="SKE7" s="53"/>
      <c r="SKF7" s="53"/>
      <c r="SKG7" s="53"/>
      <c r="SKH7" s="53"/>
      <c r="SKI7" s="53"/>
      <c r="SKJ7" s="53"/>
      <c r="SKK7" s="53"/>
      <c r="SKL7" s="53"/>
      <c r="SKM7" s="53"/>
      <c r="SKN7" s="53"/>
      <c r="SKO7" s="53"/>
      <c r="SKP7" s="53"/>
      <c r="SKQ7" s="53"/>
      <c r="SKR7" s="53"/>
      <c r="SKS7" s="53"/>
      <c r="SKT7" s="53"/>
      <c r="SKU7" s="53"/>
      <c r="SKV7" s="53"/>
      <c r="SKW7" s="53"/>
      <c r="SKX7" s="53"/>
      <c r="SKY7" s="53"/>
      <c r="SKZ7" s="53"/>
      <c r="SLA7" s="53"/>
      <c r="SLB7" s="53"/>
      <c r="SLC7" s="53"/>
      <c r="SLD7" s="53"/>
      <c r="SLE7" s="53"/>
      <c r="SLF7" s="53"/>
      <c r="SLG7" s="53"/>
      <c r="SLH7" s="53"/>
      <c r="SLI7" s="53"/>
      <c r="SLJ7" s="53"/>
      <c r="SLK7" s="53"/>
      <c r="SLL7" s="53"/>
      <c r="SLM7" s="53"/>
      <c r="SLN7" s="53"/>
      <c r="SLO7" s="53"/>
      <c r="SLP7" s="53"/>
      <c r="SLQ7" s="53"/>
      <c r="SLR7" s="53"/>
      <c r="SLS7" s="53"/>
      <c r="SLT7" s="53"/>
      <c r="SLU7" s="53"/>
      <c r="SLV7" s="53"/>
      <c r="SLW7" s="53"/>
      <c r="SLX7" s="53"/>
      <c r="SLY7" s="53"/>
      <c r="SLZ7" s="53"/>
      <c r="SMA7" s="53"/>
      <c r="SMB7" s="53"/>
      <c r="SMC7" s="53"/>
      <c r="SMD7" s="53"/>
      <c r="SME7" s="53"/>
      <c r="SMF7" s="53"/>
      <c r="SMG7" s="53"/>
      <c r="SMH7" s="53"/>
      <c r="SMI7" s="53"/>
      <c r="SMJ7" s="53"/>
      <c r="SMK7" s="53"/>
      <c r="SML7" s="53"/>
      <c r="SMM7" s="53"/>
      <c r="SMN7" s="53"/>
      <c r="SMO7" s="53"/>
      <c r="SMP7" s="53"/>
      <c r="SMQ7" s="53"/>
      <c r="SMR7" s="53"/>
      <c r="SMS7" s="53"/>
      <c r="SMT7" s="53"/>
      <c r="SMU7" s="53"/>
      <c r="SMV7" s="53"/>
      <c r="SMW7" s="53"/>
      <c r="SMX7" s="53"/>
      <c r="SMY7" s="53"/>
      <c r="SMZ7" s="53"/>
      <c r="SNA7" s="53"/>
      <c r="SNB7" s="53"/>
      <c r="SNC7" s="53"/>
      <c r="SND7" s="53"/>
      <c r="SNE7" s="53"/>
      <c r="SNF7" s="53"/>
      <c r="SNG7" s="53"/>
      <c r="SNH7" s="53"/>
      <c r="SNI7" s="53"/>
      <c r="SNJ7" s="53"/>
      <c r="SNK7" s="53"/>
      <c r="SNL7" s="53"/>
      <c r="SNM7" s="53"/>
      <c r="SNN7" s="53"/>
      <c r="SNO7" s="53"/>
      <c r="SNP7" s="53"/>
      <c r="SNQ7" s="53"/>
      <c r="SNR7" s="53"/>
      <c r="SNS7" s="53"/>
      <c r="SNT7" s="53"/>
      <c r="SNU7" s="53"/>
      <c r="SNV7" s="53"/>
      <c r="SNW7" s="53"/>
      <c r="SNX7" s="53"/>
      <c r="SNY7" s="53"/>
      <c r="SNZ7" s="53"/>
      <c r="SOA7" s="53"/>
      <c r="SOB7" s="53"/>
      <c r="SOC7" s="53"/>
      <c r="SOD7" s="53"/>
      <c r="SOE7" s="53"/>
      <c r="SOF7" s="53"/>
      <c r="SOG7" s="53"/>
      <c r="SOH7" s="53"/>
      <c r="SOI7" s="53"/>
      <c r="SOJ7" s="53"/>
      <c r="SOK7" s="53"/>
      <c r="SOL7" s="53"/>
      <c r="SOM7" s="53"/>
      <c r="SON7" s="53"/>
      <c r="SOO7" s="53"/>
      <c r="SOP7" s="53"/>
      <c r="SOQ7" s="53"/>
      <c r="SOR7" s="53"/>
      <c r="SOS7" s="53"/>
      <c r="SOT7" s="53"/>
      <c r="SOU7" s="53"/>
      <c r="SOV7" s="53"/>
      <c r="SOW7" s="53"/>
      <c r="SOX7" s="53"/>
      <c r="SOY7" s="53"/>
      <c r="SOZ7" s="53"/>
      <c r="SPA7" s="53"/>
      <c r="SPB7" s="53"/>
      <c r="SPC7" s="53"/>
      <c r="SPD7" s="53"/>
      <c r="SPE7" s="53"/>
      <c r="SPF7" s="53"/>
      <c r="SPG7" s="53"/>
      <c r="SPH7" s="53"/>
      <c r="SPI7" s="53"/>
      <c r="SPJ7" s="53"/>
      <c r="SPK7" s="53"/>
      <c r="SPL7" s="53"/>
      <c r="SPM7" s="53"/>
      <c r="SPN7" s="53"/>
      <c r="SPO7" s="53"/>
      <c r="SPP7" s="53"/>
      <c r="SPQ7" s="53"/>
      <c r="SPR7" s="53"/>
      <c r="SPS7" s="53"/>
      <c r="SPT7" s="53"/>
      <c r="SPU7" s="53"/>
      <c r="SPV7" s="53"/>
      <c r="SPW7" s="53"/>
      <c r="SPX7" s="53"/>
      <c r="SPY7" s="53"/>
      <c r="SPZ7" s="53"/>
      <c r="SQA7" s="53"/>
      <c r="SQB7" s="53"/>
      <c r="SQC7" s="53"/>
      <c r="SQD7" s="53"/>
      <c r="SQE7" s="53"/>
      <c r="SQF7" s="53"/>
      <c r="SQG7" s="53"/>
      <c r="SQH7" s="53"/>
      <c r="SQI7" s="53"/>
      <c r="SQJ7" s="53"/>
      <c r="SQK7" s="53"/>
      <c r="SQL7" s="53"/>
      <c r="SQM7" s="53"/>
      <c r="SQN7" s="53"/>
      <c r="SQO7" s="53"/>
      <c r="SQP7" s="53"/>
      <c r="SQQ7" s="53"/>
      <c r="SQR7" s="53"/>
      <c r="SQS7" s="53"/>
      <c r="SQT7" s="53"/>
      <c r="SQU7" s="53"/>
      <c r="SQV7" s="53"/>
      <c r="SQW7" s="53"/>
      <c r="SQX7" s="53"/>
      <c r="SQY7" s="53"/>
      <c r="SQZ7" s="53"/>
      <c r="SRA7" s="53"/>
      <c r="SRB7" s="53"/>
      <c r="SRC7" s="53"/>
      <c r="SRD7" s="53"/>
      <c r="SRE7" s="53"/>
      <c r="SRF7" s="53"/>
      <c r="SRG7" s="53"/>
      <c r="SRH7" s="53"/>
      <c r="SRI7" s="53"/>
      <c r="SRJ7" s="53"/>
      <c r="SRK7" s="53"/>
      <c r="SRL7" s="53"/>
      <c r="SRM7" s="53"/>
      <c r="SRN7" s="53"/>
      <c r="SRO7" s="53"/>
      <c r="SRP7" s="53"/>
      <c r="SRQ7" s="53"/>
      <c r="SRR7" s="53"/>
      <c r="SRS7" s="53"/>
      <c r="SRT7" s="53"/>
      <c r="SRU7" s="53"/>
      <c r="SRV7" s="53"/>
      <c r="SRW7" s="53"/>
      <c r="SRX7" s="53"/>
      <c r="SRY7" s="53"/>
      <c r="SRZ7" s="53"/>
      <c r="SSA7" s="53"/>
      <c r="SSB7" s="53"/>
      <c r="SSC7" s="53"/>
      <c r="SSD7" s="53"/>
      <c r="SSE7" s="53"/>
      <c r="SSF7" s="53"/>
      <c r="SSG7" s="53"/>
      <c r="SSH7" s="53"/>
      <c r="SSI7" s="53"/>
      <c r="SSJ7" s="53"/>
      <c r="SSK7" s="53"/>
      <c r="SSL7" s="53"/>
      <c r="SSM7" s="53"/>
      <c r="SSN7" s="53"/>
      <c r="SSO7" s="53"/>
      <c r="SSP7" s="53"/>
      <c r="SSQ7" s="53"/>
      <c r="SSR7" s="53"/>
      <c r="SSS7" s="53"/>
      <c r="SST7" s="53"/>
      <c r="SSU7" s="53"/>
      <c r="SSV7" s="53"/>
      <c r="SSW7" s="53"/>
      <c r="SSX7" s="53"/>
      <c r="SSY7" s="53"/>
      <c r="SSZ7" s="53"/>
      <c r="STA7" s="53"/>
      <c r="STB7" s="53"/>
      <c r="STC7" s="53"/>
      <c r="STD7" s="53"/>
      <c r="STE7" s="53"/>
      <c r="STF7" s="53"/>
      <c r="STG7" s="53"/>
      <c r="STH7" s="53"/>
      <c r="STI7" s="53"/>
      <c r="STJ7" s="53"/>
      <c r="STK7" s="53"/>
      <c r="STL7" s="53"/>
      <c r="STM7" s="53"/>
      <c r="STN7" s="53"/>
      <c r="STO7" s="53"/>
      <c r="STP7" s="53"/>
      <c r="STQ7" s="53"/>
      <c r="STR7" s="53"/>
      <c r="STS7" s="53"/>
      <c r="STT7" s="53"/>
      <c r="STU7" s="53"/>
      <c r="STV7" s="53"/>
      <c r="STW7" s="53"/>
      <c r="STX7" s="53"/>
      <c r="STY7" s="53"/>
      <c r="STZ7" s="53"/>
      <c r="SUA7" s="53"/>
      <c r="SUB7" s="53"/>
      <c r="SUC7" s="53"/>
      <c r="SUD7" s="53"/>
      <c r="SUE7" s="53"/>
      <c r="SUF7" s="53"/>
      <c r="SUG7" s="53"/>
      <c r="SUH7" s="53"/>
      <c r="SUI7" s="53"/>
      <c r="SUJ7" s="53"/>
      <c r="SUK7" s="53"/>
      <c r="SUL7" s="53"/>
      <c r="SUM7" s="53"/>
      <c r="SUN7" s="53"/>
      <c r="SUO7" s="53"/>
      <c r="SUP7" s="53"/>
      <c r="SUQ7" s="53"/>
      <c r="SUR7" s="53"/>
      <c r="SUS7" s="53"/>
      <c r="SUT7" s="53"/>
      <c r="SUU7" s="53"/>
      <c r="SUV7" s="53"/>
      <c r="SUW7" s="53"/>
      <c r="SUX7" s="53"/>
      <c r="SUY7" s="53"/>
      <c r="SUZ7" s="53"/>
      <c r="SVA7" s="53"/>
      <c r="SVB7" s="53"/>
      <c r="SVC7" s="53"/>
      <c r="SVD7" s="53"/>
      <c r="SVE7" s="53"/>
      <c r="SVF7" s="53"/>
      <c r="SVG7" s="53"/>
      <c r="SVH7" s="53"/>
      <c r="SVI7" s="53"/>
      <c r="SVJ7" s="53"/>
      <c r="SVK7" s="53"/>
      <c r="SVL7" s="53"/>
      <c r="SVM7" s="53"/>
      <c r="SVN7" s="53"/>
      <c r="SVO7" s="53"/>
      <c r="SVP7" s="53"/>
      <c r="SVQ7" s="53"/>
      <c r="SVR7" s="53"/>
      <c r="SVS7" s="53"/>
      <c r="SVT7" s="53"/>
      <c r="SVU7" s="53"/>
      <c r="SVV7" s="53"/>
      <c r="SVW7" s="53"/>
      <c r="SVX7" s="53"/>
      <c r="SVY7" s="53"/>
      <c r="SVZ7" s="53"/>
      <c r="SWA7" s="53"/>
      <c r="SWB7" s="53"/>
      <c r="SWC7" s="53"/>
      <c r="SWD7" s="53"/>
      <c r="SWE7" s="53"/>
      <c r="SWF7" s="53"/>
      <c r="SWG7" s="53"/>
      <c r="SWH7" s="53"/>
      <c r="SWI7" s="53"/>
      <c r="SWJ7" s="53"/>
      <c r="SWK7" s="53"/>
      <c r="SWL7" s="53"/>
      <c r="SWM7" s="53"/>
      <c r="SWN7" s="53"/>
      <c r="SWO7" s="53"/>
      <c r="SWP7" s="53"/>
      <c r="SWQ7" s="53"/>
      <c r="SWR7" s="53"/>
      <c r="SWS7" s="53"/>
      <c r="SWT7" s="53"/>
      <c r="SWU7" s="53"/>
      <c r="SWV7" s="53"/>
      <c r="SWW7" s="53"/>
      <c r="SWX7" s="53"/>
      <c r="SWY7" s="53"/>
      <c r="SWZ7" s="53"/>
      <c r="SXA7" s="53"/>
      <c r="SXB7" s="53"/>
      <c r="SXC7" s="53"/>
      <c r="SXD7" s="53"/>
      <c r="SXE7" s="53"/>
      <c r="SXF7" s="53"/>
      <c r="SXG7" s="53"/>
      <c r="SXH7" s="53"/>
      <c r="SXI7" s="53"/>
      <c r="SXJ7" s="53"/>
      <c r="SXK7" s="53"/>
      <c r="SXL7" s="53"/>
      <c r="SXM7" s="53"/>
      <c r="SXN7" s="53"/>
      <c r="SXO7" s="53"/>
      <c r="SXP7" s="53"/>
      <c r="SXQ7" s="53"/>
      <c r="SXR7" s="53"/>
      <c r="SXS7" s="53"/>
      <c r="SXT7" s="53"/>
      <c r="SXU7" s="53"/>
      <c r="SXV7" s="53"/>
      <c r="SXW7" s="53"/>
      <c r="SXX7" s="53"/>
      <c r="SXY7" s="53"/>
      <c r="SXZ7" s="53"/>
      <c r="SYA7" s="53"/>
      <c r="SYB7" s="53"/>
      <c r="SYC7" s="53"/>
      <c r="SYD7" s="53"/>
      <c r="SYE7" s="53"/>
      <c r="SYF7" s="53"/>
      <c r="SYG7" s="53"/>
      <c r="SYH7" s="53"/>
      <c r="SYI7" s="53"/>
      <c r="SYJ7" s="53"/>
      <c r="SYK7" s="53"/>
      <c r="SYL7" s="53"/>
      <c r="SYM7" s="53"/>
      <c r="SYN7" s="53"/>
      <c r="SYO7" s="53"/>
      <c r="SYP7" s="53"/>
      <c r="SYQ7" s="53"/>
      <c r="SYR7" s="53"/>
      <c r="SYS7" s="53"/>
      <c r="SYT7" s="53"/>
      <c r="SYU7" s="53"/>
      <c r="SYV7" s="53"/>
      <c r="SYW7" s="53"/>
      <c r="SYX7" s="53"/>
      <c r="SYY7" s="53"/>
      <c r="SYZ7" s="53"/>
      <c r="SZA7" s="53"/>
      <c r="SZB7" s="53"/>
      <c r="SZC7" s="53"/>
      <c r="SZD7" s="53"/>
      <c r="SZE7" s="53"/>
      <c r="SZF7" s="53"/>
      <c r="SZG7" s="53"/>
      <c r="SZH7" s="53"/>
      <c r="SZI7" s="53"/>
      <c r="SZJ7" s="53"/>
      <c r="SZK7" s="53"/>
      <c r="SZL7" s="53"/>
      <c r="SZM7" s="53"/>
      <c r="SZN7" s="53"/>
      <c r="SZO7" s="53"/>
      <c r="SZP7" s="53"/>
      <c r="SZQ7" s="53"/>
      <c r="SZR7" s="53"/>
      <c r="SZS7" s="53"/>
      <c r="SZT7" s="53"/>
      <c r="SZU7" s="53"/>
      <c r="SZV7" s="53"/>
      <c r="SZW7" s="53"/>
      <c r="SZX7" s="53"/>
      <c r="SZY7" s="53"/>
      <c r="SZZ7" s="53"/>
      <c r="TAA7" s="53"/>
      <c r="TAB7" s="53"/>
      <c r="TAC7" s="53"/>
      <c r="TAD7" s="53"/>
      <c r="TAE7" s="53"/>
      <c r="TAF7" s="53"/>
      <c r="TAG7" s="53"/>
      <c r="TAH7" s="53"/>
      <c r="TAI7" s="53"/>
      <c r="TAJ7" s="53"/>
      <c r="TAK7" s="53"/>
      <c r="TAL7" s="53"/>
      <c r="TAM7" s="53"/>
      <c r="TAN7" s="53"/>
      <c r="TAO7" s="53"/>
      <c r="TAP7" s="53"/>
      <c r="TAQ7" s="53"/>
      <c r="TAR7" s="53"/>
      <c r="TAS7" s="53"/>
      <c r="TAT7" s="53"/>
      <c r="TAU7" s="53"/>
      <c r="TAV7" s="53"/>
      <c r="TAW7" s="53"/>
      <c r="TAX7" s="53"/>
      <c r="TAY7" s="53"/>
      <c r="TAZ7" s="53"/>
      <c r="TBA7" s="53"/>
      <c r="TBB7" s="53"/>
      <c r="TBC7" s="53"/>
      <c r="TBD7" s="53"/>
      <c r="TBE7" s="53"/>
      <c r="TBF7" s="53"/>
      <c r="TBG7" s="53"/>
      <c r="TBH7" s="53"/>
      <c r="TBI7" s="53"/>
      <c r="TBJ7" s="53"/>
      <c r="TBK7" s="53"/>
      <c r="TBL7" s="53"/>
      <c r="TBM7" s="53"/>
      <c r="TBN7" s="53"/>
      <c r="TBO7" s="53"/>
      <c r="TBP7" s="53"/>
      <c r="TBQ7" s="53"/>
      <c r="TBR7" s="53"/>
      <c r="TBS7" s="53"/>
      <c r="TBT7" s="53"/>
      <c r="TBU7" s="53"/>
      <c r="TBV7" s="53"/>
      <c r="TBW7" s="53"/>
      <c r="TBX7" s="53"/>
      <c r="TBY7" s="53"/>
      <c r="TBZ7" s="53"/>
      <c r="TCA7" s="53"/>
      <c r="TCB7" s="53"/>
      <c r="TCC7" s="53"/>
      <c r="TCD7" s="53"/>
      <c r="TCE7" s="53"/>
      <c r="TCF7" s="53"/>
      <c r="TCG7" s="53"/>
      <c r="TCH7" s="53"/>
      <c r="TCI7" s="53"/>
      <c r="TCJ7" s="53"/>
      <c r="TCK7" s="53"/>
      <c r="TCL7" s="53"/>
      <c r="TCM7" s="53"/>
      <c r="TCN7" s="53"/>
      <c r="TCO7" s="53"/>
      <c r="TCP7" s="53"/>
      <c r="TCQ7" s="53"/>
      <c r="TCR7" s="53"/>
      <c r="TCS7" s="53"/>
      <c r="TCT7" s="53"/>
      <c r="TCU7" s="53"/>
      <c r="TCV7" s="53"/>
      <c r="TCW7" s="53"/>
      <c r="TCX7" s="53"/>
      <c r="TCY7" s="53"/>
      <c r="TCZ7" s="53"/>
      <c r="TDA7" s="53"/>
      <c r="TDB7" s="53"/>
      <c r="TDC7" s="53"/>
      <c r="TDD7" s="53"/>
      <c r="TDE7" s="53"/>
      <c r="TDF7" s="53"/>
      <c r="TDG7" s="53"/>
      <c r="TDH7" s="53"/>
      <c r="TDI7" s="53"/>
      <c r="TDJ7" s="53"/>
      <c r="TDK7" s="53"/>
      <c r="TDL7" s="53"/>
      <c r="TDM7" s="53"/>
      <c r="TDN7" s="53"/>
      <c r="TDO7" s="53"/>
      <c r="TDP7" s="53"/>
      <c r="TDQ7" s="53"/>
      <c r="TDR7" s="53"/>
      <c r="TDS7" s="53"/>
      <c r="TDT7" s="53"/>
      <c r="TDU7" s="53"/>
      <c r="TDV7" s="53"/>
      <c r="TDW7" s="53"/>
      <c r="TDX7" s="53"/>
      <c r="TDY7" s="53"/>
      <c r="TDZ7" s="53"/>
      <c r="TEA7" s="53"/>
      <c r="TEB7" s="53"/>
      <c r="TEC7" s="53"/>
      <c r="TED7" s="53"/>
      <c r="TEE7" s="53"/>
      <c r="TEF7" s="53"/>
      <c r="TEG7" s="53"/>
      <c r="TEH7" s="53"/>
      <c r="TEI7" s="53"/>
      <c r="TEJ7" s="53"/>
      <c r="TEK7" s="53"/>
      <c r="TEL7" s="53"/>
      <c r="TEM7" s="53"/>
      <c r="TEN7" s="53"/>
      <c r="TEO7" s="53"/>
      <c r="TEP7" s="53"/>
      <c r="TEQ7" s="53"/>
      <c r="TER7" s="53"/>
      <c r="TES7" s="53"/>
      <c r="TET7" s="53"/>
      <c r="TEU7" s="53"/>
      <c r="TEV7" s="53"/>
      <c r="TEW7" s="53"/>
      <c r="TEX7" s="53"/>
      <c r="TEY7" s="53"/>
      <c r="TEZ7" s="53"/>
      <c r="TFA7" s="53"/>
      <c r="TFB7" s="53"/>
      <c r="TFC7" s="53"/>
      <c r="TFD7" s="53"/>
      <c r="TFE7" s="53"/>
      <c r="TFF7" s="53"/>
      <c r="TFG7" s="53"/>
      <c r="TFH7" s="53"/>
      <c r="TFI7" s="53"/>
      <c r="TFJ7" s="53"/>
      <c r="TFK7" s="53"/>
      <c r="TFL7" s="53"/>
      <c r="TFM7" s="53"/>
      <c r="TFN7" s="53"/>
      <c r="TFO7" s="53"/>
      <c r="TFP7" s="53"/>
      <c r="TFQ7" s="53"/>
      <c r="TFR7" s="53"/>
      <c r="TFS7" s="53"/>
      <c r="TFT7" s="53"/>
      <c r="TFU7" s="53"/>
      <c r="TFV7" s="53"/>
      <c r="TFW7" s="53"/>
      <c r="TFX7" s="53"/>
      <c r="TFY7" s="53"/>
      <c r="TFZ7" s="53"/>
      <c r="TGA7" s="53"/>
      <c r="TGB7" s="53"/>
      <c r="TGC7" s="53"/>
      <c r="TGD7" s="53"/>
      <c r="TGE7" s="53"/>
      <c r="TGF7" s="53"/>
      <c r="TGG7" s="53"/>
      <c r="TGH7" s="53"/>
      <c r="TGI7" s="53"/>
      <c r="TGJ7" s="53"/>
      <c r="TGK7" s="53"/>
      <c r="TGL7" s="53"/>
      <c r="TGM7" s="53"/>
      <c r="TGN7" s="53"/>
      <c r="TGO7" s="53"/>
      <c r="TGP7" s="53"/>
      <c r="TGQ7" s="53"/>
      <c r="TGR7" s="53"/>
      <c r="TGS7" s="53"/>
      <c r="TGT7" s="53"/>
      <c r="TGU7" s="53"/>
      <c r="TGV7" s="53"/>
      <c r="TGW7" s="53"/>
      <c r="TGX7" s="53"/>
      <c r="TGY7" s="53"/>
      <c r="TGZ7" s="53"/>
      <c r="THA7" s="53"/>
      <c r="THB7" s="53"/>
      <c r="THC7" s="53"/>
      <c r="THD7" s="53"/>
      <c r="THE7" s="53"/>
      <c r="THF7" s="53"/>
      <c r="THG7" s="53"/>
      <c r="THH7" s="53"/>
      <c r="THI7" s="53"/>
      <c r="THJ7" s="53"/>
      <c r="THK7" s="53"/>
      <c r="THL7" s="53"/>
      <c r="THM7" s="53"/>
      <c r="THN7" s="53"/>
      <c r="THO7" s="53"/>
      <c r="THP7" s="53"/>
      <c r="THQ7" s="53"/>
      <c r="THR7" s="53"/>
      <c r="THS7" s="53"/>
      <c r="THT7" s="53"/>
      <c r="THU7" s="53"/>
      <c r="THV7" s="53"/>
      <c r="THW7" s="53"/>
      <c r="THX7" s="53"/>
      <c r="THY7" s="53"/>
      <c r="THZ7" s="53"/>
      <c r="TIA7" s="53"/>
      <c r="TIB7" s="53"/>
      <c r="TIC7" s="53"/>
      <c r="TID7" s="53"/>
      <c r="TIE7" s="53"/>
      <c r="TIF7" s="53"/>
      <c r="TIG7" s="53"/>
      <c r="TIH7" s="53"/>
      <c r="TII7" s="53"/>
      <c r="TIJ7" s="53"/>
      <c r="TIK7" s="53"/>
      <c r="TIL7" s="53"/>
      <c r="TIM7" s="53"/>
      <c r="TIN7" s="53"/>
      <c r="TIO7" s="53"/>
      <c r="TIP7" s="53"/>
      <c r="TIQ7" s="53"/>
      <c r="TIR7" s="53"/>
      <c r="TIS7" s="53"/>
      <c r="TIT7" s="53"/>
      <c r="TIU7" s="53"/>
      <c r="TIV7" s="53"/>
      <c r="TIW7" s="53"/>
      <c r="TIX7" s="53"/>
      <c r="TIY7" s="53"/>
      <c r="TIZ7" s="53"/>
      <c r="TJA7" s="53"/>
      <c r="TJB7" s="53"/>
      <c r="TJC7" s="53"/>
      <c r="TJD7" s="53"/>
      <c r="TJE7" s="53"/>
      <c r="TJF7" s="53"/>
      <c r="TJG7" s="53"/>
      <c r="TJH7" s="53"/>
      <c r="TJI7" s="53"/>
      <c r="TJJ7" s="53"/>
      <c r="TJK7" s="53"/>
      <c r="TJL7" s="53"/>
      <c r="TJM7" s="53"/>
      <c r="TJN7" s="53"/>
      <c r="TJO7" s="53"/>
      <c r="TJP7" s="53"/>
      <c r="TJQ7" s="53"/>
      <c r="TJR7" s="53"/>
      <c r="TJS7" s="53"/>
      <c r="TJT7" s="53"/>
      <c r="TJU7" s="53"/>
      <c r="TJV7" s="53"/>
      <c r="TJW7" s="53"/>
      <c r="TJX7" s="53"/>
      <c r="TJY7" s="53"/>
      <c r="TJZ7" s="53"/>
      <c r="TKA7" s="53"/>
      <c r="TKB7" s="53"/>
      <c r="TKC7" s="53"/>
      <c r="TKD7" s="53"/>
      <c r="TKE7" s="53"/>
      <c r="TKF7" s="53"/>
      <c r="TKG7" s="53"/>
      <c r="TKH7" s="53"/>
      <c r="TKI7" s="53"/>
      <c r="TKJ7" s="53"/>
      <c r="TKK7" s="53"/>
      <c r="TKL7" s="53"/>
      <c r="TKM7" s="53"/>
      <c r="TKN7" s="53"/>
      <c r="TKO7" s="53"/>
      <c r="TKP7" s="53"/>
      <c r="TKQ7" s="53"/>
      <c r="TKR7" s="53"/>
      <c r="TKS7" s="53"/>
      <c r="TKT7" s="53"/>
      <c r="TKU7" s="53"/>
      <c r="TKV7" s="53"/>
      <c r="TKW7" s="53"/>
      <c r="TKX7" s="53"/>
      <c r="TKY7" s="53"/>
      <c r="TKZ7" s="53"/>
      <c r="TLA7" s="53"/>
      <c r="TLB7" s="53"/>
      <c r="TLC7" s="53"/>
      <c r="TLD7" s="53"/>
      <c r="TLE7" s="53"/>
      <c r="TLF7" s="53"/>
      <c r="TLG7" s="53"/>
      <c r="TLH7" s="53"/>
      <c r="TLI7" s="53"/>
      <c r="TLJ7" s="53"/>
      <c r="TLK7" s="53"/>
      <c r="TLL7" s="53"/>
      <c r="TLM7" s="53"/>
      <c r="TLN7" s="53"/>
      <c r="TLO7" s="53"/>
      <c r="TLP7" s="53"/>
      <c r="TLQ7" s="53"/>
      <c r="TLR7" s="53"/>
      <c r="TLS7" s="53"/>
      <c r="TLT7" s="53"/>
      <c r="TLU7" s="53"/>
      <c r="TLV7" s="53"/>
      <c r="TLW7" s="53"/>
      <c r="TLX7" s="53"/>
      <c r="TLY7" s="53"/>
      <c r="TLZ7" s="53"/>
      <c r="TMA7" s="53"/>
      <c r="TMB7" s="53"/>
      <c r="TMC7" s="53"/>
      <c r="TMD7" s="53"/>
      <c r="TME7" s="53"/>
      <c r="TMF7" s="53"/>
      <c r="TMG7" s="53"/>
      <c r="TMH7" s="53"/>
      <c r="TMI7" s="53"/>
      <c r="TMJ7" s="53"/>
      <c r="TMK7" s="53"/>
      <c r="TML7" s="53"/>
      <c r="TMM7" s="53"/>
      <c r="TMN7" s="53"/>
      <c r="TMO7" s="53"/>
      <c r="TMP7" s="53"/>
      <c r="TMQ7" s="53"/>
      <c r="TMR7" s="53"/>
      <c r="TMS7" s="53"/>
      <c r="TMT7" s="53"/>
      <c r="TMU7" s="53"/>
      <c r="TMV7" s="53"/>
      <c r="TMW7" s="53"/>
      <c r="TMX7" s="53"/>
      <c r="TMY7" s="53"/>
      <c r="TMZ7" s="53"/>
      <c r="TNA7" s="53"/>
      <c r="TNB7" s="53"/>
      <c r="TNC7" s="53"/>
      <c r="TND7" s="53"/>
      <c r="TNE7" s="53"/>
      <c r="TNF7" s="53"/>
      <c r="TNG7" s="53"/>
      <c r="TNH7" s="53"/>
      <c r="TNI7" s="53"/>
      <c r="TNJ7" s="53"/>
      <c r="TNK7" s="53"/>
      <c r="TNL7" s="53"/>
      <c r="TNM7" s="53"/>
      <c r="TNN7" s="53"/>
      <c r="TNO7" s="53"/>
      <c r="TNP7" s="53"/>
      <c r="TNQ7" s="53"/>
      <c r="TNR7" s="53"/>
      <c r="TNS7" s="53"/>
      <c r="TNT7" s="53"/>
      <c r="TNU7" s="53"/>
      <c r="TNV7" s="53"/>
      <c r="TNW7" s="53"/>
      <c r="TNX7" s="53"/>
      <c r="TNY7" s="53"/>
      <c r="TNZ7" s="53"/>
      <c r="TOA7" s="53"/>
      <c r="TOB7" s="53"/>
      <c r="TOC7" s="53"/>
      <c r="TOD7" s="53"/>
      <c r="TOE7" s="53"/>
      <c r="TOF7" s="53"/>
      <c r="TOG7" s="53"/>
      <c r="TOH7" s="53"/>
      <c r="TOI7" s="53"/>
      <c r="TOJ7" s="53"/>
      <c r="TOK7" s="53"/>
      <c r="TOL7" s="53"/>
      <c r="TOM7" s="53"/>
      <c r="TON7" s="53"/>
      <c r="TOO7" s="53"/>
      <c r="TOP7" s="53"/>
      <c r="TOQ7" s="53"/>
      <c r="TOR7" s="53"/>
      <c r="TOS7" s="53"/>
      <c r="TOT7" s="53"/>
      <c r="TOU7" s="53"/>
      <c r="TOV7" s="53"/>
      <c r="TOW7" s="53"/>
      <c r="TOX7" s="53"/>
      <c r="TOY7" s="53"/>
      <c r="TOZ7" s="53"/>
      <c r="TPA7" s="53"/>
      <c r="TPB7" s="53"/>
      <c r="TPC7" s="53"/>
      <c r="TPD7" s="53"/>
      <c r="TPE7" s="53"/>
      <c r="TPF7" s="53"/>
      <c r="TPG7" s="53"/>
      <c r="TPH7" s="53"/>
      <c r="TPI7" s="53"/>
      <c r="TPJ7" s="53"/>
      <c r="TPK7" s="53"/>
      <c r="TPL7" s="53"/>
      <c r="TPM7" s="53"/>
      <c r="TPN7" s="53"/>
      <c r="TPO7" s="53"/>
      <c r="TPP7" s="53"/>
      <c r="TPQ7" s="53"/>
      <c r="TPR7" s="53"/>
      <c r="TPS7" s="53"/>
      <c r="TPT7" s="53"/>
      <c r="TPU7" s="53"/>
      <c r="TPV7" s="53"/>
      <c r="TPW7" s="53"/>
      <c r="TPX7" s="53"/>
      <c r="TPY7" s="53"/>
      <c r="TPZ7" s="53"/>
      <c r="TQA7" s="53"/>
      <c r="TQB7" s="53"/>
      <c r="TQC7" s="53"/>
      <c r="TQD7" s="53"/>
      <c r="TQE7" s="53"/>
      <c r="TQF7" s="53"/>
      <c r="TQG7" s="53"/>
      <c r="TQH7" s="53"/>
      <c r="TQI7" s="53"/>
      <c r="TQJ7" s="53"/>
      <c r="TQK7" s="53"/>
      <c r="TQL7" s="53"/>
      <c r="TQM7" s="53"/>
      <c r="TQN7" s="53"/>
      <c r="TQO7" s="53"/>
      <c r="TQP7" s="53"/>
      <c r="TQQ7" s="53"/>
      <c r="TQR7" s="53"/>
      <c r="TQS7" s="53"/>
      <c r="TQT7" s="53"/>
      <c r="TQU7" s="53"/>
      <c r="TQV7" s="53"/>
      <c r="TQW7" s="53"/>
      <c r="TQX7" s="53"/>
      <c r="TQY7" s="53"/>
      <c r="TQZ7" s="53"/>
      <c r="TRA7" s="53"/>
      <c r="TRB7" s="53"/>
      <c r="TRC7" s="53"/>
      <c r="TRD7" s="53"/>
      <c r="TRE7" s="53"/>
      <c r="TRF7" s="53"/>
      <c r="TRG7" s="53"/>
      <c r="TRH7" s="53"/>
      <c r="TRI7" s="53"/>
      <c r="TRJ7" s="53"/>
      <c r="TRK7" s="53"/>
      <c r="TRL7" s="53"/>
      <c r="TRM7" s="53"/>
      <c r="TRN7" s="53"/>
      <c r="TRO7" s="53"/>
      <c r="TRP7" s="53"/>
      <c r="TRQ7" s="53"/>
      <c r="TRR7" s="53"/>
      <c r="TRS7" s="53"/>
      <c r="TRT7" s="53"/>
      <c r="TRU7" s="53"/>
      <c r="TRV7" s="53"/>
      <c r="TRW7" s="53"/>
      <c r="TRX7" s="53"/>
      <c r="TRY7" s="53"/>
      <c r="TRZ7" s="53"/>
      <c r="TSA7" s="53"/>
      <c r="TSB7" s="53"/>
      <c r="TSC7" s="53"/>
      <c r="TSD7" s="53"/>
      <c r="TSE7" s="53"/>
      <c r="TSF7" s="53"/>
      <c r="TSG7" s="53"/>
      <c r="TSH7" s="53"/>
      <c r="TSI7" s="53"/>
      <c r="TSJ7" s="53"/>
      <c r="TSK7" s="53"/>
      <c r="TSL7" s="53"/>
      <c r="TSM7" s="53"/>
      <c r="TSN7" s="53"/>
      <c r="TSO7" s="53"/>
      <c r="TSP7" s="53"/>
      <c r="TSQ7" s="53"/>
      <c r="TSR7" s="53"/>
      <c r="TSS7" s="53"/>
      <c r="TST7" s="53"/>
      <c r="TSU7" s="53"/>
      <c r="TSV7" s="53"/>
      <c r="TSW7" s="53"/>
      <c r="TSX7" s="53"/>
      <c r="TSY7" s="53"/>
      <c r="TSZ7" s="53"/>
      <c r="TTA7" s="53"/>
      <c r="TTB7" s="53"/>
      <c r="TTC7" s="53"/>
      <c r="TTD7" s="53"/>
      <c r="TTE7" s="53"/>
      <c r="TTF7" s="53"/>
      <c r="TTG7" s="53"/>
      <c r="TTH7" s="53"/>
      <c r="TTI7" s="53"/>
      <c r="TTJ7" s="53"/>
      <c r="TTK7" s="53"/>
      <c r="TTL7" s="53"/>
      <c r="TTM7" s="53"/>
      <c r="TTN7" s="53"/>
      <c r="TTO7" s="53"/>
      <c r="TTP7" s="53"/>
      <c r="TTQ7" s="53"/>
      <c r="TTR7" s="53"/>
      <c r="TTS7" s="53"/>
      <c r="TTT7" s="53"/>
      <c r="TTU7" s="53"/>
      <c r="TTV7" s="53"/>
      <c r="TTW7" s="53"/>
      <c r="TTX7" s="53"/>
      <c r="TTY7" s="53"/>
      <c r="TTZ7" s="53"/>
      <c r="TUA7" s="53"/>
      <c r="TUB7" s="53"/>
      <c r="TUC7" s="53"/>
      <c r="TUD7" s="53"/>
      <c r="TUE7" s="53"/>
      <c r="TUF7" s="53"/>
      <c r="TUG7" s="53"/>
      <c r="TUH7" s="53"/>
      <c r="TUI7" s="53"/>
      <c r="TUJ7" s="53"/>
      <c r="TUK7" s="53"/>
      <c r="TUL7" s="53"/>
      <c r="TUM7" s="53"/>
      <c r="TUN7" s="53"/>
      <c r="TUO7" s="53"/>
      <c r="TUP7" s="53"/>
      <c r="TUQ7" s="53"/>
      <c r="TUR7" s="53"/>
      <c r="TUS7" s="53"/>
      <c r="TUT7" s="53"/>
      <c r="TUU7" s="53"/>
      <c r="TUV7" s="53"/>
      <c r="TUW7" s="53"/>
      <c r="TUX7" s="53"/>
      <c r="TUY7" s="53"/>
      <c r="TUZ7" s="53"/>
      <c r="TVA7" s="53"/>
      <c r="TVB7" s="53"/>
      <c r="TVC7" s="53"/>
      <c r="TVD7" s="53"/>
      <c r="TVE7" s="53"/>
      <c r="TVF7" s="53"/>
      <c r="TVG7" s="53"/>
      <c r="TVH7" s="53"/>
      <c r="TVI7" s="53"/>
      <c r="TVJ7" s="53"/>
      <c r="TVK7" s="53"/>
      <c r="TVL7" s="53"/>
      <c r="TVM7" s="53"/>
      <c r="TVN7" s="53"/>
      <c r="TVO7" s="53"/>
      <c r="TVP7" s="53"/>
      <c r="TVQ7" s="53"/>
      <c r="TVR7" s="53"/>
      <c r="TVS7" s="53"/>
      <c r="TVT7" s="53"/>
      <c r="TVU7" s="53"/>
      <c r="TVV7" s="53"/>
      <c r="TVW7" s="53"/>
      <c r="TVX7" s="53"/>
      <c r="TVY7" s="53"/>
      <c r="TVZ7" s="53"/>
      <c r="TWA7" s="53"/>
      <c r="TWB7" s="53"/>
      <c r="TWC7" s="53"/>
      <c r="TWD7" s="53"/>
      <c r="TWE7" s="53"/>
      <c r="TWF7" s="53"/>
      <c r="TWG7" s="53"/>
      <c r="TWH7" s="53"/>
      <c r="TWI7" s="53"/>
      <c r="TWJ7" s="53"/>
      <c r="TWK7" s="53"/>
      <c r="TWL7" s="53"/>
      <c r="TWM7" s="53"/>
      <c r="TWN7" s="53"/>
      <c r="TWO7" s="53"/>
      <c r="TWP7" s="53"/>
      <c r="TWQ7" s="53"/>
      <c r="TWR7" s="53"/>
      <c r="TWS7" s="53"/>
      <c r="TWT7" s="53"/>
      <c r="TWU7" s="53"/>
      <c r="TWV7" s="53"/>
      <c r="TWW7" s="53"/>
      <c r="TWX7" s="53"/>
      <c r="TWY7" s="53"/>
      <c r="TWZ7" s="53"/>
      <c r="TXA7" s="53"/>
      <c r="TXB7" s="53"/>
      <c r="TXC7" s="53"/>
      <c r="TXD7" s="53"/>
      <c r="TXE7" s="53"/>
      <c r="TXF7" s="53"/>
      <c r="TXG7" s="53"/>
      <c r="TXH7" s="53"/>
      <c r="TXI7" s="53"/>
      <c r="TXJ7" s="53"/>
      <c r="TXK7" s="53"/>
      <c r="TXL7" s="53"/>
      <c r="TXM7" s="53"/>
      <c r="TXN7" s="53"/>
      <c r="TXO7" s="53"/>
      <c r="TXP7" s="53"/>
      <c r="TXQ7" s="53"/>
      <c r="TXR7" s="53"/>
      <c r="TXS7" s="53"/>
      <c r="TXT7" s="53"/>
      <c r="TXU7" s="53"/>
      <c r="TXV7" s="53"/>
      <c r="TXW7" s="53"/>
      <c r="TXX7" s="53"/>
      <c r="TXY7" s="53"/>
      <c r="TXZ7" s="53"/>
      <c r="TYA7" s="53"/>
      <c r="TYB7" s="53"/>
      <c r="TYC7" s="53"/>
      <c r="TYD7" s="53"/>
      <c r="TYE7" s="53"/>
      <c r="TYF7" s="53"/>
      <c r="TYG7" s="53"/>
      <c r="TYH7" s="53"/>
      <c r="TYI7" s="53"/>
      <c r="TYJ7" s="53"/>
      <c r="TYK7" s="53"/>
      <c r="TYL7" s="53"/>
      <c r="TYM7" s="53"/>
      <c r="TYN7" s="53"/>
      <c r="TYO7" s="53"/>
      <c r="TYP7" s="53"/>
      <c r="TYQ7" s="53"/>
      <c r="TYR7" s="53"/>
      <c r="TYS7" s="53"/>
      <c r="TYT7" s="53"/>
      <c r="TYU7" s="53"/>
      <c r="TYV7" s="53"/>
      <c r="TYW7" s="53"/>
      <c r="TYX7" s="53"/>
      <c r="TYY7" s="53"/>
      <c r="TYZ7" s="53"/>
      <c r="TZA7" s="53"/>
      <c r="TZB7" s="53"/>
      <c r="TZC7" s="53"/>
      <c r="TZD7" s="53"/>
      <c r="TZE7" s="53"/>
      <c r="TZF7" s="53"/>
      <c r="TZG7" s="53"/>
      <c r="TZH7" s="53"/>
      <c r="TZI7" s="53"/>
      <c r="TZJ7" s="53"/>
      <c r="TZK7" s="53"/>
      <c r="TZL7" s="53"/>
      <c r="TZM7" s="53"/>
      <c r="TZN7" s="53"/>
      <c r="TZO7" s="53"/>
      <c r="TZP7" s="53"/>
      <c r="TZQ7" s="53"/>
      <c r="TZR7" s="53"/>
      <c r="TZS7" s="53"/>
      <c r="TZT7" s="53"/>
      <c r="TZU7" s="53"/>
      <c r="TZV7" s="53"/>
      <c r="TZW7" s="53"/>
      <c r="TZX7" s="53"/>
      <c r="TZY7" s="53"/>
      <c r="TZZ7" s="53"/>
      <c r="UAA7" s="53"/>
      <c r="UAB7" s="53"/>
      <c r="UAC7" s="53"/>
      <c r="UAD7" s="53"/>
      <c r="UAE7" s="53"/>
      <c r="UAF7" s="53"/>
      <c r="UAG7" s="53"/>
      <c r="UAH7" s="53"/>
      <c r="UAI7" s="53"/>
      <c r="UAJ7" s="53"/>
      <c r="UAK7" s="53"/>
      <c r="UAL7" s="53"/>
      <c r="UAM7" s="53"/>
      <c r="UAN7" s="53"/>
      <c r="UAO7" s="53"/>
      <c r="UAP7" s="53"/>
      <c r="UAQ7" s="53"/>
      <c r="UAR7" s="53"/>
      <c r="UAS7" s="53"/>
      <c r="UAT7" s="53"/>
      <c r="UAU7" s="53"/>
      <c r="UAV7" s="53"/>
      <c r="UAW7" s="53"/>
      <c r="UAX7" s="53"/>
      <c r="UAY7" s="53"/>
      <c r="UAZ7" s="53"/>
      <c r="UBA7" s="53"/>
      <c r="UBB7" s="53"/>
      <c r="UBC7" s="53"/>
      <c r="UBD7" s="53"/>
      <c r="UBE7" s="53"/>
      <c r="UBF7" s="53"/>
      <c r="UBG7" s="53"/>
      <c r="UBH7" s="53"/>
      <c r="UBI7" s="53"/>
      <c r="UBJ7" s="53"/>
      <c r="UBK7" s="53"/>
      <c r="UBL7" s="53"/>
      <c r="UBM7" s="53"/>
      <c r="UBN7" s="53"/>
      <c r="UBO7" s="53"/>
      <c r="UBP7" s="53"/>
      <c r="UBQ7" s="53"/>
      <c r="UBR7" s="53"/>
      <c r="UBS7" s="53"/>
      <c r="UBT7" s="53"/>
      <c r="UBU7" s="53"/>
      <c r="UBV7" s="53"/>
      <c r="UBW7" s="53"/>
      <c r="UBX7" s="53"/>
      <c r="UBY7" s="53"/>
      <c r="UBZ7" s="53"/>
      <c r="UCA7" s="53"/>
      <c r="UCB7" s="53"/>
      <c r="UCC7" s="53"/>
      <c r="UCD7" s="53"/>
      <c r="UCE7" s="53"/>
      <c r="UCF7" s="53"/>
      <c r="UCG7" s="53"/>
      <c r="UCH7" s="53"/>
      <c r="UCI7" s="53"/>
      <c r="UCJ7" s="53"/>
      <c r="UCK7" s="53"/>
      <c r="UCL7" s="53"/>
      <c r="UCM7" s="53"/>
      <c r="UCN7" s="53"/>
      <c r="UCO7" s="53"/>
      <c r="UCP7" s="53"/>
      <c r="UCQ7" s="53"/>
      <c r="UCR7" s="53"/>
      <c r="UCS7" s="53"/>
      <c r="UCT7" s="53"/>
      <c r="UCU7" s="53"/>
      <c r="UCV7" s="53"/>
      <c r="UCW7" s="53"/>
      <c r="UCX7" s="53"/>
      <c r="UCY7" s="53"/>
      <c r="UCZ7" s="53"/>
      <c r="UDA7" s="53"/>
      <c r="UDB7" s="53"/>
      <c r="UDC7" s="53"/>
      <c r="UDD7" s="53"/>
      <c r="UDE7" s="53"/>
      <c r="UDF7" s="53"/>
      <c r="UDG7" s="53"/>
      <c r="UDH7" s="53"/>
      <c r="UDI7" s="53"/>
      <c r="UDJ7" s="53"/>
      <c r="UDK7" s="53"/>
      <c r="UDL7" s="53"/>
      <c r="UDM7" s="53"/>
      <c r="UDN7" s="53"/>
      <c r="UDO7" s="53"/>
      <c r="UDP7" s="53"/>
      <c r="UDQ7" s="53"/>
      <c r="UDR7" s="53"/>
      <c r="UDS7" s="53"/>
      <c r="UDT7" s="53"/>
      <c r="UDU7" s="53"/>
      <c r="UDV7" s="53"/>
      <c r="UDW7" s="53"/>
      <c r="UDX7" s="53"/>
      <c r="UDY7" s="53"/>
      <c r="UDZ7" s="53"/>
      <c r="UEA7" s="53"/>
      <c r="UEB7" s="53"/>
      <c r="UEC7" s="53"/>
      <c r="UED7" s="53"/>
      <c r="UEE7" s="53"/>
      <c r="UEF7" s="53"/>
      <c r="UEG7" s="53"/>
      <c r="UEH7" s="53"/>
      <c r="UEI7" s="53"/>
      <c r="UEJ7" s="53"/>
      <c r="UEK7" s="53"/>
      <c r="UEL7" s="53"/>
      <c r="UEM7" s="53"/>
      <c r="UEN7" s="53"/>
      <c r="UEO7" s="53"/>
      <c r="UEP7" s="53"/>
      <c r="UEQ7" s="53"/>
      <c r="UER7" s="53"/>
      <c r="UES7" s="53"/>
      <c r="UET7" s="53"/>
      <c r="UEU7" s="53"/>
      <c r="UEV7" s="53"/>
      <c r="UEW7" s="53"/>
      <c r="UEX7" s="53"/>
      <c r="UEY7" s="53"/>
      <c r="UEZ7" s="53"/>
      <c r="UFA7" s="53"/>
      <c r="UFB7" s="53"/>
      <c r="UFC7" s="53"/>
      <c r="UFD7" s="53"/>
      <c r="UFE7" s="53"/>
      <c r="UFF7" s="53"/>
      <c r="UFG7" s="53"/>
      <c r="UFH7" s="53"/>
      <c r="UFI7" s="53"/>
      <c r="UFJ7" s="53"/>
      <c r="UFK7" s="53"/>
      <c r="UFL7" s="53"/>
      <c r="UFM7" s="53"/>
      <c r="UFN7" s="53"/>
      <c r="UFO7" s="53"/>
      <c r="UFP7" s="53"/>
      <c r="UFQ7" s="53"/>
      <c r="UFR7" s="53"/>
      <c r="UFS7" s="53"/>
      <c r="UFT7" s="53"/>
      <c r="UFU7" s="53"/>
      <c r="UFV7" s="53"/>
      <c r="UFW7" s="53"/>
      <c r="UFX7" s="53"/>
      <c r="UFY7" s="53"/>
      <c r="UFZ7" s="53"/>
      <c r="UGA7" s="53"/>
      <c r="UGB7" s="53"/>
      <c r="UGC7" s="53"/>
      <c r="UGD7" s="53"/>
      <c r="UGE7" s="53"/>
      <c r="UGF7" s="53"/>
      <c r="UGG7" s="53"/>
      <c r="UGH7" s="53"/>
      <c r="UGI7" s="53"/>
      <c r="UGJ7" s="53"/>
      <c r="UGK7" s="53"/>
      <c r="UGL7" s="53"/>
      <c r="UGM7" s="53"/>
      <c r="UGN7" s="53"/>
      <c r="UGO7" s="53"/>
      <c r="UGP7" s="53"/>
      <c r="UGQ7" s="53"/>
      <c r="UGR7" s="53"/>
      <c r="UGS7" s="53"/>
      <c r="UGT7" s="53"/>
      <c r="UGU7" s="53"/>
      <c r="UGV7" s="53"/>
      <c r="UGW7" s="53"/>
      <c r="UGX7" s="53"/>
      <c r="UGY7" s="53"/>
      <c r="UGZ7" s="53"/>
      <c r="UHA7" s="53"/>
      <c r="UHB7" s="53"/>
      <c r="UHC7" s="53"/>
      <c r="UHD7" s="53"/>
      <c r="UHE7" s="53"/>
      <c r="UHF7" s="53"/>
      <c r="UHG7" s="53"/>
      <c r="UHH7" s="53"/>
      <c r="UHI7" s="53"/>
      <c r="UHJ7" s="53"/>
      <c r="UHK7" s="53"/>
      <c r="UHL7" s="53"/>
      <c r="UHM7" s="53"/>
      <c r="UHN7" s="53"/>
      <c r="UHO7" s="53"/>
      <c r="UHP7" s="53"/>
      <c r="UHQ7" s="53"/>
      <c r="UHR7" s="53"/>
      <c r="UHS7" s="53"/>
      <c r="UHT7" s="53"/>
      <c r="UHU7" s="53"/>
      <c r="UHV7" s="53"/>
      <c r="UHW7" s="53"/>
      <c r="UHX7" s="53"/>
      <c r="UHY7" s="53"/>
      <c r="UHZ7" s="53"/>
      <c r="UIA7" s="53"/>
      <c r="UIB7" s="53"/>
      <c r="UIC7" s="53"/>
      <c r="UID7" s="53"/>
      <c r="UIE7" s="53"/>
      <c r="UIF7" s="53"/>
      <c r="UIG7" s="53"/>
      <c r="UIH7" s="53"/>
      <c r="UII7" s="53"/>
      <c r="UIJ7" s="53"/>
      <c r="UIK7" s="53"/>
      <c r="UIL7" s="53"/>
      <c r="UIM7" s="53"/>
      <c r="UIN7" s="53"/>
      <c r="UIO7" s="53"/>
      <c r="UIP7" s="53"/>
      <c r="UIQ7" s="53"/>
      <c r="UIR7" s="53"/>
      <c r="UIS7" s="53"/>
      <c r="UIT7" s="53"/>
      <c r="UIU7" s="53"/>
      <c r="UIV7" s="53"/>
      <c r="UIW7" s="53"/>
      <c r="UIX7" s="53"/>
      <c r="UIY7" s="53"/>
      <c r="UIZ7" s="53"/>
      <c r="UJA7" s="53"/>
      <c r="UJB7" s="53"/>
      <c r="UJC7" s="53"/>
      <c r="UJD7" s="53"/>
      <c r="UJE7" s="53"/>
      <c r="UJF7" s="53"/>
      <c r="UJG7" s="53"/>
      <c r="UJH7" s="53"/>
      <c r="UJI7" s="53"/>
      <c r="UJJ7" s="53"/>
      <c r="UJK7" s="53"/>
      <c r="UJL7" s="53"/>
      <c r="UJM7" s="53"/>
      <c r="UJN7" s="53"/>
      <c r="UJO7" s="53"/>
      <c r="UJP7" s="53"/>
      <c r="UJQ7" s="53"/>
      <c r="UJR7" s="53"/>
      <c r="UJS7" s="53"/>
      <c r="UJT7" s="53"/>
      <c r="UJU7" s="53"/>
      <c r="UJV7" s="53"/>
      <c r="UJW7" s="53"/>
      <c r="UJX7" s="53"/>
      <c r="UJY7" s="53"/>
      <c r="UJZ7" s="53"/>
      <c r="UKA7" s="53"/>
      <c r="UKB7" s="53"/>
      <c r="UKC7" s="53"/>
      <c r="UKD7" s="53"/>
      <c r="UKE7" s="53"/>
      <c r="UKF7" s="53"/>
      <c r="UKG7" s="53"/>
      <c r="UKH7" s="53"/>
      <c r="UKI7" s="53"/>
      <c r="UKJ7" s="53"/>
      <c r="UKK7" s="53"/>
      <c r="UKL7" s="53"/>
      <c r="UKM7" s="53"/>
      <c r="UKN7" s="53"/>
      <c r="UKO7" s="53"/>
      <c r="UKP7" s="53"/>
      <c r="UKQ7" s="53"/>
      <c r="UKR7" s="53"/>
      <c r="UKS7" s="53"/>
      <c r="UKT7" s="53"/>
      <c r="UKU7" s="53"/>
      <c r="UKV7" s="53"/>
      <c r="UKW7" s="53"/>
      <c r="UKX7" s="53"/>
      <c r="UKY7" s="53"/>
      <c r="UKZ7" s="53"/>
      <c r="ULA7" s="53"/>
      <c r="ULB7" s="53"/>
      <c r="ULC7" s="53"/>
      <c r="ULD7" s="53"/>
      <c r="ULE7" s="53"/>
      <c r="ULF7" s="53"/>
      <c r="ULG7" s="53"/>
      <c r="ULH7" s="53"/>
      <c r="ULI7" s="53"/>
      <c r="ULJ7" s="53"/>
      <c r="ULK7" s="53"/>
      <c r="ULL7" s="53"/>
      <c r="ULM7" s="53"/>
      <c r="ULN7" s="53"/>
      <c r="ULO7" s="53"/>
      <c r="ULP7" s="53"/>
      <c r="ULQ7" s="53"/>
      <c r="ULR7" s="53"/>
      <c r="ULS7" s="53"/>
      <c r="ULT7" s="53"/>
      <c r="ULU7" s="53"/>
      <c r="ULV7" s="53"/>
      <c r="ULW7" s="53"/>
      <c r="ULX7" s="53"/>
      <c r="ULY7" s="53"/>
      <c r="ULZ7" s="53"/>
      <c r="UMA7" s="53"/>
      <c r="UMB7" s="53"/>
      <c r="UMC7" s="53"/>
      <c r="UMD7" s="53"/>
      <c r="UME7" s="53"/>
      <c r="UMF7" s="53"/>
      <c r="UMG7" s="53"/>
      <c r="UMH7" s="53"/>
      <c r="UMI7" s="53"/>
      <c r="UMJ7" s="53"/>
      <c r="UMK7" s="53"/>
      <c r="UML7" s="53"/>
      <c r="UMM7" s="53"/>
      <c r="UMN7" s="53"/>
      <c r="UMO7" s="53"/>
      <c r="UMP7" s="53"/>
      <c r="UMQ7" s="53"/>
      <c r="UMR7" s="53"/>
      <c r="UMS7" s="53"/>
      <c r="UMT7" s="53"/>
      <c r="UMU7" s="53"/>
      <c r="UMV7" s="53"/>
      <c r="UMW7" s="53"/>
      <c r="UMX7" s="53"/>
      <c r="UMY7" s="53"/>
      <c r="UMZ7" s="53"/>
      <c r="UNA7" s="53"/>
      <c r="UNB7" s="53"/>
      <c r="UNC7" s="53"/>
      <c r="UND7" s="53"/>
      <c r="UNE7" s="53"/>
      <c r="UNF7" s="53"/>
      <c r="UNG7" s="53"/>
      <c r="UNH7" s="53"/>
      <c r="UNI7" s="53"/>
      <c r="UNJ7" s="53"/>
      <c r="UNK7" s="53"/>
      <c r="UNL7" s="53"/>
      <c r="UNM7" s="53"/>
      <c r="UNN7" s="53"/>
      <c r="UNO7" s="53"/>
      <c r="UNP7" s="53"/>
      <c r="UNQ7" s="53"/>
      <c r="UNR7" s="53"/>
      <c r="UNS7" s="53"/>
      <c r="UNT7" s="53"/>
      <c r="UNU7" s="53"/>
      <c r="UNV7" s="53"/>
      <c r="UNW7" s="53"/>
      <c r="UNX7" s="53"/>
      <c r="UNY7" s="53"/>
      <c r="UNZ7" s="53"/>
      <c r="UOA7" s="53"/>
      <c r="UOB7" s="53"/>
      <c r="UOC7" s="53"/>
      <c r="UOD7" s="53"/>
      <c r="UOE7" s="53"/>
      <c r="UOF7" s="53"/>
      <c r="UOG7" s="53"/>
      <c r="UOH7" s="53"/>
      <c r="UOI7" s="53"/>
      <c r="UOJ7" s="53"/>
      <c r="UOK7" s="53"/>
      <c r="UOL7" s="53"/>
      <c r="UOM7" s="53"/>
      <c r="UON7" s="53"/>
      <c r="UOO7" s="53"/>
      <c r="UOP7" s="53"/>
      <c r="UOQ7" s="53"/>
      <c r="UOR7" s="53"/>
      <c r="UOS7" s="53"/>
      <c r="UOT7" s="53"/>
      <c r="UOU7" s="53"/>
      <c r="UOV7" s="53"/>
      <c r="UOW7" s="53"/>
      <c r="UOX7" s="53"/>
      <c r="UOY7" s="53"/>
      <c r="UOZ7" s="53"/>
      <c r="UPA7" s="53"/>
      <c r="UPB7" s="53"/>
      <c r="UPC7" s="53"/>
      <c r="UPD7" s="53"/>
      <c r="UPE7" s="53"/>
      <c r="UPF7" s="53"/>
      <c r="UPG7" s="53"/>
      <c r="UPH7" s="53"/>
      <c r="UPI7" s="53"/>
      <c r="UPJ7" s="53"/>
      <c r="UPK7" s="53"/>
      <c r="UPL7" s="53"/>
      <c r="UPM7" s="53"/>
      <c r="UPN7" s="53"/>
      <c r="UPO7" s="53"/>
      <c r="UPP7" s="53"/>
      <c r="UPQ7" s="53"/>
      <c r="UPR7" s="53"/>
      <c r="UPS7" s="53"/>
      <c r="UPT7" s="53"/>
      <c r="UPU7" s="53"/>
      <c r="UPV7" s="53"/>
      <c r="UPW7" s="53"/>
      <c r="UPX7" s="53"/>
      <c r="UPY7" s="53"/>
      <c r="UPZ7" s="53"/>
      <c r="UQA7" s="53"/>
      <c r="UQB7" s="53"/>
      <c r="UQC7" s="53"/>
      <c r="UQD7" s="53"/>
      <c r="UQE7" s="53"/>
      <c r="UQF7" s="53"/>
      <c r="UQG7" s="53"/>
      <c r="UQH7" s="53"/>
      <c r="UQI7" s="53"/>
      <c r="UQJ7" s="53"/>
      <c r="UQK7" s="53"/>
      <c r="UQL7" s="53"/>
      <c r="UQM7" s="53"/>
      <c r="UQN7" s="53"/>
      <c r="UQO7" s="53"/>
      <c r="UQP7" s="53"/>
      <c r="UQQ7" s="53"/>
      <c r="UQR7" s="53"/>
      <c r="UQS7" s="53"/>
      <c r="UQT7" s="53"/>
      <c r="UQU7" s="53"/>
      <c r="UQV7" s="53"/>
      <c r="UQW7" s="53"/>
      <c r="UQX7" s="53"/>
      <c r="UQY7" s="53"/>
      <c r="UQZ7" s="53"/>
      <c r="URA7" s="53"/>
      <c r="URB7" s="53"/>
      <c r="URC7" s="53"/>
      <c r="URD7" s="53"/>
      <c r="URE7" s="53"/>
      <c r="URF7" s="53"/>
      <c r="URG7" s="53"/>
      <c r="URH7" s="53"/>
      <c r="URI7" s="53"/>
      <c r="URJ7" s="53"/>
      <c r="URK7" s="53"/>
      <c r="URL7" s="53"/>
      <c r="URM7" s="53"/>
      <c r="URN7" s="53"/>
      <c r="URO7" s="53"/>
      <c r="URP7" s="53"/>
      <c r="URQ7" s="53"/>
      <c r="URR7" s="53"/>
      <c r="URS7" s="53"/>
      <c r="URT7" s="53"/>
      <c r="URU7" s="53"/>
      <c r="URV7" s="53"/>
      <c r="URW7" s="53"/>
      <c r="URX7" s="53"/>
      <c r="URY7" s="53"/>
      <c r="URZ7" s="53"/>
      <c r="USA7" s="53"/>
      <c r="USB7" s="53"/>
      <c r="USC7" s="53"/>
      <c r="USD7" s="53"/>
      <c r="USE7" s="53"/>
      <c r="USF7" s="53"/>
      <c r="USG7" s="53"/>
      <c r="USH7" s="53"/>
      <c r="USI7" s="53"/>
      <c r="USJ7" s="53"/>
      <c r="USK7" s="53"/>
      <c r="USL7" s="53"/>
      <c r="USM7" s="53"/>
      <c r="USN7" s="53"/>
      <c r="USO7" s="53"/>
      <c r="USP7" s="53"/>
      <c r="USQ7" s="53"/>
      <c r="USR7" s="53"/>
      <c r="USS7" s="53"/>
      <c r="UST7" s="53"/>
      <c r="USU7" s="53"/>
      <c r="USV7" s="53"/>
      <c r="USW7" s="53"/>
      <c r="USX7" s="53"/>
      <c r="USY7" s="53"/>
      <c r="USZ7" s="53"/>
      <c r="UTA7" s="53"/>
      <c r="UTB7" s="53"/>
      <c r="UTC7" s="53"/>
      <c r="UTD7" s="53"/>
      <c r="UTE7" s="53"/>
      <c r="UTF7" s="53"/>
      <c r="UTG7" s="53"/>
      <c r="UTH7" s="53"/>
      <c r="UTI7" s="53"/>
      <c r="UTJ7" s="53"/>
      <c r="UTK7" s="53"/>
      <c r="UTL7" s="53"/>
      <c r="UTM7" s="53"/>
      <c r="UTN7" s="53"/>
      <c r="UTO7" s="53"/>
      <c r="UTP7" s="53"/>
      <c r="UTQ7" s="53"/>
      <c r="UTR7" s="53"/>
      <c r="UTS7" s="53"/>
      <c r="UTT7" s="53"/>
      <c r="UTU7" s="53"/>
      <c r="UTV7" s="53"/>
      <c r="UTW7" s="53"/>
      <c r="UTX7" s="53"/>
      <c r="UTY7" s="53"/>
      <c r="UTZ7" s="53"/>
      <c r="UUA7" s="53"/>
      <c r="UUB7" s="53"/>
      <c r="UUC7" s="53"/>
      <c r="UUD7" s="53"/>
      <c r="UUE7" s="53"/>
      <c r="UUF7" s="53"/>
      <c r="UUG7" s="53"/>
      <c r="UUH7" s="53"/>
      <c r="UUI7" s="53"/>
      <c r="UUJ7" s="53"/>
      <c r="UUK7" s="53"/>
      <c r="UUL7" s="53"/>
      <c r="UUM7" s="53"/>
      <c r="UUN7" s="53"/>
      <c r="UUO7" s="53"/>
      <c r="UUP7" s="53"/>
      <c r="UUQ7" s="53"/>
      <c r="UUR7" s="53"/>
      <c r="UUS7" s="53"/>
      <c r="UUT7" s="53"/>
      <c r="UUU7" s="53"/>
      <c r="UUV7" s="53"/>
      <c r="UUW7" s="53"/>
      <c r="UUX7" s="53"/>
      <c r="UUY7" s="53"/>
      <c r="UUZ7" s="53"/>
      <c r="UVA7" s="53"/>
      <c r="UVB7" s="53"/>
      <c r="UVC7" s="53"/>
      <c r="UVD7" s="53"/>
      <c r="UVE7" s="53"/>
      <c r="UVF7" s="53"/>
      <c r="UVG7" s="53"/>
      <c r="UVH7" s="53"/>
      <c r="UVI7" s="53"/>
      <c r="UVJ7" s="53"/>
      <c r="UVK7" s="53"/>
      <c r="UVL7" s="53"/>
      <c r="UVM7" s="53"/>
      <c r="UVN7" s="53"/>
      <c r="UVO7" s="53"/>
      <c r="UVP7" s="53"/>
      <c r="UVQ7" s="53"/>
      <c r="UVR7" s="53"/>
      <c r="UVS7" s="53"/>
      <c r="UVT7" s="53"/>
      <c r="UVU7" s="53"/>
      <c r="UVV7" s="53"/>
      <c r="UVW7" s="53"/>
      <c r="UVX7" s="53"/>
      <c r="UVY7" s="53"/>
      <c r="UVZ7" s="53"/>
      <c r="UWA7" s="53"/>
      <c r="UWB7" s="53"/>
      <c r="UWC7" s="53"/>
      <c r="UWD7" s="53"/>
      <c r="UWE7" s="53"/>
      <c r="UWF7" s="53"/>
      <c r="UWG7" s="53"/>
      <c r="UWH7" s="53"/>
      <c r="UWI7" s="53"/>
      <c r="UWJ7" s="53"/>
      <c r="UWK7" s="53"/>
      <c r="UWL7" s="53"/>
      <c r="UWM7" s="53"/>
      <c r="UWN7" s="53"/>
      <c r="UWO7" s="53"/>
      <c r="UWP7" s="53"/>
      <c r="UWQ7" s="53"/>
      <c r="UWR7" s="53"/>
      <c r="UWS7" s="53"/>
      <c r="UWT7" s="53"/>
      <c r="UWU7" s="53"/>
      <c r="UWV7" s="53"/>
      <c r="UWW7" s="53"/>
      <c r="UWX7" s="53"/>
      <c r="UWY7" s="53"/>
      <c r="UWZ7" s="53"/>
      <c r="UXA7" s="53"/>
      <c r="UXB7" s="53"/>
      <c r="UXC7" s="53"/>
      <c r="UXD7" s="53"/>
      <c r="UXE7" s="53"/>
      <c r="UXF7" s="53"/>
      <c r="UXG7" s="53"/>
      <c r="UXH7" s="53"/>
      <c r="UXI7" s="53"/>
      <c r="UXJ7" s="53"/>
      <c r="UXK7" s="53"/>
      <c r="UXL7" s="53"/>
      <c r="UXM7" s="53"/>
      <c r="UXN7" s="53"/>
      <c r="UXO7" s="53"/>
      <c r="UXP7" s="53"/>
      <c r="UXQ7" s="53"/>
      <c r="UXR7" s="53"/>
      <c r="UXS7" s="53"/>
      <c r="UXT7" s="53"/>
      <c r="UXU7" s="53"/>
      <c r="UXV7" s="53"/>
      <c r="UXW7" s="53"/>
      <c r="UXX7" s="53"/>
      <c r="UXY7" s="53"/>
      <c r="UXZ7" s="53"/>
      <c r="UYA7" s="53"/>
      <c r="UYB7" s="53"/>
      <c r="UYC7" s="53"/>
      <c r="UYD7" s="53"/>
      <c r="UYE7" s="53"/>
      <c r="UYF7" s="53"/>
      <c r="UYG7" s="53"/>
      <c r="UYH7" s="53"/>
      <c r="UYI7" s="53"/>
      <c r="UYJ7" s="53"/>
      <c r="UYK7" s="53"/>
      <c r="UYL7" s="53"/>
      <c r="UYM7" s="53"/>
      <c r="UYN7" s="53"/>
      <c r="UYO7" s="53"/>
      <c r="UYP7" s="53"/>
      <c r="UYQ7" s="53"/>
      <c r="UYR7" s="53"/>
      <c r="UYS7" s="53"/>
      <c r="UYT7" s="53"/>
      <c r="UYU7" s="53"/>
      <c r="UYV7" s="53"/>
      <c r="UYW7" s="53"/>
      <c r="UYX7" s="53"/>
      <c r="UYY7" s="53"/>
      <c r="UYZ7" s="53"/>
      <c r="UZA7" s="53"/>
      <c r="UZB7" s="53"/>
      <c r="UZC7" s="53"/>
      <c r="UZD7" s="53"/>
      <c r="UZE7" s="53"/>
      <c r="UZF7" s="53"/>
      <c r="UZG7" s="53"/>
      <c r="UZH7" s="53"/>
      <c r="UZI7" s="53"/>
      <c r="UZJ7" s="53"/>
      <c r="UZK7" s="53"/>
      <c r="UZL7" s="53"/>
      <c r="UZM7" s="53"/>
      <c r="UZN7" s="53"/>
      <c r="UZO7" s="53"/>
      <c r="UZP7" s="53"/>
      <c r="UZQ7" s="53"/>
      <c r="UZR7" s="53"/>
      <c r="UZS7" s="53"/>
      <c r="UZT7" s="53"/>
      <c r="UZU7" s="53"/>
      <c r="UZV7" s="53"/>
      <c r="UZW7" s="53"/>
      <c r="UZX7" s="53"/>
      <c r="UZY7" s="53"/>
      <c r="UZZ7" s="53"/>
      <c r="VAA7" s="53"/>
      <c r="VAB7" s="53"/>
      <c r="VAC7" s="53"/>
      <c r="VAD7" s="53"/>
      <c r="VAE7" s="53"/>
      <c r="VAF7" s="53"/>
      <c r="VAG7" s="53"/>
      <c r="VAH7" s="53"/>
      <c r="VAI7" s="53"/>
      <c r="VAJ7" s="53"/>
      <c r="VAK7" s="53"/>
      <c r="VAL7" s="53"/>
      <c r="VAM7" s="53"/>
      <c r="VAN7" s="53"/>
      <c r="VAO7" s="53"/>
      <c r="VAP7" s="53"/>
      <c r="VAQ7" s="53"/>
      <c r="VAR7" s="53"/>
      <c r="VAS7" s="53"/>
      <c r="VAT7" s="53"/>
      <c r="VAU7" s="53"/>
      <c r="VAV7" s="53"/>
      <c r="VAW7" s="53"/>
      <c r="VAX7" s="53"/>
      <c r="VAY7" s="53"/>
      <c r="VAZ7" s="53"/>
      <c r="VBA7" s="53"/>
      <c r="VBB7" s="53"/>
      <c r="VBC7" s="53"/>
      <c r="VBD7" s="53"/>
      <c r="VBE7" s="53"/>
      <c r="VBF7" s="53"/>
      <c r="VBG7" s="53"/>
      <c r="VBH7" s="53"/>
      <c r="VBI7" s="53"/>
      <c r="VBJ7" s="53"/>
      <c r="VBK7" s="53"/>
      <c r="VBL7" s="53"/>
      <c r="VBM7" s="53"/>
      <c r="VBN7" s="53"/>
      <c r="VBO7" s="53"/>
      <c r="VBP7" s="53"/>
      <c r="VBQ7" s="53"/>
      <c r="VBR7" s="53"/>
      <c r="VBS7" s="53"/>
      <c r="VBT7" s="53"/>
      <c r="VBU7" s="53"/>
      <c r="VBV7" s="53"/>
      <c r="VBW7" s="53"/>
      <c r="VBX7" s="53"/>
      <c r="VBY7" s="53"/>
      <c r="VBZ7" s="53"/>
      <c r="VCA7" s="53"/>
      <c r="VCB7" s="53"/>
      <c r="VCC7" s="53"/>
      <c r="VCD7" s="53"/>
      <c r="VCE7" s="53"/>
      <c r="VCF7" s="53"/>
      <c r="VCG7" s="53"/>
      <c r="VCH7" s="53"/>
      <c r="VCI7" s="53"/>
      <c r="VCJ7" s="53"/>
      <c r="VCK7" s="53"/>
      <c r="VCL7" s="53"/>
      <c r="VCM7" s="53"/>
      <c r="VCN7" s="53"/>
      <c r="VCO7" s="53"/>
      <c r="VCP7" s="53"/>
      <c r="VCQ7" s="53"/>
      <c r="VCR7" s="53"/>
      <c r="VCS7" s="53"/>
      <c r="VCT7" s="53"/>
      <c r="VCU7" s="53"/>
      <c r="VCV7" s="53"/>
      <c r="VCW7" s="53"/>
      <c r="VCX7" s="53"/>
      <c r="VCY7" s="53"/>
      <c r="VCZ7" s="53"/>
      <c r="VDA7" s="53"/>
      <c r="VDB7" s="53"/>
      <c r="VDC7" s="53"/>
      <c r="VDD7" s="53"/>
      <c r="VDE7" s="53"/>
      <c r="VDF7" s="53"/>
      <c r="VDG7" s="53"/>
      <c r="VDH7" s="53"/>
      <c r="VDI7" s="53"/>
      <c r="VDJ7" s="53"/>
      <c r="VDK7" s="53"/>
      <c r="VDL7" s="53"/>
      <c r="VDM7" s="53"/>
      <c r="VDN7" s="53"/>
      <c r="VDO7" s="53"/>
      <c r="VDP7" s="53"/>
      <c r="VDQ7" s="53"/>
      <c r="VDR7" s="53"/>
      <c r="VDS7" s="53"/>
      <c r="VDT7" s="53"/>
      <c r="VDU7" s="53"/>
      <c r="VDV7" s="53"/>
      <c r="VDW7" s="53"/>
      <c r="VDX7" s="53"/>
      <c r="VDY7" s="53"/>
      <c r="VDZ7" s="53"/>
      <c r="VEA7" s="53"/>
      <c r="VEB7" s="53"/>
      <c r="VEC7" s="53"/>
      <c r="VED7" s="53"/>
      <c r="VEE7" s="53"/>
      <c r="VEF7" s="53"/>
      <c r="VEG7" s="53"/>
      <c r="VEH7" s="53"/>
      <c r="VEI7" s="53"/>
      <c r="VEJ7" s="53"/>
      <c r="VEK7" s="53"/>
      <c r="VEL7" s="53"/>
      <c r="VEM7" s="53"/>
      <c r="VEN7" s="53"/>
      <c r="VEO7" s="53"/>
      <c r="VEP7" s="53"/>
      <c r="VEQ7" s="53"/>
      <c r="VER7" s="53"/>
      <c r="VES7" s="53"/>
      <c r="VET7" s="53"/>
      <c r="VEU7" s="53"/>
      <c r="VEV7" s="53"/>
      <c r="VEW7" s="53"/>
      <c r="VEX7" s="53"/>
      <c r="VEY7" s="53"/>
      <c r="VEZ7" s="53"/>
      <c r="VFA7" s="53"/>
      <c r="VFB7" s="53"/>
      <c r="VFC7" s="53"/>
      <c r="VFD7" s="53"/>
      <c r="VFE7" s="53"/>
      <c r="VFF7" s="53"/>
      <c r="VFG7" s="53"/>
      <c r="VFH7" s="53"/>
      <c r="VFI7" s="53"/>
      <c r="VFJ7" s="53"/>
      <c r="VFK7" s="53"/>
      <c r="VFL7" s="53"/>
      <c r="VFM7" s="53"/>
      <c r="VFN7" s="53"/>
      <c r="VFO7" s="53"/>
      <c r="VFP7" s="53"/>
      <c r="VFQ7" s="53"/>
      <c r="VFR7" s="53"/>
      <c r="VFS7" s="53"/>
      <c r="VFT7" s="53"/>
      <c r="VFU7" s="53"/>
      <c r="VFV7" s="53"/>
      <c r="VFW7" s="53"/>
      <c r="VFX7" s="53"/>
      <c r="VFY7" s="53"/>
      <c r="VFZ7" s="53"/>
      <c r="VGA7" s="53"/>
      <c r="VGB7" s="53"/>
      <c r="VGC7" s="53"/>
      <c r="VGD7" s="53"/>
      <c r="VGE7" s="53"/>
      <c r="VGF7" s="53"/>
      <c r="VGG7" s="53"/>
      <c r="VGH7" s="53"/>
      <c r="VGI7" s="53"/>
      <c r="VGJ7" s="53"/>
      <c r="VGK7" s="53"/>
      <c r="VGL7" s="53"/>
      <c r="VGM7" s="53"/>
      <c r="VGN7" s="53"/>
      <c r="VGO7" s="53"/>
      <c r="VGP7" s="53"/>
      <c r="VGQ7" s="53"/>
      <c r="VGR7" s="53"/>
      <c r="VGS7" s="53"/>
      <c r="VGT7" s="53"/>
      <c r="VGU7" s="53"/>
      <c r="VGV7" s="53"/>
      <c r="VGW7" s="53"/>
      <c r="VGX7" s="53"/>
      <c r="VGY7" s="53"/>
      <c r="VGZ7" s="53"/>
      <c r="VHA7" s="53"/>
      <c r="VHB7" s="53"/>
      <c r="VHC7" s="53"/>
      <c r="VHD7" s="53"/>
      <c r="VHE7" s="53"/>
      <c r="VHF7" s="53"/>
      <c r="VHG7" s="53"/>
      <c r="VHH7" s="53"/>
      <c r="VHI7" s="53"/>
      <c r="VHJ7" s="53"/>
      <c r="VHK7" s="53"/>
      <c r="VHL7" s="53"/>
      <c r="VHM7" s="53"/>
      <c r="VHN7" s="53"/>
      <c r="VHO7" s="53"/>
      <c r="VHP7" s="53"/>
      <c r="VHQ7" s="53"/>
      <c r="VHR7" s="53"/>
      <c r="VHS7" s="53"/>
      <c r="VHT7" s="53"/>
      <c r="VHU7" s="53"/>
      <c r="VHV7" s="53"/>
      <c r="VHW7" s="53"/>
      <c r="VHX7" s="53"/>
      <c r="VHY7" s="53"/>
      <c r="VHZ7" s="53"/>
      <c r="VIA7" s="53"/>
      <c r="VIB7" s="53"/>
      <c r="VIC7" s="53"/>
      <c r="VID7" s="53"/>
      <c r="VIE7" s="53"/>
      <c r="VIF7" s="53"/>
      <c r="VIG7" s="53"/>
      <c r="VIH7" s="53"/>
      <c r="VII7" s="53"/>
      <c r="VIJ7" s="53"/>
      <c r="VIK7" s="53"/>
      <c r="VIL7" s="53"/>
      <c r="VIM7" s="53"/>
      <c r="VIN7" s="53"/>
      <c r="VIO7" s="53"/>
      <c r="VIP7" s="53"/>
      <c r="VIQ7" s="53"/>
      <c r="VIR7" s="53"/>
      <c r="VIS7" s="53"/>
      <c r="VIT7" s="53"/>
      <c r="VIU7" s="53"/>
      <c r="VIV7" s="53"/>
      <c r="VIW7" s="53"/>
      <c r="VIX7" s="53"/>
      <c r="VIY7" s="53"/>
      <c r="VIZ7" s="53"/>
      <c r="VJA7" s="53"/>
      <c r="VJB7" s="53"/>
      <c r="VJC7" s="53"/>
      <c r="VJD7" s="53"/>
      <c r="VJE7" s="53"/>
      <c r="VJF7" s="53"/>
      <c r="VJG7" s="53"/>
      <c r="VJH7" s="53"/>
      <c r="VJI7" s="53"/>
      <c r="VJJ7" s="53"/>
      <c r="VJK7" s="53"/>
      <c r="VJL7" s="53"/>
      <c r="VJM7" s="53"/>
      <c r="VJN7" s="53"/>
      <c r="VJO7" s="53"/>
      <c r="VJP7" s="53"/>
      <c r="VJQ7" s="53"/>
      <c r="VJR7" s="53"/>
      <c r="VJS7" s="53"/>
      <c r="VJT7" s="53"/>
      <c r="VJU7" s="53"/>
      <c r="VJV7" s="53"/>
      <c r="VJW7" s="53"/>
      <c r="VJX7" s="53"/>
      <c r="VJY7" s="53"/>
      <c r="VJZ7" s="53"/>
      <c r="VKA7" s="53"/>
      <c r="VKB7" s="53"/>
      <c r="VKC7" s="53"/>
      <c r="VKD7" s="53"/>
      <c r="VKE7" s="53"/>
      <c r="VKF7" s="53"/>
      <c r="VKG7" s="53"/>
      <c r="VKH7" s="53"/>
      <c r="VKI7" s="53"/>
      <c r="VKJ7" s="53"/>
      <c r="VKK7" s="53"/>
      <c r="VKL7" s="53"/>
      <c r="VKM7" s="53"/>
      <c r="VKN7" s="53"/>
      <c r="VKO7" s="53"/>
      <c r="VKP7" s="53"/>
      <c r="VKQ7" s="53"/>
      <c r="VKR7" s="53"/>
      <c r="VKS7" s="53"/>
      <c r="VKT7" s="53"/>
      <c r="VKU7" s="53"/>
      <c r="VKV7" s="53"/>
      <c r="VKW7" s="53"/>
      <c r="VKX7" s="53"/>
      <c r="VKY7" s="53"/>
      <c r="VKZ7" s="53"/>
      <c r="VLA7" s="53"/>
      <c r="VLB7" s="53"/>
      <c r="VLC7" s="53"/>
      <c r="VLD7" s="53"/>
      <c r="VLE7" s="53"/>
      <c r="VLF7" s="53"/>
      <c r="VLG7" s="53"/>
      <c r="VLH7" s="53"/>
      <c r="VLI7" s="53"/>
      <c r="VLJ7" s="53"/>
      <c r="VLK7" s="53"/>
      <c r="VLL7" s="53"/>
      <c r="VLM7" s="53"/>
      <c r="VLN7" s="53"/>
      <c r="VLO7" s="53"/>
      <c r="VLP7" s="53"/>
      <c r="VLQ7" s="53"/>
      <c r="VLR7" s="53"/>
      <c r="VLS7" s="53"/>
      <c r="VLT7" s="53"/>
      <c r="VLU7" s="53"/>
      <c r="VLV7" s="53"/>
      <c r="VLW7" s="53"/>
      <c r="VLX7" s="53"/>
      <c r="VLY7" s="53"/>
      <c r="VLZ7" s="53"/>
      <c r="VMA7" s="53"/>
      <c r="VMB7" s="53"/>
      <c r="VMC7" s="53"/>
      <c r="VMD7" s="53"/>
      <c r="VME7" s="53"/>
      <c r="VMF7" s="53"/>
      <c r="VMG7" s="53"/>
      <c r="VMH7" s="53"/>
      <c r="VMI7" s="53"/>
      <c r="VMJ7" s="53"/>
      <c r="VMK7" s="53"/>
      <c r="VML7" s="53"/>
      <c r="VMM7" s="53"/>
      <c r="VMN7" s="53"/>
      <c r="VMO7" s="53"/>
      <c r="VMP7" s="53"/>
      <c r="VMQ7" s="53"/>
      <c r="VMR7" s="53"/>
      <c r="VMS7" s="53"/>
      <c r="VMT7" s="53"/>
      <c r="VMU7" s="53"/>
      <c r="VMV7" s="53"/>
      <c r="VMW7" s="53"/>
      <c r="VMX7" s="53"/>
      <c r="VMY7" s="53"/>
      <c r="VMZ7" s="53"/>
      <c r="VNA7" s="53"/>
      <c r="VNB7" s="53"/>
      <c r="VNC7" s="53"/>
      <c r="VND7" s="53"/>
      <c r="VNE7" s="53"/>
      <c r="VNF7" s="53"/>
      <c r="VNG7" s="53"/>
      <c r="VNH7" s="53"/>
      <c r="VNI7" s="53"/>
      <c r="VNJ7" s="53"/>
      <c r="VNK7" s="53"/>
      <c r="VNL7" s="53"/>
      <c r="VNM7" s="53"/>
      <c r="VNN7" s="53"/>
      <c r="VNO7" s="53"/>
      <c r="VNP7" s="53"/>
      <c r="VNQ7" s="53"/>
      <c r="VNR7" s="53"/>
      <c r="VNS7" s="53"/>
      <c r="VNT7" s="53"/>
      <c r="VNU7" s="53"/>
      <c r="VNV7" s="53"/>
      <c r="VNW7" s="53"/>
      <c r="VNX7" s="53"/>
      <c r="VNY7" s="53"/>
      <c r="VNZ7" s="53"/>
      <c r="VOA7" s="53"/>
      <c r="VOB7" s="53"/>
      <c r="VOC7" s="53"/>
      <c r="VOD7" s="53"/>
      <c r="VOE7" s="53"/>
      <c r="VOF7" s="53"/>
      <c r="VOG7" s="53"/>
      <c r="VOH7" s="53"/>
      <c r="VOI7" s="53"/>
      <c r="VOJ7" s="53"/>
      <c r="VOK7" s="53"/>
      <c r="VOL7" s="53"/>
      <c r="VOM7" s="53"/>
      <c r="VON7" s="53"/>
      <c r="VOO7" s="53"/>
      <c r="VOP7" s="53"/>
      <c r="VOQ7" s="53"/>
      <c r="VOR7" s="53"/>
      <c r="VOS7" s="53"/>
      <c r="VOT7" s="53"/>
      <c r="VOU7" s="53"/>
      <c r="VOV7" s="53"/>
      <c r="VOW7" s="53"/>
      <c r="VOX7" s="53"/>
      <c r="VOY7" s="53"/>
      <c r="VOZ7" s="53"/>
      <c r="VPA7" s="53"/>
      <c r="VPB7" s="53"/>
      <c r="VPC7" s="53"/>
      <c r="VPD7" s="53"/>
      <c r="VPE7" s="53"/>
      <c r="VPF7" s="53"/>
      <c r="VPG7" s="53"/>
      <c r="VPH7" s="53"/>
      <c r="VPI7" s="53"/>
      <c r="VPJ7" s="53"/>
      <c r="VPK7" s="53"/>
      <c r="VPL7" s="53"/>
      <c r="VPM7" s="53"/>
      <c r="VPN7" s="53"/>
      <c r="VPO7" s="53"/>
      <c r="VPP7" s="53"/>
      <c r="VPQ7" s="53"/>
      <c r="VPR7" s="53"/>
      <c r="VPS7" s="53"/>
      <c r="VPT7" s="53"/>
      <c r="VPU7" s="53"/>
      <c r="VPV7" s="53"/>
      <c r="VPW7" s="53"/>
      <c r="VPX7" s="53"/>
      <c r="VPY7" s="53"/>
      <c r="VPZ7" s="53"/>
      <c r="VQA7" s="53"/>
      <c r="VQB7" s="53"/>
      <c r="VQC7" s="53"/>
      <c r="VQD7" s="53"/>
      <c r="VQE7" s="53"/>
      <c r="VQF7" s="53"/>
      <c r="VQG7" s="53"/>
      <c r="VQH7" s="53"/>
      <c r="VQI7" s="53"/>
      <c r="VQJ7" s="53"/>
      <c r="VQK7" s="53"/>
      <c r="VQL7" s="53"/>
      <c r="VQM7" s="53"/>
      <c r="VQN7" s="53"/>
      <c r="VQO7" s="53"/>
      <c r="VQP7" s="53"/>
      <c r="VQQ7" s="53"/>
      <c r="VQR7" s="53"/>
      <c r="VQS7" s="53"/>
      <c r="VQT7" s="53"/>
      <c r="VQU7" s="53"/>
      <c r="VQV7" s="53"/>
      <c r="VQW7" s="53"/>
      <c r="VQX7" s="53"/>
      <c r="VQY7" s="53"/>
      <c r="VQZ7" s="53"/>
      <c r="VRA7" s="53"/>
      <c r="VRB7" s="53"/>
      <c r="VRC7" s="53"/>
      <c r="VRD7" s="53"/>
      <c r="VRE7" s="53"/>
      <c r="VRF7" s="53"/>
      <c r="VRG7" s="53"/>
      <c r="VRH7" s="53"/>
      <c r="VRI7" s="53"/>
      <c r="VRJ7" s="53"/>
      <c r="VRK7" s="53"/>
      <c r="VRL7" s="53"/>
      <c r="VRM7" s="53"/>
      <c r="VRN7" s="53"/>
      <c r="VRO7" s="53"/>
      <c r="VRP7" s="53"/>
      <c r="VRQ7" s="53"/>
      <c r="VRR7" s="53"/>
      <c r="VRS7" s="53"/>
      <c r="VRT7" s="53"/>
      <c r="VRU7" s="53"/>
      <c r="VRV7" s="53"/>
      <c r="VRW7" s="53"/>
      <c r="VRX7" s="53"/>
      <c r="VRY7" s="53"/>
      <c r="VRZ7" s="53"/>
      <c r="VSA7" s="53"/>
      <c r="VSB7" s="53"/>
      <c r="VSC7" s="53"/>
      <c r="VSD7" s="53"/>
      <c r="VSE7" s="53"/>
      <c r="VSF7" s="53"/>
      <c r="VSG7" s="53"/>
      <c r="VSH7" s="53"/>
      <c r="VSI7" s="53"/>
      <c r="VSJ7" s="53"/>
      <c r="VSK7" s="53"/>
      <c r="VSL7" s="53"/>
      <c r="VSM7" s="53"/>
      <c r="VSN7" s="53"/>
      <c r="VSO7" s="53"/>
      <c r="VSP7" s="53"/>
      <c r="VSQ7" s="53"/>
      <c r="VSR7" s="53"/>
      <c r="VSS7" s="53"/>
      <c r="VST7" s="53"/>
      <c r="VSU7" s="53"/>
      <c r="VSV7" s="53"/>
      <c r="VSW7" s="53"/>
      <c r="VSX7" s="53"/>
      <c r="VSY7" s="53"/>
      <c r="VSZ7" s="53"/>
      <c r="VTA7" s="53"/>
      <c r="VTB7" s="53"/>
      <c r="VTC7" s="53"/>
      <c r="VTD7" s="53"/>
      <c r="VTE7" s="53"/>
      <c r="VTF7" s="53"/>
      <c r="VTG7" s="53"/>
      <c r="VTH7" s="53"/>
      <c r="VTI7" s="53"/>
      <c r="VTJ7" s="53"/>
      <c r="VTK7" s="53"/>
      <c r="VTL7" s="53"/>
      <c r="VTM7" s="53"/>
      <c r="VTN7" s="53"/>
      <c r="VTO7" s="53"/>
      <c r="VTP7" s="53"/>
      <c r="VTQ7" s="53"/>
      <c r="VTR7" s="53"/>
      <c r="VTS7" s="53"/>
      <c r="VTT7" s="53"/>
      <c r="VTU7" s="53"/>
      <c r="VTV7" s="53"/>
      <c r="VTW7" s="53"/>
      <c r="VTX7" s="53"/>
      <c r="VTY7" s="53"/>
      <c r="VTZ7" s="53"/>
      <c r="VUA7" s="53"/>
      <c r="VUB7" s="53"/>
      <c r="VUC7" s="53"/>
      <c r="VUD7" s="53"/>
      <c r="VUE7" s="53"/>
      <c r="VUF7" s="53"/>
      <c r="VUG7" s="53"/>
      <c r="VUH7" s="53"/>
      <c r="VUI7" s="53"/>
      <c r="VUJ7" s="53"/>
      <c r="VUK7" s="53"/>
      <c r="VUL7" s="53"/>
      <c r="VUM7" s="53"/>
      <c r="VUN7" s="53"/>
      <c r="VUO7" s="53"/>
      <c r="VUP7" s="53"/>
      <c r="VUQ7" s="53"/>
      <c r="VUR7" s="53"/>
      <c r="VUS7" s="53"/>
      <c r="VUT7" s="53"/>
      <c r="VUU7" s="53"/>
      <c r="VUV7" s="53"/>
      <c r="VUW7" s="53"/>
      <c r="VUX7" s="53"/>
      <c r="VUY7" s="53"/>
      <c r="VUZ7" s="53"/>
      <c r="VVA7" s="53"/>
      <c r="VVB7" s="53"/>
      <c r="VVC7" s="53"/>
      <c r="VVD7" s="53"/>
      <c r="VVE7" s="53"/>
      <c r="VVF7" s="53"/>
      <c r="VVG7" s="53"/>
      <c r="VVH7" s="53"/>
      <c r="VVI7" s="53"/>
      <c r="VVJ7" s="53"/>
      <c r="VVK7" s="53"/>
      <c r="VVL7" s="53"/>
      <c r="VVM7" s="53"/>
      <c r="VVN7" s="53"/>
      <c r="VVO7" s="53"/>
      <c r="VVP7" s="53"/>
      <c r="VVQ7" s="53"/>
      <c r="VVR7" s="53"/>
      <c r="VVS7" s="53"/>
      <c r="VVT7" s="53"/>
      <c r="VVU7" s="53"/>
      <c r="VVV7" s="53"/>
      <c r="VVW7" s="53"/>
      <c r="VVX7" s="53"/>
      <c r="VVY7" s="53"/>
      <c r="VVZ7" s="53"/>
      <c r="VWA7" s="53"/>
      <c r="VWB7" s="53"/>
      <c r="VWC7" s="53"/>
      <c r="VWD7" s="53"/>
      <c r="VWE7" s="53"/>
      <c r="VWF7" s="53"/>
      <c r="VWG7" s="53"/>
      <c r="VWH7" s="53"/>
      <c r="VWI7" s="53"/>
      <c r="VWJ7" s="53"/>
      <c r="VWK7" s="53"/>
      <c r="VWL7" s="53"/>
      <c r="VWM7" s="53"/>
      <c r="VWN7" s="53"/>
      <c r="VWO7" s="53"/>
      <c r="VWP7" s="53"/>
      <c r="VWQ7" s="53"/>
      <c r="VWR7" s="53"/>
      <c r="VWS7" s="53"/>
      <c r="VWT7" s="53"/>
      <c r="VWU7" s="53"/>
      <c r="VWV7" s="53"/>
      <c r="VWW7" s="53"/>
      <c r="VWX7" s="53"/>
      <c r="VWY7" s="53"/>
      <c r="VWZ7" s="53"/>
      <c r="VXA7" s="53"/>
      <c r="VXB7" s="53"/>
      <c r="VXC7" s="53"/>
      <c r="VXD7" s="53"/>
      <c r="VXE7" s="53"/>
      <c r="VXF7" s="53"/>
      <c r="VXG7" s="53"/>
      <c r="VXH7" s="53"/>
      <c r="VXI7" s="53"/>
      <c r="VXJ7" s="53"/>
      <c r="VXK7" s="53"/>
      <c r="VXL7" s="53"/>
      <c r="VXM7" s="53"/>
      <c r="VXN7" s="53"/>
      <c r="VXO7" s="53"/>
      <c r="VXP7" s="53"/>
      <c r="VXQ7" s="53"/>
      <c r="VXR7" s="53"/>
      <c r="VXS7" s="53"/>
      <c r="VXT7" s="53"/>
      <c r="VXU7" s="53"/>
      <c r="VXV7" s="53"/>
      <c r="VXW7" s="53"/>
      <c r="VXX7" s="53"/>
      <c r="VXY7" s="53"/>
      <c r="VXZ7" s="53"/>
      <c r="VYA7" s="53"/>
      <c r="VYB7" s="53"/>
      <c r="VYC7" s="53"/>
      <c r="VYD7" s="53"/>
      <c r="VYE7" s="53"/>
      <c r="VYF7" s="53"/>
      <c r="VYG7" s="53"/>
      <c r="VYH7" s="53"/>
      <c r="VYI7" s="53"/>
      <c r="VYJ7" s="53"/>
      <c r="VYK7" s="53"/>
      <c r="VYL7" s="53"/>
      <c r="VYM7" s="53"/>
      <c r="VYN7" s="53"/>
      <c r="VYO7" s="53"/>
      <c r="VYP7" s="53"/>
      <c r="VYQ7" s="53"/>
      <c r="VYR7" s="53"/>
      <c r="VYS7" s="53"/>
      <c r="VYT7" s="53"/>
      <c r="VYU7" s="53"/>
      <c r="VYV7" s="53"/>
      <c r="VYW7" s="53"/>
      <c r="VYX7" s="53"/>
      <c r="VYY7" s="53"/>
      <c r="VYZ7" s="53"/>
      <c r="VZA7" s="53"/>
      <c r="VZB7" s="53"/>
      <c r="VZC7" s="53"/>
      <c r="VZD7" s="53"/>
      <c r="VZE7" s="53"/>
      <c r="VZF7" s="53"/>
      <c r="VZG7" s="53"/>
      <c r="VZH7" s="53"/>
      <c r="VZI7" s="53"/>
      <c r="VZJ7" s="53"/>
      <c r="VZK7" s="53"/>
      <c r="VZL7" s="53"/>
      <c r="VZM7" s="53"/>
      <c r="VZN7" s="53"/>
      <c r="VZO7" s="53"/>
      <c r="VZP7" s="53"/>
      <c r="VZQ7" s="53"/>
      <c r="VZR7" s="53"/>
      <c r="VZS7" s="53"/>
      <c r="VZT7" s="53"/>
      <c r="VZU7" s="53"/>
      <c r="VZV7" s="53"/>
      <c r="VZW7" s="53"/>
      <c r="VZX7" s="53"/>
      <c r="VZY7" s="53"/>
      <c r="VZZ7" s="53"/>
      <c r="WAA7" s="53"/>
      <c r="WAB7" s="53"/>
      <c r="WAC7" s="53"/>
      <c r="WAD7" s="53"/>
      <c r="WAE7" s="53"/>
      <c r="WAF7" s="53"/>
      <c r="WAG7" s="53"/>
      <c r="WAH7" s="53"/>
      <c r="WAI7" s="53"/>
      <c r="WAJ7" s="53"/>
      <c r="WAK7" s="53"/>
      <c r="WAL7" s="53"/>
      <c r="WAM7" s="53"/>
      <c r="WAN7" s="53"/>
      <c r="WAO7" s="53"/>
      <c r="WAP7" s="53"/>
      <c r="WAQ7" s="53"/>
      <c r="WAR7" s="53"/>
      <c r="WAS7" s="53"/>
      <c r="WAT7" s="53"/>
      <c r="WAU7" s="53"/>
      <c r="WAV7" s="53"/>
      <c r="WAW7" s="53"/>
      <c r="WAX7" s="53"/>
      <c r="WAY7" s="53"/>
      <c r="WAZ7" s="53"/>
      <c r="WBA7" s="53"/>
      <c r="WBB7" s="53"/>
      <c r="WBC7" s="53"/>
      <c r="WBD7" s="53"/>
      <c r="WBE7" s="53"/>
      <c r="WBF7" s="53"/>
      <c r="WBG7" s="53"/>
      <c r="WBH7" s="53"/>
      <c r="WBI7" s="53"/>
      <c r="WBJ7" s="53"/>
      <c r="WBK7" s="53"/>
      <c r="WBL7" s="53"/>
      <c r="WBM7" s="53"/>
      <c r="WBN7" s="53"/>
      <c r="WBO7" s="53"/>
      <c r="WBP7" s="53"/>
      <c r="WBQ7" s="53"/>
      <c r="WBR7" s="53"/>
      <c r="WBS7" s="53"/>
      <c r="WBT7" s="53"/>
      <c r="WBU7" s="53"/>
      <c r="WBV7" s="53"/>
      <c r="WBW7" s="53"/>
      <c r="WBX7" s="53"/>
      <c r="WBY7" s="53"/>
      <c r="WBZ7" s="53"/>
      <c r="WCA7" s="53"/>
      <c r="WCB7" s="53"/>
      <c r="WCC7" s="53"/>
      <c r="WCD7" s="53"/>
      <c r="WCE7" s="53"/>
      <c r="WCF7" s="53"/>
      <c r="WCG7" s="53"/>
      <c r="WCH7" s="53"/>
      <c r="WCI7" s="53"/>
      <c r="WCJ7" s="53"/>
      <c r="WCK7" s="53"/>
      <c r="WCL7" s="53"/>
      <c r="WCM7" s="53"/>
      <c r="WCN7" s="53"/>
      <c r="WCO7" s="53"/>
      <c r="WCP7" s="53"/>
      <c r="WCQ7" s="53"/>
      <c r="WCR7" s="53"/>
      <c r="WCS7" s="53"/>
      <c r="WCT7" s="53"/>
      <c r="WCU7" s="53"/>
      <c r="WCV7" s="53"/>
      <c r="WCW7" s="53"/>
      <c r="WCX7" s="53"/>
      <c r="WCY7" s="53"/>
      <c r="WCZ7" s="53"/>
      <c r="WDA7" s="53"/>
      <c r="WDB7" s="53"/>
      <c r="WDC7" s="53"/>
      <c r="WDD7" s="53"/>
      <c r="WDE7" s="53"/>
      <c r="WDF7" s="53"/>
      <c r="WDG7" s="53"/>
      <c r="WDH7" s="53"/>
      <c r="WDI7" s="53"/>
      <c r="WDJ7" s="53"/>
      <c r="WDK7" s="53"/>
      <c r="WDL7" s="53"/>
      <c r="WDM7" s="53"/>
      <c r="WDN7" s="53"/>
      <c r="WDO7" s="53"/>
      <c r="WDP7" s="53"/>
      <c r="WDQ7" s="53"/>
      <c r="WDR7" s="53"/>
      <c r="WDS7" s="53"/>
      <c r="WDT7" s="53"/>
      <c r="WDU7" s="53"/>
      <c r="WDV7" s="53"/>
      <c r="WDW7" s="53"/>
      <c r="WDX7" s="53"/>
      <c r="WDY7" s="53"/>
      <c r="WDZ7" s="53"/>
      <c r="WEA7" s="53"/>
      <c r="WEB7" s="53"/>
      <c r="WEC7" s="53"/>
      <c r="WED7" s="53"/>
      <c r="WEE7" s="53"/>
      <c r="WEF7" s="53"/>
      <c r="WEG7" s="53"/>
      <c r="WEH7" s="53"/>
      <c r="WEI7" s="53"/>
      <c r="WEJ7" s="53"/>
      <c r="WEK7" s="53"/>
      <c r="WEL7" s="53"/>
      <c r="WEM7" s="53"/>
      <c r="WEN7" s="53"/>
      <c r="WEO7" s="53"/>
      <c r="WEP7" s="53"/>
      <c r="WEQ7" s="53"/>
      <c r="WER7" s="53"/>
      <c r="WES7" s="53"/>
      <c r="WET7" s="53"/>
      <c r="WEU7" s="53"/>
      <c r="WEV7" s="53"/>
      <c r="WEW7" s="53"/>
      <c r="WEX7" s="53"/>
      <c r="WEY7" s="53"/>
      <c r="WEZ7" s="53"/>
      <c r="WFA7" s="53"/>
      <c r="WFB7" s="53"/>
      <c r="WFC7" s="53"/>
      <c r="WFD7" s="53"/>
      <c r="WFE7" s="53"/>
      <c r="WFF7" s="53"/>
      <c r="WFG7" s="53"/>
      <c r="WFH7" s="53"/>
      <c r="WFI7" s="53"/>
      <c r="WFJ7" s="53"/>
      <c r="WFK7" s="53"/>
      <c r="WFL7" s="53"/>
      <c r="WFM7" s="53"/>
      <c r="WFN7" s="53"/>
      <c r="WFO7" s="53"/>
      <c r="WFP7" s="53"/>
      <c r="WFQ7" s="53"/>
      <c r="WFR7" s="53"/>
      <c r="WFS7" s="53"/>
      <c r="WFT7" s="53"/>
      <c r="WFU7" s="53"/>
      <c r="WFV7" s="53"/>
      <c r="WFW7" s="53"/>
      <c r="WFX7" s="53"/>
      <c r="WFY7" s="53"/>
      <c r="WFZ7" s="53"/>
      <c r="WGA7" s="53"/>
      <c r="WGB7" s="53"/>
      <c r="WGC7" s="53"/>
      <c r="WGD7" s="53"/>
      <c r="WGE7" s="53"/>
      <c r="WGF7" s="53"/>
      <c r="WGG7" s="53"/>
      <c r="WGH7" s="53"/>
      <c r="WGI7" s="53"/>
      <c r="WGJ7" s="53"/>
      <c r="WGK7" s="53"/>
      <c r="WGL7" s="53"/>
      <c r="WGM7" s="53"/>
      <c r="WGN7" s="53"/>
      <c r="WGO7" s="53"/>
      <c r="WGP7" s="53"/>
      <c r="WGQ7" s="53"/>
      <c r="WGR7" s="53"/>
      <c r="WGS7" s="53"/>
      <c r="WGT7" s="53"/>
      <c r="WGU7" s="53"/>
      <c r="WGV7" s="53"/>
      <c r="WGW7" s="53"/>
      <c r="WGX7" s="53"/>
      <c r="WGY7" s="53"/>
      <c r="WGZ7" s="53"/>
      <c r="WHA7" s="53"/>
      <c r="WHB7" s="53"/>
      <c r="WHC7" s="53"/>
      <c r="WHD7" s="53"/>
      <c r="WHE7" s="53"/>
      <c r="WHF7" s="53"/>
      <c r="WHG7" s="53"/>
      <c r="WHH7" s="53"/>
      <c r="WHI7" s="53"/>
      <c r="WHJ7" s="53"/>
      <c r="WHK7" s="53"/>
      <c r="WHL7" s="53"/>
      <c r="WHM7" s="53"/>
      <c r="WHN7" s="53"/>
      <c r="WHO7" s="53"/>
      <c r="WHP7" s="53"/>
      <c r="WHQ7" s="53"/>
      <c r="WHR7" s="53"/>
      <c r="WHS7" s="53"/>
      <c r="WHT7" s="53"/>
      <c r="WHU7" s="53"/>
      <c r="WHV7" s="53"/>
      <c r="WHW7" s="53"/>
      <c r="WHX7" s="53"/>
      <c r="WHY7" s="53"/>
      <c r="WHZ7" s="53"/>
      <c r="WIA7" s="53"/>
      <c r="WIB7" s="53"/>
      <c r="WIC7" s="53"/>
      <c r="WID7" s="53"/>
      <c r="WIE7" s="53"/>
      <c r="WIF7" s="53"/>
      <c r="WIG7" s="53"/>
      <c r="WIH7" s="53"/>
      <c r="WII7" s="53"/>
      <c r="WIJ7" s="53"/>
      <c r="WIK7" s="53"/>
      <c r="WIL7" s="53"/>
      <c r="WIM7" s="53"/>
      <c r="WIN7" s="53"/>
      <c r="WIO7" s="53"/>
      <c r="WIP7" s="53"/>
      <c r="WIQ7" s="53"/>
      <c r="WIR7" s="53"/>
      <c r="WIS7" s="53"/>
      <c r="WIT7" s="53"/>
      <c r="WIU7" s="53"/>
      <c r="WIV7" s="53"/>
      <c r="WIW7" s="53"/>
      <c r="WIX7" s="53"/>
      <c r="WIY7" s="53"/>
      <c r="WIZ7" s="53"/>
      <c r="WJA7" s="53"/>
      <c r="WJB7" s="53"/>
      <c r="WJC7" s="53"/>
      <c r="WJD7" s="53"/>
      <c r="WJE7" s="53"/>
      <c r="WJF7" s="53"/>
      <c r="WJG7" s="53"/>
      <c r="WJH7" s="53"/>
      <c r="WJI7" s="53"/>
      <c r="WJJ7" s="53"/>
      <c r="WJK7" s="53"/>
      <c r="WJL7" s="53"/>
      <c r="WJM7" s="53"/>
      <c r="WJN7" s="53"/>
      <c r="WJO7" s="53"/>
      <c r="WJP7" s="53"/>
      <c r="WJQ7" s="53"/>
      <c r="WJR7" s="53"/>
      <c r="WJS7" s="53"/>
      <c r="WJT7" s="53"/>
      <c r="WJU7" s="53"/>
      <c r="WJV7" s="53"/>
      <c r="WJW7" s="53"/>
      <c r="WJX7" s="53"/>
      <c r="WJY7" s="53"/>
      <c r="WJZ7" s="53"/>
      <c r="WKA7" s="53"/>
      <c r="WKB7" s="53"/>
      <c r="WKC7" s="53"/>
      <c r="WKD7" s="53"/>
      <c r="WKE7" s="53"/>
      <c r="WKF7" s="53"/>
      <c r="WKG7" s="53"/>
      <c r="WKH7" s="53"/>
      <c r="WKI7" s="53"/>
      <c r="WKJ7" s="53"/>
      <c r="WKK7" s="53"/>
      <c r="WKL7" s="53"/>
      <c r="WKM7" s="53"/>
      <c r="WKN7" s="53"/>
      <c r="WKO7" s="53"/>
      <c r="WKP7" s="53"/>
      <c r="WKQ7" s="53"/>
      <c r="WKR7" s="53"/>
      <c r="WKS7" s="53"/>
      <c r="WKT7" s="53"/>
      <c r="WKU7" s="53"/>
      <c r="WKV7" s="53"/>
      <c r="WKW7" s="53"/>
      <c r="WKX7" s="53"/>
      <c r="WKY7" s="53"/>
      <c r="WKZ7" s="53"/>
      <c r="WLA7" s="53"/>
      <c r="WLB7" s="53"/>
      <c r="WLC7" s="53"/>
      <c r="WLD7" s="53"/>
      <c r="WLE7" s="53"/>
      <c r="WLF7" s="53"/>
      <c r="WLG7" s="53"/>
      <c r="WLH7" s="53"/>
      <c r="WLI7" s="53"/>
      <c r="WLJ7" s="53"/>
      <c r="WLK7" s="53"/>
      <c r="WLL7" s="53"/>
      <c r="WLM7" s="53"/>
      <c r="WLN7" s="53"/>
      <c r="WLO7" s="53"/>
      <c r="WLP7" s="53"/>
      <c r="WLQ7" s="53"/>
      <c r="WLR7" s="53"/>
      <c r="WLS7" s="53"/>
      <c r="WLT7" s="53"/>
      <c r="WLU7" s="53"/>
      <c r="WLV7" s="53"/>
      <c r="WLW7" s="53"/>
      <c r="WLX7" s="53"/>
      <c r="WLY7" s="53"/>
      <c r="WLZ7" s="53"/>
      <c r="WMA7" s="53"/>
      <c r="WMB7" s="53"/>
      <c r="WMC7" s="53"/>
      <c r="WMD7" s="53"/>
      <c r="WME7" s="53"/>
      <c r="WMF7" s="53"/>
      <c r="WMG7" s="53"/>
      <c r="WMH7" s="53"/>
      <c r="WMI7" s="53"/>
      <c r="WMJ7" s="53"/>
      <c r="WMK7" s="53"/>
      <c r="WML7" s="53"/>
      <c r="WMM7" s="53"/>
      <c r="WMN7" s="53"/>
      <c r="WMO7" s="53"/>
      <c r="WMP7" s="53"/>
      <c r="WMQ7" s="53"/>
      <c r="WMR7" s="53"/>
      <c r="WMS7" s="53"/>
      <c r="WMT7" s="53"/>
      <c r="WMU7" s="53"/>
      <c r="WMV7" s="53"/>
      <c r="WMW7" s="53"/>
      <c r="WMX7" s="53"/>
      <c r="WMY7" s="53"/>
      <c r="WMZ7" s="53"/>
      <c r="WNA7" s="53"/>
      <c r="WNB7" s="53"/>
      <c r="WNC7" s="53"/>
      <c r="WND7" s="53"/>
      <c r="WNE7" s="53"/>
      <c r="WNF7" s="53"/>
      <c r="WNG7" s="53"/>
      <c r="WNH7" s="53"/>
      <c r="WNI7" s="53"/>
      <c r="WNJ7" s="53"/>
      <c r="WNK7" s="53"/>
      <c r="WNL7" s="53"/>
      <c r="WNM7" s="53"/>
      <c r="WNN7" s="53"/>
      <c r="WNO7" s="53"/>
      <c r="WNP7" s="53"/>
      <c r="WNQ7" s="53"/>
      <c r="WNR7" s="53"/>
      <c r="WNS7" s="53"/>
      <c r="WNT7" s="53"/>
      <c r="WNU7" s="53"/>
      <c r="WNV7" s="53"/>
      <c r="WNW7" s="53"/>
      <c r="WNX7" s="53"/>
      <c r="WNY7" s="53"/>
      <c r="WNZ7" s="53"/>
      <c r="WOA7" s="53"/>
      <c r="WOB7" s="53"/>
      <c r="WOC7" s="53"/>
      <c r="WOD7" s="53"/>
      <c r="WOE7" s="53"/>
      <c r="WOF7" s="53"/>
      <c r="WOG7" s="53"/>
      <c r="WOH7" s="53"/>
      <c r="WOI7" s="53"/>
      <c r="WOJ7" s="53"/>
      <c r="WOK7" s="53"/>
      <c r="WOL7" s="53"/>
      <c r="WOM7" s="53"/>
      <c r="WON7" s="53"/>
      <c r="WOO7" s="53"/>
      <c r="WOP7" s="53"/>
      <c r="WOQ7" s="53"/>
      <c r="WOR7" s="53"/>
      <c r="WOS7" s="53"/>
      <c r="WOT7" s="53"/>
      <c r="WOU7" s="53"/>
      <c r="WOV7" s="53"/>
      <c r="WOW7" s="53"/>
      <c r="WOX7" s="53"/>
      <c r="WOY7" s="53"/>
      <c r="WOZ7" s="53"/>
      <c r="WPA7" s="53"/>
      <c r="WPB7" s="53"/>
      <c r="WPC7" s="53"/>
      <c r="WPD7" s="53"/>
      <c r="WPE7" s="53"/>
      <c r="WPF7" s="53"/>
      <c r="WPG7" s="53"/>
      <c r="WPH7" s="53"/>
      <c r="WPI7" s="53"/>
      <c r="WPJ7" s="53"/>
      <c r="WPK7" s="53"/>
      <c r="WPL7" s="53"/>
      <c r="WPM7" s="53"/>
      <c r="WPN7" s="53"/>
      <c r="WPO7" s="53"/>
      <c r="WPP7" s="53"/>
      <c r="WPQ7" s="53"/>
      <c r="WPR7" s="53"/>
      <c r="WPS7" s="53"/>
      <c r="WPT7" s="53"/>
      <c r="WPU7" s="53"/>
      <c r="WPV7" s="53"/>
      <c r="WPW7" s="53"/>
      <c r="WPX7" s="53"/>
      <c r="WPY7" s="53"/>
      <c r="WPZ7" s="53"/>
      <c r="WQA7" s="53"/>
      <c r="WQB7" s="53"/>
      <c r="WQC7" s="53"/>
      <c r="WQD7" s="53"/>
      <c r="WQE7" s="53"/>
      <c r="WQF7" s="53"/>
      <c r="WQG7" s="53"/>
      <c r="WQH7" s="53"/>
      <c r="WQI7" s="53"/>
      <c r="WQJ7" s="53"/>
      <c r="WQK7" s="53"/>
      <c r="WQL7" s="53"/>
      <c r="WQM7" s="53"/>
      <c r="WQN7" s="53"/>
      <c r="WQO7" s="53"/>
      <c r="WQP7" s="53"/>
      <c r="WQQ7" s="53"/>
      <c r="WQR7" s="53"/>
      <c r="WQS7" s="53"/>
      <c r="WQT7" s="53"/>
      <c r="WQU7" s="53"/>
      <c r="WQV7" s="53"/>
      <c r="WQW7" s="53"/>
      <c r="WQX7" s="53"/>
      <c r="WQY7" s="53"/>
      <c r="WQZ7" s="53"/>
      <c r="WRA7" s="53"/>
      <c r="WRB7" s="53"/>
      <c r="WRC7" s="53"/>
      <c r="WRD7" s="53"/>
      <c r="WRE7" s="53"/>
      <c r="WRF7" s="53"/>
      <c r="WRG7" s="53"/>
      <c r="WRH7" s="53"/>
      <c r="WRI7" s="53"/>
      <c r="WRJ7" s="53"/>
      <c r="WRK7" s="53"/>
      <c r="WRL7" s="53"/>
      <c r="WRM7" s="53"/>
      <c r="WRN7" s="53"/>
      <c r="WRO7" s="53"/>
      <c r="WRP7" s="53"/>
      <c r="WRQ7" s="53"/>
      <c r="WRR7" s="53"/>
      <c r="WRS7" s="53"/>
      <c r="WRT7" s="53"/>
      <c r="WRU7" s="53"/>
      <c r="WRV7" s="53"/>
      <c r="WRW7" s="53"/>
      <c r="WRX7" s="53"/>
      <c r="WRY7" s="53"/>
      <c r="WRZ7" s="53"/>
      <c r="WSA7" s="53"/>
      <c r="WSB7" s="53"/>
      <c r="WSC7" s="53"/>
      <c r="WSD7" s="53"/>
      <c r="WSE7" s="53"/>
      <c r="WSF7" s="53"/>
      <c r="WSG7" s="53"/>
      <c r="WSH7" s="53"/>
      <c r="WSI7" s="53"/>
      <c r="WSJ7" s="53"/>
      <c r="WSK7" s="53"/>
      <c r="WSL7" s="53"/>
      <c r="WSM7" s="53"/>
      <c r="WSN7" s="53"/>
      <c r="WSO7" s="53"/>
      <c r="WSP7" s="53"/>
      <c r="WSQ7" s="53"/>
      <c r="WSR7" s="53"/>
      <c r="WSS7" s="53"/>
      <c r="WST7" s="53"/>
      <c r="WSU7" s="53"/>
      <c r="WSV7" s="53"/>
      <c r="WSW7" s="53"/>
      <c r="WSX7" s="53"/>
      <c r="WSY7" s="53"/>
      <c r="WSZ7" s="53"/>
      <c r="WTA7" s="53"/>
      <c r="WTB7" s="53"/>
      <c r="WTC7" s="53"/>
      <c r="WTD7" s="53"/>
      <c r="WTE7" s="53"/>
      <c r="WTF7" s="53"/>
      <c r="WTG7" s="53"/>
      <c r="WTH7" s="53"/>
      <c r="WTI7" s="53"/>
      <c r="WTJ7" s="53"/>
      <c r="WTK7" s="53"/>
      <c r="WTL7" s="53"/>
      <c r="WTM7" s="53"/>
      <c r="WTN7" s="53"/>
      <c r="WTO7" s="53"/>
      <c r="WTP7" s="53"/>
      <c r="WTQ7" s="53"/>
      <c r="WTR7" s="53"/>
      <c r="WTS7" s="53"/>
      <c r="WTT7" s="53"/>
      <c r="WTU7" s="53"/>
      <c r="WTV7" s="53"/>
      <c r="WTW7" s="53"/>
      <c r="WTX7" s="53"/>
      <c r="WTY7" s="53"/>
      <c r="WTZ7" s="53"/>
      <c r="WUA7" s="53"/>
      <c r="WUB7" s="53"/>
      <c r="WUC7" s="53"/>
      <c r="WUD7" s="53"/>
      <c r="WUE7" s="53"/>
      <c r="WUF7" s="53"/>
      <c r="WUG7" s="53"/>
      <c r="WUH7" s="53"/>
      <c r="WUI7" s="53"/>
      <c r="WUJ7" s="53"/>
      <c r="WUK7" s="53"/>
      <c r="WUL7" s="53"/>
      <c r="WUM7" s="53"/>
      <c r="WUN7" s="53"/>
      <c r="WUO7" s="53"/>
      <c r="WUP7" s="53"/>
      <c r="WUQ7" s="53"/>
      <c r="WUR7" s="53"/>
      <c r="WUS7" s="53"/>
      <c r="WUT7" s="53"/>
      <c r="WUU7" s="53"/>
      <c r="WUV7" s="53"/>
      <c r="WUW7" s="53"/>
      <c r="WUX7" s="53"/>
      <c r="WUY7" s="53"/>
      <c r="WUZ7" s="53"/>
      <c r="WVA7" s="53"/>
      <c r="WVB7" s="53"/>
      <c r="WVC7" s="53"/>
      <c r="WVD7" s="53"/>
      <c r="WVE7" s="53"/>
      <c r="WVF7" s="53"/>
      <c r="WVG7" s="53"/>
      <c r="WVH7" s="53"/>
      <c r="WVI7" s="53"/>
      <c r="WVJ7" s="53"/>
      <c r="WVK7" s="53"/>
      <c r="WVL7" s="53"/>
      <c r="WVM7" s="53"/>
      <c r="WVN7" s="53"/>
      <c r="WVO7" s="53"/>
      <c r="WVP7" s="53"/>
      <c r="WVQ7" s="53"/>
      <c r="WVR7" s="53"/>
      <c r="WVS7" s="53"/>
      <c r="WVT7" s="53"/>
      <c r="WVU7" s="53"/>
      <c r="WVV7" s="53"/>
      <c r="WVW7" s="53"/>
      <c r="WVX7" s="53"/>
      <c r="WVY7" s="53"/>
      <c r="WVZ7" s="53"/>
      <c r="WWA7" s="53"/>
      <c r="WWB7" s="53"/>
      <c r="WWC7" s="53"/>
      <c r="WWD7" s="53"/>
      <c r="WWE7" s="53"/>
      <c r="WWF7" s="53"/>
      <c r="WWG7" s="53"/>
      <c r="WWH7" s="53"/>
      <c r="WWI7" s="53"/>
      <c r="WWJ7" s="53"/>
      <c r="WWK7" s="53"/>
      <c r="WWL7" s="53"/>
      <c r="WWM7" s="53"/>
      <c r="WWN7" s="53"/>
      <c r="WWO7" s="53"/>
      <c r="WWP7" s="53"/>
      <c r="WWQ7" s="53"/>
      <c r="WWR7" s="53"/>
      <c r="WWS7" s="53"/>
      <c r="WWT7" s="53"/>
      <c r="WWU7" s="53"/>
      <c r="WWV7" s="53"/>
      <c r="WWW7" s="53"/>
      <c r="WWX7" s="53"/>
      <c r="WWY7" s="53"/>
      <c r="WWZ7" s="53"/>
      <c r="WXA7" s="53"/>
      <c r="WXB7" s="53"/>
      <c r="WXC7" s="53"/>
      <c r="WXD7" s="53"/>
      <c r="WXE7" s="53"/>
      <c r="WXF7" s="53"/>
      <c r="WXG7" s="53"/>
      <c r="WXH7" s="53"/>
      <c r="WXI7" s="53"/>
      <c r="WXJ7" s="53"/>
      <c r="WXK7" s="53"/>
      <c r="WXL7" s="53"/>
      <c r="WXM7" s="53"/>
      <c r="WXN7" s="53"/>
      <c r="WXO7" s="53"/>
      <c r="WXP7" s="53"/>
      <c r="WXQ7" s="53"/>
      <c r="WXR7" s="53"/>
      <c r="WXS7" s="53"/>
      <c r="WXT7" s="53"/>
      <c r="WXU7" s="53"/>
      <c r="WXV7" s="53"/>
      <c r="WXW7" s="53"/>
      <c r="WXX7" s="53"/>
      <c r="WXY7" s="53"/>
      <c r="WXZ7" s="53"/>
      <c r="WYA7" s="53"/>
      <c r="WYB7" s="53"/>
      <c r="WYC7" s="53"/>
      <c r="WYD7" s="53"/>
      <c r="WYE7" s="53"/>
      <c r="WYF7" s="53"/>
      <c r="WYG7" s="53"/>
      <c r="WYH7" s="53"/>
      <c r="WYI7" s="53"/>
      <c r="WYJ7" s="53"/>
      <c r="WYK7" s="53"/>
      <c r="WYL7" s="53"/>
      <c r="WYM7" s="53"/>
      <c r="WYN7" s="53"/>
      <c r="WYO7" s="53"/>
      <c r="WYP7" s="53"/>
      <c r="WYQ7" s="53"/>
      <c r="WYR7" s="53"/>
      <c r="WYS7" s="53"/>
      <c r="WYT7" s="53"/>
      <c r="WYU7" s="53"/>
      <c r="WYV7" s="53"/>
      <c r="WYW7" s="53"/>
      <c r="WYX7" s="53"/>
      <c r="WYY7" s="53"/>
      <c r="WYZ7" s="53"/>
      <c r="WZA7" s="53"/>
      <c r="WZB7" s="53"/>
      <c r="WZC7" s="53"/>
      <c r="WZD7" s="53"/>
      <c r="WZE7" s="53"/>
      <c r="WZF7" s="53"/>
      <c r="WZG7" s="53"/>
      <c r="WZH7" s="53"/>
      <c r="WZI7" s="53"/>
      <c r="WZJ7" s="53"/>
      <c r="WZK7" s="53"/>
      <c r="WZL7" s="53"/>
      <c r="WZM7" s="53"/>
      <c r="WZN7" s="53"/>
      <c r="WZO7" s="53"/>
      <c r="WZP7" s="53"/>
      <c r="WZQ7" s="53"/>
      <c r="WZR7" s="53"/>
      <c r="WZS7" s="53"/>
      <c r="WZT7" s="53"/>
      <c r="WZU7" s="53"/>
      <c r="WZV7" s="53"/>
      <c r="WZW7" s="53"/>
      <c r="WZX7" s="53"/>
      <c r="WZY7" s="53"/>
      <c r="WZZ7" s="53"/>
      <c r="XAA7" s="53"/>
      <c r="XAB7" s="53"/>
      <c r="XAC7" s="53"/>
      <c r="XAD7" s="53"/>
      <c r="XAE7" s="53"/>
      <c r="XAF7" s="53"/>
      <c r="XAG7" s="53"/>
      <c r="XAH7" s="53"/>
      <c r="XAI7" s="53"/>
      <c r="XAJ7" s="53"/>
      <c r="XAK7" s="53"/>
      <c r="XAL7" s="53"/>
      <c r="XAM7" s="53"/>
      <c r="XAN7" s="53"/>
      <c r="XAO7" s="53"/>
      <c r="XAP7" s="53"/>
      <c r="XAQ7" s="53"/>
      <c r="XAR7" s="53"/>
      <c r="XAS7" s="53"/>
      <c r="XAT7" s="53"/>
      <c r="XAU7" s="53"/>
      <c r="XAV7" s="53"/>
      <c r="XAW7" s="53"/>
      <c r="XAX7" s="53"/>
      <c r="XAY7" s="53"/>
      <c r="XAZ7" s="53"/>
      <c r="XBA7" s="53"/>
      <c r="XBB7" s="53"/>
      <c r="XBC7" s="53"/>
      <c r="XBD7" s="53"/>
      <c r="XBE7" s="53"/>
      <c r="XBF7" s="53"/>
      <c r="XBG7" s="53"/>
      <c r="XBH7" s="53"/>
      <c r="XBI7" s="53"/>
      <c r="XBJ7" s="53"/>
      <c r="XBK7" s="53"/>
      <c r="XBL7" s="53"/>
      <c r="XBM7" s="53"/>
      <c r="XBN7" s="53"/>
      <c r="XBO7" s="53"/>
      <c r="XBP7" s="53"/>
      <c r="XBQ7" s="53"/>
      <c r="XBR7" s="53"/>
      <c r="XBS7" s="53"/>
      <c r="XBT7" s="53"/>
      <c r="XBU7" s="53"/>
      <c r="XBV7" s="53"/>
      <c r="XBW7" s="53"/>
      <c r="XBX7" s="53"/>
      <c r="XBY7" s="53"/>
      <c r="XBZ7" s="53"/>
      <c r="XCA7" s="53"/>
      <c r="XCB7" s="53"/>
      <c r="XCC7" s="53"/>
      <c r="XCD7" s="53"/>
      <c r="XCE7" s="53"/>
      <c r="XCF7" s="53"/>
      <c r="XCG7" s="53"/>
      <c r="XCH7" s="53"/>
      <c r="XCI7" s="53"/>
      <c r="XCJ7" s="53"/>
      <c r="XCK7" s="53"/>
      <c r="XCL7" s="53"/>
      <c r="XCM7" s="53"/>
      <c r="XCN7" s="53"/>
      <c r="XCO7" s="53"/>
      <c r="XCP7" s="53"/>
      <c r="XCQ7" s="53"/>
      <c r="XCR7" s="53"/>
      <c r="XCS7" s="53"/>
      <c r="XCT7" s="53"/>
      <c r="XCU7" s="53"/>
      <c r="XCV7" s="53"/>
      <c r="XCW7" s="53"/>
      <c r="XCX7" s="53"/>
      <c r="XCY7" s="53"/>
      <c r="XCZ7" s="53"/>
      <c r="XDA7" s="53"/>
      <c r="XDB7" s="53"/>
      <c r="XDC7" s="53"/>
      <c r="XDD7" s="53"/>
      <c r="XDE7" s="53"/>
      <c r="XDF7" s="53"/>
      <c r="XDG7" s="53"/>
      <c r="XDH7" s="53"/>
      <c r="XDI7" s="53"/>
      <c r="XDJ7" s="53"/>
      <c r="XDK7" s="53"/>
      <c r="XDL7" s="53"/>
      <c r="XDM7" s="53"/>
      <c r="XDN7" s="53"/>
      <c r="XDO7" s="53"/>
      <c r="XDP7" s="53"/>
      <c r="XDQ7" s="53"/>
      <c r="XDR7" s="53"/>
      <c r="XDS7" s="53"/>
      <c r="XDT7" s="53"/>
      <c r="XDU7" s="53"/>
      <c r="XDV7" s="53"/>
      <c r="XDW7" s="53"/>
      <c r="XDX7" s="53"/>
      <c r="XDY7" s="53"/>
      <c r="XDZ7" s="53"/>
      <c r="XEA7" s="53"/>
      <c r="XEB7" s="53"/>
      <c r="XEC7" s="53"/>
      <c r="XED7" s="53"/>
      <c r="XEE7" s="53"/>
      <c r="XEF7" s="53"/>
      <c r="XEG7" s="53"/>
      <c r="XEH7" s="53"/>
      <c r="XEI7" s="53"/>
      <c r="XEJ7" s="53"/>
      <c r="XEK7" s="53"/>
      <c r="XEL7" s="53"/>
      <c r="XEM7" s="53"/>
      <c r="XEN7" s="53"/>
      <c r="XEO7" s="53"/>
      <c r="XEP7" s="53"/>
      <c r="XEQ7" s="53"/>
      <c r="XER7" s="53"/>
      <c r="XES7" s="53"/>
      <c r="XET7" s="53"/>
      <c r="XEU7" s="53"/>
      <c r="XEV7" s="53"/>
      <c r="XEW7" s="53"/>
      <c r="XEX7" s="53"/>
      <c r="XEY7" s="53"/>
      <c r="XEZ7" s="53"/>
      <c r="XFA7" s="53"/>
      <c r="XFB7" s="53"/>
      <c r="XFC7" s="53"/>
      <c r="XFD7" s="53"/>
    </row>
    <row r="9" spans="1:16384">
      <c r="B9" t="s">
        <v>359</v>
      </c>
    </row>
    <row r="10" spans="1:16384">
      <c r="A10" t="s">
        <v>415</v>
      </c>
      <c r="B10">
        <v>8</v>
      </c>
      <c r="C10">
        <f t="shared" ref="C10:BN10" si="51">$B10+IF(MOD(ROUND(C$7,1),FCLK_Period)&gt;=(FCLK_Period/2),0,1)</f>
        <v>8</v>
      </c>
      <c r="D10">
        <f t="shared" si="51"/>
        <v>9</v>
      </c>
      <c r="E10">
        <f t="shared" si="51"/>
        <v>9</v>
      </c>
      <c r="F10">
        <f t="shared" si="51"/>
        <v>9</v>
      </c>
      <c r="G10">
        <f t="shared" si="51"/>
        <v>9</v>
      </c>
      <c r="H10">
        <f t="shared" si="51"/>
        <v>9</v>
      </c>
      <c r="I10">
        <f t="shared" si="51"/>
        <v>9</v>
      </c>
      <c r="J10">
        <f t="shared" si="51"/>
        <v>9</v>
      </c>
      <c r="K10">
        <f t="shared" si="51"/>
        <v>9</v>
      </c>
      <c r="L10">
        <f t="shared" si="51"/>
        <v>9</v>
      </c>
      <c r="M10">
        <f t="shared" si="51"/>
        <v>9</v>
      </c>
      <c r="N10">
        <f t="shared" si="51"/>
        <v>9</v>
      </c>
      <c r="O10">
        <f t="shared" si="51"/>
        <v>9</v>
      </c>
      <c r="P10">
        <f t="shared" si="51"/>
        <v>9</v>
      </c>
      <c r="Q10">
        <f t="shared" si="51"/>
        <v>9</v>
      </c>
      <c r="R10">
        <f t="shared" si="51"/>
        <v>9</v>
      </c>
      <c r="S10">
        <f t="shared" si="51"/>
        <v>9</v>
      </c>
      <c r="T10">
        <f t="shared" si="51"/>
        <v>9</v>
      </c>
      <c r="U10">
        <f t="shared" si="51"/>
        <v>9</v>
      </c>
      <c r="V10">
        <f t="shared" si="51"/>
        <v>9</v>
      </c>
      <c r="W10">
        <f t="shared" si="51"/>
        <v>9</v>
      </c>
      <c r="X10">
        <f t="shared" si="51"/>
        <v>9</v>
      </c>
      <c r="Y10">
        <f t="shared" si="51"/>
        <v>9</v>
      </c>
      <c r="Z10">
        <f t="shared" si="51"/>
        <v>9</v>
      </c>
      <c r="AA10">
        <f t="shared" si="51"/>
        <v>9</v>
      </c>
      <c r="AB10">
        <f t="shared" si="51"/>
        <v>9</v>
      </c>
      <c r="AC10">
        <f t="shared" si="51"/>
        <v>9</v>
      </c>
      <c r="AD10">
        <f t="shared" si="51"/>
        <v>9</v>
      </c>
      <c r="AE10">
        <f t="shared" si="51"/>
        <v>9</v>
      </c>
      <c r="AF10">
        <f t="shared" si="51"/>
        <v>9</v>
      </c>
      <c r="AG10">
        <f t="shared" si="51"/>
        <v>9</v>
      </c>
      <c r="AH10">
        <f t="shared" si="51"/>
        <v>9</v>
      </c>
      <c r="AI10">
        <f t="shared" si="51"/>
        <v>9</v>
      </c>
      <c r="AJ10">
        <f t="shared" si="51"/>
        <v>9</v>
      </c>
      <c r="AK10">
        <f t="shared" si="51"/>
        <v>9</v>
      </c>
      <c r="AL10">
        <f t="shared" si="51"/>
        <v>9</v>
      </c>
      <c r="AM10">
        <f t="shared" si="51"/>
        <v>9</v>
      </c>
      <c r="AN10">
        <f t="shared" si="51"/>
        <v>9</v>
      </c>
      <c r="AO10">
        <f t="shared" si="51"/>
        <v>9</v>
      </c>
      <c r="AP10">
        <f t="shared" si="51"/>
        <v>8</v>
      </c>
      <c r="AQ10">
        <f t="shared" si="51"/>
        <v>8</v>
      </c>
      <c r="AR10">
        <f t="shared" si="51"/>
        <v>8</v>
      </c>
      <c r="AS10">
        <f t="shared" si="51"/>
        <v>8</v>
      </c>
      <c r="AT10">
        <f t="shared" si="51"/>
        <v>8</v>
      </c>
      <c r="AU10">
        <f t="shared" si="51"/>
        <v>8</v>
      </c>
      <c r="AV10">
        <f t="shared" si="51"/>
        <v>8</v>
      </c>
      <c r="AW10">
        <f t="shared" si="51"/>
        <v>8</v>
      </c>
      <c r="AX10">
        <f t="shared" si="51"/>
        <v>8</v>
      </c>
      <c r="AY10">
        <f t="shared" si="51"/>
        <v>8</v>
      </c>
      <c r="AZ10">
        <f t="shared" si="51"/>
        <v>8</v>
      </c>
      <c r="BA10">
        <f t="shared" si="51"/>
        <v>8</v>
      </c>
      <c r="BB10">
        <f t="shared" si="51"/>
        <v>8</v>
      </c>
      <c r="BC10">
        <f t="shared" si="51"/>
        <v>8</v>
      </c>
      <c r="BD10">
        <f t="shared" si="51"/>
        <v>8</v>
      </c>
      <c r="BE10">
        <f t="shared" si="51"/>
        <v>8</v>
      </c>
      <c r="BF10">
        <f t="shared" si="51"/>
        <v>8</v>
      </c>
      <c r="BG10">
        <f t="shared" si="51"/>
        <v>8</v>
      </c>
      <c r="BH10">
        <f t="shared" si="51"/>
        <v>8</v>
      </c>
      <c r="BI10">
        <f t="shared" si="51"/>
        <v>8</v>
      </c>
      <c r="BJ10">
        <f t="shared" si="51"/>
        <v>8</v>
      </c>
      <c r="BK10">
        <f t="shared" si="51"/>
        <v>8</v>
      </c>
      <c r="BL10">
        <f t="shared" si="51"/>
        <v>8</v>
      </c>
      <c r="BM10">
        <f t="shared" si="51"/>
        <v>8</v>
      </c>
      <c r="BN10">
        <f t="shared" si="51"/>
        <v>8</v>
      </c>
      <c r="BO10">
        <f t="shared" ref="BO10:DZ10" si="52">$B10+IF(MOD(ROUND(BO$7,1),FCLK_Period)&gt;=(FCLK_Period/2),0,1)</f>
        <v>8</v>
      </c>
      <c r="BP10">
        <f t="shared" si="52"/>
        <v>8</v>
      </c>
      <c r="BQ10">
        <f t="shared" si="52"/>
        <v>8</v>
      </c>
      <c r="BR10">
        <f t="shared" si="52"/>
        <v>8</v>
      </c>
      <c r="BS10">
        <f t="shared" si="52"/>
        <v>8</v>
      </c>
      <c r="BT10">
        <f t="shared" si="52"/>
        <v>8</v>
      </c>
      <c r="BU10">
        <f t="shared" si="52"/>
        <v>8</v>
      </c>
      <c r="BV10">
        <f t="shared" si="52"/>
        <v>8</v>
      </c>
      <c r="BW10">
        <f t="shared" si="52"/>
        <v>8</v>
      </c>
      <c r="BX10">
        <f t="shared" si="52"/>
        <v>8</v>
      </c>
      <c r="BY10">
        <f t="shared" si="52"/>
        <v>8</v>
      </c>
      <c r="BZ10">
        <f t="shared" si="52"/>
        <v>8</v>
      </c>
      <c r="CA10">
        <f t="shared" si="52"/>
        <v>8</v>
      </c>
      <c r="CB10">
        <f t="shared" si="52"/>
        <v>9</v>
      </c>
      <c r="CC10">
        <f t="shared" si="52"/>
        <v>9</v>
      </c>
      <c r="CD10">
        <f t="shared" si="52"/>
        <v>9</v>
      </c>
      <c r="CE10">
        <f t="shared" si="52"/>
        <v>9</v>
      </c>
      <c r="CF10">
        <f t="shared" si="52"/>
        <v>9</v>
      </c>
      <c r="CG10">
        <f t="shared" si="52"/>
        <v>9</v>
      </c>
      <c r="CH10">
        <f t="shared" si="52"/>
        <v>9</v>
      </c>
      <c r="CI10">
        <f t="shared" si="52"/>
        <v>9</v>
      </c>
      <c r="CJ10">
        <f t="shared" si="52"/>
        <v>9</v>
      </c>
      <c r="CK10">
        <f t="shared" si="52"/>
        <v>9</v>
      </c>
      <c r="CL10">
        <f t="shared" si="52"/>
        <v>9</v>
      </c>
      <c r="CM10">
        <f t="shared" si="52"/>
        <v>9</v>
      </c>
      <c r="CN10">
        <f t="shared" si="52"/>
        <v>9</v>
      </c>
      <c r="CO10">
        <f t="shared" si="52"/>
        <v>9</v>
      </c>
      <c r="CP10">
        <f t="shared" si="52"/>
        <v>9</v>
      </c>
      <c r="CQ10">
        <f t="shared" si="52"/>
        <v>9</v>
      </c>
      <c r="CR10">
        <f t="shared" si="52"/>
        <v>9</v>
      </c>
      <c r="CS10">
        <f t="shared" si="52"/>
        <v>9</v>
      </c>
      <c r="CT10">
        <f t="shared" si="52"/>
        <v>9</v>
      </c>
      <c r="CU10">
        <f t="shared" si="52"/>
        <v>9</v>
      </c>
      <c r="CV10">
        <f t="shared" si="52"/>
        <v>9</v>
      </c>
      <c r="CW10">
        <f t="shared" si="52"/>
        <v>9</v>
      </c>
      <c r="CX10">
        <f t="shared" si="52"/>
        <v>9</v>
      </c>
      <c r="CY10">
        <f t="shared" si="52"/>
        <v>9</v>
      </c>
      <c r="CZ10">
        <f t="shared" si="52"/>
        <v>9</v>
      </c>
      <c r="DA10">
        <f t="shared" si="52"/>
        <v>9</v>
      </c>
      <c r="DB10">
        <f t="shared" si="52"/>
        <v>9</v>
      </c>
      <c r="DC10">
        <f t="shared" si="52"/>
        <v>9</v>
      </c>
      <c r="DD10">
        <f t="shared" si="52"/>
        <v>9</v>
      </c>
      <c r="DE10">
        <f t="shared" si="52"/>
        <v>9</v>
      </c>
      <c r="DF10">
        <f t="shared" si="52"/>
        <v>9</v>
      </c>
      <c r="DG10">
        <f t="shared" si="52"/>
        <v>9</v>
      </c>
      <c r="DH10">
        <f t="shared" si="52"/>
        <v>9</v>
      </c>
      <c r="DI10">
        <f t="shared" si="52"/>
        <v>9</v>
      </c>
      <c r="DJ10">
        <f t="shared" si="52"/>
        <v>9</v>
      </c>
      <c r="DK10">
        <f t="shared" si="52"/>
        <v>9</v>
      </c>
      <c r="DL10">
        <f t="shared" si="52"/>
        <v>9</v>
      </c>
      <c r="DM10">
        <f t="shared" si="52"/>
        <v>8</v>
      </c>
      <c r="DN10">
        <f t="shared" si="52"/>
        <v>8</v>
      </c>
      <c r="DO10">
        <f t="shared" si="52"/>
        <v>8</v>
      </c>
      <c r="DP10">
        <f t="shared" si="52"/>
        <v>8</v>
      </c>
      <c r="DQ10">
        <f t="shared" si="52"/>
        <v>8</v>
      </c>
      <c r="DR10">
        <f t="shared" si="52"/>
        <v>8</v>
      </c>
      <c r="DS10">
        <f t="shared" si="52"/>
        <v>8</v>
      </c>
      <c r="DT10">
        <f t="shared" si="52"/>
        <v>8</v>
      </c>
      <c r="DU10">
        <f t="shared" si="52"/>
        <v>8</v>
      </c>
      <c r="DV10">
        <f t="shared" si="52"/>
        <v>8</v>
      </c>
      <c r="DW10">
        <f t="shared" si="52"/>
        <v>8</v>
      </c>
      <c r="DX10">
        <f t="shared" si="52"/>
        <v>8</v>
      </c>
      <c r="DY10">
        <f t="shared" si="52"/>
        <v>8</v>
      </c>
      <c r="DZ10">
        <f t="shared" si="52"/>
        <v>8</v>
      </c>
      <c r="EA10">
        <f t="shared" ref="EA10:GL10" si="53">$B10+IF(MOD(ROUND(EA$7,1),FCLK_Period)&gt;=(FCLK_Period/2),0,1)</f>
        <v>8</v>
      </c>
      <c r="EB10">
        <f t="shared" si="53"/>
        <v>8</v>
      </c>
      <c r="EC10">
        <f t="shared" si="53"/>
        <v>8</v>
      </c>
      <c r="ED10">
        <f t="shared" si="53"/>
        <v>8</v>
      </c>
      <c r="EE10">
        <f t="shared" si="53"/>
        <v>8</v>
      </c>
      <c r="EF10">
        <f t="shared" si="53"/>
        <v>8</v>
      </c>
      <c r="EG10">
        <f t="shared" si="53"/>
        <v>8</v>
      </c>
      <c r="EH10">
        <f t="shared" si="53"/>
        <v>8</v>
      </c>
      <c r="EI10">
        <f t="shared" si="53"/>
        <v>8</v>
      </c>
      <c r="EJ10">
        <f t="shared" si="53"/>
        <v>8</v>
      </c>
      <c r="EK10">
        <f t="shared" si="53"/>
        <v>8</v>
      </c>
      <c r="EL10">
        <f t="shared" si="53"/>
        <v>8</v>
      </c>
      <c r="EM10">
        <f t="shared" si="53"/>
        <v>8</v>
      </c>
      <c r="EN10">
        <f t="shared" si="53"/>
        <v>8</v>
      </c>
      <c r="EO10">
        <f t="shared" si="53"/>
        <v>8</v>
      </c>
      <c r="EP10">
        <f t="shared" si="53"/>
        <v>8</v>
      </c>
      <c r="EQ10">
        <f t="shared" si="53"/>
        <v>8</v>
      </c>
      <c r="ER10">
        <f t="shared" si="53"/>
        <v>8</v>
      </c>
      <c r="ES10">
        <f t="shared" si="53"/>
        <v>8</v>
      </c>
      <c r="ET10">
        <f t="shared" si="53"/>
        <v>8</v>
      </c>
      <c r="EU10">
        <f t="shared" si="53"/>
        <v>8</v>
      </c>
      <c r="EV10">
        <f t="shared" si="53"/>
        <v>8</v>
      </c>
      <c r="EW10">
        <f t="shared" si="53"/>
        <v>8</v>
      </c>
      <c r="EX10">
        <f t="shared" si="53"/>
        <v>8</v>
      </c>
      <c r="EY10">
        <f t="shared" si="53"/>
        <v>9</v>
      </c>
      <c r="EZ10">
        <f t="shared" si="53"/>
        <v>9</v>
      </c>
      <c r="FA10">
        <f t="shared" si="53"/>
        <v>9</v>
      </c>
      <c r="FB10">
        <f t="shared" si="53"/>
        <v>9</v>
      </c>
      <c r="FC10">
        <f t="shared" si="53"/>
        <v>9</v>
      </c>
      <c r="FD10">
        <f t="shared" si="53"/>
        <v>9</v>
      </c>
      <c r="FE10">
        <f t="shared" si="53"/>
        <v>9</v>
      </c>
      <c r="FF10">
        <f t="shared" si="53"/>
        <v>9</v>
      </c>
      <c r="FG10">
        <f t="shared" si="53"/>
        <v>9</v>
      </c>
      <c r="FH10">
        <f t="shared" si="53"/>
        <v>9</v>
      </c>
      <c r="FI10">
        <f t="shared" si="53"/>
        <v>9</v>
      </c>
      <c r="FJ10">
        <f t="shared" si="53"/>
        <v>9</v>
      </c>
      <c r="FK10">
        <f t="shared" si="53"/>
        <v>9</v>
      </c>
      <c r="FL10">
        <f t="shared" si="53"/>
        <v>9</v>
      </c>
      <c r="FM10">
        <f t="shared" si="53"/>
        <v>9</v>
      </c>
      <c r="FN10">
        <f t="shared" si="53"/>
        <v>9</v>
      </c>
      <c r="FO10">
        <f t="shared" si="53"/>
        <v>9</v>
      </c>
      <c r="FP10">
        <f t="shared" si="53"/>
        <v>9</v>
      </c>
      <c r="FQ10">
        <f t="shared" si="53"/>
        <v>9</v>
      </c>
      <c r="FR10">
        <f t="shared" si="53"/>
        <v>9</v>
      </c>
      <c r="FS10">
        <f t="shared" si="53"/>
        <v>9</v>
      </c>
      <c r="FT10">
        <f t="shared" si="53"/>
        <v>9</v>
      </c>
      <c r="FU10">
        <f t="shared" si="53"/>
        <v>9</v>
      </c>
      <c r="FV10">
        <f t="shared" si="53"/>
        <v>9</v>
      </c>
      <c r="FW10">
        <f t="shared" si="53"/>
        <v>9</v>
      </c>
      <c r="FX10">
        <f t="shared" si="53"/>
        <v>9</v>
      </c>
      <c r="FY10">
        <f t="shared" si="53"/>
        <v>9</v>
      </c>
      <c r="FZ10">
        <f t="shared" si="53"/>
        <v>9</v>
      </c>
      <c r="GA10">
        <f t="shared" si="53"/>
        <v>9</v>
      </c>
      <c r="GB10">
        <f t="shared" si="53"/>
        <v>9</v>
      </c>
      <c r="GC10">
        <f t="shared" si="53"/>
        <v>9</v>
      </c>
      <c r="GD10">
        <f t="shared" si="53"/>
        <v>9</v>
      </c>
      <c r="GE10">
        <f t="shared" si="53"/>
        <v>9</v>
      </c>
      <c r="GF10">
        <f t="shared" si="53"/>
        <v>9</v>
      </c>
      <c r="GG10">
        <f t="shared" si="53"/>
        <v>9</v>
      </c>
      <c r="GH10">
        <f t="shared" si="53"/>
        <v>9</v>
      </c>
      <c r="GI10">
        <f t="shared" si="53"/>
        <v>9</v>
      </c>
      <c r="GJ10">
        <f t="shared" si="53"/>
        <v>8</v>
      </c>
      <c r="GK10">
        <f t="shared" si="53"/>
        <v>8</v>
      </c>
      <c r="GL10">
        <f t="shared" si="53"/>
        <v>8</v>
      </c>
      <c r="GM10">
        <f t="shared" ref="GM10:IX10" si="54">$B10+IF(MOD(ROUND(GM$7,1),FCLK_Period)&gt;=(FCLK_Period/2),0,1)</f>
        <v>8</v>
      </c>
      <c r="GN10">
        <f t="shared" si="54"/>
        <v>8</v>
      </c>
      <c r="GO10">
        <f t="shared" si="54"/>
        <v>8</v>
      </c>
      <c r="GP10">
        <f t="shared" si="54"/>
        <v>8</v>
      </c>
      <c r="GQ10">
        <f t="shared" si="54"/>
        <v>8</v>
      </c>
      <c r="GR10">
        <f t="shared" si="54"/>
        <v>8</v>
      </c>
      <c r="GS10">
        <f t="shared" si="54"/>
        <v>8</v>
      </c>
      <c r="GT10">
        <f t="shared" si="54"/>
        <v>8</v>
      </c>
      <c r="GU10">
        <f t="shared" si="54"/>
        <v>8</v>
      </c>
      <c r="GV10">
        <f t="shared" si="54"/>
        <v>8</v>
      </c>
      <c r="GW10">
        <f t="shared" si="54"/>
        <v>8</v>
      </c>
      <c r="GX10">
        <f t="shared" si="54"/>
        <v>8</v>
      </c>
      <c r="GY10">
        <f t="shared" si="54"/>
        <v>8</v>
      </c>
      <c r="GZ10">
        <f t="shared" si="54"/>
        <v>8</v>
      </c>
      <c r="HA10">
        <f t="shared" si="54"/>
        <v>8</v>
      </c>
      <c r="HB10">
        <f t="shared" si="54"/>
        <v>8</v>
      </c>
      <c r="HC10">
        <f t="shared" si="54"/>
        <v>8</v>
      </c>
      <c r="HD10">
        <f t="shared" si="54"/>
        <v>8</v>
      </c>
      <c r="HE10">
        <f t="shared" si="54"/>
        <v>8</v>
      </c>
      <c r="HF10">
        <f t="shared" si="54"/>
        <v>8</v>
      </c>
      <c r="HG10">
        <f t="shared" si="54"/>
        <v>8</v>
      </c>
      <c r="HH10">
        <f t="shared" si="54"/>
        <v>8</v>
      </c>
      <c r="HI10">
        <f t="shared" si="54"/>
        <v>8</v>
      </c>
      <c r="HJ10">
        <f t="shared" si="54"/>
        <v>8</v>
      </c>
      <c r="HK10">
        <f t="shared" si="54"/>
        <v>8</v>
      </c>
      <c r="HL10">
        <f t="shared" si="54"/>
        <v>8</v>
      </c>
      <c r="HM10">
        <f t="shared" si="54"/>
        <v>8</v>
      </c>
      <c r="HN10">
        <f t="shared" si="54"/>
        <v>8</v>
      </c>
      <c r="HO10">
        <f t="shared" si="54"/>
        <v>8</v>
      </c>
      <c r="HP10">
        <f t="shared" si="54"/>
        <v>8</v>
      </c>
      <c r="HQ10">
        <f t="shared" si="54"/>
        <v>8</v>
      </c>
      <c r="HR10">
        <f t="shared" si="54"/>
        <v>8</v>
      </c>
      <c r="HS10">
        <f t="shared" si="54"/>
        <v>8</v>
      </c>
      <c r="HT10">
        <f t="shared" si="54"/>
        <v>8</v>
      </c>
      <c r="HU10">
        <f t="shared" si="54"/>
        <v>8</v>
      </c>
      <c r="HV10">
        <f t="shared" si="54"/>
        <v>9</v>
      </c>
      <c r="HW10">
        <f t="shared" si="54"/>
        <v>9</v>
      </c>
      <c r="HX10">
        <f t="shared" si="54"/>
        <v>9</v>
      </c>
      <c r="HY10">
        <f t="shared" si="54"/>
        <v>9</v>
      </c>
      <c r="HZ10">
        <f t="shared" si="54"/>
        <v>9</v>
      </c>
      <c r="IA10">
        <f t="shared" si="54"/>
        <v>9</v>
      </c>
      <c r="IB10">
        <f t="shared" si="54"/>
        <v>9</v>
      </c>
      <c r="IC10">
        <f t="shared" si="54"/>
        <v>9</v>
      </c>
      <c r="ID10">
        <f t="shared" si="54"/>
        <v>9</v>
      </c>
      <c r="IE10">
        <f t="shared" si="54"/>
        <v>9</v>
      </c>
      <c r="IF10">
        <f t="shared" si="54"/>
        <v>9</v>
      </c>
      <c r="IG10">
        <f t="shared" si="54"/>
        <v>9</v>
      </c>
      <c r="IH10">
        <f t="shared" si="54"/>
        <v>9</v>
      </c>
      <c r="II10">
        <f t="shared" si="54"/>
        <v>9</v>
      </c>
      <c r="IJ10">
        <f t="shared" si="54"/>
        <v>9</v>
      </c>
      <c r="IK10">
        <f t="shared" si="54"/>
        <v>9</v>
      </c>
      <c r="IL10">
        <f t="shared" si="54"/>
        <v>9</v>
      </c>
      <c r="IM10">
        <f t="shared" si="54"/>
        <v>9</v>
      </c>
      <c r="IN10">
        <f t="shared" si="54"/>
        <v>9</v>
      </c>
      <c r="IO10">
        <f t="shared" si="54"/>
        <v>9</v>
      </c>
      <c r="IP10">
        <f t="shared" si="54"/>
        <v>9</v>
      </c>
      <c r="IQ10">
        <f t="shared" si="54"/>
        <v>9</v>
      </c>
      <c r="IR10">
        <f t="shared" si="54"/>
        <v>9</v>
      </c>
      <c r="IS10">
        <f t="shared" si="54"/>
        <v>9</v>
      </c>
      <c r="IT10">
        <f t="shared" si="54"/>
        <v>9</v>
      </c>
      <c r="IU10">
        <f t="shared" si="54"/>
        <v>9</v>
      </c>
      <c r="IV10">
        <f t="shared" si="54"/>
        <v>9</v>
      </c>
      <c r="IW10">
        <f t="shared" si="54"/>
        <v>9</v>
      </c>
      <c r="IX10">
        <f t="shared" si="54"/>
        <v>9</v>
      </c>
      <c r="IY10">
        <f t="shared" ref="IY10:LJ10" si="55">$B10+IF(MOD(ROUND(IY$7,1),FCLK_Period)&gt;=(FCLK_Period/2),0,1)</f>
        <v>9</v>
      </c>
      <c r="IZ10">
        <f t="shared" si="55"/>
        <v>9</v>
      </c>
      <c r="JA10">
        <f t="shared" si="55"/>
        <v>9</v>
      </c>
      <c r="JB10">
        <f t="shared" si="55"/>
        <v>9</v>
      </c>
      <c r="JC10">
        <f t="shared" si="55"/>
        <v>9</v>
      </c>
      <c r="JD10">
        <f t="shared" si="55"/>
        <v>9</v>
      </c>
      <c r="JE10">
        <f t="shared" si="55"/>
        <v>9</v>
      </c>
      <c r="JF10">
        <f t="shared" si="55"/>
        <v>9</v>
      </c>
      <c r="JG10">
        <f t="shared" si="55"/>
        <v>9</v>
      </c>
      <c r="JH10">
        <f t="shared" si="55"/>
        <v>8</v>
      </c>
      <c r="JI10">
        <f t="shared" si="55"/>
        <v>8</v>
      </c>
      <c r="JJ10">
        <f t="shared" si="55"/>
        <v>8</v>
      </c>
      <c r="JK10">
        <f t="shared" si="55"/>
        <v>8</v>
      </c>
      <c r="JL10">
        <f t="shared" si="55"/>
        <v>8</v>
      </c>
      <c r="JM10">
        <f t="shared" si="55"/>
        <v>8</v>
      </c>
      <c r="JN10">
        <f t="shared" si="55"/>
        <v>8</v>
      </c>
      <c r="JO10">
        <f t="shared" si="55"/>
        <v>8</v>
      </c>
      <c r="JP10">
        <f t="shared" si="55"/>
        <v>8</v>
      </c>
      <c r="JQ10">
        <f t="shared" si="55"/>
        <v>8</v>
      </c>
      <c r="JR10">
        <f t="shared" si="55"/>
        <v>8</v>
      </c>
      <c r="JS10">
        <f t="shared" si="55"/>
        <v>8</v>
      </c>
      <c r="JT10">
        <f t="shared" si="55"/>
        <v>8</v>
      </c>
      <c r="JU10">
        <f t="shared" si="55"/>
        <v>8</v>
      </c>
      <c r="JV10">
        <f t="shared" si="55"/>
        <v>8</v>
      </c>
      <c r="JW10">
        <f t="shared" si="55"/>
        <v>8</v>
      </c>
      <c r="JX10">
        <f t="shared" si="55"/>
        <v>8</v>
      </c>
      <c r="JY10">
        <f t="shared" si="55"/>
        <v>8</v>
      </c>
      <c r="JZ10">
        <f t="shared" si="55"/>
        <v>8</v>
      </c>
      <c r="KA10">
        <f t="shared" si="55"/>
        <v>8</v>
      </c>
      <c r="KB10">
        <f t="shared" si="55"/>
        <v>8</v>
      </c>
      <c r="KC10">
        <f t="shared" si="55"/>
        <v>8</v>
      </c>
      <c r="KD10">
        <f t="shared" si="55"/>
        <v>8</v>
      </c>
      <c r="KE10">
        <f t="shared" si="55"/>
        <v>8</v>
      </c>
      <c r="KF10">
        <f t="shared" si="55"/>
        <v>8</v>
      </c>
      <c r="KG10">
        <f t="shared" si="55"/>
        <v>8</v>
      </c>
      <c r="KH10">
        <f t="shared" si="55"/>
        <v>8</v>
      </c>
      <c r="KI10">
        <f t="shared" si="55"/>
        <v>8</v>
      </c>
      <c r="KJ10">
        <f t="shared" si="55"/>
        <v>8</v>
      </c>
      <c r="KK10">
        <f t="shared" si="55"/>
        <v>8</v>
      </c>
      <c r="KL10">
        <f t="shared" si="55"/>
        <v>8</v>
      </c>
      <c r="KM10">
        <f t="shared" si="55"/>
        <v>8</v>
      </c>
      <c r="KN10">
        <f t="shared" si="55"/>
        <v>8</v>
      </c>
      <c r="KO10">
        <f t="shared" si="55"/>
        <v>8</v>
      </c>
      <c r="KP10">
        <f t="shared" si="55"/>
        <v>8</v>
      </c>
      <c r="KQ10">
        <f t="shared" si="55"/>
        <v>8</v>
      </c>
      <c r="KR10">
        <f t="shared" si="55"/>
        <v>8</v>
      </c>
      <c r="KS10">
        <f t="shared" si="55"/>
        <v>9</v>
      </c>
      <c r="KT10">
        <f t="shared" si="55"/>
        <v>9</v>
      </c>
      <c r="KU10">
        <f t="shared" si="55"/>
        <v>9</v>
      </c>
      <c r="KV10">
        <f t="shared" si="55"/>
        <v>9</v>
      </c>
      <c r="KW10">
        <f t="shared" si="55"/>
        <v>9</v>
      </c>
      <c r="KX10">
        <f t="shared" si="55"/>
        <v>9</v>
      </c>
      <c r="KY10">
        <f t="shared" si="55"/>
        <v>9</v>
      </c>
      <c r="KZ10">
        <f t="shared" si="55"/>
        <v>9</v>
      </c>
      <c r="LA10">
        <f t="shared" si="55"/>
        <v>9</v>
      </c>
      <c r="LB10">
        <f t="shared" si="55"/>
        <v>9</v>
      </c>
      <c r="LC10">
        <f t="shared" si="55"/>
        <v>9</v>
      </c>
      <c r="LD10">
        <f t="shared" si="55"/>
        <v>9</v>
      </c>
      <c r="LE10">
        <f t="shared" si="55"/>
        <v>9</v>
      </c>
      <c r="LF10">
        <f t="shared" si="55"/>
        <v>9</v>
      </c>
      <c r="LG10">
        <f t="shared" si="55"/>
        <v>9</v>
      </c>
      <c r="LH10">
        <f t="shared" si="55"/>
        <v>9</v>
      </c>
      <c r="LI10">
        <f t="shared" si="55"/>
        <v>9</v>
      </c>
      <c r="LJ10">
        <f t="shared" si="55"/>
        <v>9</v>
      </c>
      <c r="LK10">
        <f t="shared" ref="LK10:NV10" si="56">$B10+IF(MOD(ROUND(LK$7,1),FCLK_Period)&gt;=(FCLK_Period/2),0,1)</f>
        <v>9</v>
      </c>
      <c r="LL10">
        <f t="shared" si="56"/>
        <v>9</v>
      </c>
      <c r="LM10">
        <f t="shared" si="56"/>
        <v>9</v>
      </c>
      <c r="LN10">
        <f t="shared" si="56"/>
        <v>9</v>
      </c>
      <c r="LO10">
        <f t="shared" si="56"/>
        <v>9</v>
      </c>
      <c r="LP10">
        <f t="shared" si="56"/>
        <v>9</v>
      </c>
      <c r="LQ10">
        <f t="shared" si="56"/>
        <v>9</v>
      </c>
      <c r="LR10">
        <f t="shared" si="56"/>
        <v>9</v>
      </c>
      <c r="LS10">
        <f t="shared" si="56"/>
        <v>9</v>
      </c>
      <c r="LT10">
        <f t="shared" si="56"/>
        <v>9</v>
      </c>
      <c r="LU10">
        <f t="shared" si="56"/>
        <v>9</v>
      </c>
      <c r="LV10">
        <f t="shared" si="56"/>
        <v>9</v>
      </c>
      <c r="LW10">
        <f t="shared" si="56"/>
        <v>9</v>
      </c>
      <c r="LX10">
        <f t="shared" si="56"/>
        <v>9</v>
      </c>
      <c r="LY10">
        <f t="shared" si="56"/>
        <v>9</v>
      </c>
      <c r="LZ10">
        <f t="shared" si="56"/>
        <v>9</v>
      </c>
      <c r="MA10">
        <f t="shared" si="56"/>
        <v>9</v>
      </c>
      <c r="MB10">
        <f t="shared" si="56"/>
        <v>9</v>
      </c>
      <c r="MC10">
        <f t="shared" si="56"/>
        <v>9</v>
      </c>
      <c r="MD10">
        <f t="shared" si="56"/>
        <v>9</v>
      </c>
      <c r="ME10">
        <f t="shared" si="56"/>
        <v>8</v>
      </c>
      <c r="MF10">
        <f t="shared" si="56"/>
        <v>8</v>
      </c>
      <c r="MG10">
        <f t="shared" si="56"/>
        <v>8</v>
      </c>
      <c r="MH10">
        <f t="shared" si="56"/>
        <v>8</v>
      </c>
      <c r="MI10">
        <f t="shared" si="56"/>
        <v>8</v>
      </c>
      <c r="MJ10">
        <f t="shared" si="56"/>
        <v>8</v>
      </c>
      <c r="MK10">
        <f t="shared" si="56"/>
        <v>8</v>
      </c>
      <c r="ML10">
        <f t="shared" si="56"/>
        <v>8</v>
      </c>
      <c r="MM10">
        <f t="shared" si="56"/>
        <v>8</v>
      </c>
      <c r="MN10">
        <f t="shared" si="56"/>
        <v>8</v>
      </c>
      <c r="MO10">
        <f t="shared" si="56"/>
        <v>8</v>
      </c>
      <c r="MP10">
        <f t="shared" si="56"/>
        <v>8</v>
      </c>
      <c r="MQ10">
        <f t="shared" si="56"/>
        <v>8</v>
      </c>
      <c r="MR10">
        <f t="shared" si="56"/>
        <v>8</v>
      </c>
      <c r="MS10">
        <f t="shared" si="56"/>
        <v>8</v>
      </c>
      <c r="MT10">
        <f t="shared" si="56"/>
        <v>8</v>
      </c>
      <c r="MU10">
        <f t="shared" si="56"/>
        <v>8</v>
      </c>
      <c r="MV10">
        <f t="shared" si="56"/>
        <v>8</v>
      </c>
      <c r="MW10">
        <f t="shared" si="56"/>
        <v>8</v>
      </c>
      <c r="MX10">
        <f t="shared" si="56"/>
        <v>8</v>
      </c>
      <c r="MY10">
        <f t="shared" si="56"/>
        <v>8</v>
      </c>
      <c r="MZ10">
        <f t="shared" si="56"/>
        <v>8</v>
      </c>
      <c r="NA10">
        <f t="shared" si="56"/>
        <v>8</v>
      </c>
      <c r="NB10">
        <f t="shared" si="56"/>
        <v>8</v>
      </c>
      <c r="NC10">
        <f t="shared" si="56"/>
        <v>8</v>
      </c>
      <c r="ND10">
        <f t="shared" si="56"/>
        <v>8</v>
      </c>
      <c r="NE10">
        <f t="shared" si="56"/>
        <v>8</v>
      </c>
      <c r="NF10">
        <f t="shared" si="56"/>
        <v>8</v>
      </c>
      <c r="NG10">
        <f t="shared" si="56"/>
        <v>8</v>
      </c>
      <c r="NH10">
        <f t="shared" si="56"/>
        <v>8</v>
      </c>
      <c r="NI10">
        <f t="shared" si="56"/>
        <v>8</v>
      </c>
      <c r="NJ10">
        <f t="shared" si="56"/>
        <v>8</v>
      </c>
      <c r="NK10">
        <f t="shared" si="56"/>
        <v>8</v>
      </c>
      <c r="NL10">
        <f t="shared" si="56"/>
        <v>8</v>
      </c>
      <c r="NM10">
        <f t="shared" si="56"/>
        <v>8</v>
      </c>
      <c r="NN10">
        <f t="shared" si="56"/>
        <v>8</v>
      </c>
      <c r="NO10">
        <f t="shared" si="56"/>
        <v>8</v>
      </c>
      <c r="NP10">
        <f t="shared" si="56"/>
        <v>9</v>
      </c>
      <c r="NQ10">
        <f t="shared" si="56"/>
        <v>9</v>
      </c>
      <c r="NR10">
        <f t="shared" si="56"/>
        <v>9</v>
      </c>
      <c r="NS10">
        <f t="shared" si="56"/>
        <v>9</v>
      </c>
      <c r="NT10">
        <f t="shared" si="56"/>
        <v>9</v>
      </c>
      <c r="NU10">
        <f t="shared" si="56"/>
        <v>9</v>
      </c>
      <c r="NV10">
        <f t="shared" si="56"/>
        <v>9</v>
      </c>
      <c r="NW10">
        <f t="shared" ref="NW10:QH10" si="57">$B10+IF(MOD(ROUND(NW$7,1),FCLK_Period)&gt;=(FCLK_Period/2),0,1)</f>
        <v>9</v>
      </c>
      <c r="NX10">
        <f t="shared" si="57"/>
        <v>9</v>
      </c>
      <c r="NY10">
        <f t="shared" si="57"/>
        <v>9</v>
      </c>
      <c r="NZ10">
        <f t="shared" si="57"/>
        <v>9</v>
      </c>
      <c r="OA10">
        <f t="shared" si="57"/>
        <v>9</v>
      </c>
      <c r="OB10">
        <f t="shared" si="57"/>
        <v>9</v>
      </c>
      <c r="OC10">
        <f t="shared" si="57"/>
        <v>9</v>
      </c>
      <c r="OD10">
        <f t="shared" si="57"/>
        <v>9</v>
      </c>
      <c r="OE10">
        <f t="shared" si="57"/>
        <v>9</v>
      </c>
      <c r="OF10">
        <f t="shared" si="57"/>
        <v>9</v>
      </c>
      <c r="OG10">
        <f t="shared" si="57"/>
        <v>9</v>
      </c>
      <c r="OH10">
        <f t="shared" si="57"/>
        <v>9</v>
      </c>
      <c r="OI10">
        <f t="shared" si="57"/>
        <v>9</v>
      </c>
      <c r="OJ10">
        <f t="shared" si="57"/>
        <v>9</v>
      </c>
      <c r="OK10">
        <f t="shared" si="57"/>
        <v>9</v>
      </c>
      <c r="OL10">
        <f t="shared" si="57"/>
        <v>9</v>
      </c>
      <c r="OM10">
        <f t="shared" si="57"/>
        <v>9</v>
      </c>
      <c r="ON10">
        <f t="shared" si="57"/>
        <v>9</v>
      </c>
      <c r="OO10">
        <f t="shared" si="57"/>
        <v>9</v>
      </c>
      <c r="OP10">
        <f t="shared" si="57"/>
        <v>9</v>
      </c>
      <c r="OQ10">
        <f t="shared" si="57"/>
        <v>9</v>
      </c>
      <c r="OR10">
        <f t="shared" si="57"/>
        <v>9</v>
      </c>
      <c r="OS10">
        <f t="shared" si="57"/>
        <v>9</v>
      </c>
      <c r="OT10">
        <f t="shared" si="57"/>
        <v>9</v>
      </c>
      <c r="OU10">
        <f t="shared" si="57"/>
        <v>9</v>
      </c>
      <c r="OV10">
        <f t="shared" si="57"/>
        <v>9</v>
      </c>
      <c r="OW10">
        <f t="shared" si="57"/>
        <v>9</v>
      </c>
      <c r="OX10">
        <f t="shared" si="57"/>
        <v>9</v>
      </c>
      <c r="OY10">
        <f t="shared" si="57"/>
        <v>9</v>
      </c>
      <c r="OZ10">
        <f t="shared" si="57"/>
        <v>9</v>
      </c>
      <c r="PA10">
        <f t="shared" si="57"/>
        <v>9</v>
      </c>
      <c r="PB10">
        <f t="shared" si="57"/>
        <v>8</v>
      </c>
      <c r="PC10">
        <f t="shared" si="57"/>
        <v>8</v>
      </c>
      <c r="PD10">
        <f t="shared" si="57"/>
        <v>8</v>
      </c>
      <c r="PE10">
        <f t="shared" si="57"/>
        <v>8</v>
      </c>
      <c r="PF10">
        <f t="shared" si="57"/>
        <v>8</v>
      </c>
      <c r="PG10">
        <f t="shared" si="57"/>
        <v>8</v>
      </c>
      <c r="PH10">
        <f t="shared" si="57"/>
        <v>8</v>
      </c>
      <c r="PI10">
        <f t="shared" si="57"/>
        <v>8</v>
      </c>
      <c r="PJ10">
        <f t="shared" si="57"/>
        <v>8</v>
      </c>
      <c r="PK10">
        <f t="shared" si="57"/>
        <v>8</v>
      </c>
      <c r="PL10">
        <f t="shared" si="57"/>
        <v>8</v>
      </c>
      <c r="PM10">
        <f t="shared" si="57"/>
        <v>8</v>
      </c>
      <c r="PN10">
        <f t="shared" si="57"/>
        <v>8</v>
      </c>
      <c r="PO10">
        <f t="shared" si="57"/>
        <v>8</v>
      </c>
      <c r="PP10">
        <f t="shared" si="57"/>
        <v>8</v>
      </c>
      <c r="PQ10">
        <f t="shared" si="57"/>
        <v>8</v>
      </c>
      <c r="PR10">
        <f t="shared" si="57"/>
        <v>8</v>
      </c>
      <c r="PS10">
        <f t="shared" si="57"/>
        <v>8</v>
      </c>
      <c r="PT10">
        <f t="shared" si="57"/>
        <v>8</v>
      </c>
      <c r="PU10">
        <f t="shared" si="57"/>
        <v>8</v>
      </c>
      <c r="PV10">
        <f t="shared" si="57"/>
        <v>8</v>
      </c>
      <c r="PW10">
        <f t="shared" si="57"/>
        <v>8</v>
      </c>
      <c r="PX10">
        <f t="shared" si="57"/>
        <v>8</v>
      </c>
      <c r="PY10">
        <f t="shared" si="57"/>
        <v>8</v>
      </c>
      <c r="PZ10">
        <f t="shared" si="57"/>
        <v>8</v>
      </c>
      <c r="QA10">
        <f t="shared" si="57"/>
        <v>8</v>
      </c>
      <c r="QB10">
        <f t="shared" si="57"/>
        <v>8</v>
      </c>
      <c r="QC10">
        <f t="shared" si="57"/>
        <v>8</v>
      </c>
      <c r="QD10">
        <f t="shared" si="57"/>
        <v>8</v>
      </c>
      <c r="QE10">
        <f t="shared" si="57"/>
        <v>8</v>
      </c>
      <c r="QF10">
        <f t="shared" si="57"/>
        <v>8</v>
      </c>
      <c r="QG10">
        <f t="shared" si="57"/>
        <v>8</v>
      </c>
      <c r="QH10">
        <f t="shared" si="57"/>
        <v>8</v>
      </c>
      <c r="QI10">
        <f t="shared" ref="QI10:ST10" si="58">$B10+IF(MOD(ROUND(QI$7,1),FCLK_Period)&gt;=(FCLK_Period/2),0,1)</f>
        <v>8</v>
      </c>
      <c r="QJ10">
        <f t="shared" si="58"/>
        <v>8</v>
      </c>
      <c r="QK10">
        <f t="shared" si="58"/>
        <v>8</v>
      </c>
      <c r="QL10">
        <f t="shared" si="58"/>
        <v>8</v>
      </c>
      <c r="QM10">
        <f t="shared" si="58"/>
        <v>8</v>
      </c>
      <c r="QN10">
        <f t="shared" si="58"/>
        <v>9</v>
      </c>
      <c r="QO10">
        <f t="shared" si="58"/>
        <v>9</v>
      </c>
      <c r="QP10">
        <f t="shared" si="58"/>
        <v>9</v>
      </c>
      <c r="QQ10">
        <f t="shared" si="58"/>
        <v>9</v>
      </c>
      <c r="QR10">
        <f t="shared" si="58"/>
        <v>9</v>
      </c>
      <c r="QS10">
        <f t="shared" si="58"/>
        <v>9</v>
      </c>
      <c r="QT10">
        <f t="shared" si="58"/>
        <v>9</v>
      </c>
      <c r="QU10">
        <f t="shared" si="58"/>
        <v>9</v>
      </c>
      <c r="QV10">
        <f t="shared" si="58"/>
        <v>9</v>
      </c>
      <c r="QW10">
        <f t="shared" si="58"/>
        <v>9</v>
      </c>
      <c r="QX10">
        <f t="shared" si="58"/>
        <v>9</v>
      </c>
      <c r="QY10">
        <f t="shared" si="58"/>
        <v>9</v>
      </c>
      <c r="QZ10">
        <f t="shared" si="58"/>
        <v>9</v>
      </c>
      <c r="RA10">
        <f t="shared" si="58"/>
        <v>9</v>
      </c>
      <c r="RB10">
        <f t="shared" si="58"/>
        <v>9</v>
      </c>
      <c r="RC10">
        <f t="shared" si="58"/>
        <v>9</v>
      </c>
      <c r="RD10">
        <f t="shared" si="58"/>
        <v>9</v>
      </c>
      <c r="RE10">
        <f t="shared" si="58"/>
        <v>9</v>
      </c>
      <c r="RF10">
        <f t="shared" si="58"/>
        <v>9</v>
      </c>
      <c r="RG10">
        <f t="shared" si="58"/>
        <v>9</v>
      </c>
      <c r="RH10">
        <f t="shared" si="58"/>
        <v>9</v>
      </c>
      <c r="RI10">
        <f t="shared" si="58"/>
        <v>9</v>
      </c>
      <c r="RJ10">
        <f t="shared" si="58"/>
        <v>9</v>
      </c>
      <c r="RK10">
        <f t="shared" si="58"/>
        <v>9</v>
      </c>
      <c r="RL10">
        <f t="shared" si="58"/>
        <v>9</v>
      </c>
      <c r="RM10">
        <f t="shared" si="58"/>
        <v>9</v>
      </c>
      <c r="RN10">
        <f t="shared" si="58"/>
        <v>9</v>
      </c>
      <c r="RO10">
        <f t="shared" si="58"/>
        <v>9</v>
      </c>
      <c r="RP10">
        <f t="shared" si="58"/>
        <v>9</v>
      </c>
      <c r="RQ10">
        <f t="shared" si="58"/>
        <v>9</v>
      </c>
      <c r="RR10">
        <f t="shared" si="58"/>
        <v>9</v>
      </c>
      <c r="RS10">
        <f t="shared" si="58"/>
        <v>9</v>
      </c>
      <c r="RT10">
        <f t="shared" si="58"/>
        <v>9</v>
      </c>
      <c r="RU10">
        <f t="shared" si="58"/>
        <v>9</v>
      </c>
      <c r="RV10">
        <f t="shared" si="58"/>
        <v>9</v>
      </c>
      <c r="RW10">
        <f t="shared" si="58"/>
        <v>9</v>
      </c>
      <c r="RX10">
        <f t="shared" si="58"/>
        <v>9</v>
      </c>
      <c r="RY10">
        <f t="shared" si="58"/>
        <v>8</v>
      </c>
      <c r="RZ10">
        <f t="shared" si="58"/>
        <v>8</v>
      </c>
      <c r="SA10">
        <f t="shared" si="58"/>
        <v>8</v>
      </c>
      <c r="SB10">
        <f t="shared" si="58"/>
        <v>8</v>
      </c>
      <c r="SC10">
        <f t="shared" si="58"/>
        <v>8</v>
      </c>
      <c r="SD10">
        <f t="shared" si="58"/>
        <v>8</v>
      </c>
      <c r="SE10">
        <f t="shared" si="58"/>
        <v>8</v>
      </c>
      <c r="SF10">
        <f t="shared" si="58"/>
        <v>8</v>
      </c>
      <c r="SG10">
        <f t="shared" si="58"/>
        <v>8</v>
      </c>
      <c r="SH10">
        <f t="shared" si="58"/>
        <v>8</v>
      </c>
      <c r="SI10">
        <f t="shared" si="58"/>
        <v>8</v>
      </c>
      <c r="SJ10">
        <f t="shared" si="58"/>
        <v>8</v>
      </c>
      <c r="SK10">
        <f t="shared" si="58"/>
        <v>8</v>
      </c>
      <c r="SL10">
        <f t="shared" si="58"/>
        <v>8</v>
      </c>
      <c r="SM10">
        <f t="shared" si="58"/>
        <v>8</v>
      </c>
      <c r="SN10">
        <f t="shared" si="58"/>
        <v>8</v>
      </c>
      <c r="SO10">
        <f t="shared" si="58"/>
        <v>8</v>
      </c>
      <c r="SP10">
        <f t="shared" si="58"/>
        <v>8</v>
      </c>
      <c r="SQ10">
        <f t="shared" si="58"/>
        <v>8</v>
      </c>
      <c r="SR10">
        <f t="shared" si="58"/>
        <v>8</v>
      </c>
      <c r="SS10">
        <f t="shared" si="58"/>
        <v>8</v>
      </c>
      <c r="ST10">
        <f t="shared" si="58"/>
        <v>8</v>
      </c>
      <c r="SU10">
        <f t="shared" ref="SU10:VF10" si="59">$B10+IF(MOD(ROUND(SU$7,1),FCLK_Period)&gt;=(FCLK_Period/2),0,1)</f>
        <v>8</v>
      </c>
      <c r="SV10">
        <f t="shared" si="59"/>
        <v>8</v>
      </c>
      <c r="SW10">
        <f t="shared" si="59"/>
        <v>8</v>
      </c>
      <c r="SX10">
        <f t="shared" si="59"/>
        <v>8</v>
      </c>
      <c r="SY10">
        <f t="shared" si="59"/>
        <v>8</v>
      </c>
      <c r="SZ10">
        <f t="shared" si="59"/>
        <v>8</v>
      </c>
      <c r="TA10">
        <f t="shared" si="59"/>
        <v>8</v>
      </c>
      <c r="TB10">
        <f t="shared" si="59"/>
        <v>8</v>
      </c>
      <c r="TC10">
        <f t="shared" si="59"/>
        <v>8</v>
      </c>
      <c r="TD10">
        <f t="shared" si="59"/>
        <v>8</v>
      </c>
      <c r="TE10">
        <f t="shared" si="59"/>
        <v>8</v>
      </c>
      <c r="TF10">
        <f t="shared" si="59"/>
        <v>8</v>
      </c>
      <c r="TG10">
        <f t="shared" si="59"/>
        <v>8</v>
      </c>
      <c r="TH10">
        <f t="shared" si="59"/>
        <v>8</v>
      </c>
      <c r="TI10">
        <f t="shared" si="59"/>
        <v>8</v>
      </c>
      <c r="TJ10">
        <f t="shared" si="59"/>
        <v>8</v>
      </c>
      <c r="TK10">
        <f t="shared" si="59"/>
        <v>9</v>
      </c>
      <c r="TL10">
        <f t="shared" si="59"/>
        <v>9</v>
      </c>
      <c r="TM10">
        <f t="shared" si="59"/>
        <v>9</v>
      </c>
      <c r="TN10">
        <f t="shared" si="59"/>
        <v>9</v>
      </c>
      <c r="TO10">
        <f t="shared" si="59"/>
        <v>9</v>
      </c>
      <c r="TP10">
        <f t="shared" si="59"/>
        <v>9</v>
      </c>
      <c r="TQ10">
        <f t="shared" si="59"/>
        <v>9</v>
      </c>
      <c r="TR10">
        <f t="shared" si="59"/>
        <v>9</v>
      </c>
      <c r="TS10">
        <f t="shared" si="59"/>
        <v>9</v>
      </c>
      <c r="TT10">
        <f t="shared" si="59"/>
        <v>9</v>
      </c>
      <c r="TU10">
        <f t="shared" si="59"/>
        <v>9</v>
      </c>
      <c r="TV10">
        <f t="shared" si="59"/>
        <v>9</v>
      </c>
      <c r="TW10">
        <f t="shared" si="59"/>
        <v>9</v>
      </c>
      <c r="TX10">
        <f t="shared" si="59"/>
        <v>9</v>
      </c>
      <c r="TY10">
        <f t="shared" si="59"/>
        <v>9</v>
      </c>
      <c r="TZ10">
        <f t="shared" si="59"/>
        <v>9</v>
      </c>
      <c r="UA10">
        <f t="shared" si="59"/>
        <v>9</v>
      </c>
      <c r="UB10">
        <f t="shared" si="59"/>
        <v>9</v>
      </c>
      <c r="UC10">
        <f t="shared" si="59"/>
        <v>9</v>
      </c>
      <c r="UD10">
        <f t="shared" si="59"/>
        <v>9</v>
      </c>
      <c r="UE10">
        <f t="shared" si="59"/>
        <v>9</v>
      </c>
      <c r="UF10">
        <f t="shared" si="59"/>
        <v>9</v>
      </c>
      <c r="UG10">
        <f t="shared" si="59"/>
        <v>9</v>
      </c>
      <c r="UH10">
        <f t="shared" si="59"/>
        <v>9</v>
      </c>
      <c r="UI10">
        <f t="shared" si="59"/>
        <v>9</v>
      </c>
      <c r="UJ10">
        <f t="shared" si="59"/>
        <v>9</v>
      </c>
      <c r="UK10">
        <f t="shared" si="59"/>
        <v>9</v>
      </c>
      <c r="UL10">
        <f t="shared" si="59"/>
        <v>9</v>
      </c>
      <c r="UM10">
        <f t="shared" si="59"/>
        <v>9</v>
      </c>
      <c r="UN10">
        <f t="shared" si="59"/>
        <v>9</v>
      </c>
      <c r="UO10">
        <f t="shared" si="59"/>
        <v>9</v>
      </c>
      <c r="UP10">
        <f t="shared" si="59"/>
        <v>9</v>
      </c>
      <c r="UQ10">
        <f t="shared" si="59"/>
        <v>9</v>
      </c>
      <c r="UR10">
        <f t="shared" si="59"/>
        <v>9</v>
      </c>
      <c r="US10">
        <f t="shared" si="59"/>
        <v>9</v>
      </c>
      <c r="UT10">
        <f t="shared" si="59"/>
        <v>9</v>
      </c>
      <c r="UU10">
        <f t="shared" si="59"/>
        <v>9</v>
      </c>
      <c r="UV10">
        <f t="shared" si="59"/>
        <v>8</v>
      </c>
      <c r="UW10">
        <f t="shared" si="59"/>
        <v>8</v>
      </c>
      <c r="UX10">
        <f t="shared" si="59"/>
        <v>8</v>
      </c>
      <c r="UY10">
        <f t="shared" si="59"/>
        <v>8</v>
      </c>
      <c r="UZ10">
        <f t="shared" si="59"/>
        <v>8</v>
      </c>
      <c r="VA10">
        <f t="shared" si="59"/>
        <v>8</v>
      </c>
      <c r="VB10">
        <f t="shared" si="59"/>
        <v>8</v>
      </c>
      <c r="VC10">
        <f t="shared" si="59"/>
        <v>8</v>
      </c>
      <c r="VD10">
        <f t="shared" si="59"/>
        <v>8</v>
      </c>
      <c r="VE10">
        <f t="shared" si="59"/>
        <v>8</v>
      </c>
      <c r="VF10">
        <f t="shared" si="59"/>
        <v>8</v>
      </c>
      <c r="VG10">
        <f t="shared" ref="VG10:XR10" si="60">$B10+IF(MOD(ROUND(VG$7,1),FCLK_Period)&gt;=(FCLK_Period/2),0,1)</f>
        <v>8</v>
      </c>
      <c r="VH10">
        <f t="shared" si="60"/>
        <v>8</v>
      </c>
      <c r="VI10">
        <f t="shared" si="60"/>
        <v>8</v>
      </c>
      <c r="VJ10">
        <f t="shared" si="60"/>
        <v>8</v>
      </c>
      <c r="VK10">
        <f t="shared" si="60"/>
        <v>8</v>
      </c>
      <c r="VL10">
        <f t="shared" si="60"/>
        <v>8</v>
      </c>
      <c r="VM10">
        <f t="shared" si="60"/>
        <v>8</v>
      </c>
      <c r="VN10">
        <f t="shared" si="60"/>
        <v>8</v>
      </c>
      <c r="VO10">
        <f t="shared" si="60"/>
        <v>8</v>
      </c>
      <c r="VP10">
        <f t="shared" si="60"/>
        <v>8</v>
      </c>
      <c r="VQ10">
        <f t="shared" si="60"/>
        <v>8</v>
      </c>
      <c r="VR10">
        <f t="shared" si="60"/>
        <v>8</v>
      </c>
      <c r="VS10">
        <f t="shared" si="60"/>
        <v>8</v>
      </c>
      <c r="VT10">
        <f t="shared" si="60"/>
        <v>8</v>
      </c>
      <c r="VU10">
        <f t="shared" si="60"/>
        <v>8</v>
      </c>
      <c r="VV10">
        <f t="shared" si="60"/>
        <v>8</v>
      </c>
      <c r="VW10">
        <f t="shared" si="60"/>
        <v>8</v>
      </c>
      <c r="VX10">
        <f t="shared" si="60"/>
        <v>8</v>
      </c>
      <c r="VY10">
        <f t="shared" si="60"/>
        <v>8</v>
      </c>
      <c r="VZ10">
        <f t="shared" si="60"/>
        <v>8</v>
      </c>
      <c r="WA10">
        <f t="shared" si="60"/>
        <v>8</v>
      </c>
      <c r="WB10">
        <f t="shared" si="60"/>
        <v>8</v>
      </c>
      <c r="WC10">
        <f t="shared" si="60"/>
        <v>8</v>
      </c>
      <c r="WD10">
        <f t="shared" si="60"/>
        <v>8</v>
      </c>
      <c r="WE10">
        <f t="shared" si="60"/>
        <v>8</v>
      </c>
      <c r="WF10">
        <f t="shared" si="60"/>
        <v>8</v>
      </c>
      <c r="WG10">
        <f t="shared" si="60"/>
        <v>8</v>
      </c>
      <c r="WH10">
        <f t="shared" si="60"/>
        <v>9</v>
      </c>
      <c r="WI10">
        <f t="shared" si="60"/>
        <v>9</v>
      </c>
      <c r="WJ10">
        <f t="shared" si="60"/>
        <v>9</v>
      </c>
      <c r="WK10">
        <f t="shared" si="60"/>
        <v>9</v>
      </c>
      <c r="WL10">
        <f t="shared" si="60"/>
        <v>9</v>
      </c>
      <c r="WM10">
        <f t="shared" si="60"/>
        <v>9</v>
      </c>
      <c r="WN10">
        <f t="shared" si="60"/>
        <v>9</v>
      </c>
      <c r="WO10">
        <f t="shared" si="60"/>
        <v>9</v>
      </c>
      <c r="WP10">
        <f t="shared" si="60"/>
        <v>9</v>
      </c>
      <c r="WQ10">
        <f t="shared" si="60"/>
        <v>9</v>
      </c>
      <c r="WR10">
        <f t="shared" si="60"/>
        <v>9</v>
      </c>
      <c r="WS10">
        <f t="shared" si="60"/>
        <v>9</v>
      </c>
      <c r="WT10">
        <f t="shared" si="60"/>
        <v>9</v>
      </c>
      <c r="WU10">
        <f t="shared" si="60"/>
        <v>9</v>
      </c>
      <c r="WV10">
        <f t="shared" si="60"/>
        <v>9</v>
      </c>
      <c r="WW10">
        <f t="shared" si="60"/>
        <v>9</v>
      </c>
      <c r="WX10">
        <f t="shared" si="60"/>
        <v>9</v>
      </c>
      <c r="WY10">
        <f t="shared" si="60"/>
        <v>9</v>
      </c>
      <c r="WZ10">
        <f t="shared" si="60"/>
        <v>9</v>
      </c>
      <c r="XA10">
        <f t="shared" si="60"/>
        <v>9</v>
      </c>
      <c r="XB10">
        <f t="shared" si="60"/>
        <v>9</v>
      </c>
      <c r="XC10">
        <f t="shared" si="60"/>
        <v>9</v>
      </c>
      <c r="XD10">
        <f t="shared" si="60"/>
        <v>9</v>
      </c>
      <c r="XE10">
        <f t="shared" si="60"/>
        <v>9</v>
      </c>
      <c r="XF10">
        <f t="shared" si="60"/>
        <v>9</v>
      </c>
      <c r="XG10">
        <f t="shared" si="60"/>
        <v>9</v>
      </c>
      <c r="XH10">
        <f t="shared" si="60"/>
        <v>9</v>
      </c>
      <c r="XI10">
        <f t="shared" si="60"/>
        <v>9</v>
      </c>
      <c r="XJ10">
        <f t="shared" si="60"/>
        <v>9</v>
      </c>
      <c r="XK10">
        <f t="shared" si="60"/>
        <v>9</v>
      </c>
      <c r="XL10">
        <f t="shared" si="60"/>
        <v>9</v>
      </c>
      <c r="XM10">
        <f t="shared" si="60"/>
        <v>9</v>
      </c>
      <c r="XN10">
        <f t="shared" si="60"/>
        <v>9</v>
      </c>
      <c r="XO10">
        <f t="shared" si="60"/>
        <v>9</v>
      </c>
      <c r="XP10">
        <f t="shared" si="60"/>
        <v>9</v>
      </c>
      <c r="XQ10">
        <f t="shared" si="60"/>
        <v>9</v>
      </c>
      <c r="XR10">
        <f t="shared" si="60"/>
        <v>9</v>
      </c>
      <c r="XS10">
        <f t="shared" ref="XS10:AAD10" si="61">$B10+IF(MOD(ROUND(XS$7,1),FCLK_Period)&gt;=(FCLK_Period/2),0,1)</f>
        <v>9</v>
      </c>
      <c r="XT10">
        <f t="shared" si="61"/>
        <v>8</v>
      </c>
      <c r="XU10">
        <f t="shared" si="61"/>
        <v>8</v>
      </c>
      <c r="XV10">
        <f t="shared" si="61"/>
        <v>8</v>
      </c>
      <c r="XW10">
        <f t="shared" si="61"/>
        <v>8</v>
      </c>
      <c r="XX10">
        <f t="shared" si="61"/>
        <v>8</v>
      </c>
      <c r="XY10">
        <f t="shared" si="61"/>
        <v>8</v>
      </c>
      <c r="XZ10">
        <f t="shared" si="61"/>
        <v>8</v>
      </c>
      <c r="YA10">
        <f t="shared" si="61"/>
        <v>8</v>
      </c>
      <c r="YB10">
        <f t="shared" si="61"/>
        <v>8</v>
      </c>
      <c r="YC10">
        <f t="shared" si="61"/>
        <v>8</v>
      </c>
      <c r="YD10">
        <f t="shared" si="61"/>
        <v>8</v>
      </c>
      <c r="YE10">
        <f t="shared" si="61"/>
        <v>8</v>
      </c>
      <c r="YF10">
        <f t="shared" si="61"/>
        <v>8</v>
      </c>
      <c r="YG10">
        <f t="shared" si="61"/>
        <v>8</v>
      </c>
      <c r="YH10">
        <f t="shared" si="61"/>
        <v>8</v>
      </c>
      <c r="YI10">
        <f t="shared" si="61"/>
        <v>8</v>
      </c>
      <c r="YJ10">
        <f t="shared" si="61"/>
        <v>8</v>
      </c>
      <c r="YK10">
        <f t="shared" si="61"/>
        <v>8</v>
      </c>
      <c r="YL10">
        <f t="shared" si="61"/>
        <v>8</v>
      </c>
      <c r="YM10">
        <f t="shared" si="61"/>
        <v>8</v>
      </c>
      <c r="YN10">
        <f t="shared" si="61"/>
        <v>8</v>
      </c>
      <c r="YO10">
        <f t="shared" si="61"/>
        <v>8</v>
      </c>
      <c r="YP10">
        <f t="shared" si="61"/>
        <v>8</v>
      </c>
      <c r="YQ10">
        <f t="shared" si="61"/>
        <v>8</v>
      </c>
      <c r="YR10">
        <f t="shared" si="61"/>
        <v>8</v>
      </c>
      <c r="YS10">
        <f t="shared" si="61"/>
        <v>8</v>
      </c>
      <c r="YT10">
        <f t="shared" si="61"/>
        <v>8</v>
      </c>
      <c r="YU10">
        <f t="shared" si="61"/>
        <v>8</v>
      </c>
      <c r="YV10">
        <f t="shared" si="61"/>
        <v>8</v>
      </c>
      <c r="YW10">
        <f t="shared" si="61"/>
        <v>8</v>
      </c>
      <c r="YX10">
        <f t="shared" si="61"/>
        <v>8</v>
      </c>
      <c r="YY10">
        <f t="shared" si="61"/>
        <v>8</v>
      </c>
      <c r="YZ10">
        <f t="shared" si="61"/>
        <v>8</v>
      </c>
      <c r="ZA10">
        <f t="shared" si="61"/>
        <v>8</v>
      </c>
      <c r="ZB10">
        <f t="shared" si="61"/>
        <v>8</v>
      </c>
      <c r="ZC10">
        <f t="shared" si="61"/>
        <v>8</v>
      </c>
      <c r="ZD10">
        <f t="shared" si="61"/>
        <v>8</v>
      </c>
      <c r="ZE10">
        <f t="shared" si="61"/>
        <v>9</v>
      </c>
      <c r="ZF10">
        <f t="shared" si="61"/>
        <v>9</v>
      </c>
      <c r="ZG10">
        <f t="shared" si="61"/>
        <v>9</v>
      </c>
      <c r="ZH10">
        <f t="shared" si="61"/>
        <v>9</v>
      </c>
      <c r="ZI10">
        <f t="shared" si="61"/>
        <v>9</v>
      </c>
      <c r="ZJ10">
        <f t="shared" si="61"/>
        <v>9</v>
      </c>
      <c r="ZK10">
        <f t="shared" si="61"/>
        <v>9</v>
      </c>
      <c r="ZL10">
        <f t="shared" si="61"/>
        <v>9</v>
      </c>
      <c r="ZM10">
        <f t="shared" si="61"/>
        <v>9</v>
      </c>
      <c r="ZN10">
        <f t="shared" si="61"/>
        <v>9</v>
      </c>
      <c r="ZO10">
        <f t="shared" si="61"/>
        <v>9</v>
      </c>
      <c r="ZP10">
        <f t="shared" si="61"/>
        <v>9</v>
      </c>
      <c r="ZQ10">
        <f t="shared" si="61"/>
        <v>9</v>
      </c>
      <c r="ZR10">
        <f t="shared" si="61"/>
        <v>9</v>
      </c>
      <c r="ZS10">
        <f t="shared" si="61"/>
        <v>9</v>
      </c>
      <c r="ZT10">
        <f t="shared" si="61"/>
        <v>9</v>
      </c>
      <c r="ZU10">
        <f t="shared" si="61"/>
        <v>9</v>
      </c>
      <c r="ZV10">
        <f t="shared" si="61"/>
        <v>9</v>
      </c>
      <c r="ZW10">
        <f t="shared" si="61"/>
        <v>9</v>
      </c>
      <c r="ZX10">
        <f t="shared" si="61"/>
        <v>9</v>
      </c>
      <c r="ZY10">
        <f t="shared" si="61"/>
        <v>9</v>
      </c>
      <c r="ZZ10">
        <f t="shared" si="61"/>
        <v>9</v>
      </c>
      <c r="AAA10">
        <f t="shared" si="61"/>
        <v>9</v>
      </c>
      <c r="AAB10">
        <f t="shared" si="61"/>
        <v>9</v>
      </c>
      <c r="AAC10">
        <f t="shared" si="61"/>
        <v>9</v>
      </c>
      <c r="AAD10">
        <f t="shared" si="61"/>
        <v>9</v>
      </c>
      <c r="AAE10">
        <f t="shared" ref="AAE10:ACP10" si="62">$B10+IF(MOD(ROUND(AAE$7,1),FCLK_Period)&gt;=(FCLK_Period/2),0,1)</f>
        <v>9</v>
      </c>
      <c r="AAF10">
        <f t="shared" si="62"/>
        <v>9</v>
      </c>
      <c r="AAG10">
        <f t="shared" si="62"/>
        <v>9</v>
      </c>
      <c r="AAH10">
        <f t="shared" si="62"/>
        <v>9</v>
      </c>
      <c r="AAI10">
        <f t="shared" si="62"/>
        <v>9</v>
      </c>
      <c r="AAJ10">
        <f t="shared" si="62"/>
        <v>9</v>
      </c>
      <c r="AAK10">
        <f t="shared" si="62"/>
        <v>9</v>
      </c>
      <c r="AAL10">
        <f t="shared" si="62"/>
        <v>9</v>
      </c>
      <c r="AAM10">
        <f t="shared" si="62"/>
        <v>9</v>
      </c>
      <c r="AAN10">
        <f t="shared" si="62"/>
        <v>9</v>
      </c>
      <c r="AAO10">
        <f t="shared" si="62"/>
        <v>9</v>
      </c>
      <c r="AAP10">
        <f t="shared" si="62"/>
        <v>9</v>
      </c>
      <c r="AAQ10">
        <f t="shared" si="62"/>
        <v>8</v>
      </c>
      <c r="AAR10">
        <f t="shared" si="62"/>
        <v>8</v>
      </c>
      <c r="AAS10">
        <f t="shared" si="62"/>
        <v>8</v>
      </c>
      <c r="AAT10">
        <f t="shared" si="62"/>
        <v>8</v>
      </c>
      <c r="AAU10">
        <f t="shared" si="62"/>
        <v>8</v>
      </c>
      <c r="AAV10">
        <f t="shared" si="62"/>
        <v>8</v>
      </c>
      <c r="AAW10">
        <f t="shared" si="62"/>
        <v>8</v>
      </c>
      <c r="AAX10">
        <f t="shared" si="62"/>
        <v>8</v>
      </c>
      <c r="AAY10">
        <f t="shared" si="62"/>
        <v>8</v>
      </c>
      <c r="AAZ10">
        <f t="shared" si="62"/>
        <v>8</v>
      </c>
      <c r="ABA10">
        <f t="shared" si="62"/>
        <v>8</v>
      </c>
      <c r="ABB10">
        <f t="shared" si="62"/>
        <v>8</v>
      </c>
      <c r="ABC10">
        <f t="shared" si="62"/>
        <v>8</v>
      </c>
      <c r="ABD10">
        <f t="shared" si="62"/>
        <v>8</v>
      </c>
      <c r="ABE10">
        <f t="shared" si="62"/>
        <v>8</v>
      </c>
      <c r="ABF10">
        <f t="shared" si="62"/>
        <v>8</v>
      </c>
      <c r="ABG10">
        <f t="shared" si="62"/>
        <v>8</v>
      </c>
      <c r="ABH10">
        <f t="shared" si="62"/>
        <v>8</v>
      </c>
      <c r="ABI10">
        <f t="shared" si="62"/>
        <v>8</v>
      </c>
      <c r="ABJ10">
        <f t="shared" si="62"/>
        <v>8</v>
      </c>
      <c r="ABK10">
        <f t="shared" si="62"/>
        <v>8</v>
      </c>
      <c r="ABL10">
        <f t="shared" si="62"/>
        <v>8</v>
      </c>
      <c r="ABM10">
        <f t="shared" si="62"/>
        <v>8</v>
      </c>
      <c r="ABN10">
        <f t="shared" si="62"/>
        <v>8</v>
      </c>
      <c r="ABO10">
        <f t="shared" si="62"/>
        <v>8</v>
      </c>
      <c r="ABP10">
        <f t="shared" si="62"/>
        <v>8</v>
      </c>
      <c r="ABQ10">
        <f t="shared" si="62"/>
        <v>8</v>
      </c>
      <c r="ABR10">
        <f t="shared" si="62"/>
        <v>8</v>
      </c>
      <c r="ABS10">
        <f t="shared" si="62"/>
        <v>8</v>
      </c>
      <c r="ABT10">
        <f t="shared" si="62"/>
        <v>8</v>
      </c>
      <c r="ABU10">
        <f t="shared" si="62"/>
        <v>8</v>
      </c>
      <c r="ABV10">
        <f t="shared" si="62"/>
        <v>8</v>
      </c>
      <c r="ABW10">
        <f t="shared" si="62"/>
        <v>8</v>
      </c>
      <c r="ABX10">
        <f t="shared" si="62"/>
        <v>8</v>
      </c>
      <c r="ABY10">
        <f t="shared" si="62"/>
        <v>8</v>
      </c>
      <c r="ABZ10">
        <f t="shared" si="62"/>
        <v>8</v>
      </c>
      <c r="ACA10">
        <f t="shared" si="62"/>
        <v>8</v>
      </c>
      <c r="ACB10">
        <f t="shared" si="62"/>
        <v>9</v>
      </c>
      <c r="ACC10">
        <f t="shared" si="62"/>
        <v>9</v>
      </c>
      <c r="ACD10">
        <f t="shared" si="62"/>
        <v>9</v>
      </c>
      <c r="ACE10">
        <f t="shared" si="62"/>
        <v>9</v>
      </c>
      <c r="ACF10">
        <f t="shared" si="62"/>
        <v>9</v>
      </c>
      <c r="ACG10">
        <f t="shared" si="62"/>
        <v>9</v>
      </c>
      <c r="ACH10">
        <f t="shared" si="62"/>
        <v>9</v>
      </c>
      <c r="ACI10">
        <f t="shared" si="62"/>
        <v>9</v>
      </c>
      <c r="ACJ10">
        <f t="shared" si="62"/>
        <v>9</v>
      </c>
      <c r="ACK10">
        <f t="shared" si="62"/>
        <v>9</v>
      </c>
      <c r="ACL10">
        <f t="shared" si="62"/>
        <v>9</v>
      </c>
      <c r="ACM10">
        <f t="shared" si="62"/>
        <v>9</v>
      </c>
      <c r="ACN10">
        <f t="shared" si="62"/>
        <v>9</v>
      </c>
      <c r="ACO10">
        <f t="shared" si="62"/>
        <v>9</v>
      </c>
      <c r="ACP10">
        <f t="shared" si="62"/>
        <v>9</v>
      </c>
      <c r="ACQ10">
        <f t="shared" ref="ACQ10:AFB10" si="63">$B10+IF(MOD(ROUND(ACQ$7,1),FCLK_Period)&gt;=(FCLK_Period/2),0,1)</f>
        <v>9</v>
      </c>
      <c r="ACR10">
        <f t="shared" si="63"/>
        <v>9</v>
      </c>
      <c r="ACS10">
        <f t="shared" si="63"/>
        <v>9</v>
      </c>
      <c r="ACT10">
        <f t="shared" si="63"/>
        <v>9</v>
      </c>
      <c r="ACU10">
        <f t="shared" si="63"/>
        <v>9</v>
      </c>
      <c r="ACV10">
        <f t="shared" si="63"/>
        <v>9</v>
      </c>
      <c r="ACW10">
        <f t="shared" si="63"/>
        <v>9</v>
      </c>
      <c r="ACX10">
        <f t="shared" si="63"/>
        <v>9</v>
      </c>
      <c r="ACY10">
        <f t="shared" si="63"/>
        <v>9</v>
      </c>
      <c r="ACZ10">
        <f t="shared" si="63"/>
        <v>9</v>
      </c>
      <c r="ADA10">
        <f t="shared" si="63"/>
        <v>9</v>
      </c>
      <c r="ADB10">
        <f t="shared" si="63"/>
        <v>9</v>
      </c>
      <c r="ADC10">
        <f t="shared" si="63"/>
        <v>9</v>
      </c>
      <c r="ADD10">
        <f t="shared" si="63"/>
        <v>9</v>
      </c>
      <c r="ADE10">
        <f t="shared" si="63"/>
        <v>9</v>
      </c>
      <c r="ADF10">
        <f t="shared" si="63"/>
        <v>9</v>
      </c>
      <c r="ADG10">
        <f t="shared" si="63"/>
        <v>9</v>
      </c>
      <c r="ADH10">
        <f t="shared" si="63"/>
        <v>9</v>
      </c>
      <c r="ADI10">
        <f t="shared" si="63"/>
        <v>9</v>
      </c>
      <c r="ADJ10">
        <f t="shared" si="63"/>
        <v>9</v>
      </c>
      <c r="ADK10">
        <f t="shared" si="63"/>
        <v>9</v>
      </c>
      <c r="ADL10">
        <f t="shared" si="63"/>
        <v>9</v>
      </c>
      <c r="ADM10">
        <f t="shared" si="63"/>
        <v>9</v>
      </c>
      <c r="ADN10">
        <f t="shared" si="63"/>
        <v>8</v>
      </c>
      <c r="ADO10">
        <f t="shared" si="63"/>
        <v>8</v>
      </c>
      <c r="ADP10">
        <f t="shared" si="63"/>
        <v>8</v>
      </c>
      <c r="ADQ10">
        <f t="shared" si="63"/>
        <v>8</v>
      </c>
      <c r="ADR10">
        <f t="shared" si="63"/>
        <v>8</v>
      </c>
      <c r="ADS10">
        <f t="shared" si="63"/>
        <v>8</v>
      </c>
      <c r="ADT10">
        <f t="shared" si="63"/>
        <v>8</v>
      </c>
      <c r="ADU10">
        <f t="shared" si="63"/>
        <v>8</v>
      </c>
      <c r="ADV10">
        <f t="shared" si="63"/>
        <v>8</v>
      </c>
      <c r="ADW10">
        <f t="shared" si="63"/>
        <v>8</v>
      </c>
      <c r="ADX10">
        <f t="shared" si="63"/>
        <v>8</v>
      </c>
      <c r="ADY10">
        <f t="shared" si="63"/>
        <v>8</v>
      </c>
      <c r="ADZ10">
        <f t="shared" si="63"/>
        <v>8</v>
      </c>
      <c r="AEA10">
        <f t="shared" si="63"/>
        <v>8</v>
      </c>
      <c r="AEB10">
        <f t="shared" si="63"/>
        <v>8</v>
      </c>
      <c r="AEC10">
        <f t="shared" si="63"/>
        <v>8</v>
      </c>
      <c r="AED10">
        <f t="shared" si="63"/>
        <v>8</v>
      </c>
      <c r="AEE10">
        <f t="shared" si="63"/>
        <v>8</v>
      </c>
      <c r="AEF10">
        <f t="shared" si="63"/>
        <v>8</v>
      </c>
      <c r="AEG10">
        <f t="shared" si="63"/>
        <v>8</v>
      </c>
      <c r="AEH10">
        <f t="shared" si="63"/>
        <v>8</v>
      </c>
      <c r="AEI10">
        <f t="shared" si="63"/>
        <v>8</v>
      </c>
      <c r="AEJ10">
        <f t="shared" si="63"/>
        <v>8</v>
      </c>
      <c r="AEK10">
        <f t="shared" si="63"/>
        <v>8</v>
      </c>
      <c r="AEL10">
        <f t="shared" si="63"/>
        <v>8</v>
      </c>
      <c r="AEM10">
        <f t="shared" si="63"/>
        <v>8</v>
      </c>
      <c r="AEN10">
        <f t="shared" si="63"/>
        <v>8</v>
      </c>
      <c r="AEO10">
        <f t="shared" si="63"/>
        <v>8</v>
      </c>
      <c r="AEP10">
        <f t="shared" si="63"/>
        <v>8</v>
      </c>
      <c r="AEQ10">
        <f t="shared" si="63"/>
        <v>8</v>
      </c>
      <c r="AER10">
        <f t="shared" si="63"/>
        <v>8</v>
      </c>
      <c r="AES10">
        <f t="shared" si="63"/>
        <v>8</v>
      </c>
      <c r="AET10">
        <f t="shared" si="63"/>
        <v>8</v>
      </c>
      <c r="AEU10">
        <f t="shared" si="63"/>
        <v>8</v>
      </c>
      <c r="AEV10">
        <f t="shared" si="63"/>
        <v>8</v>
      </c>
      <c r="AEW10">
        <f t="shared" si="63"/>
        <v>8</v>
      </c>
      <c r="AEX10">
        <f t="shared" si="63"/>
        <v>8</v>
      </c>
      <c r="AEY10">
        <f t="shared" si="63"/>
        <v>8</v>
      </c>
      <c r="AEZ10">
        <f t="shared" si="63"/>
        <v>9</v>
      </c>
      <c r="AFA10">
        <f t="shared" si="63"/>
        <v>9</v>
      </c>
      <c r="AFB10">
        <f t="shared" si="63"/>
        <v>9</v>
      </c>
      <c r="AFC10">
        <f t="shared" ref="AFC10:AHN10" si="64">$B10+IF(MOD(ROUND(AFC$7,1),FCLK_Period)&gt;=(FCLK_Period/2),0,1)</f>
        <v>9</v>
      </c>
      <c r="AFD10">
        <f t="shared" si="64"/>
        <v>9</v>
      </c>
      <c r="AFE10">
        <f t="shared" si="64"/>
        <v>9</v>
      </c>
      <c r="AFF10">
        <f t="shared" si="64"/>
        <v>9</v>
      </c>
      <c r="AFG10">
        <f t="shared" si="64"/>
        <v>9</v>
      </c>
      <c r="AFH10">
        <f t="shared" si="64"/>
        <v>9</v>
      </c>
      <c r="AFI10">
        <f t="shared" si="64"/>
        <v>9</v>
      </c>
      <c r="AFJ10">
        <f t="shared" si="64"/>
        <v>9</v>
      </c>
      <c r="AFK10">
        <f t="shared" si="64"/>
        <v>9</v>
      </c>
      <c r="AFL10">
        <f t="shared" si="64"/>
        <v>9</v>
      </c>
      <c r="AFM10">
        <f t="shared" si="64"/>
        <v>9</v>
      </c>
      <c r="AFN10">
        <f t="shared" si="64"/>
        <v>9</v>
      </c>
      <c r="AFO10">
        <f t="shared" si="64"/>
        <v>9</v>
      </c>
      <c r="AFP10">
        <f t="shared" si="64"/>
        <v>9</v>
      </c>
      <c r="AFQ10">
        <f t="shared" si="64"/>
        <v>9</v>
      </c>
      <c r="AFR10">
        <f t="shared" si="64"/>
        <v>9</v>
      </c>
      <c r="AFS10">
        <f t="shared" si="64"/>
        <v>9</v>
      </c>
      <c r="AFT10">
        <f t="shared" si="64"/>
        <v>9</v>
      </c>
      <c r="AFU10">
        <f t="shared" si="64"/>
        <v>9</v>
      </c>
      <c r="AFV10">
        <f t="shared" si="64"/>
        <v>9</v>
      </c>
      <c r="AFW10">
        <f t="shared" si="64"/>
        <v>9</v>
      </c>
      <c r="AFX10">
        <f t="shared" si="64"/>
        <v>9</v>
      </c>
      <c r="AFY10">
        <f t="shared" si="64"/>
        <v>9</v>
      </c>
      <c r="AFZ10">
        <f t="shared" si="64"/>
        <v>9</v>
      </c>
      <c r="AGA10">
        <f t="shared" si="64"/>
        <v>9</v>
      </c>
      <c r="AGB10">
        <f t="shared" si="64"/>
        <v>9</v>
      </c>
      <c r="AGC10">
        <f t="shared" si="64"/>
        <v>9</v>
      </c>
      <c r="AGD10">
        <f t="shared" si="64"/>
        <v>9</v>
      </c>
      <c r="AGE10">
        <f t="shared" si="64"/>
        <v>9</v>
      </c>
      <c r="AGF10">
        <f t="shared" si="64"/>
        <v>9</v>
      </c>
      <c r="AGG10">
        <f t="shared" si="64"/>
        <v>9</v>
      </c>
      <c r="AGH10">
        <f t="shared" si="64"/>
        <v>9</v>
      </c>
      <c r="AGI10">
        <f t="shared" si="64"/>
        <v>9</v>
      </c>
      <c r="AGJ10">
        <f t="shared" si="64"/>
        <v>9</v>
      </c>
      <c r="AGK10">
        <f t="shared" si="64"/>
        <v>8</v>
      </c>
      <c r="AGL10">
        <f t="shared" si="64"/>
        <v>8</v>
      </c>
      <c r="AGM10">
        <f t="shared" si="64"/>
        <v>8</v>
      </c>
      <c r="AGN10">
        <f t="shared" si="64"/>
        <v>8</v>
      </c>
      <c r="AGO10">
        <f t="shared" si="64"/>
        <v>8</v>
      </c>
      <c r="AGP10">
        <f t="shared" si="64"/>
        <v>8</v>
      </c>
      <c r="AGQ10">
        <f t="shared" si="64"/>
        <v>8</v>
      </c>
      <c r="AGR10">
        <f t="shared" si="64"/>
        <v>8</v>
      </c>
      <c r="AGS10">
        <f t="shared" si="64"/>
        <v>8</v>
      </c>
      <c r="AGT10">
        <f t="shared" si="64"/>
        <v>8</v>
      </c>
      <c r="AGU10">
        <f t="shared" si="64"/>
        <v>8</v>
      </c>
      <c r="AGV10">
        <f t="shared" si="64"/>
        <v>8</v>
      </c>
      <c r="AGW10">
        <f t="shared" si="64"/>
        <v>8</v>
      </c>
      <c r="AGX10">
        <f t="shared" si="64"/>
        <v>8</v>
      </c>
      <c r="AGY10">
        <f t="shared" si="64"/>
        <v>8</v>
      </c>
      <c r="AGZ10">
        <f t="shared" si="64"/>
        <v>8</v>
      </c>
      <c r="AHA10">
        <f t="shared" si="64"/>
        <v>8</v>
      </c>
      <c r="AHB10">
        <f t="shared" si="64"/>
        <v>8</v>
      </c>
      <c r="AHC10">
        <f t="shared" si="64"/>
        <v>8</v>
      </c>
      <c r="AHD10">
        <f t="shared" si="64"/>
        <v>8</v>
      </c>
      <c r="AHE10">
        <f t="shared" si="64"/>
        <v>8</v>
      </c>
      <c r="AHF10">
        <f t="shared" si="64"/>
        <v>8</v>
      </c>
      <c r="AHG10">
        <f t="shared" si="64"/>
        <v>8</v>
      </c>
      <c r="AHH10">
        <f t="shared" si="64"/>
        <v>8</v>
      </c>
      <c r="AHI10">
        <f t="shared" si="64"/>
        <v>8</v>
      </c>
      <c r="AHJ10">
        <f t="shared" si="64"/>
        <v>8</v>
      </c>
      <c r="AHK10">
        <f t="shared" si="64"/>
        <v>8</v>
      </c>
      <c r="AHL10">
        <f t="shared" si="64"/>
        <v>8</v>
      </c>
      <c r="AHM10">
        <f t="shared" si="64"/>
        <v>8</v>
      </c>
      <c r="AHN10">
        <f t="shared" si="64"/>
        <v>8</v>
      </c>
      <c r="AHO10">
        <f t="shared" ref="AHO10:AJZ10" si="65">$B10+IF(MOD(ROUND(AHO$7,1),FCLK_Period)&gt;=(FCLK_Period/2),0,1)</f>
        <v>8</v>
      </c>
      <c r="AHP10">
        <f t="shared" si="65"/>
        <v>8</v>
      </c>
      <c r="AHQ10">
        <f t="shared" si="65"/>
        <v>8</v>
      </c>
      <c r="AHR10">
        <f t="shared" si="65"/>
        <v>8</v>
      </c>
      <c r="AHS10">
        <f t="shared" si="65"/>
        <v>8</v>
      </c>
      <c r="AHT10">
        <f t="shared" si="65"/>
        <v>8</v>
      </c>
      <c r="AHU10">
        <f t="shared" si="65"/>
        <v>8</v>
      </c>
      <c r="AHV10">
        <f t="shared" si="65"/>
        <v>8</v>
      </c>
      <c r="AHW10">
        <f t="shared" si="65"/>
        <v>9</v>
      </c>
      <c r="AHX10">
        <f t="shared" si="65"/>
        <v>9</v>
      </c>
      <c r="AHY10">
        <f t="shared" si="65"/>
        <v>9</v>
      </c>
      <c r="AHZ10">
        <f t="shared" si="65"/>
        <v>9</v>
      </c>
      <c r="AIA10">
        <f t="shared" si="65"/>
        <v>9</v>
      </c>
      <c r="AIB10">
        <f t="shared" si="65"/>
        <v>9</v>
      </c>
      <c r="AIC10">
        <f t="shared" si="65"/>
        <v>9</v>
      </c>
      <c r="AID10">
        <f t="shared" si="65"/>
        <v>9</v>
      </c>
      <c r="AIE10">
        <f t="shared" si="65"/>
        <v>9</v>
      </c>
      <c r="AIF10">
        <f t="shared" si="65"/>
        <v>9</v>
      </c>
      <c r="AIG10">
        <f t="shared" si="65"/>
        <v>9</v>
      </c>
      <c r="AIH10">
        <f t="shared" si="65"/>
        <v>9</v>
      </c>
      <c r="AII10">
        <f t="shared" si="65"/>
        <v>9</v>
      </c>
      <c r="AIJ10">
        <f t="shared" si="65"/>
        <v>9</v>
      </c>
      <c r="AIK10">
        <f t="shared" si="65"/>
        <v>9</v>
      </c>
      <c r="AIL10">
        <f t="shared" si="65"/>
        <v>9</v>
      </c>
      <c r="AIM10">
        <f t="shared" si="65"/>
        <v>9</v>
      </c>
      <c r="AIN10">
        <f t="shared" si="65"/>
        <v>9</v>
      </c>
      <c r="AIO10">
        <f t="shared" si="65"/>
        <v>9</v>
      </c>
      <c r="AIP10">
        <f t="shared" si="65"/>
        <v>9</v>
      </c>
      <c r="AIQ10">
        <f t="shared" si="65"/>
        <v>9</v>
      </c>
      <c r="AIR10">
        <f t="shared" si="65"/>
        <v>9</v>
      </c>
      <c r="AIS10">
        <f t="shared" si="65"/>
        <v>9</v>
      </c>
      <c r="AIT10">
        <f t="shared" si="65"/>
        <v>9</v>
      </c>
      <c r="AIU10">
        <f t="shared" si="65"/>
        <v>9</v>
      </c>
      <c r="AIV10">
        <f t="shared" si="65"/>
        <v>9</v>
      </c>
      <c r="AIW10">
        <f t="shared" si="65"/>
        <v>9</v>
      </c>
      <c r="AIX10">
        <f t="shared" si="65"/>
        <v>9</v>
      </c>
      <c r="AIY10">
        <f t="shared" si="65"/>
        <v>9</v>
      </c>
      <c r="AIZ10">
        <f t="shared" si="65"/>
        <v>9</v>
      </c>
      <c r="AJA10">
        <f t="shared" si="65"/>
        <v>9</v>
      </c>
      <c r="AJB10">
        <f t="shared" si="65"/>
        <v>9</v>
      </c>
      <c r="AJC10">
        <f t="shared" si="65"/>
        <v>9</v>
      </c>
      <c r="AJD10">
        <f t="shared" si="65"/>
        <v>9</v>
      </c>
      <c r="AJE10">
        <f t="shared" si="65"/>
        <v>9</v>
      </c>
      <c r="AJF10">
        <f t="shared" si="65"/>
        <v>9</v>
      </c>
      <c r="AJG10">
        <f t="shared" si="65"/>
        <v>9</v>
      </c>
      <c r="AJH10">
        <f t="shared" si="65"/>
        <v>8</v>
      </c>
      <c r="AJI10">
        <f t="shared" si="65"/>
        <v>8</v>
      </c>
      <c r="AJJ10">
        <f t="shared" si="65"/>
        <v>8</v>
      </c>
      <c r="AJK10">
        <f t="shared" si="65"/>
        <v>8</v>
      </c>
      <c r="AJL10">
        <f t="shared" si="65"/>
        <v>8</v>
      </c>
      <c r="AJM10">
        <f t="shared" si="65"/>
        <v>8</v>
      </c>
      <c r="AJN10">
        <f t="shared" si="65"/>
        <v>8</v>
      </c>
      <c r="AJO10">
        <f t="shared" si="65"/>
        <v>8</v>
      </c>
      <c r="AJP10">
        <f t="shared" si="65"/>
        <v>8</v>
      </c>
      <c r="AJQ10">
        <f t="shared" si="65"/>
        <v>8</v>
      </c>
      <c r="AJR10">
        <f t="shared" si="65"/>
        <v>8</v>
      </c>
      <c r="AJS10">
        <f t="shared" si="65"/>
        <v>8</v>
      </c>
      <c r="AJT10">
        <f t="shared" si="65"/>
        <v>8</v>
      </c>
      <c r="AJU10">
        <f t="shared" si="65"/>
        <v>8</v>
      </c>
      <c r="AJV10">
        <f t="shared" si="65"/>
        <v>8</v>
      </c>
      <c r="AJW10">
        <f t="shared" si="65"/>
        <v>8</v>
      </c>
      <c r="AJX10">
        <f t="shared" si="65"/>
        <v>8</v>
      </c>
      <c r="AJY10">
        <f t="shared" si="65"/>
        <v>8</v>
      </c>
      <c r="AJZ10">
        <f t="shared" si="65"/>
        <v>8</v>
      </c>
      <c r="AKA10">
        <f t="shared" ref="AKA10:AML10" si="66">$B10+IF(MOD(ROUND(AKA$7,1),FCLK_Period)&gt;=(FCLK_Period/2),0,1)</f>
        <v>8</v>
      </c>
      <c r="AKB10">
        <f t="shared" si="66"/>
        <v>8</v>
      </c>
      <c r="AKC10">
        <f t="shared" si="66"/>
        <v>8</v>
      </c>
      <c r="AKD10">
        <f t="shared" si="66"/>
        <v>8</v>
      </c>
      <c r="AKE10">
        <f t="shared" si="66"/>
        <v>8</v>
      </c>
      <c r="AKF10">
        <f t="shared" si="66"/>
        <v>8</v>
      </c>
      <c r="AKG10">
        <f t="shared" si="66"/>
        <v>8</v>
      </c>
      <c r="AKH10">
        <f t="shared" si="66"/>
        <v>8</v>
      </c>
      <c r="AKI10">
        <f t="shared" si="66"/>
        <v>8</v>
      </c>
      <c r="AKJ10">
        <f t="shared" si="66"/>
        <v>8</v>
      </c>
      <c r="AKK10">
        <f t="shared" si="66"/>
        <v>8</v>
      </c>
      <c r="AKL10">
        <f t="shared" si="66"/>
        <v>8</v>
      </c>
      <c r="AKM10">
        <f t="shared" si="66"/>
        <v>8</v>
      </c>
      <c r="AKN10">
        <f t="shared" si="66"/>
        <v>8</v>
      </c>
      <c r="AKO10">
        <f t="shared" si="66"/>
        <v>8</v>
      </c>
      <c r="AKP10">
        <f t="shared" si="66"/>
        <v>8</v>
      </c>
      <c r="AKQ10">
        <f t="shared" si="66"/>
        <v>8</v>
      </c>
      <c r="AKR10">
        <f t="shared" si="66"/>
        <v>8</v>
      </c>
      <c r="AKS10">
        <f t="shared" si="66"/>
        <v>8</v>
      </c>
      <c r="AKT10">
        <f t="shared" si="66"/>
        <v>9</v>
      </c>
      <c r="AKU10">
        <f t="shared" si="66"/>
        <v>9</v>
      </c>
      <c r="AKV10">
        <f t="shared" si="66"/>
        <v>9</v>
      </c>
      <c r="AKW10">
        <f t="shared" si="66"/>
        <v>9</v>
      </c>
      <c r="AKX10">
        <f t="shared" si="66"/>
        <v>9</v>
      </c>
      <c r="AKY10">
        <f t="shared" si="66"/>
        <v>9</v>
      </c>
      <c r="AKZ10">
        <f t="shared" si="66"/>
        <v>9</v>
      </c>
      <c r="ALA10">
        <f t="shared" si="66"/>
        <v>9</v>
      </c>
      <c r="ALB10">
        <f t="shared" si="66"/>
        <v>9</v>
      </c>
      <c r="ALC10">
        <f t="shared" si="66"/>
        <v>9</v>
      </c>
      <c r="ALD10">
        <f t="shared" si="66"/>
        <v>9</v>
      </c>
      <c r="ALE10">
        <f t="shared" si="66"/>
        <v>9</v>
      </c>
      <c r="ALF10">
        <f t="shared" si="66"/>
        <v>9</v>
      </c>
      <c r="ALG10">
        <f t="shared" si="66"/>
        <v>9</v>
      </c>
      <c r="ALH10">
        <f t="shared" si="66"/>
        <v>9</v>
      </c>
      <c r="ALI10">
        <f t="shared" si="66"/>
        <v>9</v>
      </c>
      <c r="ALJ10">
        <f t="shared" si="66"/>
        <v>9</v>
      </c>
      <c r="ALK10">
        <f t="shared" si="66"/>
        <v>9</v>
      </c>
      <c r="ALL10">
        <f t="shared" si="66"/>
        <v>9</v>
      </c>
      <c r="ALM10">
        <f t="shared" si="66"/>
        <v>9</v>
      </c>
      <c r="ALN10">
        <f t="shared" si="66"/>
        <v>9</v>
      </c>
      <c r="ALO10">
        <f t="shared" si="66"/>
        <v>9</v>
      </c>
      <c r="ALP10">
        <f t="shared" si="66"/>
        <v>9</v>
      </c>
      <c r="ALQ10">
        <f t="shared" si="66"/>
        <v>9</v>
      </c>
      <c r="ALR10">
        <f t="shared" si="66"/>
        <v>9</v>
      </c>
      <c r="ALS10">
        <f t="shared" si="66"/>
        <v>9</v>
      </c>
      <c r="ALT10">
        <f t="shared" si="66"/>
        <v>9</v>
      </c>
      <c r="ALU10">
        <f t="shared" si="66"/>
        <v>9</v>
      </c>
      <c r="ALV10">
        <f t="shared" si="66"/>
        <v>9</v>
      </c>
      <c r="ALW10">
        <f t="shared" si="66"/>
        <v>9</v>
      </c>
      <c r="ALX10">
        <f t="shared" si="66"/>
        <v>9</v>
      </c>
      <c r="ALY10">
        <f t="shared" si="66"/>
        <v>9</v>
      </c>
      <c r="ALZ10">
        <f t="shared" si="66"/>
        <v>9</v>
      </c>
      <c r="AMA10">
        <f t="shared" si="66"/>
        <v>9</v>
      </c>
      <c r="AMB10">
        <f t="shared" si="66"/>
        <v>9</v>
      </c>
      <c r="AMC10">
        <f t="shared" si="66"/>
        <v>9</v>
      </c>
      <c r="AMD10">
        <f t="shared" si="66"/>
        <v>9</v>
      </c>
      <c r="AME10">
        <f t="shared" si="66"/>
        <v>9</v>
      </c>
      <c r="AMF10">
        <f t="shared" si="66"/>
        <v>8</v>
      </c>
      <c r="AMG10">
        <f t="shared" si="66"/>
        <v>8</v>
      </c>
      <c r="AMH10">
        <f t="shared" si="66"/>
        <v>8</v>
      </c>
      <c r="AMI10">
        <f t="shared" si="66"/>
        <v>8</v>
      </c>
      <c r="AMJ10">
        <f t="shared" si="66"/>
        <v>8</v>
      </c>
      <c r="AMK10">
        <f t="shared" si="66"/>
        <v>8</v>
      </c>
      <c r="AML10">
        <f t="shared" si="66"/>
        <v>8</v>
      </c>
      <c r="AMM10">
        <f t="shared" ref="AMM10:AOX10" si="67">$B10+IF(MOD(ROUND(AMM$7,1),FCLK_Period)&gt;=(FCLK_Period/2),0,1)</f>
        <v>8</v>
      </c>
      <c r="AMN10">
        <f t="shared" si="67"/>
        <v>8</v>
      </c>
      <c r="AMO10">
        <f t="shared" si="67"/>
        <v>8</v>
      </c>
      <c r="AMP10">
        <f t="shared" si="67"/>
        <v>8</v>
      </c>
      <c r="AMQ10">
        <f t="shared" si="67"/>
        <v>8</v>
      </c>
      <c r="AMR10">
        <f t="shared" si="67"/>
        <v>8</v>
      </c>
      <c r="AMS10">
        <f t="shared" si="67"/>
        <v>8</v>
      </c>
      <c r="AMT10">
        <f t="shared" si="67"/>
        <v>8</v>
      </c>
      <c r="AMU10">
        <f t="shared" si="67"/>
        <v>8</v>
      </c>
      <c r="AMV10">
        <f t="shared" si="67"/>
        <v>8</v>
      </c>
      <c r="AMW10">
        <f t="shared" si="67"/>
        <v>8</v>
      </c>
      <c r="AMX10">
        <f t="shared" si="67"/>
        <v>8</v>
      </c>
      <c r="AMY10">
        <f t="shared" si="67"/>
        <v>8</v>
      </c>
      <c r="AMZ10">
        <f t="shared" si="67"/>
        <v>8</v>
      </c>
      <c r="ANA10">
        <f t="shared" si="67"/>
        <v>8</v>
      </c>
      <c r="ANB10">
        <f t="shared" si="67"/>
        <v>8</v>
      </c>
      <c r="ANC10">
        <f t="shared" si="67"/>
        <v>8</v>
      </c>
      <c r="AND10">
        <f t="shared" si="67"/>
        <v>8</v>
      </c>
      <c r="ANE10">
        <f t="shared" si="67"/>
        <v>8</v>
      </c>
      <c r="ANF10">
        <f t="shared" si="67"/>
        <v>8</v>
      </c>
      <c r="ANG10">
        <f t="shared" si="67"/>
        <v>8</v>
      </c>
      <c r="ANH10">
        <f t="shared" si="67"/>
        <v>8</v>
      </c>
      <c r="ANI10">
        <f t="shared" si="67"/>
        <v>8</v>
      </c>
      <c r="ANJ10">
        <f t="shared" si="67"/>
        <v>8</v>
      </c>
      <c r="ANK10">
        <f t="shared" si="67"/>
        <v>8</v>
      </c>
      <c r="ANL10">
        <f t="shared" si="67"/>
        <v>8</v>
      </c>
      <c r="ANM10">
        <f t="shared" si="67"/>
        <v>8</v>
      </c>
      <c r="ANN10">
        <f t="shared" si="67"/>
        <v>8</v>
      </c>
      <c r="ANO10">
        <f t="shared" si="67"/>
        <v>8</v>
      </c>
      <c r="ANP10">
        <f t="shared" si="67"/>
        <v>8</v>
      </c>
      <c r="ANQ10">
        <f t="shared" si="67"/>
        <v>9</v>
      </c>
      <c r="ANR10">
        <f t="shared" si="67"/>
        <v>9</v>
      </c>
      <c r="ANS10">
        <f t="shared" si="67"/>
        <v>9</v>
      </c>
      <c r="ANT10">
        <f t="shared" si="67"/>
        <v>9</v>
      </c>
      <c r="ANU10">
        <f t="shared" si="67"/>
        <v>9</v>
      </c>
      <c r="ANV10">
        <f t="shared" si="67"/>
        <v>9</v>
      </c>
      <c r="ANW10">
        <f t="shared" si="67"/>
        <v>9</v>
      </c>
      <c r="ANX10">
        <f t="shared" si="67"/>
        <v>9</v>
      </c>
      <c r="ANY10">
        <f t="shared" si="67"/>
        <v>9</v>
      </c>
      <c r="ANZ10">
        <f t="shared" si="67"/>
        <v>9</v>
      </c>
      <c r="AOA10">
        <f t="shared" si="67"/>
        <v>9</v>
      </c>
      <c r="AOB10">
        <f t="shared" si="67"/>
        <v>9</v>
      </c>
      <c r="AOC10">
        <f t="shared" si="67"/>
        <v>9</v>
      </c>
      <c r="AOD10">
        <f t="shared" si="67"/>
        <v>9</v>
      </c>
      <c r="AOE10">
        <f t="shared" si="67"/>
        <v>9</v>
      </c>
      <c r="AOF10">
        <f t="shared" si="67"/>
        <v>9</v>
      </c>
      <c r="AOG10">
        <f t="shared" si="67"/>
        <v>9</v>
      </c>
      <c r="AOH10">
        <f t="shared" si="67"/>
        <v>9</v>
      </c>
      <c r="AOI10">
        <f t="shared" si="67"/>
        <v>9</v>
      </c>
      <c r="AOJ10">
        <f t="shared" si="67"/>
        <v>9</v>
      </c>
      <c r="AOK10">
        <f t="shared" si="67"/>
        <v>9</v>
      </c>
      <c r="AOL10">
        <f t="shared" si="67"/>
        <v>9</v>
      </c>
      <c r="AOM10">
        <f t="shared" si="67"/>
        <v>9</v>
      </c>
      <c r="AON10">
        <f t="shared" si="67"/>
        <v>9</v>
      </c>
      <c r="AOO10">
        <f t="shared" si="67"/>
        <v>9</v>
      </c>
      <c r="AOP10">
        <f t="shared" si="67"/>
        <v>9</v>
      </c>
      <c r="AOQ10">
        <f t="shared" si="67"/>
        <v>9</v>
      </c>
      <c r="AOR10">
        <f t="shared" si="67"/>
        <v>9</v>
      </c>
      <c r="AOS10">
        <f t="shared" si="67"/>
        <v>9</v>
      </c>
      <c r="AOT10">
        <f t="shared" si="67"/>
        <v>9</v>
      </c>
      <c r="AOU10">
        <f t="shared" si="67"/>
        <v>9</v>
      </c>
      <c r="AOV10">
        <f t="shared" si="67"/>
        <v>9</v>
      </c>
      <c r="AOW10">
        <f t="shared" si="67"/>
        <v>9</v>
      </c>
      <c r="AOX10">
        <f t="shared" si="67"/>
        <v>9</v>
      </c>
      <c r="AOY10">
        <f t="shared" ref="AOY10:ARJ10" si="68">$B10+IF(MOD(ROUND(AOY$7,1),FCLK_Period)&gt;=(FCLK_Period/2),0,1)</f>
        <v>9</v>
      </c>
      <c r="AOZ10">
        <f t="shared" si="68"/>
        <v>9</v>
      </c>
      <c r="APA10">
        <f t="shared" si="68"/>
        <v>9</v>
      </c>
      <c r="APB10">
        <f t="shared" si="68"/>
        <v>9</v>
      </c>
      <c r="APC10">
        <f t="shared" si="68"/>
        <v>8</v>
      </c>
      <c r="APD10">
        <f t="shared" si="68"/>
        <v>8</v>
      </c>
      <c r="APE10">
        <f t="shared" si="68"/>
        <v>8</v>
      </c>
      <c r="APF10">
        <f t="shared" si="68"/>
        <v>8</v>
      </c>
      <c r="APG10">
        <f t="shared" si="68"/>
        <v>8</v>
      </c>
      <c r="APH10">
        <f t="shared" si="68"/>
        <v>8</v>
      </c>
      <c r="API10">
        <f t="shared" si="68"/>
        <v>8</v>
      </c>
      <c r="APJ10">
        <f t="shared" si="68"/>
        <v>8</v>
      </c>
      <c r="APK10">
        <f t="shared" si="68"/>
        <v>8</v>
      </c>
      <c r="APL10">
        <f t="shared" si="68"/>
        <v>8</v>
      </c>
      <c r="APM10">
        <f t="shared" si="68"/>
        <v>8</v>
      </c>
      <c r="APN10">
        <f t="shared" si="68"/>
        <v>8</v>
      </c>
      <c r="APO10">
        <f t="shared" si="68"/>
        <v>8</v>
      </c>
      <c r="APP10">
        <f t="shared" si="68"/>
        <v>8</v>
      </c>
      <c r="APQ10">
        <f t="shared" si="68"/>
        <v>8</v>
      </c>
      <c r="APR10">
        <f t="shared" si="68"/>
        <v>8</v>
      </c>
      <c r="APS10">
        <f t="shared" si="68"/>
        <v>8</v>
      </c>
      <c r="APT10">
        <f t="shared" si="68"/>
        <v>8</v>
      </c>
      <c r="APU10">
        <f t="shared" si="68"/>
        <v>8</v>
      </c>
      <c r="APV10">
        <f t="shared" si="68"/>
        <v>8</v>
      </c>
      <c r="APW10">
        <f t="shared" si="68"/>
        <v>8</v>
      </c>
      <c r="APX10">
        <f t="shared" si="68"/>
        <v>8</v>
      </c>
      <c r="APY10">
        <f t="shared" si="68"/>
        <v>8</v>
      </c>
      <c r="APZ10">
        <f t="shared" si="68"/>
        <v>8</v>
      </c>
      <c r="AQA10">
        <f t="shared" si="68"/>
        <v>8</v>
      </c>
      <c r="AQB10">
        <f t="shared" si="68"/>
        <v>8</v>
      </c>
      <c r="AQC10">
        <f t="shared" si="68"/>
        <v>8</v>
      </c>
      <c r="AQD10">
        <f t="shared" si="68"/>
        <v>8</v>
      </c>
      <c r="AQE10">
        <f t="shared" si="68"/>
        <v>8</v>
      </c>
      <c r="AQF10">
        <f t="shared" si="68"/>
        <v>8</v>
      </c>
      <c r="AQG10">
        <f t="shared" si="68"/>
        <v>8</v>
      </c>
      <c r="AQH10">
        <f t="shared" si="68"/>
        <v>8</v>
      </c>
      <c r="AQI10">
        <f t="shared" si="68"/>
        <v>8</v>
      </c>
      <c r="AQJ10">
        <f t="shared" si="68"/>
        <v>8</v>
      </c>
      <c r="AQK10">
        <f t="shared" si="68"/>
        <v>8</v>
      </c>
      <c r="AQL10">
        <f t="shared" si="68"/>
        <v>8</v>
      </c>
      <c r="AQM10">
        <f t="shared" si="68"/>
        <v>8</v>
      </c>
      <c r="AQN10">
        <f t="shared" si="68"/>
        <v>9</v>
      </c>
      <c r="AQO10">
        <f t="shared" si="68"/>
        <v>9</v>
      </c>
      <c r="AQP10">
        <f t="shared" si="68"/>
        <v>9</v>
      </c>
      <c r="AQQ10">
        <f t="shared" si="68"/>
        <v>9</v>
      </c>
      <c r="AQR10">
        <f t="shared" si="68"/>
        <v>9</v>
      </c>
      <c r="AQS10">
        <f t="shared" si="68"/>
        <v>9</v>
      </c>
      <c r="AQT10">
        <f t="shared" si="68"/>
        <v>9</v>
      </c>
      <c r="AQU10">
        <f t="shared" si="68"/>
        <v>9</v>
      </c>
      <c r="AQV10">
        <f t="shared" si="68"/>
        <v>9</v>
      </c>
      <c r="AQW10">
        <f t="shared" si="68"/>
        <v>9</v>
      </c>
      <c r="AQX10">
        <f t="shared" si="68"/>
        <v>9</v>
      </c>
      <c r="AQY10">
        <f t="shared" si="68"/>
        <v>9</v>
      </c>
      <c r="AQZ10">
        <f t="shared" si="68"/>
        <v>9</v>
      </c>
      <c r="ARA10">
        <f t="shared" si="68"/>
        <v>9</v>
      </c>
      <c r="ARB10">
        <f t="shared" si="68"/>
        <v>9</v>
      </c>
      <c r="ARC10">
        <f t="shared" si="68"/>
        <v>9</v>
      </c>
      <c r="ARD10">
        <f t="shared" si="68"/>
        <v>9</v>
      </c>
      <c r="ARE10">
        <f t="shared" si="68"/>
        <v>9</v>
      </c>
      <c r="ARF10">
        <f t="shared" si="68"/>
        <v>9</v>
      </c>
      <c r="ARG10">
        <f t="shared" si="68"/>
        <v>9</v>
      </c>
      <c r="ARH10">
        <f t="shared" si="68"/>
        <v>9</v>
      </c>
      <c r="ARI10">
        <f t="shared" si="68"/>
        <v>9</v>
      </c>
      <c r="ARJ10">
        <f t="shared" si="68"/>
        <v>9</v>
      </c>
      <c r="ARK10">
        <f t="shared" ref="ARK10:ATV10" si="69">$B10+IF(MOD(ROUND(ARK$7,1),FCLK_Period)&gt;=(FCLK_Period/2),0,1)</f>
        <v>9</v>
      </c>
      <c r="ARL10">
        <f t="shared" si="69"/>
        <v>9</v>
      </c>
      <c r="ARM10">
        <f t="shared" si="69"/>
        <v>9</v>
      </c>
      <c r="ARN10">
        <f t="shared" si="69"/>
        <v>9</v>
      </c>
      <c r="ARO10">
        <f t="shared" si="69"/>
        <v>9</v>
      </c>
      <c r="ARP10">
        <f t="shared" si="69"/>
        <v>9</v>
      </c>
      <c r="ARQ10">
        <f t="shared" si="69"/>
        <v>9</v>
      </c>
      <c r="ARR10">
        <f t="shared" si="69"/>
        <v>9</v>
      </c>
      <c r="ARS10">
        <f t="shared" si="69"/>
        <v>9</v>
      </c>
      <c r="ART10">
        <f t="shared" si="69"/>
        <v>9</v>
      </c>
      <c r="ARU10">
        <f t="shared" si="69"/>
        <v>9</v>
      </c>
      <c r="ARV10">
        <f t="shared" si="69"/>
        <v>9</v>
      </c>
      <c r="ARW10">
        <f t="shared" si="69"/>
        <v>9</v>
      </c>
      <c r="ARX10">
        <f t="shared" si="69"/>
        <v>9</v>
      </c>
      <c r="ARY10">
        <f t="shared" si="69"/>
        <v>9</v>
      </c>
      <c r="ARZ10">
        <f t="shared" si="69"/>
        <v>8</v>
      </c>
      <c r="ASA10">
        <f t="shared" si="69"/>
        <v>8</v>
      </c>
      <c r="ASB10">
        <f t="shared" si="69"/>
        <v>8</v>
      </c>
      <c r="ASC10">
        <f t="shared" si="69"/>
        <v>8</v>
      </c>
      <c r="ASD10">
        <f t="shared" si="69"/>
        <v>8</v>
      </c>
      <c r="ASE10">
        <f t="shared" si="69"/>
        <v>8</v>
      </c>
      <c r="ASF10">
        <f t="shared" si="69"/>
        <v>8</v>
      </c>
      <c r="ASG10">
        <f t="shared" si="69"/>
        <v>8</v>
      </c>
      <c r="ASH10">
        <f t="shared" si="69"/>
        <v>8</v>
      </c>
      <c r="ASI10">
        <f t="shared" si="69"/>
        <v>8</v>
      </c>
      <c r="ASJ10">
        <f t="shared" si="69"/>
        <v>8</v>
      </c>
      <c r="ASK10">
        <f t="shared" si="69"/>
        <v>8</v>
      </c>
      <c r="ASL10">
        <f t="shared" si="69"/>
        <v>8</v>
      </c>
      <c r="ASM10">
        <f t="shared" si="69"/>
        <v>8</v>
      </c>
      <c r="ASN10">
        <f t="shared" si="69"/>
        <v>8</v>
      </c>
      <c r="ASO10">
        <f t="shared" si="69"/>
        <v>8</v>
      </c>
      <c r="ASP10">
        <f t="shared" si="69"/>
        <v>8</v>
      </c>
      <c r="ASQ10">
        <f t="shared" si="69"/>
        <v>8</v>
      </c>
      <c r="ASR10">
        <f t="shared" si="69"/>
        <v>8</v>
      </c>
      <c r="ASS10">
        <f t="shared" si="69"/>
        <v>8</v>
      </c>
      <c r="AST10">
        <f t="shared" si="69"/>
        <v>8</v>
      </c>
      <c r="ASU10">
        <f t="shared" si="69"/>
        <v>8</v>
      </c>
      <c r="ASV10">
        <f t="shared" si="69"/>
        <v>8</v>
      </c>
      <c r="ASW10">
        <f t="shared" si="69"/>
        <v>8</v>
      </c>
      <c r="ASX10">
        <f t="shared" si="69"/>
        <v>8</v>
      </c>
      <c r="ASY10">
        <f t="shared" si="69"/>
        <v>8</v>
      </c>
      <c r="ASZ10">
        <f t="shared" si="69"/>
        <v>8</v>
      </c>
      <c r="ATA10">
        <f t="shared" si="69"/>
        <v>8</v>
      </c>
      <c r="ATB10">
        <f t="shared" si="69"/>
        <v>8</v>
      </c>
      <c r="ATC10">
        <f t="shared" si="69"/>
        <v>8</v>
      </c>
      <c r="ATD10">
        <f t="shared" si="69"/>
        <v>8</v>
      </c>
      <c r="ATE10">
        <f t="shared" si="69"/>
        <v>8</v>
      </c>
      <c r="ATF10">
        <f t="shared" si="69"/>
        <v>8</v>
      </c>
      <c r="ATG10">
        <f t="shared" si="69"/>
        <v>8</v>
      </c>
      <c r="ATH10">
        <f t="shared" si="69"/>
        <v>8</v>
      </c>
      <c r="ATI10">
        <f t="shared" si="69"/>
        <v>8</v>
      </c>
      <c r="ATJ10">
        <f t="shared" si="69"/>
        <v>8</v>
      </c>
      <c r="ATK10">
        <f t="shared" si="69"/>
        <v>8</v>
      </c>
      <c r="ATL10">
        <f t="shared" si="69"/>
        <v>9</v>
      </c>
      <c r="ATM10">
        <f t="shared" si="69"/>
        <v>9</v>
      </c>
      <c r="ATN10">
        <f t="shared" si="69"/>
        <v>9</v>
      </c>
      <c r="ATO10">
        <f t="shared" si="69"/>
        <v>9</v>
      </c>
      <c r="ATP10">
        <f t="shared" si="69"/>
        <v>9</v>
      </c>
      <c r="ATQ10">
        <f t="shared" si="69"/>
        <v>9</v>
      </c>
      <c r="ATR10">
        <f t="shared" si="69"/>
        <v>9</v>
      </c>
      <c r="ATS10">
        <f t="shared" si="69"/>
        <v>9</v>
      </c>
      <c r="ATT10">
        <f t="shared" si="69"/>
        <v>9</v>
      </c>
      <c r="ATU10">
        <f t="shared" si="69"/>
        <v>9</v>
      </c>
      <c r="ATV10">
        <f t="shared" si="69"/>
        <v>9</v>
      </c>
      <c r="ATW10">
        <f t="shared" ref="ATW10:AWH10" si="70">$B10+IF(MOD(ROUND(ATW$7,1),FCLK_Period)&gt;=(FCLK_Period/2),0,1)</f>
        <v>9</v>
      </c>
      <c r="ATX10">
        <f t="shared" si="70"/>
        <v>9</v>
      </c>
      <c r="ATY10">
        <f t="shared" si="70"/>
        <v>9</v>
      </c>
      <c r="ATZ10">
        <f t="shared" si="70"/>
        <v>9</v>
      </c>
      <c r="AUA10">
        <f t="shared" si="70"/>
        <v>9</v>
      </c>
      <c r="AUB10">
        <f t="shared" si="70"/>
        <v>9</v>
      </c>
      <c r="AUC10">
        <f t="shared" si="70"/>
        <v>9</v>
      </c>
      <c r="AUD10">
        <f t="shared" si="70"/>
        <v>9</v>
      </c>
      <c r="AUE10">
        <f t="shared" si="70"/>
        <v>9</v>
      </c>
      <c r="AUF10">
        <f t="shared" si="70"/>
        <v>9</v>
      </c>
      <c r="AUG10">
        <f t="shared" si="70"/>
        <v>9</v>
      </c>
      <c r="AUH10">
        <f t="shared" si="70"/>
        <v>9</v>
      </c>
      <c r="AUI10">
        <f t="shared" si="70"/>
        <v>9</v>
      </c>
      <c r="AUJ10">
        <f t="shared" si="70"/>
        <v>9</v>
      </c>
      <c r="AUK10">
        <f t="shared" si="70"/>
        <v>9</v>
      </c>
      <c r="AUL10">
        <f t="shared" si="70"/>
        <v>9</v>
      </c>
      <c r="AUM10">
        <f t="shared" si="70"/>
        <v>9</v>
      </c>
      <c r="AUN10">
        <f t="shared" si="70"/>
        <v>9</v>
      </c>
      <c r="AUO10">
        <f t="shared" si="70"/>
        <v>9</v>
      </c>
      <c r="AUP10">
        <f t="shared" si="70"/>
        <v>9</v>
      </c>
      <c r="AUQ10">
        <f t="shared" si="70"/>
        <v>9</v>
      </c>
      <c r="AUR10">
        <f t="shared" si="70"/>
        <v>9</v>
      </c>
      <c r="AUS10">
        <f t="shared" si="70"/>
        <v>9</v>
      </c>
      <c r="AUT10">
        <f t="shared" si="70"/>
        <v>9</v>
      </c>
      <c r="AUU10">
        <f t="shared" si="70"/>
        <v>9</v>
      </c>
      <c r="AUV10">
        <f t="shared" si="70"/>
        <v>9</v>
      </c>
      <c r="AUW10">
        <f t="shared" si="70"/>
        <v>8</v>
      </c>
      <c r="AUX10">
        <f t="shared" si="70"/>
        <v>8</v>
      </c>
      <c r="AUY10">
        <f t="shared" si="70"/>
        <v>8</v>
      </c>
      <c r="AUZ10">
        <f t="shared" si="70"/>
        <v>8</v>
      </c>
      <c r="AVA10">
        <f t="shared" si="70"/>
        <v>8</v>
      </c>
      <c r="AVB10">
        <f t="shared" si="70"/>
        <v>8</v>
      </c>
      <c r="AVC10">
        <f t="shared" si="70"/>
        <v>8</v>
      </c>
      <c r="AVD10">
        <f t="shared" si="70"/>
        <v>8</v>
      </c>
      <c r="AVE10">
        <f t="shared" si="70"/>
        <v>8</v>
      </c>
      <c r="AVF10">
        <f t="shared" si="70"/>
        <v>8</v>
      </c>
      <c r="AVG10">
        <f t="shared" si="70"/>
        <v>8</v>
      </c>
      <c r="AVH10">
        <f t="shared" si="70"/>
        <v>8</v>
      </c>
      <c r="AVI10">
        <f t="shared" si="70"/>
        <v>8</v>
      </c>
      <c r="AVJ10">
        <f t="shared" si="70"/>
        <v>8</v>
      </c>
      <c r="AVK10">
        <f t="shared" si="70"/>
        <v>8</v>
      </c>
      <c r="AVL10">
        <f t="shared" si="70"/>
        <v>8</v>
      </c>
      <c r="AVM10">
        <f t="shared" si="70"/>
        <v>8</v>
      </c>
      <c r="AVN10">
        <f t="shared" si="70"/>
        <v>8</v>
      </c>
      <c r="AVO10">
        <f t="shared" si="70"/>
        <v>8</v>
      </c>
      <c r="AVP10">
        <f t="shared" si="70"/>
        <v>8</v>
      </c>
      <c r="AVQ10">
        <f t="shared" si="70"/>
        <v>8</v>
      </c>
      <c r="AVR10">
        <f t="shared" si="70"/>
        <v>8</v>
      </c>
      <c r="AVS10">
        <f t="shared" si="70"/>
        <v>8</v>
      </c>
      <c r="AVT10">
        <f t="shared" si="70"/>
        <v>8</v>
      </c>
      <c r="AVU10">
        <f t="shared" si="70"/>
        <v>8</v>
      </c>
      <c r="AVV10">
        <f t="shared" si="70"/>
        <v>8</v>
      </c>
      <c r="AVW10">
        <f t="shared" si="70"/>
        <v>8</v>
      </c>
      <c r="AVX10">
        <f t="shared" si="70"/>
        <v>8</v>
      </c>
      <c r="AVY10">
        <f t="shared" si="70"/>
        <v>8</v>
      </c>
      <c r="AVZ10">
        <f t="shared" si="70"/>
        <v>8</v>
      </c>
      <c r="AWA10">
        <f t="shared" si="70"/>
        <v>8</v>
      </c>
      <c r="AWB10">
        <f t="shared" si="70"/>
        <v>8</v>
      </c>
      <c r="AWC10">
        <f t="shared" si="70"/>
        <v>8</v>
      </c>
      <c r="AWD10">
        <f t="shared" si="70"/>
        <v>8</v>
      </c>
      <c r="AWE10">
        <f t="shared" si="70"/>
        <v>8</v>
      </c>
      <c r="AWF10">
        <f t="shared" si="70"/>
        <v>8</v>
      </c>
      <c r="AWG10">
        <f t="shared" si="70"/>
        <v>8</v>
      </c>
      <c r="AWH10">
        <f t="shared" si="70"/>
        <v>8</v>
      </c>
      <c r="AWI10">
        <f t="shared" ref="AWI10:AYT10" si="71">$B10+IF(MOD(ROUND(AWI$7,1),FCLK_Period)&gt;=(FCLK_Period/2),0,1)</f>
        <v>9</v>
      </c>
      <c r="AWJ10">
        <f t="shared" si="71"/>
        <v>9</v>
      </c>
      <c r="AWK10">
        <f t="shared" si="71"/>
        <v>9</v>
      </c>
      <c r="AWL10">
        <f t="shared" si="71"/>
        <v>9</v>
      </c>
      <c r="AWM10">
        <f t="shared" si="71"/>
        <v>9</v>
      </c>
      <c r="AWN10">
        <f t="shared" si="71"/>
        <v>9</v>
      </c>
      <c r="AWO10">
        <f t="shared" si="71"/>
        <v>9</v>
      </c>
      <c r="AWP10">
        <f t="shared" si="71"/>
        <v>9</v>
      </c>
      <c r="AWQ10">
        <f t="shared" si="71"/>
        <v>9</v>
      </c>
      <c r="AWR10">
        <f t="shared" si="71"/>
        <v>9</v>
      </c>
      <c r="AWS10">
        <f t="shared" si="71"/>
        <v>9</v>
      </c>
      <c r="AWT10">
        <f t="shared" si="71"/>
        <v>9</v>
      </c>
      <c r="AWU10">
        <f t="shared" si="71"/>
        <v>9</v>
      </c>
      <c r="AWV10">
        <f t="shared" si="71"/>
        <v>9</v>
      </c>
      <c r="AWW10">
        <f t="shared" si="71"/>
        <v>9</v>
      </c>
      <c r="AWX10">
        <f t="shared" si="71"/>
        <v>9</v>
      </c>
      <c r="AWY10">
        <f t="shared" si="71"/>
        <v>9</v>
      </c>
      <c r="AWZ10">
        <f t="shared" si="71"/>
        <v>9</v>
      </c>
      <c r="AXA10">
        <f t="shared" si="71"/>
        <v>9</v>
      </c>
      <c r="AXB10">
        <f t="shared" si="71"/>
        <v>9</v>
      </c>
      <c r="AXC10">
        <f t="shared" si="71"/>
        <v>9</v>
      </c>
      <c r="AXD10">
        <f t="shared" si="71"/>
        <v>9</v>
      </c>
      <c r="AXE10">
        <f t="shared" si="71"/>
        <v>9</v>
      </c>
      <c r="AXF10">
        <f t="shared" si="71"/>
        <v>9</v>
      </c>
      <c r="AXG10">
        <f t="shared" si="71"/>
        <v>9</v>
      </c>
      <c r="AXH10">
        <f t="shared" si="71"/>
        <v>9</v>
      </c>
      <c r="AXI10">
        <f t="shared" si="71"/>
        <v>9</v>
      </c>
      <c r="AXJ10">
        <f t="shared" si="71"/>
        <v>9</v>
      </c>
      <c r="AXK10">
        <f t="shared" si="71"/>
        <v>9</v>
      </c>
      <c r="AXL10">
        <f t="shared" si="71"/>
        <v>9</v>
      </c>
      <c r="AXM10">
        <f t="shared" si="71"/>
        <v>9</v>
      </c>
      <c r="AXN10">
        <f t="shared" si="71"/>
        <v>9</v>
      </c>
      <c r="AXO10">
        <f t="shared" si="71"/>
        <v>9</v>
      </c>
      <c r="AXP10">
        <f t="shared" si="71"/>
        <v>9</v>
      </c>
      <c r="AXQ10">
        <f t="shared" si="71"/>
        <v>9</v>
      </c>
      <c r="AXR10">
        <f t="shared" si="71"/>
        <v>9</v>
      </c>
      <c r="AXS10">
        <f t="shared" si="71"/>
        <v>9</v>
      </c>
      <c r="AXT10">
        <f t="shared" si="71"/>
        <v>8</v>
      </c>
      <c r="AXU10">
        <f t="shared" si="71"/>
        <v>8</v>
      </c>
      <c r="AXV10">
        <f t="shared" si="71"/>
        <v>8</v>
      </c>
      <c r="AXW10">
        <f t="shared" si="71"/>
        <v>8</v>
      </c>
      <c r="AXX10">
        <f t="shared" si="71"/>
        <v>8</v>
      </c>
      <c r="AXY10">
        <f t="shared" si="71"/>
        <v>8</v>
      </c>
      <c r="AXZ10">
        <f t="shared" si="71"/>
        <v>8</v>
      </c>
      <c r="AYA10">
        <f t="shared" si="71"/>
        <v>8</v>
      </c>
      <c r="AYB10">
        <f t="shared" si="71"/>
        <v>8</v>
      </c>
      <c r="AYC10">
        <f t="shared" si="71"/>
        <v>8</v>
      </c>
      <c r="AYD10">
        <f t="shared" si="71"/>
        <v>8</v>
      </c>
      <c r="AYE10">
        <f t="shared" si="71"/>
        <v>8</v>
      </c>
      <c r="AYF10">
        <f t="shared" si="71"/>
        <v>8</v>
      </c>
      <c r="AYG10">
        <f t="shared" si="71"/>
        <v>8</v>
      </c>
      <c r="AYH10">
        <f t="shared" si="71"/>
        <v>8</v>
      </c>
      <c r="AYI10">
        <f t="shared" si="71"/>
        <v>8</v>
      </c>
      <c r="AYJ10">
        <f t="shared" si="71"/>
        <v>8</v>
      </c>
      <c r="AYK10">
        <f t="shared" si="71"/>
        <v>8</v>
      </c>
      <c r="AYL10">
        <f t="shared" si="71"/>
        <v>8</v>
      </c>
      <c r="AYM10">
        <f t="shared" si="71"/>
        <v>8</v>
      </c>
      <c r="AYN10">
        <f t="shared" si="71"/>
        <v>8</v>
      </c>
      <c r="AYO10">
        <f t="shared" si="71"/>
        <v>8</v>
      </c>
      <c r="AYP10">
        <f t="shared" si="71"/>
        <v>8</v>
      </c>
      <c r="AYQ10">
        <f t="shared" si="71"/>
        <v>8</v>
      </c>
      <c r="AYR10">
        <f t="shared" si="71"/>
        <v>8</v>
      </c>
      <c r="AYS10">
        <f t="shared" si="71"/>
        <v>8</v>
      </c>
      <c r="AYT10">
        <f t="shared" si="71"/>
        <v>8</v>
      </c>
      <c r="AYU10">
        <f t="shared" ref="AYU10:BBF10" si="72">$B10+IF(MOD(ROUND(AYU$7,1),FCLK_Period)&gt;=(FCLK_Period/2),0,1)</f>
        <v>8</v>
      </c>
      <c r="AYV10">
        <f t="shared" si="72"/>
        <v>8</v>
      </c>
      <c r="AYW10">
        <f t="shared" si="72"/>
        <v>8</v>
      </c>
      <c r="AYX10">
        <f t="shared" si="72"/>
        <v>8</v>
      </c>
      <c r="AYY10">
        <f t="shared" si="72"/>
        <v>8</v>
      </c>
      <c r="AYZ10">
        <f t="shared" si="72"/>
        <v>8</v>
      </c>
      <c r="AZA10">
        <f t="shared" si="72"/>
        <v>8</v>
      </c>
      <c r="AZB10">
        <f t="shared" si="72"/>
        <v>8</v>
      </c>
      <c r="AZC10">
        <f t="shared" si="72"/>
        <v>8</v>
      </c>
      <c r="AZD10">
        <f t="shared" si="72"/>
        <v>8</v>
      </c>
      <c r="AZE10">
        <f t="shared" si="72"/>
        <v>8</v>
      </c>
      <c r="AZF10">
        <f t="shared" si="72"/>
        <v>9</v>
      </c>
      <c r="AZG10">
        <f t="shared" si="72"/>
        <v>9</v>
      </c>
      <c r="AZH10">
        <f t="shared" si="72"/>
        <v>9</v>
      </c>
      <c r="AZI10">
        <f t="shared" si="72"/>
        <v>9</v>
      </c>
      <c r="AZJ10">
        <f t="shared" si="72"/>
        <v>9</v>
      </c>
      <c r="AZK10">
        <f t="shared" si="72"/>
        <v>9</v>
      </c>
      <c r="AZL10">
        <f t="shared" si="72"/>
        <v>9</v>
      </c>
      <c r="AZM10">
        <f t="shared" si="72"/>
        <v>9</v>
      </c>
      <c r="AZN10">
        <f t="shared" si="72"/>
        <v>9</v>
      </c>
      <c r="AZO10">
        <f t="shared" si="72"/>
        <v>9</v>
      </c>
      <c r="AZP10">
        <f t="shared" si="72"/>
        <v>9</v>
      </c>
      <c r="AZQ10">
        <f t="shared" si="72"/>
        <v>9</v>
      </c>
      <c r="AZR10">
        <f t="shared" si="72"/>
        <v>9</v>
      </c>
      <c r="AZS10">
        <f t="shared" si="72"/>
        <v>9</v>
      </c>
      <c r="AZT10">
        <f t="shared" si="72"/>
        <v>9</v>
      </c>
      <c r="AZU10">
        <f t="shared" si="72"/>
        <v>9</v>
      </c>
      <c r="AZV10">
        <f t="shared" si="72"/>
        <v>9</v>
      </c>
      <c r="AZW10">
        <f t="shared" si="72"/>
        <v>9</v>
      </c>
      <c r="AZX10">
        <f t="shared" si="72"/>
        <v>9</v>
      </c>
      <c r="AZY10">
        <f t="shared" si="72"/>
        <v>9</v>
      </c>
      <c r="AZZ10">
        <f t="shared" si="72"/>
        <v>9</v>
      </c>
      <c r="BAA10">
        <f t="shared" si="72"/>
        <v>9</v>
      </c>
      <c r="BAB10">
        <f t="shared" si="72"/>
        <v>9</v>
      </c>
      <c r="BAC10">
        <f t="shared" si="72"/>
        <v>9</v>
      </c>
      <c r="BAD10">
        <f t="shared" si="72"/>
        <v>9</v>
      </c>
      <c r="BAE10">
        <f t="shared" si="72"/>
        <v>9</v>
      </c>
      <c r="BAF10">
        <f t="shared" si="72"/>
        <v>9</v>
      </c>
      <c r="BAG10">
        <f t="shared" si="72"/>
        <v>9</v>
      </c>
      <c r="BAH10">
        <f t="shared" si="72"/>
        <v>9</v>
      </c>
      <c r="BAI10">
        <f t="shared" si="72"/>
        <v>9</v>
      </c>
      <c r="BAJ10">
        <f t="shared" si="72"/>
        <v>9</v>
      </c>
      <c r="BAK10">
        <f t="shared" si="72"/>
        <v>9</v>
      </c>
      <c r="BAL10">
        <f t="shared" si="72"/>
        <v>9</v>
      </c>
      <c r="BAM10">
        <f t="shared" si="72"/>
        <v>9</v>
      </c>
      <c r="BAN10">
        <f t="shared" si="72"/>
        <v>9</v>
      </c>
      <c r="BAO10">
        <f t="shared" si="72"/>
        <v>9</v>
      </c>
      <c r="BAP10">
        <f t="shared" si="72"/>
        <v>9</v>
      </c>
      <c r="BAQ10">
        <f t="shared" si="72"/>
        <v>8</v>
      </c>
      <c r="BAR10">
        <f t="shared" si="72"/>
        <v>8</v>
      </c>
      <c r="BAS10">
        <f t="shared" si="72"/>
        <v>8</v>
      </c>
      <c r="BAT10">
        <f t="shared" si="72"/>
        <v>8</v>
      </c>
      <c r="BAU10">
        <f t="shared" si="72"/>
        <v>8</v>
      </c>
      <c r="BAV10">
        <f t="shared" si="72"/>
        <v>8</v>
      </c>
      <c r="BAW10">
        <f t="shared" si="72"/>
        <v>8</v>
      </c>
      <c r="BAX10">
        <f t="shared" si="72"/>
        <v>8</v>
      </c>
      <c r="BAY10">
        <f t="shared" si="72"/>
        <v>8</v>
      </c>
      <c r="BAZ10">
        <f t="shared" si="72"/>
        <v>8</v>
      </c>
      <c r="BBA10">
        <f t="shared" si="72"/>
        <v>8</v>
      </c>
      <c r="BBB10">
        <f t="shared" si="72"/>
        <v>8</v>
      </c>
      <c r="BBC10">
        <f t="shared" si="72"/>
        <v>8</v>
      </c>
      <c r="BBD10">
        <f t="shared" si="72"/>
        <v>8</v>
      </c>
      <c r="BBE10">
        <f t="shared" si="72"/>
        <v>8</v>
      </c>
      <c r="BBF10">
        <f t="shared" si="72"/>
        <v>8</v>
      </c>
      <c r="BBG10">
        <f t="shared" ref="BBG10:BDR10" si="73">$B10+IF(MOD(ROUND(BBG$7,1),FCLK_Period)&gt;=(FCLK_Period/2),0,1)</f>
        <v>8</v>
      </c>
      <c r="BBH10">
        <f t="shared" si="73"/>
        <v>8</v>
      </c>
      <c r="BBI10">
        <f t="shared" si="73"/>
        <v>8</v>
      </c>
      <c r="BBJ10">
        <f t="shared" si="73"/>
        <v>8</v>
      </c>
      <c r="BBK10">
        <f t="shared" si="73"/>
        <v>8</v>
      </c>
      <c r="BBL10">
        <f t="shared" si="73"/>
        <v>8</v>
      </c>
      <c r="BBM10">
        <f t="shared" si="73"/>
        <v>8</v>
      </c>
      <c r="BBN10">
        <f t="shared" si="73"/>
        <v>8</v>
      </c>
      <c r="BBO10">
        <f t="shared" si="73"/>
        <v>8</v>
      </c>
      <c r="BBP10">
        <f t="shared" si="73"/>
        <v>8</v>
      </c>
      <c r="BBQ10">
        <f t="shared" si="73"/>
        <v>8</v>
      </c>
      <c r="BBR10">
        <f t="shared" si="73"/>
        <v>8</v>
      </c>
      <c r="BBS10">
        <f t="shared" si="73"/>
        <v>8</v>
      </c>
      <c r="BBT10">
        <f t="shared" si="73"/>
        <v>8</v>
      </c>
      <c r="BBU10">
        <f t="shared" si="73"/>
        <v>8</v>
      </c>
      <c r="BBV10">
        <f t="shared" si="73"/>
        <v>8</v>
      </c>
      <c r="BBW10">
        <f t="shared" si="73"/>
        <v>8</v>
      </c>
      <c r="BBX10">
        <f t="shared" si="73"/>
        <v>8</v>
      </c>
      <c r="BBY10">
        <f t="shared" si="73"/>
        <v>8</v>
      </c>
      <c r="BBZ10">
        <f t="shared" si="73"/>
        <v>8</v>
      </c>
      <c r="BCA10">
        <f t="shared" si="73"/>
        <v>8</v>
      </c>
      <c r="BCB10">
        <f t="shared" si="73"/>
        <v>8</v>
      </c>
      <c r="BCC10">
        <f t="shared" si="73"/>
        <v>9</v>
      </c>
      <c r="BCD10">
        <f t="shared" si="73"/>
        <v>9</v>
      </c>
      <c r="BCE10">
        <f t="shared" si="73"/>
        <v>9</v>
      </c>
      <c r="BCF10">
        <f t="shared" si="73"/>
        <v>9</v>
      </c>
      <c r="BCG10">
        <f t="shared" si="73"/>
        <v>9</v>
      </c>
      <c r="BCH10">
        <f t="shared" si="73"/>
        <v>9</v>
      </c>
      <c r="BCI10">
        <f t="shared" si="73"/>
        <v>9</v>
      </c>
      <c r="BCJ10">
        <f t="shared" si="73"/>
        <v>9</v>
      </c>
      <c r="BCK10">
        <f t="shared" si="73"/>
        <v>9</v>
      </c>
      <c r="BCL10">
        <f t="shared" si="73"/>
        <v>9</v>
      </c>
      <c r="BCM10">
        <f t="shared" si="73"/>
        <v>9</v>
      </c>
      <c r="BCN10">
        <f t="shared" si="73"/>
        <v>9</v>
      </c>
      <c r="BCO10">
        <f t="shared" si="73"/>
        <v>9</v>
      </c>
      <c r="BCP10">
        <f t="shared" si="73"/>
        <v>9</v>
      </c>
      <c r="BCQ10">
        <f t="shared" si="73"/>
        <v>9</v>
      </c>
      <c r="BCR10">
        <f t="shared" si="73"/>
        <v>9</v>
      </c>
      <c r="BCS10">
        <f t="shared" si="73"/>
        <v>9</v>
      </c>
      <c r="BCT10">
        <f t="shared" si="73"/>
        <v>9</v>
      </c>
      <c r="BCU10">
        <f t="shared" si="73"/>
        <v>9</v>
      </c>
      <c r="BCV10">
        <f t="shared" si="73"/>
        <v>9</v>
      </c>
      <c r="BCW10">
        <f t="shared" si="73"/>
        <v>9</v>
      </c>
      <c r="BCX10">
        <f t="shared" si="73"/>
        <v>9</v>
      </c>
      <c r="BCY10">
        <f t="shared" si="73"/>
        <v>9</v>
      </c>
      <c r="BCZ10">
        <f t="shared" si="73"/>
        <v>9</v>
      </c>
      <c r="BDA10">
        <f t="shared" si="73"/>
        <v>9</v>
      </c>
      <c r="BDB10">
        <f t="shared" si="73"/>
        <v>9</v>
      </c>
      <c r="BDC10">
        <f t="shared" si="73"/>
        <v>9</v>
      </c>
      <c r="BDD10">
        <f t="shared" si="73"/>
        <v>9</v>
      </c>
      <c r="BDE10">
        <f t="shared" si="73"/>
        <v>9</v>
      </c>
      <c r="BDF10">
        <f t="shared" si="73"/>
        <v>9</v>
      </c>
      <c r="BDG10">
        <f t="shared" si="73"/>
        <v>9</v>
      </c>
      <c r="BDH10">
        <f t="shared" si="73"/>
        <v>9</v>
      </c>
      <c r="BDI10">
        <f t="shared" si="73"/>
        <v>9</v>
      </c>
      <c r="BDJ10">
        <f t="shared" si="73"/>
        <v>9</v>
      </c>
      <c r="BDK10">
        <f t="shared" si="73"/>
        <v>9</v>
      </c>
      <c r="BDL10">
        <f t="shared" si="73"/>
        <v>9</v>
      </c>
      <c r="BDM10">
        <f t="shared" si="73"/>
        <v>9</v>
      </c>
      <c r="BDN10">
        <f t="shared" si="73"/>
        <v>9</v>
      </c>
      <c r="BDO10">
        <f t="shared" si="73"/>
        <v>8</v>
      </c>
      <c r="BDP10">
        <f t="shared" si="73"/>
        <v>8</v>
      </c>
      <c r="BDQ10">
        <f t="shared" si="73"/>
        <v>8</v>
      </c>
      <c r="BDR10">
        <f t="shared" si="73"/>
        <v>8</v>
      </c>
      <c r="BDS10">
        <f t="shared" ref="BDS10:BGD10" si="74">$B10+IF(MOD(ROUND(BDS$7,1),FCLK_Period)&gt;=(FCLK_Period/2),0,1)</f>
        <v>8</v>
      </c>
      <c r="BDT10">
        <f t="shared" si="74"/>
        <v>8</v>
      </c>
      <c r="BDU10">
        <f t="shared" si="74"/>
        <v>8</v>
      </c>
      <c r="BDV10">
        <f t="shared" si="74"/>
        <v>8</v>
      </c>
      <c r="BDW10">
        <f t="shared" si="74"/>
        <v>8</v>
      </c>
      <c r="BDX10">
        <f t="shared" si="74"/>
        <v>8</v>
      </c>
      <c r="BDY10">
        <f t="shared" si="74"/>
        <v>8</v>
      </c>
      <c r="BDZ10">
        <f t="shared" si="74"/>
        <v>8</v>
      </c>
      <c r="BEA10">
        <f t="shared" si="74"/>
        <v>8</v>
      </c>
      <c r="BEB10">
        <f t="shared" si="74"/>
        <v>8</v>
      </c>
      <c r="BEC10">
        <f t="shared" si="74"/>
        <v>8</v>
      </c>
      <c r="BED10">
        <f t="shared" si="74"/>
        <v>8</v>
      </c>
      <c r="BEE10">
        <f t="shared" si="74"/>
        <v>8</v>
      </c>
      <c r="BEF10">
        <f t="shared" si="74"/>
        <v>8</v>
      </c>
      <c r="BEG10">
        <f t="shared" si="74"/>
        <v>8</v>
      </c>
      <c r="BEH10">
        <f t="shared" si="74"/>
        <v>8</v>
      </c>
      <c r="BEI10">
        <f t="shared" si="74"/>
        <v>8</v>
      </c>
      <c r="BEJ10">
        <f t="shared" si="74"/>
        <v>8</v>
      </c>
      <c r="BEK10">
        <f t="shared" si="74"/>
        <v>8</v>
      </c>
      <c r="BEL10">
        <f t="shared" si="74"/>
        <v>8</v>
      </c>
      <c r="BEM10">
        <f t="shared" si="74"/>
        <v>8</v>
      </c>
      <c r="BEN10">
        <f t="shared" si="74"/>
        <v>8</v>
      </c>
      <c r="BEO10">
        <f t="shared" si="74"/>
        <v>8</v>
      </c>
      <c r="BEP10">
        <f t="shared" si="74"/>
        <v>8</v>
      </c>
      <c r="BEQ10">
        <f t="shared" si="74"/>
        <v>8</v>
      </c>
      <c r="BER10">
        <f t="shared" si="74"/>
        <v>8</v>
      </c>
      <c r="BES10">
        <f t="shared" si="74"/>
        <v>8</v>
      </c>
      <c r="BET10">
        <f t="shared" si="74"/>
        <v>8</v>
      </c>
      <c r="BEU10">
        <f t="shared" si="74"/>
        <v>8</v>
      </c>
      <c r="BEV10">
        <f t="shared" si="74"/>
        <v>8</v>
      </c>
      <c r="BEW10">
        <f t="shared" si="74"/>
        <v>8</v>
      </c>
      <c r="BEX10">
        <f t="shared" si="74"/>
        <v>8</v>
      </c>
      <c r="BEY10">
        <f t="shared" si="74"/>
        <v>8</v>
      </c>
      <c r="BEZ10">
        <f t="shared" si="74"/>
        <v>9</v>
      </c>
      <c r="BFA10">
        <f t="shared" si="74"/>
        <v>9</v>
      </c>
      <c r="BFB10">
        <f t="shared" si="74"/>
        <v>9</v>
      </c>
      <c r="BFC10">
        <f t="shared" si="74"/>
        <v>9</v>
      </c>
      <c r="BFD10">
        <f t="shared" si="74"/>
        <v>9</v>
      </c>
      <c r="BFE10">
        <f t="shared" si="74"/>
        <v>9</v>
      </c>
      <c r="BFF10">
        <f t="shared" si="74"/>
        <v>9</v>
      </c>
      <c r="BFG10">
        <f t="shared" si="74"/>
        <v>9</v>
      </c>
      <c r="BFH10">
        <f t="shared" si="74"/>
        <v>9</v>
      </c>
      <c r="BFI10">
        <f t="shared" si="74"/>
        <v>9</v>
      </c>
      <c r="BFJ10">
        <f t="shared" si="74"/>
        <v>9</v>
      </c>
      <c r="BFK10">
        <f t="shared" si="74"/>
        <v>9</v>
      </c>
      <c r="BFL10">
        <f t="shared" si="74"/>
        <v>9</v>
      </c>
      <c r="BFM10">
        <f t="shared" si="74"/>
        <v>9</v>
      </c>
      <c r="BFN10">
        <f t="shared" si="74"/>
        <v>9</v>
      </c>
      <c r="BFO10">
        <f t="shared" si="74"/>
        <v>9</v>
      </c>
      <c r="BFP10">
        <f t="shared" si="74"/>
        <v>9</v>
      </c>
      <c r="BFQ10">
        <f t="shared" si="74"/>
        <v>9</v>
      </c>
      <c r="BFR10">
        <f t="shared" si="74"/>
        <v>9</v>
      </c>
      <c r="BFS10">
        <f t="shared" si="74"/>
        <v>9</v>
      </c>
      <c r="BFT10">
        <f t="shared" si="74"/>
        <v>9</v>
      </c>
      <c r="BFU10">
        <f t="shared" si="74"/>
        <v>9</v>
      </c>
      <c r="BFV10">
        <f t="shared" si="74"/>
        <v>9</v>
      </c>
      <c r="BFW10">
        <f t="shared" si="74"/>
        <v>9</v>
      </c>
      <c r="BFX10">
        <f t="shared" si="74"/>
        <v>9</v>
      </c>
      <c r="BFY10">
        <f t="shared" si="74"/>
        <v>9</v>
      </c>
      <c r="BFZ10">
        <f t="shared" si="74"/>
        <v>9</v>
      </c>
      <c r="BGA10">
        <f t="shared" si="74"/>
        <v>9</v>
      </c>
      <c r="BGB10">
        <f t="shared" si="74"/>
        <v>9</v>
      </c>
      <c r="BGC10">
        <f t="shared" si="74"/>
        <v>9</v>
      </c>
      <c r="BGD10">
        <f t="shared" si="74"/>
        <v>9</v>
      </c>
      <c r="BGE10">
        <f t="shared" ref="BGE10:BIP10" si="75">$B10+IF(MOD(ROUND(BGE$7,1),FCLK_Period)&gt;=(FCLK_Period/2),0,1)</f>
        <v>9</v>
      </c>
      <c r="BGF10">
        <f t="shared" si="75"/>
        <v>9</v>
      </c>
      <c r="BGG10">
        <f t="shared" si="75"/>
        <v>9</v>
      </c>
      <c r="BGH10">
        <f t="shared" si="75"/>
        <v>9</v>
      </c>
      <c r="BGI10">
        <f t="shared" si="75"/>
        <v>9</v>
      </c>
      <c r="BGJ10">
        <f t="shared" si="75"/>
        <v>9</v>
      </c>
      <c r="BGK10">
        <f t="shared" si="75"/>
        <v>9</v>
      </c>
      <c r="BGL10">
        <f t="shared" si="75"/>
        <v>8</v>
      </c>
      <c r="BGM10">
        <f t="shared" si="75"/>
        <v>8</v>
      </c>
      <c r="BGN10">
        <f t="shared" si="75"/>
        <v>8</v>
      </c>
      <c r="BGO10">
        <f t="shared" si="75"/>
        <v>8</v>
      </c>
      <c r="BGP10">
        <f t="shared" si="75"/>
        <v>8</v>
      </c>
      <c r="BGQ10">
        <f t="shared" si="75"/>
        <v>8</v>
      </c>
      <c r="BGR10">
        <f t="shared" si="75"/>
        <v>8</v>
      </c>
      <c r="BGS10">
        <f t="shared" si="75"/>
        <v>8</v>
      </c>
      <c r="BGT10">
        <f t="shared" si="75"/>
        <v>8</v>
      </c>
      <c r="BGU10">
        <f t="shared" si="75"/>
        <v>8</v>
      </c>
      <c r="BGV10">
        <f t="shared" si="75"/>
        <v>8</v>
      </c>
      <c r="BGW10">
        <f t="shared" si="75"/>
        <v>8</v>
      </c>
      <c r="BGX10">
        <f t="shared" si="75"/>
        <v>8</v>
      </c>
      <c r="BGY10">
        <f t="shared" si="75"/>
        <v>8</v>
      </c>
      <c r="BGZ10">
        <f t="shared" si="75"/>
        <v>8</v>
      </c>
      <c r="BHA10">
        <f t="shared" si="75"/>
        <v>8</v>
      </c>
      <c r="BHB10">
        <f t="shared" si="75"/>
        <v>8</v>
      </c>
      <c r="BHC10">
        <f t="shared" si="75"/>
        <v>8</v>
      </c>
      <c r="BHD10">
        <f t="shared" si="75"/>
        <v>8</v>
      </c>
      <c r="BHE10">
        <f t="shared" si="75"/>
        <v>8</v>
      </c>
      <c r="BHF10">
        <f t="shared" si="75"/>
        <v>8</v>
      </c>
      <c r="BHG10">
        <f t="shared" si="75"/>
        <v>8</v>
      </c>
      <c r="BHH10">
        <f t="shared" si="75"/>
        <v>8</v>
      </c>
      <c r="BHI10">
        <f t="shared" si="75"/>
        <v>8</v>
      </c>
      <c r="BHJ10">
        <f t="shared" si="75"/>
        <v>8</v>
      </c>
      <c r="BHK10">
        <f t="shared" si="75"/>
        <v>8</v>
      </c>
      <c r="BHL10">
        <f t="shared" si="75"/>
        <v>8</v>
      </c>
      <c r="BHM10">
        <f t="shared" si="75"/>
        <v>8</v>
      </c>
      <c r="BHN10">
        <f t="shared" si="75"/>
        <v>8</v>
      </c>
      <c r="BHO10">
        <f t="shared" si="75"/>
        <v>8</v>
      </c>
      <c r="BHP10">
        <f t="shared" si="75"/>
        <v>8</v>
      </c>
      <c r="BHQ10">
        <f t="shared" si="75"/>
        <v>8</v>
      </c>
      <c r="BHR10">
        <f t="shared" si="75"/>
        <v>8</v>
      </c>
      <c r="BHS10">
        <f t="shared" si="75"/>
        <v>8</v>
      </c>
      <c r="BHT10">
        <f t="shared" si="75"/>
        <v>8</v>
      </c>
      <c r="BHU10">
        <f t="shared" si="75"/>
        <v>8</v>
      </c>
      <c r="BHV10">
        <f t="shared" si="75"/>
        <v>8</v>
      </c>
      <c r="BHW10">
        <f t="shared" si="75"/>
        <v>9</v>
      </c>
      <c r="BHX10">
        <f t="shared" si="75"/>
        <v>9</v>
      </c>
      <c r="BHY10">
        <f t="shared" si="75"/>
        <v>9</v>
      </c>
      <c r="BHZ10">
        <f t="shared" si="75"/>
        <v>9</v>
      </c>
      <c r="BIA10">
        <f t="shared" si="75"/>
        <v>9</v>
      </c>
      <c r="BIB10">
        <f t="shared" si="75"/>
        <v>9</v>
      </c>
      <c r="BIC10">
        <f t="shared" si="75"/>
        <v>9</v>
      </c>
      <c r="BID10">
        <f t="shared" si="75"/>
        <v>9</v>
      </c>
      <c r="BIE10">
        <f t="shared" si="75"/>
        <v>9</v>
      </c>
      <c r="BIF10">
        <f t="shared" si="75"/>
        <v>9</v>
      </c>
      <c r="BIG10">
        <f t="shared" si="75"/>
        <v>9</v>
      </c>
      <c r="BIH10">
        <f t="shared" si="75"/>
        <v>9</v>
      </c>
      <c r="BII10">
        <f t="shared" si="75"/>
        <v>9</v>
      </c>
      <c r="BIJ10">
        <f t="shared" si="75"/>
        <v>9</v>
      </c>
      <c r="BIK10">
        <f t="shared" si="75"/>
        <v>9</v>
      </c>
      <c r="BIL10">
        <f t="shared" si="75"/>
        <v>9</v>
      </c>
      <c r="BIM10">
        <f t="shared" si="75"/>
        <v>9</v>
      </c>
      <c r="BIN10">
        <f t="shared" si="75"/>
        <v>9</v>
      </c>
      <c r="BIO10">
        <f t="shared" si="75"/>
        <v>9</v>
      </c>
      <c r="BIP10">
        <f t="shared" si="75"/>
        <v>9</v>
      </c>
      <c r="BIQ10">
        <f t="shared" ref="BIQ10:BLB10" si="76">$B10+IF(MOD(ROUND(BIQ$7,1),FCLK_Period)&gt;=(FCLK_Period/2),0,1)</f>
        <v>9</v>
      </c>
      <c r="BIR10">
        <f t="shared" si="76"/>
        <v>9</v>
      </c>
      <c r="BIS10">
        <f t="shared" si="76"/>
        <v>9</v>
      </c>
      <c r="BIT10">
        <f t="shared" si="76"/>
        <v>9</v>
      </c>
      <c r="BIU10">
        <f t="shared" si="76"/>
        <v>9</v>
      </c>
      <c r="BIV10">
        <f t="shared" si="76"/>
        <v>9</v>
      </c>
      <c r="BIW10">
        <f t="shared" si="76"/>
        <v>9</v>
      </c>
      <c r="BIX10">
        <f t="shared" si="76"/>
        <v>9</v>
      </c>
      <c r="BIY10">
        <f t="shared" si="76"/>
        <v>9</v>
      </c>
      <c r="BIZ10">
        <f t="shared" si="76"/>
        <v>9</v>
      </c>
      <c r="BJA10">
        <f t="shared" si="76"/>
        <v>9</v>
      </c>
      <c r="BJB10">
        <f t="shared" si="76"/>
        <v>9</v>
      </c>
      <c r="BJC10">
        <f t="shared" si="76"/>
        <v>9</v>
      </c>
      <c r="BJD10">
        <f t="shared" si="76"/>
        <v>9</v>
      </c>
      <c r="BJE10">
        <f t="shared" si="76"/>
        <v>9</v>
      </c>
      <c r="BJF10">
        <f t="shared" si="76"/>
        <v>9</v>
      </c>
      <c r="BJG10">
        <f t="shared" si="76"/>
        <v>9</v>
      </c>
      <c r="BJH10">
        <f t="shared" si="76"/>
        <v>9</v>
      </c>
      <c r="BJI10">
        <f t="shared" si="76"/>
        <v>8</v>
      </c>
      <c r="BJJ10">
        <f t="shared" si="76"/>
        <v>8</v>
      </c>
      <c r="BJK10">
        <f t="shared" si="76"/>
        <v>8</v>
      </c>
      <c r="BJL10">
        <f t="shared" si="76"/>
        <v>8</v>
      </c>
      <c r="BJM10">
        <f t="shared" si="76"/>
        <v>8</v>
      </c>
      <c r="BJN10">
        <f t="shared" si="76"/>
        <v>8</v>
      </c>
      <c r="BJO10">
        <f t="shared" si="76"/>
        <v>8</v>
      </c>
      <c r="BJP10">
        <f t="shared" si="76"/>
        <v>8</v>
      </c>
      <c r="BJQ10">
        <f t="shared" si="76"/>
        <v>8</v>
      </c>
      <c r="BJR10">
        <f t="shared" si="76"/>
        <v>8</v>
      </c>
      <c r="BJS10">
        <f t="shared" si="76"/>
        <v>8</v>
      </c>
      <c r="BJT10">
        <f t="shared" si="76"/>
        <v>8</v>
      </c>
      <c r="BJU10">
        <f t="shared" si="76"/>
        <v>8</v>
      </c>
      <c r="BJV10">
        <f t="shared" si="76"/>
        <v>8</v>
      </c>
      <c r="BJW10">
        <f t="shared" si="76"/>
        <v>8</v>
      </c>
      <c r="BJX10">
        <f t="shared" si="76"/>
        <v>8</v>
      </c>
      <c r="BJY10">
        <f t="shared" si="76"/>
        <v>8</v>
      </c>
      <c r="BJZ10">
        <f t="shared" si="76"/>
        <v>8</v>
      </c>
      <c r="BKA10">
        <f t="shared" si="76"/>
        <v>8</v>
      </c>
      <c r="BKB10">
        <f t="shared" si="76"/>
        <v>8</v>
      </c>
      <c r="BKC10">
        <f t="shared" si="76"/>
        <v>8</v>
      </c>
      <c r="BKD10">
        <f t="shared" si="76"/>
        <v>8</v>
      </c>
      <c r="BKE10">
        <f t="shared" si="76"/>
        <v>8</v>
      </c>
      <c r="BKF10">
        <f t="shared" si="76"/>
        <v>8</v>
      </c>
      <c r="BKG10">
        <f t="shared" si="76"/>
        <v>8</v>
      </c>
      <c r="BKH10">
        <f t="shared" si="76"/>
        <v>8</v>
      </c>
      <c r="BKI10">
        <f t="shared" si="76"/>
        <v>8</v>
      </c>
      <c r="BKJ10">
        <f t="shared" si="76"/>
        <v>8</v>
      </c>
      <c r="BKK10">
        <f t="shared" si="76"/>
        <v>8</v>
      </c>
      <c r="BKL10">
        <f t="shared" si="76"/>
        <v>8</v>
      </c>
      <c r="BKM10">
        <f t="shared" si="76"/>
        <v>8</v>
      </c>
      <c r="BKN10">
        <f t="shared" si="76"/>
        <v>8</v>
      </c>
      <c r="BKO10">
        <f t="shared" si="76"/>
        <v>8</v>
      </c>
      <c r="BKP10">
        <f t="shared" si="76"/>
        <v>8</v>
      </c>
      <c r="BKQ10">
        <f t="shared" si="76"/>
        <v>8</v>
      </c>
      <c r="BKR10">
        <f t="shared" si="76"/>
        <v>8</v>
      </c>
      <c r="BKS10">
        <f t="shared" si="76"/>
        <v>8</v>
      </c>
      <c r="BKT10">
        <f t="shared" si="76"/>
        <v>8</v>
      </c>
      <c r="BKU10">
        <f t="shared" si="76"/>
        <v>9</v>
      </c>
      <c r="BKV10">
        <f t="shared" si="76"/>
        <v>9</v>
      </c>
      <c r="BKW10">
        <f t="shared" si="76"/>
        <v>9</v>
      </c>
      <c r="BKX10">
        <f t="shared" si="76"/>
        <v>9</v>
      </c>
      <c r="BKY10">
        <f t="shared" si="76"/>
        <v>9</v>
      </c>
      <c r="BKZ10">
        <f t="shared" si="76"/>
        <v>9</v>
      </c>
      <c r="BLA10">
        <f t="shared" si="76"/>
        <v>9</v>
      </c>
      <c r="BLB10">
        <f t="shared" si="76"/>
        <v>9</v>
      </c>
      <c r="BLC10">
        <f t="shared" ref="BLC10:BNN10" si="77">$B10+IF(MOD(ROUND(BLC$7,1),FCLK_Period)&gt;=(FCLK_Period/2),0,1)</f>
        <v>9</v>
      </c>
      <c r="BLD10">
        <f t="shared" si="77"/>
        <v>9</v>
      </c>
      <c r="BLE10">
        <f t="shared" si="77"/>
        <v>9</v>
      </c>
      <c r="BLF10">
        <f t="shared" si="77"/>
        <v>9</v>
      </c>
      <c r="BLG10">
        <f t="shared" si="77"/>
        <v>9</v>
      </c>
      <c r="BLH10">
        <f t="shared" si="77"/>
        <v>9</v>
      </c>
      <c r="BLI10">
        <f t="shared" si="77"/>
        <v>9</v>
      </c>
      <c r="BLJ10">
        <f t="shared" si="77"/>
        <v>9</v>
      </c>
      <c r="BLK10">
        <f t="shared" si="77"/>
        <v>9</v>
      </c>
      <c r="BLL10">
        <f t="shared" si="77"/>
        <v>9</v>
      </c>
      <c r="BLM10">
        <f t="shared" si="77"/>
        <v>9</v>
      </c>
      <c r="BLN10">
        <f t="shared" si="77"/>
        <v>9</v>
      </c>
      <c r="BLO10">
        <f t="shared" si="77"/>
        <v>9</v>
      </c>
      <c r="BLP10">
        <f t="shared" si="77"/>
        <v>9</v>
      </c>
      <c r="BLQ10">
        <f t="shared" si="77"/>
        <v>9</v>
      </c>
      <c r="BLR10">
        <f t="shared" si="77"/>
        <v>9</v>
      </c>
      <c r="BLS10">
        <f t="shared" si="77"/>
        <v>9</v>
      </c>
      <c r="BLT10">
        <f t="shared" si="77"/>
        <v>9</v>
      </c>
      <c r="BLU10">
        <f t="shared" si="77"/>
        <v>9</v>
      </c>
      <c r="BLV10">
        <f t="shared" si="77"/>
        <v>9</v>
      </c>
      <c r="BLW10">
        <f t="shared" si="77"/>
        <v>9</v>
      </c>
      <c r="BLX10">
        <f t="shared" si="77"/>
        <v>9</v>
      </c>
      <c r="BLY10">
        <f t="shared" si="77"/>
        <v>9</v>
      </c>
      <c r="BLZ10">
        <f t="shared" si="77"/>
        <v>9</v>
      </c>
      <c r="BMA10">
        <f t="shared" si="77"/>
        <v>9</v>
      </c>
      <c r="BMB10">
        <f t="shared" si="77"/>
        <v>9</v>
      </c>
      <c r="BMC10">
        <f t="shared" si="77"/>
        <v>9</v>
      </c>
      <c r="BMD10">
        <f t="shared" si="77"/>
        <v>9</v>
      </c>
      <c r="BME10">
        <f t="shared" si="77"/>
        <v>9</v>
      </c>
      <c r="BMF10">
        <f t="shared" si="77"/>
        <v>8</v>
      </c>
      <c r="BMG10">
        <f t="shared" si="77"/>
        <v>8</v>
      </c>
      <c r="BMH10">
        <f t="shared" si="77"/>
        <v>8</v>
      </c>
      <c r="BMI10">
        <f t="shared" si="77"/>
        <v>8</v>
      </c>
      <c r="BMJ10">
        <f t="shared" si="77"/>
        <v>8</v>
      </c>
      <c r="BMK10">
        <f t="shared" si="77"/>
        <v>8</v>
      </c>
      <c r="BML10">
        <f t="shared" si="77"/>
        <v>8</v>
      </c>
      <c r="BMM10">
        <f t="shared" si="77"/>
        <v>8</v>
      </c>
      <c r="BMN10">
        <f t="shared" si="77"/>
        <v>8</v>
      </c>
      <c r="BMO10">
        <f t="shared" si="77"/>
        <v>8</v>
      </c>
      <c r="BMP10">
        <f t="shared" si="77"/>
        <v>8</v>
      </c>
      <c r="BMQ10">
        <f t="shared" si="77"/>
        <v>8</v>
      </c>
      <c r="BMR10">
        <f t="shared" si="77"/>
        <v>8</v>
      </c>
      <c r="BMS10">
        <f t="shared" si="77"/>
        <v>8</v>
      </c>
      <c r="BMT10">
        <f t="shared" si="77"/>
        <v>8</v>
      </c>
      <c r="BMU10">
        <f t="shared" si="77"/>
        <v>8</v>
      </c>
      <c r="BMV10">
        <f t="shared" si="77"/>
        <v>8</v>
      </c>
      <c r="BMW10">
        <f t="shared" si="77"/>
        <v>8</v>
      </c>
      <c r="BMX10">
        <f t="shared" si="77"/>
        <v>8</v>
      </c>
      <c r="BMY10">
        <f t="shared" si="77"/>
        <v>8</v>
      </c>
      <c r="BMZ10">
        <f t="shared" si="77"/>
        <v>8</v>
      </c>
      <c r="BNA10">
        <f t="shared" si="77"/>
        <v>8</v>
      </c>
      <c r="BNB10">
        <f t="shared" si="77"/>
        <v>8</v>
      </c>
      <c r="BNC10">
        <f t="shared" si="77"/>
        <v>8</v>
      </c>
      <c r="BND10">
        <f t="shared" si="77"/>
        <v>8</v>
      </c>
      <c r="BNE10">
        <f t="shared" si="77"/>
        <v>8</v>
      </c>
      <c r="BNF10">
        <f t="shared" si="77"/>
        <v>8</v>
      </c>
      <c r="BNG10">
        <f t="shared" si="77"/>
        <v>8</v>
      </c>
      <c r="BNH10">
        <f t="shared" si="77"/>
        <v>8</v>
      </c>
      <c r="BNI10">
        <f t="shared" si="77"/>
        <v>8</v>
      </c>
      <c r="BNJ10">
        <f t="shared" si="77"/>
        <v>8</v>
      </c>
      <c r="BNK10">
        <f t="shared" si="77"/>
        <v>8</v>
      </c>
      <c r="BNL10">
        <f t="shared" si="77"/>
        <v>8</v>
      </c>
      <c r="BNM10">
        <f t="shared" si="77"/>
        <v>8</v>
      </c>
      <c r="BNN10">
        <f t="shared" si="77"/>
        <v>8</v>
      </c>
      <c r="BNO10">
        <f t="shared" ref="BNO10:BPZ10" si="78">$B10+IF(MOD(ROUND(BNO$7,1),FCLK_Period)&gt;=(FCLK_Period/2),0,1)</f>
        <v>8</v>
      </c>
      <c r="BNP10">
        <f t="shared" si="78"/>
        <v>8</v>
      </c>
      <c r="BNQ10">
        <f t="shared" si="78"/>
        <v>8</v>
      </c>
      <c r="BNR10">
        <f t="shared" si="78"/>
        <v>9</v>
      </c>
      <c r="BNS10">
        <f t="shared" si="78"/>
        <v>9</v>
      </c>
      <c r="BNT10">
        <f t="shared" si="78"/>
        <v>9</v>
      </c>
      <c r="BNU10">
        <f t="shared" si="78"/>
        <v>9</v>
      </c>
      <c r="BNV10">
        <f t="shared" si="78"/>
        <v>9</v>
      </c>
      <c r="BNW10">
        <f t="shared" si="78"/>
        <v>9</v>
      </c>
      <c r="BNX10">
        <f t="shared" si="78"/>
        <v>9</v>
      </c>
      <c r="BNY10">
        <f t="shared" si="78"/>
        <v>9</v>
      </c>
      <c r="BNZ10">
        <f t="shared" si="78"/>
        <v>9</v>
      </c>
      <c r="BOA10">
        <f t="shared" si="78"/>
        <v>9</v>
      </c>
      <c r="BOB10">
        <f t="shared" si="78"/>
        <v>9</v>
      </c>
      <c r="BOC10">
        <f t="shared" si="78"/>
        <v>9</v>
      </c>
      <c r="BOD10">
        <f t="shared" si="78"/>
        <v>9</v>
      </c>
      <c r="BOE10">
        <f t="shared" si="78"/>
        <v>9</v>
      </c>
      <c r="BOF10">
        <f t="shared" si="78"/>
        <v>9</v>
      </c>
      <c r="BOG10">
        <f t="shared" si="78"/>
        <v>9</v>
      </c>
      <c r="BOH10">
        <f t="shared" si="78"/>
        <v>9</v>
      </c>
      <c r="BOI10">
        <f t="shared" si="78"/>
        <v>9</v>
      </c>
      <c r="BOJ10">
        <f t="shared" si="78"/>
        <v>9</v>
      </c>
      <c r="BOK10">
        <f t="shared" si="78"/>
        <v>9</v>
      </c>
      <c r="BOL10">
        <f t="shared" si="78"/>
        <v>9</v>
      </c>
      <c r="BOM10">
        <f t="shared" si="78"/>
        <v>9</v>
      </c>
      <c r="BON10">
        <f t="shared" si="78"/>
        <v>9</v>
      </c>
      <c r="BOO10">
        <f t="shared" si="78"/>
        <v>9</v>
      </c>
      <c r="BOP10">
        <f t="shared" si="78"/>
        <v>9</v>
      </c>
      <c r="BOQ10">
        <f t="shared" si="78"/>
        <v>9</v>
      </c>
      <c r="BOR10">
        <f t="shared" si="78"/>
        <v>9</v>
      </c>
      <c r="BOS10">
        <f t="shared" si="78"/>
        <v>9</v>
      </c>
      <c r="BOT10">
        <f t="shared" si="78"/>
        <v>9</v>
      </c>
      <c r="BOU10">
        <f t="shared" si="78"/>
        <v>9</v>
      </c>
      <c r="BOV10">
        <f t="shared" si="78"/>
        <v>9</v>
      </c>
      <c r="BOW10">
        <f t="shared" si="78"/>
        <v>9</v>
      </c>
      <c r="BOX10">
        <f t="shared" si="78"/>
        <v>9</v>
      </c>
      <c r="BOY10">
        <f t="shared" si="78"/>
        <v>9</v>
      </c>
      <c r="BOZ10">
        <f t="shared" si="78"/>
        <v>9</v>
      </c>
      <c r="BPA10">
        <f t="shared" si="78"/>
        <v>9</v>
      </c>
      <c r="BPB10">
        <f t="shared" si="78"/>
        <v>9</v>
      </c>
      <c r="BPC10">
        <f t="shared" si="78"/>
        <v>8</v>
      </c>
      <c r="BPD10">
        <f t="shared" si="78"/>
        <v>8</v>
      </c>
      <c r="BPE10">
        <f t="shared" si="78"/>
        <v>8</v>
      </c>
      <c r="BPF10">
        <f t="shared" si="78"/>
        <v>8</v>
      </c>
      <c r="BPG10">
        <f t="shared" si="78"/>
        <v>8</v>
      </c>
      <c r="BPH10">
        <f t="shared" si="78"/>
        <v>8</v>
      </c>
      <c r="BPI10">
        <f t="shared" si="78"/>
        <v>8</v>
      </c>
      <c r="BPJ10">
        <f t="shared" si="78"/>
        <v>8</v>
      </c>
      <c r="BPK10">
        <f t="shared" si="78"/>
        <v>8</v>
      </c>
      <c r="BPL10">
        <f t="shared" si="78"/>
        <v>8</v>
      </c>
      <c r="BPM10">
        <f t="shared" si="78"/>
        <v>8</v>
      </c>
      <c r="BPN10">
        <f t="shared" si="78"/>
        <v>8</v>
      </c>
      <c r="BPO10">
        <f t="shared" si="78"/>
        <v>8</v>
      </c>
      <c r="BPP10">
        <f t="shared" si="78"/>
        <v>8</v>
      </c>
      <c r="BPQ10">
        <f t="shared" si="78"/>
        <v>8</v>
      </c>
      <c r="BPR10">
        <f t="shared" si="78"/>
        <v>8</v>
      </c>
      <c r="BPS10">
        <f t="shared" si="78"/>
        <v>8</v>
      </c>
      <c r="BPT10">
        <f t="shared" si="78"/>
        <v>8</v>
      </c>
      <c r="BPU10">
        <f t="shared" si="78"/>
        <v>8</v>
      </c>
      <c r="BPV10">
        <f t="shared" si="78"/>
        <v>8</v>
      </c>
      <c r="BPW10">
        <f t="shared" si="78"/>
        <v>8</v>
      </c>
      <c r="BPX10">
        <f t="shared" si="78"/>
        <v>8</v>
      </c>
      <c r="BPY10">
        <f t="shared" si="78"/>
        <v>8</v>
      </c>
      <c r="BPZ10">
        <f t="shared" si="78"/>
        <v>8</v>
      </c>
      <c r="BQA10">
        <f t="shared" ref="BQA10:BSL10" si="79">$B10+IF(MOD(ROUND(BQA$7,1),FCLK_Period)&gt;=(FCLK_Period/2),0,1)</f>
        <v>8</v>
      </c>
      <c r="BQB10">
        <f t="shared" si="79"/>
        <v>8</v>
      </c>
      <c r="BQC10">
        <f t="shared" si="79"/>
        <v>8</v>
      </c>
      <c r="BQD10">
        <f t="shared" si="79"/>
        <v>8</v>
      </c>
      <c r="BQE10">
        <f t="shared" si="79"/>
        <v>8</v>
      </c>
      <c r="BQF10">
        <f t="shared" si="79"/>
        <v>8</v>
      </c>
      <c r="BQG10">
        <f t="shared" si="79"/>
        <v>8</v>
      </c>
      <c r="BQH10">
        <f t="shared" si="79"/>
        <v>8</v>
      </c>
      <c r="BQI10">
        <f t="shared" si="79"/>
        <v>8</v>
      </c>
      <c r="BQJ10">
        <f t="shared" si="79"/>
        <v>8</v>
      </c>
      <c r="BQK10">
        <f t="shared" si="79"/>
        <v>8</v>
      </c>
      <c r="BQL10">
        <f t="shared" si="79"/>
        <v>8</v>
      </c>
      <c r="BQM10">
        <f t="shared" si="79"/>
        <v>8</v>
      </c>
      <c r="BQN10">
        <f t="shared" si="79"/>
        <v>8</v>
      </c>
      <c r="BQO10">
        <f t="shared" si="79"/>
        <v>9</v>
      </c>
      <c r="BQP10">
        <f t="shared" si="79"/>
        <v>9</v>
      </c>
      <c r="BQQ10">
        <f t="shared" si="79"/>
        <v>9</v>
      </c>
      <c r="BQR10">
        <f t="shared" si="79"/>
        <v>9</v>
      </c>
      <c r="BQS10">
        <f t="shared" si="79"/>
        <v>9</v>
      </c>
      <c r="BQT10">
        <f t="shared" si="79"/>
        <v>9</v>
      </c>
      <c r="BQU10">
        <f t="shared" si="79"/>
        <v>9</v>
      </c>
      <c r="BQV10">
        <f t="shared" si="79"/>
        <v>9</v>
      </c>
      <c r="BQW10">
        <f t="shared" si="79"/>
        <v>9</v>
      </c>
      <c r="BQX10">
        <f t="shared" si="79"/>
        <v>9</v>
      </c>
      <c r="BQY10">
        <f t="shared" si="79"/>
        <v>9</v>
      </c>
      <c r="BQZ10">
        <f t="shared" si="79"/>
        <v>9</v>
      </c>
      <c r="BRA10">
        <f t="shared" si="79"/>
        <v>9</v>
      </c>
      <c r="BRB10">
        <f t="shared" si="79"/>
        <v>9</v>
      </c>
      <c r="BRC10">
        <f t="shared" si="79"/>
        <v>9</v>
      </c>
      <c r="BRD10">
        <f t="shared" si="79"/>
        <v>9</v>
      </c>
      <c r="BRE10">
        <f t="shared" si="79"/>
        <v>9</v>
      </c>
      <c r="BRF10">
        <f t="shared" si="79"/>
        <v>9</v>
      </c>
      <c r="BRG10">
        <f t="shared" si="79"/>
        <v>9</v>
      </c>
      <c r="BRH10">
        <f t="shared" si="79"/>
        <v>9</v>
      </c>
      <c r="BRI10">
        <f t="shared" si="79"/>
        <v>9</v>
      </c>
      <c r="BRJ10">
        <f t="shared" si="79"/>
        <v>9</v>
      </c>
      <c r="BRK10">
        <f t="shared" si="79"/>
        <v>9</v>
      </c>
      <c r="BRL10">
        <f t="shared" si="79"/>
        <v>9</v>
      </c>
      <c r="BRM10">
        <f t="shared" si="79"/>
        <v>9</v>
      </c>
      <c r="BRN10">
        <f t="shared" si="79"/>
        <v>9</v>
      </c>
      <c r="BRO10">
        <f t="shared" si="79"/>
        <v>9</v>
      </c>
      <c r="BRP10">
        <f t="shared" si="79"/>
        <v>9</v>
      </c>
      <c r="BRQ10">
        <f t="shared" si="79"/>
        <v>9</v>
      </c>
      <c r="BRR10">
        <f t="shared" si="79"/>
        <v>9</v>
      </c>
      <c r="BRS10">
        <f t="shared" si="79"/>
        <v>9</v>
      </c>
      <c r="BRT10">
        <f t="shared" si="79"/>
        <v>9</v>
      </c>
      <c r="BRU10">
        <f t="shared" si="79"/>
        <v>9</v>
      </c>
      <c r="BRV10">
        <f t="shared" si="79"/>
        <v>9</v>
      </c>
      <c r="BRW10">
        <f t="shared" si="79"/>
        <v>9</v>
      </c>
      <c r="BRX10">
        <f t="shared" si="79"/>
        <v>9</v>
      </c>
      <c r="BRY10">
        <f t="shared" si="79"/>
        <v>9</v>
      </c>
      <c r="BRZ10">
        <f t="shared" si="79"/>
        <v>9</v>
      </c>
      <c r="BSA10">
        <f t="shared" si="79"/>
        <v>8</v>
      </c>
      <c r="BSB10">
        <f t="shared" si="79"/>
        <v>8</v>
      </c>
      <c r="BSC10">
        <f t="shared" si="79"/>
        <v>8</v>
      </c>
      <c r="BSD10">
        <f t="shared" si="79"/>
        <v>8</v>
      </c>
      <c r="BSE10">
        <f t="shared" si="79"/>
        <v>8</v>
      </c>
      <c r="BSF10">
        <f t="shared" si="79"/>
        <v>8</v>
      </c>
      <c r="BSG10">
        <f t="shared" si="79"/>
        <v>8</v>
      </c>
      <c r="BSH10">
        <f t="shared" si="79"/>
        <v>8</v>
      </c>
      <c r="BSI10">
        <f t="shared" si="79"/>
        <v>8</v>
      </c>
      <c r="BSJ10">
        <f t="shared" si="79"/>
        <v>8</v>
      </c>
      <c r="BSK10">
        <f t="shared" si="79"/>
        <v>8</v>
      </c>
      <c r="BSL10">
        <f t="shared" si="79"/>
        <v>8</v>
      </c>
      <c r="BSM10">
        <f t="shared" ref="BSM10:BUX10" si="80">$B10+IF(MOD(ROUND(BSM$7,1),FCLK_Period)&gt;=(FCLK_Period/2),0,1)</f>
        <v>8</v>
      </c>
      <c r="BSN10">
        <f t="shared" si="80"/>
        <v>8</v>
      </c>
      <c r="BSO10">
        <f t="shared" si="80"/>
        <v>8</v>
      </c>
      <c r="BSP10">
        <f t="shared" si="80"/>
        <v>8</v>
      </c>
      <c r="BSQ10">
        <f t="shared" si="80"/>
        <v>8</v>
      </c>
      <c r="BSR10">
        <f t="shared" si="80"/>
        <v>8</v>
      </c>
      <c r="BSS10">
        <f t="shared" si="80"/>
        <v>8</v>
      </c>
      <c r="BST10">
        <f t="shared" si="80"/>
        <v>8</v>
      </c>
      <c r="BSU10">
        <f t="shared" si="80"/>
        <v>8</v>
      </c>
      <c r="BSV10">
        <f t="shared" si="80"/>
        <v>8</v>
      </c>
      <c r="BSW10">
        <f t="shared" si="80"/>
        <v>8</v>
      </c>
      <c r="BSX10">
        <f t="shared" si="80"/>
        <v>8</v>
      </c>
      <c r="BSY10">
        <f t="shared" si="80"/>
        <v>8</v>
      </c>
      <c r="BSZ10">
        <f t="shared" si="80"/>
        <v>8</v>
      </c>
      <c r="BTA10">
        <f t="shared" si="80"/>
        <v>8</v>
      </c>
      <c r="BTB10">
        <f t="shared" si="80"/>
        <v>8</v>
      </c>
      <c r="BTC10">
        <f t="shared" si="80"/>
        <v>8</v>
      </c>
      <c r="BTD10">
        <f t="shared" si="80"/>
        <v>8</v>
      </c>
      <c r="BTE10">
        <f t="shared" si="80"/>
        <v>8</v>
      </c>
      <c r="BTF10">
        <f t="shared" si="80"/>
        <v>8</v>
      </c>
      <c r="BTG10">
        <f t="shared" si="80"/>
        <v>8</v>
      </c>
      <c r="BTH10">
        <f t="shared" si="80"/>
        <v>8</v>
      </c>
      <c r="BTI10">
        <f t="shared" si="80"/>
        <v>8</v>
      </c>
      <c r="BTJ10">
        <f t="shared" si="80"/>
        <v>8</v>
      </c>
      <c r="BTK10">
        <f t="shared" si="80"/>
        <v>8</v>
      </c>
      <c r="BTL10">
        <f t="shared" si="80"/>
        <v>9</v>
      </c>
      <c r="BTM10">
        <f t="shared" si="80"/>
        <v>9</v>
      </c>
      <c r="BTN10">
        <f t="shared" si="80"/>
        <v>9</v>
      </c>
      <c r="BTO10">
        <f t="shared" si="80"/>
        <v>9</v>
      </c>
      <c r="BTP10">
        <f t="shared" si="80"/>
        <v>9</v>
      </c>
      <c r="BTQ10">
        <f t="shared" si="80"/>
        <v>9</v>
      </c>
      <c r="BTR10">
        <f t="shared" si="80"/>
        <v>9</v>
      </c>
      <c r="BTS10">
        <f t="shared" si="80"/>
        <v>9</v>
      </c>
      <c r="BTT10">
        <f t="shared" si="80"/>
        <v>9</v>
      </c>
      <c r="BTU10">
        <f t="shared" si="80"/>
        <v>9</v>
      </c>
      <c r="BTV10">
        <f t="shared" si="80"/>
        <v>9</v>
      </c>
      <c r="BTW10">
        <f t="shared" si="80"/>
        <v>9</v>
      </c>
      <c r="BTX10">
        <f t="shared" si="80"/>
        <v>9</v>
      </c>
      <c r="BTY10">
        <f t="shared" si="80"/>
        <v>9</v>
      </c>
      <c r="BTZ10">
        <f t="shared" si="80"/>
        <v>9</v>
      </c>
      <c r="BUA10">
        <f t="shared" si="80"/>
        <v>9</v>
      </c>
      <c r="BUB10">
        <f t="shared" si="80"/>
        <v>9</v>
      </c>
      <c r="BUC10">
        <f t="shared" si="80"/>
        <v>9</v>
      </c>
      <c r="BUD10">
        <f t="shared" si="80"/>
        <v>9</v>
      </c>
      <c r="BUE10">
        <f t="shared" si="80"/>
        <v>9</v>
      </c>
      <c r="BUF10">
        <f t="shared" si="80"/>
        <v>9</v>
      </c>
      <c r="BUG10">
        <f t="shared" si="80"/>
        <v>9</v>
      </c>
      <c r="BUH10">
        <f t="shared" si="80"/>
        <v>9</v>
      </c>
      <c r="BUI10">
        <f t="shared" si="80"/>
        <v>9</v>
      </c>
      <c r="BUJ10">
        <f t="shared" si="80"/>
        <v>9</v>
      </c>
      <c r="BUK10">
        <f t="shared" si="80"/>
        <v>9</v>
      </c>
      <c r="BUL10">
        <f t="shared" si="80"/>
        <v>9</v>
      </c>
      <c r="BUM10">
        <f t="shared" si="80"/>
        <v>9</v>
      </c>
      <c r="BUN10">
        <f t="shared" si="80"/>
        <v>9</v>
      </c>
      <c r="BUO10">
        <f t="shared" si="80"/>
        <v>9</v>
      </c>
      <c r="BUP10">
        <f t="shared" si="80"/>
        <v>9</v>
      </c>
      <c r="BUQ10">
        <f t="shared" si="80"/>
        <v>9</v>
      </c>
      <c r="BUR10">
        <f t="shared" si="80"/>
        <v>9</v>
      </c>
      <c r="BUS10">
        <f t="shared" si="80"/>
        <v>9</v>
      </c>
      <c r="BUT10">
        <f t="shared" si="80"/>
        <v>9</v>
      </c>
      <c r="BUU10">
        <f t="shared" si="80"/>
        <v>9</v>
      </c>
      <c r="BUV10">
        <f t="shared" si="80"/>
        <v>9</v>
      </c>
      <c r="BUW10">
        <f t="shared" si="80"/>
        <v>9</v>
      </c>
      <c r="BUX10">
        <f t="shared" si="80"/>
        <v>8</v>
      </c>
      <c r="BUY10">
        <f t="shared" ref="BUY10:BXJ10" si="81">$B10+IF(MOD(ROUND(BUY$7,1),FCLK_Period)&gt;=(FCLK_Period/2),0,1)</f>
        <v>8</v>
      </c>
      <c r="BUZ10">
        <f t="shared" si="81"/>
        <v>8</v>
      </c>
      <c r="BVA10">
        <f t="shared" si="81"/>
        <v>8</v>
      </c>
      <c r="BVB10">
        <f t="shared" si="81"/>
        <v>8</v>
      </c>
      <c r="BVC10">
        <f t="shared" si="81"/>
        <v>8</v>
      </c>
      <c r="BVD10">
        <f t="shared" si="81"/>
        <v>8</v>
      </c>
      <c r="BVE10">
        <f t="shared" si="81"/>
        <v>8</v>
      </c>
      <c r="BVF10">
        <f t="shared" si="81"/>
        <v>8</v>
      </c>
      <c r="BVG10">
        <f t="shared" si="81"/>
        <v>8</v>
      </c>
      <c r="BVH10">
        <f t="shared" si="81"/>
        <v>8</v>
      </c>
      <c r="BVI10">
        <f t="shared" si="81"/>
        <v>8</v>
      </c>
      <c r="BVJ10">
        <f t="shared" si="81"/>
        <v>8</v>
      </c>
      <c r="BVK10">
        <f t="shared" si="81"/>
        <v>8</v>
      </c>
      <c r="BVL10">
        <f t="shared" si="81"/>
        <v>8</v>
      </c>
      <c r="BVM10">
        <f t="shared" si="81"/>
        <v>8</v>
      </c>
      <c r="BVN10">
        <f t="shared" si="81"/>
        <v>8</v>
      </c>
      <c r="BVO10">
        <f t="shared" si="81"/>
        <v>8</v>
      </c>
      <c r="BVP10">
        <f t="shared" si="81"/>
        <v>8</v>
      </c>
      <c r="BVQ10">
        <f t="shared" si="81"/>
        <v>8</v>
      </c>
      <c r="BVR10">
        <f t="shared" si="81"/>
        <v>8</v>
      </c>
      <c r="BVS10">
        <f t="shared" si="81"/>
        <v>8</v>
      </c>
      <c r="BVT10">
        <f t="shared" si="81"/>
        <v>8</v>
      </c>
      <c r="BVU10">
        <f t="shared" si="81"/>
        <v>8</v>
      </c>
      <c r="BVV10">
        <f t="shared" si="81"/>
        <v>8</v>
      </c>
      <c r="BVW10">
        <f t="shared" si="81"/>
        <v>8</v>
      </c>
      <c r="BVX10">
        <f t="shared" si="81"/>
        <v>8</v>
      </c>
      <c r="BVY10">
        <f t="shared" si="81"/>
        <v>8</v>
      </c>
      <c r="BVZ10">
        <f t="shared" si="81"/>
        <v>8</v>
      </c>
      <c r="BWA10">
        <f t="shared" si="81"/>
        <v>8</v>
      </c>
      <c r="BWB10">
        <f t="shared" si="81"/>
        <v>8</v>
      </c>
      <c r="BWC10">
        <f t="shared" si="81"/>
        <v>8</v>
      </c>
      <c r="BWD10">
        <f t="shared" si="81"/>
        <v>8</v>
      </c>
      <c r="BWE10">
        <f t="shared" si="81"/>
        <v>8</v>
      </c>
      <c r="BWF10">
        <f t="shared" si="81"/>
        <v>8</v>
      </c>
      <c r="BWG10">
        <f t="shared" si="81"/>
        <v>8</v>
      </c>
      <c r="BWH10">
        <f t="shared" si="81"/>
        <v>8</v>
      </c>
      <c r="BWI10">
        <f t="shared" si="81"/>
        <v>9</v>
      </c>
      <c r="BWJ10">
        <f t="shared" si="81"/>
        <v>9</v>
      </c>
      <c r="BWK10">
        <f t="shared" si="81"/>
        <v>9</v>
      </c>
      <c r="BWL10">
        <f t="shared" si="81"/>
        <v>9</v>
      </c>
      <c r="BWM10">
        <f t="shared" si="81"/>
        <v>9</v>
      </c>
      <c r="BWN10">
        <f t="shared" si="81"/>
        <v>9</v>
      </c>
      <c r="BWO10">
        <f t="shared" si="81"/>
        <v>9</v>
      </c>
      <c r="BWP10">
        <f t="shared" si="81"/>
        <v>9</v>
      </c>
      <c r="BWQ10">
        <f t="shared" si="81"/>
        <v>9</v>
      </c>
      <c r="BWR10">
        <f t="shared" si="81"/>
        <v>9</v>
      </c>
      <c r="BWS10">
        <f t="shared" si="81"/>
        <v>9</v>
      </c>
      <c r="BWT10">
        <f t="shared" si="81"/>
        <v>9</v>
      </c>
      <c r="BWU10">
        <f t="shared" si="81"/>
        <v>9</v>
      </c>
      <c r="BWV10">
        <f t="shared" si="81"/>
        <v>9</v>
      </c>
      <c r="BWW10">
        <f t="shared" si="81"/>
        <v>9</v>
      </c>
      <c r="BWX10">
        <f t="shared" si="81"/>
        <v>9</v>
      </c>
      <c r="BWY10">
        <f t="shared" si="81"/>
        <v>9</v>
      </c>
      <c r="BWZ10">
        <f t="shared" si="81"/>
        <v>9</v>
      </c>
      <c r="BXA10">
        <f t="shared" si="81"/>
        <v>9</v>
      </c>
      <c r="BXB10">
        <f t="shared" si="81"/>
        <v>9</v>
      </c>
      <c r="BXC10">
        <f t="shared" si="81"/>
        <v>9</v>
      </c>
      <c r="BXD10">
        <f t="shared" si="81"/>
        <v>9</v>
      </c>
      <c r="BXE10">
        <f t="shared" si="81"/>
        <v>9</v>
      </c>
      <c r="BXF10">
        <f t="shared" si="81"/>
        <v>9</v>
      </c>
      <c r="BXG10">
        <f t="shared" si="81"/>
        <v>9</v>
      </c>
      <c r="BXH10">
        <f t="shared" si="81"/>
        <v>9</v>
      </c>
      <c r="BXI10">
        <f t="shared" si="81"/>
        <v>9</v>
      </c>
      <c r="BXJ10">
        <f t="shared" si="81"/>
        <v>9</v>
      </c>
      <c r="BXK10">
        <f t="shared" ref="BXK10:BZV10" si="82">$B10+IF(MOD(ROUND(BXK$7,1),FCLK_Period)&gt;=(FCLK_Period/2),0,1)</f>
        <v>9</v>
      </c>
      <c r="BXL10">
        <f t="shared" si="82"/>
        <v>9</v>
      </c>
      <c r="BXM10">
        <f t="shared" si="82"/>
        <v>9</v>
      </c>
      <c r="BXN10">
        <f t="shared" si="82"/>
        <v>9</v>
      </c>
      <c r="BXO10">
        <f t="shared" si="82"/>
        <v>9</v>
      </c>
      <c r="BXP10">
        <f t="shared" si="82"/>
        <v>9</v>
      </c>
      <c r="BXQ10">
        <f t="shared" si="82"/>
        <v>9</v>
      </c>
      <c r="BXR10">
        <f t="shared" si="82"/>
        <v>9</v>
      </c>
      <c r="BXS10">
        <f t="shared" si="82"/>
        <v>9</v>
      </c>
      <c r="BXT10">
        <f t="shared" si="82"/>
        <v>9</v>
      </c>
      <c r="BXU10">
        <f t="shared" si="82"/>
        <v>8</v>
      </c>
      <c r="BXV10">
        <f t="shared" si="82"/>
        <v>8</v>
      </c>
      <c r="BXW10">
        <f t="shared" si="82"/>
        <v>8</v>
      </c>
      <c r="BXX10">
        <f t="shared" si="82"/>
        <v>8</v>
      </c>
      <c r="BXY10">
        <f t="shared" si="82"/>
        <v>8</v>
      </c>
      <c r="BXZ10">
        <f t="shared" si="82"/>
        <v>8</v>
      </c>
      <c r="BYA10">
        <f t="shared" si="82"/>
        <v>8</v>
      </c>
      <c r="BYB10">
        <f t="shared" si="82"/>
        <v>8</v>
      </c>
      <c r="BYC10">
        <f t="shared" si="82"/>
        <v>8</v>
      </c>
      <c r="BYD10">
        <f t="shared" si="82"/>
        <v>8</v>
      </c>
      <c r="BYE10">
        <f t="shared" si="82"/>
        <v>8</v>
      </c>
      <c r="BYF10">
        <f t="shared" si="82"/>
        <v>8</v>
      </c>
      <c r="BYG10">
        <f t="shared" si="82"/>
        <v>8</v>
      </c>
      <c r="BYH10">
        <f t="shared" si="82"/>
        <v>8</v>
      </c>
      <c r="BYI10">
        <f t="shared" si="82"/>
        <v>8</v>
      </c>
      <c r="BYJ10">
        <f t="shared" si="82"/>
        <v>8</v>
      </c>
      <c r="BYK10">
        <f t="shared" si="82"/>
        <v>8</v>
      </c>
      <c r="BYL10">
        <f t="shared" si="82"/>
        <v>8</v>
      </c>
      <c r="BYM10">
        <f t="shared" si="82"/>
        <v>8</v>
      </c>
      <c r="BYN10">
        <f t="shared" si="82"/>
        <v>8</v>
      </c>
      <c r="BYO10">
        <f t="shared" si="82"/>
        <v>8</v>
      </c>
      <c r="BYP10">
        <f t="shared" si="82"/>
        <v>8</v>
      </c>
      <c r="BYQ10">
        <f t="shared" si="82"/>
        <v>8</v>
      </c>
      <c r="BYR10">
        <f t="shared" si="82"/>
        <v>8</v>
      </c>
      <c r="BYS10">
        <f t="shared" si="82"/>
        <v>8</v>
      </c>
      <c r="BYT10">
        <f t="shared" si="82"/>
        <v>8</v>
      </c>
      <c r="BYU10">
        <f t="shared" si="82"/>
        <v>8</v>
      </c>
      <c r="BYV10">
        <f t="shared" si="82"/>
        <v>8</v>
      </c>
      <c r="BYW10">
        <f t="shared" si="82"/>
        <v>8</v>
      </c>
      <c r="BYX10">
        <f t="shared" si="82"/>
        <v>8</v>
      </c>
      <c r="BYY10">
        <f t="shared" si="82"/>
        <v>8</v>
      </c>
      <c r="BYZ10">
        <f t="shared" si="82"/>
        <v>8</v>
      </c>
      <c r="BZA10">
        <f t="shared" si="82"/>
        <v>8</v>
      </c>
      <c r="BZB10">
        <f t="shared" si="82"/>
        <v>8</v>
      </c>
      <c r="BZC10">
        <f t="shared" si="82"/>
        <v>8</v>
      </c>
      <c r="BZD10">
        <f t="shared" si="82"/>
        <v>8</v>
      </c>
      <c r="BZE10">
        <f t="shared" si="82"/>
        <v>8</v>
      </c>
      <c r="BZF10">
        <f t="shared" si="82"/>
        <v>8</v>
      </c>
      <c r="BZG10">
        <f t="shared" si="82"/>
        <v>9</v>
      </c>
      <c r="BZH10">
        <f t="shared" si="82"/>
        <v>9</v>
      </c>
      <c r="BZI10">
        <f t="shared" si="82"/>
        <v>9</v>
      </c>
      <c r="BZJ10">
        <f t="shared" si="82"/>
        <v>9</v>
      </c>
      <c r="BZK10">
        <f t="shared" si="82"/>
        <v>9</v>
      </c>
      <c r="BZL10">
        <f t="shared" si="82"/>
        <v>9</v>
      </c>
      <c r="BZM10">
        <f t="shared" si="82"/>
        <v>9</v>
      </c>
      <c r="BZN10">
        <f t="shared" si="82"/>
        <v>9</v>
      </c>
      <c r="BZO10">
        <f t="shared" si="82"/>
        <v>9</v>
      </c>
      <c r="BZP10">
        <f t="shared" si="82"/>
        <v>9</v>
      </c>
      <c r="BZQ10">
        <f t="shared" si="82"/>
        <v>9</v>
      </c>
      <c r="BZR10">
        <f t="shared" si="82"/>
        <v>9</v>
      </c>
      <c r="BZS10">
        <f t="shared" si="82"/>
        <v>9</v>
      </c>
      <c r="BZT10">
        <f t="shared" si="82"/>
        <v>9</v>
      </c>
      <c r="BZU10">
        <f t="shared" si="82"/>
        <v>9</v>
      </c>
      <c r="BZV10">
        <f t="shared" si="82"/>
        <v>9</v>
      </c>
      <c r="BZW10">
        <f t="shared" ref="BZW10:CCH10" si="83">$B10+IF(MOD(ROUND(BZW$7,1),FCLK_Period)&gt;=(FCLK_Period/2),0,1)</f>
        <v>9</v>
      </c>
      <c r="BZX10">
        <f t="shared" si="83"/>
        <v>9</v>
      </c>
      <c r="BZY10">
        <f t="shared" si="83"/>
        <v>9</v>
      </c>
      <c r="BZZ10">
        <f t="shared" si="83"/>
        <v>9</v>
      </c>
      <c r="CAA10">
        <f t="shared" si="83"/>
        <v>9</v>
      </c>
      <c r="CAB10">
        <f t="shared" si="83"/>
        <v>9</v>
      </c>
      <c r="CAC10">
        <f t="shared" si="83"/>
        <v>9</v>
      </c>
      <c r="CAD10">
        <f t="shared" si="83"/>
        <v>9</v>
      </c>
      <c r="CAE10">
        <f t="shared" si="83"/>
        <v>9</v>
      </c>
      <c r="CAF10">
        <f t="shared" si="83"/>
        <v>9</v>
      </c>
      <c r="CAG10">
        <f t="shared" si="83"/>
        <v>9</v>
      </c>
      <c r="CAH10">
        <f t="shared" si="83"/>
        <v>9</v>
      </c>
      <c r="CAI10">
        <f t="shared" si="83"/>
        <v>9</v>
      </c>
      <c r="CAJ10">
        <f t="shared" si="83"/>
        <v>9</v>
      </c>
      <c r="CAK10">
        <f t="shared" si="83"/>
        <v>9</v>
      </c>
      <c r="CAL10">
        <f t="shared" si="83"/>
        <v>9</v>
      </c>
      <c r="CAM10">
        <f t="shared" si="83"/>
        <v>9</v>
      </c>
      <c r="CAN10">
        <f t="shared" si="83"/>
        <v>9</v>
      </c>
      <c r="CAO10">
        <f t="shared" si="83"/>
        <v>9</v>
      </c>
      <c r="CAP10">
        <f t="shared" si="83"/>
        <v>9</v>
      </c>
      <c r="CAQ10">
        <f t="shared" si="83"/>
        <v>9</v>
      </c>
      <c r="CAR10">
        <f t="shared" si="83"/>
        <v>8</v>
      </c>
      <c r="CAS10">
        <f t="shared" si="83"/>
        <v>8</v>
      </c>
      <c r="CAT10">
        <f t="shared" si="83"/>
        <v>8</v>
      </c>
      <c r="CAU10">
        <f t="shared" si="83"/>
        <v>8</v>
      </c>
      <c r="CAV10">
        <f t="shared" si="83"/>
        <v>8</v>
      </c>
      <c r="CAW10">
        <f t="shared" si="83"/>
        <v>8</v>
      </c>
      <c r="CAX10">
        <f t="shared" si="83"/>
        <v>8</v>
      </c>
      <c r="CAY10">
        <f t="shared" si="83"/>
        <v>8</v>
      </c>
      <c r="CAZ10">
        <f t="shared" si="83"/>
        <v>8</v>
      </c>
      <c r="CBA10">
        <f t="shared" si="83"/>
        <v>8</v>
      </c>
      <c r="CBB10">
        <f t="shared" si="83"/>
        <v>8</v>
      </c>
      <c r="CBC10">
        <f t="shared" si="83"/>
        <v>8</v>
      </c>
      <c r="CBD10">
        <f t="shared" si="83"/>
        <v>8</v>
      </c>
      <c r="CBE10">
        <f t="shared" si="83"/>
        <v>8</v>
      </c>
      <c r="CBF10">
        <f t="shared" si="83"/>
        <v>8</v>
      </c>
      <c r="CBG10">
        <f t="shared" si="83"/>
        <v>8</v>
      </c>
      <c r="CBH10">
        <f t="shared" si="83"/>
        <v>8</v>
      </c>
      <c r="CBI10">
        <f t="shared" si="83"/>
        <v>8</v>
      </c>
      <c r="CBJ10">
        <f t="shared" si="83"/>
        <v>8</v>
      </c>
      <c r="CBK10">
        <f t="shared" si="83"/>
        <v>8</v>
      </c>
      <c r="CBL10">
        <f t="shared" si="83"/>
        <v>8</v>
      </c>
      <c r="CBM10">
        <f t="shared" si="83"/>
        <v>8</v>
      </c>
      <c r="CBN10">
        <f t="shared" si="83"/>
        <v>8</v>
      </c>
      <c r="CBO10">
        <f t="shared" si="83"/>
        <v>8</v>
      </c>
      <c r="CBP10">
        <f t="shared" si="83"/>
        <v>8</v>
      </c>
      <c r="CBQ10">
        <f t="shared" si="83"/>
        <v>8</v>
      </c>
      <c r="CBR10">
        <f t="shared" si="83"/>
        <v>8</v>
      </c>
      <c r="CBS10">
        <f t="shared" si="83"/>
        <v>8</v>
      </c>
      <c r="CBT10">
        <f t="shared" si="83"/>
        <v>8</v>
      </c>
      <c r="CBU10">
        <f t="shared" si="83"/>
        <v>8</v>
      </c>
      <c r="CBV10">
        <f t="shared" si="83"/>
        <v>8</v>
      </c>
      <c r="CBW10">
        <f t="shared" si="83"/>
        <v>8</v>
      </c>
      <c r="CBX10">
        <f t="shared" si="83"/>
        <v>8</v>
      </c>
      <c r="CBY10">
        <f t="shared" si="83"/>
        <v>8</v>
      </c>
      <c r="CBZ10">
        <f t="shared" si="83"/>
        <v>8</v>
      </c>
      <c r="CCA10">
        <f t="shared" si="83"/>
        <v>8</v>
      </c>
      <c r="CCB10">
        <f t="shared" si="83"/>
        <v>8</v>
      </c>
      <c r="CCC10">
        <f t="shared" si="83"/>
        <v>8</v>
      </c>
      <c r="CCD10">
        <f t="shared" si="83"/>
        <v>9</v>
      </c>
      <c r="CCE10">
        <f t="shared" si="83"/>
        <v>9</v>
      </c>
      <c r="CCF10">
        <f t="shared" si="83"/>
        <v>9</v>
      </c>
      <c r="CCG10">
        <f t="shared" si="83"/>
        <v>9</v>
      </c>
      <c r="CCH10">
        <f t="shared" si="83"/>
        <v>9</v>
      </c>
      <c r="CCI10">
        <f t="shared" ref="CCI10:CET10" si="84">$B10+IF(MOD(ROUND(CCI$7,1),FCLK_Period)&gt;=(FCLK_Period/2),0,1)</f>
        <v>9</v>
      </c>
      <c r="CCJ10">
        <f t="shared" si="84"/>
        <v>9</v>
      </c>
      <c r="CCK10">
        <f t="shared" si="84"/>
        <v>9</v>
      </c>
      <c r="CCL10">
        <f t="shared" si="84"/>
        <v>9</v>
      </c>
      <c r="CCM10">
        <f t="shared" si="84"/>
        <v>9</v>
      </c>
      <c r="CCN10">
        <f t="shared" si="84"/>
        <v>9</v>
      </c>
      <c r="CCO10">
        <f t="shared" si="84"/>
        <v>9</v>
      </c>
      <c r="CCP10">
        <f t="shared" si="84"/>
        <v>9</v>
      </c>
      <c r="CCQ10">
        <f t="shared" si="84"/>
        <v>9</v>
      </c>
      <c r="CCR10">
        <f t="shared" si="84"/>
        <v>9</v>
      </c>
      <c r="CCS10">
        <f t="shared" si="84"/>
        <v>9</v>
      </c>
      <c r="CCT10">
        <f t="shared" si="84"/>
        <v>9</v>
      </c>
      <c r="CCU10">
        <f t="shared" si="84"/>
        <v>9</v>
      </c>
      <c r="CCV10">
        <f t="shared" si="84"/>
        <v>9</v>
      </c>
      <c r="CCW10">
        <f t="shared" si="84"/>
        <v>9</v>
      </c>
      <c r="CCX10">
        <f t="shared" si="84"/>
        <v>9</v>
      </c>
      <c r="CCY10">
        <f t="shared" si="84"/>
        <v>9</v>
      </c>
      <c r="CCZ10">
        <f t="shared" si="84"/>
        <v>9</v>
      </c>
      <c r="CDA10">
        <f t="shared" si="84"/>
        <v>9</v>
      </c>
      <c r="CDB10">
        <f t="shared" si="84"/>
        <v>9</v>
      </c>
      <c r="CDC10">
        <f t="shared" si="84"/>
        <v>9</v>
      </c>
      <c r="CDD10">
        <f t="shared" si="84"/>
        <v>9</v>
      </c>
      <c r="CDE10">
        <f t="shared" si="84"/>
        <v>9</v>
      </c>
      <c r="CDF10">
        <f t="shared" si="84"/>
        <v>9</v>
      </c>
      <c r="CDG10">
        <f t="shared" si="84"/>
        <v>9</v>
      </c>
      <c r="CDH10">
        <f t="shared" si="84"/>
        <v>9</v>
      </c>
      <c r="CDI10">
        <f t="shared" si="84"/>
        <v>9</v>
      </c>
      <c r="CDJ10">
        <f t="shared" si="84"/>
        <v>9</v>
      </c>
      <c r="CDK10">
        <f t="shared" si="84"/>
        <v>9</v>
      </c>
      <c r="CDL10">
        <f t="shared" si="84"/>
        <v>9</v>
      </c>
      <c r="CDM10">
        <f t="shared" si="84"/>
        <v>9</v>
      </c>
      <c r="CDN10">
        <f t="shared" si="84"/>
        <v>9</v>
      </c>
      <c r="CDO10">
        <f t="shared" si="84"/>
        <v>8</v>
      </c>
      <c r="CDP10">
        <f t="shared" si="84"/>
        <v>8</v>
      </c>
      <c r="CDQ10">
        <f t="shared" si="84"/>
        <v>8</v>
      </c>
      <c r="CDR10">
        <f t="shared" si="84"/>
        <v>8</v>
      </c>
      <c r="CDS10">
        <f t="shared" si="84"/>
        <v>8</v>
      </c>
      <c r="CDT10">
        <f t="shared" si="84"/>
        <v>8</v>
      </c>
      <c r="CDU10">
        <f t="shared" si="84"/>
        <v>8</v>
      </c>
      <c r="CDV10">
        <f t="shared" si="84"/>
        <v>8</v>
      </c>
      <c r="CDW10">
        <f t="shared" si="84"/>
        <v>8</v>
      </c>
      <c r="CDX10">
        <f t="shared" si="84"/>
        <v>8</v>
      </c>
      <c r="CDY10">
        <f t="shared" si="84"/>
        <v>8</v>
      </c>
      <c r="CDZ10">
        <f t="shared" si="84"/>
        <v>8</v>
      </c>
      <c r="CEA10">
        <f t="shared" si="84"/>
        <v>8</v>
      </c>
      <c r="CEB10">
        <f t="shared" si="84"/>
        <v>8</v>
      </c>
      <c r="CEC10">
        <f t="shared" si="84"/>
        <v>8</v>
      </c>
      <c r="CED10">
        <f t="shared" si="84"/>
        <v>8</v>
      </c>
      <c r="CEE10">
        <f t="shared" si="84"/>
        <v>8</v>
      </c>
      <c r="CEF10">
        <f t="shared" si="84"/>
        <v>8</v>
      </c>
      <c r="CEG10">
        <f t="shared" si="84"/>
        <v>8</v>
      </c>
      <c r="CEH10">
        <f t="shared" si="84"/>
        <v>8</v>
      </c>
      <c r="CEI10">
        <f t="shared" si="84"/>
        <v>8</v>
      </c>
      <c r="CEJ10">
        <f t="shared" si="84"/>
        <v>8</v>
      </c>
      <c r="CEK10">
        <f t="shared" si="84"/>
        <v>8</v>
      </c>
      <c r="CEL10">
        <f t="shared" si="84"/>
        <v>8</v>
      </c>
      <c r="CEM10">
        <f t="shared" si="84"/>
        <v>8</v>
      </c>
      <c r="CEN10">
        <f t="shared" si="84"/>
        <v>8</v>
      </c>
      <c r="CEO10">
        <f t="shared" si="84"/>
        <v>8</v>
      </c>
      <c r="CEP10">
        <f t="shared" si="84"/>
        <v>8</v>
      </c>
      <c r="CEQ10">
        <f t="shared" si="84"/>
        <v>8</v>
      </c>
      <c r="CER10">
        <f t="shared" si="84"/>
        <v>8</v>
      </c>
      <c r="CES10">
        <f t="shared" si="84"/>
        <v>8</v>
      </c>
      <c r="CET10">
        <f t="shared" si="84"/>
        <v>8</v>
      </c>
      <c r="CEU10">
        <f t="shared" ref="CEU10:CHF10" si="85">$B10+IF(MOD(ROUND(CEU$7,1),FCLK_Period)&gt;=(FCLK_Period/2),0,1)</f>
        <v>8</v>
      </c>
      <c r="CEV10">
        <f t="shared" si="85"/>
        <v>8</v>
      </c>
      <c r="CEW10">
        <f t="shared" si="85"/>
        <v>8</v>
      </c>
      <c r="CEX10">
        <f t="shared" si="85"/>
        <v>8</v>
      </c>
      <c r="CEY10">
        <f t="shared" si="85"/>
        <v>8</v>
      </c>
      <c r="CEZ10">
        <f t="shared" si="85"/>
        <v>8</v>
      </c>
      <c r="CFA10">
        <f t="shared" si="85"/>
        <v>9</v>
      </c>
      <c r="CFB10">
        <f t="shared" si="85"/>
        <v>9</v>
      </c>
      <c r="CFC10">
        <f t="shared" si="85"/>
        <v>9</v>
      </c>
      <c r="CFD10">
        <f t="shared" si="85"/>
        <v>9</v>
      </c>
      <c r="CFE10">
        <f t="shared" si="85"/>
        <v>9</v>
      </c>
      <c r="CFF10">
        <f t="shared" si="85"/>
        <v>9</v>
      </c>
      <c r="CFG10">
        <f t="shared" si="85"/>
        <v>9</v>
      </c>
      <c r="CFH10">
        <f t="shared" si="85"/>
        <v>9</v>
      </c>
      <c r="CFI10">
        <f t="shared" si="85"/>
        <v>9</v>
      </c>
      <c r="CFJ10">
        <f t="shared" si="85"/>
        <v>9</v>
      </c>
      <c r="CFK10">
        <f t="shared" si="85"/>
        <v>9</v>
      </c>
      <c r="CFL10">
        <f t="shared" si="85"/>
        <v>9</v>
      </c>
      <c r="CFM10">
        <f t="shared" si="85"/>
        <v>9</v>
      </c>
      <c r="CFN10">
        <f t="shared" si="85"/>
        <v>9</v>
      </c>
      <c r="CFO10">
        <f t="shared" si="85"/>
        <v>9</v>
      </c>
      <c r="CFP10">
        <f t="shared" si="85"/>
        <v>9</v>
      </c>
      <c r="CFQ10">
        <f t="shared" si="85"/>
        <v>9</v>
      </c>
      <c r="CFR10">
        <f t="shared" si="85"/>
        <v>9</v>
      </c>
      <c r="CFS10">
        <f t="shared" si="85"/>
        <v>9</v>
      </c>
      <c r="CFT10">
        <f t="shared" si="85"/>
        <v>9</v>
      </c>
      <c r="CFU10">
        <f t="shared" si="85"/>
        <v>9</v>
      </c>
      <c r="CFV10">
        <f t="shared" si="85"/>
        <v>9</v>
      </c>
      <c r="CFW10">
        <f t="shared" si="85"/>
        <v>9</v>
      </c>
      <c r="CFX10">
        <f t="shared" si="85"/>
        <v>9</v>
      </c>
      <c r="CFY10">
        <f t="shared" si="85"/>
        <v>9</v>
      </c>
      <c r="CFZ10">
        <f t="shared" si="85"/>
        <v>9</v>
      </c>
      <c r="CGA10">
        <f t="shared" si="85"/>
        <v>9</v>
      </c>
      <c r="CGB10">
        <f t="shared" si="85"/>
        <v>9</v>
      </c>
      <c r="CGC10">
        <f t="shared" si="85"/>
        <v>9</v>
      </c>
      <c r="CGD10">
        <f t="shared" si="85"/>
        <v>9</v>
      </c>
      <c r="CGE10">
        <f t="shared" si="85"/>
        <v>9</v>
      </c>
      <c r="CGF10">
        <f t="shared" si="85"/>
        <v>9</v>
      </c>
      <c r="CGG10">
        <f t="shared" si="85"/>
        <v>9</v>
      </c>
      <c r="CGH10">
        <f t="shared" si="85"/>
        <v>9</v>
      </c>
      <c r="CGI10">
        <f t="shared" si="85"/>
        <v>9</v>
      </c>
      <c r="CGJ10">
        <f t="shared" si="85"/>
        <v>9</v>
      </c>
      <c r="CGK10">
        <f t="shared" si="85"/>
        <v>9</v>
      </c>
      <c r="CGL10">
        <f t="shared" si="85"/>
        <v>9</v>
      </c>
      <c r="CGM10">
        <f t="shared" si="85"/>
        <v>8</v>
      </c>
      <c r="CGN10">
        <f t="shared" si="85"/>
        <v>8</v>
      </c>
      <c r="CGO10">
        <f t="shared" si="85"/>
        <v>8</v>
      </c>
      <c r="CGP10">
        <f t="shared" si="85"/>
        <v>8</v>
      </c>
      <c r="CGQ10">
        <f t="shared" si="85"/>
        <v>8</v>
      </c>
      <c r="CGR10">
        <f t="shared" si="85"/>
        <v>8</v>
      </c>
      <c r="CGS10">
        <f t="shared" si="85"/>
        <v>8</v>
      </c>
      <c r="CGT10">
        <f t="shared" si="85"/>
        <v>8</v>
      </c>
      <c r="CGU10">
        <f t="shared" si="85"/>
        <v>8</v>
      </c>
      <c r="CGV10">
        <f t="shared" si="85"/>
        <v>8</v>
      </c>
      <c r="CGW10">
        <f t="shared" si="85"/>
        <v>8</v>
      </c>
      <c r="CGX10">
        <f t="shared" si="85"/>
        <v>8</v>
      </c>
      <c r="CGY10">
        <f t="shared" si="85"/>
        <v>8</v>
      </c>
      <c r="CGZ10">
        <f t="shared" si="85"/>
        <v>8</v>
      </c>
      <c r="CHA10">
        <f t="shared" si="85"/>
        <v>8</v>
      </c>
      <c r="CHB10">
        <f t="shared" si="85"/>
        <v>8</v>
      </c>
      <c r="CHC10">
        <f t="shared" si="85"/>
        <v>8</v>
      </c>
      <c r="CHD10">
        <f t="shared" si="85"/>
        <v>8</v>
      </c>
      <c r="CHE10">
        <f t="shared" si="85"/>
        <v>8</v>
      </c>
      <c r="CHF10">
        <f t="shared" si="85"/>
        <v>8</v>
      </c>
      <c r="CHG10">
        <f t="shared" ref="CHG10:CJR10" si="86">$B10+IF(MOD(ROUND(CHG$7,1),FCLK_Period)&gt;=(FCLK_Period/2),0,1)</f>
        <v>8</v>
      </c>
      <c r="CHH10">
        <f t="shared" si="86"/>
        <v>8</v>
      </c>
      <c r="CHI10">
        <f t="shared" si="86"/>
        <v>8</v>
      </c>
      <c r="CHJ10">
        <f t="shared" si="86"/>
        <v>8</v>
      </c>
      <c r="CHK10">
        <f t="shared" si="86"/>
        <v>8</v>
      </c>
      <c r="CHL10">
        <f t="shared" si="86"/>
        <v>8</v>
      </c>
      <c r="CHM10">
        <f t="shared" si="86"/>
        <v>8</v>
      </c>
      <c r="CHN10">
        <f t="shared" si="86"/>
        <v>8</v>
      </c>
      <c r="CHO10">
        <f t="shared" si="86"/>
        <v>8</v>
      </c>
      <c r="CHP10">
        <f t="shared" si="86"/>
        <v>8</v>
      </c>
      <c r="CHQ10">
        <f t="shared" si="86"/>
        <v>8</v>
      </c>
      <c r="CHR10">
        <f t="shared" si="86"/>
        <v>8</v>
      </c>
      <c r="CHS10">
        <f t="shared" si="86"/>
        <v>8</v>
      </c>
      <c r="CHT10">
        <f t="shared" si="86"/>
        <v>8</v>
      </c>
      <c r="CHU10">
        <f t="shared" si="86"/>
        <v>8</v>
      </c>
      <c r="CHV10">
        <f t="shared" si="86"/>
        <v>8</v>
      </c>
      <c r="CHW10">
        <f t="shared" si="86"/>
        <v>8</v>
      </c>
      <c r="CHX10">
        <f t="shared" si="86"/>
        <v>9</v>
      </c>
      <c r="CHY10">
        <f t="shared" si="86"/>
        <v>9</v>
      </c>
      <c r="CHZ10">
        <f t="shared" si="86"/>
        <v>9</v>
      </c>
      <c r="CIA10">
        <f t="shared" si="86"/>
        <v>9</v>
      </c>
      <c r="CIB10">
        <f t="shared" si="86"/>
        <v>9</v>
      </c>
      <c r="CIC10">
        <f t="shared" si="86"/>
        <v>9</v>
      </c>
      <c r="CID10">
        <f t="shared" si="86"/>
        <v>9</v>
      </c>
      <c r="CIE10">
        <f t="shared" si="86"/>
        <v>9</v>
      </c>
      <c r="CIF10">
        <f t="shared" si="86"/>
        <v>9</v>
      </c>
      <c r="CIG10">
        <f t="shared" si="86"/>
        <v>9</v>
      </c>
      <c r="CIH10">
        <f t="shared" si="86"/>
        <v>9</v>
      </c>
      <c r="CII10">
        <f t="shared" si="86"/>
        <v>9</v>
      </c>
      <c r="CIJ10">
        <f t="shared" si="86"/>
        <v>9</v>
      </c>
      <c r="CIK10">
        <f t="shared" si="86"/>
        <v>9</v>
      </c>
      <c r="CIL10">
        <f t="shared" si="86"/>
        <v>9</v>
      </c>
      <c r="CIM10">
        <f t="shared" si="86"/>
        <v>9</v>
      </c>
      <c r="CIN10">
        <f t="shared" si="86"/>
        <v>9</v>
      </c>
      <c r="CIO10">
        <f t="shared" si="86"/>
        <v>9</v>
      </c>
      <c r="CIP10">
        <f t="shared" si="86"/>
        <v>9</v>
      </c>
      <c r="CIQ10">
        <f t="shared" si="86"/>
        <v>9</v>
      </c>
      <c r="CIR10">
        <f t="shared" si="86"/>
        <v>9</v>
      </c>
      <c r="CIS10">
        <f t="shared" si="86"/>
        <v>9</v>
      </c>
      <c r="CIT10">
        <f t="shared" si="86"/>
        <v>9</v>
      </c>
      <c r="CIU10">
        <f t="shared" si="86"/>
        <v>9</v>
      </c>
      <c r="CIV10">
        <f t="shared" si="86"/>
        <v>9</v>
      </c>
      <c r="CIW10">
        <f t="shared" si="86"/>
        <v>9</v>
      </c>
      <c r="CIX10">
        <f t="shared" si="86"/>
        <v>9</v>
      </c>
      <c r="CIY10">
        <f t="shared" si="86"/>
        <v>9</v>
      </c>
      <c r="CIZ10">
        <f t="shared" si="86"/>
        <v>9</v>
      </c>
      <c r="CJA10">
        <f t="shared" si="86"/>
        <v>9</v>
      </c>
      <c r="CJB10">
        <f t="shared" si="86"/>
        <v>9</v>
      </c>
      <c r="CJC10">
        <f t="shared" si="86"/>
        <v>9</v>
      </c>
      <c r="CJD10">
        <f t="shared" si="86"/>
        <v>9</v>
      </c>
      <c r="CJE10">
        <f t="shared" si="86"/>
        <v>9</v>
      </c>
      <c r="CJF10">
        <f t="shared" si="86"/>
        <v>9</v>
      </c>
      <c r="CJG10">
        <f t="shared" si="86"/>
        <v>9</v>
      </c>
      <c r="CJH10">
        <f t="shared" si="86"/>
        <v>9</v>
      </c>
      <c r="CJI10">
        <f t="shared" si="86"/>
        <v>9</v>
      </c>
      <c r="CJJ10">
        <f t="shared" si="86"/>
        <v>8</v>
      </c>
      <c r="CJK10">
        <f t="shared" si="86"/>
        <v>8</v>
      </c>
      <c r="CJL10">
        <f t="shared" si="86"/>
        <v>8</v>
      </c>
      <c r="CJM10">
        <f t="shared" si="86"/>
        <v>8</v>
      </c>
      <c r="CJN10">
        <f t="shared" si="86"/>
        <v>8</v>
      </c>
      <c r="CJO10">
        <f t="shared" si="86"/>
        <v>8</v>
      </c>
      <c r="CJP10">
        <f t="shared" si="86"/>
        <v>8</v>
      </c>
      <c r="CJQ10">
        <f t="shared" si="86"/>
        <v>8</v>
      </c>
      <c r="CJR10">
        <f t="shared" si="86"/>
        <v>8</v>
      </c>
      <c r="CJS10">
        <f t="shared" ref="CJS10:CMD10" si="87">$B10+IF(MOD(ROUND(CJS$7,1),FCLK_Period)&gt;=(FCLK_Period/2),0,1)</f>
        <v>8</v>
      </c>
      <c r="CJT10">
        <f t="shared" si="87"/>
        <v>8</v>
      </c>
      <c r="CJU10">
        <f t="shared" si="87"/>
        <v>8</v>
      </c>
      <c r="CJV10">
        <f t="shared" si="87"/>
        <v>8</v>
      </c>
      <c r="CJW10">
        <f t="shared" si="87"/>
        <v>8</v>
      </c>
      <c r="CJX10">
        <f t="shared" si="87"/>
        <v>8</v>
      </c>
      <c r="CJY10">
        <f t="shared" si="87"/>
        <v>8</v>
      </c>
      <c r="CJZ10">
        <f t="shared" si="87"/>
        <v>8</v>
      </c>
      <c r="CKA10">
        <f t="shared" si="87"/>
        <v>8</v>
      </c>
      <c r="CKB10">
        <f t="shared" si="87"/>
        <v>8</v>
      </c>
      <c r="CKC10">
        <f t="shared" si="87"/>
        <v>8</v>
      </c>
      <c r="CKD10">
        <f t="shared" si="87"/>
        <v>8</v>
      </c>
      <c r="CKE10">
        <f t="shared" si="87"/>
        <v>8</v>
      </c>
      <c r="CKF10">
        <f t="shared" si="87"/>
        <v>8</v>
      </c>
      <c r="CKG10">
        <f t="shared" si="87"/>
        <v>8</v>
      </c>
      <c r="CKH10">
        <f t="shared" si="87"/>
        <v>8</v>
      </c>
      <c r="CKI10">
        <f t="shared" si="87"/>
        <v>8</v>
      </c>
      <c r="CKJ10">
        <f t="shared" si="87"/>
        <v>8</v>
      </c>
      <c r="CKK10">
        <f t="shared" si="87"/>
        <v>8</v>
      </c>
      <c r="CKL10">
        <f t="shared" si="87"/>
        <v>8</v>
      </c>
      <c r="CKM10">
        <f t="shared" si="87"/>
        <v>8</v>
      </c>
      <c r="CKN10">
        <f t="shared" si="87"/>
        <v>8</v>
      </c>
      <c r="CKO10">
        <f t="shared" si="87"/>
        <v>8</v>
      </c>
      <c r="CKP10">
        <f t="shared" si="87"/>
        <v>8</v>
      </c>
      <c r="CKQ10">
        <f t="shared" si="87"/>
        <v>8</v>
      </c>
      <c r="CKR10">
        <f t="shared" si="87"/>
        <v>8</v>
      </c>
      <c r="CKS10">
        <f t="shared" si="87"/>
        <v>8</v>
      </c>
      <c r="CKT10">
        <f t="shared" si="87"/>
        <v>8</v>
      </c>
      <c r="CKU10">
        <f t="shared" si="87"/>
        <v>9</v>
      </c>
      <c r="CKV10">
        <f t="shared" si="87"/>
        <v>9</v>
      </c>
      <c r="CKW10">
        <f t="shared" si="87"/>
        <v>9</v>
      </c>
      <c r="CKX10">
        <f t="shared" si="87"/>
        <v>9</v>
      </c>
      <c r="CKY10">
        <f t="shared" si="87"/>
        <v>9</v>
      </c>
      <c r="CKZ10">
        <f t="shared" si="87"/>
        <v>9</v>
      </c>
      <c r="CLA10">
        <f t="shared" si="87"/>
        <v>9</v>
      </c>
      <c r="CLB10">
        <f t="shared" si="87"/>
        <v>9</v>
      </c>
      <c r="CLC10">
        <f t="shared" si="87"/>
        <v>9</v>
      </c>
      <c r="CLD10">
        <f t="shared" si="87"/>
        <v>9</v>
      </c>
      <c r="CLE10">
        <f t="shared" si="87"/>
        <v>9</v>
      </c>
      <c r="CLF10">
        <f t="shared" si="87"/>
        <v>9</v>
      </c>
      <c r="CLG10">
        <f t="shared" si="87"/>
        <v>9</v>
      </c>
      <c r="CLH10">
        <f t="shared" si="87"/>
        <v>9</v>
      </c>
      <c r="CLI10">
        <f t="shared" si="87"/>
        <v>9</v>
      </c>
      <c r="CLJ10">
        <f t="shared" si="87"/>
        <v>9</v>
      </c>
      <c r="CLK10">
        <f t="shared" si="87"/>
        <v>9</v>
      </c>
      <c r="CLL10">
        <f t="shared" si="87"/>
        <v>9</v>
      </c>
      <c r="CLM10">
        <f t="shared" si="87"/>
        <v>9</v>
      </c>
      <c r="CLN10">
        <f t="shared" si="87"/>
        <v>9</v>
      </c>
      <c r="CLO10">
        <f t="shared" si="87"/>
        <v>9</v>
      </c>
      <c r="CLP10">
        <f t="shared" si="87"/>
        <v>9</v>
      </c>
      <c r="CLQ10">
        <f t="shared" si="87"/>
        <v>9</v>
      </c>
      <c r="CLR10">
        <f t="shared" si="87"/>
        <v>9</v>
      </c>
      <c r="CLS10">
        <f t="shared" si="87"/>
        <v>9</v>
      </c>
      <c r="CLT10">
        <f t="shared" si="87"/>
        <v>9</v>
      </c>
      <c r="CLU10">
        <f t="shared" si="87"/>
        <v>9</v>
      </c>
      <c r="CLV10">
        <f t="shared" si="87"/>
        <v>9</v>
      </c>
      <c r="CLW10">
        <f t="shared" si="87"/>
        <v>9</v>
      </c>
      <c r="CLX10">
        <f t="shared" si="87"/>
        <v>9</v>
      </c>
      <c r="CLY10">
        <f t="shared" si="87"/>
        <v>9</v>
      </c>
      <c r="CLZ10">
        <f t="shared" si="87"/>
        <v>9</v>
      </c>
      <c r="CMA10">
        <f t="shared" si="87"/>
        <v>9</v>
      </c>
      <c r="CMB10">
        <f t="shared" si="87"/>
        <v>9</v>
      </c>
      <c r="CMC10">
        <f t="shared" si="87"/>
        <v>9</v>
      </c>
      <c r="CMD10">
        <f t="shared" si="87"/>
        <v>9</v>
      </c>
      <c r="CME10">
        <f t="shared" ref="CME10:COP10" si="88">$B10+IF(MOD(ROUND(CME$7,1),FCLK_Period)&gt;=(FCLK_Period/2),0,1)</f>
        <v>9</v>
      </c>
      <c r="CMF10">
        <f t="shared" si="88"/>
        <v>9</v>
      </c>
      <c r="CMG10">
        <f t="shared" si="88"/>
        <v>8</v>
      </c>
      <c r="CMH10">
        <f t="shared" si="88"/>
        <v>8</v>
      </c>
      <c r="CMI10">
        <f t="shared" si="88"/>
        <v>8</v>
      </c>
      <c r="CMJ10">
        <f t="shared" si="88"/>
        <v>8</v>
      </c>
      <c r="CMK10">
        <f t="shared" si="88"/>
        <v>8</v>
      </c>
      <c r="CML10">
        <f t="shared" si="88"/>
        <v>8</v>
      </c>
      <c r="CMM10">
        <f t="shared" si="88"/>
        <v>8</v>
      </c>
      <c r="CMN10">
        <f t="shared" si="88"/>
        <v>8</v>
      </c>
      <c r="CMO10">
        <f t="shared" si="88"/>
        <v>8</v>
      </c>
      <c r="CMP10">
        <f t="shared" si="88"/>
        <v>8</v>
      </c>
      <c r="CMQ10">
        <f t="shared" si="88"/>
        <v>8</v>
      </c>
      <c r="CMR10">
        <f t="shared" si="88"/>
        <v>8</v>
      </c>
      <c r="CMS10">
        <f t="shared" si="88"/>
        <v>8</v>
      </c>
      <c r="CMT10">
        <f t="shared" si="88"/>
        <v>8</v>
      </c>
      <c r="CMU10">
        <f t="shared" si="88"/>
        <v>8</v>
      </c>
      <c r="CMV10">
        <f t="shared" si="88"/>
        <v>8</v>
      </c>
      <c r="CMW10">
        <f t="shared" si="88"/>
        <v>8</v>
      </c>
      <c r="CMX10">
        <f t="shared" si="88"/>
        <v>8</v>
      </c>
      <c r="CMY10">
        <f t="shared" si="88"/>
        <v>8</v>
      </c>
      <c r="CMZ10">
        <f t="shared" si="88"/>
        <v>8</v>
      </c>
      <c r="CNA10">
        <f t="shared" si="88"/>
        <v>8</v>
      </c>
      <c r="CNB10">
        <f t="shared" si="88"/>
        <v>8</v>
      </c>
      <c r="CNC10">
        <f t="shared" si="88"/>
        <v>8</v>
      </c>
      <c r="CND10">
        <f t="shared" si="88"/>
        <v>8</v>
      </c>
      <c r="CNE10">
        <f t="shared" si="88"/>
        <v>8</v>
      </c>
      <c r="CNF10">
        <f t="shared" si="88"/>
        <v>8</v>
      </c>
      <c r="CNG10">
        <f t="shared" si="88"/>
        <v>8</v>
      </c>
      <c r="CNH10">
        <f t="shared" si="88"/>
        <v>8</v>
      </c>
      <c r="CNI10">
        <f t="shared" si="88"/>
        <v>8</v>
      </c>
      <c r="CNJ10">
        <f t="shared" si="88"/>
        <v>8</v>
      </c>
      <c r="CNK10">
        <f t="shared" si="88"/>
        <v>8</v>
      </c>
      <c r="CNL10">
        <f t="shared" si="88"/>
        <v>8</v>
      </c>
      <c r="CNM10">
        <f t="shared" si="88"/>
        <v>8</v>
      </c>
      <c r="CNN10">
        <f t="shared" si="88"/>
        <v>8</v>
      </c>
      <c r="CNO10">
        <f t="shared" si="88"/>
        <v>8</v>
      </c>
      <c r="CNP10">
        <f t="shared" si="88"/>
        <v>8</v>
      </c>
      <c r="CNQ10">
        <f t="shared" si="88"/>
        <v>8</v>
      </c>
      <c r="CNR10">
        <f t="shared" si="88"/>
        <v>8</v>
      </c>
      <c r="CNS10">
        <f t="shared" si="88"/>
        <v>9</v>
      </c>
      <c r="CNT10">
        <f t="shared" si="88"/>
        <v>9</v>
      </c>
      <c r="CNU10">
        <f t="shared" si="88"/>
        <v>9</v>
      </c>
      <c r="CNV10">
        <f t="shared" si="88"/>
        <v>9</v>
      </c>
      <c r="CNW10">
        <f t="shared" si="88"/>
        <v>9</v>
      </c>
      <c r="CNX10">
        <f t="shared" si="88"/>
        <v>9</v>
      </c>
      <c r="CNY10">
        <f t="shared" si="88"/>
        <v>9</v>
      </c>
      <c r="CNZ10">
        <f t="shared" si="88"/>
        <v>9</v>
      </c>
      <c r="COA10">
        <f t="shared" si="88"/>
        <v>9</v>
      </c>
      <c r="COB10">
        <f t="shared" si="88"/>
        <v>9</v>
      </c>
      <c r="COC10">
        <f t="shared" si="88"/>
        <v>9</v>
      </c>
      <c r="COD10">
        <f t="shared" si="88"/>
        <v>9</v>
      </c>
      <c r="COE10">
        <f t="shared" si="88"/>
        <v>9</v>
      </c>
      <c r="COF10">
        <f t="shared" si="88"/>
        <v>9</v>
      </c>
      <c r="COG10">
        <f t="shared" si="88"/>
        <v>9</v>
      </c>
      <c r="COH10">
        <f t="shared" si="88"/>
        <v>9</v>
      </c>
      <c r="COI10">
        <f t="shared" si="88"/>
        <v>9</v>
      </c>
      <c r="COJ10">
        <f t="shared" si="88"/>
        <v>9</v>
      </c>
      <c r="COK10">
        <f t="shared" si="88"/>
        <v>9</v>
      </c>
      <c r="COL10">
        <f t="shared" si="88"/>
        <v>9</v>
      </c>
      <c r="COM10">
        <f t="shared" si="88"/>
        <v>9</v>
      </c>
      <c r="CON10">
        <f t="shared" si="88"/>
        <v>9</v>
      </c>
      <c r="COO10">
        <f t="shared" si="88"/>
        <v>9</v>
      </c>
      <c r="COP10">
        <f t="shared" si="88"/>
        <v>9</v>
      </c>
      <c r="COQ10">
        <f t="shared" ref="COQ10:CRB10" si="89">$B10+IF(MOD(ROUND(COQ$7,1),FCLK_Period)&gt;=(FCLK_Period/2),0,1)</f>
        <v>9</v>
      </c>
      <c r="COR10">
        <f t="shared" si="89"/>
        <v>9</v>
      </c>
      <c r="COS10">
        <f t="shared" si="89"/>
        <v>9</v>
      </c>
      <c r="COT10">
        <f t="shared" si="89"/>
        <v>9</v>
      </c>
      <c r="COU10">
        <f t="shared" si="89"/>
        <v>9</v>
      </c>
      <c r="COV10">
        <f t="shared" si="89"/>
        <v>9</v>
      </c>
      <c r="COW10">
        <f t="shared" si="89"/>
        <v>9</v>
      </c>
      <c r="COX10">
        <f t="shared" si="89"/>
        <v>9</v>
      </c>
      <c r="COY10">
        <f t="shared" si="89"/>
        <v>9</v>
      </c>
      <c r="COZ10">
        <f t="shared" si="89"/>
        <v>9</v>
      </c>
      <c r="CPA10">
        <f t="shared" si="89"/>
        <v>9</v>
      </c>
      <c r="CPB10">
        <f t="shared" si="89"/>
        <v>9</v>
      </c>
      <c r="CPC10">
        <f t="shared" si="89"/>
        <v>9</v>
      </c>
      <c r="CPD10">
        <f t="shared" si="89"/>
        <v>8</v>
      </c>
      <c r="CPE10">
        <f t="shared" si="89"/>
        <v>8</v>
      </c>
      <c r="CPF10">
        <f t="shared" si="89"/>
        <v>8</v>
      </c>
      <c r="CPG10">
        <f t="shared" si="89"/>
        <v>8</v>
      </c>
      <c r="CPH10">
        <f t="shared" si="89"/>
        <v>8</v>
      </c>
      <c r="CPI10">
        <f t="shared" si="89"/>
        <v>8</v>
      </c>
      <c r="CPJ10">
        <f t="shared" si="89"/>
        <v>8</v>
      </c>
      <c r="CPK10">
        <f t="shared" si="89"/>
        <v>8</v>
      </c>
      <c r="CPL10">
        <f t="shared" si="89"/>
        <v>8</v>
      </c>
      <c r="CPM10">
        <f t="shared" si="89"/>
        <v>8</v>
      </c>
      <c r="CPN10">
        <f t="shared" si="89"/>
        <v>8</v>
      </c>
      <c r="CPO10">
        <f t="shared" si="89"/>
        <v>8</v>
      </c>
      <c r="CPP10">
        <f t="shared" si="89"/>
        <v>8</v>
      </c>
      <c r="CPQ10">
        <f t="shared" si="89"/>
        <v>8</v>
      </c>
      <c r="CPR10">
        <f t="shared" si="89"/>
        <v>8</v>
      </c>
      <c r="CPS10">
        <f t="shared" si="89"/>
        <v>8</v>
      </c>
      <c r="CPT10">
        <f t="shared" si="89"/>
        <v>8</v>
      </c>
      <c r="CPU10">
        <f t="shared" si="89"/>
        <v>8</v>
      </c>
      <c r="CPV10">
        <f t="shared" si="89"/>
        <v>8</v>
      </c>
      <c r="CPW10">
        <f t="shared" si="89"/>
        <v>8</v>
      </c>
      <c r="CPX10">
        <f t="shared" si="89"/>
        <v>8</v>
      </c>
      <c r="CPY10">
        <f t="shared" si="89"/>
        <v>8</v>
      </c>
      <c r="CPZ10">
        <f t="shared" si="89"/>
        <v>8</v>
      </c>
      <c r="CQA10">
        <f t="shared" si="89"/>
        <v>8</v>
      </c>
      <c r="CQB10">
        <f t="shared" si="89"/>
        <v>8</v>
      </c>
      <c r="CQC10">
        <f t="shared" si="89"/>
        <v>8</v>
      </c>
      <c r="CQD10">
        <f t="shared" si="89"/>
        <v>8</v>
      </c>
      <c r="CQE10">
        <f t="shared" si="89"/>
        <v>8</v>
      </c>
      <c r="CQF10">
        <f t="shared" si="89"/>
        <v>8</v>
      </c>
      <c r="CQG10">
        <f t="shared" si="89"/>
        <v>8</v>
      </c>
      <c r="CQH10">
        <f t="shared" si="89"/>
        <v>8</v>
      </c>
      <c r="CQI10">
        <f t="shared" si="89"/>
        <v>8</v>
      </c>
      <c r="CQJ10">
        <f t="shared" si="89"/>
        <v>8</v>
      </c>
      <c r="CQK10">
        <f t="shared" si="89"/>
        <v>8</v>
      </c>
      <c r="CQL10">
        <f t="shared" si="89"/>
        <v>8</v>
      </c>
      <c r="CQM10">
        <f t="shared" si="89"/>
        <v>8</v>
      </c>
      <c r="CQN10">
        <f t="shared" si="89"/>
        <v>8</v>
      </c>
      <c r="CQO10">
        <f t="shared" si="89"/>
        <v>8</v>
      </c>
      <c r="CQP10">
        <f t="shared" si="89"/>
        <v>9</v>
      </c>
      <c r="CQQ10">
        <f t="shared" si="89"/>
        <v>9</v>
      </c>
      <c r="CQR10">
        <f t="shared" si="89"/>
        <v>9</v>
      </c>
      <c r="CQS10">
        <f t="shared" si="89"/>
        <v>9</v>
      </c>
      <c r="CQT10">
        <f t="shared" si="89"/>
        <v>9</v>
      </c>
      <c r="CQU10">
        <f t="shared" si="89"/>
        <v>9</v>
      </c>
      <c r="CQV10">
        <f t="shared" si="89"/>
        <v>9</v>
      </c>
      <c r="CQW10">
        <f t="shared" si="89"/>
        <v>9</v>
      </c>
      <c r="CQX10">
        <f t="shared" si="89"/>
        <v>9</v>
      </c>
      <c r="CQY10">
        <f t="shared" si="89"/>
        <v>9</v>
      </c>
      <c r="CQZ10">
        <f t="shared" si="89"/>
        <v>9</v>
      </c>
      <c r="CRA10">
        <f t="shared" si="89"/>
        <v>9</v>
      </c>
      <c r="CRB10">
        <f t="shared" si="89"/>
        <v>9</v>
      </c>
      <c r="CRC10">
        <f t="shared" ref="CRC10:CTN10" si="90">$B10+IF(MOD(ROUND(CRC$7,1),FCLK_Period)&gt;=(FCLK_Period/2),0,1)</f>
        <v>9</v>
      </c>
      <c r="CRD10">
        <f t="shared" si="90"/>
        <v>9</v>
      </c>
      <c r="CRE10">
        <f t="shared" si="90"/>
        <v>9</v>
      </c>
      <c r="CRF10">
        <f t="shared" si="90"/>
        <v>9</v>
      </c>
      <c r="CRG10">
        <f t="shared" si="90"/>
        <v>9</v>
      </c>
      <c r="CRH10">
        <f t="shared" si="90"/>
        <v>9</v>
      </c>
      <c r="CRI10">
        <f t="shared" si="90"/>
        <v>9</v>
      </c>
      <c r="CRJ10">
        <f t="shared" si="90"/>
        <v>9</v>
      </c>
      <c r="CRK10">
        <f t="shared" si="90"/>
        <v>9</v>
      </c>
      <c r="CRL10">
        <f t="shared" si="90"/>
        <v>9</v>
      </c>
      <c r="CRM10">
        <f t="shared" si="90"/>
        <v>9</v>
      </c>
      <c r="CRN10">
        <f t="shared" si="90"/>
        <v>9</v>
      </c>
      <c r="CRO10">
        <f t="shared" si="90"/>
        <v>9</v>
      </c>
      <c r="CRP10">
        <f t="shared" si="90"/>
        <v>9</v>
      </c>
      <c r="CRQ10">
        <f t="shared" si="90"/>
        <v>9</v>
      </c>
      <c r="CRR10">
        <f t="shared" si="90"/>
        <v>9</v>
      </c>
      <c r="CRS10">
        <f t="shared" si="90"/>
        <v>9</v>
      </c>
      <c r="CRT10">
        <f t="shared" si="90"/>
        <v>9</v>
      </c>
      <c r="CRU10">
        <f t="shared" si="90"/>
        <v>9</v>
      </c>
      <c r="CRV10">
        <f t="shared" si="90"/>
        <v>9</v>
      </c>
      <c r="CRW10">
        <f t="shared" si="90"/>
        <v>9</v>
      </c>
      <c r="CRX10">
        <f t="shared" si="90"/>
        <v>9</v>
      </c>
      <c r="CRY10">
        <f t="shared" si="90"/>
        <v>9</v>
      </c>
      <c r="CRZ10">
        <f t="shared" si="90"/>
        <v>9</v>
      </c>
      <c r="CSA10">
        <f t="shared" si="90"/>
        <v>8</v>
      </c>
      <c r="CSB10">
        <f t="shared" si="90"/>
        <v>8</v>
      </c>
      <c r="CSC10">
        <f t="shared" si="90"/>
        <v>8</v>
      </c>
      <c r="CSD10">
        <f t="shared" si="90"/>
        <v>8</v>
      </c>
      <c r="CSE10">
        <f t="shared" si="90"/>
        <v>8</v>
      </c>
      <c r="CSF10">
        <f t="shared" si="90"/>
        <v>8</v>
      </c>
      <c r="CSG10">
        <f t="shared" si="90"/>
        <v>8</v>
      </c>
      <c r="CSH10">
        <f t="shared" si="90"/>
        <v>8</v>
      </c>
      <c r="CSI10">
        <f t="shared" si="90"/>
        <v>8</v>
      </c>
      <c r="CSJ10">
        <f t="shared" si="90"/>
        <v>8</v>
      </c>
      <c r="CSK10">
        <f t="shared" si="90"/>
        <v>8</v>
      </c>
      <c r="CSL10">
        <f t="shared" si="90"/>
        <v>8</v>
      </c>
      <c r="CSM10">
        <f t="shared" si="90"/>
        <v>8</v>
      </c>
      <c r="CSN10">
        <f t="shared" si="90"/>
        <v>8</v>
      </c>
      <c r="CSO10">
        <f t="shared" si="90"/>
        <v>8</v>
      </c>
      <c r="CSP10">
        <f t="shared" si="90"/>
        <v>8</v>
      </c>
      <c r="CSQ10">
        <f t="shared" si="90"/>
        <v>8</v>
      </c>
      <c r="CSR10">
        <f t="shared" si="90"/>
        <v>8</v>
      </c>
      <c r="CSS10">
        <f t="shared" si="90"/>
        <v>8</v>
      </c>
      <c r="CST10">
        <f t="shared" si="90"/>
        <v>8</v>
      </c>
      <c r="CSU10">
        <f t="shared" si="90"/>
        <v>8</v>
      </c>
      <c r="CSV10">
        <f t="shared" si="90"/>
        <v>8</v>
      </c>
      <c r="CSW10">
        <f t="shared" si="90"/>
        <v>8</v>
      </c>
      <c r="CSX10">
        <f t="shared" si="90"/>
        <v>8</v>
      </c>
      <c r="CSY10">
        <f t="shared" si="90"/>
        <v>8</v>
      </c>
      <c r="CSZ10">
        <f t="shared" si="90"/>
        <v>8</v>
      </c>
      <c r="CTA10">
        <f t="shared" si="90"/>
        <v>8</v>
      </c>
      <c r="CTB10">
        <f t="shared" si="90"/>
        <v>8</v>
      </c>
      <c r="CTC10">
        <f t="shared" si="90"/>
        <v>8</v>
      </c>
      <c r="CTD10">
        <f t="shared" si="90"/>
        <v>8</v>
      </c>
      <c r="CTE10">
        <f t="shared" si="90"/>
        <v>8</v>
      </c>
      <c r="CTF10">
        <f t="shared" si="90"/>
        <v>8</v>
      </c>
      <c r="CTG10">
        <f t="shared" si="90"/>
        <v>8</v>
      </c>
      <c r="CTH10">
        <f t="shared" si="90"/>
        <v>8</v>
      </c>
      <c r="CTI10">
        <f t="shared" si="90"/>
        <v>8</v>
      </c>
      <c r="CTJ10">
        <f t="shared" si="90"/>
        <v>8</v>
      </c>
      <c r="CTK10">
        <f t="shared" si="90"/>
        <v>8</v>
      </c>
      <c r="CTL10">
        <f t="shared" si="90"/>
        <v>8</v>
      </c>
      <c r="CTM10">
        <f t="shared" si="90"/>
        <v>9</v>
      </c>
      <c r="CTN10">
        <f t="shared" si="90"/>
        <v>9</v>
      </c>
      <c r="CTO10">
        <f t="shared" ref="CTO10:CVZ10" si="91">$B10+IF(MOD(ROUND(CTO$7,1),FCLK_Period)&gt;=(FCLK_Period/2),0,1)</f>
        <v>9</v>
      </c>
      <c r="CTP10">
        <f t="shared" si="91"/>
        <v>9</v>
      </c>
      <c r="CTQ10">
        <f t="shared" si="91"/>
        <v>9</v>
      </c>
      <c r="CTR10">
        <f t="shared" si="91"/>
        <v>9</v>
      </c>
      <c r="CTS10">
        <f t="shared" si="91"/>
        <v>9</v>
      </c>
      <c r="CTT10">
        <f t="shared" si="91"/>
        <v>9</v>
      </c>
      <c r="CTU10">
        <f t="shared" si="91"/>
        <v>9</v>
      </c>
      <c r="CTV10">
        <f t="shared" si="91"/>
        <v>9</v>
      </c>
      <c r="CTW10">
        <f t="shared" si="91"/>
        <v>9</v>
      </c>
      <c r="CTX10">
        <f t="shared" si="91"/>
        <v>9</v>
      </c>
      <c r="CTY10">
        <f t="shared" si="91"/>
        <v>9</v>
      </c>
      <c r="CTZ10">
        <f t="shared" si="91"/>
        <v>9</v>
      </c>
      <c r="CUA10">
        <f t="shared" si="91"/>
        <v>9</v>
      </c>
      <c r="CUB10">
        <f t="shared" si="91"/>
        <v>9</v>
      </c>
      <c r="CUC10">
        <f t="shared" si="91"/>
        <v>9</v>
      </c>
      <c r="CUD10">
        <f t="shared" si="91"/>
        <v>9</v>
      </c>
      <c r="CUE10">
        <f t="shared" si="91"/>
        <v>9</v>
      </c>
      <c r="CUF10">
        <f t="shared" si="91"/>
        <v>9</v>
      </c>
      <c r="CUG10">
        <f t="shared" si="91"/>
        <v>9</v>
      </c>
      <c r="CUH10">
        <f t="shared" si="91"/>
        <v>9</v>
      </c>
      <c r="CUI10">
        <f t="shared" si="91"/>
        <v>9</v>
      </c>
      <c r="CUJ10">
        <f t="shared" si="91"/>
        <v>9</v>
      </c>
      <c r="CUK10">
        <f t="shared" si="91"/>
        <v>9</v>
      </c>
      <c r="CUL10">
        <f t="shared" si="91"/>
        <v>9</v>
      </c>
      <c r="CUM10">
        <f t="shared" si="91"/>
        <v>9</v>
      </c>
      <c r="CUN10">
        <f t="shared" si="91"/>
        <v>9</v>
      </c>
      <c r="CUO10">
        <f t="shared" si="91"/>
        <v>9</v>
      </c>
      <c r="CUP10">
        <f t="shared" si="91"/>
        <v>9</v>
      </c>
      <c r="CUQ10">
        <f t="shared" si="91"/>
        <v>9</v>
      </c>
      <c r="CUR10">
        <f t="shared" si="91"/>
        <v>9</v>
      </c>
      <c r="CUS10">
        <f t="shared" si="91"/>
        <v>9</v>
      </c>
      <c r="CUT10">
        <f t="shared" si="91"/>
        <v>9</v>
      </c>
      <c r="CUU10">
        <f t="shared" si="91"/>
        <v>9</v>
      </c>
      <c r="CUV10">
        <f t="shared" si="91"/>
        <v>9</v>
      </c>
      <c r="CUW10">
        <f t="shared" si="91"/>
        <v>9</v>
      </c>
      <c r="CUX10">
        <f t="shared" si="91"/>
        <v>8</v>
      </c>
      <c r="CUY10">
        <f t="shared" si="91"/>
        <v>8</v>
      </c>
      <c r="CUZ10">
        <f t="shared" si="91"/>
        <v>8</v>
      </c>
      <c r="CVA10">
        <f t="shared" si="91"/>
        <v>8</v>
      </c>
      <c r="CVB10">
        <f t="shared" si="91"/>
        <v>8</v>
      </c>
      <c r="CVC10">
        <f t="shared" si="91"/>
        <v>8</v>
      </c>
      <c r="CVD10">
        <f t="shared" si="91"/>
        <v>8</v>
      </c>
      <c r="CVE10">
        <f t="shared" si="91"/>
        <v>8</v>
      </c>
      <c r="CVF10">
        <f t="shared" si="91"/>
        <v>8</v>
      </c>
      <c r="CVG10">
        <f t="shared" si="91"/>
        <v>8</v>
      </c>
      <c r="CVH10">
        <f t="shared" si="91"/>
        <v>8</v>
      </c>
      <c r="CVI10">
        <f t="shared" si="91"/>
        <v>8</v>
      </c>
      <c r="CVJ10">
        <f t="shared" si="91"/>
        <v>8</v>
      </c>
      <c r="CVK10">
        <f t="shared" si="91"/>
        <v>8</v>
      </c>
      <c r="CVL10">
        <f t="shared" si="91"/>
        <v>8</v>
      </c>
      <c r="CVM10">
        <f t="shared" si="91"/>
        <v>8</v>
      </c>
      <c r="CVN10">
        <f t="shared" si="91"/>
        <v>8</v>
      </c>
      <c r="CVO10">
        <f t="shared" si="91"/>
        <v>8</v>
      </c>
      <c r="CVP10">
        <f t="shared" si="91"/>
        <v>8</v>
      </c>
      <c r="CVQ10">
        <f t="shared" si="91"/>
        <v>8</v>
      </c>
      <c r="CVR10">
        <f t="shared" si="91"/>
        <v>8</v>
      </c>
      <c r="CVS10">
        <f t="shared" si="91"/>
        <v>8</v>
      </c>
      <c r="CVT10">
        <f t="shared" si="91"/>
        <v>8</v>
      </c>
      <c r="CVU10">
        <f t="shared" si="91"/>
        <v>8</v>
      </c>
      <c r="CVV10">
        <f t="shared" si="91"/>
        <v>8</v>
      </c>
      <c r="CVW10">
        <f t="shared" si="91"/>
        <v>8</v>
      </c>
      <c r="CVX10">
        <f t="shared" si="91"/>
        <v>8</v>
      </c>
      <c r="CVY10">
        <f t="shared" si="91"/>
        <v>8</v>
      </c>
      <c r="CVZ10">
        <f t="shared" si="91"/>
        <v>8</v>
      </c>
      <c r="CWA10">
        <f t="shared" ref="CWA10:CYL10" si="92">$B10+IF(MOD(ROUND(CWA$7,1),FCLK_Period)&gt;=(FCLK_Period/2),0,1)</f>
        <v>8</v>
      </c>
      <c r="CWB10">
        <f t="shared" si="92"/>
        <v>8</v>
      </c>
      <c r="CWC10">
        <f t="shared" si="92"/>
        <v>8</v>
      </c>
      <c r="CWD10">
        <f t="shared" si="92"/>
        <v>8</v>
      </c>
      <c r="CWE10">
        <f t="shared" si="92"/>
        <v>8</v>
      </c>
      <c r="CWF10">
        <f t="shared" si="92"/>
        <v>8</v>
      </c>
      <c r="CWG10">
        <f t="shared" si="92"/>
        <v>8</v>
      </c>
      <c r="CWH10">
        <f t="shared" si="92"/>
        <v>8</v>
      </c>
      <c r="CWI10">
        <f t="shared" si="92"/>
        <v>8</v>
      </c>
      <c r="CWJ10">
        <f t="shared" si="92"/>
        <v>9</v>
      </c>
      <c r="CWK10">
        <f t="shared" si="92"/>
        <v>9</v>
      </c>
      <c r="CWL10">
        <f t="shared" si="92"/>
        <v>9</v>
      </c>
      <c r="CWM10">
        <f t="shared" si="92"/>
        <v>9</v>
      </c>
      <c r="CWN10">
        <f t="shared" si="92"/>
        <v>9</v>
      </c>
      <c r="CWO10">
        <f t="shared" si="92"/>
        <v>9</v>
      </c>
      <c r="CWP10">
        <f t="shared" si="92"/>
        <v>9</v>
      </c>
      <c r="CWQ10">
        <f t="shared" si="92"/>
        <v>9</v>
      </c>
      <c r="CWR10">
        <f t="shared" si="92"/>
        <v>9</v>
      </c>
      <c r="CWS10">
        <f t="shared" si="92"/>
        <v>9</v>
      </c>
      <c r="CWT10">
        <f t="shared" si="92"/>
        <v>9</v>
      </c>
      <c r="CWU10">
        <f t="shared" si="92"/>
        <v>9</v>
      </c>
      <c r="CWV10">
        <f t="shared" si="92"/>
        <v>9</v>
      </c>
      <c r="CWW10">
        <f t="shared" si="92"/>
        <v>9</v>
      </c>
      <c r="CWX10">
        <f t="shared" si="92"/>
        <v>9</v>
      </c>
      <c r="CWY10">
        <f t="shared" si="92"/>
        <v>9</v>
      </c>
      <c r="CWZ10">
        <f t="shared" si="92"/>
        <v>9</v>
      </c>
      <c r="CXA10">
        <f t="shared" si="92"/>
        <v>9</v>
      </c>
      <c r="CXB10">
        <f t="shared" si="92"/>
        <v>9</v>
      </c>
      <c r="CXC10">
        <f t="shared" si="92"/>
        <v>9</v>
      </c>
      <c r="CXD10">
        <f t="shared" si="92"/>
        <v>9</v>
      </c>
      <c r="CXE10">
        <f t="shared" si="92"/>
        <v>9</v>
      </c>
      <c r="CXF10">
        <f t="shared" si="92"/>
        <v>9</v>
      </c>
      <c r="CXG10">
        <f t="shared" si="92"/>
        <v>9</v>
      </c>
      <c r="CXH10">
        <f t="shared" si="92"/>
        <v>9</v>
      </c>
      <c r="CXI10">
        <f t="shared" si="92"/>
        <v>9</v>
      </c>
      <c r="CXJ10">
        <f t="shared" si="92"/>
        <v>9</v>
      </c>
      <c r="CXK10">
        <f t="shared" si="92"/>
        <v>9</v>
      </c>
      <c r="CXL10">
        <f t="shared" si="92"/>
        <v>9</v>
      </c>
      <c r="CXM10">
        <f t="shared" si="92"/>
        <v>9</v>
      </c>
      <c r="CXN10">
        <f t="shared" si="92"/>
        <v>9</v>
      </c>
      <c r="CXO10">
        <f t="shared" si="92"/>
        <v>9</v>
      </c>
      <c r="CXP10">
        <f t="shared" si="92"/>
        <v>9</v>
      </c>
      <c r="CXQ10">
        <f t="shared" si="92"/>
        <v>9</v>
      </c>
      <c r="CXR10">
        <f t="shared" si="92"/>
        <v>9</v>
      </c>
      <c r="CXS10">
        <f t="shared" si="92"/>
        <v>9</v>
      </c>
      <c r="CXT10">
        <f t="shared" si="92"/>
        <v>9</v>
      </c>
      <c r="CXU10">
        <f t="shared" si="92"/>
        <v>9</v>
      </c>
      <c r="CXV10">
        <f t="shared" si="92"/>
        <v>8</v>
      </c>
      <c r="CXW10">
        <f t="shared" si="92"/>
        <v>8</v>
      </c>
      <c r="CXX10">
        <f t="shared" si="92"/>
        <v>8</v>
      </c>
      <c r="CXY10">
        <f t="shared" si="92"/>
        <v>8</v>
      </c>
      <c r="CXZ10">
        <f t="shared" si="92"/>
        <v>8</v>
      </c>
      <c r="CYA10">
        <f t="shared" si="92"/>
        <v>8</v>
      </c>
      <c r="CYB10">
        <f t="shared" si="92"/>
        <v>8</v>
      </c>
      <c r="CYC10">
        <f t="shared" si="92"/>
        <v>8</v>
      </c>
      <c r="CYD10">
        <f t="shared" si="92"/>
        <v>8</v>
      </c>
      <c r="CYE10">
        <f t="shared" si="92"/>
        <v>8</v>
      </c>
      <c r="CYF10">
        <f t="shared" si="92"/>
        <v>8</v>
      </c>
      <c r="CYG10">
        <f t="shared" si="92"/>
        <v>8</v>
      </c>
      <c r="CYH10">
        <f t="shared" si="92"/>
        <v>8</v>
      </c>
      <c r="CYI10">
        <f t="shared" si="92"/>
        <v>8</v>
      </c>
      <c r="CYJ10">
        <f t="shared" si="92"/>
        <v>8</v>
      </c>
      <c r="CYK10">
        <f t="shared" si="92"/>
        <v>8</v>
      </c>
      <c r="CYL10">
        <f t="shared" si="92"/>
        <v>8</v>
      </c>
      <c r="CYM10">
        <f t="shared" ref="CYM10:DAX10" si="93">$B10+IF(MOD(ROUND(CYM$7,1),FCLK_Period)&gt;=(FCLK_Period/2),0,1)</f>
        <v>8</v>
      </c>
      <c r="CYN10">
        <f t="shared" si="93"/>
        <v>8</v>
      </c>
      <c r="CYO10">
        <f t="shared" si="93"/>
        <v>8</v>
      </c>
      <c r="CYP10">
        <f t="shared" si="93"/>
        <v>8</v>
      </c>
      <c r="CYQ10">
        <f t="shared" si="93"/>
        <v>8</v>
      </c>
      <c r="CYR10">
        <f t="shared" si="93"/>
        <v>8</v>
      </c>
      <c r="CYS10">
        <f t="shared" si="93"/>
        <v>8</v>
      </c>
      <c r="CYT10">
        <f t="shared" si="93"/>
        <v>8</v>
      </c>
      <c r="CYU10">
        <f t="shared" si="93"/>
        <v>8</v>
      </c>
      <c r="CYV10">
        <f t="shared" si="93"/>
        <v>8</v>
      </c>
      <c r="CYW10">
        <f t="shared" si="93"/>
        <v>8</v>
      </c>
      <c r="CYX10">
        <f t="shared" si="93"/>
        <v>8</v>
      </c>
      <c r="CYY10">
        <f t="shared" si="93"/>
        <v>8</v>
      </c>
      <c r="CYZ10">
        <f t="shared" si="93"/>
        <v>8</v>
      </c>
      <c r="CZA10">
        <f t="shared" si="93"/>
        <v>8</v>
      </c>
      <c r="CZB10">
        <f t="shared" si="93"/>
        <v>8</v>
      </c>
      <c r="CZC10">
        <f t="shared" si="93"/>
        <v>8</v>
      </c>
      <c r="CZD10">
        <f t="shared" si="93"/>
        <v>8</v>
      </c>
      <c r="CZE10">
        <f t="shared" si="93"/>
        <v>8</v>
      </c>
      <c r="CZF10">
        <f t="shared" si="93"/>
        <v>8</v>
      </c>
      <c r="CZG10">
        <f t="shared" si="93"/>
        <v>9</v>
      </c>
      <c r="CZH10">
        <f t="shared" si="93"/>
        <v>9</v>
      </c>
      <c r="CZI10">
        <f t="shared" si="93"/>
        <v>9</v>
      </c>
      <c r="CZJ10">
        <f t="shared" si="93"/>
        <v>9</v>
      </c>
      <c r="CZK10">
        <f t="shared" si="93"/>
        <v>9</v>
      </c>
      <c r="CZL10">
        <f t="shared" si="93"/>
        <v>9</v>
      </c>
      <c r="CZM10">
        <f t="shared" si="93"/>
        <v>9</v>
      </c>
      <c r="CZN10">
        <f t="shared" si="93"/>
        <v>9</v>
      </c>
      <c r="CZO10">
        <f t="shared" si="93"/>
        <v>9</v>
      </c>
      <c r="CZP10">
        <f t="shared" si="93"/>
        <v>9</v>
      </c>
      <c r="CZQ10">
        <f t="shared" si="93"/>
        <v>9</v>
      </c>
      <c r="CZR10">
        <f t="shared" si="93"/>
        <v>9</v>
      </c>
      <c r="CZS10">
        <f t="shared" si="93"/>
        <v>9</v>
      </c>
      <c r="CZT10">
        <f t="shared" si="93"/>
        <v>9</v>
      </c>
      <c r="CZU10">
        <f t="shared" si="93"/>
        <v>9</v>
      </c>
      <c r="CZV10">
        <f t="shared" si="93"/>
        <v>9</v>
      </c>
      <c r="CZW10">
        <f t="shared" si="93"/>
        <v>9</v>
      </c>
      <c r="CZX10">
        <f t="shared" si="93"/>
        <v>9</v>
      </c>
      <c r="CZY10">
        <f t="shared" si="93"/>
        <v>9</v>
      </c>
      <c r="CZZ10">
        <f t="shared" si="93"/>
        <v>9</v>
      </c>
      <c r="DAA10">
        <f t="shared" si="93"/>
        <v>9</v>
      </c>
      <c r="DAB10">
        <f t="shared" si="93"/>
        <v>9</v>
      </c>
      <c r="DAC10">
        <f t="shared" si="93"/>
        <v>9</v>
      </c>
      <c r="DAD10">
        <f t="shared" si="93"/>
        <v>9</v>
      </c>
      <c r="DAE10">
        <f t="shared" si="93"/>
        <v>9</v>
      </c>
      <c r="DAF10">
        <f t="shared" si="93"/>
        <v>9</v>
      </c>
      <c r="DAG10">
        <f t="shared" si="93"/>
        <v>9</v>
      </c>
      <c r="DAH10">
        <f t="shared" si="93"/>
        <v>9</v>
      </c>
      <c r="DAI10">
        <f t="shared" si="93"/>
        <v>9</v>
      </c>
      <c r="DAJ10">
        <f t="shared" si="93"/>
        <v>9</v>
      </c>
      <c r="DAK10">
        <f t="shared" si="93"/>
        <v>9</v>
      </c>
      <c r="DAL10">
        <f t="shared" si="93"/>
        <v>9</v>
      </c>
      <c r="DAM10">
        <f t="shared" si="93"/>
        <v>9</v>
      </c>
      <c r="DAN10">
        <f t="shared" si="93"/>
        <v>9</v>
      </c>
      <c r="DAO10">
        <f t="shared" si="93"/>
        <v>9</v>
      </c>
      <c r="DAP10">
        <f t="shared" si="93"/>
        <v>9</v>
      </c>
      <c r="DAQ10">
        <f t="shared" si="93"/>
        <v>9</v>
      </c>
      <c r="DAR10">
        <f t="shared" si="93"/>
        <v>9</v>
      </c>
      <c r="DAS10">
        <f t="shared" si="93"/>
        <v>8</v>
      </c>
      <c r="DAT10">
        <f t="shared" si="93"/>
        <v>8</v>
      </c>
      <c r="DAU10">
        <f t="shared" si="93"/>
        <v>8</v>
      </c>
      <c r="DAV10">
        <f t="shared" si="93"/>
        <v>8</v>
      </c>
      <c r="DAW10">
        <f t="shared" si="93"/>
        <v>8</v>
      </c>
      <c r="DAX10">
        <f t="shared" si="93"/>
        <v>8</v>
      </c>
      <c r="DAY10">
        <f t="shared" ref="DAY10:DDJ10" si="94">$B10+IF(MOD(ROUND(DAY$7,1),FCLK_Period)&gt;=(FCLK_Period/2),0,1)</f>
        <v>8</v>
      </c>
      <c r="DAZ10">
        <f t="shared" si="94"/>
        <v>8</v>
      </c>
      <c r="DBA10">
        <f t="shared" si="94"/>
        <v>8</v>
      </c>
      <c r="DBB10">
        <f t="shared" si="94"/>
        <v>8</v>
      </c>
      <c r="DBC10">
        <f t="shared" si="94"/>
        <v>8</v>
      </c>
      <c r="DBD10">
        <f t="shared" si="94"/>
        <v>8</v>
      </c>
      <c r="DBE10">
        <f t="shared" si="94"/>
        <v>8</v>
      </c>
      <c r="DBF10">
        <f t="shared" si="94"/>
        <v>8</v>
      </c>
      <c r="DBG10">
        <f t="shared" si="94"/>
        <v>8</v>
      </c>
      <c r="DBH10">
        <f t="shared" si="94"/>
        <v>8</v>
      </c>
      <c r="DBI10">
        <f t="shared" si="94"/>
        <v>8</v>
      </c>
      <c r="DBJ10">
        <f t="shared" si="94"/>
        <v>8</v>
      </c>
      <c r="DBK10">
        <f t="shared" si="94"/>
        <v>8</v>
      </c>
      <c r="DBL10">
        <f t="shared" si="94"/>
        <v>8</v>
      </c>
      <c r="DBM10">
        <f t="shared" si="94"/>
        <v>8</v>
      </c>
      <c r="DBN10">
        <f t="shared" si="94"/>
        <v>8</v>
      </c>
      <c r="DBO10">
        <f t="shared" si="94"/>
        <v>8</v>
      </c>
      <c r="DBP10">
        <f t="shared" si="94"/>
        <v>8</v>
      </c>
      <c r="DBQ10">
        <f t="shared" si="94"/>
        <v>8</v>
      </c>
      <c r="DBR10">
        <f t="shared" si="94"/>
        <v>8</v>
      </c>
      <c r="DBS10">
        <f t="shared" si="94"/>
        <v>8</v>
      </c>
      <c r="DBT10">
        <f t="shared" si="94"/>
        <v>8</v>
      </c>
      <c r="DBU10">
        <f t="shared" si="94"/>
        <v>8</v>
      </c>
      <c r="DBV10">
        <f t="shared" si="94"/>
        <v>8</v>
      </c>
      <c r="DBW10">
        <f t="shared" si="94"/>
        <v>8</v>
      </c>
      <c r="DBX10">
        <f t="shared" si="94"/>
        <v>8</v>
      </c>
      <c r="DBY10">
        <f t="shared" si="94"/>
        <v>8</v>
      </c>
      <c r="DBZ10">
        <f t="shared" si="94"/>
        <v>8</v>
      </c>
      <c r="DCA10">
        <f t="shared" si="94"/>
        <v>8</v>
      </c>
      <c r="DCB10">
        <f t="shared" si="94"/>
        <v>8</v>
      </c>
      <c r="DCC10">
        <f t="shared" si="94"/>
        <v>8</v>
      </c>
      <c r="DCD10">
        <f t="shared" si="94"/>
        <v>9</v>
      </c>
      <c r="DCE10">
        <f t="shared" si="94"/>
        <v>9</v>
      </c>
      <c r="DCF10">
        <f t="shared" si="94"/>
        <v>9</v>
      </c>
      <c r="DCG10">
        <f t="shared" si="94"/>
        <v>9</v>
      </c>
      <c r="DCH10">
        <f t="shared" si="94"/>
        <v>9</v>
      </c>
      <c r="DCI10">
        <f t="shared" si="94"/>
        <v>9</v>
      </c>
      <c r="DCJ10">
        <f t="shared" si="94"/>
        <v>9</v>
      </c>
      <c r="DCK10">
        <f t="shared" si="94"/>
        <v>9</v>
      </c>
      <c r="DCL10">
        <f t="shared" si="94"/>
        <v>9</v>
      </c>
      <c r="DCM10">
        <f t="shared" si="94"/>
        <v>9</v>
      </c>
      <c r="DCN10">
        <f t="shared" si="94"/>
        <v>9</v>
      </c>
      <c r="DCO10">
        <f t="shared" si="94"/>
        <v>9</v>
      </c>
      <c r="DCP10">
        <f t="shared" si="94"/>
        <v>9</v>
      </c>
      <c r="DCQ10">
        <f t="shared" si="94"/>
        <v>9</v>
      </c>
      <c r="DCR10">
        <f t="shared" si="94"/>
        <v>9</v>
      </c>
      <c r="DCS10">
        <f t="shared" si="94"/>
        <v>9</v>
      </c>
      <c r="DCT10">
        <f t="shared" si="94"/>
        <v>9</v>
      </c>
      <c r="DCU10">
        <f t="shared" si="94"/>
        <v>9</v>
      </c>
      <c r="DCV10">
        <f t="shared" si="94"/>
        <v>9</v>
      </c>
      <c r="DCW10">
        <f t="shared" si="94"/>
        <v>9</v>
      </c>
      <c r="DCX10">
        <f t="shared" si="94"/>
        <v>9</v>
      </c>
      <c r="DCY10">
        <f t="shared" si="94"/>
        <v>9</v>
      </c>
      <c r="DCZ10">
        <f t="shared" si="94"/>
        <v>9</v>
      </c>
      <c r="DDA10">
        <f t="shared" si="94"/>
        <v>9</v>
      </c>
      <c r="DDB10">
        <f t="shared" si="94"/>
        <v>9</v>
      </c>
      <c r="DDC10">
        <f t="shared" si="94"/>
        <v>9</v>
      </c>
      <c r="DDD10">
        <f t="shared" si="94"/>
        <v>9</v>
      </c>
      <c r="DDE10">
        <f t="shared" si="94"/>
        <v>9</v>
      </c>
      <c r="DDF10">
        <f t="shared" si="94"/>
        <v>9</v>
      </c>
      <c r="DDG10">
        <f t="shared" si="94"/>
        <v>9</v>
      </c>
      <c r="DDH10">
        <f t="shared" si="94"/>
        <v>9</v>
      </c>
      <c r="DDI10">
        <f t="shared" si="94"/>
        <v>9</v>
      </c>
      <c r="DDJ10">
        <f t="shared" si="94"/>
        <v>9</v>
      </c>
      <c r="DDK10">
        <f t="shared" ref="DDK10:DFV10" si="95">$B10+IF(MOD(ROUND(DDK$7,1),FCLK_Period)&gt;=(FCLK_Period/2),0,1)</f>
        <v>9</v>
      </c>
      <c r="DDL10">
        <f t="shared" si="95"/>
        <v>9</v>
      </c>
      <c r="DDM10">
        <f t="shared" si="95"/>
        <v>9</v>
      </c>
      <c r="DDN10">
        <f t="shared" si="95"/>
        <v>9</v>
      </c>
      <c r="DDO10">
        <f t="shared" si="95"/>
        <v>9</v>
      </c>
      <c r="DDP10">
        <f t="shared" si="95"/>
        <v>8</v>
      </c>
      <c r="DDQ10">
        <f t="shared" si="95"/>
        <v>8</v>
      </c>
      <c r="DDR10">
        <f t="shared" si="95"/>
        <v>8</v>
      </c>
      <c r="DDS10">
        <f t="shared" si="95"/>
        <v>8</v>
      </c>
      <c r="DDT10">
        <f t="shared" si="95"/>
        <v>8</v>
      </c>
      <c r="DDU10">
        <f t="shared" si="95"/>
        <v>8</v>
      </c>
      <c r="DDV10">
        <f t="shared" si="95"/>
        <v>8</v>
      </c>
      <c r="DDW10">
        <f t="shared" si="95"/>
        <v>8</v>
      </c>
      <c r="DDX10">
        <f t="shared" si="95"/>
        <v>8</v>
      </c>
      <c r="DDY10">
        <f t="shared" si="95"/>
        <v>8</v>
      </c>
      <c r="DDZ10">
        <f t="shared" si="95"/>
        <v>8</v>
      </c>
      <c r="DEA10">
        <f t="shared" si="95"/>
        <v>8</v>
      </c>
      <c r="DEB10">
        <f t="shared" si="95"/>
        <v>8</v>
      </c>
      <c r="DEC10">
        <f t="shared" si="95"/>
        <v>8</v>
      </c>
      <c r="DED10">
        <f t="shared" si="95"/>
        <v>8</v>
      </c>
      <c r="DEE10">
        <f t="shared" si="95"/>
        <v>8</v>
      </c>
      <c r="DEF10">
        <f t="shared" si="95"/>
        <v>8</v>
      </c>
      <c r="DEG10">
        <f t="shared" si="95"/>
        <v>8</v>
      </c>
      <c r="DEH10">
        <f t="shared" si="95"/>
        <v>8</v>
      </c>
      <c r="DEI10">
        <f t="shared" si="95"/>
        <v>8</v>
      </c>
      <c r="DEJ10">
        <f t="shared" si="95"/>
        <v>8</v>
      </c>
      <c r="DEK10">
        <f t="shared" si="95"/>
        <v>8</v>
      </c>
      <c r="DEL10">
        <f t="shared" si="95"/>
        <v>8</v>
      </c>
      <c r="DEM10">
        <f t="shared" si="95"/>
        <v>8</v>
      </c>
      <c r="DEN10">
        <f t="shared" si="95"/>
        <v>8</v>
      </c>
      <c r="DEO10">
        <f t="shared" si="95"/>
        <v>8</v>
      </c>
      <c r="DEP10">
        <f t="shared" si="95"/>
        <v>8</v>
      </c>
      <c r="DEQ10">
        <f t="shared" si="95"/>
        <v>8</v>
      </c>
      <c r="DER10">
        <f t="shared" si="95"/>
        <v>8</v>
      </c>
      <c r="DES10">
        <f t="shared" si="95"/>
        <v>8</v>
      </c>
      <c r="DET10">
        <f t="shared" si="95"/>
        <v>8</v>
      </c>
      <c r="DEU10">
        <f t="shared" si="95"/>
        <v>8</v>
      </c>
      <c r="DEV10">
        <f t="shared" si="95"/>
        <v>8</v>
      </c>
      <c r="DEW10">
        <f t="shared" si="95"/>
        <v>8</v>
      </c>
      <c r="DEX10">
        <f t="shared" si="95"/>
        <v>8</v>
      </c>
      <c r="DEY10">
        <f t="shared" si="95"/>
        <v>8</v>
      </c>
      <c r="DEZ10">
        <f t="shared" si="95"/>
        <v>8</v>
      </c>
      <c r="DFA10">
        <f t="shared" si="95"/>
        <v>8</v>
      </c>
      <c r="DFB10">
        <f t="shared" si="95"/>
        <v>9</v>
      </c>
      <c r="DFC10">
        <f t="shared" si="95"/>
        <v>9</v>
      </c>
      <c r="DFD10">
        <f t="shared" si="95"/>
        <v>9</v>
      </c>
      <c r="DFE10">
        <f t="shared" si="95"/>
        <v>9</v>
      </c>
      <c r="DFF10">
        <f t="shared" si="95"/>
        <v>9</v>
      </c>
      <c r="DFG10">
        <f t="shared" si="95"/>
        <v>9</v>
      </c>
      <c r="DFH10">
        <f t="shared" si="95"/>
        <v>9</v>
      </c>
      <c r="DFI10">
        <f t="shared" si="95"/>
        <v>9</v>
      </c>
      <c r="DFJ10">
        <f t="shared" si="95"/>
        <v>9</v>
      </c>
      <c r="DFK10">
        <f t="shared" si="95"/>
        <v>9</v>
      </c>
      <c r="DFL10">
        <f t="shared" si="95"/>
        <v>9</v>
      </c>
      <c r="DFM10">
        <f t="shared" si="95"/>
        <v>9</v>
      </c>
      <c r="DFN10">
        <f t="shared" si="95"/>
        <v>9</v>
      </c>
      <c r="DFO10">
        <f t="shared" si="95"/>
        <v>9</v>
      </c>
      <c r="DFP10">
        <f t="shared" si="95"/>
        <v>9</v>
      </c>
      <c r="DFQ10">
        <f t="shared" si="95"/>
        <v>9</v>
      </c>
      <c r="DFR10">
        <f t="shared" si="95"/>
        <v>9</v>
      </c>
      <c r="DFS10">
        <f t="shared" si="95"/>
        <v>9</v>
      </c>
      <c r="DFT10">
        <f t="shared" si="95"/>
        <v>9</v>
      </c>
      <c r="DFU10">
        <f t="shared" si="95"/>
        <v>9</v>
      </c>
      <c r="DFV10">
        <f t="shared" si="95"/>
        <v>9</v>
      </c>
      <c r="DFW10">
        <f t="shared" ref="DFW10:DIH10" si="96">$B10+IF(MOD(ROUND(DFW$7,1),FCLK_Period)&gt;=(FCLK_Period/2),0,1)</f>
        <v>9</v>
      </c>
      <c r="DFX10">
        <f t="shared" si="96"/>
        <v>9</v>
      </c>
      <c r="DFY10">
        <f t="shared" si="96"/>
        <v>9</v>
      </c>
      <c r="DFZ10">
        <f t="shared" si="96"/>
        <v>9</v>
      </c>
      <c r="DGA10">
        <f t="shared" si="96"/>
        <v>9</v>
      </c>
      <c r="DGB10">
        <f t="shared" si="96"/>
        <v>9</v>
      </c>
      <c r="DGC10">
        <f t="shared" si="96"/>
        <v>9</v>
      </c>
      <c r="DGD10">
        <f t="shared" si="96"/>
        <v>9</v>
      </c>
      <c r="DGE10">
        <f t="shared" si="96"/>
        <v>9</v>
      </c>
      <c r="DGF10">
        <f t="shared" si="96"/>
        <v>9</v>
      </c>
      <c r="DGG10">
        <f t="shared" si="96"/>
        <v>9</v>
      </c>
      <c r="DGH10">
        <f t="shared" si="96"/>
        <v>9</v>
      </c>
      <c r="DGI10">
        <f t="shared" si="96"/>
        <v>9</v>
      </c>
      <c r="DGJ10">
        <f t="shared" si="96"/>
        <v>9</v>
      </c>
      <c r="DGK10">
        <f t="shared" si="96"/>
        <v>9</v>
      </c>
      <c r="DGL10">
        <f t="shared" si="96"/>
        <v>9</v>
      </c>
      <c r="DGM10">
        <f t="shared" si="96"/>
        <v>8</v>
      </c>
      <c r="DGN10">
        <f t="shared" si="96"/>
        <v>8</v>
      </c>
      <c r="DGO10">
        <f t="shared" si="96"/>
        <v>8</v>
      </c>
      <c r="DGP10">
        <f t="shared" si="96"/>
        <v>8</v>
      </c>
      <c r="DGQ10">
        <f t="shared" si="96"/>
        <v>8</v>
      </c>
      <c r="DGR10">
        <f t="shared" si="96"/>
        <v>8</v>
      </c>
      <c r="DGS10">
        <f t="shared" si="96"/>
        <v>8</v>
      </c>
      <c r="DGT10">
        <f t="shared" si="96"/>
        <v>8</v>
      </c>
      <c r="DGU10">
        <f t="shared" si="96"/>
        <v>8</v>
      </c>
      <c r="DGV10">
        <f t="shared" si="96"/>
        <v>8</v>
      </c>
      <c r="DGW10">
        <f t="shared" si="96"/>
        <v>8</v>
      </c>
      <c r="DGX10">
        <f t="shared" si="96"/>
        <v>8</v>
      </c>
      <c r="DGY10">
        <f t="shared" si="96"/>
        <v>8</v>
      </c>
      <c r="DGZ10">
        <f t="shared" si="96"/>
        <v>8</v>
      </c>
      <c r="DHA10">
        <f t="shared" si="96"/>
        <v>8</v>
      </c>
      <c r="DHB10">
        <f t="shared" si="96"/>
        <v>8</v>
      </c>
      <c r="DHC10">
        <f t="shared" si="96"/>
        <v>8</v>
      </c>
      <c r="DHD10">
        <f t="shared" si="96"/>
        <v>8</v>
      </c>
      <c r="DHE10">
        <f t="shared" si="96"/>
        <v>8</v>
      </c>
      <c r="DHF10">
        <f t="shared" si="96"/>
        <v>8</v>
      </c>
      <c r="DHG10">
        <f t="shared" si="96"/>
        <v>8</v>
      </c>
      <c r="DHH10">
        <f t="shared" si="96"/>
        <v>8</v>
      </c>
      <c r="DHI10">
        <f t="shared" si="96"/>
        <v>8</v>
      </c>
      <c r="DHJ10">
        <f t="shared" si="96"/>
        <v>8</v>
      </c>
      <c r="DHK10">
        <f t="shared" si="96"/>
        <v>8</v>
      </c>
      <c r="DHL10">
        <f t="shared" si="96"/>
        <v>8</v>
      </c>
      <c r="DHM10">
        <f t="shared" si="96"/>
        <v>8</v>
      </c>
      <c r="DHN10">
        <f t="shared" si="96"/>
        <v>8</v>
      </c>
      <c r="DHO10">
        <f t="shared" si="96"/>
        <v>8</v>
      </c>
      <c r="DHP10">
        <f t="shared" si="96"/>
        <v>8</v>
      </c>
      <c r="DHQ10">
        <f t="shared" si="96"/>
        <v>8</v>
      </c>
      <c r="DHR10">
        <f t="shared" si="96"/>
        <v>8</v>
      </c>
      <c r="DHS10">
        <f t="shared" si="96"/>
        <v>8</v>
      </c>
      <c r="DHT10">
        <f t="shared" si="96"/>
        <v>8</v>
      </c>
      <c r="DHU10">
        <f t="shared" si="96"/>
        <v>8</v>
      </c>
      <c r="DHV10">
        <f t="shared" si="96"/>
        <v>8</v>
      </c>
      <c r="DHW10">
        <f t="shared" si="96"/>
        <v>8</v>
      </c>
      <c r="DHX10">
        <f t="shared" si="96"/>
        <v>8</v>
      </c>
      <c r="DHY10">
        <f t="shared" si="96"/>
        <v>9</v>
      </c>
      <c r="DHZ10">
        <f t="shared" si="96"/>
        <v>9</v>
      </c>
      <c r="DIA10">
        <f t="shared" si="96"/>
        <v>9</v>
      </c>
      <c r="DIB10">
        <f t="shared" si="96"/>
        <v>9</v>
      </c>
      <c r="DIC10">
        <f t="shared" si="96"/>
        <v>9</v>
      </c>
      <c r="DID10">
        <f t="shared" si="96"/>
        <v>9</v>
      </c>
      <c r="DIE10">
        <f t="shared" si="96"/>
        <v>9</v>
      </c>
      <c r="DIF10">
        <f t="shared" si="96"/>
        <v>9</v>
      </c>
      <c r="DIG10">
        <f t="shared" si="96"/>
        <v>9</v>
      </c>
      <c r="DIH10">
        <f t="shared" si="96"/>
        <v>9</v>
      </c>
      <c r="DII10">
        <f t="shared" ref="DII10:DKT10" si="97">$B10+IF(MOD(ROUND(DII$7,1),FCLK_Period)&gt;=(FCLK_Period/2),0,1)</f>
        <v>9</v>
      </c>
      <c r="DIJ10">
        <f t="shared" si="97"/>
        <v>9</v>
      </c>
      <c r="DIK10">
        <f t="shared" si="97"/>
        <v>9</v>
      </c>
      <c r="DIL10">
        <f t="shared" si="97"/>
        <v>9</v>
      </c>
      <c r="DIM10">
        <f t="shared" si="97"/>
        <v>9</v>
      </c>
      <c r="DIN10">
        <f t="shared" si="97"/>
        <v>9</v>
      </c>
      <c r="DIO10">
        <f t="shared" si="97"/>
        <v>9</v>
      </c>
      <c r="DIP10">
        <f t="shared" si="97"/>
        <v>9</v>
      </c>
      <c r="DIQ10">
        <f t="shared" si="97"/>
        <v>9</v>
      </c>
      <c r="DIR10">
        <f t="shared" si="97"/>
        <v>9</v>
      </c>
      <c r="DIS10">
        <f t="shared" si="97"/>
        <v>9</v>
      </c>
      <c r="DIT10">
        <f t="shared" si="97"/>
        <v>9</v>
      </c>
      <c r="DIU10">
        <f t="shared" si="97"/>
        <v>9</v>
      </c>
      <c r="DIV10">
        <f t="shared" si="97"/>
        <v>9</v>
      </c>
      <c r="DIW10">
        <f t="shared" si="97"/>
        <v>9</v>
      </c>
      <c r="DIX10">
        <f t="shared" si="97"/>
        <v>9</v>
      </c>
      <c r="DIY10">
        <f t="shared" si="97"/>
        <v>9</v>
      </c>
      <c r="DIZ10">
        <f t="shared" si="97"/>
        <v>9</v>
      </c>
      <c r="DJA10">
        <f t="shared" si="97"/>
        <v>9</v>
      </c>
      <c r="DJB10">
        <f t="shared" si="97"/>
        <v>9</v>
      </c>
      <c r="DJC10">
        <f t="shared" si="97"/>
        <v>9</v>
      </c>
      <c r="DJD10">
        <f t="shared" si="97"/>
        <v>9</v>
      </c>
      <c r="DJE10">
        <f t="shared" si="97"/>
        <v>9</v>
      </c>
      <c r="DJF10">
        <f t="shared" si="97"/>
        <v>9</v>
      </c>
      <c r="DJG10">
        <f t="shared" si="97"/>
        <v>9</v>
      </c>
      <c r="DJH10">
        <f t="shared" si="97"/>
        <v>9</v>
      </c>
      <c r="DJI10">
        <f t="shared" si="97"/>
        <v>9</v>
      </c>
      <c r="DJJ10">
        <f t="shared" si="97"/>
        <v>8</v>
      </c>
      <c r="DJK10">
        <f t="shared" si="97"/>
        <v>8</v>
      </c>
      <c r="DJL10">
        <f t="shared" si="97"/>
        <v>8</v>
      </c>
      <c r="DJM10">
        <f t="shared" si="97"/>
        <v>8</v>
      </c>
      <c r="DJN10">
        <f t="shared" si="97"/>
        <v>8</v>
      </c>
      <c r="DJO10">
        <f t="shared" si="97"/>
        <v>8</v>
      </c>
      <c r="DJP10">
        <f t="shared" si="97"/>
        <v>8</v>
      </c>
      <c r="DJQ10">
        <f t="shared" si="97"/>
        <v>8</v>
      </c>
      <c r="DJR10">
        <f t="shared" si="97"/>
        <v>8</v>
      </c>
      <c r="DJS10">
        <f t="shared" si="97"/>
        <v>8</v>
      </c>
      <c r="DJT10">
        <f t="shared" si="97"/>
        <v>8</v>
      </c>
      <c r="DJU10">
        <f t="shared" si="97"/>
        <v>8</v>
      </c>
      <c r="DJV10">
        <f t="shared" si="97"/>
        <v>8</v>
      </c>
      <c r="DJW10">
        <f t="shared" si="97"/>
        <v>8</v>
      </c>
      <c r="DJX10">
        <f t="shared" si="97"/>
        <v>8</v>
      </c>
      <c r="DJY10">
        <f t="shared" si="97"/>
        <v>8</v>
      </c>
      <c r="DJZ10">
        <f t="shared" si="97"/>
        <v>8</v>
      </c>
      <c r="DKA10">
        <f t="shared" si="97"/>
        <v>8</v>
      </c>
      <c r="DKB10">
        <f t="shared" si="97"/>
        <v>8</v>
      </c>
      <c r="DKC10">
        <f t="shared" si="97"/>
        <v>8</v>
      </c>
      <c r="DKD10">
        <f t="shared" si="97"/>
        <v>8</v>
      </c>
      <c r="DKE10">
        <f t="shared" si="97"/>
        <v>8</v>
      </c>
      <c r="DKF10">
        <f t="shared" si="97"/>
        <v>8</v>
      </c>
      <c r="DKG10">
        <f t="shared" si="97"/>
        <v>8</v>
      </c>
      <c r="DKH10">
        <f t="shared" si="97"/>
        <v>8</v>
      </c>
      <c r="DKI10">
        <f t="shared" si="97"/>
        <v>8</v>
      </c>
      <c r="DKJ10">
        <f t="shared" si="97"/>
        <v>8</v>
      </c>
      <c r="DKK10">
        <f t="shared" si="97"/>
        <v>8</v>
      </c>
      <c r="DKL10">
        <f t="shared" si="97"/>
        <v>8</v>
      </c>
      <c r="DKM10">
        <f t="shared" si="97"/>
        <v>8</v>
      </c>
      <c r="DKN10">
        <f t="shared" si="97"/>
        <v>8</v>
      </c>
      <c r="DKO10">
        <f t="shared" si="97"/>
        <v>8</v>
      </c>
      <c r="DKP10">
        <f t="shared" si="97"/>
        <v>8</v>
      </c>
      <c r="DKQ10">
        <f t="shared" si="97"/>
        <v>8</v>
      </c>
      <c r="DKR10">
        <f t="shared" si="97"/>
        <v>8</v>
      </c>
      <c r="DKS10">
        <f t="shared" si="97"/>
        <v>8</v>
      </c>
      <c r="DKT10">
        <f t="shared" si="97"/>
        <v>8</v>
      </c>
      <c r="DKU10">
        <f t="shared" ref="DKU10:DNF10" si="98">$B10+IF(MOD(ROUND(DKU$7,1),FCLK_Period)&gt;=(FCLK_Period/2),0,1)</f>
        <v>8</v>
      </c>
      <c r="DKV10">
        <f t="shared" si="98"/>
        <v>9</v>
      </c>
      <c r="DKW10">
        <f t="shared" si="98"/>
        <v>9</v>
      </c>
      <c r="DKX10">
        <f t="shared" si="98"/>
        <v>9</v>
      </c>
      <c r="DKY10">
        <f t="shared" si="98"/>
        <v>9</v>
      </c>
      <c r="DKZ10">
        <f t="shared" si="98"/>
        <v>9</v>
      </c>
      <c r="DLA10">
        <f t="shared" si="98"/>
        <v>9</v>
      </c>
      <c r="DLB10">
        <f t="shared" si="98"/>
        <v>9</v>
      </c>
      <c r="DLC10">
        <f t="shared" si="98"/>
        <v>9</v>
      </c>
      <c r="DLD10">
        <f t="shared" si="98"/>
        <v>9</v>
      </c>
      <c r="DLE10">
        <f t="shared" si="98"/>
        <v>9</v>
      </c>
      <c r="DLF10">
        <f t="shared" si="98"/>
        <v>9</v>
      </c>
      <c r="DLG10">
        <f t="shared" si="98"/>
        <v>9</v>
      </c>
      <c r="DLH10">
        <f t="shared" si="98"/>
        <v>9</v>
      </c>
      <c r="DLI10">
        <f t="shared" si="98"/>
        <v>9</v>
      </c>
      <c r="DLJ10">
        <f t="shared" si="98"/>
        <v>9</v>
      </c>
      <c r="DLK10">
        <f t="shared" si="98"/>
        <v>9</v>
      </c>
      <c r="DLL10">
        <f t="shared" si="98"/>
        <v>9</v>
      </c>
      <c r="DLM10">
        <f t="shared" si="98"/>
        <v>9</v>
      </c>
      <c r="DLN10">
        <f t="shared" si="98"/>
        <v>9</v>
      </c>
      <c r="DLO10">
        <f t="shared" si="98"/>
        <v>9</v>
      </c>
      <c r="DLP10">
        <f t="shared" si="98"/>
        <v>9</v>
      </c>
      <c r="DLQ10">
        <f t="shared" si="98"/>
        <v>9</v>
      </c>
      <c r="DLR10">
        <f t="shared" si="98"/>
        <v>9</v>
      </c>
      <c r="DLS10">
        <f t="shared" si="98"/>
        <v>9</v>
      </c>
      <c r="DLT10">
        <f t="shared" si="98"/>
        <v>9</v>
      </c>
      <c r="DLU10">
        <f t="shared" si="98"/>
        <v>9</v>
      </c>
      <c r="DLV10">
        <f t="shared" si="98"/>
        <v>9</v>
      </c>
      <c r="DLW10">
        <f t="shared" si="98"/>
        <v>9</v>
      </c>
      <c r="DLX10">
        <f t="shared" si="98"/>
        <v>9</v>
      </c>
      <c r="DLY10">
        <f t="shared" si="98"/>
        <v>9</v>
      </c>
      <c r="DLZ10">
        <f t="shared" si="98"/>
        <v>9</v>
      </c>
      <c r="DMA10">
        <f t="shared" si="98"/>
        <v>9</v>
      </c>
      <c r="DMB10">
        <f t="shared" si="98"/>
        <v>9</v>
      </c>
      <c r="DMC10">
        <f t="shared" si="98"/>
        <v>9</v>
      </c>
      <c r="DMD10">
        <f t="shared" si="98"/>
        <v>9</v>
      </c>
      <c r="DME10">
        <f t="shared" si="98"/>
        <v>9</v>
      </c>
      <c r="DMF10">
        <f t="shared" si="98"/>
        <v>9</v>
      </c>
      <c r="DMG10">
        <f t="shared" si="98"/>
        <v>9</v>
      </c>
      <c r="DMH10">
        <f t="shared" si="98"/>
        <v>8</v>
      </c>
      <c r="DMI10">
        <f t="shared" si="98"/>
        <v>8</v>
      </c>
      <c r="DMJ10">
        <f t="shared" si="98"/>
        <v>8</v>
      </c>
      <c r="DMK10">
        <f t="shared" si="98"/>
        <v>8</v>
      </c>
      <c r="DML10">
        <f t="shared" si="98"/>
        <v>8</v>
      </c>
      <c r="DMM10">
        <f t="shared" si="98"/>
        <v>8</v>
      </c>
      <c r="DMN10">
        <f t="shared" si="98"/>
        <v>8</v>
      </c>
      <c r="DMO10">
        <f t="shared" si="98"/>
        <v>8</v>
      </c>
      <c r="DMP10">
        <f t="shared" si="98"/>
        <v>8</v>
      </c>
      <c r="DMQ10">
        <f t="shared" si="98"/>
        <v>8</v>
      </c>
      <c r="DMR10">
        <f t="shared" si="98"/>
        <v>8</v>
      </c>
      <c r="DMS10">
        <f t="shared" si="98"/>
        <v>8</v>
      </c>
      <c r="DMT10">
        <f t="shared" si="98"/>
        <v>8</v>
      </c>
      <c r="DMU10">
        <f t="shared" si="98"/>
        <v>8</v>
      </c>
      <c r="DMV10">
        <f t="shared" si="98"/>
        <v>8</v>
      </c>
      <c r="DMW10">
        <f t="shared" si="98"/>
        <v>8</v>
      </c>
      <c r="DMX10">
        <f t="shared" si="98"/>
        <v>8</v>
      </c>
      <c r="DMY10">
        <f t="shared" si="98"/>
        <v>8</v>
      </c>
      <c r="DMZ10">
        <f t="shared" si="98"/>
        <v>8</v>
      </c>
      <c r="DNA10">
        <f t="shared" si="98"/>
        <v>8</v>
      </c>
      <c r="DNB10">
        <f t="shared" si="98"/>
        <v>8</v>
      </c>
      <c r="DNC10">
        <f t="shared" si="98"/>
        <v>8</v>
      </c>
      <c r="DND10">
        <f t="shared" si="98"/>
        <v>8</v>
      </c>
      <c r="DNE10">
        <f t="shared" si="98"/>
        <v>8</v>
      </c>
      <c r="DNF10">
        <f t="shared" si="98"/>
        <v>8</v>
      </c>
      <c r="DNG10">
        <f t="shared" ref="DNG10:DOK10" si="99">$B10+IF(MOD(ROUND(DNG$7,1),FCLK_Period)&gt;=(FCLK_Period/2),0,1)</f>
        <v>8</v>
      </c>
      <c r="DNH10">
        <f t="shared" si="99"/>
        <v>8</v>
      </c>
      <c r="DNI10">
        <f t="shared" si="99"/>
        <v>8</v>
      </c>
      <c r="DNJ10">
        <f t="shared" si="99"/>
        <v>8</v>
      </c>
      <c r="DNK10">
        <f t="shared" si="99"/>
        <v>8</v>
      </c>
      <c r="DNL10">
        <f t="shared" si="99"/>
        <v>8</v>
      </c>
      <c r="DNM10">
        <f t="shared" si="99"/>
        <v>8</v>
      </c>
      <c r="DNN10">
        <f t="shared" si="99"/>
        <v>8</v>
      </c>
      <c r="DNO10">
        <f t="shared" si="99"/>
        <v>8</v>
      </c>
      <c r="DNP10">
        <f t="shared" si="99"/>
        <v>8</v>
      </c>
      <c r="DNQ10">
        <f t="shared" si="99"/>
        <v>8</v>
      </c>
      <c r="DNR10">
        <f t="shared" si="99"/>
        <v>8</v>
      </c>
      <c r="DNS10">
        <f t="shared" si="99"/>
        <v>9</v>
      </c>
      <c r="DNT10">
        <f t="shared" si="99"/>
        <v>9</v>
      </c>
      <c r="DNU10">
        <f t="shared" si="99"/>
        <v>9</v>
      </c>
      <c r="DNV10">
        <f t="shared" si="99"/>
        <v>9</v>
      </c>
      <c r="DNW10">
        <f t="shared" si="99"/>
        <v>9</v>
      </c>
      <c r="DNX10">
        <f t="shared" si="99"/>
        <v>9</v>
      </c>
      <c r="DNY10">
        <f t="shared" si="99"/>
        <v>9</v>
      </c>
      <c r="DNZ10">
        <f t="shared" si="99"/>
        <v>9</v>
      </c>
      <c r="DOA10">
        <f t="shared" si="99"/>
        <v>9</v>
      </c>
      <c r="DOB10">
        <f t="shared" si="99"/>
        <v>9</v>
      </c>
      <c r="DOC10">
        <f t="shared" si="99"/>
        <v>9</v>
      </c>
      <c r="DOD10">
        <f t="shared" si="99"/>
        <v>9</v>
      </c>
      <c r="DOE10">
        <f t="shared" si="99"/>
        <v>9</v>
      </c>
      <c r="DOF10">
        <f t="shared" si="99"/>
        <v>9</v>
      </c>
      <c r="DOG10">
        <f t="shared" si="99"/>
        <v>9</v>
      </c>
      <c r="DOH10">
        <f t="shared" si="99"/>
        <v>9</v>
      </c>
      <c r="DOI10">
        <f t="shared" si="99"/>
        <v>9</v>
      </c>
      <c r="DOJ10">
        <f t="shared" si="99"/>
        <v>9</v>
      </c>
      <c r="DOK10">
        <f t="shared" si="99"/>
        <v>9</v>
      </c>
    </row>
    <row r="11" spans="1:16384">
      <c r="A11" s="27" t="s">
        <v>392</v>
      </c>
      <c r="B11">
        <v>6</v>
      </c>
      <c r="C11">
        <f t="shared" ref="C11:BN11" ca="1" si="100">$B11+IF(READTYPE=1,IF(C$7&lt;ClkActivationTime_ns,0,IF(MOD(ROUND((C$7-ClkActivationTime_ns),1),CLK_Period)&gt;=(CLK_Period/2),0,1)),0)</f>
        <v>6</v>
      </c>
      <c r="D11">
        <f t="shared" ca="1" si="100"/>
        <v>6</v>
      </c>
      <c r="E11">
        <f t="shared" ca="1" si="100"/>
        <v>6</v>
      </c>
      <c r="F11">
        <f t="shared" ca="1" si="100"/>
        <v>6</v>
      </c>
      <c r="G11">
        <f t="shared" ca="1" si="100"/>
        <v>6</v>
      </c>
      <c r="H11">
        <f t="shared" ca="1" si="100"/>
        <v>6</v>
      </c>
      <c r="I11">
        <f t="shared" ca="1" si="100"/>
        <v>6</v>
      </c>
      <c r="J11">
        <f t="shared" ca="1" si="100"/>
        <v>6</v>
      </c>
      <c r="K11">
        <f t="shared" ca="1" si="100"/>
        <v>6</v>
      </c>
      <c r="L11">
        <f t="shared" ca="1" si="100"/>
        <v>6</v>
      </c>
      <c r="M11">
        <f t="shared" ca="1" si="100"/>
        <v>6</v>
      </c>
      <c r="N11">
        <f t="shared" ca="1" si="100"/>
        <v>6</v>
      </c>
      <c r="O11">
        <f t="shared" ca="1" si="100"/>
        <v>6</v>
      </c>
      <c r="P11">
        <f t="shared" ca="1" si="100"/>
        <v>6</v>
      </c>
      <c r="Q11">
        <f t="shared" ca="1" si="100"/>
        <v>6</v>
      </c>
      <c r="R11">
        <f t="shared" ca="1" si="100"/>
        <v>6</v>
      </c>
      <c r="S11">
        <f t="shared" ca="1" si="100"/>
        <v>6</v>
      </c>
      <c r="T11">
        <f t="shared" ca="1" si="100"/>
        <v>6</v>
      </c>
      <c r="U11">
        <f t="shared" ca="1" si="100"/>
        <v>6</v>
      </c>
      <c r="V11">
        <f t="shared" ca="1" si="100"/>
        <v>6</v>
      </c>
      <c r="W11">
        <f t="shared" ca="1" si="100"/>
        <v>6</v>
      </c>
      <c r="X11">
        <f t="shared" ca="1" si="100"/>
        <v>6</v>
      </c>
      <c r="Y11">
        <f t="shared" ca="1" si="100"/>
        <v>6</v>
      </c>
      <c r="Z11">
        <f t="shared" ca="1" si="100"/>
        <v>6</v>
      </c>
      <c r="AA11">
        <f t="shared" ca="1" si="100"/>
        <v>6</v>
      </c>
      <c r="AB11">
        <f t="shared" ca="1" si="100"/>
        <v>6</v>
      </c>
      <c r="AC11">
        <f t="shared" ca="1" si="100"/>
        <v>6</v>
      </c>
      <c r="AD11">
        <f t="shared" ca="1" si="100"/>
        <v>6</v>
      </c>
      <c r="AE11">
        <f t="shared" ca="1" si="100"/>
        <v>6</v>
      </c>
      <c r="AF11">
        <f t="shared" ca="1" si="100"/>
        <v>6</v>
      </c>
      <c r="AG11">
        <f t="shared" ca="1" si="100"/>
        <v>6</v>
      </c>
      <c r="AH11">
        <f t="shared" ca="1" si="100"/>
        <v>6</v>
      </c>
      <c r="AI11">
        <f t="shared" ca="1" si="100"/>
        <v>6</v>
      </c>
      <c r="AJ11">
        <f t="shared" ca="1" si="100"/>
        <v>6</v>
      </c>
      <c r="AK11">
        <f t="shared" ca="1" si="100"/>
        <v>6</v>
      </c>
      <c r="AL11">
        <f t="shared" ca="1" si="100"/>
        <v>6</v>
      </c>
      <c r="AM11">
        <f t="shared" ca="1" si="100"/>
        <v>6</v>
      </c>
      <c r="AN11">
        <f t="shared" ca="1" si="100"/>
        <v>6</v>
      </c>
      <c r="AO11">
        <f t="shared" ca="1" si="100"/>
        <v>6</v>
      </c>
      <c r="AP11">
        <f t="shared" ca="1" si="100"/>
        <v>6</v>
      </c>
      <c r="AQ11">
        <f t="shared" ca="1" si="100"/>
        <v>6</v>
      </c>
      <c r="AR11">
        <f t="shared" ca="1" si="100"/>
        <v>6</v>
      </c>
      <c r="AS11">
        <f t="shared" ca="1" si="100"/>
        <v>6</v>
      </c>
      <c r="AT11">
        <f t="shared" ca="1" si="100"/>
        <v>6</v>
      </c>
      <c r="AU11">
        <f t="shared" ca="1" si="100"/>
        <v>6</v>
      </c>
      <c r="AV11">
        <f t="shared" ca="1" si="100"/>
        <v>6</v>
      </c>
      <c r="AW11">
        <f t="shared" ca="1" si="100"/>
        <v>6</v>
      </c>
      <c r="AX11">
        <f t="shared" ca="1" si="100"/>
        <v>6</v>
      </c>
      <c r="AY11">
        <f t="shared" ca="1" si="100"/>
        <v>6</v>
      </c>
      <c r="AZ11">
        <f t="shared" ca="1" si="100"/>
        <v>6</v>
      </c>
      <c r="BA11">
        <f t="shared" ca="1" si="100"/>
        <v>6</v>
      </c>
      <c r="BB11">
        <f t="shared" ca="1" si="100"/>
        <v>6</v>
      </c>
      <c r="BC11">
        <f t="shared" ca="1" si="100"/>
        <v>6</v>
      </c>
      <c r="BD11">
        <f t="shared" ca="1" si="100"/>
        <v>6</v>
      </c>
      <c r="BE11">
        <f t="shared" ca="1" si="100"/>
        <v>6</v>
      </c>
      <c r="BF11">
        <f t="shared" ca="1" si="100"/>
        <v>6</v>
      </c>
      <c r="BG11">
        <f t="shared" ca="1" si="100"/>
        <v>6</v>
      </c>
      <c r="BH11">
        <f t="shared" ca="1" si="100"/>
        <v>6</v>
      </c>
      <c r="BI11">
        <f t="shared" ca="1" si="100"/>
        <v>6</v>
      </c>
      <c r="BJ11">
        <f t="shared" ca="1" si="100"/>
        <v>6</v>
      </c>
      <c r="BK11">
        <f t="shared" ca="1" si="100"/>
        <v>6</v>
      </c>
      <c r="BL11">
        <f t="shared" ca="1" si="100"/>
        <v>6</v>
      </c>
      <c r="BM11">
        <f t="shared" ca="1" si="100"/>
        <v>6</v>
      </c>
      <c r="BN11">
        <f t="shared" ca="1" si="100"/>
        <v>6</v>
      </c>
      <c r="BO11">
        <f t="shared" ref="BO11:DZ11" ca="1" si="101">$B11+IF(READTYPE=1,IF(BO$7&lt;ClkActivationTime_ns,0,IF(MOD(ROUND((BO$7-ClkActivationTime_ns),1),CLK_Period)&gt;=(CLK_Period/2),0,1)),0)</f>
        <v>6</v>
      </c>
      <c r="BP11">
        <f t="shared" ca="1" si="101"/>
        <v>6</v>
      </c>
      <c r="BQ11">
        <f t="shared" ca="1" si="101"/>
        <v>6</v>
      </c>
      <c r="BR11">
        <f t="shared" ca="1" si="101"/>
        <v>6</v>
      </c>
      <c r="BS11">
        <f t="shared" ca="1" si="101"/>
        <v>6</v>
      </c>
      <c r="BT11">
        <f t="shared" ca="1" si="101"/>
        <v>6</v>
      </c>
      <c r="BU11">
        <f t="shared" ca="1" si="101"/>
        <v>6</v>
      </c>
      <c r="BV11">
        <f t="shared" ca="1" si="101"/>
        <v>6</v>
      </c>
      <c r="BW11">
        <f t="shared" ca="1" si="101"/>
        <v>6</v>
      </c>
      <c r="BX11">
        <f t="shared" ca="1" si="101"/>
        <v>6</v>
      </c>
      <c r="BY11">
        <f t="shared" ca="1" si="101"/>
        <v>6</v>
      </c>
      <c r="BZ11">
        <f t="shared" ca="1" si="101"/>
        <v>6</v>
      </c>
      <c r="CA11">
        <f t="shared" ca="1" si="101"/>
        <v>6</v>
      </c>
      <c r="CB11">
        <f t="shared" ca="1" si="101"/>
        <v>6</v>
      </c>
      <c r="CC11">
        <f t="shared" ca="1" si="101"/>
        <v>6</v>
      </c>
      <c r="CD11">
        <f t="shared" ca="1" si="101"/>
        <v>6</v>
      </c>
      <c r="CE11">
        <f t="shared" ca="1" si="101"/>
        <v>6</v>
      </c>
      <c r="CF11">
        <f t="shared" ca="1" si="101"/>
        <v>6</v>
      </c>
      <c r="CG11">
        <f t="shared" ca="1" si="101"/>
        <v>6</v>
      </c>
      <c r="CH11">
        <f t="shared" ca="1" si="101"/>
        <v>6</v>
      </c>
      <c r="CI11">
        <f t="shared" ca="1" si="101"/>
        <v>6</v>
      </c>
      <c r="CJ11">
        <f t="shared" ca="1" si="101"/>
        <v>6</v>
      </c>
      <c r="CK11">
        <f t="shared" ca="1" si="101"/>
        <v>6</v>
      </c>
      <c r="CL11">
        <f t="shared" ca="1" si="101"/>
        <v>6</v>
      </c>
      <c r="CM11">
        <f t="shared" ca="1" si="101"/>
        <v>6</v>
      </c>
      <c r="CN11">
        <f t="shared" ca="1" si="101"/>
        <v>6</v>
      </c>
      <c r="CO11">
        <f t="shared" ca="1" si="101"/>
        <v>6</v>
      </c>
      <c r="CP11">
        <f t="shared" ca="1" si="101"/>
        <v>6</v>
      </c>
      <c r="CQ11">
        <f t="shared" ca="1" si="101"/>
        <v>6</v>
      </c>
      <c r="CR11">
        <f t="shared" ca="1" si="101"/>
        <v>6</v>
      </c>
      <c r="CS11">
        <f t="shared" ca="1" si="101"/>
        <v>6</v>
      </c>
      <c r="CT11">
        <f t="shared" ca="1" si="101"/>
        <v>6</v>
      </c>
      <c r="CU11">
        <f t="shared" ca="1" si="101"/>
        <v>6</v>
      </c>
      <c r="CV11">
        <f t="shared" ca="1" si="101"/>
        <v>6</v>
      </c>
      <c r="CW11">
        <f t="shared" ca="1" si="101"/>
        <v>6</v>
      </c>
      <c r="CX11">
        <f t="shared" ca="1" si="101"/>
        <v>6</v>
      </c>
      <c r="CY11">
        <f t="shared" ca="1" si="101"/>
        <v>6</v>
      </c>
      <c r="CZ11">
        <f t="shared" ca="1" si="101"/>
        <v>6</v>
      </c>
      <c r="DA11">
        <f t="shared" ca="1" si="101"/>
        <v>6</v>
      </c>
      <c r="DB11">
        <f t="shared" ca="1" si="101"/>
        <v>6</v>
      </c>
      <c r="DC11">
        <f t="shared" ca="1" si="101"/>
        <v>6</v>
      </c>
      <c r="DD11">
        <f t="shared" ca="1" si="101"/>
        <v>6</v>
      </c>
      <c r="DE11">
        <f t="shared" ca="1" si="101"/>
        <v>6</v>
      </c>
      <c r="DF11">
        <f t="shared" ca="1" si="101"/>
        <v>6</v>
      </c>
      <c r="DG11">
        <f t="shared" ca="1" si="101"/>
        <v>6</v>
      </c>
      <c r="DH11">
        <f t="shared" ca="1" si="101"/>
        <v>6</v>
      </c>
      <c r="DI11">
        <f t="shared" ca="1" si="101"/>
        <v>6</v>
      </c>
      <c r="DJ11">
        <f t="shared" ca="1" si="101"/>
        <v>6</v>
      </c>
      <c r="DK11">
        <f t="shared" ca="1" si="101"/>
        <v>6</v>
      </c>
      <c r="DL11">
        <f t="shared" ca="1" si="101"/>
        <v>6</v>
      </c>
      <c r="DM11">
        <f t="shared" ca="1" si="101"/>
        <v>6</v>
      </c>
      <c r="DN11">
        <f t="shared" ca="1" si="101"/>
        <v>6</v>
      </c>
      <c r="DO11">
        <f t="shared" ca="1" si="101"/>
        <v>6</v>
      </c>
      <c r="DP11">
        <f t="shared" ca="1" si="101"/>
        <v>6</v>
      </c>
      <c r="DQ11">
        <f t="shared" ca="1" si="101"/>
        <v>6</v>
      </c>
      <c r="DR11">
        <f t="shared" ca="1" si="101"/>
        <v>6</v>
      </c>
      <c r="DS11">
        <f t="shared" ca="1" si="101"/>
        <v>6</v>
      </c>
      <c r="DT11">
        <f t="shared" ca="1" si="101"/>
        <v>6</v>
      </c>
      <c r="DU11">
        <f t="shared" ca="1" si="101"/>
        <v>6</v>
      </c>
      <c r="DV11">
        <f t="shared" ca="1" si="101"/>
        <v>6</v>
      </c>
      <c r="DW11">
        <f t="shared" ca="1" si="101"/>
        <v>6</v>
      </c>
      <c r="DX11">
        <f t="shared" ca="1" si="101"/>
        <v>6</v>
      </c>
      <c r="DY11">
        <f t="shared" ca="1" si="101"/>
        <v>6</v>
      </c>
      <c r="DZ11">
        <f t="shared" ca="1" si="101"/>
        <v>6</v>
      </c>
      <c r="EA11">
        <f t="shared" ref="EA11:GL11" ca="1" si="102">$B11+IF(READTYPE=1,IF(EA$7&lt;ClkActivationTime_ns,0,IF(MOD(ROUND((EA$7-ClkActivationTime_ns),1),CLK_Period)&gt;=(CLK_Period/2),0,1)),0)</f>
        <v>6</v>
      </c>
      <c r="EB11">
        <f t="shared" ca="1" si="102"/>
        <v>6</v>
      </c>
      <c r="EC11">
        <f t="shared" ca="1" si="102"/>
        <v>6</v>
      </c>
      <c r="ED11">
        <f t="shared" ca="1" si="102"/>
        <v>6</v>
      </c>
      <c r="EE11">
        <f t="shared" ca="1" si="102"/>
        <v>6</v>
      </c>
      <c r="EF11">
        <f t="shared" ca="1" si="102"/>
        <v>6</v>
      </c>
      <c r="EG11">
        <f t="shared" ca="1" si="102"/>
        <v>6</v>
      </c>
      <c r="EH11">
        <f t="shared" ca="1" si="102"/>
        <v>6</v>
      </c>
      <c r="EI11">
        <f t="shared" ca="1" si="102"/>
        <v>6</v>
      </c>
      <c r="EJ11">
        <f t="shared" ca="1" si="102"/>
        <v>6</v>
      </c>
      <c r="EK11">
        <f t="shared" ca="1" si="102"/>
        <v>6</v>
      </c>
      <c r="EL11">
        <f t="shared" ca="1" si="102"/>
        <v>6</v>
      </c>
      <c r="EM11">
        <f t="shared" ca="1" si="102"/>
        <v>6</v>
      </c>
      <c r="EN11">
        <f t="shared" ca="1" si="102"/>
        <v>6</v>
      </c>
      <c r="EO11">
        <f t="shared" ca="1" si="102"/>
        <v>6</v>
      </c>
      <c r="EP11">
        <f t="shared" ca="1" si="102"/>
        <v>6</v>
      </c>
      <c r="EQ11">
        <f t="shared" ca="1" si="102"/>
        <v>6</v>
      </c>
      <c r="ER11">
        <f t="shared" ca="1" si="102"/>
        <v>6</v>
      </c>
      <c r="ES11">
        <f t="shared" ca="1" si="102"/>
        <v>6</v>
      </c>
      <c r="ET11">
        <f t="shared" ca="1" si="102"/>
        <v>6</v>
      </c>
      <c r="EU11">
        <f t="shared" ca="1" si="102"/>
        <v>6</v>
      </c>
      <c r="EV11">
        <f t="shared" ca="1" si="102"/>
        <v>6</v>
      </c>
      <c r="EW11">
        <f t="shared" ca="1" si="102"/>
        <v>6</v>
      </c>
      <c r="EX11">
        <f t="shared" ca="1" si="102"/>
        <v>6</v>
      </c>
      <c r="EY11">
        <f t="shared" ca="1" si="102"/>
        <v>6</v>
      </c>
      <c r="EZ11">
        <f t="shared" ca="1" si="102"/>
        <v>6</v>
      </c>
      <c r="FA11">
        <f t="shared" ca="1" si="102"/>
        <v>6</v>
      </c>
      <c r="FB11">
        <f t="shared" ca="1" si="102"/>
        <v>6</v>
      </c>
      <c r="FC11">
        <f t="shared" ca="1" si="102"/>
        <v>6</v>
      </c>
      <c r="FD11">
        <f t="shared" ca="1" si="102"/>
        <v>6</v>
      </c>
      <c r="FE11">
        <f t="shared" ca="1" si="102"/>
        <v>6</v>
      </c>
      <c r="FF11">
        <f t="shared" ca="1" si="102"/>
        <v>6</v>
      </c>
      <c r="FG11">
        <f t="shared" ca="1" si="102"/>
        <v>6</v>
      </c>
      <c r="FH11">
        <f t="shared" ca="1" si="102"/>
        <v>6</v>
      </c>
      <c r="FI11">
        <f t="shared" ca="1" si="102"/>
        <v>6</v>
      </c>
      <c r="FJ11">
        <f t="shared" ca="1" si="102"/>
        <v>6</v>
      </c>
      <c r="FK11">
        <f t="shared" ca="1" si="102"/>
        <v>6</v>
      </c>
      <c r="FL11">
        <f t="shared" ca="1" si="102"/>
        <v>6</v>
      </c>
      <c r="FM11">
        <f t="shared" ca="1" si="102"/>
        <v>6</v>
      </c>
      <c r="FN11">
        <f t="shared" ca="1" si="102"/>
        <v>6</v>
      </c>
      <c r="FO11">
        <f t="shared" ca="1" si="102"/>
        <v>6</v>
      </c>
      <c r="FP11">
        <f t="shared" ca="1" si="102"/>
        <v>6</v>
      </c>
      <c r="FQ11">
        <f t="shared" ca="1" si="102"/>
        <v>6</v>
      </c>
      <c r="FR11">
        <f t="shared" ca="1" si="102"/>
        <v>6</v>
      </c>
      <c r="FS11">
        <f t="shared" ca="1" si="102"/>
        <v>6</v>
      </c>
      <c r="FT11">
        <f t="shared" ca="1" si="102"/>
        <v>6</v>
      </c>
      <c r="FU11">
        <f t="shared" ca="1" si="102"/>
        <v>6</v>
      </c>
      <c r="FV11">
        <f t="shared" ca="1" si="102"/>
        <v>6</v>
      </c>
      <c r="FW11">
        <f t="shared" ca="1" si="102"/>
        <v>6</v>
      </c>
      <c r="FX11">
        <f t="shared" ca="1" si="102"/>
        <v>6</v>
      </c>
      <c r="FY11">
        <f t="shared" ca="1" si="102"/>
        <v>6</v>
      </c>
      <c r="FZ11">
        <f t="shared" ca="1" si="102"/>
        <v>6</v>
      </c>
      <c r="GA11">
        <f t="shared" ca="1" si="102"/>
        <v>6</v>
      </c>
      <c r="GB11">
        <f t="shared" ca="1" si="102"/>
        <v>6</v>
      </c>
      <c r="GC11">
        <f t="shared" ca="1" si="102"/>
        <v>6</v>
      </c>
      <c r="GD11">
        <f t="shared" ca="1" si="102"/>
        <v>6</v>
      </c>
      <c r="GE11">
        <f t="shared" ca="1" si="102"/>
        <v>6</v>
      </c>
      <c r="GF11">
        <f t="shared" ca="1" si="102"/>
        <v>6</v>
      </c>
      <c r="GG11">
        <f t="shared" ca="1" si="102"/>
        <v>6</v>
      </c>
      <c r="GH11">
        <f t="shared" ca="1" si="102"/>
        <v>6</v>
      </c>
      <c r="GI11">
        <f t="shared" ca="1" si="102"/>
        <v>6</v>
      </c>
      <c r="GJ11">
        <f t="shared" ca="1" si="102"/>
        <v>6</v>
      </c>
      <c r="GK11">
        <f t="shared" ca="1" si="102"/>
        <v>6</v>
      </c>
      <c r="GL11">
        <f t="shared" ca="1" si="102"/>
        <v>6</v>
      </c>
      <c r="GM11">
        <f t="shared" ref="GM11:IX11" ca="1" si="103">$B11+IF(READTYPE=1,IF(GM$7&lt;ClkActivationTime_ns,0,IF(MOD(ROUND((GM$7-ClkActivationTime_ns),1),CLK_Period)&gt;=(CLK_Period/2),0,1)),0)</f>
        <v>6</v>
      </c>
      <c r="GN11">
        <f t="shared" ca="1" si="103"/>
        <v>6</v>
      </c>
      <c r="GO11">
        <f t="shared" ca="1" si="103"/>
        <v>6</v>
      </c>
      <c r="GP11">
        <f t="shared" ca="1" si="103"/>
        <v>6</v>
      </c>
      <c r="GQ11">
        <f t="shared" ca="1" si="103"/>
        <v>6</v>
      </c>
      <c r="GR11">
        <f t="shared" ca="1" si="103"/>
        <v>6</v>
      </c>
      <c r="GS11">
        <f t="shared" ca="1" si="103"/>
        <v>6</v>
      </c>
      <c r="GT11">
        <f t="shared" ca="1" si="103"/>
        <v>6</v>
      </c>
      <c r="GU11">
        <f t="shared" ca="1" si="103"/>
        <v>6</v>
      </c>
      <c r="GV11">
        <f t="shared" ca="1" si="103"/>
        <v>6</v>
      </c>
      <c r="GW11">
        <f t="shared" ca="1" si="103"/>
        <v>6</v>
      </c>
      <c r="GX11">
        <f t="shared" ca="1" si="103"/>
        <v>6</v>
      </c>
      <c r="GY11">
        <f t="shared" ca="1" si="103"/>
        <v>6</v>
      </c>
      <c r="GZ11">
        <f t="shared" ca="1" si="103"/>
        <v>6</v>
      </c>
      <c r="HA11">
        <f t="shared" ca="1" si="103"/>
        <v>6</v>
      </c>
      <c r="HB11">
        <f t="shared" ca="1" si="103"/>
        <v>6</v>
      </c>
      <c r="HC11">
        <f t="shared" ca="1" si="103"/>
        <v>6</v>
      </c>
      <c r="HD11">
        <f t="shared" ca="1" si="103"/>
        <v>6</v>
      </c>
      <c r="HE11">
        <f t="shared" ca="1" si="103"/>
        <v>6</v>
      </c>
      <c r="HF11">
        <f t="shared" ca="1" si="103"/>
        <v>6</v>
      </c>
      <c r="HG11">
        <f t="shared" ca="1" si="103"/>
        <v>6</v>
      </c>
      <c r="HH11">
        <f t="shared" ca="1" si="103"/>
        <v>6</v>
      </c>
      <c r="HI11">
        <f t="shared" ca="1" si="103"/>
        <v>6</v>
      </c>
      <c r="HJ11">
        <f t="shared" ca="1" si="103"/>
        <v>6</v>
      </c>
      <c r="HK11">
        <f t="shared" ca="1" si="103"/>
        <v>6</v>
      </c>
      <c r="HL11">
        <f t="shared" ca="1" si="103"/>
        <v>6</v>
      </c>
      <c r="HM11">
        <f t="shared" ca="1" si="103"/>
        <v>6</v>
      </c>
      <c r="HN11">
        <f t="shared" ca="1" si="103"/>
        <v>6</v>
      </c>
      <c r="HO11">
        <f t="shared" ca="1" si="103"/>
        <v>6</v>
      </c>
      <c r="HP11">
        <f t="shared" ca="1" si="103"/>
        <v>6</v>
      </c>
      <c r="HQ11">
        <f t="shared" ca="1" si="103"/>
        <v>6</v>
      </c>
      <c r="HR11">
        <f t="shared" ca="1" si="103"/>
        <v>6</v>
      </c>
      <c r="HS11">
        <f t="shared" ca="1" si="103"/>
        <v>6</v>
      </c>
      <c r="HT11">
        <f t="shared" ca="1" si="103"/>
        <v>6</v>
      </c>
      <c r="HU11">
        <f t="shared" ca="1" si="103"/>
        <v>6</v>
      </c>
      <c r="HV11">
        <f t="shared" ca="1" si="103"/>
        <v>6</v>
      </c>
      <c r="HW11">
        <f t="shared" ca="1" si="103"/>
        <v>6</v>
      </c>
      <c r="HX11">
        <f t="shared" ca="1" si="103"/>
        <v>6</v>
      </c>
      <c r="HY11">
        <f t="shared" ca="1" si="103"/>
        <v>6</v>
      </c>
      <c r="HZ11">
        <f t="shared" ca="1" si="103"/>
        <v>6</v>
      </c>
      <c r="IA11">
        <f t="shared" ca="1" si="103"/>
        <v>6</v>
      </c>
      <c r="IB11">
        <f t="shared" ca="1" si="103"/>
        <v>6</v>
      </c>
      <c r="IC11">
        <f t="shared" ca="1" si="103"/>
        <v>6</v>
      </c>
      <c r="ID11">
        <f t="shared" ca="1" si="103"/>
        <v>6</v>
      </c>
      <c r="IE11">
        <f t="shared" ca="1" si="103"/>
        <v>6</v>
      </c>
      <c r="IF11">
        <f t="shared" ca="1" si="103"/>
        <v>6</v>
      </c>
      <c r="IG11">
        <f t="shared" ca="1" si="103"/>
        <v>6</v>
      </c>
      <c r="IH11">
        <f t="shared" ca="1" si="103"/>
        <v>6</v>
      </c>
      <c r="II11">
        <f t="shared" ca="1" si="103"/>
        <v>6</v>
      </c>
      <c r="IJ11">
        <f t="shared" ca="1" si="103"/>
        <v>6</v>
      </c>
      <c r="IK11">
        <f t="shared" ca="1" si="103"/>
        <v>6</v>
      </c>
      <c r="IL11">
        <f t="shared" ca="1" si="103"/>
        <v>6</v>
      </c>
      <c r="IM11">
        <f t="shared" ca="1" si="103"/>
        <v>6</v>
      </c>
      <c r="IN11">
        <f t="shared" ca="1" si="103"/>
        <v>6</v>
      </c>
      <c r="IO11">
        <f t="shared" ca="1" si="103"/>
        <v>6</v>
      </c>
      <c r="IP11">
        <f t="shared" ca="1" si="103"/>
        <v>6</v>
      </c>
      <c r="IQ11">
        <f t="shared" ca="1" si="103"/>
        <v>6</v>
      </c>
      <c r="IR11">
        <f t="shared" ca="1" si="103"/>
        <v>6</v>
      </c>
      <c r="IS11">
        <f t="shared" ca="1" si="103"/>
        <v>6</v>
      </c>
      <c r="IT11">
        <f t="shared" ca="1" si="103"/>
        <v>6</v>
      </c>
      <c r="IU11">
        <f t="shared" ca="1" si="103"/>
        <v>6</v>
      </c>
      <c r="IV11">
        <f t="shared" ca="1" si="103"/>
        <v>6</v>
      </c>
      <c r="IW11">
        <f t="shared" ca="1" si="103"/>
        <v>6</v>
      </c>
      <c r="IX11">
        <f t="shared" ca="1" si="103"/>
        <v>6</v>
      </c>
      <c r="IY11">
        <f t="shared" ref="IY11:LJ11" ca="1" si="104">$B11+IF(READTYPE=1,IF(IY$7&lt;ClkActivationTime_ns,0,IF(MOD(ROUND((IY$7-ClkActivationTime_ns),1),CLK_Period)&gt;=(CLK_Period/2),0,1)),0)</f>
        <v>6</v>
      </c>
      <c r="IZ11">
        <f t="shared" ca="1" si="104"/>
        <v>6</v>
      </c>
      <c r="JA11">
        <f t="shared" ca="1" si="104"/>
        <v>6</v>
      </c>
      <c r="JB11">
        <f t="shared" ca="1" si="104"/>
        <v>6</v>
      </c>
      <c r="JC11">
        <f t="shared" ca="1" si="104"/>
        <v>6</v>
      </c>
      <c r="JD11">
        <f t="shared" ca="1" si="104"/>
        <v>6</v>
      </c>
      <c r="JE11">
        <f t="shared" ca="1" si="104"/>
        <v>6</v>
      </c>
      <c r="JF11">
        <f t="shared" ca="1" si="104"/>
        <v>6</v>
      </c>
      <c r="JG11">
        <f t="shared" ca="1" si="104"/>
        <v>6</v>
      </c>
      <c r="JH11">
        <f t="shared" ca="1" si="104"/>
        <v>6</v>
      </c>
      <c r="JI11">
        <f t="shared" ca="1" si="104"/>
        <v>6</v>
      </c>
      <c r="JJ11">
        <f t="shared" ca="1" si="104"/>
        <v>6</v>
      </c>
      <c r="JK11">
        <f t="shared" ca="1" si="104"/>
        <v>6</v>
      </c>
      <c r="JL11">
        <f t="shared" ca="1" si="104"/>
        <v>6</v>
      </c>
      <c r="JM11">
        <f t="shared" ca="1" si="104"/>
        <v>6</v>
      </c>
      <c r="JN11">
        <f t="shared" ca="1" si="104"/>
        <v>6</v>
      </c>
      <c r="JO11">
        <f t="shared" ca="1" si="104"/>
        <v>6</v>
      </c>
      <c r="JP11">
        <f t="shared" ca="1" si="104"/>
        <v>6</v>
      </c>
      <c r="JQ11">
        <f t="shared" ca="1" si="104"/>
        <v>6</v>
      </c>
      <c r="JR11">
        <f t="shared" ca="1" si="104"/>
        <v>6</v>
      </c>
      <c r="JS11">
        <f t="shared" ca="1" si="104"/>
        <v>6</v>
      </c>
      <c r="JT11">
        <f t="shared" ca="1" si="104"/>
        <v>6</v>
      </c>
      <c r="JU11">
        <f t="shared" ca="1" si="104"/>
        <v>6</v>
      </c>
      <c r="JV11">
        <f t="shared" ca="1" si="104"/>
        <v>6</v>
      </c>
      <c r="JW11">
        <f t="shared" ca="1" si="104"/>
        <v>6</v>
      </c>
      <c r="JX11">
        <f t="shared" ca="1" si="104"/>
        <v>6</v>
      </c>
      <c r="JY11">
        <f t="shared" ca="1" si="104"/>
        <v>6</v>
      </c>
      <c r="JZ11">
        <f t="shared" ca="1" si="104"/>
        <v>6</v>
      </c>
      <c r="KA11">
        <f t="shared" ca="1" si="104"/>
        <v>6</v>
      </c>
      <c r="KB11">
        <f t="shared" ca="1" si="104"/>
        <v>6</v>
      </c>
      <c r="KC11">
        <f t="shared" ca="1" si="104"/>
        <v>6</v>
      </c>
      <c r="KD11">
        <f t="shared" ca="1" si="104"/>
        <v>6</v>
      </c>
      <c r="KE11">
        <f t="shared" ca="1" si="104"/>
        <v>6</v>
      </c>
      <c r="KF11">
        <f t="shared" ca="1" si="104"/>
        <v>6</v>
      </c>
      <c r="KG11">
        <f t="shared" ca="1" si="104"/>
        <v>6</v>
      </c>
      <c r="KH11">
        <f t="shared" ca="1" si="104"/>
        <v>6</v>
      </c>
      <c r="KI11">
        <f t="shared" ca="1" si="104"/>
        <v>6</v>
      </c>
      <c r="KJ11">
        <f t="shared" ca="1" si="104"/>
        <v>6</v>
      </c>
      <c r="KK11">
        <f t="shared" ca="1" si="104"/>
        <v>6</v>
      </c>
      <c r="KL11">
        <f t="shared" ca="1" si="104"/>
        <v>6</v>
      </c>
      <c r="KM11">
        <f t="shared" ca="1" si="104"/>
        <v>6</v>
      </c>
      <c r="KN11">
        <f t="shared" ca="1" si="104"/>
        <v>6</v>
      </c>
      <c r="KO11">
        <f t="shared" ca="1" si="104"/>
        <v>6</v>
      </c>
      <c r="KP11">
        <f t="shared" ca="1" si="104"/>
        <v>6</v>
      </c>
      <c r="KQ11">
        <f t="shared" ca="1" si="104"/>
        <v>6</v>
      </c>
      <c r="KR11">
        <f t="shared" ca="1" si="104"/>
        <v>6</v>
      </c>
      <c r="KS11">
        <f t="shared" ca="1" si="104"/>
        <v>6</v>
      </c>
      <c r="KT11">
        <f t="shared" ca="1" si="104"/>
        <v>6</v>
      </c>
      <c r="KU11">
        <f t="shared" ca="1" si="104"/>
        <v>6</v>
      </c>
      <c r="KV11">
        <f t="shared" ca="1" si="104"/>
        <v>6</v>
      </c>
      <c r="KW11">
        <f t="shared" ca="1" si="104"/>
        <v>6</v>
      </c>
      <c r="KX11">
        <f t="shared" ca="1" si="104"/>
        <v>6</v>
      </c>
      <c r="KY11">
        <f t="shared" ca="1" si="104"/>
        <v>6</v>
      </c>
      <c r="KZ11">
        <f t="shared" ca="1" si="104"/>
        <v>6</v>
      </c>
      <c r="LA11">
        <f t="shared" ca="1" si="104"/>
        <v>6</v>
      </c>
      <c r="LB11">
        <f t="shared" ca="1" si="104"/>
        <v>6</v>
      </c>
      <c r="LC11">
        <f t="shared" ca="1" si="104"/>
        <v>6</v>
      </c>
      <c r="LD11">
        <f t="shared" ca="1" si="104"/>
        <v>6</v>
      </c>
      <c r="LE11">
        <f t="shared" ca="1" si="104"/>
        <v>6</v>
      </c>
      <c r="LF11">
        <f t="shared" ca="1" si="104"/>
        <v>6</v>
      </c>
      <c r="LG11">
        <f t="shared" ca="1" si="104"/>
        <v>6</v>
      </c>
      <c r="LH11">
        <f t="shared" ca="1" si="104"/>
        <v>6</v>
      </c>
      <c r="LI11">
        <f t="shared" ca="1" si="104"/>
        <v>6</v>
      </c>
      <c r="LJ11">
        <f t="shared" ca="1" si="104"/>
        <v>6</v>
      </c>
      <c r="LK11">
        <f t="shared" ref="LK11:NV11" ca="1" si="105">$B11+IF(READTYPE=1,IF(LK$7&lt;ClkActivationTime_ns,0,IF(MOD(ROUND((LK$7-ClkActivationTime_ns),1),CLK_Period)&gt;=(CLK_Period/2),0,1)),0)</f>
        <v>6</v>
      </c>
      <c r="LL11">
        <f t="shared" ca="1" si="105"/>
        <v>6</v>
      </c>
      <c r="LM11">
        <f t="shared" ca="1" si="105"/>
        <v>6</v>
      </c>
      <c r="LN11">
        <f t="shared" ca="1" si="105"/>
        <v>6</v>
      </c>
      <c r="LO11">
        <f t="shared" ca="1" si="105"/>
        <v>6</v>
      </c>
      <c r="LP11">
        <f t="shared" ca="1" si="105"/>
        <v>6</v>
      </c>
      <c r="LQ11">
        <f t="shared" ca="1" si="105"/>
        <v>6</v>
      </c>
      <c r="LR11">
        <f t="shared" ca="1" si="105"/>
        <v>6</v>
      </c>
      <c r="LS11">
        <f t="shared" ca="1" si="105"/>
        <v>6</v>
      </c>
      <c r="LT11">
        <f t="shared" ca="1" si="105"/>
        <v>6</v>
      </c>
      <c r="LU11">
        <f t="shared" ca="1" si="105"/>
        <v>6</v>
      </c>
      <c r="LV11">
        <f t="shared" ca="1" si="105"/>
        <v>6</v>
      </c>
      <c r="LW11">
        <f t="shared" ca="1" si="105"/>
        <v>6</v>
      </c>
      <c r="LX11">
        <f t="shared" ca="1" si="105"/>
        <v>6</v>
      </c>
      <c r="LY11">
        <f t="shared" ca="1" si="105"/>
        <v>6</v>
      </c>
      <c r="LZ11">
        <f t="shared" ca="1" si="105"/>
        <v>6</v>
      </c>
      <c r="MA11">
        <f t="shared" ca="1" si="105"/>
        <v>6</v>
      </c>
      <c r="MB11">
        <f t="shared" ca="1" si="105"/>
        <v>6</v>
      </c>
      <c r="MC11">
        <f t="shared" ca="1" si="105"/>
        <v>6</v>
      </c>
      <c r="MD11">
        <f t="shared" ca="1" si="105"/>
        <v>6</v>
      </c>
      <c r="ME11">
        <f t="shared" ca="1" si="105"/>
        <v>6</v>
      </c>
      <c r="MF11">
        <f t="shared" ca="1" si="105"/>
        <v>6</v>
      </c>
      <c r="MG11">
        <f t="shared" ca="1" si="105"/>
        <v>6</v>
      </c>
      <c r="MH11">
        <f t="shared" ca="1" si="105"/>
        <v>6</v>
      </c>
      <c r="MI11">
        <f t="shared" ca="1" si="105"/>
        <v>6</v>
      </c>
      <c r="MJ11">
        <f t="shared" ca="1" si="105"/>
        <v>6</v>
      </c>
      <c r="MK11">
        <f t="shared" ca="1" si="105"/>
        <v>6</v>
      </c>
      <c r="ML11">
        <f t="shared" ca="1" si="105"/>
        <v>6</v>
      </c>
      <c r="MM11">
        <f t="shared" ca="1" si="105"/>
        <v>6</v>
      </c>
      <c r="MN11">
        <f t="shared" ca="1" si="105"/>
        <v>6</v>
      </c>
      <c r="MO11">
        <f t="shared" ca="1" si="105"/>
        <v>6</v>
      </c>
      <c r="MP11">
        <f t="shared" ca="1" si="105"/>
        <v>6</v>
      </c>
      <c r="MQ11">
        <f t="shared" ca="1" si="105"/>
        <v>6</v>
      </c>
      <c r="MR11">
        <f t="shared" ca="1" si="105"/>
        <v>6</v>
      </c>
      <c r="MS11">
        <f t="shared" ca="1" si="105"/>
        <v>6</v>
      </c>
      <c r="MT11">
        <f t="shared" ca="1" si="105"/>
        <v>6</v>
      </c>
      <c r="MU11">
        <f t="shared" ca="1" si="105"/>
        <v>6</v>
      </c>
      <c r="MV11">
        <f t="shared" ca="1" si="105"/>
        <v>6</v>
      </c>
      <c r="MW11">
        <f t="shared" ca="1" si="105"/>
        <v>6</v>
      </c>
      <c r="MX11">
        <f t="shared" ca="1" si="105"/>
        <v>6</v>
      </c>
      <c r="MY11">
        <f t="shared" ca="1" si="105"/>
        <v>6</v>
      </c>
      <c r="MZ11">
        <f t="shared" ca="1" si="105"/>
        <v>6</v>
      </c>
      <c r="NA11">
        <f t="shared" ca="1" si="105"/>
        <v>6</v>
      </c>
      <c r="NB11">
        <f t="shared" ca="1" si="105"/>
        <v>6</v>
      </c>
      <c r="NC11">
        <f t="shared" ca="1" si="105"/>
        <v>6</v>
      </c>
      <c r="ND11">
        <f t="shared" ca="1" si="105"/>
        <v>6</v>
      </c>
      <c r="NE11">
        <f t="shared" ca="1" si="105"/>
        <v>6</v>
      </c>
      <c r="NF11">
        <f t="shared" ca="1" si="105"/>
        <v>6</v>
      </c>
      <c r="NG11">
        <f t="shared" ca="1" si="105"/>
        <v>6</v>
      </c>
      <c r="NH11">
        <f t="shared" ca="1" si="105"/>
        <v>6</v>
      </c>
      <c r="NI11">
        <f t="shared" ca="1" si="105"/>
        <v>6</v>
      </c>
      <c r="NJ11">
        <f t="shared" ca="1" si="105"/>
        <v>6</v>
      </c>
      <c r="NK11">
        <f t="shared" ca="1" si="105"/>
        <v>6</v>
      </c>
      <c r="NL11">
        <f t="shared" ca="1" si="105"/>
        <v>6</v>
      </c>
      <c r="NM11">
        <f t="shared" ca="1" si="105"/>
        <v>6</v>
      </c>
      <c r="NN11">
        <f t="shared" ca="1" si="105"/>
        <v>6</v>
      </c>
      <c r="NO11">
        <f t="shared" ca="1" si="105"/>
        <v>6</v>
      </c>
      <c r="NP11">
        <f t="shared" ca="1" si="105"/>
        <v>6</v>
      </c>
      <c r="NQ11">
        <f t="shared" ca="1" si="105"/>
        <v>6</v>
      </c>
      <c r="NR11">
        <f t="shared" ca="1" si="105"/>
        <v>6</v>
      </c>
      <c r="NS11">
        <f t="shared" ca="1" si="105"/>
        <v>6</v>
      </c>
      <c r="NT11">
        <f t="shared" ca="1" si="105"/>
        <v>6</v>
      </c>
      <c r="NU11">
        <f t="shared" ca="1" si="105"/>
        <v>6</v>
      </c>
      <c r="NV11">
        <f t="shared" ca="1" si="105"/>
        <v>6</v>
      </c>
      <c r="NW11">
        <f t="shared" ref="NW11:QH11" ca="1" si="106">$B11+IF(READTYPE=1,IF(NW$7&lt;ClkActivationTime_ns,0,IF(MOD(ROUND((NW$7-ClkActivationTime_ns),1),CLK_Period)&gt;=(CLK_Period/2),0,1)),0)</f>
        <v>6</v>
      </c>
      <c r="NX11">
        <f t="shared" ca="1" si="106"/>
        <v>6</v>
      </c>
      <c r="NY11">
        <f t="shared" ca="1" si="106"/>
        <v>6</v>
      </c>
      <c r="NZ11">
        <f t="shared" ca="1" si="106"/>
        <v>6</v>
      </c>
      <c r="OA11">
        <f t="shared" ca="1" si="106"/>
        <v>6</v>
      </c>
      <c r="OB11">
        <f t="shared" ca="1" si="106"/>
        <v>6</v>
      </c>
      <c r="OC11">
        <f t="shared" ca="1" si="106"/>
        <v>6</v>
      </c>
      <c r="OD11">
        <f t="shared" ca="1" si="106"/>
        <v>6</v>
      </c>
      <c r="OE11">
        <f t="shared" ca="1" si="106"/>
        <v>6</v>
      </c>
      <c r="OF11">
        <f t="shared" ca="1" si="106"/>
        <v>6</v>
      </c>
      <c r="OG11">
        <f t="shared" ca="1" si="106"/>
        <v>6</v>
      </c>
      <c r="OH11">
        <f t="shared" ca="1" si="106"/>
        <v>6</v>
      </c>
      <c r="OI11">
        <f t="shared" ca="1" si="106"/>
        <v>6</v>
      </c>
      <c r="OJ11">
        <f t="shared" ca="1" si="106"/>
        <v>6</v>
      </c>
      <c r="OK11">
        <f t="shared" ca="1" si="106"/>
        <v>6</v>
      </c>
      <c r="OL11">
        <f t="shared" ca="1" si="106"/>
        <v>6</v>
      </c>
      <c r="OM11">
        <f t="shared" ca="1" si="106"/>
        <v>6</v>
      </c>
      <c r="ON11">
        <f t="shared" ca="1" si="106"/>
        <v>6</v>
      </c>
      <c r="OO11">
        <f t="shared" ca="1" si="106"/>
        <v>6</v>
      </c>
      <c r="OP11">
        <f t="shared" ca="1" si="106"/>
        <v>6</v>
      </c>
      <c r="OQ11">
        <f t="shared" ca="1" si="106"/>
        <v>6</v>
      </c>
      <c r="OR11">
        <f t="shared" ca="1" si="106"/>
        <v>6</v>
      </c>
      <c r="OS11">
        <f t="shared" ca="1" si="106"/>
        <v>6</v>
      </c>
      <c r="OT11">
        <f t="shared" ca="1" si="106"/>
        <v>6</v>
      </c>
      <c r="OU11">
        <f t="shared" ca="1" si="106"/>
        <v>6</v>
      </c>
      <c r="OV11">
        <f t="shared" ca="1" si="106"/>
        <v>6</v>
      </c>
      <c r="OW11">
        <f t="shared" ca="1" si="106"/>
        <v>6</v>
      </c>
      <c r="OX11">
        <f t="shared" ca="1" si="106"/>
        <v>6</v>
      </c>
      <c r="OY11">
        <f t="shared" ca="1" si="106"/>
        <v>6</v>
      </c>
      <c r="OZ11">
        <f t="shared" ca="1" si="106"/>
        <v>6</v>
      </c>
      <c r="PA11">
        <f t="shared" ca="1" si="106"/>
        <v>6</v>
      </c>
      <c r="PB11">
        <f t="shared" ca="1" si="106"/>
        <v>6</v>
      </c>
      <c r="PC11">
        <f t="shared" ca="1" si="106"/>
        <v>6</v>
      </c>
      <c r="PD11">
        <f t="shared" ca="1" si="106"/>
        <v>6</v>
      </c>
      <c r="PE11">
        <f t="shared" ca="1" si="106"/>
        <v>6</v>
      </c>
      <c r="PF11">
        <f t="shared" ca="1" si="106"/>
        <v>6</v>
      </c>
      <c r="PG11">
        <f t="shared" ca="1" si="106"/>
        <v>6</v>
      </c>
      <c r="PH11">
        <f t="shared" ca="1" si="106"/>
        <v>6</v>
      </c>
      <c r="PI11">
        <f t="shared" ca="1" si="106"/>
        <v>6</v>
      </c>
      <c r="PJ11">
        <f t="shared" ca="1" si="106"/>
        <v>6</v>
      </c>
      <c r="PK11">
        <f t="shared" ca="1" si="106"/>
        <v>6</v>
      </c>
      <c r="PL11">
        <f t="shared" ca="1" si="106"/>
        <v>6</v>
      </c>
      <c r="PM11">
        <f t="shared" ca="1" si="106"/>
        <v>6</v>
      </c>
      <c r="PN11">
        <f t="shared" ca="1" si="106"/>
        <v>6</v>
      </c>
      <c r="PO11">
        <f t="shared" ca="1" si="106"/>
        <v>6</v>
      </c>
      <c r="PP11">
        <f t="shared" ca="1" si="106"/>
        <v>6</v>
      </c>
      <c r="PQ11">
        <f t="shared" ca="1" si="106"/>
        <v>6</v>
      </c>
      <c r="PR11">
        <f t="shared" ca="1" si="106"/>
        <v>6</v>
      </c>
      <c r="PS11">
        <f t="shared" ca="1" si="106"/>
        <v>6</v>
      </c>
      <c r="PT11">
        <f t="shared" ca="1" si="106"/>
        <v>6</v>
      </c>
      <c r="PU11">
        <f t="shared" ca="1" si="106"/>
        <v>6</v>
      </c>
      <c r="PV11">
        <f t="shared" ca="1" si="106"/>
        <v>6</v>
      </c>
      <c r="PW11">
        <f t="shared" ca="1" si="106"/>
        <v>6</v>
      </c>
      <c r="PX11">
        <f t="shared" ca="1" si="106"/>
        <v>6</v>
      </c>
      <c r="PY11">
        <f t="shared" ca="1" si="106"/>
        <v>6</v>
      </c>
      <c r="PZ11">
        <f t="shared" ca="1" si="106"/>
        <v>6</v>
      </c>
      <c r="QA11">
        <f t="shared" ca="1" si="106"/>
        <v>6</v>
      </c>
      <c r="QB11">
        <f t="shared" ca="1" si="106"/>
        <v>6</v>
      </c>
      <c r="QC11">
        <f t="shared" ca="1" si="106"/>
        <v>6</v>
      </c>
      <c r="QD11">
        <f t="shared" ca="1" si="106"/>
        <v>6</v>
      </c>
      <c r="QE11">
        <f t="shared" ca="1" si="106"/>
        <v>6</v>
      </c>
      <c r="QF11">
        <f t="shared" ca="1" si="106"/>
        <v>6</v>
      </c>
      <c r="QG11">
        <f t="shared" ca="1" si="106"/>
        <v>6</v>
      </c>
      <c r="QH11">
        <f t="shared" ca="1" si="106"/>
        <v>6</v>
      </c>
      <c r="QI11">
        <f t="shared" ref="QI11:ST11" ca="1" si="107">$B11+IF(READTYPE=1,IF(QI$7&lt;ClkActivationTime_ns,0,IF(MOD(ROUND((QI$7-ClkActivationTime_ns),1),CLK_Period)&gt;=(CLK_Period/2),0,1)),0)</f>
        <v>6</v>
      </c>
      <c r="QJ11">
        <f t="shared" ca="1" si="107"/>
        <v>6</v>
      </c>
      <c r="QK11">
        <f t="shared" ca="1" si="107"/>
        <v>6</v>
      </c>
      <c r="QL11">
        <f t="shared" ca="1" si="107"/>
        <v>6</v>
      </c>
      <c r="QM11">
        <f t="shared" ca="1" si="107"/>
        <v>6</v>
      </c>
      <c r="QN11">
        <f t="shared" ca="1" si="107"/>
        <v>6</v>
      </c>
      <c r="QO11">
        <f t="shared" ca="1" si="107"/>
        <v>6</v>
      </c>
      <c r="QP11">
        <f t="shared" ca="1" si="107"/>
        <v>6</v>
      </c>
      <c r="QQ11">
        <f t="shared" ca="1" si="107"/>
        <v>6</v>
      </c>
      <c r="QR11">
        <f t="shared" ca="1" si="107"/>
        <v>6</v>
      </c>
      <c r="QS11">
        <f t="shared" ca="1" si="107"/>
        <v>6</v>
      </c>
      <c r="QT11">
        <f t="shared" ca="1" si="107"/>
        <v>6</v>
      </c>
      <c r="QU11">
        <f t="shared" ca="1" si="107"/>
        <v>6</v>
      </c>
      <c r="QV11">
        <f t="shared" ca="1" si="107"/>
        <v>6</v>
      </c>
      <c r="QW11">
        <f t="shared" ca="1" si="107"/>
        <v>6</v>
      </c>
      <c r="QX11">
        <f t="shared" ca="1" si="107"/>
        <v>6</v>
      </c>
      <c r="QY11">
        <f t="shared" ca="1" si="107"/>
        <v>6</v>
      </c>
      <c r="QZ11">
        <f t="shared" ca="1" si="107"/>
        <v>6</v>
      </c>
      <c r="RA11">
        <f t="shared" ca="1" si="107"/>
        <v>6</v>
      </c>
      <c r="RB11">
        <f t="shared" ca="1" si="107"/>
        <v>6</v>
      </c>
      <c r="RC11">
        <f t="shared" ca="1" si="107"/>
        <v>6</v>
      </c>
      <c r="RD11">
        <f t="shared" ca="1" si="107"/>
        <v>6</v>
      </c>
      <c r="RE11">
        <f t="shared" ca="1" si="107"/>
        <v>6</v>
      </c>
      <c r="RF11">
        <f t="shared" ca="1" si="107"/>
        <v>6</v>
      </c>
      <c r="RG11">
        <f t="shared" ca="1" si="107"/>
        <v>6</v>
      </c>
      <c r="RH11">
        <f t="shared" ca="1" si="107"/>
        <v>6</v>
      </c>
      <c r="RI11">
        <f t="shared" ca="1" si="107"/>
        <v>6</v>
      </c>
      <c r="RJ11">
        <f t="shared" ca="1" si="107"/>
        <v>6</v>
      </c>
      <c r="RK11">
        <f t="shared" ca="1" si="107"/>
        <v>6</v>
      </c>
      <c r="RL11">
        <f t="shared" ca="1" si="107"/>
        <v>6</v>
      </c>
      <c r="RM11">
        <f t="shared" ca="1" si="107"/>
        <v>6</v>
      </c>
      <c r="RN11">
        <f t="shared" ca="1" si="107"/>
        <v>6</v>
      </c>
      <c r="RO11">
        <f t="shared" ca="1" si="107"/>
        <v>6</v>
      </c>
      <c r="RP11">
        <f t="shared" ca="1" si="107"/>
        <v>6</v>
      </c>
      <c r="RQ11">
        <f t="shared" ca="1" si="107"/>
        <v>6</v>
      </c>
      <c r="RR11">
        <f t="shared" ca="1" si="107"/>
        <v>6</v>
      </c>
      <c r="RS11">
        <f t="shared" ca="1" si="107"/>
        <v>6</v>
      </c>
      <c r="RT11">
        <f t="shared" ca="1" si="107"/>
        <v>6</v>
      </c>
      <c r="RU11">
        <f t="shared" ca="1" si="107"/>
        <v>6</v>
      </c>
      <c r="RV11">
        <f t="shared" ca="1" si="107"/>
        <v>6</v>
      </c>
      <c r="RW11">
        <f t="shared" ca="1" si="107"/>
        <v>6</v>
      </c>
      <c r="RX11">
        <f t="shared" ca="1" si="107"/>
        <v>6</v>
      </c>
      <c r="RY11">
        <f t="shared" ca="1" si="107"/>
        <v>6</v>
      </c>
      <c r="RZ11">
        <f t="shared" ca="1" si="107"/>
        <v>6</v>
      </c>
      <c r="SA11">
        <f t="shared" ca="1" si="107"/>
        <v>6</v>
      </c>
      <c r="SB11">
        <f t="shared" ca="1" si="107"/>
        <v>6</v>
      </c>
      <c r="SC11">
        <f t="shared" ca="1" si="107"/>
        <v>6</v>
      </c>
      <c r="SD11">
        <f t="shared" ca="1" si="107"/>
        <v>6</v>
      </c>
      <c r="SE11">
        <f t="shared" ca="1" si="107"/>
        <v>6</v>
      </c>
      <c r="SF11">
        <f t="shared" ca="1" si="107"/>
        <v>6</v>
      </c>
      <c r="SG11">
        <f t="shared" ca="1" si="107"/>
        <v>6</v>
      </c>
      <c r="SH11">
        <f t="shared" ca="1" si="107"/>
        <v>6</v>
      </c>
      <c r="SI11">
        <f t="shared" ca="1" si="107"/>
        <v>6</v>
      </c>
      <c r="SJ11">
        <f t="shared" ca="1" si="107"/>
        <v>6</v>
      </c>
      <c r="SK11">
        <f t="shared" ca="1" si="107"/>
        <v>6</v>
      </c>
      <c r="SL11">
        <f t="shared" ca="1" si="107"/>
        <v>6</v>
      </c>
      <c r="SM11">
        <f t="shared" ca="1" si="107"/>
        <v>6</v>
      </c>
      <c r="SN11">
        <f t="shared" ca="1" si="107"/>
        <v>6</v>
      </c>
      <c r="SO11">
        <f t="shared" ca="1" si="107"/>
        <v>6</v>
      </c>
      <c r="SP11">
        <f t="shared" ca="1" si="107"/>
        <v>6</v>
      </c>
      <c r="SQ11">
        <f t="shared" ca="1" si="107"/>
        <v>6</v>
      </c>
      <c r="SR11">
        <f t="shared" ca="1" si="107"/>
        <v>6</v>
      </c>
      <c r="SS11">
        <f t="shared" ca="1" si="107"/>
        <v>6</v>
      </c>
      <c r="ST11">
        <f t="shared" ca="1" si="107"/>
        <v>6</v>
      </c>
      <c r="SU11">
        <f t="shared" ref="SU11:VF11" ca="1" si="108">$B11+IF(READTYPE=1,IF(SU$7&lt;ClkActivationTime_ns,0,IF(MOD(ROUND((SU$7-ClkActivationTime_ns),1),CLK_Period)&gt;=(CLK_Period/2),0,1)),0)</f>
        <v>6</v>
      </c>
      <c r="SV11">
        <f t="shared" ca="1" si="108"/>
        <v>6</v>
      </c>
      <c r="SW11">
        <f t="shared" ca="1" si="108"/>
        <v>6</v>
      </c>
      <c r="SX11">
        <f t="shared" ca="1" si="108"/>
        <v>6</v>
      </c>
      <c r="SY11">
        <f t="shared" ca="1" si="108"/>
        <v>6</v>
      </c>
      <c r="SZ11">
        <f t="shared" ca="1" si="108"/>
        <v>6</v>
      </c>
      <c r="TA11">
        <f t="shared" ca="1" si="108"/>
        <v>6</v>
      </c>
      <c r="TB11">
        <f t="shared" ca="1" si="108"/>
        <v>6</v>
      </c>
      <c r="TC11">
        <f t="shared" ca="1" si="108"/>
        <v>6</v>
      </c>
      <c r="TD11">
        <f t="shared" ca="1" si="108"/>
        <v>6</v>
      </c>
      <c r="TE11">
        <f t="shared" ca="1" si="108"/>
        <v>6</v>
      </c>
      <c r="TF11">
        <f t="shared" ca="1" si="108"/>
        <v>6</v>
      </c>
      <c r="TG11">
        <f t="shared" ca="1" si="108"/>
        <v>6</v>
      </c>
      <c r="TH11">
        <f t="shared" ca="1" si="108"/>
        <v>6</v>
      </c>
      <c r="TI11">
        <f t="shared" ca="1" si="108"/>
        <v>6</v>
      </c>
      <c r="TJ11">
        <f t="shared" ca="1" si="108"/>
        <v>6</v>
      </c>
      <c r="TK11">
        <f t="shared" ca="1" si="108"/>
        <v>6</v>
      </c>
      <c r="TL11">
        <f t="shared" ca="1" si="108"/>
        <v>6</v>
      </c>
      <c r="TM11">
        <f t="shared" ca="1" si="108"/>
        <v>6</v>
      </c>
      <c r="TN11">
        <f t="shared" ca="1" si="108"/>
        <v>6</v>
      </c>
      <c r="TO11">
        <f t="shared" ca="1" si="108"/>
        <v>6</v>
      </c>
      <c r="TP11">
        <f t="shared" ca="1" si="108"/>
        <v>6</v>
      </c>
      <c r="TQ11">
        <f t="shared" ca="1" si="108"/>
        <v>6</v>
      </c>
      <c r="TR11">
        <f t="shared" ca="1" si="108"/>
        <v>6</v>
      </c>
      <c r="TS11">
        <f t="shared" ca="1" si="108"/>
        <v>6</v>
      </c>
      <c r="TT11">
        <f t="shared" ca="1" si="108"/>
        <v>6</v>
      </c>
      <c r="TU11">
        <f t="shared" ca="1" si="108"/>
        <v>6</v>
      </c>
      <c r="TV11">
        <f t="shared" ca="1" si="108"/>
        <v>6</v>
      </c>
      <c r="TW11">
        <f t="shared" ca="1" si="108"/>
        <v>6</v>
      </c>
      <c r="TX11">
        <f t="shared" ca="1" si="108"/>
        <v>6</v>
      </c>
      <c r="TY11">
        <f t="shared" ca="1" si="108"/>
        <v>6</v>
      </c>
      <c r="TZ11">
        <f t="shared" ca="1" si="108"/>
        <v>6</v>
      </c>
      <c r="UA11">
        <f t="shared" ca="1" si="108"/>
        <v>6</v>
      </c>
      <c r="UB11">
        <f t="shared" ca="1" si="108"/>
        <v>6</v>
      </c>
      <c r="UC11">
        <f t="shared" ca="1" si="108"/>
        <v>6</v>
      </c>
      <c r="UD11">
        <f t="shared" ca="1" si="108"/>
        <v>6</v>
      </c>
      <c r="UE11">
        <f t="shared" ca="1" si="108"/>
        <v>6</v>
      </c>
      <c r="UF11">
        <f t="shared" ca="1" si="108"/>
        <v>6</v>
      </c>
      <c r="UG11">
        <f t="shared" ca="1" si="108"/>
        <v>6</v>
      </c>
      <c r="UH11">
        <f t="shared" ca="1" si="108"/>
        <v>6</v>
      </c>
      <c r="UI11">
        <f t="shared" ca="1" si="108"/>
        <v>6</v>
      </c>
      <c r="UJ11">
        <f t="shared" ca="1" si="108"/>
        <v>6</v>
      </c>
      <c r="UK11">
        <f t="shared" ca="1" si="108"/>
        <v>6</v>
      </c>
      <c r="UL11">
        <f t="shared" ca="1" si="108"/>
        <v>6</v>
      </c>
      <c r="UM11">
        <f t="shared" ca="1" si="108"/>
        <v>6</v>
      </c>
      <c r="UN11">
        <f t="shared" ca="1" si="108"/>
        <v>6</v>
      </c>
      <c r="UO11">
        <f t="shared" ca="1" si="108"/>
        <v>6</v>
      </c>
      <c r="UP11">
        <f t="shared" ca="1" si="108"/>
        <v>6</v>
      </c>
      <c r="UQ11">
        <f t="shared" ca="1" si="108"/>
        <v>6</v>
      </c>
      <c r="UR11">
        <f t="shared" ca="1" si="108"/>
        <v>6</v>
      </c>
      <c r="US11">
        <f t="shared" ca="1" si="108"/>
        <v>6</v>
      </c>
      <c r="UT11">
        <f t="shared" ca="1" si="108"/>
        <v>6</v>
      </c>
      <c r="UU11">
        <f t="shared" ca="1" si="108"/>
        <v>6</v>
      </c>
      <c r="UV11">
        <f t="shared" ca="1" si="108"/>
        <v>6</v>
      </c>
      <c r="UW11">
        <f t="shared" ca="1" si="108"/>
        <v>6</v>
      </c>
      <c r="UX11">
        <f t="shared" ca="1" si="108"/>
        <v>6</v>
      </c>
      <c r="UY11">
        <f t="shared" ca="1" si="108"/>
        <v>6</v>
      </c>
      <c r="UZ11">
        <f t="shared" ca="1" si="108"/>
        <v>6</v>
      </c>
      <c r="VA11">
        <f t="shared" ca="1" si="108"/>
        <v>6</v>
      </c>
      <c r="VB11">
        <f t="shared" ca="1" si="108"/>
        <v>6</v>
      </c>
      <c r="VC11">
        <f t="shared" ca="1" si="108"/>
        <v>6</v>
      </c>
      <c r="VD11">
        <f t="shared" ca="1" si="108"/>
        <v>6</v>
      </c>
      <c r="VE11">
        <f t="shared" ca="1" si="108"/>
        <v>6</v>
      </c>
      <c r="VF11">
        <f t="shared" ca="1" si="108"/>
        <v>6</v>
      </c>
      <c r="VG11">
        <f t="shared" ref="VG11:XR11" ca="1" si="109">$B11+IF(READTYPE=1,IF(VG$7&lt;ClkActivationTime_ns,0,IF(MOD(ROUND((VG$7-ClkActivationTime_ns),1),CLK_Period)&gt;=(CLK_Period/2),0,1)),0)</f>
        <v>6</v>
      </c>
      <c r="VH11">
        <f t="shared" ca="1" si="109"/>
        <v>6</v>
      </c>
      <c r="VI11">
        <f t="shared" ca="1" si="109"/>
        <v>6</v>
      </c>
      <c r="VJ11">
        <f t="shared" ca="1" si="109"/>
        <v>6</v>
      </c>
      <c r="VK11">
        <f t="shared" ca="1" si="109"/>
        <v>6</v>
      </c>
      <c r="VL11">
        <f t="shared" ca="1" si="109"/>
        <v>6</v>
      </c>
      <c r="VM11">
        <f t="shared" ca="1" si="109"/>
        <v>6</v>
      </c>
      <c r="VN11">
        <f t="shared" ca="1" si="109"/>
        <v>6</v>
      </c>
      <c r="VO11">
        <f t="shared" ca="1" si="109"/>
        <v>6</v>
      </c>
      <c r="VP11">
        <f t="shared" ca="1" si="109"/>
        <v>6</v>
      </c>
      <c r="VQ11">
        <f t="shared" ca="1" si="109"/>
        <v>6</v>
      </c>
      <c r="VR11">
        <f t="shared" ca="1" si="109"/>
        <v>6</v>
      </c>
      <c r="VS11">
        <f t="shared" ca="1" si="109"/>
        <v>6</v>
      </c>
      <c r="VT11">
        <f t="shared" ca="1" si="109"/>
        <v>6</v>
      </c>
      <c r="VU11">
        <f t="shared" ca="1" si="109"/>
        <v>6</v>
      </c>
      <c r="VV11">
        <f t="shared" ca="1" si="109"/>
        <v>6</v>
      </c>
      <c r="VW11">
        <f t="shared" ca="1" si="109"/>
        <v>6</v>
      </c>
      <c r="VX11">
        <f t="shared" ca="1" si="109"/>
        <v>6</v>
      </c>
      <c r="VY11">
        <f t="shared" ca="1" si="109"/>
        <v>6</v>
      </c>
      <c r="VZ11">
        <f t="shared" ca="1" si="109"/>
        <v>6</v>
      </c>
      <c r="WA11">
        <f t="shared" ca="1" si="109"/>
        <v>6</v>
      </c>
      <c r="WB11">
        <f t="shared" ca="1" si="109"/>
        <v>6</v>
      </c>
      <c r="WC11">
        <f t="shared" ca="1" si="109"/>
        <v>6</v>
      </c>
      <c r="WD11">
        <f t="shared" ca="1" si="109"/>
        <v>6</v>
      </c>
      <c r="WE11">
        <f t="shared" ca="1" si="109"/>
        <v>6</v>
      </c>
      <c r="WF11">
        <f t="shared" ca="1" si="109"/>
        <v>6</v>
      </c>
      <c r="WG11">
        <f t="shared" ca="1" si="109"/>
        <v>6</v>
      </c>
      <c r="WH11">
        <f t="shared" ca="1" si="109"/>
        <v>6</v>
      </c>
      <c r="WI11">
        <f t="shared" ca="1" si="109"/>
        <v>6</v>
      </c>
      <c r="WJ11">
        <f t="shared" ca="1" si="109"/>
        <v>6</v>
      </c>
      <c r="WK11">
        <f t="shared" ca="1" si="109"/>
        <v>6</v>
      </c>
      <c r="WL11">
        <f t="shared" ca="1" si="109"/>
        <v>6</v>
      </c>
      <c r="WM11">
        <f t="shared" ca="1" si="109"/>
        <v>6</v>
      </c>
      <c r="WN11">
        <f t="shared" ca="1" si="109"/>
        <v>6</v>
      </c>
      <c r="WO11">
        <f t="shared" ca="1" si="109"/>
        <v>6</v>
      </c>
      <c r="WP11">
        <f t="shared" ca="1" si="109"/>
        <v>6</v>
      </c>
      <c r="WQ11">
        <f t="shared" ca="1" si="109"/>
        <v>6</v>
      </c>
      <c r="WR11">
        <f t="shared" ca="1" si="109"/>
        <v>6</v>
      </c>
      <c r="WS11">
        <f t="shared" ca="1" si="109"/>
        <v>6</v>
      </c>
      <c r="WT11">
        <f t="shared" ca="1" si="109"/>
        <v>6</v>
      </c>
      <c r="WU11">
        <f t="shared" ca="1" si="109"/>
        <v>6</v>
      </c>
      <c r="WV11">
        <f t="shared" ca="1" si="109"/>
        <v>6</v>
      </c>
      <c r="WW11">
        <f t="shared" ca="1" si="109"/>
        <v>6</v>
      </c>
      <c r="WX11">
        <f t="shared" ca="1" si="109"/>
        <v>6</v>
      </c>
      <c r="WY11">
        <f t="shared" ca="1" si="109"/>
        <v>6</v>
      </c>
      <c r="WZ11">
        <f t="shared" ca="1" si="109"/>
        <v>6</v>
      </c>
      <c r="XA11">
        <f t="shared" ca="1" si="109"/>
        <v>6</v>
      </c>
      <c r="XB11">
        <f t="shared" ca="1" si="109"/>
        <v>6</v>
      </c>
      <c r="XC11">
        <f t="shared" ca="1" si="109"/>
        <v>6</v>
      </c>
      <c r="XD11">
        <f t="shared" ca="1" si="109"/>
        <v>6</v>
      </c>
      <c r="XE11">
        <f t="shared" ca="1" si="109"/>
        <v>6</v>
      </c>
      <c r="XF11">
        <f t="shared" ca="1" si="109"/>
        <v>6</v>
      </c>
      <c r="XG11">
        <f t="shared" ca="1" si="109"/>
        <v>6</v>
      </c>
      <c r="XH11">
        <f t="shared" ca="1" si="109"/>
        <v>6</v>
      </c>
      <c r="XI11">
        <f t="shared" ca="1" si="109"/>
        <v>6</v>
      </c>
      <c r="XJ11">
        <f t="shared" ca="1" si="109"/>
        <v>6</v>
      </c>
      <c r="XK11">
        <f t="shared" ca="1" si="109"/>
        <v>6</v>
      </c>
      <c r="XL11">
        <f t="shared" ca="1" si="109"/>
        <v>6</v>
      </c>
      <c r="XM11">
        <f t="shared" ca="1" si="109"/>
        <v>6</v>
      </c>
      <c r="XN11">
        <f t="shared" ca="1" si="109"/>
        <v>6</v>
      </c>
      <c r="XO11">
        <f t="shared" ca="1" si="109"/>
        <v>6</v>
      </c>
      <c r="XP11">
        <f t="shared" ca="1" si="109"/>
        <v>6</v>
      </c>
      <c r="XQ11">
        <f t="shared" ca="1" si="109"/>
        <v>6</v>
      </c>
      <c r="XR11">
        <f t="shared" ca="1" si="109"/>
        <v>6</v>
      </c>
      <c r="XS11">
        <f t="shared" ref="XS11:AAD11" ca="1" si="110">$B11+IF(READTYPE=1,IF(XS$7&lt;ClkActivationTime_ns,0,IF(MOD(ROUND((XS$7-ClkActivationTime_ns),1),CLK_Period)&gt;=(CLK_Period/2),0,1)),0)</f>
        <v>6</v>
      </c>
      <c r="XT11">
        <f t="shared" ca="1" si="110"/>
        <v>6</v>
      </c>
      <c r="XU11">
        <f t="shared" ca="1" si="110"/>
        <v>6</v>
      </c>
      <c r="XV11">
        <f t="shared" ca="1" si="110"/>
        <v>6</v>
      </c>
      <c r="XW11">
        <f t="shared" ca="1" si="110"/>
        <v>6</v>
      </c>
      <c r="XX11">
        <f t="shared" ca="1" si="110"/>
        <v>6</v>
      </c>
      <c r="XY11">
        <f t="shared" ca="1" si="110"/>
        <v>6</v>
      </c>
      <c r="XZ11">
        <f t="shared" ca="1" si="110"/>
        <v>6</v>
      </c>
      <c r="YA11">
        <f t="shared" ca="1" si="110"/>
        <v>6</v>
      </c>
      <c r="YB11">
        <f t="shared" ca="1" si="110"/>
        <v>6</v>
      </c>
      <c r="YC11">
        <f t="shared" ca="1" si="110"/>
        <v>6</v>
      </c>
      <c r="YD11">
        <f t="shared" ca="1" si="110"/>
        <v>6</v>
      </c>
      <c r="YE11">
        <f t="shared" ca="1" si="110"/>
        <v>6</v>
      </c>
      <c r="YF11">
        <f t="shared" ca="1" si="110"/>
        <v>6</v>
      </c>
      <c r="YG11">
        <f t="shared" ca="1" si="110"/>
        <v>6</v>
      </c>
      <c r="YH11">
        <f t="shared" ca="1" si="110"/>
        <v>6</v>
      </c>
      <c r="YI11">
        <f t="shared" ca="1" si="110"/>
        <v>6</v>
      </c>
      <c r="YJ11">
        <f t="shared" ca="1" si="110"/>
        <v>6</v>
      </c>
      <c r="YK11">
        <f t="shared" ca="1" si="110"/>
        <v>6</v>
      </c>
      <c r="YL11">
        <f t="shared" ca="1" si="110"/>
        <v>6</v>
      </c>
      <c r="YM11">
        <f t="shared" ca="1" si="110"/>
        <v>6</v>
      </c>
      <c r="YN11">
        <f t="shared" ca="1" si="110"/>
        <v>6</v>
      </c>
      <c r="YO11">
        <f t="shared" ca="1" si="110"/>
        <v>6</v>
      </c>
      <c r="YP11">
        <f t="shared" ca="1" si="110"/>
        <v>6</v>
      </c>
      <c r="YQ11">
        <f t="shared" ca="1" si="110"/>
        <v>6</v>
      </c>
      <c r="YR11">
        <f t="shared" ca="1" si="110"/>
        <v>6</v>
      </c>
      <c r="YS11">
        <f t="shared" ca="1" si="110"/>
        <v>6</v>
      </c>
      <c r="YT11">
        <f t="shared" ca="1" si="110"/>
        <v>6</v>
      </c>
      <c r="YU11">
        <f t="shared" ca="1" si="110"/>
        <v>6</v>
      </c>
      <c r="YV11">
        <f t="shared" ca="1" si="110"/>
        <v>6</v>
      </c>
      <c r="YW11">
        <f t="shared" ca="1" si="110"/>
        <v>6</v>
      </c>
      <c r="YX11">
        <f t="shared" ca="1" si="110"/>
        <v>6</v>
      </c>
      <c r="YY11">
        <f t="shared" ca="1" si="110"/>
        <v>6</v>
      </c>
      <c r="YZ11">
        <f t="shared" ca="1" si="110"/>
        <v>6</v>
      </c>
      <c r="ZA11">
        <f t="shared" ca="1" si="110"/>
        <v>6</v>
      </c>
      <c r="ZB11">
        <f t="shared" ca="1" si="110"/>
        <v>6</v>
      </c>
      <c r="ZC11">
        <f t="shared" ca="1" si="110"/>
        <v>6</v>
      </c>
      <c r="ZD11">
        <f t="shared" ca="1" si="110"/>
        <v>6</v>
      </c>
      <c r="ZE11">
        <f t="shared" ca="1" si="110"/>
        <v>6</v>
      </c>
      <c r="ZF11">
        <f t="shared" ca="1" si="110"/>
        <v>6</v>
      </c>
      <c r="ZG11">
        <f t="shared" ca="1" si="110"/>
        <v>6</v>
      </c>
      <c r="ZH11">
        <f t="shared" ca="1" si="110"/>
        <v>6</v>
      </c>
      <c r="ZI11">
        <f t="shared" ca="1" si="110"/>
        <v>6</v>
      </c>
      <c r="ZJ11">
        <f t="shared" ca="1" si="110"/>
        <v>6</v>
      </c>
      <c r="ZK11">
        <f t="shared" ca="1" si="110"/>
        <v>6</v>
      </c>
      <c r="ZL11">
        <f t="shared" ca="1" si="110"/>
        <v>6</v>
      </c>
      <c r="ZM11">
        <f t="shared" ca="1" si="110"/>
        <v>6</v>
      </c>
      <c r="ZN11">
        <f t="shared" ca="1" si="110"/>
        <v>6</v>
      </c>
      <c r="ZO11">
        <f t="shared" ca="1" si="110"/>
        <v>6</v>
      </c>
      <c r="ZP11">
        <f t="shared" ca="1" si="110"/>
        <v>6</v>
      </c>
      <c r="ZQ11">
        <f t="shared" ca="1" si="110"/>
        <v>6</v>
      </c>
      <c r="ZR11">
        <f t="shared" ca="1" si="110"/>
        <v>6</v>
      </c>
      <c r="ZS11">
        <f t="shared" ca="1" si="110"/>
        <v>6</v>
      </c>
      <c r="ZT11">
        <f t="shared" ca="1" si="110"/>
        <v>6</v>
      </c>
      <c r="ZU11">
        <f t="shared" ca="1" si="110"/>
        <v>6</v>
      </c>
      <c r="ZV11">
        <f t="shared" ca="1" si="110"/>
        <v>6</v>
      </c>
      <c r="ZW11">
        <f t="shared" ca="1" si="110"/>
        <v>6</v>
      </c>
      <c r="ZX11">
        <f t="shared" ca="1" si="110"/>
        <v>6</v>
      </c>
      <c r="ZY11">
        <f t="shared" ca="1" si="110"/>
        <v>6</v>
      </c>
      <c r="ZZ11">
        <f t="shared" ca="1" si="110"/>
        <v>6</v>
      </c>
      <c r="AAA11">
        <f t="shared" ca="1" si="110"/>
        <v>6</v>
      </c>
      <c r="AAB11">
        <f t="shared" ca="1" si="110"/>
        <v>6</v>
      </c>
      <c r="AAC11">
        <f t="shared" ca="1" si="110"/>
        <v>6</v>
      </c>
      <c r="AAD11">
        <f t="shared" ca="1" si="110"/>
        <v>6</v>
      </c>
      <c r="AAE11">
        <f t="shared" ref="AAE11:ACP11" ca="1" si="111">$B11+IF(READTYPE=1,IF(AAE$7&lt;ClkActivationTime_ns,0,IF(MOD(ROUND((AAE$7-ClkActivationTime_ns),1),CLK_Period)&gt;=(CLK_Period/2),0,1)),0)</f>
        <v>6</v>
      </c>
      <c r="AAF11">
        <f t="shared" ca="1" si="111"/>
        <v>6</v>
      </c>
      <c r="AAG11">
        <f t="shared" ca="1" si="111"/>
        <v>6</v>
      </c>
      <c r="AAH11">
        <f t="shared" ca="1" si="111"/>
        <v>6</v>
      </c>
      <c r="AAI11">
        <f t="shared" ca="1" si="111"/>
        <v>6</v>
      </c>
      <c r="AAJ11">
        <f t="shared" ca="1" si="111"/>
        <v>6</v>
      </c>
      <c r="AAK11">
        <f t="shared" ca="1" si="111"/>
        <v>6</v>
      </c>
      <c r="AAL11">
        <f t="shared" ca="1" si="111"/>
        <v>6</v>
      </c>
      <c r="AAM11">
        <f t="shared" ca="1" si="111"/>
        <v>6</v>
      </c>
      <c r="AAN11">
        <f t="shared" ca="1" si="111"/>
        <v>6</v>
      </c>
      <c r="AAO11">
        <f t="shared" ca="1" si="111"/>
        <v>6</v>
      </c>
      <c r="AAP11">
        <f t="shared" ca="1" si="111"/>
        <v>6</v>
      </c>
      <c r="AAQ11">
        <f t="shared" ca="1" si="111"/>
        <v>6</v>
      </c>
      <c r="AAR11">
        <f t="shared" ca="1" si="111"/>
        <v>6</v>
      </c>
      <c r="AAS11">
        <f t="shared" ca="1" si="111"/>
        <v>6</v>
      </c>
      <c r="AAT11">
        <f t="shared" ca="1" si="111"/>
        <v>6</v>
      </c>
      <c r="AAU11">
        <f t="shared" ca="1" si="111"/>
        <v>6</v>
      </c>
      <c r="AAV11">
        <f t="shared" ca="1" si="111"/>
        <v>6</v>
      </c>
      <c r="AAW11">
        <f t="shared" ca="1" si="111"/>
        <v>6</v>
      </c>
      <c r="AAX11">
        <f t="shared" ca="1" si="111"/>
        <v>6</v>
      </c>
      <c r="AAY11">
        <f t="shared" ca="1" si="111"/>
        <v>6</v>
      </c>
      <c r="AAZ11">
        <f t="shared" ca="1" si="111"/>
        <v>6</v>
      </c>
      <c r="ABA11">
        <f t="shared" ca="1" si="111"/>
        <v>6</v>
      </c>
      <c r="ABB11">
        <f t="shared" ca="1" si="111"/>
        <v>6</v>
      </c>
      <c r="ABC11">
        <f t="shared" ca="1" si="111"/>
        <v>6</v>
      </c>
      <c r="ABD11">
        <f t="shared" ca="1" si="111"/>
        <v>6</v>
      </c>
      <c r="ABE11">
        <f t="shared" ca="1" si="111"/>
        <v>6</v>
      </c>
      <c r="ABF11">
        <f t="shared" ca="1" si="111"/>
        <v>6</v>
      </c>
      <c r="ABG11">
        <f t="shared" ca="1" si="111"/>
        <v>6</v>
      </c>
      <c r="ABH11">
        <f t="shared" ca="1" si="111"/>
        <v>6</v>
      </c>
      <c r="ABI11">
        <f t="shared" ca="1" si="111"/>
        <v>6</v>
      </c>
      <c r="ABJ11">
        <f t="shared" ca="1" si="111"/>
        <v>6</v>
      </c>
      <c r="ABK11">
        <f t="shared" ca="1" si="111"/>
        <v>6</v>
      </c>
      <c r="ABL11">
        <f t="shared" ca="1" si="111"/>
        <v>6</v>
      </c>
      <c r="ABM11">
        <f t="shared" ca="1" si="111"/>
        <v>6</v>
      </c>
      <c r="ABN11">
        <f t="shared" ca="1" si="111"/>
        <v>6</v>
      </c>
      <c r="ABO11">
        <f t="shared" ca="1" si="111"/>
        <v>6</v>
      </c>
      <c r="ABP11">
        <f t="shared" ca="1" si="111"/>
        <v>6</v>
      </c>
      <c r="ABQ11">
        <f t="shared" ca="1" si="111"/>
        <v>6</v>
      </c>
      <c r="ABR11">
        <f t="shared" ca="1" si="111"/>
        <v>6</v>
      </c>
      <c r="ABS11">
        <f t="shared" ca="1" si="111"/>
        <v>6</v>
      </c>
      <c r="ABT11">
        <f t="shared" ca="1" si="111"/>
        <v>6</v>
      </c>
      <c r="ABU11">
        <f t="shared" ca="1" si="111"/>
        <v>6</v>
      </c>
      <c r="ABV11">
        <f t="shared" ca="1" si="111"/>
        <v>6</v>
      </c>
      <c r="ABW11">
        <f t="shared" ca="1" si="111"/>
        <v>6</v>
      </c>
      <c r="ABX11">
        <f t="shared" ca="1" si="111"/>
        <v>6</v>
      </c>
      <c r="ABY11">
        <f t="shared" ca="1" si="111"/>
        <v>6</v>
      </c>
      <c r="ABZ11">
        <f t="shared" ca="1" si="111"/>
        <v>6</v>
      </c>
      <c r="ACA11">
        <f t="shared" ca="1" si="111"/>
        <v>6</v>
      </c>
      <c r="ACB11">
        <f t="shared" ca="1" si="111"/>
        <v>6</v>
      </c>
      <c r="ACC11">
        <f t="shared" ca="1" si="111"/>
        <v>6</v>
      </c>
      <c r="ACD11">
        <f t="shared" ca="1" si="111"/>
        <v>6</v>
      </c>
      <c r="ACE11">
        <f t="shared" ca="1" si="111"/>
        <v>6</v>
      </c>
      <c r="ACF11">
        <f t="shared" ca="1" si="111"/>
        <v>6</v>
      </c>
      <c r="ACG11">
        <f t="shared" ca="1" si="111"/>
        <v>6</v>
      </c>
      <c r="ACH11">
        <f t="shared" ca="1" si="111"/>
        <v>6</v>
      </c>
      <c r="ACI11">
        <f t="shared" ca="1" si="111"/>
        <v>6</v>
      </c>
      <c r="ACJ11">
        <f t="shared" ca="1" si="111"/>
        <v>6</v>
      </c>
      <c r="ACK11">
        <f t="shared" ca="1" si="111"/>
        <v>6</v>
      </c>
      <c r="ACL11">
        <f t="shared" ca="1" si="111"/>
        <v>6</v>
      </c>
      <c r="ACM11">
        <f t="shared" ca="1" si="111"/>
        <v>6</v>
      </c>
      <c r="ACN11">
        <f t="shared" ca="1" si="111"/>
        <v>6</v>
      </c>
      <c r="ACO11">
        <f t="shared" ca="1" si="111"/>
        <v>6</v>
      </c>
      <c r="ACP11">
        <f t="shared" ca="1" si="111"/>
        <v>6</v>
      </c>
      <c r="ACQ11">
        <f t="shared" ref="ACQ11:AFB11" ca="1" si="112">$B11+IF(READTYPE=1,IF(ACQ$7&lt;ClkActivationTime_ns,0,IF(MOD(ROUND((ACQ$7-ClkActivationTime_ns),1),CLK_Period)&gt;=(CLK_Period/2),0,1)),0)</f>
        <v>6</v>
      </c>
      <c r="ACR11">
        <f t="shared" ca="1" si="112"/>
        <v>6</v>
      </c>
      <c r="ACS11">
        <f t="shared" ca="1" si="112"/>
        <v>6</v>
      </c>
      <c r="ACT11">
        <f t="shared" ca="1" si="112"/>
        <v>6</v>
      </c>
      <c r="ACU11">
        <f t="shared" ca="1" si="112"/>
        <v>6</v>
      </c>
      <c r="ACV11">
        <f t="shared" ca="1" si="112"/>
        <v>6</v>
      </c>
      <c r="ACW11">
        <f t="shared" ca="1" si="112"/>
        <v>6</v>
      </c>
      <c r="ACX11">
        <f t="shared" ca="1" si="112"/>
        <v>6</v>
      </c>
      <c r="ACY11">
        <f t="shared" ca="1" si="112"/>
        <v>6</v>
      </c>
      <c r="ACZ11">
        <f t="shared" ca="1" si="112"/>
        <v>6</v>
      </c>
      <c r="ADA11">
        <f t="shared" ca="1" si="112"/>
        <v>6</v>
      </c>
      <c r="ADB11">
        <f t="shared" ca="1" si="112"/>
        <v>6</v>
      </c>
      <c r="ADC11">
        <f t="shared" ca="1" si="112"/>
        <v>6</v>
      </c>
      <c r="ADD11">
        <f t="shared" ca="1" si="112"/>
        <v>6</v>
      </c>
      <c r="ADE11">
        <f t="shared" ca="1" si="112"/>
        <v>6</v>
      </c>
      <c r="ADF11">
        <f t="shared" ca="1" si="112"/>
        <v>6</v>
      </c>
      <c r="ADG11">
        <f t="shared" ca="1" si="112"/>
        <v>6</v>
      </c>
      <c r="ADH11">
        <f t="shared" ca="1" si="112"/>
        <v>6</v>
      </c>
      <c r="ADI11">
        <f t="shared" ca="1" si="112"/>
        <v>6</v>
      </c>
      <c r="ADJ11">
        <f t="shared" ca="1" si="112"/>
        <v>6</v>
      </c>
      <c r="ADK11">
        <f t="shared" ca="1" si="112"/>
        <v>6</v>
      </c>
      <c r="ADL11">
        <f t="shared" ca="1" si="112"/>
        <v>6</v>
      </c>
      <c r="ADM11">
        <f t="shared" ca="1" si="112"/>
        <v>6</v>
      </c>
      <c r="ADN11">
        <f t="shared" ca="1" si="112"/>
        <v>6</v>
      </c>
      <c r="ADO11">
        <f t="shared" ca="1" si="112"/>
        <v>6</v>
      </c>
      <c r="ADP11">
        <f t="shared" ca="1" si="112"/>
        <v>6</v>
      </c>
      <c r="ADQ11">
        <f t="shared" ca="1" si="112"/>
        <v>6</v>
      </c>
      <c r="ADR11">
        <f t="shared" ca="1" si="112"/>
        <v>6</v>
      </c>
      <c r="ADS11">
        <f t="shared" ca="1" si="112"/>
        <v>6</v>
      </c>
      <c r="ADT11">
        <f t="shared" ca="1" si="112"/>
        <v>6</v>
      </c>
      <c r="ADU11">
        <f t="shared" ca="1" si="112"/>
        <v>6</v>
      </c>
      <c r="ADV11">
        <f t="shared" ca="1" si="112"/>
        <v>6</v>
      </c>
      <c r="ADW11">
        <f t="shared" ca="1" si="112"/>
        <v>6</v>
      </c>
      <c r="ADX11">
        <f t="shared" ca="1" si="112"/>
        <v>6</v>
      </c>
      <c r="ADY11">
        <f t="shared" ca="1" si="112"/>
        <v>6</v>
      </c>
      <c r="ADZ11">
        <f t="shared" ca="1" si="112"/>
        <v>6</v>
      </c>
      <c r="AEA11">
        <f t="shared" ca="1" si="112"/>
        <v>6</v>
      </c>
      <c r="AEB11">
        <f t="shared" ca="1" si="112"/>
        <v>6</v>
      </c>
      <c r="AEC11">
        <f t="shared" ca="1" si="112"/>
        <v>6</v>
      </c>
      <c r="AED11">
        <f t="shared" ca="1" si="112"/>
        <v>6</v>
      </c>
      <c r="AEE11">
        <f t="shared" ca="1" si="112"/>
        <v>6</v>
      </c>
      <c r="AEF11">
        <f t="shared" ca="1" si="112"/>
        <v>6</v>
      </c>
      <c r="AEG11">
        <f t="shared" ca="1" si="112"/>
        <v>6</v>
      </c>
      <c r="AEH11">
        <f t="shared" ca="1" si="112"/>
        <v>6</v>
      </c>
      <c r="AEI11">
        <f t="shared" ca="1" si="112"/>
        <v>6</v>
      </c>
      <c r="AEJ11">
        <f t="shared" ca="1" si="112"/>
        <v>6</v>
      </c>
      <c r="AEK11">
        <f t="shared" ca="1" si="112"/>
        <v>6</v>
      </c>
      <c r="AEL11">
        <f t="shared" ca="1" si="112"/>
        <v>6</v>
      </c>
      <c r="AEM11">
        <f t="shared" ca="1" si="112"/>
        <v>6</v>
      </c>
      <c r="AEN11">
        <f t="shared" ca="1" si="112"/>
        <v>6</v>
      </c>
      <c r="AEO11">
        <f t="shared" ca="1" si="112"/>
        <v>6</v>
      </c>
      <c r="AEP11">
        <f t="shared" ca="1" si="112"/>
        <v>6</v>
      </c>
      <c r="AEQ11">
        <f t="shared" ca="1" si="112"/>
        <v>6</v>
      </c>
      <c r="AER11">
        <f t="shared" ca="1" si="112"/>
        <v>6</v>
      </c>
      <c r="AES11">
        <f t="shared" ca="1" si="112"/>
        <v>6</v>
      </c>
      <c r="AET11">
        <f t="shared" ca="1" si="112"/>
        <v>6</v>
      </c>
      <c r="AEU11">
        <f t="shared" ca="1" si="112"/>
        <v>6</v>
      </c>
      <c r="AEV11">
        <f t="shared" ca="1" si="112"/>
        <v>6</v>
      </c>
      <c r="AEW11">
        <f t="shared" ca="1" si="112"/>
        <v>6</v>
      </c>
      <c r="AEX11">
        <f t="shared" ca="1" si="112"/>
        <v>6</v>
      </c>
      <c r="AEY11">
        <f t="shared" ca="1" si="112"/>
        <v>6</v>
      </c>
      <c r="AEZ11">
        <f t="shared" ca="1" si="112"/>
        <v>6</v>
      </c>
      <c r="AFA11">
        <f t="shared" ca="1" si="112"/>
        <v>6</v>
      </c>
      <c r="AFB11">
        <f t="shared" ca="1" si="112"/>
        <v>6</v>
      </c>
      <c r="AFC11">
        <f t="shared" ref="AFC11:AHN11" ca="1" si="113">$B11+IF(READTYPE=1,IF(AFC$7&lt;ClkActivationTime_ns,0,IF(MOD(ROUND((AFC$7-ClkActivationTime_ns),1),CLK_Period)&gt;=(CLK_Period/2),0,1)),0)</f>
        <v>6</v>
      </c>
      <c r="AFD11">
        <f t="shared" ca="1" si="113"/>
        <v>6</v>
      </c>
      <c r="AFE11">
        <f t="shared" ca="1" si="113"/>
        <v>6</v>
      </c>
      <c r="AFF11">
        <f t="shared" ca="1" si="113"/>
        <v>6</v>
      </c>
      <c r="AFG11">
        <f t="shared" ca="1" si="113"/>
        <v>6</v>
      </c>
      <c r="AFH11">
        <f t="shared" ca="1" si="113"/>
        <v>6</v>
      </c>
      <c r="AFI11">
        <f t="shared" ca="1" si="113"/>
        <v>6</v>
      </c>
      <c r="AFJ11">
        <f t="shared" ca="1" si="113"/>
        <v>6</v>
      </c>
      <c r="AFK11">
        <f t="shared" ca="1" si="113"/>
        <v>6</v>
      </c>
      <c r="AFL11">
        <f t="shared" ca="1" si="113"/>
        <v>6</v>
      </c>
      <c r="AFM11">
        <f t="shared" ca="1" si="113"/>
        <v>6</v>
      </c>
      <c r="AFN11">
        <f t="shared" ca="1" si="113"/>
        <v>6</v>
      </c>
      <c r="AFO11">
        <f t="shared" ca="1" si="113"/>
        <v>6</v>
      </c>
      <c r="AFP11">
        <f t="shared" ca="1" si="113"/>
        <v>6</v>
      </c>
      <c r="AFQ11">
        <f t="shared" ca="1" si="113"/>
        <v>6</v>
      </c>
      <c r="AFR11">
        <f t="shared" ca="1" si="113"/>
        <v>6</v>
      </c>
      <c r="AFS11">
        <f t="shared" ca="1" si="113"/>
        <v>6</v>
      </c>
      <c r="AFT11">
        <f t="shared" ca="1" si="113"/>
        <v>6</v>
      </c>
      <c r="AFU11">
        <f t="shared" ca="1" si="113"/>
        <v>6</v>
      </c>
      <c r="AFV11">
        <f t="shared" ca="1" si="113"/>
        <v>6</v>
      </c>
      <c r="AFW11">
        <f t="shared" ca="1" si="113"/>
        <v>6</v>
      </c>
      <c r="AFX11">
        <f t="shared" ca="1" si="113"/>
        <v>6</v>
      </c>
      <c r="AFY11">
        <f t="shared" ca="1" si="113"/>
        <v>6</v>
      </c>
      <c r="AFZ11">
        <f t="shared" ca="1" si="113"/>
        <v>6</v>
      </c>
      <c r="AGA11">
        <f t="shared" ca="1" si="113"/>
        <v>6</v>
      </c>
      <c r="AGB11">
        <f t="shared" ca="1" si="113"/>
        <v>6</v>
      </c>
      <c r="AGC11">
        <f t="shared" ca="1" si="113"/>
        <v>6</v>
      </c>
      <c r="AGD11">
        <f t="shared" ca="1" si="113"/>
        <v>6</v>
      </c>
      <c r="AGE11">
        <f t="shared" ca="1" si="113"/>
        <v>6</v>
      </c>
      <c r="AGF11">
        <f t="shared" ca="1" si="113"/>
        <v>6</v>
      </c>
      <c r="AGG11">
        <f t="shared" ca="1" si="113"/>
        <v>6</v>
      </c>
      <c r="AGH11">
        <f t="shared" ca="1" si="113"/>
        <v>6</v>
      </c>
      <c r="AGI11">
        <f t="shared" ca="1" si="113"/>
        <v>6</v>
      </c>
      <c r="AGJ11">
        <f t="shared" ca="1" si="113"/>
        <v>6</v>
      </c>
      <c r="AGK11">
        <f t="shared" ca="1" si="113"/>
        <v>6</v>
      </c>
      <c r="AGL11">
        <f t="shared" ca="1" si="113"/>
        <v>6</v>
      </c>
      <c r="AGM11">
        <f t="shared" ca="1" si="113"/>
        <v>6</v>
      </c>
      <c r="AGN11">
        <f t="shared" ca="1" si="113"/>
        <v>6</v>
      </c>
      <c r="AGO11">
        <f t="shared" ca="1" si="113"/>
        <v>6</v>
      </c>
      <c r="AGP11">
        <f t="shared" ca="1" si="113"/>
        <v>6</v>
      </c>
      <c r="AGQ11">
        <f t="shared" ca="1" si="113"/>
        <v>6</v>
      </c>
      <c r="AGR11">
        <f t="shared" ca="1" si="113"/>
        <v>6</v>
      </c>
      <c r="AGS11">
        <f t="shared" ca="1" si="113"/>
        <v>6</v>
      </c>
      <c r="AGT11">
        <f t="shared" ca="1" si="113"/>
        <v>6</v>
      </c>
      <c r="AGU11">
        <f t="shared" ca="1" si="113"/>
        <v>6</v>
      </c>
      <c r="AGV11">
        <f t="shared" ca="1" si="113"/>
        <v>6</v>
      </c>
      <c r="AGW11">
        <f t="shared" ca="1" si="113"/>
        <v>6</v>
      </c>
      <c r="AGX11">
        <f t="shared" ca="1" si="113"/>
        <v>6</v>
      </c>
      <c r="AGY11">
        <f t="shared" ca="1" si="113"/>
        <v>6</v>
      </c>
      <c r="AGZ11">
        <f t="shared" ca="1" si="113"/>
        <v>6</v>
      </c>
      <c r="AHA11">
        <f t="shared" ca="1" si="113"/>
        <v>6</v>
      </c>
      <c r="AHB11">
        <f t="shared" ca="1" si="113"/>
        <v>6</v>
      </c>
      <c r="AHC11">
        <f t="shared" ca="1" si="113"/>
        <v>6</v>
      </c>
      <c r="AHD11">
        <f t="shared" ca="1" si="113"/>
        <v>6</v>
      </c>
      <c r="AHE11">
        <f t="shared" ca="1" si="113"/>
        <v>6</v>
      </c>
      <c r="AHF11">
        <f t="shared" ca="1" si="113"/>
        <v>6</v>
      </c>
      <c r="AHG11">
        <f t="shared" ca="1" si="113"/>
        <v>6</v>
      </c>
      <c r="AHH11">
        <f t="shared" ca="1" si="113"/>
        <v>6</v>
      </c>
      <c r="AHI11">
        <f t="shared" ca="1" si="113"/>
        <v>6</v>
      </c>
      <c r="AHJ11">
        <f t="shared" ca="1" si="113"/>
        <v>6</v>
      </c>
      <c r="AHK11">
        <f t="shared" ca="1" si="113"/>
        <v>6</v>
      </c>
      <c r="AHL11">
        <f t="shared" ca="1" si="113"/>
        <v>6</v>
      </c>
      <c r="AHM11">
        <f t="shared" ca="1" si="113"/>
        <v>6</v>
      </c>
      <c r="AHN11">
        <f t="shared" ca="1" si="113"/>
        <v>6</v>
      </c>
      <c r="AHO11">
        <f t="shared" ref="AHO11:AJZ11" ca="1" si="114">$B11+IF(READTYPE=1,IF(AHO$7&lt;ClkActivationTime_ns,0,IF(MOD(ROUND((AHO$7-ClkActivationTime_ns),1),CLK_Period)&gt;=(CLK_Period/2),0,1)),0)</f>
        <v>6</v>
      </c>
      <c r="AHP11">
        <f t="shared" ca="1" si="114"/>
        <v>6</v>
      </c>
      <c r="AHQ11">
        <f t="shared" ca="1" si="114"/>
        <v>6</v>
      </c>
      <c r="AHR11">
        <f t="shared" ca="1" si="114"/>
        <v>6</v>
      </c>
      <c r="AHS11">
        <f t="shared" ca="1" si="114"/>
        <v>6</v>
      </c>
      <c r="AHT11">
        <f t="shared" ca="1" si="114"/>
        <v>6</v>
      </c>
      <c r="AHU11">
        <f t="shared" ca="1" si="114"/>
        <v>6</v>
      </c>
      <c r="AHV11">
        <f t="shared" ca="1" si="114"/>
        <v>6</v>
      </c>
      <c r="AHW11">
        <f t="shared" ca="1" si="114"/>
        <v>6</v>
      </c>
      <c r="AHX11">
        <f t="shared" ca="1" si="114"/>
        <v>6</v>
      </c>
      <c r="AHY11">
        <f t="shared" ca="1" si="114"/>
        <v>6</v>
      </c>
      <c r="AHZ11">
        <f t="shared" ca="1" si="114"/>
        <v>6</v>
      </c>
      <c r="AIA11">
        <f t="shared" ca="1" si="114"/>
        <v>6</v>
      </c>
      <c r="AIB11">
        <f t="shared" ca="1" si="114"/>
        <v>6</v>
      </c>
      <c r="AIC11">
        <f t="shared" ca="1" si="114"/>
        <v>6</v>
      </c>
      <c r="AID11">
        <f t="shared" ca="1" si="114"/>
        <v>6</v>
      </c>
      <c r="AIE11">
        <f t="shared" ca="1" si="114"/>
        <v>6</v>
      </c>
      <c r="AIF11">
        <f t="shared" ca="1" si="114"/>
        <v>6</v>
      </c>
      <c r="AIG11">
        <f t="shared" ca="1" si="114"/>
        <v>6</v>
      </c>
      <c r="AIH11">
        <f t="shared" ca="1" si="114"/>
        <v>6</v>
      </c>
      <c r="AII11">
        <f t="shared" ca="1" si="114"/>
        <v>6</v>
      </c>
      <c r="AIJ11">
        <f t="shared" ca="1" si="114"/>
        <v>6</v>
      </c>
      <c r="AIK11">
        <f t="shared" ca="1" si="114"/>
        <v>6</v>
      </c>
      <c r="AIL11">
        <f t="shared" ca="1" si="114"/>
        <v>6</v>
      </c>
      <c r="AIM11">
        <f t="shared" ca="1" si="114"/>
        <v>6</v>
      </c>
      <c r="AIN11">
        <f t="shared" ca="1" si="114"/>
        <v>6</v>
      </c>
      <c r="AIO11">
        <f t="shared" ca="1" si="114"/>
        <v>6</v>
      </c>
      <c r="AIP11">
        <f t="shared" ca="1" si="114"/>
        <v>6</v>
      </c>
      <c r="AIQ11">
        <f t="shared" ca="1" si="114"/>
        <v>6</v>
      </c>
      <c r="AIR11">
        <f t="shared" ca="1" si="114"/>
        <v>6</v>
      </c>
      <c r="AIS11">
        <f t="shared" ca="1" si="114"/>
        <v>6</v>
      </c>
      <c r="AIT11">
        <f t="shared" ca="1" si="114"/>
        <v>6</v>
      </c>
      <c r="AIU11">
        <f t="shared" ca="1" si="114"/>
        <v>6</v>
      </c>
      <c r="AIV11">
        <f t="shared" ca="1" si="114"/>
        <v>6</v>
      </c>
      <c r="AIW11">
        <f t="shared" ca="1" si="114"/>
        <v>6</v>
      </c>
      <c r="AIX11">
        <f t="shared" ca="1" si="114"/>
        <v>6</v>
      </c>
      <c r="AIY11">
        <f t="shared" ca="1" si="114"/>
        <v>6</v>
      </c>
      <c r="AIZ11">
        <f t="shared" ca="1" si="114"/>
        <v>6</v>
      </c>
      <c r="AJA11">
        <f t="shared" ca="1" si="114"/>
        <v>6</v>
      </c>
      <c r="AJB11">
        <f t="shared" ca="1" si="114"/>
        <v>6</v>
      </c>
      <c r="AJC11">
        <f t="shared" ca="1" si="114"/>
        <v>6</v>
      </c>
      <c r="AJD11">
        <f t="shared" ca="1" si="114"/>
        <v>6</v>
      </c>
      <c r="AJE11">
        <f t="shared" ca="1" si="114"/>
        <v>6</v>
      </c>
      <c r="AJF11">
        <f t="shared" ca="1" si="114"/>
        <v>6</v>
      </c>
      <c r="AJG11">
        <f t="shared" ca="1" si="114"/>
        <v>6</v>
      </c>
      <c r="AJH11">
        <f t="shared" ca="1" si="114"/>
        <v>6</v>
      </c>
      <c r="AJI11">
        <f t="shared" ca="1" si="114"/>
        <v>6</v>
      </c>
      <c r="AJJ11">
        <f t="shared" ca="1" si="114"/>
        <v>6</v>
      </c>
      <c r="AJK11">
        <f t="shared" ca="1" si="114"/>
        <v>6</v>
      </c>
      <c r="AJL11">
        <f t="shared" ca="1" si="114"/>
        <v>6</v>
      </c>
      <c r="AJM11">
        <f t="shared" ca="1" si="114"/>
        <v>6</v>
      </c>
      <c r="AJN11">
        <f t="shared" ca="1" si="114"/>
        <v>6</v>
      </c>
      <c r="AJO11">
        <f t="shared" ca="1" si="114"/>
        <v>6</v>
      </c>
      <c r="AJP11">
        <f t="shared" ca="1" si="114"/>
        <v>6</v>
      </c>
      <c r="AJQ11">
        <f t="shared" ca="1" si="114"/>
        <v>6</v>
      </c>
      <c r="AJR11">
        <f t="shared" ca="1" si="114"/>
        <v>6</v>
      </c>
      <c r="AJS11">
        <f t="shared" ca="1" si="114"/>
        <v>6</v>
      </c>
      <c r="AJT11">
        <f t="shared" ca="1" si="114"/>
        <v>6</v>
      </c>
      <c r="AJU11">
        <f t="shared" ca="1" si="114"/>
        <v>6</v>
      </c>
      <c r="AJV11">
        <f t="shared" ca="1" si="114"/>
        <v>6</v>
      </c>
      <c r="AJW11">
        <f t="shared" ca="1" si="114"/>
        <v>6</v>
      </c>
      <c r="AJX11">
        <f t="shared" ca="1" si="114"/>
        <v>6</v>
      </c>
      <c r="AJY11">
        <f t="shared" ca="1" si="114"/>
        <v>6</v>
      </c>
      <c r="AJZ11">
        <f t="shared" ca="1" si="114"/>
        <v>6</v>
      </c>
      <c r="AKA11">
        <f t="shared" ref="AKA11:AML11" ca="1" si="115">$B11+IF(READTYPE=1,IF(AKA$7&lt;ClkActivationTime_ns,0,IF(MOD(ROUND((AKA$7-ClkActivationTime_ns),1),CLK_Period)&gt;=(CLK_Period/2),0,1)),0)</f>
        <v>6</v>
      </c>
      <c r="AKB11">
        <f t="shared" ca="1" si="115"/>
        <v>6</v>
      </c>
      <c r="AKC11">
        <f t="shared" ca="1" si="115"/>
        <v>6</v>
      </c>
      <c r="AKD11">
        <f t="shared" ca="1" si="115"/>
        <v>6</v>
      </c>
      <c r="AKE11">
        <f t="shared" ca="1" si="115"/>
        <v>6</v>
      </c>
      <c r="AKF11">
        <f t="shared" ca="1" si="115"/>
        <v>6</v>
      </c>
      <c r="AKG11">
        <f t="shared" ca="1" si="115"/>
        <v>6</v>
      </c>
      <c r="AKH11">
        <f t="shared" ca="1" si="115"/>
        <v>6</v>
      </c>
      <c r="AKI11">
        <f t="shared" ca="1" si="115"/>
        <v>6</v>
      </c>
      <c r="AKJ11">
        <f t="shared" ca="1" si="115"/>
        <v>6</v>
      </c>
      <c r="AKK11">
        <f t="shared" ca="1" si="115"/>
        <v>6</v>
      </c>
      <c r="AKL11">
        <f t="shared" ca="1" si="115"/>
        <v>6</v>
      </c>
      <c r="AKM11">
        <f t="shared" ca="1" si="115"/>
        <v>6</v>
      </c>
      <c r="AKN11">
        <f t="shared" ca="1" si="115"/>
        <v>6</v>
      </c>
      <c r="AKO11">
        <f t="shared" ca="1" si="115"/>
        <v>6</v>
      </c>
      <c r="AKP11">
        <f t="shared" ca="1" si="115"/>
        <v>6</v>
      </c>
      <c r="AKQ11">
        <f t="shared" ca="1" si="115"/>
        <v>6</v>
      </c>
      <c r="AKR11">
        <f t="shared" ca="1" si="115"/>
        <v>6</v>
      </c>
      <c r="AKS11">
        <f t="shared" ca="1" si="115"/>
        <v>6</v>
      </c>
      <c r="AKT11">
        <f t="shared" ca="1" si="115"/>
        <v>6</v>
      </c>
      <c r="AKU11">
        <f t="shared" ca="1" si="115"/>
        <v>6</v>
      </c>
      <c r="AKV11">
        <f t="shared" ca="1" si="115"/>
        <v>6</v>
      </c>
      <c r="AKW11">
        <f t="shared" ca="1" si="115"/>
        <v>6</v>
      </c>
      <c r="AKX11">
        <f t="shared" ca="1" si="115"/>
        <v>6</v>
      </c>
      <c r="AKY11">
        <f t="shared" ca="1" si="115"/>
        <v>6</v>
      </c>
      <c r="AKZ11">
        <f t="shared" ca="1" si="115"/>
        <v>6</v>
      </c>
      <c r="ALA11">
        <f t="shared" ca="1" si="115"/>
        <v>6</v>
      </c>
      <c r="ALB11">
        <f t="shared" ca="1" si="115"/>
        <v>6</v>
      </c>
      <c r="ALC11">
        <f t="shared" ca="1" si="115"/>
        <v>6</v>
      </c>
      <c r="ALD11">
        <f t="shared" ca="1" si="115"/>
        <v>6</v>
      </c>
      <c r="ALE11">
        <f t="shared" ca="1" si="115"/>
        <v>6</v>
      </c>
      <c r="ALF11">
        <f t="shared" ca="1" si="115"/>
        <v>6</v>
      </c>
      <c r="ALG11">
        <f t="shared" ca="1" si="115"/>
        <v>6</v>
      </c>
      <c r="ALH11">
        <f t="shared" ca="1" si="115"/>
        <v>6</v>
      </c>
      <c r="ALI11">
        <f t="shared" ca="1" si="115"/>
        <v>6</v>
      </c>
      <c r="ALJ11">
        <f t="shared" ca="1" si="115"/>
        <v>6</v>
      </c>
      <c r="ALK11">
        <f t="shared" ca="1" si="115"/>
        <v>6</v>
      </c>
      <c r="ALL11">
        <f t="shared" ca="1" si="115"/>
        <v>6</v>
      </c>
      <c r="ALM11">
        <f t="shared" ca="1" si="115"/>
        <v>6</v>
      </c>
      <c r="ALN11">
        <f t="shared" ca="1" si="115"/>
        <v>6</v>
      </c>
      <c r="ALO11">
        <f t="shared" ca="1" si="115"/>
        <v>6</v>
      </c>
      <c r="ALP11">
        <f t="shared" ca="1" si="115"/>
        <v>6</v>
      </c>
      <c r="ALQ11">
        <f t="shared" ca="1" si="115"/>
        <v>6</v>
      </c>
      <c r="ALR11">
        <f t="shared" ca="1" si="115"/>
        <v>6</v>
      </c>
      <c r="ALS11">
        <f t="shared" ca="1" si="115"/>
        <v>6</v>
      </c>
      <c r="ALT11">
        <f t="shared" ca="1" si="115"/>
        <v>6</v>
      </c>
      <c r="ALU11">
        <f t="shared" ca="1" si="115"/>
        <v>6</v>
      </c>
      <c r="ALV11">
        <f t="shared" ca="1" si="115"/>
        <v>6</v>
      </c>
      <c r="ALW11">
        <f t="shared" ca="1" si="115"/>
        <v>6</v>
      </c>
      <c r="ALX11">
        <f t="shared" ca="1" si="115"/>
        <v>6</v>
      </c>
      <c r="ALY11">
        <f t="shared" ca="1" si="115"/>
        <v>6</v>
      </c>
      <c r="ALZ11">
        <f t="shared" ca="1" si="115"/>
        <v>6</v>
      </c>
      <c r="AMA11">
        <f t="shared" ca="1" si="115"/>
        <v>6</v>
      </c>
      <c r="AMB11">
        <f t="shared" ca="1" si="115"/>
        <v>6</v>
      </c>
      <c r="AMC11">
        <f t="shared" ca="1" si="115"/>
        <v>6</v>
      </c>
      <c r="AMD11">
        <f t="shared" ca="1" si="115"/>
        <v>6</v>
      </c>
      <c r="AME11">
        <f t="shared" ca="1" si="115"/>
        <v>6</v>
      </c>
      <c r="AMF11">
        <f t="shared" ca="1" si="115"/>
        <v>6</v>
      </c>
      <c r="AMG11">
        <f t="shared" ca="1" si="115"/>
        <v>6</v>
      </c>
      <c r="AMH11">
        <f t="shared" ca="1" si="115"/>
        <v>6</v>
      </c>
      <c r="AMI11">
        <f t="shared" ca="1" si="115"/>
        <v>6</v>
      </c>
      <c r="AMJ11">
        <f t="shared" ca="1" si="115"/>
        <v>6</v>
      </c>
      <c r="AMK11">
        <f t="shared" ca="1" si="115"/>
        <v>6</v>
      </c>
      <c r="AML11">
        <f t="shared" ca="1" si="115"/>
        <v>6</v>
      </c>
      <c r="AMM11">
        <f t="shared" ref="AMM11:AOX11" ca="1" si="116">$B11+IF(READTYPE=1,IF(AMM$7&lt;ClkActivationTime_ns,0,IF(MOD(ROUND((AMM$7-ClkActivationTime_ns),1),CLK_Period)&gt;=(CLK_Period/2),0,1)),0)</f>
        <v>6</v>
      </c>
      <c r="AMN11">
        <f t="shared" ca="1" si="116"/>
        <v>6</v>
      </c>
      <c r="AMO11">
        <f t="shared" ca="1" si="116"/>
        <v>6</v>
      </c>
      <c r="AMP11">
        <f t="shared" ca="1" si="116"/>
        <v>6</v>
      </c>
      <c r="AMQ11">
        <f t="shared" ca="1" si="116"/>
        <v>6</v>
      </c>
      <c r="AMR11">
        <f t="shared" ca="1" si="116"/>
        <v>6</v>
      </c>
      <c r="AMS11">
        <f t="shared" ca="1" si="116"/>
        <v>6</v>
      </c>
      <c r="AMT11">
        <f t="shared" ca="1" si="116"/>
        <v>6</v>
      </c>
      <c r="AMU11">
        <f t="shared" ca="1" si="116"/>
        <v>6</v>
      </c>
      <c r="AMV11">
        <f t="shared" ca="1" si="116"/>
        <v>6</v>
      </c>
      <c r="AMW11">
        <f t="shared" ca="1" si="116"/>
        <v>6</v>
      </c>
      <c r="AMX11">
        <f t="shared" ca="1" si="116"/>
        <v>6</v>
      </c>
      <c r="AMY11">
        <f t="shared" ca="1" si="116"/>
        <v>6</v>
      </c>
      <c r="AMZ11">
        <f t="shared" ca="1" si="116"/>
        <v>6</v>
      </c>
      <c r="ANA11">
        <f t="shared" ca="1" si="116"/>
        <v>6</v>
      </c>
      <c r="ANB11">
        <f t="shared" ca="1" si="116"/>
        <v>6</v>
      </c>
      <c r="ANC11">
        <f t="shared" ca="1" si="116"/>
        <v>6</v>
      </c>
      <c r="AND11">
        <f t="shared" ca="1" si="116"/>
        <v>6</v>
      </c>
      <c r="ANE11">
        <f t="shared" ca="1" si="116"/>
        <v>6</v>
      </c>
      <c r="ANF11">
        <f t="shared" ca="1" si="116"/>
        <v>6</v>
      </c>
      <c r="ANG11">
        <f t="shared" ca="1" si="116"/>
        <v>6</v>
      </c>
      <c r="ANH11">
        <f t="shared" ca="1" si="116"/>
        <v>6</v>
      </c>
      <c r="ANI11">
        <f t="shared" ca="1" si="116"/>
        <v>6</v>
      </c>
      <c r="ANJ11">
        <f t="shared" ca="1" si="116"/>
        <v>6</v>
      </c>
      <c r="ANK11">
        <f t="shared" ca="1" si="116"/>
        <v>6</v>
      </c>
      <c r="ANL11">
        <f t="shared" ca="1" si="116"/>
        <v>6</v>
      </c>
      <c r="ANM11">
        <f t="shared" ca="1" si="116"/>
        <v>6</v>
      </c>
      <c r="ANN11">
        <f t="shared" ca="1" si="116"/>
        <v>6</v>
      </c>
      <c r="ANO11">
        <f t="shared" ca="1" si="116"/>
        <v>6</v>
      </c>
      <c r="ANP11">
        <f t="shared" ca="1" si="116"/>
        <v>6</v>
      </c>
      <c r="ANQ11">
        <f t="shared" ca="1" si="116"/>
        <v>6</v>
      </c>
      <c r="ANR11">
        <f t="shared" ca="1" si="116"/>
        <v>6</v>
      </c>
      <c r="ANS11">
        <f t="shared" ca="1" si="116"/>
        <v>6</v>
      </c>
      <c r="ANT11">
        <f t="shared" ca="1" si="116"/>
        <v>6</v>
      </c>
      <c r="ANU11">
        <f t="shared" ca="1" si="116"/>
        <v>6</v>
      </c>
      <c r="ANV11">
        <f t="shared" ca="1" si="116"/>
        <v>6</v>
      </c>
      <c r="ANW11">
        <f t="shared" ca="1" si="116"/>
        <v>6</v>
      </c>
      <c r="ANX11">
        <f t="shared" ca="1" si="116"/>
        <v>6</v>
      </c>
      <c r="ANY11">
        <f t="shared" ca="1" si="116"/>
        <v>6</v>
      </c>
      <c r="ANZ11">
        <f t="shared" ca="1" si="116"/>
        <v>6</v>
      </c>
      <c r="AOA11">
        <f t="shared" ca="1" si="116"/>
        <v>6</v>
      </c>
      <c r="AOB11">
        <f t="shared" ca="1" si="116"/>
        <v>6</v>
      </c>
      <c r="AOC11">
        <f t="shared" ca="1" si="116"/>
        <v>6</v>
      </c>
      <c r="AOD11">
        <f t="shared" ca="1" si="116"/>
        <v>6</v>
      </c>
      <c r="AOE11">
        <f t="shared" ca="1" si="116"/>
        <v>6</v>
      </c>
      <c r="AOF11">
        <f t="shared" ca="1" si="116"/>
        <v>6</v>
      </c>
      <c r="AOG11">
        <f t="shared" ca="1" si="116"/>
        <v>6</v>
      </c>
      <c r="AOH11">
        <f t="shared" ca="1" si="116"/>
        <v>6</v>
      </c>
      <c r="AOI11">
        <f t="shared" ca="1" si="116"/>
        <v>6</v>
      </c>
      <c r="AOJ11">
        <f t="shared" ca="1" si="116"/>
        <v>6</v>
      </c>
      <c r="AOK11">
        <f t="shared" ca="1" si="116"/>
        <v>6</v>
      </c>
      <c r="AOL11">
        <f t="shared" ca="1" si="116"/>
        <v>6</v>
      </c>
      <c r="AOM11">
        <f t="shared" ca="1" si="116"/>
        <v>6</v>
      </c>
      <c r="AON11">
        <f t="shared" ca="1" si="116"/>
        <v>6</v>
      </c>
      <c r="AOO11">
        <f t="shared" ca="1" si="116"/>
        <v>6</v>
      </c>
      <c r="AOP11">
        <f t="shared" ca="1" si="116"/>
        <v>6</v>
      </c>
      <c r="AOQ11">
        <f t="shared" ca="1" si="116"/>
        <v>6</v>
      </c>
      <c r="AOR11">
        <f t="shared" ca="1" si="116"/>
        <v>6</v>
      </c>
      <c r="AOS11">
        <f t="shared" ca="1" si="116"/>
        <v>6</v>
      </c>
      <c r="AOT11">
        <f t="shared" ca="1" si="116"/>
        <v>6</v>
      </c>
      <c r="AOU11">
        <f t="shared" ca="1" si="116"/>
        <v>6</v>
      </c>
      <c r="AOV11">
        <f t="shared" ca="1" si="116"/>
        <v>6</v>
      </c>
      <c r="AOW11">
        <f t="shared" ca="1" si="116"/>
        <v>6</v>
      </c>
      <c r="AOX11">
        <f t="shared" ca="1" si="116"/>
        <v>6</v>
      </c>
      <c r="AOY11">
        <f t="shared" ref="AOY11:ARJ11" ca="1" si="117">$B11+IF(READTYPE=1,IF(AOY$7&lt;ClkActivationTime_ns,0,IF(MOD(ROUND((AOY$7-ClkActivationTime_ns),1),CLK_Period)&gt;=(CLK_Period/2),0,1)),0)</f>
        <v>6</v>
      </c>
      <c r="AOZ11">
        <f t="shared" ca="1" si="117"/>
        <v>6</v>
      </c>
      <c r="APA11">
        <f t="shared" ca="1" si="117"/>
        <v>6</v>
      </c>
      <c r="APB11">
        <f t="shared" ca="1" si="117"/>
        <v>6</v>
      </c>
      <c r="APC11">
        <f t="shared" ca="1" si="117"/>
        <v>6</v>
      </c>
      <c r="APD11">
        <f t="shared" ca="1" si="117"/>
        <v>6</v>
      </c>
      <c r="APE11">
        <f t="shared" ca="1" si="117"/>
        <v>6</v>
      </c>
      <c r="APF11">
        <f t="shared" ca="1" si="117"/>
        <v>6</v>
      </c>
      <c r="APG11">
        <f t="shared" ca="1" si="117"/>
        <v>6</v>
      </c>
      <c r="APH11">
        <f t="shared" ca="1" si="117"/>
        <v>6</v>
      </c>
      <c r="API11">
        <f t="shared" ca="1" si="117"/>
        <v>6</v>
      </c>
      <c r="APJ11">
        <f t="shared" ca="1" si="117"/>
        <v>6</v>
      </c>
      <c r="APK11">
        <f t="shared" ca="1" si="117"/>
        <v>6</v>
      </c>
      <c r="APL11">
        <f t="shared" ca="1" si="117"/>
        <v>6</v>
      </c>
      <c r="APM11">
        <f t="shared" ca="1" si="117"/>
        <v>6</v>
      </c>
      <c r="APN11">
        <f t="shared" ca="1" si="117"/>
        <v>6</v>
      </c>
      <c r="APO11">
        <f t="shared" ca="1" si="117"/>
        <v>6</v>
      </c>
      <c r="APP11">
        <f t="shared" ca="1" si="117"/>
        <v>6</v>
      </c>
      <c r="APQ11">
        <f t="shared" ca="1" si="117"/>
        <v>6</v>
      </c>
      <c r="APR11">
        <f t="shared" ca="1" si="117"/>
        <v>6</v>
      </c>
      <c r="APS11">
        <f t="shared" ca="1" si="117"/>
        <v>6</v>
      </c>
      <c r="APT11">
        <f t="shared" ca="1" si="117"/>
        <v>6</v>
      </c>
      <c r="APU11">
        <f t="shared" ca="1" si="117"/>
        <v>6</v>
      </c>
      <c r="APV11">
        <f t="shared" ca="1" si="117"/>
        <v>6</v>
      </c>
      <c r="APW11">
        <f t="shared" ca="1" si="117"/>
        <v>6</v>
      </c>
      <c r="APX11">
        <f t="shared" ca="1" si="117"/>
        <v>6</v>
      </c>
      <c r="APY11">
        <f t="shared" ca="1" si="117"/>
        <v>6</v>
      </c>
      <c r="APZ11">
        <f t="shared" ca="1" si="117"/>
        <v>6</v>
      </c>
      <c r="AQA11">
        <f t="shared" ca="1" si="117"/>
        <v>6</v>
      </c>
      <c r="AQB11">
        <f t="shared" ca="1" si="117"/>
        <v>6</v>
      </c>
      <c r="AQC11">
        <f t="shared" ca="1" si="117"/>
        <v>6</v>
      </c>
      <c r="AQD11">
        <f t="shared" ca="1" si="117"/>
        <v>6</v>
      </c>
      <c r="AQE11">
        <f t="shared" ca="1" si="117"/>
        <v>6</v>
      </c>
      <c r="AQF11">
        <f t="shared" ca="1" si="117"/>
        <v>6</v>
      </c>
      <c r="AQG11">
        <f t="shared" ca="1" si="117"/>
        <v>6</v>
      </c>
      <c r="AQH11">
        <f t="shared" ca="1" si="117"/>
        <v>6</v>
      </c>
      <c r="AQI11">
        <f t="shared" ca="1" si="117"/>
        <v>6</v>
      </c>
      <c r="AQJ11">
        <f t="shared" ca="1" si="117"/>
        <v>6</v>
      </c>
      <c r="AQK11">
        <f t="shared" ca="1" si="117"/>
        <v>6</v>
      </c>
      <c r="AQL11">
        <f t="shared" ca="1" si="117"/>
        <v>6</v>
      </c>
      <c r="AQM11">
        <f t="shared" ca="1" si="117"/>
        <v>6</v>
      </c>
      <c r="AQN11">
        <f t="shared" ca="1" si="117"/>
        <v>6</v>
      </c>
      <c r="AQO11">
        <f t="shared" ca="1" si="117"/>
        <v>6</v>
      </c>
      <c r="AQP11">
        <f t="shared" ca="1" si="117"/>
        <v>6</v>
      </c>
      <c r="AQQ11">
        <f t="shared" ca="1" si="117"/>
        <v>6</v>
      </c>
      <c r="AQR11">
        <f t="shared" ca="1" si="117"/>
        <v>6</v>
      </c>
      <c r="AQS11">
        <f t="shared" ca="1" si="117"/>
        <v>6</v>
      </c>
      <c r="AQT11">
        <f t="shared" ca="1" si="117"/>
        <v>6</v>
      </c>
      <c r="AQU11">
        <f t="shared" ca="1" si="117"/>
        <v>6</v>
      </c>
      <c r="AQV11">
        <f t="shared" ca="1" si="117"/>
        <v>6</v>
      </c>
      <c r="AQW11">
        <f t="shared" ca="1" si="117"/>
        <v>6</v>
      </c>
      <c r="AQX11">
        <f t="shared" ca="1" si="117"/>
        <v>6</v>
      </c>
      <c r="AQY11">
        <f t="shared" ca="1" si="117"/>
        <v>6</v>
      </c>
      <c r="AQZ11">
        <f t="shared" ca="1" si="117"/>
        <v>6</v>
      </c>
      <c r="ARA11">
        <f t="shared" ca="1" si="117"/>
        <v>6</v>
      </c>
      <c r="ARB11">
        <f t="shared" ca="1" si="117"/>
        <v>6</v>
      </c>
      <c r="ARC11">
        <f t="shared" ca="1" si="117"/>
        <v>6</v>
      </c>
      <c r="ARD11">
        <f t="shared" ca="1" si="117"/>
        <v>6</v>
      </c>
      <c r="ARE11">
        <f t="shared" ca="1" si="117"/>
        <v>6</v>
      </c>
      <c r="ARF11">
        <f t="shared" ca="1" si="117"/>
        <v>6</v>
      </c>
      <c r="ARG11">
        <f t="shared" ca="1" si="117"/>
        <v>6</v>
      </c>
      <c r="ARH11">
        <f t="shared" ca="1" si="117"/>
        <v>6</v>
      </c>
      <c r="ARI11">
        <f t="shared" ca="1" si="117"/>
        <v>6</v>
      </c>
      <c r="ARJ11">
        <f t="shared" ca="1" si="117"/>
        <v>6</v>
      </c>
      <c r="ARK11">
        <f t="shared" ref="ARK11:ATV11" ca="1" si="118">$B11+IF(READTYPE=1,IF(ARK$7&lt;ClkActivationTime_ns,0,IF(MOD(ROUND((ARK$7-ClkActivationTime_ns),1),CLK_Period)&gt;=(CLK_Period/2),0,1)),0)</f>
        <v>6</v>
      </c>
      <c r="ARL11">
        <f t="shared" ca="1" si="118"/>
        <v>6</v>
      </c>
      <c r="ARM11">
        <f t="shared" ca="1" si="118"/>
        <v>6</v>
      </c>
      <c r="ARN11">
        <f t="shared" ca="1" si="118"/>
        <v>6</v>
      </c>
      <c r="ARO11">
        <f t="shared" ca="1" si="118"/>
        <v>6</v>
      </c>
      <c r="ARP11">
        <f t="shared" ca="1" si="118"/>
        <v>6</v>
      </c>
      <c r="ARQ11">
        <f t="shared" ca="1" si="118"/>
        <v>6</v>
      </c>
      <c r="ARR11">
        <f t="shared" ca="1" si="118"/>
        <v>6</v>
      </c>
      <c r="ARS11">
        <f t="shared" ca="1" si="118"/>
        <v>6</v>
      </c>
      <c r="ART11">
        <f t="shared" ca="1" si="118"/>
        <v>6</v>
      </c>
      <c r="ARU11">
        <f t="shared" ca="1" si="118"/>
        <v>6</v>
      </c>
      <c r="ARV11">
        <f t="shared" ca="1" si="118"/>
        <v>6</v>
      </c>
      <c r="ARW11">
        <f t="shared" ca="1" si="118"/>
        <v>6</v>
      </c>
      <c r="ARX11">
        <f t="shared" ca="1" si="118"/>
        <v>6</v>
      </c>
      <c r="ARY11">
        <f t="shared" ca="1" si="118"/>
        <v>6</v>
      </c>
      <c r="ARZ11">
        <f t="shared" ca="1" si="118"/>
        <v>6</v>
      </c>
      <c r="ASA11">
        <f t="shared" ca="1" si="118"/>
        <v>6</v>
      </c>
      <c r="ASB11">
        <f t="shared" ca="1" si="118"/>
        <v>6</v>
      </c>
      <c r="ASC11">
        <f t="shared" ca="1" si="118"/>
        <v>6</v>
      </c>
      <c r="ASD11">
        <f t="shared" ca="1" si="118"/>
        <v>6</v>
      </c>
      <c r="ASE11">
        <f t="shared" ca="1" si="118"/>
        <v>6</v>
      </c>
      <c r="ASF11">
        <f t="shared" ca="1" si="118"/>
        <v>6</v>
      </c>
      <c r="ASG11">
        <f t="shared" ca="1" si="118"/>
        <v>6</v>
      </c>
      <c r="ASH11">
        <f t="shared" ca="1" si="118"/>
        <v>6</v>
      </c>
      <c r="ASI11">
        <f t="shared" ca="1" si="118"/>
        <v>6</v>
      </c>
      <c r="ASJ11">
        <f t="shared" ca="1" si="118"/>
        <v>6</v>
      </c>
      <c r="ASK11">
        <f t="shared" ca="1" si="118"/>
        <v>6</v>
      </c>
      <c r="ASL11">
        <f t="shared" ca="1" si="118"/>
        <v>6</v>
      </c>
      <c r="ASM11">
        <f t="shared" ca="1" si="118"/>
        <v>6</v>
      </c>
      <c r="ASN11">
        <f t="shared" ca="1" si="118"/>
        <v>6</v>
      </c>
      <c r="ASO11">
        <f t="shared" ca="1" si="118"/>
        <v>6</v>
      </c>
      <c r="ASP11">
        <f t="shared" ca="1" si="118"/>
        <v>6</v>
      </c>
      <c r="ASQ11">
        <f t="shared" ca="1" si="118"/>
        <v>6</v>
      </c>
      <c r="ASR11">
        <f t="shared" ca="1" si="118"/>
        <v>6</v>
      </c>
      <c r="ASS11">
        <f t="shared" ca="1" si="118"/>
        <v>6</v>
      </c>
      <c r="AST11">
        <f t="shared" ca="1" si="118"/>
        <v>6</v>
      </c>
      <c r="ASU11">
        <f t="shared" ca="1" si="118"/>
        <v>6</v>
      </c>
      <c r="ASV11">
        <f t="shared" ca="1" si="118"/>
        <v>6</v>
      </c>
      <c r="ASW11">
        <f t="shared" ca="1" si="118"/>
        <v>6</v>
      </c>
      <c r="ASX11">
        <f t="shared" ca="1" si="118"/>
        <v>6</v>
      </c>
      <c r="ASY11">
        <f t="shared" ca="1" si="118"/>
        <v>6</v>
      </c>
      <c r="ASZ11">
        <f t="shared" ca="1" si="118"/>
        <v>6</v>
      </c>
      <c r="ATA11">
        <f t="shared" ca="1" si="118"/>
        <v>6</v>
      </c>
      <c r="ATB11">
        <f t="shared" ca="1" si="118"/>
        <v>6</v>
      </c>
      <c r="ATC11">
        <f t="shared" ca="1" si="118"/>
        <v>6</v>
      </c>
      <c r="ATD11">
        <f t="shared" ca="1" si="118"/>
        <v>6</v>
      </c>
      <c r="ATE11">
        <f t="shared" ca="1" si="118"/>
        <v>6</v>
      </c>
      <c r="ATF11">
        <f t="shared" ca="1" si="118"/>
        <v>6</v>
      </c>
      <c r="ATG11">
        <f t="shared" ca="1" si="118"/>
        <v>6</v>
      </c>
      <c r="ATH11">
        <f t="shared" ca="1" si="118"/>
        <v>6</v>
      </c>
      <c r="ATI11">
        <f t="shared" ca="1" si="118"/>
        <v>6</v>
      </c>
      <c r="ATJ11">
        <f t="shared" ca="1" si="118"/>
        <v>6</v>
      </c>
      <c r="ATK11">
        <f t="shared" ca="1" si="118"/>
        <v>6</v>
      </c>
      <c r="ATL11">
        <f t="shared" ca="1" si="118"/>
        <v>6</v>
      </c>
      <c r="ATM11">
        <f t="shared" ca="1" si="118"/>
        <v>6</v>
      </c>
      <c r="ATN11">
        <f t="shared" ca="1" si="118"/>
        <v>6</v>
      </c>
      <c r="ATO11">
        <f t="shared" ca="1" si="118"/>
        <v>6</v>
      </c>
      <c r="ATP11">
        <f t="shared" ca="1" si="118"/>
        <v>6</v>
      </c>
      <c r="ATQ11">
        <f t="shared" ca="1" si="118"/>
        <v>6</v>
      </c>
      <c r="ATR11">
        <f t="shared" ca="1" si="118"/>
        <v>6</v>
      </c>
      <c r="ATS11">
        <f t="shared" ca="1" si="118"/>
        <v>6</v>
      </c>
      <c r="ATT11">
        <f t="shared" ca="1" si="118"/>
        <v>6</v>
      </c>
      <c r="ATU11">
        <f t="shared" ca="1" si="118"/>
        <v>6</v>
      </c>
      <c r="ATV11">
        <f t="shared" ca="1" si="118"/>
        <v>6</v>
      </c>
      <c r="ATW11">
        <f t="shared" ref="ATW11:AWH11" ca="1" si="119">$B11+IF(READTYPE=1,IF(ATW$7&lt;ClkActivationTime_ns,0,IF(MOD(ROUND((ATW$7-ClkActivationTime_ns),1),CLK_Period)&gt;=(CLK_Period/2),0,1)),0)</f>
        <v>6</v>
      </c>
      <c r="ATX11">
        <f t="shared" ca="1" si="119"/>
        <v>6</v>
      </c>
      <c r="ATY11">
        <f t="shared" ca="1" si="119"/>
        <v>6</v>
      </c>
      <c r="ATZ11">
        <f t="shared" ca="1" si="119"/>
        <v>6</v>
      </c>
      <c r="AUA11">
        <f t="shared" ca="1" si="119"/>
        <v>6</v>
      </c>
      <c r="AUB11">
        <f t="shared" ca="1" si="119"/>
        <v>6</v>
      </c>
      <c r="AUC11">
        <f t="shared" ca="1" si="119"/>
        <v>6</v>
      </c>
      <c r="AUD11">
        <f t="shared" ca="1" si="119"/>
        <v>6</v>
      </c>
      <c r="AUE11">
        <f t="shared" ca="1" si="119"/>
        <v>6</v>
      </c>
      <c r="AUF11">
        <f t="shared" ca="1" si="119"/>
        <v>6</v>
      </c>
      <c r="AUG11">
        <f t="shared" ca="1" si="119"/>
        <v>6</v>
      </c>
      <c r="AUH11">
        <f t="shared" ca="1" si="119"/>
        <v>6</v>
      </c>
      <c r="AUI11">
        <f t="shared" ca="1" si="119"/>
        <v>6</v>
      </c>
      <c r="AUJ11">
        <f t="shared" ca="1" si="119"/>
        <v>6</v>
      </c>
      <c r="AUK11">
        <f t="shared" ca="1" si="119"/>
        <v>6</v>
      </c>
      <c r="AUL11">
        <f t="shared" ca="1" si="119"/>
        <v>6</v>
      </c>
      <c r="AUM11">
        <f t="shared" ca="1" si="119"/>
        <v>6</v>
      </c>
      <c r="AUN11">
        <f t="shared" ca="1" si="119"/>
        <v>6</v>
      </c>
      <c r="AUO11">
        <f t="shared" ca="1" si="119"/>
        <v>6</v>
      </c>
      <c r="AUP11">
        <f t="shared" ca="1" si="119"/>
        <v>6</v>
      </c>
      <c r="AUQ11">
        <f t="shared" ca="1" si="119"/>
        <v>6</v>
      </c>
      <c r="AUR11">
        <f t="shared" ca="1" si="119"/>
        <v>6</v>
      </c>
      <c r="AUS11">
        <f t="shared" ca="1" si="119"/>
        <v>6</v>
      </c>
      <c r="AUT11">
        <f t="shared" ca="1" si="119"/>
        <v>6</v>
      </c>
      <c r="AUU11">
        <f t="shared" ca="1" si="119"/>
        <v>6</v>
      </c>
      <c r="AUV11">
        <f t="shared" ca="1" si="119"/>
        <v>6</v>
      </c>
      <c r="AUW11">
        <f t="shared" ca="1" si="119"/>
        <v>6</v>
      </c>
      <c r="AUX11">
        <f t="shared" ca="1" si="119"/>
        <v>6</v>
      </c>
      <c r="AUY11">
        <f t="shared" ca="1" si="119"/>
        <v>6</v>
      </c>
      <c r="AUZ11">
        <f t="shared" ca="1" si="119"/>
        <v>6</v>
      </c>
      <c r="AVA11">
        <f t="shared" ca="1" si="119"/>
        <v>6</v>
      </c>
      <c r="AVB11">
        <f t="shared" ca="1" si="119"/>
        <v>6</v>
      </c>
      <c r="AVC11">
        <f t="shared" ca="1" si="119"/>
        <v>6</v>
      </c>
      <c r="AVD11">
        <f t="shared" ca="1" si="119"/>
        <v>6</v>
      </c>
      <c r="AVE11">
        <f t="shared" ca="1" si="119"/>
        <v>6</v>
      </c>
      <c r="AVF11">
        <f t="shared" ca="1" si="119"/>
        <v>6</v>
      </c>
      <c r="AVG11">
        <f t="shared" ca="1" si="119"/>
        <v>6</v>
      </c>
      <c r="AVH11">
        <f t="shared" ca="1" si="119"/>
        <v>6</v>
      </c>
      <c r="AVI11">
        <f t="shared" ca="1" si="119"/>
        <v>6</v>
      </c>
      <c r="AVJ11">
        <f t="shared" ca="1" si="119"/>
        <v>6</v>
      </c>
      <c r="AVK11">
        <f t="shared" ca="1" si="119"/>
        <v>6</v>
      </c>
      <c r="AVL11">
        <f t="shared" ca="1" si="119"/>
        <v>6</v>
      </c>
      <c r="AVM11">
        <f t="shared" ca="1" si="119"/>
        <v>6</v>
      </c>
      <c r="AVN11">
        <f t="shared" ca="1" si="119"/>
        <v>6</v>
      </c>
      <c r="AVO11">
        <f t="shared" ca="1" si="119"/>
        <v>6</v>
      </c>
      <c r="AVP11">
        <f t="shared" ca="1" si="119"/>
        <v>6</v>
      </c>
      <c r="AVQ11">
        <f t="shared" ca="1" si="119"/>
        <v>6</v>
      </c>
      <c r="AVR11">
        <f t="shared" ca="1" si="119"/>
        <v>6</v>
      </c>
      <c r="AVS11">
        <f t="shared" ca="1" si="119"/>
        <v>6</v>
      </c>
      <c r="AVT11">
        <f t="shared" ca="1" si="119"/>
        <v>6</v>
      </c>
      <c r="AVU11">
        <f t="shared" ca="1" si="119"/>
        <v>6</v>
      </c>
      <c r="AVV11">
        <f t="shared" ca="1" si="119"/>
        <v>6</v>
      </c>
      <c r="AVW11">
        <f t="shared" ca="1" si="119"/>
        <v>6</v>
      </c>
      <c r="AVX11">
        <f t="shared" ca="1" si="119"/>
        <v>6</v>
      </c>
      <c r="AVY11">
        <f t="shared" ca="1" si="119"/>
        <v>6</v>
      </c>
      <c r="AVZ11">
        <f t="shared" ca="1" si="119"/>
        <v>6</v>
      </c>
      <c r="AWA11">
        <f t="shared" ca="1" si="119"/>
        <v>6</v>
      </c>
      <c r="AWB11">
        <f t="shared" ca="1" si="119"/>
        <v>6</v>
      </c>
      <c r="AWC11">
        <f t="shared" ca="1" si="119"/>
        <v>6</v>
      </c>
      <c r="AWD11">
        <f t="shared" ca="1" si="119"/>
        <v>6</v>
      </c>
      <c r="AWE11">
        <f t="shared" ca="1" si="119"/>
        <v>6</v>
      </c>
      <c r="AWF11">
        <f t="shared" ca="1" si="119"/>
        <v>6</v>
      </c>
      <c r="AWG11">
        <f t="shared" ca="1" si="119"/>
        <v>6</v>
      </c>
      <c r="AWH11">
        <f t="shared" ca="1" si="119"/>
        <v>6</v>
      </c>
      <c r="AWI11">
        <f t="shared" ref="AWI11:AYT11" ca="1" si="120">$B11+IF(READTYPE=1,IF(AWI$7&lt;ClkActivationTime_ns,0,IF(MOD(ROUND((AWI$7-ClkActivationTime_ns),1),CLK_Period)&gt;=(CLK_Period/2),0,1)),0)</f>
        <v>6</v>
      </c>
      <c r="AWJ11">
        <f t="shared" ca="1" si="120"/>
        <v>6</v>
      </c>
      <c r="AWK11">
        <f t="shared" ca="1" si="120"/>
        <v>6</v>
      </c>
      <c r="AWL11">
        <f t="shared" ca="1" si="120"/>
        <v>6</v>
      </c>
      <c r="AWM11">
        <f t="shared" ca="1" si="120"/>
        <v>6</v>
      </c>
      <c r="AWN11">
        <f t="shared" ca="1" si="120"/>
        <v>6</v>
      </c>
      <c r="AWO11">
        <f t="shared" ca="1" si="120"/>
        <v>6</v>
      </c>
      <c r="AWP11">
        <f t="shared" ca="1" si="120"/>
        <v>6</v>
      </c>
      <c r="AWQ11">
        <f t="shared" ca="1" si="120"/>
        <v>6</v>
      </c>
      <c r="AWR11">
        <f t="shared" ca="1" si="120"/>
        <v>6</v>
      </c>
      <c r="AWS11">
        <f t="shared" ca="1" si="120"/>
        <v>6</v>
      </c>
      <c r="AWT11">
        <f t="shared" ca="1" si="120"/>
        <v>6</v>
      </c>
      <c r="AWU11">
        <f t="shared" ca="1" si="120"/>
        <v>6</v>
      </c>
      <c r="AWV11">
        <f t="shared" ca="1" si="120"/>
        <v>6</v>
      </c>
      <c r="AWW11">
        <f t="shared" ca="1" si="120"/>
        <v>6</v>
      </c>
      <c r="AWX11">
        <f t="shared" ca="1" si="120"/>
        <v>6</v>
      </c>
      <c r="AWY11">
        <f t="shared" ca="1" si="120"/>
        <v>6</v>
      </c>
      <c r="AWZ11">
        <f t="shared" ca="1" si="120"/>
        <v>6</v>
      </c>
      <c r="AXA11">
        <f t="shared" ca="1" si="120"/>
        <v>6</v>
      </c>
      <c r="AXB11">
        <f t="shared" ca="1" si="120"/>
        <v>6</v>
      </c>
      <c r="AXC11">
        <f t="shared" ca="1" si="120"/>
        <v>6</v>
      </c>
      <c r="AXD11">
        <f t="shared" ca="1" si="120"/>
        <v>6</v>
      </c>
      <c r="AXE11">
        <f t="shared" ca="1" si="120"/>
        <v>6</v>
      </c>
      <c r="AXF11">
        <f t="shared" ca="1" si="120"/>
        <v>6</v>
      </c>
      <c r="AXG11">
        <f t="shared" ca="1" si="120"/>
        <v>6</v>
      </c>
      <c r="AXH11">
        <f t="shared" ca="1" si="120"/>
        <v>6</v>
      </c>
      <c r="AXI11">
        <f t="shared" ca="1" si="120"/>
        <v>6</v>
      </c>
      <c r="AXJ11">
        <f t="shared" ca="1" si="120"/>
        <v>6</v>
      </c>
      <c r="AXK11">
        <f t="shared" ca="1" si="120"/>
        <v>6</v>
      </c>
      <c r="AXL11">
        <f t="shared" ca="1" si="120"/>
        <v>6</v>
      </c>
      <c r="AXM11">
        <f t="shared" ca="1" si="120"/>
        <v>6</v>
      </c>
      <c r="AXN11">
        <f t="shared" ca="1" si="120"/>
        <v>6</v>
      </c>
      <c r="AXO11">
        <f t="shared" ca="1" si="120"/>
        <v>6</v>
      </c>
      <c r="AXP11">
        <f t="shared" ca="1" si="120"/>
        <v>6</v>
      </c>
      <c r="AXQ11">
        <f t="shared" ca="1" si="120"/>
        <v>6</v>
      </c>
      <c r="AXR11">
        <f t="shared" ca="1" si="120"/>
        <v>6</v>
      </c>
      <c r="AXS11">
        <f t="shared" ca="1" si="120"/>
        <v>6</v>
      </c>
      <c r="AXT11">
        <f t="shared" ca="1" si="120"/>
        <v>6</v>
      </c>
      <c r="AXU11">
        <f t="shared" ca="1" si="120"/>
        <v>6</v>
      </c>
      <c r="AXV11">
        <f t="shared" ca="1" si="120"/>
        <v>6</v>
      </c>
      <c r="AXW11">
        <f t="shared" ca="1" si="120"/>
        <v>6</v>
      </c>
      <c r="AXX11">
        <f t="shared" ca="1" si="120"/>
        <v>6</v>
      </c>
      <c r="AXY11">
        <f t="shared" ca="1" si="120"/>
        <v>6</v>
      </c>
      <c r="AXZ11">
        <f t="shared" ca="1" si="120"/>
        <v>6</v>
      </c>
      <c r="AYA11">
        <f t="shared" ca="1" si="120"/>
        <v>6</v>
      </c>
      <c r="AYB11">
        <f t="shared" ca="1" si="120"/>
        <v>6</v>
      </c>
      <c r="AYC11">
        <f t="shared" ca="1" si="120"/>
        <v>6</v>
      </c>
      <c r="AYD11">
        <f t="shared" ca="1" si="120"/>
        <v>6</v>
      </c>
      <c r="AYE11">
        <f t="shared" ca="1" si="120"/>
        <v>6</v>
      </c>
      <c r="AYF11">
        <f t="shared" ca="1" si="120"/>
        <v>6</v>
      </c>
      <c r="AYG11">
        <f t="shared" ca="1" si="120"/>
        <v>6</v>
      </c>
      <c r="AYH11">
        <f t="shared" ca="1" si="120"/>
        <v>6</v>
      </c>
      <c r="AYI11">
        <f t="shared" ca="1" si="120"/>
        <v>6</v>
      </c>
      <c r="AYJ11">
        <f t="shared" ca="1" si="120"/>
        <v>6</v>
      </c>
      <c r="AYK11">
        <f t="shared" ca="1" si="120"/>
        <v>6</v>
      </c>
      <c r="AYL11">
        <f t="shared" ca="1" si="120"/>
        <v>6</v>
      </c>
      <c r="AYM11">
        <f t="shared" ca="1" si="120"/>
        <v>6</v>
      </c>
      <c r="AYN11">
        <f t="shared" ca="1" si="120"/>
        <v>6</v>
      </c>
      <c r="AYO11">
        <f t="shared" ca="1" si="120"/>
        <v>6</v>
      </c>
      <c r="AYP11">
        <f t="shared" ca="1" si="120"/>
        <v>6</v>
      </c>
      <c r="AYQ11">
        <f t="shared" ca="1" si="120"/>
        <v>6</v>
      </c>
      <c r="AYR11">
        <f t="shared" ca="1" si="120"/>
        <v>6</v>
      </c>
      <c r="AYS11">
        <f t="shared" ca="1" si="120"/>
        <v>6</v>
      </c>
      <c r="AYT11">
        <f t="shared" ca="1" si="120"/>
        <v>6</v>
      </c>
      <c r="AYU11">
        <f t="shared" ref="AYU11:BBF11" ca="1" si="121">$B11+IF(READTYPE=1,IF(AYU$7&lt;ClkActivationTime_ns,0,IF(MOD(ROUND((AYU$7-ClkActivationTime_ns),1),CLK_Period)&gt;=(CLK_Period/2),0,1)),0)</f>
        <v>6</v>
      </c>
      <c r="AYV11">
        <f t="shared" ca="1" si="121"/>
        <v>6</v>
      </c>
      <c r="AYW11">
        <f t="shared" ca="1" si="121"/>
        <v>6</v>
      </c>
      <c r="AYX11">
        <f t="shared" ca="1" si="121"/>
        <v>6</v>
      </c>
      <c r="AYY11">
        <f t="shared" ca="1" si="121"/>
        <v>6</v>
      </c>
      <c r="AYZ11">
        <f t="shared" ca="1" si="121"/>
        <v>6</v>
      </c>
      <c r="AZA11">
        <f t="shared" ca="1" si="121"/>
        <v>6</v>
      </c>
      <c r="AZB11">
        <f t="shared" ca="1" si="121"/>
        <v>6</v>
      </c>
      <c r="AZC11">
        <f t="shared" ca="1" si="121"/>
        <v>6</v>
      </c>
      <c r="AZD11">
        <f t="shared" ca="1" si="121"/>
        <v>6</v>
      </c>
      <c r="AZE11">
        <f t="shared" ca="1" si="121"/>
        <v>6</v>
      </c>
      <c r="AZF11">
        <f t="shared" ca="1" si="121"/>
        <v>6</v>
      </c>
      <c r="AZG11">
        <f t="shared" ca="1" si="121"/>
        <v>6</v>
      </c>
      <c r="AZH11">
        <f t="shared" ca="1" si="121"/>
        <v>6</v>
      </c>
      <c r="AZI11">
        <f t="shared" ca="1" si="121"/>
        <v>6</v>
      </c>
      <c r="AZJ11">
        <f t="shared" ca="1" si="121"/>
        <v>6</v>
      </c>
      <c r="AZK11">
        <f t="shared" ca="1" si="121"/>
        <v>6</v>
      </c>
      <c r="AZL11">
        <f t="shared" ca="1" si="121"/>
        <v>6</v>
      </c>
      <c r="AZM11">
        <f t="shared" ca="1" si="121"/>
        <v>6</v>
      </c>
      <c r="AZN11">
        <f t="shared" ca="1" si="121"/>
        <v>6</v>
      </c>
      <c r="AZO11">
        <f t="shared" ca="1" si="121"/>
        <v>6</v>
      </c>
      <c r="AZP11">
        <f t="shared" ca="1" si="121"/>
        <v>6</v>
      </c>
      <c r="AZQ11">
        <f t="shared" ca="1" si="121"/>
        <v>6</v>
      </c>
      <c r="AZR11">
        <f t="shared" ca="1" si="121"/>
        <v>6</v>
      </c>
      <c r="AZS11">
        <f t="shared" ca="1" si="121"/>
        <v>6</v>
      </c>
      <c r="AZT11">
        <f t="shared" ca="1" si="121"/>
        <v>6</v>
      </c>
      <c r="AZU11">
        <f t="shared" ca="1" si="121"/>
        <v>6</v>
      </c>
      <c r="AZV11">
        <f t="shared" ca="1" si="121"/>
        <v>6</v>
      </c>
      <c r="AZW11">
        <f t="shared" ca="1" si="121"/>
        <v>6</v>
      </c>
      <c r="AZX11">
        <f t="shared" ca="1" si="121"/>
        <v>6</v>
      </c>
      <c r="AZY11">
        <f t="shared" ca="1" si="121"/>
        <v>6</v>
      </c>
      <c r="AZZ11">
        <f t="shared" ca="1" si="121"/>
        <v>6</v>
      </c>
      <c r="BAA11">
        <f t="shared" ca="1" si="121"/>
        <v>6</v>
      </c>
      <c r="BAB11">
        <f t="shared" ca="1" si="121"/>
        <v>6</v>
      </c>
      <c r="BAC11">
        <f t="shared" ca="1" si="121"/>
        <v>6</v>
      </c>
      <c r="BAD11">
        <f t="shared" ca="1" si="121"/>
        <v>6</v>
      </c>
      <c r="BAE11">
        <f t="shared" ca="1" si="121"/>
        <v>6</v>
      </c>
      <c r="BAF11">
        <f t="shared" ca="1" si="121"/>
        <v>6</v>
      </c>
      <c r="BAG11">
        <f t="shared" ca="1" si="121"/>
        <v>6</v>
      </c>
      <c r="BAH11">
        <f t="shared" ca="1" si="121"/>
        <v>6</v>
      </c>
      <c r="BAI11">
        <f t="shared" ca="1" si="121"/>
        <v>6</v>
      </c>
      <c r="BAJ11">
        <f t="shared" ca="1" si="121"/>
        <v>6</v>
      </c>
      <c r="BAK11">
        <f t="shared" ca="1" si="121"/>
        <v>6</v>
      </c>
      <c r="BAL11">
        <f t="shared" ca="1" si="121"/>
        <v>6</v>
      </c>
      <c r="BAM11">
        <f t="shared" ca="1" si="121"/>
        <v>6</v>
      </c>
      <c r="BAN11">
        <f t="shared" ca="1" si="121"/>
        <v>6</v>
      </c>
      <c r="BAO11">
        <f t="shared" ca="1" si="121"/>
        <v>6</v>
      </c>
      <c r="BAP11">
        <f t="shared" ca="1" si="121"/>
        <v>6</v>
      </c>
      <c r="BAQ11">
        <f t="shared" ca="1" si="121"/>
        <v>6</v>
      </c>
      <c r="BAR11">
        <f t="shared" ca="1" si="121"/>
        <v>6</v>
      </c>
      <c r="BAS11">
        <f t="shared" ca="1" si="121"/>
        <v>6</v>
      </c>
      <c r="BAT11">
        <f t="shared" ca="1" si="121"/>
        <v>6</v>
      </c>
      <c r="BAU11">
        <f t="shared" ca="1" si="121"/>
        <v>6</v>
      </c>
      <c r="BAV11">
        <f t="shared" ca="1" si="121"/>
        <v>6</v>
      </c>
      <c r="BAW11">
        <f t="shared" ca="1" si="121"/>
        <v>6</v>
      </c>
      <c r="BAX11">
        <f t="shared" ca="1" si="121"/>
        <v>6</v>
      </c>
      <c r="BAY11">
        <f t="shared" ca="1" si="121"/>
        <v>6</v>
      </c>
      <c r="BAZ11">
        <f t="shared" ca="1" si="121"/>
        <v>6</v>
      </c>
      <c r="BBA11">
        <f t="shared" ca="1" si="121"/>
        <v>6</v>
      </c>
      <c r="BBB11">
        <f t="shared" ca="1" si="121"/>
        <v>6</v>
      </c>
      <c r="BBC11">
        <f t="shared" ca="1" si="121"/>
        <v>6</v>
      </c>
      <c r="BBD11">
        <f t="shared" ca="1" si="121"/>
        <v>6</v>
      </c>
      <c r="BBE11">
        <f t="shared" ca="1" si="121"/>
        <v>6</v>
      </c>
      <c r="BBF11">
        <f t="shared" ca="1" si="121"/>
        <v>6</v>
      </c>
      <c r="BBG11">
        <f t="shared" ref="BBG11:BDR11" ca="1" si="122">$B11+IF(READTYPE=1,IF(BBG$7&lt;ClkActivationTime_ns,0,IF(MOD(ROUND((BBG$7-ClkActivationTime_ns),1),CLK_Period)&gt;=(CLK_Period/2),0,1)),0)</f>
        <v>6</v>
      </c>
      <c r="BBH11">
        <f t="shared" ca="1" si="122"/>
        <v>6</v>
      </c>
      <c r="BBI11">
        <f t="shared" ca="1" si="122"/>
        <v>6</v>
      </c>
      <c r="BBJ11">
        <f t="shared" ca="1" si="122"/>
        <v>6</v>
      </c>
      <c r="BBK11">
        <f t="shared" ca="1" si="122"/>
        <v>6</v>
      </c>
      <c r="BBL11">
        <f t="shared" ca="1" si="122"/>
        <v>6</v>
      </c>
      <c r="BBM11">
        <f t="shared" ca="1" si="122"/>
        <v>6</v>
      </c>
      <c r="BBN11">
        <f t="shared" ca="1" si="122"/>
        <v>6</v>
      </c>
      <c r="BBO11">
        <f t="shared" ca="1" si="122"/>
        <v>6</v>
      </c>
      <c r="BBP11">
        <f t="shared" ca="1" si="122"/>
        <v>6</v>
      </c>
      <c r="BBQ11">
        <f t="shared" ca="1" si="122"/>
        <v>6</v>
      </c>
      <c r="BBR11">
        <f t="shared" ca="1" si="122"/>
        <v>6</v>
      </c>
      <c r="BBS11">
        <f t="shared" ca="1" si="122"/>
        <v>6</v>
      </c>
      <c r="BBT11">
        <f t="shared" ca="1" si="122"/>
        <v>6</v>
      </c>
      <c r="BBU11">
        <f t="shared" ca="1" si="122"/>
        <v>6</v>
      </c>
      <c r="BBV11">
        <f t="shared" ca="1" si="122"/>
        <v>6</v>
      </c>
      <c r="BBW11">
        <f t="shared" ca="1" si="122"/>
        <v>6</v>
      </c>
      <c r="BBX11">
        <f t="shared" ca="1" si="122"/>
        <v>6</v>
      </c>
      <c r="BBY11">
        <f t="shared" ca="1" si="122"/>
        <v>6</v>
      </c>
      <c r="BBZ11">
        <f t="shared" ca="1" si="122"/>
        <v>6</v>
      </c>
      <c r="BCA11">
        <f t="shared" ca="1" si="122"/>
        <v>6</v>
      </c>
      <c r="BCB11">
        <f t="shared" ca="1" si="122"/>
        <v>6</v>
      </c>
      <c r="BCC11">
        <f t="shared" ca="1" si="122"/>
        <v>6</v>
      </c>
      <c r="BCD11">
        <f t="shared" ca="1" si="122"/>
        <v>6</v>
      </c>
      <c r="BCE11">
        <f t="shared" ca="1" si="122"/>
        <v>6</v>
      </c>
      <c r="BCF11">
        <f t="shared" ca="1" si="122"/>
        <v>6</v>
      </c>
      <c r="BCG11">
        <f t="shared" ca="1" si="122"/>
        <v>6</v>
      </c>
      <c r="BCH11">
        <f t="shared" ca="1" si="122"/>
        <v>6</v>
      </c>
      <c r="BCI11">
        <f t="shared" ca="1" si="122"/>
        <v>6</v>
      </c>
      <c r="BCJ11">
        <f t="shared" ca="1" si="122"/>
        <v>6</v>
      </c>
      <c r="BCK11">
        <f t="shared" ca="1" si="122"/>
        <v>6</v>
      </c>
      <c r="BCL11">
        <f t="shared" ca="1" si="122"/>
        <v>6</v>
      </c>
      <c r="BCM11">
        <f t="shared" ca="1" si="122"/>
        <v>6</v>
      </c>
      <c r="BCN11">
        <f t="shared" ca="1" si="122"/>
        <v>6</v>
      </c>
      <c r="BCO11">
        <f t="shared" ca="1" si="122"/>
        <v>6</v>
      </c>
      <c r="BCP11">
        <f t="shared" ca="1" si="122"/>
        <v>6</v>
      </c>
      <c r="BCQ11">
        <f t="shared" ca="1" si="122"/>
        <v>6</v>
      </c>
      <c r="BCR11">
        <f t="shared" ca="1" si="122"/>
        <v>6</v>
      </c>
      <c r="BCS11">
        <f t="shared" ca="1" si="122"/>
        <v>6</v>
      </c>
      <c r="BCT11">
        <f t="shared" ca="1" si="122"/>
        <v>6</v>
      </c>
      <c r="BCU11">
        <f t="shared" ca="1" si="122"/>
        <v>6</v>
      </c>
      <c r="BCV11">
        <f t="shared" ca="1" si="122"/>
        <v>6</v>
      </c>
      <c r="BCW11">
        <f t="shared" ca="1" si="122"/>
        <v>6</v>
      </c>
      <c r="BCX11">
        <f t="shared" ca="1" si="122"/>
        <v>6</v>
      </c>
      <c r="BCY11">
        <f t="shared" ca="1" si="122"/>
        <v>6</v>
      </c>
      <c r="BCZ11">
        <f t="shared" ca="1" si="122"/>
        <v>6</v>
      </c>
      <c r="BDA11">
        <f t="shared" ca="1" si="122"/>
        <v>6</v>
      </c>
      <c r="BDB11">
        <f t="shared" ca="1" si="122"/>
        <v>6</v>
      </c>
      <c r="BDC11">
        <f t="shared" ca="1" si="122"/>
        <v>6</v>
      </c>
      <c r="BDD11">
        <f t="shared" ca="1" si="122"/>
        <v>6</v>
      </c>
      <c r="BDE11">
        <f t="shared" ca="1" si="122"/>
        <v>6</v>
      </c>
      <c r="BDF11">
        <f t="shared" ca="1" si="122"/>
        <v>6</v>
      </c>
      <c r="BDG11">
        <f t="shared" ca="1" si="122"/>
        <v>6</v>
      </c>
      <c r="BDH11">
        <f t="shared" ca="1" si="122"/>
        <v>6</v>
      </c>
      <c r="BDI11">
        <f t="shared" ca="1" si="122"/>
        <v>6</v>
      </c>
      <c r="BDJ11">
        <f t="shared" ca="1" si="122"/>
        <v>6</v>
      </c>
      <c r="BDK11">
        <f t="shared" ca="1" si="122"/>
        <v>6</v>
      </c>
      <c r="BDL11">
        <f t="shared" ca="1" si="122"/>
        <v>6</v>
      </c>
      <c r="BDM11">
        <f t="shared" ca="1" si="122"/>
        <v>6</v>
      </c>
      <c r="BDN11">
        <f t="shared" ca="1" si="122"/>
        <v>6</v>
      </c>
      <c r="BDO11">
        <f t="shared" ca="1" si="122"/>
        <v>6</v>
      </c>
      <c r="BDP11">
        <f t="shared" ca="1" si="122"/>
        <v>6</v>
      </c>
      <c r="BDQ11">
        <f t="shared" ca="1" si="122"/>
        <v>6</v>
      </c>
      <c r="BDR11">
        <f t="shared" ca="1" si="122"/>
        <v>6</v>
      </c>
      <c r="BDS11">
        <f t="shared" ref="BDS11:BGD11" ca="1" si="123">$B11+IF(READTYPE=1,IF(BDS$7&lt;ClkActivationTime_ns,0,IF(MOD(ROUND((BDS$7-ClkActivationTime_ns),1),CLK_Period)&gt;=(CLK_Period/2),0,1)),0)</f>
        <v>6</v>
      </c>
      <c r="BDT11">
        <f t="shared" ca="1" si="123"/>
        <v>6</v>
      </c>
      <c r="BDU11">
        <f t="shared" ca="1" si="123"/>
        <v>6</v>
      </c>
      <c r="BDV11">
        <f t="shared" ca="1" si="123"/>
        <v>6</v>
      </c>
      <c r="BDW11">
        <f t="shared" ca="1" si="123"/>
        <v>6</v>
      </c>
      <c r="BDX11">
        <f t="shared" ca="1" si="123"/>
        <v>6</v>
      </c>
      <c r="BDY11">
        <f t="shared" ca="1" si="123"/>
        <v>6</v>
      </c>
      <c r="BDZ11">
        <f t="shared" ca="1" si="123"/>
        <v>6</v>
      </c>
      <c r="BEA11">
        <f t="shared" ca="1" si="123"/>
        <v>6</v>
      </c>
      <c r="BEB11">
        <f t="shared" ca="1" si="123"/>
        <v>6</v>
      </c>
      <c r="BEC11">
        <f t="shared" ca="1" si="123"/>
        <v>6</v>
      </c>
      <c r="BED11">
        <f t="shared" ca="1" si="123"/>
        <v>6</v>
      </c>
      <c r="BEE11">
        <f t="shared" ca="1" si="123"/>
        <v>6</v>
      </c>
      <c r="BEF11">
        <f t="shared" ca="1" si="123"/>
        <v>6</v>
      </c>
      <c r="BEG11">
        <f t="shared" ca="1" si="123"/>
        <v>6</v>
      </c>
      <c r="BEH11">
        <f t="shared" ca="1" si="123"/>
        <v>6</v>
      </c>
      <c r="BEI11">
        <f t="shared" ca="1" si="123"/>
        <v>6</v>
      </c>
      <c r="BEJ11">
        <f t="shared" ca="1" si="123"/>
        <v>6</v>
      </c>
      <c r="BEK11">
        <f t="shared" ca="1" si="123"/>
        <v>6</v>
      </c>
      <c r="BEL11">
        <f t="shared" ca="1" si="123"/>
        <v>6</v>
      </c>
      <c r="BEM11">
        <f t="shared" ca="1" si="123"/>
        <v>6</v>
      </c>
      <c r="BEN11">
        <f t="shared" ca="1" si="123"/>
        <v>6</v>
      </c>
      <c r="BEO11">
        <f t="shared" ca="1" si="123"/>
        <v>6</v>
      </c>
      <c r="BEP11">
        <f t="shared" ca="1" si="123"/>
        <v>6</v>
      </c>
      <c r="BEQ11">
        <f t="shared" ca="1" si="123"/>
        <v>6</v>
      </c>
      <c r="BER11">
        <f t="shared" ca="1" si="123"/>
        <v>6</v>
      </c>
      <c r="BES11">
        <f t="shared" ca="1" si="123"/>
        <v>6</v>
      </c>
      <c r="BET11">
        <f t="shared" ca="1" si="123"/>
        <v>6</v>
      </c>
      <c r="BEU11">
        <f t="shared" ca="1" si="123"/>
        <v>6</v>
      </c>
      <c r="BEV11">
        <f t="shared" ca="1" si="123"/>
        <v>6</v>
      </c>
      <c r="BEW11">
        <f t="shared" ca="1" si="123"/>
        <v>6</v>
      </c>
      <c r="BEX11">
        <f t="shared" ca="1" si="123"/>
        <v>6</v>
      </c>
      <c r="BEY11">
        <f t="shared" ca="1" si="123"/>
        <v>6</v>
      </c>
      <c r="BEZ11">
        <f t="shared" ca="1" si="123"/>
        <v>6</v>
      </c>
      <c r="BFA11">
        <f t="shared" ca="1" si="123"/>
        <v>6</v>
      </c>
      <c r="BFB11">
        <f t="shared" ca="1" si="123"/>
        <v>6</v>
      </c>
      <c r="BFC11">
        <f t="shared" ca="1" si="123"/>
        <v>6</v>
      </c>
      <c r="BFD11">
        <f t="shared" ca="1" si="123"/>
        <v>6</v>
      </c>
      <c r="BFE11">
        <f t="shared" ca="1" si="123"/>
        <v>6</v>
      </c>
      <c r="BFF11">
        <f t="shared" ca="1" si="123"/>
        <v>6</v>
      </c>
      <c r="BFG11">
        <f t="shared" ca="1" si="123"/>
        <v>6</v>
      </c>
      <c r="BFH11">
        <f t="shared" ca="1" si="123"/>
        <v>6</v>
      </c>
      <c r="BFI11">
        <f t="shared" ca="1" si="123"/>
        <v>6</v>
      </c>
      <c r="BFJ11">
        <f t="shared" ca="1" si="123"/>
        <v>6</v>
      </c>
      <c r="BFK11">
        <f t="shared" ca="1" si="123"/>
        <v>6</v>
      </c>
      <c r="BFL11">
        <f t="shared" ca="1" si="123"/>
        <v>6</v>
      </c>
      <c r="BFM11">
        <f t="shared" ca="1" si="123"/>
        <v>6</v>
      </c>
      <c r="BFN11">
        <f t="shared" ca="1" si="123"/>
        <v>6</v>
      </c>
      <c r="BFO11">
        <f t="shared" ca="1" si="123"/>
        <v>6</v>
      </c>
      <c r="BFP11">
        <f t="shared" ca="1" si="123"/>
        <v>6</v>
      </c>
      <c r="BFQ11">
        <f t="shared" ca="1" si="123"/>
        <v>6</v>
      </c>
      <c r="BFR11">
        <f t="shared" ca="1" si="123"/>
        <v>6</v>
      </c>
      <c r="BFS11">
        <f t="shared" ca="1" si="123"/>
        <v>6</v>
      </c>
      <c r="BFT11">
        <f t="shared" ca="1" si="123"/>
        <v>6</v>
      </c>
      <c r="BFU11">
        <f t="shared" ca="1" si="123"/>
        <v>6</v>
      </c>
      <c r="BFV11">
        <f t="shared" ca="1" si="123"/>
        <v>6</v>
      </c>
      <c r="BFW11">
        <f t="shared" ca="1" si="123"/>
        <v>6</v>
      </c>
      <c r="BFX11">
        <f t="shared" ca="1" si="123"/>
        <v>6</v>
      </c>
      <c r="BFY11">
        <f t="shared" ca="1" si="123"/>
        <v>6</v>
      </c>
      <c r="BFZ11">
        <f t="shared" ca="1" si="123"/>
        <v>6</v>
      </c>
      <c r="BGA11">
        <f t="shared" ca="1" si="123"/>
        <v>6</v>
      </c>
      <c r="BGB11">
        <f t="shared" ca="1" si="123"/>
        <v>6</v>
      </c>
      <c r="BGC11">
        <f t="shared" ca="1" si="123"/>
        <v>6</v>
      </c>
      <c r="BGD11">
        <f t="shared" ca="1" si="123"/>
        <v>6</v>
      </c>
      <c r="BGE11">
        <f t="shared" ref="BGE11:BIP11" ca="1" si="124">$B11+IF(READTYPE=1,IF(BGE$7&lt;ClkActivationTime_ns,0,IF(MOD(ROUND((BGE$7-ClkActivationTime_ns),1),CLK_Period)&gt;=(CLK_Period/2),0,1)),0)</f>
        <v>6</v>
      </c>
      <c r="BGF11">
        <f t="shared" ca="1" si="124"/>
        <v>6</v>
      </c>
      <c r="BGG11">
        <f t="shared" ca="1" si="124"/>
        <v>6</v>
      </c>
      <c r="BGH11">
        <f t="shared" ca="1" si="124"/>
        <v>6</v>
      </c>
      <c r="BGI11">
        <f t="shared" ca="1" si="124"/>
        <v>6</v>
      </c>
      <c r="BGJ11">
        <f t="shared" ca="1" si="124"/>
        <v>6</v>
      </c>
      <c r="BGK11">
        <f t="shared" ca="1" si="124"/>
        <v>6</v>
      </c>
      <c r="BGL11">
        <f t="shared" ca="1" si="124"/>
        <v>6</v>
      </c>
      <c r="BGM11">
        <f t="shared" ca="1" si="124"/>
        <v>6</v>
      </c>
      <c r="BGN11">
        <f t="shared" ca="1" si="124"/>
        <v>6</v>
      </c>
      <c r="BGO11">
        <f t="shared" ca="1" si="124"/>
        <v>6</v>
      </c>
      <c r="BGP11">
        <f t="shared" ca="1" si="124"/>
        <v>6</v>
      </c>
      <c r="BGQ11">
        <f t="shared" ca="1" si="124"/>
        <v>6</v>
      </c>
      <c r="BGR11">
        <f t="shared" ca="1" si="124"/>
        <v>6</v>
      </c>
      <c r="BGS11">
        <f t="shared" ca="1" si="124"/>
        <v>6</v>
      </c>
      <c r="BGT11">
        <f t="shared" ca="1" si="124"/>
        <v>6</v>
      </c>
      <c r="BGU11">
        <f t="shared" ca="1" si="124"/>
        <v>6</v>
      </c>
      <c r="BGV11">
        <f t="shared" ca="1" si="124"/>
        <v>6</v>
      </c>
      <c r="BGW11">
        <f t="shared" ca="1" si="124"/>
        <v>6</v>
      </c>
      <c r="BGX11">
        <f t="shared" ca="1" si="124"/>
        <v>6</v>
      </c>
      <c r="BGY11">
        <f t="shared" ca="1" si="124"/>
        <v>6</v>
      </c>
      <c r="BGZ11">
        <f t="shared" ca="1" si="124"/>
        <v>6</v>
      </c>
      <c r="BHA11">
        <f t="shared" ca="1" si="124"/>
        <v>6</v>
      </c>
      <c r="BHB11">
        <f t="shared" ca="1" si="124"/>
        <v>6</v>
      </c>
      <c r="BHC11">
        <f t="shared" ca="1" si="124"/>
        <v>6</v>
      </c>
      <c r="BHD11">
        <f t="shared" ca="1" si="124"/>
        <v>6</v>
      </c>
      <c r="BHE11">
        <f t="shared" ca="1" si="124"/>
        <v>6</v>
      </c>
      <c r="BHF11">
        <f t="shared" ca="1" si="124"/>
        <v>6</v>
      </c>
      <c r="BHG11">
        <f t="shared" ca="1" si="124"/>
        <v>6</v>
      </c>
      <c r="BHH11">
        <f t="shared" ca="1" si="124"/>
        <v>6</v>
      </c>
      <c r="BHI11">
        <f t="shared" ca="1" si="124"/>
        <v>6</v>
      </c>
      <c r="BHJ11">
        <f t="shared" ca="1" si="124"/>
        <v>6</v>
      </c>
      <c r="BHK11">
        <f t="shared" ca="1" si="124"/>
        <v>6</v>
      </c>
      <c r="BHL11">
        <f t="shared" ca="1" si="124"/>
        <v>6</v>
      </c>
      <c r="BHM11">
        <f t="shared" ca="1" si="124"/>
        <v>6</v>
      </c>
      <c r="BHN11">
        <f t="shared" ca="1" si="124"/>
        <v>6</v>
      </c>
      <c r="BHO11">
        <f t="shared" ca="1" si="124"/>
        <v>6</v>
      </c>
      <c r="BHP11">
        <f t="shared" ca="1" si="124"/>
        <v>6</v>
      </c>
      <c r="BHQ11">
        <f t="shared" ca="1" si="124"/>
        <v>6</v>
      </c>
      <c r="BHR11">
        <f t="shared" ca="1" si="124"/>
        <v>6</v>
      </c>
      <c r="BHS11">
        <f t="shared" ca="1" si="124"/>
        <v>6</v>
      </c>
      <c r="BHT11">
        <f t="shared" ca="1" si="124"/>
        <v>6</v>
      </c>
      <c r="BHU11">
        <f t="shared" ca="1" si="124"/>
        <v>6</v>
      </c>
      <c r="BHV11">
        <f t="shared" ca="1" si="124"/>
        <v>6</v>
      </c>
      <c r="BHW11">
        <f t="shared" ca="1" si="124"/>
        <v>6</v>
      </c>
      <c r="BHX11">
        <f t="shared" ca="1" si="124"/>
        <v>6</v>
      </c>
      <c r="BHY11">
        <f t="shared" ca="1" si="124"/>
        <v>6</v>
      </c>
      <c r="BHZ11">
        <f t="shared" ca="1" si="124"/>
        <v>6</v>
      </c>
      <c r="BIA11">
        <f t="shared" ca="1" si="124"/>
        <v>6</v>
      </c>
      <c r="BIB11">
        <f t="shared" ca="1" si="124"/>
        <v>6</v>
      </c>
      <c r="BIC11">
        <f t="shared" ca="1" si="124"/>
        <v>6</v>
      </c>
      <c r="BID11">
        <f t="shared" ca="1" si="124"/>
        <v>6</v>
      </c>
      <c r="BIE11">
        <f t="shared" ca="1" si="124"/>
        <v>6</v>
      </c>
      <c r="BIF11">
        <f t="shared" ca="1" si="124"/>
        <v>6</v>
      </c>
      <c r="BIG11">
        <f t="shared" ca="1" si="124"/>
        <v>6</v>
      </c>
      <c r="BIH11">
        <f t="shared" ca="1" si="124"/>
        <v>6</v>
      </c>
      <c r="BII11">
        <f t="shared" ca="1" si="124"/>
        <v>6</v>
      </c>
      <c r="BIJ11">
        <f t="shared" ca="1" si="124"/>
        <v>6</v>
      </c>
      <c r="BIK11">
        <f t="shared" ca="1" si="124"/>
        <v>6</v>
      </c>
      <c r="BIL11">
        <f t="shared" ca="1" si="124"/>
        <v>6</v>
      </c>
      <c r="BIM11">
        <f t="shared" ca="1" si="124"/>
        <v>6</v>
      </c>
      <c r="BIN11">
        <f t="shared" ca="1" si="124"/>
        <v>6</v>
      </c>
      <c r="BIO11">
        <f t="shared" ca="1" si="124"/>
        <v>6</v>
      </c>
      <c r="BIP11">
        <f t="shared" ca="1" si="124"/>
        <v>6</v>
      </c>
      <c r="BIQ11">
        <f t="shared" ref="BIQ11:BLB11" ca="1" si="125">$B11+IF(READTYPE=1,IF(BIQ$7&lt;ClkActivationTime_ns,0,IF(MOD(ROUND((BIQ$7-ClkActivationTime_ns),1),CLK_Period)&gt;=(CLK_Period/2),0,1)),0)</f>
        <v>6</v>
      </c>
      <c r="BIR11">
        <f t="shared" ca="1" si="125"/>
        <v>6</v>
      </c>
      <c r="BIS11">
        <f t="shared" ca="1" si="125"/>
        <v>6</v>
      </c>
      <c r="BIT11">
        <f t="shared" ca="1" si="125"/>
        <v>6</v>
      </c>
      <c r="BIU11">
        <f t="shared" ca="1" si="125"/>
        <v>6</v>
      </c>
      <c r="BIV11">
        <f t="shared" ca="1" si="125"/>
        <v>6</v>
      </c>
      <c r="BIW11">
        <f t="shared" ca="1" si="125"/>
        <v>6</v>
      </c>
      <c r="BIX11">
        <f t="shared" ca="1" si="125"/>
        <v>6</v>
      </c>
      <c r="BIY11">
        <f t="shared" ca="1" si="125"/>
        <v>6</v>
      </c>
      <c r="BIZ11">
        <f t="shared" ca="1" si="125"/>
        <v>6</v>
      </c>
      <c r="BJA11">
        <f t="shared" ca="1" si="125"/>
        <v>6</v>
      </c>
      <c r="BJB11">
        <f t="shared" ca="1" si="125"/>
        <v>6</v>
      </c>
      <c r="BJC11">
        <f t="shared" ca="1" si="125"/>
        <v>6</v>
      </c>
      <c r="BJD11">
        <f t="shared" ca="1" si="125"/>
        <v>6</v>
      </c>
      <c r="BJE11">
        <f t="shared" ca="1" si="125"/>
        <v>6</v>
      </c>
      <c r="BJF11">
        <f t="shared" ca="1" si="125"/>
        <v>6</v>
      </c>
      <c r="BJG11">
        <f t="shared" ca="1" si="125"/>
        <v>6</v>
      </c>
      <c r="BJH11">
        <f t="shared" ca="1" si="125"/>
        <v>6</v>
      </c>
      <c r="BJI11">
        <f t="shared" ca="1" si="125"/>
        <v>6</v>
      </c>
      <c r="BJJ11">
        <f t="shared" ca="1" si="125"/>
        <v>6</v>
      </c>
      <c r="BJK11">
        <f t="shared" ca="1" si="125"/>
        <v>6</v>
      </c>
      <c r="BJL11">
        <f t="shared" ca="1" si="125"/>
        <v>6</v>
      </c>
      <c r="BJM11">
        <f t="shared" ca="1" si="125"/>
        <v>6</v>
      </c>
      <c r="BJN11">
        <f t="shared" ca="1" si="125"/>
        <v>6</v>
      </c>
      <c r="BJO11">
        <f t="shared" ca="1" si="125"/>
        <v>6</v>
      </c>
      <c r="BJP11">
        <f t="shared" ca="1" si="125"/>
        <v>6</v>
      </c>
      <c r="BJQ11">
        <f t="shared" ca="1" si="125"/>
        <v>6</v>
      </c>
      <c r="BJR11">
        <f t="shared" ca="1" si="125"/>
        <v>6</v>
      </c>
      <c r="BJS11">
        <f t="shared" ca="1" si="125"/>
        <v>6</v>
      </c>
      <c r="BJT11">
        <f t="shared" ca="1" si="125"/>
        <v>6</v>
      </c>
      <c r="BJU11">
        <f t="shared" ca="1" si="125"/>
        <v>6</v>
      </c>
      <c r="BJV11">
        <f t="shared" ca="1" si="125"/>
        <v>6</v>
      </c>
      <c r="BJW11">
        <f t="shared" ca="1" si="125"/>
        <v>6</v>
      </c>
      <c r="BJX11">
        <f t="shared" ca="1" si="125"/>
        <v>6</v>
      </c>
      <c r="BJY11">
        <f t="shared" ca="1" si="125"/>
        <v>6</v>
      </c>
      <c r="BJZ11">
        <f t="shared" ca="1" si="125"/>
        <v>6</v>
      </c>
      <c r="BKA11">
        <f t="shared" ca="1" si="125"/>
        <v>6</v>
      </c>
      <c r="BKB11">
        <f t="shared" ca="1" si="125"/>
        <v>6</v>
      </c>
      <c r="BKC11">
        <f t="shared" ca="1" si="125"/>
        <v>6</v>
      </c>
      <c r="BKD11">
        <f t="shared" ca="1" si="125"/>
        <v>6</v>
      </c>
      <c r="BKE11">
        <f t="shared" ca="1" si="125"/>
        <v>6</v>
      </c>
      <c r="BKF11">
        <f t="shared" ca="1" si="125"/>
        <v>6</v>
      </c>
      <c r="BKG11">
        <f t="shared" ca="1" si="125"/>
        <v>6</v>
      </c>
      <c r="BKH11">
        <f t="shared" ca="1" si="125"/>
        <v>6</v>
      </c>
      <c r="BKI11">
        <f t="shared" ca="1" si="125"/>
        <v>6</v>
      </c>
      <c r="BKJ11">
        <f t="shared" ca="1" si="125"/>
        <v>6</v>
      </c>
      <c r="BKK11">
        <f t="shared" ca="1" si="125"/>
        <v>6</v>
      </c>
      <c r="BKL11">
        <f t="shared" ca="1" si="125"/>
        <v>6</v>
      </c>
      <c r="BKM11">
        <f t="shared" ca="1" si="125"/>
        <v>6</v>
      </c>
      <c r="BKN11">
        <f t="shared" ca="1" si="125"/>
        <v>6</v>
      </c>
      <c r="BKO11">
        <f t="shared" ca="1" si="125"/>
        <v>6</v>
      </c>
      <c r="BKP11">
        <f t="shared" ca="1" si="125"/>
        <v>6</v>
      </c>
      <c r="BKQ11">
        <f t="shared" ca="1" si="125"/>
        <v>6</v>
      </c>
      <c r="BKR11">
        <f t="shared" ca="1" si="125"/>
        <v>6</v>
      </c>
      <c r="BKS11">
        <f t="shared" ca="1" si="125"/>
        <v>6</v>
      </c>
      <c r="BKT11">
        <f t="shared" ca="1" si="125"/>
        <v>6</v>
      </c>
      <c r="BKU11">
        <f t="shared" ca="1" si="125"/>
        <v>6</v>
      </c>
      <c r="BKV11">
        <f t="shared" ca="1" si="125"/>
        <v>6</v>
      </c>
      <c r="BKW11">
        <f t="shared" ca="1" si="125"/>
        <v>6</v>
      </c>
      <c r="BKX11">
        <f t="shared" ca="1" si="125"/>
        <v>6</v>
      </c>
      <c r="BKY11">
        <f t="shared" ca="1" si="125"/>
        <v>6</v>
      </c>
      <c r="BKZ11">
        <f t="shared" ca="1" si="125"/>
        <v>6</v>
      </c>
      <c r="BLA11">
        <f t="shared" ca="1" si="125"/>
        <v>6</v>
      </c>
      <c r="BLB11">
        <f t="shared" ca="1" si="125"/>
        <v>6</v>
      </c>
      <c r="BLC11">
        <f t="shared" ref="BLC11:BNN11" ca="1" si="126">$B11+IF(READTYPE=1,IF(BLC$7&lt;ClkActivationTime_ns,0,IF(MOD(ROUND((BLC$7-ClkActivationTime_ns),1),CLK_Period)&gt;=(CLK_Period/2),0,1)),0)</f>
        <v>6</v>
      </c>
      <c r="BLD11">
        <f t="shared" ca="1" si="126"/>
        <v>6</v>
      </c>
      <c r="BLE11">
        <f t="shared" ca="1" si="126"/>
        <v>6</v>
      </c>
      <c r="BLF11">
        <f t="shared" ca="1" si="126"/>
        <v>6</v>
      </c>
      <c r="BLG11">
        <f t="shared" ca="1" si="126"/>
        <v>6</v>
      </c>
      <c r="BLH11">
        <f t="shared" ca="1" si="126"/>
        <v>6</v>
      </c>
      <c r="BLI11">
        <f t="shared" ca="1" si="126"/>
        <v>6</v>
      </c>
      <c r="BLJ11">
        <f t="shared" ca="1" si="126"/>
        <v>6</v>
      </c>
      <c r="BLK11">
        <f t="shared" ca="1" si="126"/>
        <v>6</v>
      </c>
      <c r="BLL11">
        <f t="shared" ca="1" si="126"/>
        <v>6</v>
      </c>
      <c r="BLM11">
        <f t="shared" ca="1" si="126"/>
        <v>6</v>
      </c>
      <c r="BLN11">
        <f t="shared" ca="1" si="126"/>
        <v>6</v>
      </c>
      <c r="BLO11">
        <f t="shared" ca="1" si="126"/>
        <v>6</v>
      </c>
      <c r="BLP11">
        <f t="shared" ca="1" si="126"/>
        <v>6</v>
      </c>
      <c r="BLQ11">
        <f t="shared" ca="1" si="126"/>
        <v>6</v>
      </c>
      <c r="BLR11">
        <f t="shared" ca="1" si="126"/>
        <v>6</v>
      </c>
      <c r="BLS11">
        <f t="shared" ca="1" si="126"/>
        <v>6</v>
      </c>
      <c r="BLT11">
        <f t="shared" ca="1" si="126"/>
        <v>6</v>
      </c>
      <c r="BLU11">
        <f t="shared" ca="1" si="126"/>
        <v>6</v>
      </c>
      <c r="BLV11">
        <f t="shared" ca="1" si="126"/>
        <v>6</v>
      </c>
      <c r="BLW11">
        <f t="shared" ca="1" si="126"/>
        <v>6</v>
      </c>
      <c r="BLX11">
        <f t="shared" ca="1" si="126"/>
        <v>6</v>
      </c>
      <c r="BLY11">
        <f t="shared" ca="1" si="126"/>
        <v>6</v>
      </c>
      <c r="BLZ11">
        <f t="shared" ca="1" si="126"/>
        <v>6</v>
      </c>
      <c r="BMA11">
        <f t="shared" ca="1" si="126"/>
        <v>6</v>
      </c>
      <c r="BMB11">
        <f t="shared" ca="1" si="126"/>
        <v>6</v>
      </c>
      <c r="BMC11">
        <f t="shared" ca="1" si="126"/>
        <v>6</v>
      </c>
      <c r="BMD11">
        <f t="shared" ca="1" si="126"/>
        <v>6</v>
      </c>
      <c r="BME11">
        <f t="shared" ca="1" si="126"/>
        <v>6</v>
      </c>
      <c r="BMF11">
        <f t="shared" ca="1" si="126"/>
        <v>6</v>
      </c>
      <c r="BMG11">
        <f t="shared" ca="1" si="126"/>
        <v>6</v>
      </c>
      <c r="BMH11">
        <f t="shared" ca="1" si="126"/>
        <v>6</v>
      </c>
      <c r="BMI11">
        <f t="shared" ca="1" si="126"/>
        <v>6</v>
      </c>
      <c r="BMJ11">
        <f t="shared" ca="1" si="126"/>
        <v>6</v>
      </c>
      <c r="BMK11">
        <f t="shared" ca="1" si="126"/>
        <v>6</v>
      </c>
      <c r="BML11">
        <f t="shared" ca="1" si="126"/>
        <v>6</v>
      </c>
      <c r="BMM11">
        <f t="shared" ca="1" si="126"/>
        <v>6</v>
      </c>
      <c r="BMN11">
        <f t="shared" ca="1" si="126"/>
        <v>6</v>
      </c>
      <c r="BMO11">
        <f t="shared" ca="1" si="126"/>
        <v>6</v>
      </c>
      <c r="BMP11">
        <f t="shared" ca="1" si="126"/>
        <v>6</v>
      </c>
      <c r="BMQ11">
        <f t="shared" ca="1" si="126"/>
        <v>6</v>
      </c>
      <c r="BMR11">
        <f t="shared" ca="1" si="126"/>
        <v>6</v>
      </c>
      <c r="BMS11">
        <f t="shared" ca="1" si="126"/>
        <v>6</v>
      </c>
      <c r="BMT11">
        <f t="shared" ca="1" si="126"/>
        <v>6</v>
      </c>
      <c r="BMU11">
        <f t="shared" ca="1" si="126"/>
        <v>6</v>
      </c>
      <c r="BMV11">
        <f t="shared" ca="1" si="126"/>
        <v>6</v>
      </c>
      <c r="BMW11">
        <f t="shared" ca="1" si="126"/>
        <v>6</v>
      </c>
      <c r="BMX11">
        <f t="shared" ca="1" si="126"/>
        <v>6</v>
      </c>
      <c r="BMY11">
        <f t="shared" ca="1" si="126"/>
        <v>6</v>
      </c>
      <c r="BMZ11">
        <f t="shared" ca="1" si="126"/>
        <v>6</v>
      </c>
      <c r="BNA11">
        <f t="shared" ca="1" si="126"/>
        <v>6</v>
      </c>
      <c r="BNB11">
        <f t="shared" ca="1" si="126"/>
        <v>6</v>
      </c>
      <c r="BNC11">
        <f t="shared" ca="1" si="126"/>
        <v>6</v>
      </c>
      <c r="BND11">
        <f t="shared" ca="1" si="126"/>
        <v>6</v>
      </c>
      <c r="BNE11">
        <f t="shared" ca="1" si="126"/>
        <v>6</v>
      </c>
      <c r="BNF11">
        <f t="shared" ca="1" si="126"/>
        <v>6</v>
      </c>
      <c r="BNG11">
        <f t="shared" ca="1" si="126"/>
        <v>6</v>
      </c>
      <c r="BNH11">
        <f t="shared" ca="1" si="126"/>
        <v>6</v>
      </c>
      <c r="BNI11">
        <f t="shared" ca="1" si="126"/>
        <v>6</v>
      </c>
      <c r="BNJ11">
        <f t="shared" ca="1" si="126"/>
        <v>6</v>
      </c>
      <c r="BNK11">
        <f t="shared" ca="1" si="126"/>
        <v>6</v>
      </c>
      <c r="BNL11">
        <f t="shared" ca="1" si="126"/>
        <v>6</v>
      </c>
      <c r="BNM11">
        <f t="shared" ca="1" si="126"/>
        <v>6</v>
      </c>
      <c r="BNN11">
        <f t="shared" ca="1" si="126"/>
        <v>6</v>
      </c>
      <c r="BNO11">
        <f t="shared" ref="BNO11:BPZ11" ca="1" si="127">$B11+IF(READTYPE=1,IF(BNO$7&lt;ClkActivationTime_ns,0,IF(MOD(ROUND((BNO$7-ClkActivationTime_ns),1),CLK_Period)&gt;=(CLK_Period/2),0,1)),0)</f>
        <v>6</v>
      </c>
      <c r="BNP11">
        <f t="shared" ca="1" si="127"/>
        <v>6</v>
      </c>
      <c r="BNQ11">
        <f t="shared" ca="1" si="127"/>
        <v>6</v>
      </c>
      <c r="BNR11">
        <f t="shared" ca="1" si="127"/>
        <v>6</v>
      </c>
      <c r="BNS11">
        <f t="shared" ca="1" si="127"/>
        <v>6</v>
      </c>
      <c r="BNT11">
        <f t="shared" ca="1" si="127"/>
        <v>6</v>
      </c>
      <c r="BNU11">
        <f t="shared" ca="1" si="127"/>
        <v>6</v>
      </c>
      <c r="BNV11">
        <f t="shared" ca="1" si="127"/>
        <v>6</v>
      </c>
      <c r="BNW11">
        <f t="shared" ca="1" si="127"/>
        <v>6</v>
      </c>
      <c r="BNX11">
        <f t="shared" ca="1" si="127"/>
        <v>6</v>
      </c>
      <c r="BNY11">
        <f t="shared" ca="1" si="127"/>
        <v>6</v>
      </c>
      <c r="BNZ11">
        <f t="shared" ca="1" si="127"/>
        <v>6</v>
      </c>
      <c r="BOA11">
        <f t="shared" ca="1" si="127"/>
        <v>6</v>
      </c>
      <c r="BOB11">
        <f t="shared" ca="1" si="127"/>
        <v>6</v>
      </c>
      <c r="BOC11">
        <f t="shared" ca="1" si="127"/>
        <v>6</v>
      </c>
      <c r="BOD11">
        <f t="shared" ca="1" si="127"/>
        <v>6</v>
      </c>
      <c r="BOE11">
        <f t="shared" ca="1" si="127"/>
        <v>6</v>
      </c>
      <c r="BOF11">
        <f t="shared" ca="1" si="127"/>
        <v>6</v>
      </c>
      <c r="BOG11">
        <f t="shared" ca="1" si="127"/>
        <v>6</v>
      </c>
      <c r="BOH11">
        <f t="shared" ca="1" si="127"/>
        <v>6</v>
      </c>
      <c r="BOI11">
        <f t="shared" ca="1" si="127"/>
        <v>6</v>
      </c>
      <c r="BOJ11">
        <f t="shared" ca="1" si="127"/>
        <v>6</v>
      </c>
      <c r="BOK11">
        <f t="shared" ca="1" si="127"/>
        <v>6</v>
      </c>
      <c r="BOL11">
        <f t="shared" ca="1" si="127"/>
        <v>6</v>
      </c>
      <c r="BOM11">
        <f t="shared" ca="1" si="127"/>
        <v>6</v>
      </c>
      <c r="BON11">
        <f t="shared" ca="1" si="127"/>
        <v>6</v>
      </c>
      <c r="BOO11">
        <f t="shared" ca="1" si="127"/>
        <v>6</v>
      </c>
      <c r="BOP11">
        <f t="shared" ca="1" si="127"/>
        <v>6</v>
      </c>
      <c r="BOQ11">
        <f t="shared" ca="1" si="127"/>
        <v>6</v>
      </c>
      <c r="BOR11">
        <f t="shared" ca="1" si="127"/>
        <v>6</v>
      </c>
      <c r="BOS11">
        <f t="shared" ca="1" si="127"/>
        <v>6</v>
      </c>
      <c r="BOT11">
        <f t="shared" ca="1" si="127"/>
        <v>6</v>
      </c>
      <c r="BOU11">
        <f t="shared" ca="1" si="127"/>
        <v>6</v>
      </c>
      <c r="BOV11">
        <f t="shared" ca="1" si="127"/>
        <v>6</v>
      </c>
      <c r="BOW11">
        <f t="shared" ca="1" si="127"/>
        <v>6</v>
      </c>
      <c r="BOX11">
        <f t="shared" ca="1" si="127"/>
        <v>6</v>
      </c>
      <c r="BOY11">
        <f t="shared" ca="1" si="127"/>
        <v>6</v>
      </c>
      <c r="BOZ11">
        <f t="shared" ca="1" si="127"/>
        <v>6</v>
      </c>
      <c r="BPA11">
        <f t="shared" ca="1" si="127"/>
        <v>6</v>
      </c>
      <c r="BPB11">
        <f t="shared" ca="1" si="127"/>
        <v>6</v>
      </c>
      <c r="BPC11">
        <f t="shared" ca="1" si="127"/>
        <v>6</v>
      </c>
      <c r="BPD11">
        <f t="shared" ca="1" si="127"/>
        <v>6</v>
      </c>
      <c r="BPE11">
        <f t="shared" ca="1" si="127"/>
        <v>6</v>
      </c>
      <c r="BPF11">
        <f t="shared" ca="1" si="127"/>
        <v>6</v>
      </c>
      <c r="BPG11">
        <f t="shared" ca="1" si="127"/>
        <v>6</v>
      </c>
      <c r="BPH11">
        <f t="shared" ca="1" si="127"/>
        <v>6</v>
      </c>
      <c r="BPI11">
        <f t="shared" ca="1" si="127"/>
        <v>6</v>
      </c>
      <c r="BPJ11">
        <f t="shared" ca="1" si="127"/>
        <v>6</v>
      </c>
      <c r="BPK11">
        <f t="shared" ca="1" si="127"/>
        <v>6</v>
      </c>
      <c r="BPL11">
        <f t="shared" ca="1" si="127"/>
        <v>6</v>
      </c>
      <c r="BPM11">
        <f t="shared" ca="1" si="127"/>
        <v>6</v>
      </c>
      <c r="BPN11">
        <f t="shared" ca="1" si="127"/>
        <v>6</v>
      </c>
      <c r="BPO11">
        <f t="shared" ca="1" si="127"/>
        <v>6</v>
      </c>
      <c r="BPP11">
        <f t="shared" ca="1" si="127"/>
        <v>6</v>
      </c>
      <c r="BPQ11">
        <f t="shared" ca="1" si="127"/>
        <v>6</v>
      </c>
      <c r="BPR11">
        <f t="shared" ca="1" si="127"/>
        <v>6</v>
      </c>
      <c r="BPS11">
        <f t="shared" ca="1" si="127"/>
        <v>6</v>
      </c>
      <c r="BPT11">
        <f t="shared" ca="1" si="127"/>
        <v>6</v>
      </c>
      <c r="BPU11">
        <f t="shared" ca="1" si="127"/>
        <v>6</v>
      </c>
      <c r="BPV11">
        <f t="shared" ca="1" si="127"/>
        <v>6</v>
      </c>
      <c r="BPW11">
        <f t="shared" ca="1" si="127"/>
        <v>6</v>
      </c>
      <c r="BPX11">
        <f t="shared" ca="1" si="127"/>
        <v>6</v>
      </c>
      <c r="BPY11">
        <f t="shared" ca="1" si="127"/>
        <v>6</v>
      </c>
      <c r="BPZ11">
        <f t="shared" ca="1" si="127"/>
        <v>6</v>
      </c>
      <c r="BQA11">
        <f t="shared" ref="BQA11:BSL11" ca="1" si="128">$B11+IF(READTYPE=1,IF(BQA$7&lt;ClkActivationTime_ns,0,IF(MOD(ROUND((BQA$7-ClkActivationTime_ns),1),CLK_Period)&gt;=(CLK_Period/2),0,1)),0)</f>
        <v>6</v>
      </c>
      <c r="BQB11">
        <f t="shared" ca="1" si="128"/>
        <v>6</v>
      </c>
      <c r="BQC11">
        <f t="shared" ca="1" si="128"/>
        <v>6</v>
      </c>
      <c r="BQD11">
        <f t="shared" ca="1" si="128"/>
        <v>6</v>
      </c>
      <c r="BQE11">
        <f t="shared" ca="1" si="128"/>
        <v>6</v>
      </c>
      <c r="BQF11">
        <f t="shared" ca="1" si="128"/>
        <v>6</v>
      </c>
      <c r="BQG11">
        <f t="shared" ca="1" si="128"/>
        <v>6</v>
      </c>
      <c r="BQH11">
        <f t="shared" ca="1" si="128"/>
        <v>6</v>
      </c>
      <c r="BQI11">
        <f t="shared" ca="1" si="128"/>
        <v>6</v>
      </c>
      <c r="BQJ11">
        <f t="shared" ca="1" si="128"/>
        <v>6</v>
      </c>
      <c r="BQK11">
        <f t="shared" ca="1" si="128"/>
        <v>6</v>
      </c>
      <c r="BQL11">
        <f t="shared" ca="1" si="128"/>
        <v>6</v>
      </c>
      <c r="BQM11">
        <f t="shared" ca="1" si="128"/>
        <v>6</v>
      </c>
      <c r="BQN11">
        <f t="shared" ca="1" si="128"/>
        <v>6</v>
      </c>
      <c r="BQO11">
        <f t="shared" ca="1" si="128"/>
        <v>6</v>
      </c>
      <c r="BQP11">
        <f t="shared" ca="1" si="128"/>
        <v>6</v>
      </c>
      <c r="BQQ11">
        <f t="shared" ca="1" si="128"/>
        <v>6</v>
      </c>
      <c r="BQR11">
        <f t="shared" ca="1" si="128"/>
        <v>6</v>
      </c>
      <c r="BQS11">
        <f t="shared" ca="1" si="128"/>
        <v>6</v>
      </c>
      <c r="BQT11">
        <f t="shared" ca="1" si="128"/>
        <v>6</v>
      </c>
      <c r="BQU11">
        <f t="shared" ca="1" si="128"/>
        <v>6</v>
      </c>
      <c r="BQV11">
        <f t="shared" ca="1" si="128"/>
        <v>6</v>
      </c>
      <c r="BQW11">
        <f t="shared" ca="1" si="128"/>
        <v>6</v>
      </c>
      <c r="BQX11">
        <f t="shared" ca="1" si="128"/>
        <v>6</v>
      </c>
      <c r="BQY11">
        <f t="shared" ca="1" si="128"/>
        <v>6</v>
      </c>
      <c r="BQZ11">
        <f t="shared" ca="1" si="128"/>
        <v>6</v>
      </c>
      <c r="BRA11">
        <f t="shared" ca="1" si="128"/>
        <v>6</v>
      </c>
      <c r="BRB11">
        <f t="shared" ca="1" si="128"/>
        <v>6</v>
      </c>
      <c r="BRC11">
        <f t="shared" ca="1" si="128"/>
        <v>6</v>
      </c>
      <c r="BRD11">
        <f t="shared" ca="1" si="128"/>
        <v>6</v>
      </c>
      <c r="BRE11">
        <f t="shared" ca="1" si="128"/>
        <v>6</v>
      </c>
      <c r="BRF11">
        <f t="shared" ca="1" si="128"/>
        <v>6</v>
      </c>
      <c r="BRG11">
        <f t="shared" ca="1" si="128"/>
        <v>6</v>
      </c>
      <c r="BRH11">
        <f t="shared" ca="1" si="128"/>
        <v>6</v>
      </c>
      <c r="BRI11">
        <f t="shared" ca="1" si="128"/>
        <v>6</v>
      </c>
      <c r="BRJ11">
        <f t="shared" ca="1" si="128"/>
        <v>6</v>
      </c>
      <c r="BRK11">
        <f t="shared" ca="1" si="128"/>
        <v>6</v>
      </c>
      <c r="BRL11">
        <f t="shared" ca="1" si="128"/>
        <v>6</v>
      </c>
      <c r="BRM11">
        <f t="shared" ca="1" si="128"/>
        <v>6</v>
      </c>
      <c r="BRN11">
        <f t="shared" ca="1" si="128"/>
        <v>6</v>
      </c>
      <c r="BRO11">
        <f t="shared" ca="1" si="128"/>
        <v>6</v>
      </c>
      <c r="BRP11">
        <f t="shared" ca="1" si="128"/>
        <v>6</v>
      </c>
      <c r="BRQ11">
        <f t="shared" ca="1" si="128"/>
        <v>6</v>
      </c>
      <c r="BRR11">
        <f t="shared" ca="1" si="128"/>
        <v>6</v>
      </c>
      <c r="BRS11">
        <f t="shared" ca="1" si="128"/>
        <v>6</v>
      </c>
      <c r="BRT11">
        <f t="shared" ca="1" si="128"/>
        <v>6</v>
      </c>
      <c r="BRU11">
        <f t="shared" ca="1" si="128"/>
        <v>6</v>
      </c>
      <c r="BRV11">
        <f t="shared" ca="1" si="128"/>
        <v>6</v>
      </c>
      <c r="BRW11">
        <f t="shared" ca="1" si="128"/>
        <v>6</v>
      </c>
      <c r="BRX11">
        <f t="shared" ca="1" si="128"/>
        <v>6</v>
      </c>
      <c r="BRY11">
        <f t="shared" ca="1" si="128"/>
        <v>6</v>
      </c>
      <c r="BRZ11">
        <f t="shared" ca="1" si="128"/>
        <v>6</v>
      </c>
      <c r="BSA11">
        <f t="shared" ca="1" si="128"/>
        <v>6</v>
      </c>
      <c r="BSB11">
        <f t="shared" ca="1" si="128"/>
        <v>6</v>
      </c>
      <c r="BSC11">
        <f t="shared" ca="1" si="128"/>
        <v>6</v>
      </c>
      <c r="BSD11">
        <f t="shared" ca="1" si="128"/>
        <v>6</v>
      </c>
      <c r="BSE11">
        <f t="shared" ca="1" si="128"/>
        <v>6</v>
      </c>
      <c r="BSF11">
        <f t="shared" ca="1" si="128"/>
        <v>6</v>
      </c>
      <c r="BSG11">
        <f t="shared" ca="1" si="128"/>
        <v>6</v>
      </c>
      <c r="BSH11">
        <f t="shared" ca="1" si="128"/>
        <v>6</v>
      </c>
      <c r="BSI11">
        <f t="shared" ca="1" si="128"/>
        <v>6</v>
      </c>
      <c r="BSJ11">
        <f t="shared" ca="1" si="128"/>
        <v>6</v>
      </c>
      <c r="BSK11">
        <f t="shared" ca="1" si="128"/>
        <v>6</v>
      </c>
      <c r="BSL11">
        <f t="shared" ca="1" si="128"/>
        <v>6</v>
      </c>
      <c r="BSM11">
        <f t="shared" ref="BSM11:BUX11" ca="1" si="129">$B11+IF(READTYPE=1,IF(BSM$7&lt;ClkActivationTime_ns,0,IF(MOD(ROUND((BSM$7-ClkActivationTime_ns),1),CLK_Period)&gt;=(CLK_Period/2),0,1)),0)</f>
        <v>6</v>
      </c>
      <c r="BSN11">
        <f t="shared" ca="1" si="129"/>
        <v>6</v>
      </c>
      <c r="BSO11">
        <f t="shared" ca="1" si="129"/>
        <v>6</v>
      </c>
      <c r="BSP11">
        <f t="shared" ca="1" si="129"/>
        <v>6</v>
      </c>
      <c r="BSQ11">
        <f t="shared" ca="1" si="129"/>
        <v>6</v>
      </c>
      <c r="BSR11">
        <f t="shared" ca="1" si="129"/>
        <v>6</v>
      </c>
      <c r="BSS11">
        <f t="shared" ca="1" si="129"/>
        <v>6</v>
      </c>
      <c r="BST11">
        <f t="shared" ca="1" si="129"/>
        <v>6</v>
      </c>
      <c r="BSU11">
        <f t="shared" ca="1" si="129"/>
        <v>6</v>
      </c>
      <c r="BSV11">
        <f t="shared" ca="1" si="129"/>
        <v>6</v>
      </c>
      <c r="BSW11">
        <f t="shared" ca="1" si="129"/>
        <v>6</v>
      </c>
      <c r="BSX11">
        <f t="shared" ca="1" si="129"/>
        <v>6</v>
      </c>
      <c r="BSY11">
        <f t="shared" ca="1" si="129"/>
        <v>6</v>
      </c>
      <c r="BSZ11">
        <f t="shared" ca="1" si="129"/>
        <v>6</v>
      </c>
      <c r="BTA11">
        <f t="shared" ca="1" si="129"/>
        <v>6</v>
      </c>
      <c r="BTB11">
        <f t="shared" ca="1" si="129"/>
        <v>6</v>
      </c>
      <c r="BTC11">
        <f t="shared" ca="1" si="129"/>
        <v>6</v>
      </c>
      <c r="BTD11">
        <f t="shared" ca="1" si="129"/>
        <v>6</v>
      </c>
      <c r="BTE11">
        <f t="shared" ca="1" si="129"/>
        <v>6</v>
      </c>
      <c r="BTF11">
        <f t="shared" ca="1" si="129"/>
        <v>6</v>
      </c>
      <c r="BTG11">
        <f t="shared" ca="1" si="129"/>
        <v>6</v>
      </c>
      <c r="BTH11">
        <f t="shared" ca="1" si="129"/>
        <v>6</v>
      </c>
      <c r="BTI11">
        <f t="shared" ca="1" si="129"/>
        <v>6</v>
      </c>
      <c r="BTJ11">
        <f t="shared" ca="1" si="129"/>
        <v>6</v>
      </c>
      <c r="BTK11">
        <f t="shared" ca="1" si="129"/>
        <v>6</v>
      </c>
      <c r="BTL11">
        <f t="shared" ca="1" si="129"/>
        <v>6</v>
      </c>
      <c r="BTM11">
        <f t="shared" ca="1" si="129"/>
        <v>6</v>
      </c>
      <c r="BTN11">
        <f t="shared" ca="1" si="129"/>
        <v>6</v>
      </c>
      <c r="BTO11">
        <f t="shared" ca="1" si="129"/>
        <v>6</v>
      </c>
      <c r="BTP11">
        <f t="shared" ca="1" si="129"/>
        <v>6</v>
      </c>
      <c r="BTQ11">
        <f t="shared" ca="1" si="129"/>
        <v>6</v>
      </c>
      <c r="BTR11">
        <f t="shared" ca="1" si="129"/>
        <v>6</v>
      </c>
      <c r="BTS11">
        <f t="shared" ca="1" si="129"/>
        <v>6</v>
      </c>
      <c r="BTT11">
        <f t="shared" ca="1" si="129"/>
        <v>6</v>
      </c>
      <c r="BTU11">
        <f t="shared" ca="1" si="129"/>
        <v>6</v>
      </c>
      <c r="BTV11">
        <f t="shared" ca="1" si="129"/>
        <v>6</v>
      </c>
      <c r="BTW11">
        <f t="shared" ca="1" si="129"/>
        <v>6</v>
      </c>
      <c r="BTX11">
        <f t="shared" ca="1" si="129"/>
        <v>6</v>
      </c>
      <c r="BTY11">
        <f t="shared" ca="1" si="129"/>
        <v>6</v>
      </c>
      <c r="BTZ11">
        <f t="shared" ca="1" si="129"/>
        <v>6</v>
      </c>
      <c r="BUA11">
        <f t="shared" ca="1" si="129"/>
        <v>6</v>
      </c>
      <c r="BUB11">
        <f t="shared" ca="1" si="129"/>
        <v>6</v>
      </c>
      <c r="BUC11">
        <f t="shared" ca="1" si="129"/>
        <v>6</v>
      </c>
      <c r="BUD11">
        <f t="shared" ca="1" si="129"/>
        <v>6</v>
      </c>
      <c r="BUE11">
        <f t="shared" ca="1" si="129"/>
        <v>6</v>
      </c>
      <c r="BUF11">
        <f t="shared" ca="1" si="129"/>
        <v>6</v>
      </c>
      <c r="BUG11">
        <f t="shared" ca="1" si="129"/>
        <v>6</v>
      </c>
      <c r="BUH11">
        <f t="shared" ca="1" si="129"/>
        <v>6</v>
      </c>
      <c r="BUI11">
        <f t="shared" ca="1" si="129"/>
        <v>6</v>
      </c>
      <c r="BUJ11">
        <f t="shared" ca="1" si="129"/>
        <v>6</v>
      </c>
      <c r="BUK11">
        <f t="shared" ca="1" si="129"/>
        <v>6</v>
      </c>
      <c r="BUL11">
        <f t="shared" ca="1" si="129"/>
        <v>6</v>
      </c>
      <c r="BUM11">
        <f t="shared" ca="1" si="129"/>
        <v>6</v>
      </c>
      <c r="BUN11">
        <f t="shared" ca="1" si="129"/>
        <v>6</v>
      </c>
      <c r="BUO11">
        <f t="shared" ca="1" si="129"/>
        <v>6</v>
      </c>
      <c r="BUP11">
        <f t="shared" ca="1" si="129"/>
        <v>6</v>
      </c>
      <c r="BUQ11">
        <f t="shared" ca="1" si="129"/>
        <v>6</v>
      </c>
      <c r="BUR11">
        <f t="shared" ca="1" si="129"/>
        <v>6</v>
      </c>
      <c r="BUS11">
        <f t="shared" ca="1" si="129"/>
        <v>6</v>
      </c>
      <c r="BUT11">
        <f t="shared" ca="1" si="129"/>
        <v>6</v>
      </c>
      <c r="BUU11">
        <f t="shared" ca="1" si="129"/>
        <v>6</v>
      </c>
      <c r="BUV11">
        <f t="shared" ca="1" si="129"/>
        <v>6</v>
      </c>
      <c r="BUW11">
        <f t="shared" ca="1" si="129"/>
        <v>6</v>
      </c>
      <c r="BUX11">
        <f t="shared" ca="1" si="129"/>
        <v>6</v>
      </c>
      <c r="BUY11">
        <f t="shared" ref="BUY11:BXJ11" ca="1" si="130">$B11+IF(READTYPE=1,IF(BUY$7&lt;ClkActivationTime_ns,0,IF(MOD(ROUND((BUY$7-ClkActivationTime_ns),1),CLK_Period)&gt;=(CLK_Period/2),0,1)),0)</f>
        <v>6</v>
      </c>
      <c r="BUZ11">
        <f t="shared" ca="1" si="130"/>
        <v>6</v>
      </c>
      <c r="BVA11">
        <f t="shared" ca="1" si="130"/>
        <v>6</v>
      </c>
      <c r="BVB11">
        <f t="shared" ca="1" si="130"/>
        <v>6</v>
      </c>
      <c r="BVC11">
        <f t="shared" ca="1" si="130"/>
        <v>6</v>
      </c>
      <c r="BVD11">
        <f t="shared" ca="1" si="130"/>
        <v>6</v>
      </c>
      <c r="BVE11">
        <f t="shared" ca="1" si="130"/>
        <v>6</v>
      </c>
      <c r="BVF11">
        <f t="shared" ca="1" si="130"/>
        <v>6</v>
      </c>
      <c r="BVG11">
        <f t="shared" ca="1" si="130"/>
        <v>6</v>
      </c>
      <c r="BVH11">
        <f t="shared" ca="1" si="130"/>
        <v>6</v>
      </c>
      <c r="BVI11">
        <f t="shared" ca="1" si="130"/>
        <v>6</v>
      </c>
      <c r="BVJ11">
        <f t="shared" ca="1" si="130"/>
        <v>6</v>
      </c>
      <c r="BVK11">
        <f t="shared" ca="1" si="130"/>
        <v>6</v>
      </c>
      <c r="BVL11">
        <f t="shared" ca="1" si="130"/>
        <v>6</v>
      </c>
      <c r="BVM11">
        <f t="shared" ca="1" si="130"/>
        <v>6</v>
      </c>
      <c r="BVN11">
        <f t="shared" ca="1" si="130"/>
        <v>6</v>
      </c>
      <c r="BVO11">
        <f t="shared" ca="1" si="130"/>
        <v>6</v>
      </c>
      <c r="BVP11">
        <f t="shared" ca="1" si="130"/>
        <v>6</v>
      </c>
      <c r="BVQ11">
        <f t="shared" ca="1" si="130"/>
        <v>6</v>
      </c>
      <c r="BVR11">
        <f t="shared" ca="1" si="130"/>
        <v>6</v>
      </c>
      <c r="BVS11">
        <f t="shared" ca="1" si="130"/>
        <v>6</v>
      </c>
      <c r="BVT11">
        <f t="shared" ca="1" si="130"/>
        <v>6</v>
      </c>
      <c r="BVU11">
        <f t="shared" ca="1" si="130"/>
        <v>6</v>
      </c>
      <c r="BVV11">
        <f t="shared" ca="1" si="130"/>
        <v>6</v>
      </c>
      <c r="BVW11">
        <f t="shared" ca="1" si="130"/>
        <v>6</v>
      </c>
      <c r="BVX11">
        <f t="shared" ca="1" si="130"/>
        <v>6</v>
      </c>
      <c r="BVY11">
        <f t="shared" ca="1" si="130"/>
        <v>6</v>
      </c>
      <c r="BVZ11">
        <f t="shared" ca="1" si="130"/>
        <v>6</v>
      </c>
      <c r="BWA11">
        <f t="shared" ca="1" si="130"/>
        <v>6</v>
      </c>
      <c r="BWB11">
        <f t="shared" ca="1" si="130"/>
        <v>6</v>
      </c>
      <c r="BWC11">
        <f t="shared" ca="1" si="130"/>
        <v>6</v>
      </c>
      <c r="BWD11">
        <f t="shared" ca="1" si="130"/>
        <v>6</v>
      </c>
      <c r="BWE11">
        <f t="shared" ca="1" si="130"/>
        <v>6</v>
      </c>
      <c r="BWF11">
        <f t="shared" ca="1" si="130"/>
        <v>6</v>
      </c>
      <c r="BWG11">
        <f t="shared" ca="1" si="130"/>
        <v>6</v>
      </c>
      <c r="BWH11">
        <f t="shared" ca="1" si="130"/>
        <v>6</v>
      </c>
      <c r="BWI11">
        <f t="shared" ca="1" si="130"/>
        <v>6</v>
      </c>
      <c r="BWJ11">
        <f t="shared" ca="1" si="130"/>
        <v>6</v>
      </c>
      <c r="BWK11">
        <f t="shared" ca="1" si="130"/>
        <v>6</v>
      </c>
      <c r="BWL11">
        <f t="shared" ca="1" si="130"/>
        <v>6</v>
      </c>
      <c r="BWM11">
        <f t="shared" ca="1" si="130"/>
        <v>6</v>
      </c>
      <c r="BWN11">
        <f t="shared" ca="1" si="130"/>
        <v>6</v>
      </c>
      <c r="BWO11">
        <f t="shared" ca="1" si="130"/>
        <v>6</v>
      </c>
      <c r="BWP11">
        <f t="shared" ca="1" si="130"/>
        <v>6</v>
      </c>
      <c r="BWQ11">
        <f t="shared" ca="1" si="130"/>
        <v>6</v>
      </c>
      <c r="BWR11">
        <f t="shared" ca="1" si="130"/>
        <v>6</v>
      </c>
      <c r="BWS11">
        <f t="shared" ca="1" si="130"/>
        <v>6</v>
      </c>
      <c r="BWT11">
        <f t="shared" ca="1" si="130"/>
        <v>6</v>
      </c>
      <c r="BWU11">
        <f t="shared" ca="1" si="130"/>
        <v>6</v>
      </c>
      <c r="BWV11">
        <f t="shared" ca="1" si="130"/>
        <v>6</v>
      </c>
      <c r="BWW11">
        <f t="shared" ca="1" si="130"/>
        <v>6</v>
      </c>
      <c r="BWX11">
        <f t="shared" ca="1" si="130"/>
        <v>6</v>
      </c>
      <c r="BWY11">
        <f t="shared" ca="1" si="130"/>
        <v>6</v>
      </c>
      <c r="BWZ11">
        <f t="shared" ca="1" si="130"/>
        <v>6</v>
      </c>
      <c r="BXA11">
        <f t="shared" ca="1" si="130"/>
        <v>6</v>
      </c>
      <c r="BXB11">
        <f t="shared" ca="1" si="130"/>
        <v>6</v>
      </c>
      <c r="BXC11">
        <f t="shared" ca="1" si="130"/>
        <v>6</v>
      </c>
      <c r="BXD11">
        <f t="shared" ca="1" si="130"/>
        <v>6</v>
      </c>
      <c r="BXE11">
        <f t="shared" ca="1" si="130"/>
        <v>6</v>
      </c>
      <c r="BXF11">
        <f t="shared" ca="1" si="130"/>
        <v>6</v>
      </c>
      <c r="BXG11">
        <f t="shared" ca="1" si="130"/>
        <v>6</v>
      </c>
      <c r="BXH11">
        <f t="shared" ca="1" si="130"/>
        <v>6</v>
      </c>
      <c r="BXI11">
        <f t="shared" ca="1" si="130"/>
        <v>6</v>
      </c>
      <c r="BXJ11">
        <f t="shared" ca="1" si="130"/>
        <v>6</v>
      </c>
      <c r="BXK11">
        <f t="shared" ref="BXK11:BZV11" ca="1" si="131">$B11+IF(READTYPE=1,IF(BXK$7&lt;ClkActivationTime_ns,0,IF(MOD(ROUND((BXK$7-ClkActivationTime_ns),1),CLK_Period)&gt;=(CLK_Period/2),0,1)),0)</f>
        <v>6</v>
      </c>
      <c r="BXL11">
        <f t="shared" ca="1" si="131"/>
        <v>6</v>
      </c>
      <c r="BXM11">
        <f t="shared" ca="1" si="131"/>
        <v>6</v>
      </c>
      <c r="BXN11">
        <f t="shared" ca="1" si="131"/>
        <v>6</v>
      </c>
      <c r="BXO11">
        <f t="shared" ca="1" si="131"/>
        <v>6</v>
      </c>
      <c r="BXP11">
        <f t="shared" ca="1" si="131"/>
        <v>6</v>
      </c>
      <c r="BXQ11">
        <f t="shared" ca="1" si="131"/>
        <v>6</v>
      </c>
      <c r="BXR11">
        <f t="shared" ca="1" si="131"/>
        <v>6</v>
      </c>
      <c r="BXS11">
        <f t="shared" ca="1" si="131"/>
        <v>6</v>
      </c>
      <c r="BXT11">
        <f t="shared" ca="1" si="131"/>
        <v>6</v>
      </c>
      <c r="BXU11">
        <f t="shared" ca="1" si="131"/>
        <v>6</v>
      </c>
      <c r="BXV11">
        <f t="shared" ca="1" si="131"/>
        <v>6</v>
      </c>
      <c r="BXW11">
        <f t="shared" ca="1" si="131"/>
        <v>6</v>
      </c>
      <c r="BXX11">
        <f t="shared" ca="1" si="131"/>
        <v>6</v>
      </c>
      <c r="BXY11">
        <f t="shared" ca="1" si="131"/>
        <v>6</v>
      </c>
      <c r="BXZ11">
        <f t="shared" ca="1" si="131"/>
        <v>6</v>
      </c>
      <c r="BYA11">
        <f t="shared" ca="1" si="131"/>
        <v>6</v>
      </c>
      <c r="BYB11">
        <f t="shared" ca="1" si="131"/>
        <v>6</v>
      </c>
      <c r="BYC11">
        <f t="shared" ca="1" si="131"/>
        <v>6</v>
      </c>
      <c r="BYD11">
        <f t="shared" ca="1" si="131"/>
        <v>6</v>
      </c>
      <c r="BYE11">
        <f t="shared" ca="1" si="131"/>
        <v>6</v>
      </c>
      <c r="BYF11">
        <f t="shared" ca="1" si="131"/>
        <v>6</v>
      </c>
      <c r="BYG11">
        <f t="shared" ca="1" si="131"/>
        <v>6</v>
      </c>
      <c r="BYH11">
        <f t="shared" ca="1" si="131"/>
        <v>6</v>
      </c>
      <c r="BYI11">
        <f t="shared" ca="1" si="131"/>
        <v>6</v>
      </c>
      <c r="BYJ11">
        <f t="shared" ca="1" si="131"/>
        <v>6</v>
      </c>
      <c r="BYK11">
        <f t="shared" ca="1" si="131"/>
        <v>6</v>
      </c>
      <c r="BYL11">
        <f t="shared" ca="1" si="131"/>
        <v>6</v>
      </c>
      <c r="BYM11">
        <f t="shared" ca="1" si="131"/>
        <v>6</v>
      </c>
      <c r="BYN11">
        <f t="shared" ca="1" si="131"/>
        <v>6</v>
      </c>
      <c r="BYO11">
        <f t="shared" ca="1" si="131"/>
        <v>6</v>
      </c>
      <c r="BYP11">
        <f t="shared" ca="1" si="131"/>
        <v>6</v>
      </c>
      <c r="BYQ11">
        <f t="shared" ca="1" si="131"/>
        <v>6</v>
      </c>
      <c r="BYR11">
        <f t="shared" ca="1" si="131"/>
        <v>6</v>
      </c>
      <c r="BYS11">
        <f t="shared" ca="1" si="131"/>
        <v>6</v>
      </c>
      <c r="BYT11">
        <f t="shared" ca="1" si="131"/>
        <v>6</v>
      </c>
      <c r="BYU11">
        <f t="shared" ca="1" si="131"/>
        <v>6</v>
      </c>
      <c r="BYV11">
        <f t="shared" ca="1" si="131"/>
        <v>6</v>
      </c>
      <c r="BYW11">
        <f t="shared" ca="1" si="131"/>
        <v>6</v>
      </c>
      <c r="BYX11">
        <f t="shared" ca="1" si="131"/>
        <v>6</v>
      </c>
      <c r="BYY11">
        <f t="shared" ca="1" si="131"/>
        <v>6</v>
      </c>
      <c r="BYZ11">
        <f t="shared" ca="1" si="131"/>
        <v>6</v>
      </c>
      <c r="BZA11">
        <f t="shared" ca="1" si="131"/>
        <v>6</v>
      </c>
      <c r="BZB11">
        <f t="shared" ca="1" si="131"/>
        <v>6</v>
      </c>
      <c r="BZC11">
        <f t="shared" ca="1" si="131"/>
        <v>6</v>
      </c>
      <c r="BZD11">
        <f t="shared" ca="1" si="131"/>
        <v>6</v>
      </c>
      <c r="BZE11">
        <f t="shared" ca="1" si="131"/>
        <v>6</v>
      </c>
      <c r="BZF11">
        <f t="shared" ca="1" si="131"/>
        <v>6</v>
      </c>
      <c r="BZG11">
        <f t="shared" ca="1" si="131"/>
        <v>6</v>
      </c>
      <c r="BZH11">
        <f t="shared" ca="1" si="131"/>
        <v>6</v>
      </c>
      <c r="BZI11">
        <f t="shared" ca="1" si="131"/>
        <v>6</v>
      </c>
      <c r="BZJ11">
        <f t="shared" ca="1" si="131"/>
        <v>6</v>
      </c>
      <c r="BZK11">
        <f t="shared" ca="1" si="131"/>
        <v>6</v>
      </c>
      <c r="BZL11">
        <f t="shared" ca="1" si="131"/>
        <v>6</v>
      </c>
      <c r="BZM11">
        <f t="shared" ca="1" si="131"/>
        <v>6</v>
      </c>
      <c r="BZN11">
        <f t="shared" ca="1" si="131"/>
        <v>6</v>
      </c>
      <c r="BZO11">
        <f t="shared" ca="1" si="131"/>
        <v>6</v>
      </c>
      <c r="BZP11">
        <f t="shared" ca="1" si="131"/>
        <v>6</v>
      </c>
      <c r="BZQ11">
        <f t="shared" ca="1" si="131"/>
        <v>6</v>
      </c>
      <c r="BZR11">
        <f t="shared" ca="1" si="131"/>
        <v>6</v>
      </c>
      <c r="BZS11">
        <f t="shared" ca="1" si="131"/>
        <v>6</v>
      </c>
      <c r="BZT11">
        <f t="shared" ca="1" si="131"/>
        <v>6</v>
      </c>
      <c r="BZU11">
        <f t="shared" ca="1" si="131"/>
        <v>6</v>
      </c>
      <c r="BZV11">
        <f t="shared" ca="1" si="131"/>
        <v>6</v>
      </c>
      <c r="BZW11">
        <f t="shared" ref="BZW11:CCH11" ca="1" si="132">$B11+IF(READTYPE=1,IF(BZW$7&lt;ClkActivationTime_ns,0,IF(MOD(ROUND((BZW$7-ClkActivationTime_ns),1),CLK_Period)&gt;=(CLK_Period/2),0,1)),0)</f>
        <v>6</v>
      </c>
      <c r="BZX11">
        <f t="shared" ca="1" si="132"/>
        <v>6</v>
      </c>
      <c r="BZY11">
        <f t="shared" ca="1" si="132"/>
        <v>6</v>
      </c>
      <c r="BZZ11">
        <f t="shared" ca="1" si="132"/>
        <v>6</v>
      </c>
      <c r="CAA11">
        <f t="shared" ca="1" si="132"/>
        <v>6</v>
      </c>
      <c r="CAB11">
        <f t="shared" ca="1" si="132"/>
        <v>6</v>
      </c>
      <c r="CAC11">
        <f t="shared" ca="1" si="132"/>
        <v>6</v>
      </c>
      <c r="CAD11">
        <f t="shared" ca="1" si="132"/>
        <v>6</v>
      </c>
      <c r="CAE11">
        <f t="shared" ca="1" si="132"/>
        <v>6</v>
      </c>
      <c r="CAF11">
        <f t="shared" ca="1" si="132"/>
        <v>6</v>
      </c>
      <c r="CAG11">
        <f t="shared" ca="1" si="132"/>
        <v>6</v>
      </c>
      <c r="CAH11">
        <f t="shared" ca="1" si="132"/>
        <v>6</v>
      </c>
      <c r="CAI11">
        <f t="shared" ca="1" si="132"/>
        <v>6</v>
      </c>
      <c r="CAJ11">
        <f t="shared" ca="1" si="132"/>
        <v>6</v>
      </c>
      <c r="CAK11">
        <f t="shared" ca="1" si="132"/>
        <v>6</v>
      </c>
      <c r="CAL11">
        <f t="shared" ca="1" si="132"/>
        <v>6</v>
      </c>
      <c r="CAM11">
        <f t="shared" ca="1" si="132"/>
        <v>6</v>
      </c>
      <c r="CAN11">
        <f t="shared" ca="1" si="132"/>
        <v>6</v>
      </c>
      <c r="CAO11">
        <f t="shared" ca="1" si="132"/>
        <v>6</v>
      </c>
      <c r="CAP11">
        <f t="shared" ca="1" si="132"/>
        <v>6</v>
      </c>
      <c r="CAQ11">
        <f t="shared" ca="1" si="132"/>
        <v>6</v>
      </c>
      <c r="CAR11">
        <f t="shared" ca="1" si="132"/>
        <v>6</v>
      </c>
      <c r="CAS11">
        <f t="shared" ca="1" si="132"/>
        <v>6</v>
      </c>
      <c r="CAT11">
        <f t="shared" ca="1" si="132"/>
        <v>6</v>
      </c>
      <c r="CAU11">
        <f t="shared" ca="1" si="132"/>
        <v>6</v>
      </c>
      <c r="CAV11">
        <f t="shared" ca="1" si="132"/>
        <v>6</v>
      </c>
      <c r="CAW11">
        <f t="shared" ca="1" si="132"/>
        <v>6</v>
      </c>
      <c r="CAX11">
        <f t="shared" ca="1" si="132"/>
        <v>6</v>
      </c>
      <c r="CAY11">
        <f t="shared" ca="1" si="132"/>
        <v>6</v>
      </c>
      <c r="CAZ11">
        <f t="shared" ca="1" si="132"/>
        <v>6</v>
      </c>
      <c r="CBA11">
        <f t="shared" ca="1" si="132"/>
        <v>6</v>
      </c>
      <c r="CBB11">
        <f t="shared" ca="1" si="132"/>
        <v>6</v>
      </c>
      <c r="CBC11">
        <f t="shared" ca="1" si="132"/>
        <v>6</v>
      </c>
      <c r="CBD11">
        <f t="shared" ca="1" si="132"/>
        <v>6</v>
      </c>
      <c r="CBE11">
        <f t="shared" ca="1" si="132"/>
        <v>6</v>
      </c>
      <c r="CBF11">
        <f t="shared" ca="1" si="132"/>
        <v>6</v>
      </c>
      <c r="CBG11">
        <f t="shared" ca="1" si="132"/>
        <v>6</v>
      </c>
      <c r="CBH11">
        <f t="shared" ca="1" si="132"/>
        <v>6</v>
      </c>
      <c r="CBI11">
        <f t="shared" ca="1" si="132"/>
        <v>6</v>
      </c>
      <c r="CBJ11">
        <f t="shared" ca="1" si="132"/>
        <v>6</v>
      </c>
      <c r="CBK11">
        <f t="shared" ca="1" si="132"/>
        <v>6</v>
      </c>
      <c r="CBL11">
        <f t="shared" ca="1" si="132"/>
        <v>6</v>
      </c>
      <c r="CBM11">
        <f t="shared" ca="1" si="132"/>
        <v>6</v>
      </c>
      <c r="CBN11">
        <f t="shared" ca="1" si="132"/>
        <v>6</v>
      </c>
      <c r="CBO11">
        <f t="shared" ca="1" si="132"/>
        <v>6</v>
      </c>
      <c r="CBP11">
        <f t="shared" ca="1" si="132"/>
        <v>6</v>
      </c>
      <c r="CBQ11">
        <f t="shared" ca="1" si="132"/>
        <v>6</v>
      </c>
      <c r="CBR11">
        <f t="shared" ca="1" si="132"/>
        <v>6</v>
      </c>
      <c r="CBS11">
        <f t="shared" ca="1" si="132"/>
        <v>6</v>
      </c>
      <c r="CBT11">
        <f t="shared" ca="1" si="132"/>
        <v>6</v>
      </c>
      <c r="CBU11">
        <f t="shared" ca="1" si="132"/>
        <v>6</v>
      </c>
      <c r="CBV11">
        <f t="shared" ca="1" si="132"/>
        <v>6</v>
      </c>
      <c r="CBW11">
        <f t="shared" ca="1" si="132"/>
        <v>6</v>
      </c>
      <c r="CBX11">
        <f t="shared" ca="1" si="132"/>
        <v>6</v>
      </c>
      <c r="CBY11">
        <f t="shared" ca="1" si="132"/>
        <v>6</v>
      </c>
      <c r="CBZ11">
        <f t="shared" ca="1" si="132"/>
        <v>6</v>
      </c>
      <c r="CCA11">
        <f t="shared" ca="1" si="132"/>
        <v>6</v>
      </c>
      <c r="CCB11">
        <f t="shared" ca="1" si="132"/>
        <v>6</v>
      </c>
      <c r="CCC11">
        <f t="shared" ca="1" si="132"/>
        <v>6</v>
      </c>
      <c r="CCD11">
        <f t="shared" ca="1" si="132"/>
        <v>6</v>
      </c>
      <c r="CCE11">
        <f t="shared" ca="1" si="132"/>
        <v>6</v>
      </c>
      <c r="CCF11">
        <f t="shared" ca="1" si="132"/>
        <v>6</v>
      </c>
      <c r="CCG11">
        <f t="shared" ca="1" si="132"/>
        <v>6</v>
      </c>
      <c r="CCH11">
        <f t="shared" ca="1" si="132"/>
        <v>6</v>
      </c>
      <c r="CCI11">
        <f t="shared" ref="CCI11:CET11" ca="1" si="133">$B11+IF(READTYPE=1,IF(CCI$7&lt;ClkActivationTime_ns,0,IF(MOD(ROUND((CCI$7-ClkActivationTime_ns),1),CLK_Period)&gt;=(CLK_Period/2),0,1)),0)</f>
        <v>6</v>
      </c>
      <c r="CCJ11">
        <f t="shared" ca="1" si="133"/>
        <v>6</v>
      </c>
      <c r="CCK11">
        <f t="shared" ca="1" si="133"/>
        <v>6</v>
      </c>
      <c r="CCL11">
        <f t="shared" ca="1" si="133"/>
        <v>6</v>
      </c>
      <c r="CCM11">
        <f t="shared" ca="1" si="133"/>
        <v>6</v>
      </c>
      <c r="CCN11">
        <f t="shared" ca="1" si="133"/>
        <v>6</v>
      </c>
      <c r="CCO11">
        <f t="shared" ca="1" si="133"/>
        <v>6</v>
      </c>
      <c r="CCP11">
        <f t="shared" ca="1" si="133"/>
        <v>6</v>
      </c>
      <c r="CCQ11">
        <f t="shared" ca="1" si="133"/>
        <v>6</v>
      </c>
      <c r="CCR11">
        <f t="shared" ca="1" si="133"/>
        <v>6</v>
      </c>
      <c r="CCS11">
        <f t="shared" ca="1" si="133"/>
        <v>6</v>
      </c>
      <c r="CCT11">
        <f t="shared" ca="1" si="133"/>
        <v>6</v>
      </c>
      <c r="CCU11">
        <f t="shared" ca="1" si="133"/>
        <v>6</v>
      </c>
      <c r="CCV11">
        <f t="shared" ca="1" si="133"/>
        <v>6</v>
      </c>
      <c r="CCW11">
        <f t="shared" ca="1" si="133"/>
        <v>6</v>
      </c>
      <c r="CCX11">
        <f t="shared" ca="1" si="133"/>
        <v>6</v>
      </c>
      <c r="CCY11">
        <f t="shared" ca="1" si="133"/>
        <v>6</v>
      </c>
      <c r="CCZ11">
        <f t="shared" ca="1" si="133"/>
        <v>6</v>
      </c>
      <c r="CDA11">
        <f t="shared" ca="1" si="133"/>
        <v>6</v>
      </c>
      <c r="CDB11">
        <f t="shared" ca="1" si="133"/>
        <v>6</v>
      </c>
      <c r="CDC11">
        <f t="shared" ca="1" si="133"/>
        <v>6</v>
      </c>
      <c r="CDD11">
        <f t="shared" ca="1" si="133"/>
        <v>6</v>
      </c>
      <c r="CDE11">
        <f t="shared" ca="1" si="133"/>
        <v>6</v>
      </c>
      <c r="CDF11">
        <f t="shared" ca="1" si="133"/>
        <v>6</v>
      </c>
      <c r="CDG11">
        <f t="shared" ca="1" si="133"/>
        <v>6</v>
      </c>
      <c r="CDH11">
        <f t="shared" ca="1" si="133"/>
        <v>6</v>
      </c>
      <c r="CDI11">
        <f t="shared" ca="1" si="133"/>
        <v>6</v>
      </c>
      <c r="CDJ11">
        <f t="shared" ca="1" si="133"/>
        <v>6</v>
      </c>
      <c r="CDK11">
        <f t="shared" ca="1" si="133"/>
        <v>6</v>
      </c>
      <c r="CDL11">
        <f t="shared" ca="1" si="133"/>
        <v>6</v>
      </c>
      <c r="CDM11">
        <f t="shared" ca="1" si="133"/>
        <v>6</v>
      </c>
      <c r="CDN11">
        <f t="shared" ca="1" si="133"/>
        <v>6</v>
      </c>
      <c r="CDO11">
        <f t="shared" ca="1" si="133"/>
        <v>6</v>
      </c>
      <c r="CDP11">
        <f t="shared" ca="1" si="133"/>
        <v>6</v>
      </c>
      <c r="CDQ11">
        <f t="shared" ca="1" si="133"/>
        <v>6</v>
      </c>
      <c r="CDR11">
        <f t="shared" ca="1" si="133"/>
        <v>6</v>
      </c>
      <c r="CDS11">
        <f t="shared" ca="1" si="133"/>
        <v>6</v>
      </c>
      <c r="CDT11">
        <f t="shared" ca="1" si="133"/>
        <v>6</v>
      </c>
      <c r="CDU11">
        <f t="shared" ca="1" si="133"/>
        <v>6</v>
      </c>
      <c r="CDV11">
        <f t="shared" ca="1" si="133"/>
        <v>6</v>
      </c>
      <c r="CDW11">
        <f t="shared" ca="1" si="133"/>
        <v>6</v>
      </c>
      <c r="CDX11">
        <f t="shared" ca="1" si="133"/>
        <v>6</v>
      </c>
      <c r="CDY11">
        <f t="shared" ca="1" si="133"/>
        <v>6</v>
      </c>
      <c r="CDZ11">
        <f t="shared" ca="1" si="133"/>
        <v>6</v>
      </c>
      <c r="CEA11">
        <f t="shared" ca="1" si="133"/>
        <v>6</v>
      </c>
      <c r="CEB11">
        <f t="shared" ca="1" si="133"/>
        <v>6</v>
      </c>
      <c r="CEC11">
        <f t="shared" ca="1" si="133"/>
        <v>6</v>
      </c>
      <c r="CED11">
        <f t="shared" ca="1" si="133"/>
        <v>6</v>
      </c>
      <c r="CEE11">
        <f t="shared" ca="1" si="133"/>
        <v>6</v>
      </c>
      <c r="CEF11">
        <f t="shared" ca="1" si="133"/>
        <v>6</v>
      </c>
      <c r="CEG11">
        <f t="shared" ca="1" si="133"/>
        <v>6</v>
      </c>
      <c r="CEH11">
        <f t="shared" ca="1" si="133"/>
        <v>6</v>
      </c>
      <c r="CEI11">
        <f t="shared" ca="1" si="133"/>
        <v>6</v>
      </c>
      <c r="CEJ11">
        <f t="shared" ca="1" si="133"/>
        <v>6</v>
      </c>
      <c r="CEK11">
        <f t="shared" ca="1" si="133"/>
        <v>6</v>
      </c>
      <c r="CEL11">
        <f t="shared" ca="1" si="133"/>
        <v>6</v>
      </c>
      <c r="CEM11">
        <f t="shared" ca="1" si="133"/>
        <v>6</v>
      </c>
      <c r="CEN11">
        <f t="shared" ca="1" si="133"/>
        <v>6</v>
      </c>
      <c r="CEO11">
        <f t="shared" ca="1" si="133"/>
        <v>6</v>
      </c>
      <c r="CEP11">
        <f t="shared" ca="1" si="133"/>
        <v>6</v>
      </c>
      <c r="CEQ11">
        <f t="shared" ca="1" si="133"/>
        <v>6</v>
      </c>
      <c r="CER11">
        <f t="shared" ca="1" si="133"/>
        <v>6</v>
      </c>
      <c r="CES11">
        <f t="shared" ca="1" si="133"/>
        <v>6</v>
      </c>
      <c r="CET11">
        <f t="shared" ca="1" si="133"/>
        <v>6</v>
      </c>
      <c r="CEU11">
        <f t="shared" ref="CEU11:CHF11" ca="1" si="134">$B11+IF(READTYPE=1,IF(CEU$7&lt;ClkActivationTime_ns,0,IF(MOD(ROUND((CEU$7-ClkActivationTime_ns),1),CLK_Period)&gt;=(CLK_Period/2),0,1)),0)</f>
        <v>6</v>
      </c>
      <c r="CEV11">
        <f t="shared" ca="1" si="134"/>
        <v>6</v>
      </c>
      <c r="CEW11">
        <f t="shared" ca="1" si="134"/>
        <v>6</v>
      </c>
      <c r="CEX11">
        <f t="shared" ca="1" si="134"/>
        <v>6</v>
      </c>
      <c r="CEY11">
        <f t="shared" ca="1" si="134"/>
        <v>6</v>
      </c>
      <c r="CEZ11">
        <f t="shared" ca="1" si="134"/>
        <v>6</v>
      </c>
      <c r="CFA11">
        <f t="shared" ca="1" si="134"/>
        <v>6</v>
      </c>
      <c r="CFB11">
        <f t="shared" ca="1" si="134"/>
        <v>6</v>
      </c>
      <c r="CFC11">
        <f t="shared" ca="1" si="134"/>
        <v>6</v>
      </c>
      <c r="CFD11">
        <f t="shared" ca="1" si="134"/>
        <v>6</v>
      </c>
      <c r="CFE11">
        <f t="shared" ca="1" si="134"/>
        <v>6</v>
      </c>
      <c r="CFF11">
        <f t="shared" ca="1" si="134"/>
        <v>6</v>
      </c>
      <c r="CFG11">
        <f t="shared" ca="1" si="134"/>
        <v>6</v>
      </c>
      <c r="CFH11">
        <f t="shared" ca="1" si="134"/>
        <v>6</v>
      </c>
      <c r="CFI11">
        <f t="shared" ca="1" si="134"/>
        <v>6</v>
      </c>
      <c r="CFJ11">
        <f t="shared" ca="1" si="134"/>
        <v>6</v>
      </c>
      <c r="CFK11">
        <f t="shared" ca="1" si="134"/>
        <v>6</v>
      </c>
      <c r="CFL11">
        <f t="shared" ca="1" si="134"/>
        <v>6</v>
      </c>
      <c r="CFM11">
        <f t="shared" ca="1" si="134"/>
        <v>6</v>
      </c>
      <c r="CFN11">
        <f t="shared" ca="1" si="134"/>
        <v>6</v>
      </c>
      <c r="CFO11">
        <f t="shared" ca="1" si="134"/>
        <v>6</v>
      </c>
      <c r="CFP11">
        <f t="shared" ca="1" si="134"/>
        <v>6</v>
      </c>
      <c r="CFQ11">
        <f t="shared" ca="1" si="134"/>
        <v>6</v>
      </c>
      <c r="CFR11">
        <f t="shared" ca="1" si="134"/>
        <v>6</v>
      </c>
      <c r="CFS11">
        <f t="shared" ca="1" si="134"/>
        <v>6</v>
      </c>
      <c r="CFT11">
        <f t="shared" ca="1" si="134"/>
        <v>6</v>
      </c>
      <c r="CFU11">
        <f t="shared" ca="1" si="134"/>
        <v>6</v>
      </c>
      <c r="CFV11">
        <f t="shared" ca="1" si="134"/>
        <v>6</v>
      </c>
      <c r="CFW11">
        <f t="shared" ca="1" si="134"/>
        <v>6</v>
      </c>
      <c r="CFX11">
        <f t="shared" ca="1" si="134"/>
        <v>6</v>
      </c>
      <c r="CFY11">
        <f t="shared" ca="1" si="134"/>
        <v>6</v>
      </c>
      <c r="CFZ11">
        <f t="shared" ca="1" si="134"/>
        <v>6</v>
      </c>
      <c r="CGA11">
        <f t="shared" ca="1" si="134"/>
        <v>6</v>
      </c>
      <c r="CGB11">
        <f t="shared" ca="1" si="134"/>
        <v>6</v>
      </c>
      <c r="CGC11">
        <f t="shared" ca="1" si="134"/>
        <v>6</v>
      </c>
      <c r="CGD11">
        <f t="shared" ca="1" si="134"/>
        <v>6</v>
      </c>
      <c r="CGE11">
        <f t="shared" ca="1" si="134"/>
        <v>6</v>
      </c>
      <c r="CGF11">
        <f t="shared" ca="1" si="134"/>
        <v>6</v>
      </c>
      <c r="CGG11">
        <f t="shared" ca="1" si="134"/>
        <v>6</v>
      </c>
      <c r="CGH11">
        <f t="shared" ca="1" si="134"/>
        <v>6</v>
      </c>
      <c r="CGI11">
        <f t="shared" ca="1" si="134"/>
        <v>6</v>
      </c>
      <c r="CGJ11">
        <f t="shared" ca="1" si="134"/>
        <v>6</v>
      </c>
      <c r="CGK11">
        <f t="shared" ca="1" si="134"/>
        <v>6</v>
      </c>
      <c r="CGL11">
        <f t="shared" ca="1" si="134"/>
        <v>6</v>
      </c>
      <c r="CGM11">
        <f t="shared" ca="1" si="134"/>
        <v>6</v>
      </c>
      <c r="CGN11">
        <f t="shared" ca="1" si="134"/>
        <v>6</v>
      </c>
      <c r="CGO11">
        <f t="shared" ca="1" si="134"/>
        <v>6</v>
      </c>
      <c r="CGP11">
        <f t="shared" ca="1" si="134"/>
        <v>6</v>
      </c>
      <c r="CGQ11">
        <f t="shared" ca="1" si="134"/>
        <v>6</v>
      </c>
      <c r="CGR11">
        <f t="shared" ca="1" si="134"/>
        <v>6</v>
      </c>
      <c r="CGS11">
        <f t="shared" ca="1" si="134"/>
        <v>6</v>
      </c>
      <c r="CGT11">
        <f t="shared" ca="1" si="134"/>
        <v>6</v>
      </c>
      <c r="CGU11">
        <f t="shared" ca="1" si="134"/>
        <v>6</v>
      </c>
      <c r="CGV11">
        <f t="shared" ca="1" si="134"/>
        <v>6</v>
      </c>
      <c r="CGW11">
        <f t="shared" ca="1" si="134"/>
        <v>6</v>
      </c>
      <c r="CGX11">
        <f t="shared" ca="1" si="134"/>
        <v>6</v>
      </c>
      <c r="CGY11">
        <f t="shared" ca="1" si="134"/>
        <v>6</v>
      </c>
      <c r="CGZ11">
        <f t="shared" ca="1" si="134"/>
        <v>6</v>
      </c>
      <c r="CHA11">
        <f t="shared" ca="1" si="134"/>
        <v>6</v>
      </c>
      <c r="CHB11">
        <f t="shared" ca="1" si="134"/>
        <v>6</v>
      </c>
      <c r="CHC11">
        <f t="shared" ca="1" si="134"/>
        <v>6</v>
      </c>
      <c r="CHD11">
        <f t="shared" ca="1" si="134"/>
        <v>6</v>
      </c>
      <c r="CHE11">
        <f t="shared" ca="1" si="134"/>
        <v>6</v>
      </c>
      <c r="CHF11">
        <f t="shared" ca="1" si="134"/>
        <v>6</v>
      </c>
      <c r="CHG11">
        <f t="shared" ref="CHG11:CJR11" ca="1" si="135">$B11+IF(READTYPE=1,IF(CHG$7&lt;ClkActivationTime_ns,0,IF(MOD(ROUND((CHG$7-ClkActivationTime_ns),1),CLK_Period)&gt;=(CLK_Period/2),0,1)),0)</f>
        <v>6</v>
      </c>
      <c r="CHH11">
        <f t="shared" ca="1" si="135"/>
        <v>6</v>
      </c>
      <c r="CHI11">
        <f t="shared" ca="1" si="135"/>
        <v>6</v>
      </c>
      <c r="CHJ11">
        <f t="shared" ca="1" si="135"/>
        <v>6</v>
      </c>
      <c r="CHK11">
        <f t="shared" ca="1" si="135"/>
        <v>6</v>
      </c>
      <c r="CHL11">
        <f t="shared" ca="1" si="135"/>
        <v>6</v>
      </c>
      <c r="CHM11">
        <f t="shared" ca="1" si="135"/>
        <v>6</v>
      </c>
      <c r="CHN11">
        <f t="shared" ca="1" si="135"/>
        <v>6</v>
      </c>
      <c r="CHO11">
        <f t="shared" ca="1" si="135"/>
        <v>6</v>
      </c>
      <c r="CHP11">
        <f t="shared" ca="1" si="135"/>
        <v>6</v>
      </c>
      <c r="CHQ11">
        <f t="shared" ca="1" si="135"/>
        <v>6</v>
      </c>
      <c r="CHR11">
        <f t="shared" ca="1" si="135"/>
        <v>6</v>
      </c>
      <c r="CHS11">
        <f t="shared" ca="1" si="135"/>
        <v>6</v>
      </c>
      <c r="CHT11">
        <f t="shared" ca="1" si="135"/>
        <v>6</v>
      </c>
      <c r="CHU11">
        <f t="shared" ca="1" si="135"/>
        <v>6</v>
      </c>
      <c r="CHV11">
        <f t="shared" ca="1" si="135"/>
        <v>6</v>
      </c>
      <c r="CHW11">
        <f t="shared" ca="1" si="135"/>
        <v>6</v>
      </c>
      <c r="CHX11">
        <f t="shared" ca="1" si="135"/>
        <v>6</v>
      </c>
      <c r="CHY11">
        <f t="shared" ca="1" si="135"/>
        <v>6</v>
      </c>
      <c r="CHZ11">
        <f t="shared" ca="1" si="135"/>
        <v>6</v>
      </c>
      <c r="CIA11">
        <f t="shared" ca="1" si="135"/>
        <v>6</v>
      </c>
      <c r="CIB11">
        <f t="shared" ca="1" si="135"/>
        <v>6</v>
      </c>
      <c r="CIC11">
        <f t="shared" ca="1" si="135"/>
        <v>6</v>
      </c>
      <c r="CID11">
        <f t="shared" ca="1" si="135"/>
        <v>6</v>
      </c>
      <c r="CIE11">
        <f t="shared" ca="1" si="135"/>
        <v>6</v>
      </c>
      <c r="CIF11">
        <f t="shared" ca="1" si="135"/>
        <v>6</v>
      </c>
      <c r="CIG11">
        <f t="shared" ca="1" si="135"/>
        <v>6</v>
      </c>
      <c r="CIH11">
        <f t="shared" ca="1" si="135"/>
        <v>6</v>
      </c>
      <c r="CII11">
        <f t="shared" ca="1" si="135"/>
        <v>6</v>
      </c>
      <c r="CIJ11">
        <f t="shared" ca="1" si="135"/>
        <v>6</v>
      </c>
      <c r="CIK11">
        <f t="shared" ca="1" si="135"/>
        <v>6</v>
      </c>
      <c r="CIL11">
        <f t="shared" ca="1" si="135"/>
        <v>6</v>
      </c>
      <c r="CIM11">
        <f t="shared" ca="1" si="135"/>
        <v>6</v>
      </c>
      <c r="CIN11">
        <f t="shared" ca="1" si="135"/>
        <v>6</v>
      </c>
      <c r="CIO11">
        <f t="shared" ca="1" si="135"/>
        <v>6</v>
      </c>
      <c r="CIP11">
        <f t="shared" ca="1" si="135"/>
        <v>6</v>
      </c>
      <c r="CIQ11">
        <f t="shared" ca="1" si="135"/>
        <v>6</v>
      </c>
      <c r="CIR11">
        <f t="shared" ca="1" si="135"/>
        <v>6</v>
      </c>
      <c r="CIS11">
        <f t="shared" ca="1" si="135"/>
        <v>6</v>
      </c>
      <c r="CIT11">
        <f t="shared" ca="1" si="135"/>
        <v>6</v>
      </c>
      <c r="CIU11">
        <f t="shared" ca="1" si="135"/>
        <v>6</v>
      </c>
      <c r="CIV11">
        <f t="shared" ca="1" si="135"/>
        <v>6</v>
      </c>
      <c r="CIW11">
        <f t="shared" ca="1" si="135"/>
        <v>6</v>
      </c>
      <c r="CIX11">
        <f t="shared" ca="1" si="135"/>
        <v>6</v>
      </c>
      <c r="CIY11">
        <f t="shared" ca="1" si="135"/>
        <v>6</v>
      </c>
      <c r="CIZ11">
        <f t="shared" ca="1" si="135"/>
        <v>6</v>
      </c>
      <c r="CJA11">
        <f t="shared" ca="1" si="135"/>
        <v>6</v>
      </c>
      <c r="CJB11">
        <f t="shared" ca="1" si="135"/>
        <v>6</v>
      </c>
      <c r="CJC11">
        <f t="shared" ca="1" si="135"/>
        <v>6</v>
      </c>
      <c r="CJD11">
        <f t="shared" ca="1" si="135"/>
        <v>6</v>
      </c>
      <c r="CJE11">
        <f t="shared" ca="1" si="135"/>
        <v>6</v>
      </c>
      <c r="CJF11">
        <f t="shared" ca="1" si="135"/>
        <v>6</v>
      </c>
      <c r="CJG11">
        <f t="shared" ca="1" si="135"/>
        <v>6</v>
      </c>
      <c r="CJH11">
        <f t="shared" ca="1" si="135"/>
        <v>6</v>
      </c>
      <c r="CJI11">
        <f t="shared" ca="1" si="135"/>
        <v>6</v>
      </c>
      <c r="CJJ11">
        <f t="shared" ca="1" si="135"/>
        <v>6</v>
      </c>
      <c r="CJK11">
        <f t="shared" ca="1" si="135"/>
        <v>6</v>
      </c>
      <c r="CJL11">
        <f t="shared" ca="1" si="135"/>
        <v>6</v>
      </c>
      <c r="CJM11">
        <f t="shared" ca="1" si="135"/>
        <v>6</v>
      </c>
      <c r="CJN11">
        <f t="shared" ca="1" si="135"/>
        <v>6</v>
      </c>
      <c r="CJO11">
        <f t="shared" ca="1" si="135"/>
        <v>6</v>
      </c>
      <c r="CJP11">
        <f t="shared" ca="1" si="135"/>
        <v>6</v>
      </c>
      <c r="CJQ11">
        <f t="shared" ca="1" si="135"/>
        <v>6</v>
      </c>
      <c r="CJR11">
        <f t="shared" ca="1" si="135"/>
        <v>6</v>
      </c>
      <c r="CJS11">
        <f t="shared" ref="CJS11:CMD11" ca="1" si="136">$B11+IF(READTYPE=1,IF(CJS$7&lt;ClkActivationTime_ns,0,IF(MOD(ROUND((CJS$7-ClkActivationTime_ns),1),CLK_Period)&gt;=(CLK_Period/2),0,1)),0)</f>
        <v>6</v>
      </c>
      <c r="CJT11">
        <f t="shared" ca="1" si="136"/>
        <v>6</v>
      </c>
      <c r="CJU11">
        <f t="shared" ca="1" si="136"/>
        <v>6</v>
      </c>
      <c r="CJV11">
        <f t="shared" ca="1" si="136"/>
        <v>6</v>
      </c>
      <c r="CJW11">
        <f t="shared" ca="1" si="136"/>
        <v>6</v>
      </c>
      <c r="CJX11">
        <f t="shared" ca="1" si="136"/>
        <v>6</v>
      </c>
      <c r="CJY11">
        <f t="shared" ca="1" si="136"/>
        <v>6</v>
      </c>
      <c r="CJZ11">
        <f t="shared" ca="1" si="136"/>
        <v>6</v>
      </c>
      <c r="CKA11">
        <f t="shared" ca="1" si="136"/>
        <v>6</v>
      </c>
      <c r="CKB11">
        <f t="shared" ca="1" si="136"/>
        <v>6</v>
      </c>
      <c r="CKC11">
        <f t="shared" ca="1" si="136"/>
        <v>6</v>
      </c>
      <c r="CKD11">
        <f t="shared" ca="1" si="136"/>
        <v>6</v>
      </c>
      <c r="CKE11">
        <f t="shared" ca="1" si="136"/>
        <v>6</v>
      </c>
      <c r="CKF11">
        <f t="shared" ca="1" si="136"/>
        <v>6</v>
      </c>
      <c r="CKG11">
        <f t="shared" ca="1" si="136"/>
        <v>6</v>
      </c>
      <c r="CKH11">
        <f t="shared" ca="1" si="136"/>
        <v>6</v>
      </c>
      <c r="CKI11">
        <f t="shared" ca="1" si="136"/>
        <v>6</v>
      </c>
      <c r="CKJ11">
        <f t="shared" ca="1" si="136"/>
        <v>6</v>
      </c>
      <c r="CKK11">
        <f t="shared" ca="1" si="136"/>
        <v>6</v>
      </c>
      <c r="CKL11">
        <f t="shared" ca="1" si="136"/>
        <v>6</v>
      </c>
      <c r="CKM11">
        <f t="shared" ca="1" si="136"/>
        <v>6</v>
      </c>
      <c r="CKN11">
        <f t="shared" ca="1" si="136"/>
        <v>6</v>
      </c>
      <c r="CKO11">
        <f t="shared" ca="1" si="136"/>
        <v>6</v>
      </c>
      <c r="CKP11">
        <f t="shared" ca="1" si="136"/>
        <v>6</v>
      </c>
      <c r="CKQ11">
        <f t="shared" ca="1" si="136"/>
        <v>6</v>
      </c>
      <c r="CKR11">
        <f t="shared" ca="1" si="136"/>
        <v>6</v>
      </c>
      <c r="CKS11">
        <f t="shared" ca="1" si="136"/>
        <v>6</v>
      </c>
      <c r="CKT11">
        <f t="shared" ca="1" si="136"/>
        <v>6</v>
      </c>
      <c r="CKU11">
        <f t="shared" ca="1" si="136"/>
        <v>6</v>
      </c>
      <c r="CKV11">
        <f t="shared" ca="1" si="136"/>
        <v>6</v>
      </c>
      <c r="CKW11">
        <f t="shared" ca="1" si="136"/>
        <v>6</v>
      </c>
      <c r="CKX11">
        <f t="shared" ca="1" si="136"/>
        <v>6</v>
      </c>
      <c r="CKY11">
        <f t="shared" ca="1" si="136"/>
        <v>6</v>
      </c>
      <c r="CKZ11">
        <f t="shared" ca="1" si="136"/>
        <v>6</v>
      </c>
      <c r="CLA11">
        <f t="shared" ca="1" si="136"/>
        <v>6</v>
      </c>
      <c r="CLB11">
        <f t="shared" ca="1" si="136"/>
        <v>6</v>
      </c>
      <c r="CLC11">
        <f t="shared" ca="1" si="136"/>
        <v>6</v>
      </c>
      <c r="CLD11">
        <f t="shared" ca="1" si="136"/>
        <v>6</v>
      </c>
      <c r="CLE11">
        <f t="shared" ca="1" si="136"/>
        <v>6</v>
      </c>
      <c r="CLF11">
        <f t="shared" ca="1" si="136"/>
        <v>6</v>
      </c>
      <c r="CLG11">
        <f t="shared" ca="1" si="136"/>
        <v>6</v>
      </c>
      <c r="CLH11">
        <f t="shared" ca="1" si="136"/>
        <v>6</v>
      </c>
      <c r="CLI11">
        <f t="shared" ca="1" si="136"/>
        <v>6</v>
      </c>
      <c r="CLJ11">
        <f t="shared" ca="1" si="136"/>
        <v>6</v>
      </c>
      <c r="CLK11">
        <f t="shared" ca="1" si="136"/>
        <v>6</v>
      </c>
      <c r="CLL11">
        <f t="shared" ca="1" si="136"/>
        <v>6</v>
      </c>
      <c r="CLM11">
        <f t="shared" ca="1" si="136"/>
        <v>6</v>
      </c>
      <c r="CLN11">
        <f t="shared" ca="1" si="136"/>
        <v>6</v>
      </c>
      <c r="CLO11">
        <f t="shared" ca="1" si="136"/>
        <v>6</v>
      </c>
      <c r="CLP11">
        <f t="shared" ca="1" si="136"/>
        <v>6</v>
      </c>
      <c r="CLQ11">
        <f t="shared" ca="1" si="136"/>
        <v>6</v>
      </c>
      <c r="CLR11">
        <f t="shared" ca="1" si="136"/>
        <v>6</v>
      </c>
      <c r="CLS11">
        <f t="shared" ca="1" si="136"/>
        <v>6</v>
      </c>
      <c r="CLT11">
        <f t="shared" ca="1" si="136"/>
        <v>6</v>
      </c>
      <c r="CLU11">
        <f t="shared" ca="1" si="136"/>
        <v>6</v>
      </c>
      <c r="CLV11">
        <f t="shared" ca="1" si="136"/>
        <v>6</v>
      </c>
      <c r="CLW11">
        <f t="shared" ca="1" si="136"/>
        <v>6</v>
      </c>
      <c r="CLX11">
        <f t="shared" ca="1" si="136"/>
        <v>6</v>
      </c>
      <c r="CLY11">
        <f t="shared" ca="1" si="136"/>
        <v>6</v>
      </c>
      <c r="CLZ11">
        <f t="shared" ca="1" si="136"/>
        <v>6</v>
      </c>
      <c r="CMA11">
        <f t="shared" ca="1" si="136"/>
        <v>6</v>
      </c>
      <c r="CMB11">
        <f t="shared" ca="1" si="136"/>
        <v>6</v>
      </c>
      <c r="CMC11">
        <f t="shared" ca="1" si="136"/>
        <v>6</v>
      </c>
      <c r="CMD11">
        <f t="shared" ca="1" si="136"/>
        <v>6</v>
      </c>
      <c r="CME11">
        <f t="shared" ref="CME11:COP11" ca="1" si="137">$B11+IF(READTYPE=1,IF(CME$7&lt;ClkActivationTime_ns,0,IF(MOD(ROUND((CME$7-ClkActivationTime_ns),1),CLK_Period)&gt;=(CLK_Period/2),0,1)),0)</f>
        <v>6</v>
      </c>
      <c r="CMF11">
        <f t="shared" ca="1" si="137"/>
        <v>6</v>
      </c>
      <c r="CMG11">
        <f t="shared" ca="1" si="137"/>
        <v>6</v>
      </c>
      <c r="CMH11">
        <f t="shared" ca="1" si="137"/>
        <v>6</v>
      </c>
      <c r="CMI11">
        <f t="shared" ca="1" si="137"/>
        <v>6</v>
      </c>
      <c r="CMJ11">
        <f t="shared" ca="1" si="137"/>
        <v>6</v>
      </c>
      <c r="CMK11">
        <f t="shared" ca="1" si="137"/>
        <v>6</v>
      </c>
      <c r="CML11">
        <f t="shared" ca="1" si="137"/>
        <v>6</v>
      </c>
      <c r="CMM11">
        <f t="shared" ca="1" si="137"/>
        <v>6</v>
      </c>
      <c r="CMN11">
        <f t="shared" ca="1" si="137"/>
        <v>6</v>
      </c>
      <c r="CMO11">
        <f t="shared" ca="1" si="137"/>
        <v>6</v>
      </c>
      <c r="CMP11">
        <f t="shared" ca="1" si="137"/>
        <v>6</v>
      </c>
      <c r="CMQ11">
        <f t="shared" ca="1" si="137"/>
        <v>6</v>
      </c>
      <c r="CMR11">
        <f t="shared" ca="1" si="137"/>
        <v>6</v>
      </c>
      <c r="CMS11">
        <f t="shared" ca="1" si="137"/>
        <v>6</v>
      </c>
      <c r="CMT11">
        <f t="shared" ca="1" si="137"/>
        <v>6</v>
      </c>
      <c r="CMU11">
        <f t="shared" ca="1" si="137"/>
        <v>6</v>
      </c>
      <c r="CMV11">
        <f t="shared" ca="1" si="137"/>
        <v>6</v>
      </c>
      <c r="CMW11">
        <f t="shared" ca="1" si="137"/>
        <v>6</v>
      </c>
      <c r="CMX11">
        <f t="shared" ca="1" si="137"/>
        <v>6</v>
      </c>
      <c r="CMY11">
        <f t="shared" ca="1" si="137"/>
        <v>6</v>
      </c>
      <c r="CMZ11">
        <f t="shared" ca="1" si="137"/>
        <v>6</v>
      </c>
      <c r="CNA11">
        <f t="shared" ca="1" si="137"/>
        <v>6</v>
      </c>
      <c r="CNB11">
        <f t="shared" ca="1" si="137"/>
        <v>6</v>
      </c>
      <c r="CNC11">
        <f t="shared" ca="1" si="137"/>
        <v>6</v>
      </c>
      <c r="CND11">
        <f t="shared" ca="1" si="137"/>
        <v>6</v>
      </c>
      <c r="CNE11">
        <f t="shared" ca="1" si="137"/>
        <v>6</v>
      </c>
      <c r="CNF11">
        <f t="shared" ca="1" si="137"/>
        <v>6</v>
      </c>
      <c r="CNG11">
        <f t="shared" ca="1" si="137"/>
        <v>6</v>
      </c>
      <c r="CNH11">
        <f t="shared" ca="1" si="137"/>
        <v>6</v>
      </c>
      <c r="CNI11">
        <f t="shared" ca="1" si="137"/>
        <v>6</v>
      </c>
      <c r="CNJ11">
        <f t="shared" ca="1" si="137"/>
        <v>6</v>
      </c>
      <c r="CNK11">
        <f t="shared" ca="1" si="137"/>
        <v>6</v>
      </c>
      <c r="CNL11">
        <f t="shared" ca="1" si="137"/>
        <v>6</v>
      </c>
      <c r="CNM11">
        <f t="shared" ca="1" si="137"/>
        <v>6</v>
      </c>
      <c r="CNN11">
        <f t="shared" ca="1" si="137"/>
        <v>6</v>
      </c>
      <c r="CNO11">
        <f t="shared" ca="1" si="137"/>
        <v>6</v>
      </c>
      <c r="CNP11">
        <f t="shared" ca="1" si="137"/>
        <v>6</v>
      </c>
      <c r="CNQ11">
        <f t="shared" ca="1" si="137"/>
        <v>6</v>
      </c>
      <c r="CNR11">
        <f t="shared" ca="1" si="137"/>
        <v>6</v>
      </c>
      <c r="CNS11">
        <f t="shared" ca="1" si="137"/>
        <v>6</v>
      </c>
      <c r="CNT11">
        <f t="shared" ca="1" si="137"/>
        <v>6</v>
      </c>
      <c r="CNU11">
        <f t="shared" ca="1" si="137"/>
        <v>6</v>
      </c>
      <c r="CNV11">
        <f t="shared" ca="1" si="137"/>
        <v>6</v>
      </c>
      <c r="CNW11">
        <f t="shared" ca="1" si="137"/>
        <v>6</v>
      </c>
      <c r="CNX11">
        <f t="shared" ca="1" si="137"/>
        <v>6</v>
      </c>
      <c r="CNY11">
        <f t="shared" ca="1" si="137"/>
        <v>6</v>
      </c>
      <c r="CNZ11">
        <f t="shared" ca="1" si="137"/>
        <v>6</v>
      </c>
      <c r="COA11">
        <f t="shared" ca="1" si="137"/>
        <v>6</v>
      </c>
      <c r="COB11">
        <f t="shared" ca="1" si="137"/>
        <v>6</v>
      </c>
      <c r="COC11">
        <f t="shared" ca="1" si="137"/>
        <v>6</v>
      </c>
      <c r="COD11">
        <f t="shared" ca="1" si="137"/>
        <v>6</v>
      </c>
      <c r="COE11">
        <f t="shared" ca="1" si="137"/>
        <v>6</v>
      </c>
      <c r="COF11">
        <f t="shared" ca="1" si="137"/>
        <v>6</v>
      </c>
      <c r="COG11">
        <f t="shared" ca="1" si="137"/>
        <v>6</v>
      </c>
      <c r="COH11">
        <f t="shared" ca="1" si="137"/>
        <v>6</v>
      </c>
      <c r="COI11">
        <f t="shared" ca="1" si="137"/>
        <v>6</v>
      </c>
      <c r="COJ11">
        <f t="shared" ca="1" si="137"/>
        <v>6</v>
      </c>
      <c r="COK11">
        <f t="shared" ca="1" si="137"/>
        <v>6</v>
      </c>
      <c r="COL11">
        <f t="shared" ca="1" si="137"/>
        <v>6</v>
      </c>
      <c r="COM11">
        <f t="shared" ca="1" si="137"/>
        <v>6</v>
      </c>
      <c r="CON11">
        <f t="shared" ca="1" si="137"/>
        <v>6</v>
      </c>
      <c r="COO11">
        <f t="shared" ca="1" si="137"/>
        <v>6</v>
      </c>
      <c r="COP11">
        <f t="shared" ca="1" si="137"/>
        <v>6</v>
      </c>
      <c r="COQ11">
        <f t="shared" ref="COQ11:CRB11" ca="1" si="138">$B11+IF(READTYPE=1,IF(COQ$7&lt;ClkActivationTime_ns,0,IF(MOD(ROUND((COQ$7-ClkActivationTime_ns),1),CLK_Period)&gt;=(CLK_Period/2),0,1)),0)</f>
        <v>6</v>
      </c>
      <c r="COR11">
        <f t="shared" ca="1" si="138"/>
        <v>6</v>
      </c>
      <c r="COS11">
        <f t="shared" ca="1" si="138"/>
        <v>6</v>
      </c>
      <c r="COT11">
        <f t="shared" ca="1" si="138"/>
        <v>6</v>
      </c>
      <c r="COU11">
        <f t="shared" ca="1" si="138"/>
        <v>6</v>
      </c>
      <c r="COV11">
        <f t="shared" ca="1" si="138"/>
        <v>6</v>
      </c>
      <c r="COW11">
        <f t="shared" ca="1" si="138"/>
        <v>6</v>
      </c>
      <c r="COX11">
        <f t="shared" ca="1" si="138"/>
        <v>6</v>
      </c>
      <c r="COY11">
        <f t="shared" ca="1" si="138"/>
        <v>6</v>
      </c>
      <c r="COZ11">
        <f t="shared" ca="1" si="138"/>
        <v>6</v>
      </c>
      <c r="CPA11">
        <f t="shared" ca="1" si="138"/>
        <v>6</v>
      </c>
      <c r="CPB11">
        <f t="shared" ca="1" si="138"/>
        <v>6</v>
      </c>
      <c r="CPC11">
        <f t="shared" ca="1" si="138"/>
        <v>6</v>
      </c>
      <c r="CPD11">
        <f t="shared" ca="1" si="138"/>
        <v>6</v>
      </c>
      <c r="CPE11">
        <f t="shared" ca="1" si="138"/>
        <v>6</v>
      </c>
      <c r="CPF11">
        <f t="shared" ca="1" si="138"/>
        <v>6</v>
      </c>
      <c r="CPG11">
        <f t="shared" ca="1" si="138"/>
        <v>6</v>
      </c>
      <c r="CPH11">
        <f t="shared" ca="1" si="138"/>
        <v>6</v>
      </c>
      <c r="CPI11">
        <f t="shared" ca="1" si="138"/>
        <v>6</v>
      </c>
      <c r="CPJ11">
        <f t="shared" ca="1" si="138"/>
        <v>6</v>
      </c>
      <c r="CPK11">
        <f t="shared" ca="1" si="138"/>
        <v>6</v>
      </c>
      <c r="CPL11">
        <f t="shared" ca="1" si="138"/>
        <v>6</v>
      </c>
      <c r="CPM11">
        <f t="shared" ca="1" si="138"/>
        <v>6</v>
      </c>
      <c r="CPN11">
        <f t="shared" ca="1" si="138"/>
        <v>6</v>
      </c>
      <c r="CPO11">
        <f t="shared" ca="1" si="138"/>
        <v>6</v>
      </c>
      <c r="CPP11">
        <f t="shared" ca="1" si="138"/>
        <v>6</v>
      </c>
      <c r="CPQ11">
        <f t="shared" ca="1" si="138"/>
        <v>6</v>
      </c>
      <c r="CPR11">
        <f t="shared" ca="1" si="138"/>
        <v>6</v>
      </c>
      <c r="CPS11">
        <f t="shared" ca="1" si="138"/>
        <v>6</v>
      </c>
      <c r="CPT11">
        <f t="shared" ca="1" si="138"/>
        <v>6</v>
      </c>
      <c r="CPU11">
        <f t="shared" ca="1" si="138"/>
        <v>6</v>
      </c>
      <c r="CPV11">
        <f t="shared" ca="1" si="138"/>
        <v>6</v>
      </c>
      <c r="CPW11">
        <f t="shared" ca="1" si="138"/>
        <v>6</v>
      </c>
      <c r="CPX11">
        <f t="shared" ca="1" si="138"/>
        <v>6</v>
      </c>
      <c r="CPY11">
        <f t="shared" ca="1" si="138"/>
        <v>6</v>
      </c>
      <c r="CPZ11">
        <f t="shared" ca="1" si="138"/>
        <v>6</v>
      </c>
      <c r="CQA11">
        <f t="shared" ca="1" si="138"/>
        <v>6</v>
      </c>
      <c r="CQB11">
        <f t="shared" ca="1" si="138"/>
        <v>6</v>
      </c>
      <c r="CQC11">
        <f t="shared" ca="1" si="138"/>
        <v>6</v>
      </c>
      <c r="CQD11">
        <f t="shared" ca="1" si="138"/>
        <v>6</v>
      </c>
      <c r="CQE11">
        <f t="shared" ca="1" si="138"/>
        <v>6</v>
      </c>
      <c r="CQF11">
        <f t="shared" ca="1" si="138"/>
        <v>6</v>
      </c>
      <c r="CQG11">
        <f t="shared" ca="1" si="138"/>
        <v>6</v>
      </c>
      <c r="CQH11">
        <f t="shared" ca="1" si="138"/>
        <v>6</v>
      </c>
      <c r="CQI11">
        <f t="shared" ca="1" si="138"/>
        <v>6</v>
      </c>
      <c r="CQJ11">
        <f t="shared" ca="1" si="138"/>
        <v>6</v>
      </c>
      <c r="CQK11">
        <f t="shared" ca="1" si="138"/>
        <v>6</v>
      </c>
      <c r="CQL11">
        <f t="shared" ca="1" si="138"/>
        <v>6</v>
      </c>
      <c r="CQM11">
        <f t="shared" ca="1" si="138"/>
        <v>6</v>
      </c>
      <c r="CQN11">
        <f t="shared" ca="1" si="138"/>
        <v>6</v>
      </c>
      <c r="CQO11">
        <f t="shared" ca="1" si="138"/>
        <v>6</v>
      </c>
      <c r="CQP11">
        <f t="shared" ca="1" si="138"/>
        <v>6</v>
      </c>
      <c r="CQQ11">
        <f t="shared" ca="1" si="138"/>
        <v>6</v>
      </c>
      <c r="CQR11">
        <f t="shared" ca="1" si="138"/>
        <v>6</v>
      </c>
      <c r="CQS11">
        <f t="shared" ca="1" si="138"/>
        <v>6</v>
      </c>
      <c r="CQT11">
        <f t="shared" ca="1" si="138"/>
        <v>6</v>
      </c>
      <c r="CQU11">
        <f t="shared" ca="1" si="138"/>
        <v>6</v>
      </c>
      <c r="CQV11">
        <f t="shared" ca="1" si="138"/>
        <v>6</v>
      </c>
      <c r="CQW11">
        <f t="shared" ca="1" si="138"/>
        <v>6</v>
      </c>
      <c r="CQX11">
        <f t="shared" ca="1" si="138"/>
        <v>6</v>
      </c>
      <c r="CQY11">
        <f t="shared" ca="1" si="138"/>
        <v>6</v>
      </c>
      <c r="CQZ11">
        <f t="shared" ca="1" si="138"/>
        <v>6</v>
      </c>
      <c r="CRA11">
        <f t="shared" ca="1" si="138"/>
        <v>6</v>
      </c>
      <c r="CRB11">
        <f t="shared" ca="1" si="138"/>
        <v>6</v>
      </c>
      <c r="CRC11">
        <f t="shared" ref="CRC11:CTN11" ca="1" si="139">$B11+IF(READTYPE=1,IF(CRC$7&lt;ClkActivationTime_ns,0,IF(MOD(ROUND((CRC$7-ClkActivationTime_ns),1),CLK_Period)&gt;=(CLK_Period/2),0,1)),0)</f>
        <v>6</v>
      </c>
      <c r="CRD11">
        <f t="shared" ca="1" si="139"/>
        <v>6</v>
      </c>
      <c r="CRE11">
        <f t="shared" ca="1" si="139"/>
        <v>6</v>
      </c>
      <c r="CRF11">
        <f t="shared" ca="1" si="139"/>
        <v>6</v>
      </c>
      <c r="CRG11">
        <f t="shared" ca="1" si="139"/>
        <v>6</v>
      </c>
      <c r="CRH11">
        <f t="shared" ca="1" si="139"/>
        <v>6</v>
      </c>
      <c r="CRI11">
        <f t="shared" ca="1" si="139"/>
        <v>6</v>
      </c>
      <c r="CRJ11">
        <f t="shared" ca="1" si="139"/>
        <v>6</v>
      </c>
      <c r="CRK11">
        <f t="shared" ca="1" si="139"/>
        <v>6</v>
      </c>
      <c r="CRL11">
        <f t="shared" ca="1" si="139"/>
        <v>6</v>
      </c>
      <c r="CRM11">
        <f t="shared" ca="1" si="139"/>
        <v>6</v>
      </c>
      <c r="CRN11">
        <f t="shared" ca="1" si="139"/>
        <v>6</v>
      </c>
      <c r="CRO11">
        <f t="shared" ca="1" si="139"/>
        <v>6</v>
      </c>
      <c r="CRP11">
        <f t="shared" ca="1" si="139"/>
        <v>6</v>
      </c>
      <c r="CRQ11">
        <f t="shared" ca="1" si="139"/>
        <v>6</v>
      </c>
      <c r="CRR11">
        <f t="shared" ca="1" si="139"/>
        <v>6</v>
      </c>
      <c r="CRS11">
        <f t="shared" ca="1" si="139"/>
        <v>6</v>
      </c>
      <c r="CRT11">
        <f t="shared" ca="1" si="139"/>
        <v>6</v>
      </c>
      <c r="CRU11">
        <f t="shared" ca="1" si="139"/>
        <v>6</v>
      </c>
      <c r="CRV11">
        <f t="shared" ca="1" si="139"/>
        <v>6</v>
      </c>
      <c r="CRW11">
        <f t="shared" ca="1" si="139"/>
        <v>6</v>
      </c>
      <c r="CRX11">
        <f t="shared" ca="1" si="139"/>
        <v>6</v>
      </c>
      <c r="CRY11">
        <f t="shared" ca="1" si="139"/>
        <v>6</v>
      </c>
      <c r="CRZ11">
        <f t="shared" ca="1" si="139"/>
        <v>6</v>
      </c>
      <c r="CSA11">
        <f t="shared" ca="1" si="139"/>
        <v>6</v>
      </c>
      <c r="CSB11">
        <f t="shared" ca="1" si="139"/>
        <v>6</v>
      </c>
      <c r="CSC11">
        <f t="shared" ca="1" si="139"/>
        <v>6</v>
      </c>
      <c r="CSD11">
        <f t="shared" ca="1" si="139"/>
        <v>6</v>
      </c>
      <c r="CSE11">
        <f t="shared" ca="1" si="139"/>
        <v>6</v>
      </c>
      <c r="CSF11">
        <f t="shared" ca="1" si="139"/>
        <v>6</v>
      </c>
      <c r="CSG11">
        <f t="shared" ca="1" si="139"/>
        <v>6</v>
      </c>
      <c r="CSH11">
        <f t="shared" ca="1" si="139"/>
        <v>6</v>
      </c>
      <c r="CSI11">
        <f t="shared" ca="1" si="139"/>
        <v>6</v>
      </c>
      <c r="CSJ11">
        <f t="shared" ca="1" si="139"/>
        <v>6</v>
      </c>
      <c r="CSK11">
        <f t="shared" ca="1" si="139"/>
        <v>6</v>
      </c>
      <c r="CSL11">
        <f t="shared" ca="1" si="139"/>
        <v>6</v>
      </c>
      <c r="CSM11">
        <f t="shared" ca="1" si="139"/>
        <v>6</v>
      </c>
      <c r="CSN11">
        <f t="shared" ca="1" si="139"/>
        <v>6</v>
      </c>
      <c r="CSO11">
        <f t="shared" ca="1" si="139"/>
        <v>6</v>
      </c>
      <c r="CSP11">
        <f t="shared" ca="1" si="139"/>
        <v>6</v>
      </c>
      <c r="CSQ11">
        <f t="shared" ca="1" si="139"/>
        <v>6</v>
      </c>
      <c r="CSR11">
        <f t="shared" ca="1" si="139"/>
        <v>6</v>
      </c>
      <c r="CSS11">
        <f t="shared" ca="1" si="139"/>
        <v>6</v>
      </c>
      <c r="CST11">
        <f t="shared" ca="1" si="139"/>
        <v>6</v>
      </c>
      <c r="CSU11">
        <f t="shared" ca="1" si="139"/>
        <v>6</v>
      </c>
      <c r="CSV11">
        <f t="shared" ca="1" si="139"/>
        <v>6</v>
      </c>
      <c r="CSW11">
        <f t="shared" ca="1" si="139"/>
        <v>6</v>
      </c>
      <c r="CSX11">
        <f t="shared" ca="1" si="139"/>
        <v>6</v>
      </c>
      <c r="CSY11">
        <f t="shared" ca="1" si="139"/>
        <v>6</v>
      </c>
      <c r="CSZ11">
        <f t="shared" ca="1" si="139"/>
        <v>6</v>
      </c>
      <c r="CTA11">
        <f t="shared" ca="1" si="139"/>
        <v>6</v>
      </c>
      <c r="CTB11">
        <f t="shared" ca="1" si="139"/>
        <v>6</v>
      </c>
      <c r="CTC11">
        <f t="shared" ca="1" si="139"/>
        <v>6</v>
      </c>
      <c r="CTD11">
        <f t="shared" ca="1" si="139"/>
        <v>6</v>
      </c>
      <c r="CTE11">
        <f t="shared" ca="1" si="139"/>
        <v>6</v>
      </c>
      <c r="CTF11">
        <f t="shared" ca="1" si="139"/>
        <v>6</v>
      </c>
      <c r="CTG11">
        <f t="shared" ca="1" si="139"/>
        <v>6</v>
      </c>
      <c r="CTH11">
        <f t="shared" ca="1" si="139"/>
        <v>6</v>
      </c>
      <c r="CTI11">
        <f t="shared" ca="1" si="139"/>
        <v>6</v>
      </c>
      <c r="CTJ11">
        <f t="shared" ca="1" si="139"/>
        <v>6</v>
      </c>
      <c r="CTK11">
        <f t="shared" ca="1" si="139"/>
        <v>6</v>
      </c>
      <c r="CTL11">
        <f t="shared" ca="1" si="139"/>
        <v>6</v>
      </c>
      <c r="CTM11">
        <f t="shared" ca="1" si="139"/>
        <v>6</v>
      </c>
      <c r="CTN11">
        <f t="shared" ca="1" si="139"/>
        <v>6</v>
      </c>
      <c r="CTO11">
        <f t="shared" ref="CTO11:CVZ11" ca="1" si="140">$B11+IF(READTYPE=1,IF(CTO$7&lt;ClkActivationTime_ns,0,IF(MOD(ROUND((CTO$7-ClkActivationTime_ns),1),CLK_Period)&gt;=(CLK_Period/2),0,1)),0)</f>
        <v>6</v>
      </c>
      <c r="CTP11">
        <f t="shared" ca="1" si="140"/>
        <v>6</v>
      </c>
      <c r="CTQ11">
        <f t="shared" ca="1" si="140"/>
        <v>6</v>
      </c>
      <c r="CTR11">
        <f t="shared" ca="1" si="140"/>
        <v>6</v>
      </c>
      <c r="CTS11">
        <f t="shared" ca="1" si="140"/>
        <v>6</v>
      </c>
      <c r="CTT11">
        <f t="shared" ca="1" si="140"/>
        <v>6</v>
      </c>
      <c r="CTU11">
        <f t="shared" ca="1" si="140"/>
        <v>6</v>
      </c>
      <c r="CTV11">
        <f t="shared" ca="1" si="140"/>
        <v>6</v>
      </c>
      <c r="CTW11">
        <f t="shared" ca="1" si="140"/>
        <v>6</v>
      </c>
      <c r="CTX11">
        <f t="shared" ca="1" si="140"/>
        <v>6</v>
      </c>
      <c r="CTY11">
        <f t="shared" ca="1" si="140"/>
        <v>6</v>
      </c>
      <c r="CTZ11">
        <f t="shared" ca="1" si="140"/>
        <v>6</v>
      </c>
      <c r="CUA11">
        <f t="shared" ca="1" si="140"/>
        <v>6</v>
      </c>
      <c r="CUB11">
        <f t="shared" ca="1" si="140"/>
        <v>6</v>
      </c>
      <c r="CUC11">
        <f t="shared" ca="1" si="140"/>
        <v>6</v>
      </c>
      <c r="CUD11">
        <f t="shared" ca="1" si="140"/>
        <v>6</v>
      </c>
      <c r="CUE11">
        <f t="shared" ca="1" si="140"/>
        <v>6</v>
      </c>
      <c r="CUF11">
        <f t="shared" ca="1" si="140"/>
        <v>6</v>
      </c>
      <c r="CUG11">
        <f t="shared" ca="1" si="140"/>
        <v>6</v>
      </c>
      <c r="CUH11">
        <f t="shared" ca="1" si="140"/>
        <v>6</v>
      </c>
      <c r="CUI11">
        <f t="shared" ca="1" si="140"/>
        <v>6</v>
      </c>
      <c r="CUJ11">
        <f t="shared" ca="1" si="140"/>
        <v>6</v>
      </c>
      <c r="CUK11">
        <f t="shared" ca="1" si="140"/>
        <v>6</v>
      </c>
      <c r="CUL11">
        <f t="shared" ca="1" si="140"/>
        <v>6</v>
      </c>
      <c r="CUM11">
        <f t="shared" ca="1" si="140"/>
        <v>6</v>
      </c>
      <c r="CUN11">
        <f t="shared" ca="1" si="140"/>
        <v>6</v>
      </c>
      <c r="CUO11">
        <f t="shared" ca="1" si="140"/>
        <v>6</v>
      </c>
      <c r="CUP11">
        <f t="shared" ca="1" si="140"/>
        <v>6</v>
      </c>
      <c r="CUQ11">
        <f t="shared" ca="1" si="140"/>
        <v>6</v>
      </c>
      <c r="CUR11">
        <f t="shared" ca="1" si="140"/>
        <v>6</v>
      </c>
      <c r="CUS11">
        <f t="shared" ca="1" si="140"/>
        <v>6</v>
      </c>
      <c r="CUT11">
        <f t="shared" ca="1" si="140"/>
        <v>6</v>
      </c>
      <c r="CUU11">
        <f t="shared" ca="1" si="140"/>
        <v>6</v>
      </c>
      <c r="CUV11">
        <f t="shared" ca="1" si="140"/>
        <v>6</v>
      </c>
      <c r="CUW11">
        <f t="shared" ca="1" si="140"/>
        <v>6</v>
      </c>
      <c r="CUX11">
        <f t="shared" ca="1" si="140"/>
        <v>6</v>
      </c>
      <c r="CUY11">
        <f t="shared" ca="1" si="140"/>
        <v>6</v>
      </c>
      <c r="CUZ11">
        <f t="shared" ca="1" si="140"/>
        <v>6</v>
      </c>
      <c r="CVA11">
        <f t="shared" ca="1" si="140"/>
        <v>6</v>
      </c>
      <c r="CVB11">
        <f t="shared" ca="1" si="140"/>
        <v>6</v>
      </c>
      <c r="CVC11">
        <f t="shared" ca="1" si="140"/>
        <v>6</v>
      </c>
      <c r="CVD11">
        <f t="shared" ca="1" si="140"/>
        <v>6</v>
      </c>
      <c r="CVE11">
        <f t="shared" ca="1" si="140"/>
        <v>6</v>
      </c>
      <c r="CVF11">
        <f t="shared" ca="1" si="140"/>
        <v>6</v>
      </c>
      <c r="CVG11">
        <f t="shared" ca="1" si="140"/>
        <v>6</v>
      </c>
      <c r="CVH11">
        <f t="shared" ca="1" si="140"/>
        <v>6</v>
      </c>
      <c r="CVI11">
        <f t="shared" ca="1" si="140"/>
        <v>6</v>
      </c>
      <c r="CVJ11">
        <f t="shared" ca="1" si="140"/>
        <v>6</v>
      </c>
      <c r="CVK11">
        <f t="shared" ca="1" si="140"/>
        <v>6</v>
      </c>
      <c r="CVL11">
        <f t="shared" ca="1" si="140"/>
        <v>6</v>
      </c>
      <c r="CVM11">
        <f t="shared" ca="1" si="140"/>
        <v>6</v>
      </c>
      <c r="CVN11">
        <f t="shared" ca="1" si="140"/>
        <v>6</v>
      </c>
      <c r="CVO11">
        <f t="shared" ca="1" si="140"/>
        <v>6</v>
      </c>
      <c r="CVP11">
        <f t="shared" ca="1" si="140"/>
        <v>6</v>
      </c>
      <c r="CVQ11">
        <f t="shared" ca="1" si="140"/>
        <v>6</v>
      </c>
      <c r="CVR11">
        <f t="shared" ca="1" si="140"/>
        <v>6</v>
      </c>
      <c r="CVS11">
        <f t="shared" ca="1" si="140"/>
        <v>6</v>
      </c>
      <c r="CVT11">
        <f t="shared" ca="1" si="140"/>
        <v>6</v>
      </c>
      <c r="CVU11">
        <f t="shared" ca="1" si="140"/>
        <v>6</v>
      </c>
      <c r="CVV11">
        <f t="shared" ca="1" si="140"/>
        <v>6</v>
      </c>
      <c r="CVW11">
        <f t="shared" ca="1" si="140"/>
        <v>6</v>
      </c>
      <c r="CVX11">
        <f t="shared" ca="1" si="140"/>
        <v>6</v>
      </c>
      <c r="CVY11">
        <f t="shared" ca="1" si="140"/>
        <v>6</v>
      </c>
      <c r="CVZ11">
        <f t="shared" ca="1" si="140"/>
        <v>6</v>
      </c>
      <c r="CWA11">
        <f t="shared" ref="CWA11:CYL11" ca="1" si="141">$B11+IF(READTYPE=1,IF(CWA$7&lt;ClkActivationTime_ns,0,IF(MOD(ROUND((CWA$7-ClkActivationTime_ns),1),CLK_Period)&gt;=(CLK_Period/2),0,1)),0)</f>
        <v>6</v>
      </c>
      <c r="CWB11">
        <f t="shared" ca="1" si="141"/>
        <v>6</v>
      </c>
      <c r="CWC11">
        <f t="shared" ca="1" si="141"/>
        <v>6</v>
      </c>
      <c r="CWD11">
        <f t="shared" ca="1" si="141"/>
        <v>6</v>
      </c>
      <c r="CWE11">
        <f t="shared" ca="1" si="141"/>
        <v>6</v>
      </c>
      <c r="CWF11">
        <f t="shared" ca="1" si="141"/>
        <v>6</v>
      </c>
      <c r="CWG11">
        <f t="shared" ca="1" si="141"/>
        <v>6</v>
      </c>
      <c r="CWH11">
        <f t="shared" ca="1" si="141"/>
        <v>6</v>
      </c>
      <c r="CWI11">
        <f t="shared" ca="1" si="141"/>
        <v>6</v>
      </c>
      <c r="CWJ11">
        <f t="shared" ca="1" si="141"/>
        <v>6</v>
      </c>
      <c r="CWK11">
        <f t="shared" ca="1" si="141"/>
        <v>6</v>
      </c>
      <c r="CWL11">
        <f t="shared" ca="1" si="141"/>
        <v>6</v>
      </c>
      <c r="CWM11">
        <f t="shared" ca="1" si="141"/>
        <v>6</v>
      </c>
      <c r="CWN11">
        <f t="shared" ca="1" si="141"/>
        <v>6</v>
      </c>
      <c r="CWO11">
        <f t="shared" ca="1" si="141"/>
        <v>6</v>
      </c>
      <c r="CWP11">
        <f t="shared" ca="1" si="141"/>
        <v>6</v>
      </c>
      <c r="CWQ11">
        <f t="shared" ca="1" si="141"/>
        <v>6</v>
      </c>
      <c r="CWR11">
        <f t="shared" ca="1" si="141"/>
        <v>6</v>
      </c>
      <c r="CWS11">
        <f t="shared" ca="1" si="141"/>
        <v>6</v>
      </c>
      <c r="CWT11">
        <f t="shared" ca="1" si="141"/>
        <v>6</v>
      </c>
      <c r="CWU11">
        <f t="shared" ca="1" si="141"/>
        <v>6</v>
      </c>
      <c r="CWV11">
        <f t="shared" ca="1" si="141"/>
        <v>6</v>
      </c>
      <c r="CWW11">
        <f t="shared" ca="1" si="141"/>
        <v>6</v>
      </c>
      <c r="CWX11">
        <f t="shared" ca="1" si="141"/>
        <v>6</v>
      </c>
      <c r="CWY11">
        <f t="shared" ca="1" si="141"/>
        <v>6</v>
      </c>
      <c r="CWZ11">
        <f t="shared" ca="1" si="141"/>
        <v>6</v>
      </c>
      <c r="CXA11">
        <f t="shared" ca="1" si="141"/>
        <v>6</v>
      </c>
      <c r="CXB11">
        <f t="shared" ca="1" si="141"/>
        <v>6</v>
      </c>
      <c r="CXC11">
        <f t="shared" ca="1" si="141"/>
        <v>6</v>
      </c>
      <c r="CXD11">
        <f t="shared" ca="1" si="141"/>
        <v>6</v>
      </c>
      <c r="CXE11">
        <f t="shared" ca="1" si="141"/>
        <v>6</v>
      </c>
      <c r="CXF11">
        <f t="shared" ca="1" si="141"/>
        <v>6</v>
      </c>
      <c r="CXG11">
        <f t="shared" ca="1" si="141"/>
        <v>6</v>
      </c>
      <c r="CXH11">
        <f t="shared" ca="1" si="141"/>
        <v>6</v>
      </c>
      <c r="CXI11">
        <f t="shared" ca="1" si="141"/>
        <v>6</v>
      </c>
      <c r="CXJ11">
        <f t="shared" ca="1" si="141"/>
        <v>6</v>
      </c>
      <c r="CXK11">
        <f t="shared" ca="1" si="141"/>
        <v>6</v>
      </c>
      <c r="CXL11">
        <f t="shared" ca="1" si="141"/>
        <v>6</v>
      </c>
      <c r="CXM11">
        <f t="shared" ca="1" si="141"/>
        <v>6</v>
      </c>
      <c r="CXN11">
        <f t="shared" ca="1" si="141"/>
        <v>6</v>
      </c>
      <c r="CXO11">
        <f t="shared" ca="1" si="141"/>
        <v>6</v>
      </c>
      <c r="CXP11">
        <f t="shared" ca="1" si="141"/>
        <v>6</v>
      </c>
      <c r="CXQ11">
        <f t="shared" ca="1" si="141"/>
        <v>6</v>
      </c>
      <c r="CXR11">
        <f t="shared" ca="1" si="141"/>
        <v>6</v>
      </c>
      <c r="CXS11">
        <f t="shared" ca="1" si="141"/>
        <v>6</v>
      </c>
      <c r="CXT11">
        <f t="shared" ca="1" si="141"/>
        <v>6</v>
      </c>
      <c r="CXU11">
        <f t="shared" ca="1" si="141"/>
        <v>6</v>
      </c>
      <c r="CXV11">
        <f t="shared" ca="1" si="141"/>
        <v>6</v>
      </c>
      <c r="CXW11">
        <f t="shared" ca="1" si="141"/>
        <v>6</v>
      </c>
      <c r="CXX11">
        <f t="shared" ca="1" si="141"/>
        <v>6</v>
      </c>
      <c r="CXY11">
        <f t="shared" ca="1" si="141"/>
        <v>6</v>
      </c>
      <c r="CXZ11">
        <f t="shared" ca="1" si="141"/>
        <v>6</v>
      </c>
      <c r="CYA11">
        <f t="shared" ca="1" si="141"/>
        <v>6</v>
      </c>
      <c r="CYB11">
        <f t="shared" ca="1" si="141"/>
        <v>6</v>
      </c>
      <c r="CYC11">
        <f t="shared" ca="1" si="141"/>
        <v>6</v>
      </c>
      <c r="CYD11">
        <f t="shared" ca="1" si="141"/>
        <v>6</v>
      </c>
      <c r="CYE11">
        <f t="shared" ca="1" si="141"/>
        <v>6</v>
      </c>
      <c r="CYF11">
        <f t="shared" ca="1" si="141"/>
        <v>6</v>
      </c>
      <c r="CYG11">
        <f t="shared" ca="1" si="141"/>
        <v>6</v>
      </c>
      <c r="CYH11">
        <f t="shared" ca="1" si="141"/>
        <v>6</v>
      </c>
      <c r="CYI11">
        <f t="shared" ca="1" si="141"/>
        <v>6</v>
      </c>
      <c r="CYJ11">
        <f t="shared" ca="1" si="141"/>
        <v>6</v>
      </c>
      <c r="CYK11">
        <f t="shared" ca="1" si="141"/>
        <v>6</v>
      </c>
      <c r="CYL11">
        <f t="shared" ca="1" si="141"/>
        <v>6</v>
      </c>
      <c r="CYM11">
        <f t="shared" ref="CYM11:DAX11" ca="1" si="142">$B11+IF(READTYPE=1,IF(CYM$7&lt;ClkActivationTime_ns,0,IF(MOD(ROUND((CYM$7-ClkActivationTime_ns),1),CLK_Period)&gt;=(CLK_Period/2),0,1)),0)</f>
        <v>6</v>
      </c>
      <c r="CYN11">
        <f t="shared" ca="1" si="142"/>
        <v>6</v>
      </c>
      <c r="CYO11">
        <f t="shared" ca="1" si="142"/>
        <v>6</v>
      </c>
      <c r="CYP11">
        <f t="shared" ca="1" si="142"/>
        <v>6</v>
      </c>
      <c r="CYQ11">
        <f t="shared" ca="1" si="142"/>
        <v>6</v>
      </c>
      <c r="CYR11">
        <f t="shared" ca="1" si="142"/>
        <v>6</v>
      </c>
      <c r="CYS11">
        <f t="shared" ca="1" si="142"/>
        <v>6</v>
      </c>
      <c r="CYT11">
        <f t="shared" ca="1" si="142"/>
        <v>6</v>
      </c>
      <c r="CYU11">
        <f t="shared" ca="1" si="142"/>
        <v>6</v>
      </c>
      <c r="CYV11">
        <f t="shared" ca="1" si="142"/>
        <v>6</v>
      </c>
      <c r="CYW11">
        <f t="shared" ca="1" si="142"/>
        <v>6</v>
      </c>
      <c r="CYX11">
        <f t="shared" ca="1" si="142"/>
        <v>6</v>
      </c>
      <c r="CYY11">
        <f t="shared" ca="1" si="142"/>
        <v>6</v>
      </c>
      <c r="CYZ11">
        <f t="shared" ca="1" si="142"/>
        <v>6</v>
      </c>
      <c r="CZA11">
        <f t="shared" ca="1" si="142"/>
        <v>6</v>
      </c>
      <c r="CZB11">
        <f t="shared" ca="1" si="142"/>
        <v>6</v>
      </c>
      <c r="CZC11">
        <f t="shared" ca="1" si="142"/>
        <v>6</v>
      </c>
      <c r="CZD11">
        <f t="shared" ca="1" si="142"/>
        <v>6</v>
      </c>
      <c r="CZE11">
        <f t="shared" ca="1" si="142"/>
        <v>6</v>
      </c>
      <c r="CZF11">
        <f t="shared" ca="1" si="142"/>
        <v>6</v>
      </c>
      <c r="CZG11">
        <f t="shared" ca="1" si="142"/>
        <v>6</v>
      </c>
      <c r="CZH11">
        <f t="shared" ca="1" si="142"/>
        <v>6</v>
      </c>
      <c r="CZI11">
        <f t="shared" ca="1" si="142"/>
        <v>6</v>
      </c>
      <c r="CZJ11">
        <f t="shared" ca="1" si="142"/>
        <v>6</v>
      </c>
      <c r="CZK11">
        <f t="shared" ca="1" si="142"/>
        <v>6</v>
      </c>
      <c r="CZL11">
        <f t="shared" ca="1" si="142"/>
        <v>6</v>
      </c>
      <c r="CZM11">
        <f t="shared" ca="1" si="142"/>
        <v>6</v>
      </c>
      <c r="CZN11">
        <f t="shared" ca="1" si="142"/>
        <v>6</v>
      </c>
      <c r="CZO11">
        <f t="shared" ca="1" si="142"/>
        <v>6</v>
      </c>
      <c r="CZP11">
        <f t="shared" ca="1" si="142"/>
        <v>6</v>
      </c>
      <c r="CZQ11">
        <f t="shared" ca="1" si="142"/>
        <v>6</v>
      </c>
      <c r="CZR11">
        <f t="shared" ca="1" si="142"/>
        <v>6</v>
      </c>
      <c r="CZS11">
        <f t="shared" ca="1" si="142"/>
        <v>6</v>
      </c>
      <c r="CZT11">
        <f t="shared" ca="1" si="142"/>
        <v>6</v>
      </c>
      <c r="CZU11">
        <f t="shared" ca="1" si="142"/>
        <v>6</v>
      </c>
      <c r="CZV11">
        <f t="shared" ca="1" si="142"/>
        <v>6</v>
      </c>
      <c r="CZW11">
        <f t="shared" ca="1" si="142"/>
        <v>6</v>
      </c>
      <c r="CZX11">
        <f t="shared" ca="1" si="142"/>
        <v>6</v>
      </c>
      <c r="CZY11">
        <f t="shared" ca="1" si="142"/>
        <v>6</v>
      </c>
      <c r="CZZ11">
        <f t="shared" ca="1" si="142"/>
        <v>6</v>
      </c>
      <c r="DAA11">
        <f t="shared" ca="1" si="142"/>
        <v>6</v>
      </c>
      <c r="DAB11">
        <f t="shared" ca="1" si="142"/>
        <v>6</v>
      </c>
      <c r="DAC11">
        <f t="shared" ca="1" si="142"/>
        <v>6</v>
      </c>
      <c r="DAD11">
        <f t="shared" ca="1" si="142"/>
        <v>6</v>
      </c>
      <c r="DAE11">
        <f t="shared" ca="1" si="142"/>
        <v>6</v>
      </c>
      <c r="DAF11">
        <f t="shared" ca="1" si="142"/>
        <v>6</v>
      </c>
      <c r="DAG11">
        <f t="shared" ca="1" si="142"/>
        <v>6</v>
      </c>
      <c r="DAH11">
        <f t="shared" ca="1" si="142"/>
        <v>6</v>
      </c>
      <c r="DAI11">
        <f t="shared" ca="1" si="142"/>
        <v>6</v>
      </c>
      <c r="DAJ11">
        <f t="shared" ca="1" si="142"/>
        <v>6</v>
      </c>
      <c r="DAK11">
        <f t="shared" ca="1" si="142"/>
        <v>6</v>
      </c>
      <c r="DAL11">
        <f t="shared" ca="1" si="142"/>
        <v>6</v>
      </c>
      <c r="DAM11">
        <f t="shared" ca="1" si="142"/>
        <v>6</v>
      </c>
      <c r="DAN11">
        <f t="shared" ca="1" si="142"/>
        <v>6</v>
      </c>
      <c r="DAO11">
        <f t="shared" ca="1" si="142"/>
        <v>6</v>
      </c>
      <c r="DAP11">
        <f t="shared" ca="1" si="142"/>
        <v>6</v>
      </c>
      <c r="DAQ11">
        <f t="shared" ca="1" si="142"/>
        <v>6</v>
      </c>
      <c r="DAR11">
        <f t="shared" ca="1" si="142"/>
        <v>6</v>
      </c>
      <c r="DAS11">
        <f t="shared" ca="1" si="142"/>
        <v>6</v>
      </c>
      <c r="DAT11">
        <f t="shared" ca="1" si="142"/>
        <v>6</v>
      </c>
      <c r="DAU11">
        <f t="shared" ca="1" si="142"/>
        <v>6</v>
      </c>
      <c r="DAV11">
        <f t="shared" ca="1" si="142"/>
        <v>6</v>
      </c>
      <c r="DAW11">
        <f t="shared" ca="1" si="142"/>
        <v>6</v>
      </c>
      <c r="DAX11">
        <f t="shared" ca="1" si="142"/>
        <v>6</v>
      </c>
      <c r="DAY11">
        <f t="shared" ref="DAY11:DDJ11" ca="1" si="143">$B11+IF(READTYPE=1,IF(DAY$7&lt;ClkActivationTime_ns,0,IF(MOD(ROUND((DAY$7-ClkActivationTime_ns),1),CLK_Period)&gt;=(CLK_Period/2),0,1)),0)</f>
        <v>6</v>
      </c>
      <c r="DAZ11">
        <f t="shared" ca="1" si="143"/>
        <v>6</v>
      </c>
      <c r="DBA11">
        <f t="shared" ca="1" si="143"/>
        <v>6</v>
      </c>
      <c r="DBB11">
        <f t="shared" ca="1" si="143"/>
        <v>6</v>
      </c>
      <c r="DBC11">
        <f t="shared" ca="1" si="143"/>
        <v>6</v>
      </c>
      <c r="DBD11">
        <f t="shared" ca="1" si="143"/>
        <v>6</v>
      </c>
      <c r="DBE11">
        <f t="shared" ca="1" si="143"/>
        <v>6</v>
      </c>
      <c r="DBF11">
        <f t="shared" ca="1" si="143"/>
        <v>6</v>
      </c>
      <c r="DBG11">
        <f t="shared" ca="1" si="143"/>
        <v>6</v>
      </c>
      <c r="DBH11">
        <f t="shared" ca="1" si="143"/>
        <v>6</v>
      </c>
      <c r="DBI11">
        <f t="shared" ca="1" si="143"/>
        <v>6</v>
      </c>
      <c r="DBJ11">
        <f t="shared" ca="1" si="143"/>
        <v>6</v>
      </c>
      <c r="DBK11">
        <f t="shared" ca="1" si="143"/>
        <v>6</v>
      </c>
      <c r="DBL11">
        <f t="shared" ca="1" si="143"/>
        <v>6</v>
      </c>
      <c r="DBM11">
        <f t="shared" ca="1" si="143"/>
        <v>6</v>
      </c>
      <c r="DBN11">
        <f t="shared" ca="1" si="143"/>
        <v>6</v>
      </c>
      <c r="DBO11">
        <f t="shared" ca="1" si="143"/>
        <v>6</v>
      </c>
      <c r="DBP11">
        <f t="shared" ca="1" si="143"/>
        <v>6</v>
      </c>
      <c r="DBQ11">
        <f t="shared" ca="1" si="143"/>
        <v>6</v>
      </c>
      <c r="DBR11">
        <f t="shared" ca="1" si="143"/>
        <v>6</v>
      </c>
      <c r="DBS11">
        <f t="shared" ca="1" si="143"/>
        <v>6</v>
      </c>
      <c r="DBT11">
        <f t="shared" ca="1" si="143"/>
        <v>6</v>
      </c>
      <c r="DBU11">
        <f t="shared" ca="1" si="143"/>
        <v>6</v>
      </c>
      <c r="DBV11">
        <f t="shared" ca="1" si="143"/>
        <v>6</v>
      </c>
      <c r="DBW11">
        <f t="shared" ca="1" si="143"/>
        <v>6</v>
      </c>
      <c r="DBX11">
        <f t="shared" ca="1" si="143"/>
        <v>6</v>
      </c>
      <c r="DBY11">
        <f t="shared" ca="1" si="143"/>
        <v>6</v>
      </c>
      <c r="DBZ11">
        <f t="shared" ca="1" si="143"/>
        <v>6</v>
      </c>
      <c r="DCA11">
        <f t="shared" ca="1" si="143"/>
        <v>6</v>
      </c>
      <c r="DCB11">
        <f t="shared" ca="1" si="143"/>
        <v>6</v>
      </c>
      <c r="DCC11">
        <f t="shared" ca="1" si="143"/>
        <v>6</v>
      </c>
      <c r="DCD11">
        <f t="shared" ca="1" si="143"/>
        <v>6</v>
      </c>
      <c r="DCE11">
        <f t="shared" ca="1" si="143"/>
        <v>6</v>
      </c>
      <c r="DCF11">
        <f t="shared" ca="1" si="143"/>
        <v>6</v>
      </c>
      <c r="DCG11">
        <f t="shared" ca="1" si="143"/>
        <v>6</v>
      </c>
      <c r="DCH11">
        <f t="shared" ca="1" si="143"/>
        <v>6</v>
      </c>
      <c r="DCI11">
        <f t="shared" ca="1" si="143"/>
        <v>6</v>
      </c>
      <c r="DCJ11">
        <f t="shared" ca="1" si="143"/>
        <v>6</v>
      </c>
      <c r="DCK11">
        <f t="shared" ca="1" si="143"/>
        <v>6</v>
      </c>
      <c r="DCL11">
        <f t="shared" ca="1" si="143"/>
        <v>6</v>
      </c>
      <c r="DCM11">
        <f t="shared" ca="1" si="143"/>
        <v>6</v>
      </c>
      <c r="DCN11">
        <f t="shared" ca="1" si="143"/>
        <v>6</v>
      </c>
      <c r="DCO11">
        <f t="shared" ca="1" si="143"/>
        <v>6</v>
      </c>
      <c r="DCP11">
        <f t="shared" ca="1" si="143"/>
        <v>6</v>
      </c>
      <c r="DCQ11">
        <f t="shared" ca="1" si="143"/>
        <v>6</v>
      </c>
      <c r="DCR11">
        <f t="shared" ca="1" si="143"/>
        <v>6</v>
      </c>
      <c r="DCS11">
        <f t="shared" ca="1" si="143"/>
        <v>6</v>
      </c>
      <c r="DCT11">
        <f t="shared" ca="1" si="143"/>
        <v>6</v>
      </c>
      <c r="DCU11">
        <f t="shared" ca="1" si="143"/>
        <v>6</v>
      </c>
      <c r="DCV11">
        <f t="shared" ca="1" si="143"/>
        <v>6</v>
      </c>
      <c r="DCW11">
        <f t="shared" ca="1" si="143"/>
        <v>6</v>
      </c>
      <c r="DCX11">
        <f t="shared" ca="1" si="143"/>
        <v>6</v>
      </c>
      <c r="DCY11">
        <f t="shared" ca="1" si="143"/>
        <v>6</v>
      </c>
      <c r="DCZ11">
        <f t="shared" ca="1" si="143"/>
        <v>6</v>
      </c>
      <c r="DDA11">
        <f t="shared" ca="1" si="143"/>
        <v>6</v>
      </c>
      <c r="DDB11">
        <f t="shared" ca="1" si="143"/>
        <v>6</v>
      </c>
      <c r="DDC11">
        <f t="shared" ca="1" si="143"/>
        <v>6</v>
      </c>
      <c r="DDD11">
        <f t="shared" ca="1" si="143"/>
        <v>6</v>
      </c>
      <c r="DDE11">
        <f t="shared" ca="1" si="143"/>
        <v>6</v>
      </c>
      <c r="DDF11">
        <f t="shared" ca="1" si="143"/>
        <v>6</v>
      </c>
      <c r="DDG11">
        <f t="shared" ca="1" si="143"/>
        <v>6</v>
      </c>
      <c r="DDH11">
        <f t="shared" ca="1" si="143"/>
        <v>6</v>
      </c>
      <c r="DDI11">
        <f t="shared" ca="1" si="143"/>
        <v>6</v>
      </c>
      <c r="DDJ11">
        <f t="shared" ca="1" si="143"/>
        <v>6</v>
      </c>
      <c r="DDK11">
        <f t="shared" ref="DDK11:DFV11" ca="1" si="144">$B11+IF(READTYPE=1,IF(DDK$7&lt;ClkActivationTime_ns,0,IF(MOD(ROUND((DDK$7-ClkActivationTime_ns),1),CLK_Period)&gt;=(CLK_Period/2),0,1)),0)</f>
        <v>6</v>
      </c>
      <c r="DDL11">
        <f t="shared" ca="1" si="144"/>
        <v>6</v>
      </c>
      <c r="DDM11">
        <f t="shared" ca="1" si="144"/>
        <v>6</v>
      </c>
      <c r="DDN11">
        <f t="shared" ca="1" si="144"/>
        <v>6</v>
      </c>
      <c r="DDO11">
        <f t="shared" ca="1" si="144"/>
        <v>6</v>
      </c>
      <c r="DDP11">
        <f t="shared" ca="1" si="144"/>
        <v>6</v>
      </c>
      <c r="DDQ11">
        <f t="shared" ca="1" si="144"/>
        <v>6</v>
      </c>
      <c r="DDR11">
        <f t="shared" ca="1" si="144"/>
        <v>6</v>
      </c>
      <c r="DDS11">
        <f t="shared" ca="1" si="144"/>
        <v>6</v>
      </c>
      <c r="DDT11">
        <f t="shared" ca="1" si="144"/>
        <v>6</v>
      </c>
      <c r="DDU11">
        <f t="shared" ca="1" si="144"/>
        <v>6</v>
      </c>
      <c r="DDV11">
        <f t="shared" ca="1" si="144"/>
        <v>6</v>
      </c>
      <c r="DDW11">
        <f t="shared" ca="1" si="144"/>
        <v>6</v>
      </c>
      <c r="DDX11">
        <f t="shared" ca="1" si="144"/>
        <v>6</v>
      </c>
      <c r="DDY11">
        <f t="shared" ca="1" si="144"/>
        <v>6</v>
      </c>
      <c r="DDZ11">
        <f t="shared" ca="1" si="144"/>
        <v>6</v>
      </c>
      <c r="DEA11">
        <f t="shared" ca="1" si="144"/>
        <v>6</v>
      </c>
      <c r="DEB11">
        <f t="shared" ca="1" si="144"/>
        <v>6</v>
      </c>
      <c r="DEC11">
        <f t="shared" ca="1" si="144"/>
        <v>6</v>
      </c>
      <c r="DED11">
        <f t="shared" ca="1" si="144"/>
        <v>6</v>
      </c>
      <c r="DEE11">
        <f t="shared" ca="1" si="144"/>
        <v>6</v>
      </c>
      <c r="DEF11">
        <f t="shared" ca="1" si="144"/>
        <v>6</v>
      </c>
      <c r="DEG11">
        <f t="shared" ca="1" si="144"/>
        <v>6</v>
      </c>
      <c r="DEH11">
        <f t="shared" ca="1" si="144"/>
        <v>6</v>
      </c>
      <c r="DEI11">
        <f t="shared" ca="1" si="144"/>
        <v>6</v>
      </c>
      <c r="DEJ11">
        <f t="shared" ca="1" si="144"/>
        <v>6</v>
      </c>
      <c r="DEK11">
        <f t="shared" ca="1" si="144"/>
        <v>6</v>
      </c>
      <c r="DEL11">
        <f t="shared" ca="1" si="144"/>
        <v>6</v>
      </c>
      <c r="DEM11">
        <f t="shared" ca="1" si="144"/>
        <v>6</v>
      </c>
      <c r="DEN11">
        <f t="shared" ca="1" si="144"/>
        <v>6</v>
      </c>
      <c r="DEO11">
        <f t="shared" ca="1" si="144"/>
        <v>6</v>
      </c>
      <c r="DEP11">
        <f t="shared" ca="1" si="144"/>
        <v>6</v>
      </c>
      <c r="DEQ11">
        <f t="shared" ca="1" si="144"/>
        <v>6</v>
      </c>
      <c r="DER11">
        <f t="shared" ca="1" si="144"/>
        <v>6</v>
      </c>
      <c r="DES11">
        <f t="shared" ca="1" si="144"/>
        <v>6</v>
      </c>
      <c r="DET11">
        <f t="shared" ca="1" si="144"/>
        <v>6</v>
      </c>
      <c r="DEU11">
        <f t="shared" ca="1" si="144"/>
        <v>6</v>
      </c>
      <c r="DEV11">
        <f t="shared" ca="1" si="144"/>
        <v>6</v>
      </c>
      <c r="DEW11">
        <f t="shared" ca="1" si="144"/>
        <v>6</v>
      </c>
      <c r="DEX11">
        <f t="shared" ca="1" si="144"/>
        <v>6</v>
      </c>
      <c r="DEY11">
        <f t="shared" ca="1" si="144"/>
        <v>6</v>
      </c>
      <c r="DEZ11">
        <f t="shared" ca="1" si="144"/>
        <v>6</v>
      </c>
      <c r="DFA11">
        <f t="shared" ca="1" si="144"/>
        <v>6</v>
      </c>
      <c r="DFB11">
        <f t="shared" ca="1" si="144"/>
        <v>6</v>
      </c>
      <c r="DFC11">
        <f t="shared" ca="1" si="144"/>
        <v>6</v>
      </c>
      <c r="DFD11">
        <f t="shared" ca="1" si="144"/>
        <v>6</v>
      </c>
      <c r="DFE11">
        <f t="shared" ca="1" si="144"/>
        <v>6</v>
      </c>
      <c r="DFF11">
        <f t="shared" ca="1" si="144"/>
        <v>6</v>
      </c>
      <c r="DFG11">
        <f t="shared" ca="1" si="144"/>
        <v>6</v>
      </c>
      <c r="DFH11">
        <f t="shared" ca="1" si="144"/>
        <v>6</v>
      </c>
      <c r="DFI11">
        <f t="shared" ca="1" si="144"/>
        <v>6</v>
      </c>
      <c r="DFJ11">
        <f t="shared" ca="1" si="144"/>
        <v>6</v>
      </c>
      <c r="DFK11">
        <f t="shared" ca="1" si="144"/>
        <v>6</v>
      </c>
      <c r="DFL11">
        <f t="shared" ca="1" si="144"/>
        <v>6</v>
      </c>
      <c r="DFM11">
        <f t="shared" ca="1" si="144"/>
        <v>6</v>
      </c>
      <c r="DFN11">
        <f t="shared" ca="1" si="144"/>
        <v>6</v>
      </c>
      <c r="DFO11">
        <f t="shared" ca="1" si="144"/>
        <v>6</v>
      </c>
      <c r="DFP11">
        <f t="shared" ca="1" si="144"/>
        <v>6</v>
      </c>
      <c r="DFQ11">
        <f t="shared" ca="1" si="144"/>
        <v>6</v>
      </c>
      <c r="DFR11">
        <f t="shared" ca="1" si="144"/>
        <v>6</v>
      </c>
      <c r="DFS11">
        <f t="shared" ca="1" si="144"/>
        <v>6</v>
      </c>
      <c r="DFT11">
        <f t="shared" ca="1" si="144"/>
        <v>6</v>
      </c>
      <c r="DFU11">
        <f t="shared" ca="1" si="144"/>
        <v>6</v>
      </c>
      <c r="DFV11">
        <f t="shared" ca="1" si="144"/>
        <v>6</v>
      </c>
      <c r="DFW11">
        <f t="shared" ref="DFW11:DIH11" ca="1" si="145">$B11+IF(READTYPE=1,IF(DFW$7&lt;ClkActivationTime_ns,0,IF(MOD(ROUND((DFW$7-ClkActivationTime_ns),1),CLK_Period)&gt;=(CLK_Period/2),0,1)),0)</f>
        <v>6</v>
      </c>
      <c r="DFX11">
        <f t="shared" ca="1" si="145"/>
        <v>6</v>
      </c>
      <c r="DFY11">
        <f t="shared" ca="1" si="145"/>
        <v>6</v>
      </c>
      <c r="DFZ11">
        <f t="shared" ca="1" si="145"/>
        <v>6</v>
      </c>
      <c r="DGA11">
        <f t="shared" ca="1" si="145"/>
        <v>6</v>
      </c>
      <c r="DGB11">
        <f t="shared" ca="1" si="145"/>
        <v>6</v>
      </c>
      <c r="DGC11">
        <f t="shared" ca="1" si="145"/>
        <v>6</v>
      </c>
      <c r="DGD11">
        <f t="shared" ca="1" si="145"/>
        <v>6</v>
      </c>
      <c r="DGE11">
        <f t="shared" ca="1" si="145"/>
        <v>6</v>
      </c>
      <c r="DGF11">
        <f t="shared" ca="1" si="145"/>
        <v>6</v>
      </c>
      <c r="DGG11">
        <f t="shared" ca="1" si="145"/>
        <v>6</v>
      </c>
      <c r="DGH11">
        <f t="shared" ca="1" si="145"/>
        <v>6</v>
      </c>
      <c r="DGI11">
        <f t="shared" ca="1" si="145"/>
        <v>6</v>
      </c>
      <c r="DGJ11">
        <f t="shared" ca="1" si="145"/>
        <v>6</v>
      </c>
      <c r="DGK11">
        <f t="shared" ca="1" si="145"/>
        <v>6</v>
      </c>
      <c r="DGL11">
        <f t="shared" ca="1" si="145"/>
        <v>6</v>
      </c>
      <c r="DGM11">
        <f t="shared" ca="1" si="145"/>
        <v>6</v>
      </c>
      <c r="DGN11">
        <f t="shared" ca="1" si="145"/>
        <v>6</v>
      </c>
      <c r="DGO11">
        <f t="shared" ca="1" si="145"/>
        <v>6</v>
      </c>
      <c r="DGP11">
        <f t="shared" ca="1" si="145"/>
        <v>6</v>
      </c>
      <c r="DGQ11">
        <f t="shared" ca="1" si="145"/>
        <v>6</v>
      </c>
      <c r="DGR11">
        <f t="shared" ca="1" si="145"/>
        <v>6</v>
      </c>
      <c r="DGS11">
        <f t="shared" ca="1" si="145"/>
        <v>6</v>
      </c>
      <c r="DGT11">
        <f t="shared" ca="1" si="145"/>
        <v>6</v>
      </c>
      <c r="DGU11">
        <f t="shared" ca="1" si="145"/>
        <v>6</v>
      </c>
      <c r="DGV11">
        <f t="shared" ca="1" si="145"/>
        <v>6</v>
      </c>
      <c r="DGW11">
        <f t="shared" ca="1" si="145"/>
        <v>6</v>
      </c>
      <c r="DGX11">
        <f t="shared" ca="1" si="145"/>
        <v>6</v>
      </c>
      <c r="DGY11">
        <f t="shared" ca="1" si="145"/>
        <v>6</v>
      </c>
      <c r="DGZ11">
        <f t="shared" ca="1" si="145"/>
        <v>6</v>
      </c>
      <c r="DHA11">
        <f t="shared" ca="1" si="145"/>
        <v>6</v>
      </c>
      <c r="DHB11">
        <f t="shared" ca="1" si="145"/>
        <v>6</v>
      </c>
      <c r="DHC11">
        <f t="shared" ca="1" si="145"/>
        <v>6</v>
      </c>
      <c r="DHD11">
        <f t="shared" ca="1" si="145"/>
        <v>6</v>
      </c>
      <c r="DHE11">
        <f t="shared" ca="1" si="145"/>
        <v>6</v>
      </c>
      <c r="DHF11">
        <f t="shared" ca="1" si="145"/>
        <v>6</v>
      </c>
      <c r="DHG11">
        <f t="shared" ca="1" si="145"/>
        <v>6</v>
      </c>
      <c r="DHH11">
        <f t="shared" ca="1" si="145"/>
        <v>6</v>
      </c>
      <c r="DHI11">
        <f t="shared" ca="1" si="145"/>
        <v>6</v>
      </c>
      <c r="DHJ11">
        <f t="shared" ca="1" si="145"/>
        <v>6</v>
      </c>
      <c r="DHK11">
        <f t="shared" ca="1" si="145"/>
        <v>6</v>
      </c>
      <c r="DHL11">
        <f t="shared" ca="1" si="145"/>
        <v>6</v>
      </c>
      <c r="DHM11">
        <f t="shared" ca="1" si="145"/>
        <v>6</v>
      </c>
      <c r="DHN11">
        <f t="shared" ca="1" si="145"/>
        <v>6</v>
      </c>
      <c r="DHO11">
        <f t="shared" ca="1" si="145"/>
        <v>6</v>
      </c>
      <c r="DHP11">
        <f t="shared" ca="1" si="145"/>
        <v>6</v>
      </c>
      <c r="DHQ11">
        <f t="shared" ca="1" si="145"/>
        <v>6</v>
      </c>
      <c r="DHR11">
        <f t="shared" ca="1" si="145"/>
        <v>6</v>
      </c>
      <c r="DHS11">
        <f t="shared" ca="1" si="145"/>
        <v>6</v>
      </c>
      <c r="DHT11">
        <f t="shared" ca="1" si="145"/>
        <v>6</v>
      </c>
      <c r="DHU11">
        <f t="shared" ca="1" si="145"/>
        <v>6</v>
      </c>
      <c r="DHV11">
        <f t="shared" ca="1" si="145"/>
        <v>6</v>
      </c>
      <c r="DHW11">
        <f t="shared" ca="1" si="145"/>
        <v>6</v>
      </c>
      <c r="DHX11">
        <f t="shared" ca="1" si="145"/>
        <v>6</v>
      </c>
      <c r="DHY11">
        <f t="shared" ca="1" si="145"/>
        <v>6</v>
      </c>
      <c r="DHZ11">
        <f t="shared" ca="1" si="145"/>
        <v>6</v>
      </c>
      <c r="DIA11">
        <f t="shared" ca="1" si="145"/>
        <v>6</v>
      </c>
      <c r="DIB11">
        <f t="shared" ca="1" si="145"/>
        <v>6</v>
      </c>
      <c r="DIC11">
        <f t="shared" ca="1" si="145"/>
        <v>6</v>
      </c>
      <c r="DID11">
        <f t="shared" ca="1" si="145"/>
        <v>6</v>
      </c>
      <c r="DIE11">
        <f t="shared" ca="1" si="145"/>
        <v>6</v>
      </c>
      <c r="DIF11">
        <f t="shared" ca="1" si="145"/>
        <v>6</v>
      </c>
      <c r="DIG11">
        <f t="shared" ca="1" si="145"/>
        <v>6</v>
      </c>
      <c r="DIH11">
        <f t="shared" ca="1" si="145"/>
        <v>6</v>
      </c>
      <c r="DII11">
        <f t="shared" ref="DII11:DKT11" ca="1" si="146">$B11+IF(READTYPE=1,IF(DII$7&lt;ClkActivationTime_ns,0,IF(MOD(ROUND((DII$7-ClkActivationTime_ns),1),CLK_Period)&gt;=(CLK_Period/2),0,1)),0)</f>
        <v>6</v>
      </c>
      <c r="DIJ11">
        <f t="shared" ca="1" si="146"/>
        <v>6</v>
      </c>
      <c r="DIK11">
        <f t="shared" ca="1" si="146"/>
        <v>6</v>
      </c>
      <c r="DIL11">
        <f t="shared" ca="1" si="146"/>
        <v>6</v>
      </c>
      <c r="DIM11">
        <f t="shared" ca="1" si="146"/>
        <v>6</v>
      </c>
      <c r="DIN11">
        <f t="shared" ca="1" si="146"/>
        <v>6</v>
      </c>
      <c r="DIO11">
        <f t="shared" ca="1" si="146"/>
        <v>6</v>
      </c>
      <c r="DIP11">
        <f t="shared" ca="1" si="146"/>
        <v>6</v>
      </c>
      <c r="DIQ11">
        <f t="shared" ca="1" si="146"/>
        <v>6</v>
      </c>
      <c r="DIR11">
        <f t="shared" ca="1" si="146"/>
        <v>6</v>
      </c>
      <c r="DIS11">
        <f t="shared" ca="1" si="146"/>
        <v>6</v>
      </c>
      <c r="DIT11">
        <f t="shared" ca="1" si="146"/>
        <v>6</v>
      </c>
      <c r="DIU11">
        <f t="shared" ca="1" si="146"/>
        <v>6</v>
      </c>
      <c r="DIV11">
        <f t="shared" ca="1" si="146"/>
        <v>6</v>
      </c>
      <c r="DIW11">
        <f t="shared" ca="1" si="146"/>
        <v>6</v>
      </c>
      <c r="DIX11">
        <f t="shared" ca="1" si="146"/>
        <v>6</v>
      </c>
      <c r="DIY11">
        <f t="shared" ca="1" si="146"/>
        <v>6</v>
      </c>
      <c r="DIZ11">
        <f t="shared" ca="1" si="146"/>
        <v>6</v>
      </c>
      <c r="DJA11">
        <f t="shared" ca="1" si="146"/>
        <v>6</v>
      </c>
      <c r="DJB11">
        <f t="shared" ca="1" si="146"/>
        <v>6</v>
      </c>
      <c r="DJC11">
        <f t="shared" ca="1" si="146"/>
        <v>6</v>
      </c>
      <c r="DJD11">
        <f t="shared" ca="1" si="146"/>
        <v>6</v>
      </c>
      <c r="DJE11">
        <f t="shared" ca="1" si="146"/>
        <v>6</v>
      </c>
      <c r="DJF11">
        <f t="shared" ca="1" si="146"/>
        <v>6</v>
      </c>
      <c r="DJG11">
        <f t="shared" ca="1" si="146"/>
        <v>6</v>
      </c>
      <c r="DJH11">
        <f t="shared" ca="1" si="146"/>
        <v>6</v>
      </c>
      <c r="DJI11">
        <f t="shared" ca="1" si="146"/>
        <v>6</v>
      </c>
      <c r="DJJ11">
        <f t="shared" ca="1" si="146"/>
        <v>6</v>
      </c>
      <c r="DJK11">
        <f t="shared" ca="1" si="146"/>
        <v>6</v>
      </c>
      <c r="DJL11">
        <f t="shared" ca="1" si="146"/>
        <v>6</v>
      </c>
      <c r="DJM11">
        <f t="shared" ca="1" si="146"/>
        <v>6</v>
      </c>
      <c r="DJN11">
        <f t="shared" ca="1" si="146"/>
        <v>6</v>
      </c>
      <c r="DJO11">
        <f t="shared" ca="1" si="146"/>
        <v>6</v>
      </c>
      <c r="DJP11">
        <f t="shared" ca="1" si="146"/>
        <v>6</v>
      </c>
      <c r="DJQ11">
        <f t="shared" ca="1" si="146"/>
        <v>6</v>
      </c>
      <c r="DJR11">
        <f t="shared" ca="1" si="146"/>
        <v>6</v>
      </c>
      <c r="DJS11">
        <f t="shared" ca="1" si="146"/>
        <v>6</v>
      </c>
      <c r="DJT11">
        <f t="shared" ca="1" si="146"/>
        <v>6</v>
      </c>
      <c r="DJU11">
        <f t="shared" ca="1" si="146"/>
        <v>6</v>
      </c>
      <c r="DJV11">
        <f t="shared" ca="1" si="146"/>
        <v>6</v>
      </c>
      <c r="DJW11">
        <f t="shared" ca="1" si="146"/>
        <v>6</v>
      </c>
      <c r="DJX11">
        <f t="shared" ca="1" si="146"/>
        <v>6</v>
      </c>
      <c r="DJY11">
        <f t="shared" ca="1" si="146"/>
        <v>6</v>
      </c>
      <c r="DJZ11">
        <f t="shared" ca="1" si="146"/>
        <v>6</v>
      </c>
      <c r="DKA11">
        <f t="shared" ca="1" si="146"/>
        <v>6</v>
      </c>
      <c r="DKB11">
        <f t="shared" ca="1" si="146"/>
        <v>6</v>
      </c>
      <c r="DKC11">
        <f t="shared" ca="1" si="146"/>
        <v>6</v>
      </c>
      <c r="DKD11">
        <f t="shared" ca="1" si="146"/>
        <v>6</v>
      </c>
      <c r="DKE11">
        <f t="shared" ca="1" si="146"/>
        <v>6</v>
      </c>
      <c r="DKF11">
        <f t="shared" ca="1" si="146"/>
        <v>6</v>
      </c>
      <c r="DKG11">
        <f t="shared" ca="1" si="146"/>
        <v>6</v>
      </c>
      <c r="DKH11">
        <f t="shared" ca="1" si="146"/>
        <v>6</v>
      </c>
      <c r="DKI11">
        <f t="shared" ca="1" si="146"/>
        <v>6</v>
      </c>
      <c r="DKJ11">
        <f t="shared" ca="1" si="146"/>
        <v>6</v>
      </c>
      <c r="DKK11">
        <f t="shared" ca="1" si="146"/>
        <v>6</v>
      </c>
      <c r="DKL11">
        <f t="shared" ca="1" si="146"/>
        <v>6</v>
      </c>
      <c r="DKM11">
        <f t="shared" ca="1" si="146"/>
        <v>6</v>
      </c>
      <c r="DKN11">
        <f t="shared" ca="1" si="146"/>
        <v>6</v>
      </c>
      <c r="DKO11">
        <f t="shared" ca="1" si="146"/>
        <v>6</v>
      </c>
      <c r="DKP11">
        <f t="shared" ca="1" si="146"/>
        <v>6</v>
      </c>
      <c r="DKQ11">
        <f t="shared" ca="1" si="146"/>
        <v>6</v>
      </c>
      <c r="DKR11">
        <f t="shared" ca="1" si="146"/>
        <v>6</v>
      </c>
      <c r="DKS11">
        <f t="shared" ca="1" si="146"/>
        <v>6</v>
      </c>
      <c r="DKT11">
        <f t="shared" ca="1" si="146"/>
        <v>6</v>
      </c>
      <c r="DKU11">
        <f t="shared" ref="DKU11:DNF11" ca="1" si="147">$B11+IF(READTYPE=1,IF(DKU$7&lt;ClkActivationTime_ns,0,IF(MOD(ROUND((DKU$7-ClkActivationTime_ns),1),CLK_Period)&gt;=(CLK_Period/2),0,1)),0)</f>
        <v>6</v>
      </c>
      <c r="DKV11">
        <f t="shared" ca="1" si="147"/>
        <v>6</v>
      </c>
      <c r="DKW11">
        <f t="shared" ca="1" si="147"/>
        <v>6</v>
      </c>
      <c r="DKX11">
        <f t="shared" ca="1" si="147"/>
        <v>6</v>
      </c>
      <c r="DKY11">
        <f t="shared" ca="1" si="147"/>
        <v>6</v>
      </c>
      <c r="DKZ11">
        <f t="shared" ca="1" si="147"/>
        <v>6</v>
      </c>
      <c r="DLA11">
        <f t="shared" ca="1" si="147"/>
        <v>6</v>
      </c>
      <c r="DLB11">
        <f t="shared" ca="1" si="147"/>
        <v>6</v>
      </c>
      <c r="DLC11">
        <f t="shared" ca="1" si="147"/>
        <v>6</v>
      </c>
      <c r="DLD11">
        <f t="shared" ca="1" si="147"/>
        <v>6</v>
      </c>
      <c r="DLE11">
        <f t="shared" ca="1" si="147"/>
        <v>6</v>
      </c>
      <c r="DLF11">
        <f t="shared" ca="1" si="147"/>
        <v>6</v>
      </c>
      <c r="DLG11">
        <f t="shared" ca="1" si="147"/>
        <v>6</v>
      </c>
      <c r="DLH11">
        <f t="shared" ca="1" si="147"/>
        <v>6</v>
      </c>
      <c r="DLI11">
        <f t="shared" ca="1" si="147"/>
        <v>6</v>
      </c>
      <c r="DLJ11">
        <f t="shared" ca="1" si="147"/>
        <v>6</v>
      </c>
      <c r="DLK11">
        <f t="shared" ca="1" si="147"/>
        <v>6</v>
      </c>
      <c r="DLL11">
        <f t="shared" ca="1" si="147"/>
        <v>6</v>
      </c>
      <c r="DLM11">
        <f t="shared" ca="1" si="147"/>
        <v>6</v>
      </c>
      <c r="DLN11">
        <f t="shared" ca="1" si="147"/>
        <v>6</v>
      </c>
      <c r="DLO11">
        <f t="shared" ca="1" si="147"/>
        <v>6</v>
      </c>
      <c r="DLP11">
        <f t="shared" ca="1" si="147"/>
        <v>6</v>
      </c>
      <c r="DLQ11">
        <f t="shared" ca="1" si="147"/>
        <v>6</v>
      </c>
      <c r="DLR11">
        <f t="shared" ca="1" si="147"/>
        <v>6</v>
      </c>
      <c r="DLS11">
        <f t="shared" ca="1" si="147"/>
        <v>6</v>
      </c>
      <c r="DLT11">
        <f t="shared" ca="1" si="147"/>
        <v>6</v>
      </c>
      <c r="DLU11">
        <f t="shared" ca="1" si="147"/>
        <v>6</v>
      </c>
      <c r="DLV11">
        <f t="shared" ca="1" si="147"/>
        <v>6</v>
      </c>
      <c r="DLW11">
        <f t="shared" ca="1" si="147"/>
        <v>6</v>
      </c>
      <c r="DLX11">
        <f t="shared" ca="1" si="147"/>
        <v>6</v>
      </c>
      <c r="DLY11">
        <f t="shared" ca="1" si="147"/>
        <v>6</v>
      </c>
      <c r="DLZ11">
        <f t="shared" ca="1" si="147"/>
        <v>6</v>
      </c>
      <c r="DMA11">
        <f t="shared" ca="1" si="147"/>
        <v>6</v>
      </c>
      <c r="DMB11">
        <f t="shared" ca="1" si="147"/>
        <v>6</v>
      </c>
      <c r="DMC11">
        <f t="shared" ca="1" si="147"/>
        <v>6</v>
      </c>
      <c r="DMD11">
        <f t="shared" ca="1" si="147"/>
        <v>6</v>
      </c>
      <c r="DME11">
        <f t="shared" ca="1" si="147"/>
        <v>6</v>
      </c>
      <c r="DMF11">
        <f t="shared" ca="1" si="147"/>
        <v>6</v>
      </c>
      <c r="DMG11">
        <f t="shared" ca="1" si="147"/>
        <v>6</v>
      </c>
      <c r="DMH11">
        <f t="shared" ca="1" si="147"/>
        <v>6</v>
      </c>
      <c r="DMI11">
        <f t="shared" ca="1" si="147"/>
        <v>6</v>
      </c>
      <c r="DMJ11">
        <f t="shared" ca="1" si="147"/>
        <v>6</v>
      </c>
      <c r="DMK11">
        <f t="shared" ca="1" si="147"/>
        <v>6</v>
      </c>
      <c r="DML11">
        <f t="shared" ca="1" si="147"/>
        <v>6</v>
      </c>
      <c r="DMM11">
        <f t="shared" ca="1" si="147"/>
        <v>6</v>
      </c>
      <c r="DMN11">
        <f t="shared" ca="1" si="147"/>
        <v>6</v>
      </c>
      <c r="DMO11">
        <f t="shared" ca="1" si="147"/>
        <v>6</v>
      </c>
      <c r="DMP11">
        <f t="shared" ca="1" si="147"/>
        <v>6</v>
      </c>
      <c r="DMQ11">
        <f t="shared" ca="1" si="147"/>
        <v>6</v>
      </c>
      <c r="DMR11">
        <f t="shared" ca="1" si="147"/>
        <v>6</v>
      </c>
      <c r="DMS11">
        <f t="shared" ca="1" si="147"/>
        <v>6</v>
      </c>
      <c r="DMT11">
        <f t="shared" ca="1" si="147"/>
        <v>6</v>
      </c>
      <c r="DMU11">
        <f t="shared" ca="1" si="147"/>
        <v>6</v>
      </c>
      <c r="DMV11">
        <f t="shared" ca="1" si="147"/>
        <v>6</v>
      </c>
      <c r="DMW11">
        <f t="shared" ca="1" si="147"/>
        <v>6</v>
      </c>
      <c r="DMX11">
        <f t="shared" ca="1" si="147"/>
        <v>6</v>
      </c>
      <c r="DMY11">
        <f t="shared" ca="1" si="147"/>
        <v>6</v>
      </c>
      <c r="DMZ11">
        <f t="shared" ca="1" si="147"/>
        <v>6</v>
      </c>
      <c r="DNA11">
        <f t="shared" ca="1" si="147"/>
        <v>6</v>
      </c>
      <c r="DNB11">
        <f t="shared" ca="1" si="147"/>
        <v>6</v>
      </c>
      <c r="DNC11">
        <f t="shared" ca="1" si="147"/>
        <v>6</v>
      </c>
      <c r="DND11">
        <f t="shared" ca="1" si="147"/>
        <v>6</v>
      </c>
      <c r="DNE11">
        <f t="shared" ca="1" si="147"/>
        <v>6</v>
      </c>
      <c r="DNF11">
        <f t="shared" ca="1" si="147"/>
        <v>6</v>
      </c>
      <c r="DNG11">
        <f t="shared" ref="DNG11:DOK11" ca="1" si="148">$B11+IF(READTYPE=1,IF(DNG$7&lt;ClkActivationTime_ns,0,IF(MOD(ROUND((DNG$7-ClkActivationTime_ns),1),CLK_Period)&gt;=(CLK_Period/2),0,1)),0)</f>
        <v>6</v>
      </c>
      <c r="DNH11">
        <f t="shared" ca="1" si="148"/>
        <v>6</v>
      </c>
      <c r="DNI11">
        <f t="shared" ca="1" si="148"/>
        <v>6</v>
      </c>
      <c r="DNJ11">
        <f t="shared" ca="1" si="148"/>
        <v>6</v>
      </c>
      <c r="DNK11">
        <f t="shared" ca="1" si="148"/>
        <v>6</v>
      </c>
      <c r="DNL11">
        <f t="shared" ca="1" si="148"/>
        <v>6</v>
      </c>
      <c r="DNM11">
        <f t="shared" ca="1" si="148"/>
        <v>6</v>
      </c>
      <c r="DNN11">
        <f t="shared" ca="1" si="148"/>
        <v>6</v>
      </c>
      <c r="DNO11">
        <f t="shared" ca="1" si="148"/>
        <v>6</v>
      </c>
      <c r="DNP11">
        <f t="shared" ca="1" si="148"/>
        <v>6</v>
      </c>
      <c r="DNQ11">
        <f t="shared" ca="1" si="148"/>
        <v>6</v>
      </c>
      <c r="DNR11">
        <f t="shared" ca="1" si="148"/>
        <v>6</v>
      </c>
      <c r="DNS11">
        <f t="shared" ca="1" si="148"/>
        <v>6</v>
      </c>
      <c r="DNT11">
        <f t="shared" ca="1" si="148"/>
        <v>6</v>
      </c>
      <c r="DNU11">
        <f t="shared" ca="1" si="148"/>
        <v>6</v>
      </c>
      <c r="DNV11">
        <f t="shared" ca="1" si="148"/>
        <v>6</v>
      </c>
      <c r="DNW11">
        <f t="shared" ca="1" si="148"/>
        <v>6</v>
      </c>
      <c r="DNX11">
        <f t="shared" ca="1" si="148"/>
        <v>6</v>
      </c>
      <c r="DNY11">
        <f t="shared" ca="1" si="148"/>
        <v>6</v>
      </c>
      <c r="DNZ11">
        <f t="shared" ca="1" si="148"/>
        <v>6</v>
      </c>
      <c r="DOA11">
        <f t="shared" ca="1" si="148"/>
        <v>6</v>
      </c>
      <c r="DOB11">
        <f t="shared" ca="1" si="148"/>
        <v>6</v>
      </c>
      <c r="DOC11">
        <f t="shared" ca="1" si="148"/>
        <v>6</v>
      </c>
      <c r="DOD11">
        <f t="shared" ca="1" si="148"/>
        <v>6</v>
      </c>
      <c r="DOE11">
        <f t="shared" ca="1" si="148"/>
        <v>6</v>
      </c>
      <c r="DOF11">
        <f t="shared" ca="1" si="148"/>
        <v>6</v>
      </c>
      <c r="DOG11">
        <f t="shared" ca="1" si="148"/>
        <v>6</v>
      </c>
      <c r="DOH11">
        <f t="shared" ca="1" si="148"/>
        <v>6</v>
      </c>
      <c r="DOI11">
        <f t="shared" ca="1" si="148"/>
        <v>6</v>
      </c>
      <c r="DOJ11">
        <f t="shared" ca="1" si="148"/>
        <v>6</v>
      </c>
      <c r="DOK11">
        <f t="shared" ca="1" si="148"/>
        <v>6</v>
      </c>
    </row>
    <row r="12" spans="1:16384">
      <c r="A12" t="s">
        <v>357</v>
      </c>
      <c r="B12">
        <v>4</v>
      </c>
      <c r="C12">
        <f t="shared" ref="C12:BN12" ca="1" si="149">$B12+IF(C$7&lt;CSn_high_before_low_ns,1,IF(C$7&lt;RD_CSn_offtime_ns,0,1))</f>
        <v>5</v>
      </c>
      <c r="D12">
        <f t="shared" ca="1" si="149"/>
        <v>4</v>
      </c>
      <c r="E12">
        <f t="shared" ca="1" si="149"/>
        <v>4</v>
      </c>
      <c r="F12">
        <f t="shared" ca="1" si="149"/>
        <v>4</v>
      </c>
      <c r="G12">
        <f t="shared" ca="1" si="149"/>
        <v>4</v>
      </c>
      <c r="H12">
        <f t="shared" ca="1" si="149"/>
        <v>4</v>
      </c>
      <c r="I12">
        <f t="shared" ca="1" si="149"/>
        <v>4</v>
      </c>
      <c r="J12">
        <f t="shared" ca="1" si="149"/>
        <v>4</v>
      </c>
      <c r="K12">
        <f t="shared" ca="1" si="149"/>
        <v>4</v>
      </c>
      <c r="L12">
        <f t="shared" ca="1" si="149"/>
        <v>4</v>
      </c>
      <c r="M12">
        <f t="shared" ca="1" si="149"/>
        <v>4</v>
      </c>
      <c r="N12">
        <f t="shared" ca="1" si="149"/>
        <v>4</v>
      </c>
      <c r="O12">
        <f t="shared" ca="1" si="149"/>
        <v>4</v>
      </c>
      <c r="P12">
        <f t="shared" ca="1" si="149"/>
        <v>4</v>
      </c>
      <c r="Q12">
        <f t="shared" ca="1" si="149"/>
        <v>4</v>
      </c>
      <c r="R12">
        <f t="shared" ca="1" si="149"/>
        <v>4</v>
      </c>
      <c r="S12">
        <f t="shared" ca="1" si="149"/>
        <v>4</v>
      </c>
      <c r="T12">
        <f t="shared" ca="1" si="149"/>
        <v>4</v>
      </c>
      <c r="U12">
        <f t="shared" ca="1" si="149"/>
        <v>4</v>
      </c>
      <c r="V12">
        <f t="shared" ca="1" si="149"/>
        <v>4</v>
      </c>
      <c r="W12">
        <f t="shared" ca="1" si="149"/>
        <v>4</v>
      </c>
      <c r="X12">
        <f t="shared" ca="1" si="149"/>
        <v>4</v>
      </c>
      <c r="Y12">
        <f t="shared" ca="1" si="149"/>
        <v>4</v>
      </c>
      <c r="Z12">
        <f t="shared" ca="1" si="149"/>
        <v>4</v>
      </c>
      <c r="AA12">
        <f t="shared" ca="1" si="149"/>
        <v>4</v>
      </c>
      <c r="AB12">
        <f t="shared" ca="1" si="149"/>
        <v>4</v>
      </c>
      <c r="AC12">
        <f t="shared" ca="1" si="149"/>
        <v>4</v>
      </c>
      <c r="AD12">
        <f t="shared" ca="1" si="149"/>
        <v>4</v>
      </c>
      <c r="AE12">
        <f t="shared" ca="1" si="149"/>
        <v>4</v>
      </c>
      <c r="AF12">
        <f t="shared" ca="1" si="149"/>
        <v>4</v>
      </c>
      <c r="AG12">
        <f t="shared" ca="1" si="149"/>
        <v>4</v>
      </c>
      <c r="AH12">
        <f t="shared" ca="1" si="149"/>
        <v>4</v>
      </c>
      <c r="AI12">
        <f t="shared" ca="1" si="149"/>
        <v>4</v>
      </c>
      <c r="AJ12">
        <f t="shared" ca="1" si="149"/>
        <v>4</v>
      </c>
      <c r="AK12">
        <f t="shared" ca="1" si="149"/>
        <v>4</v>
      </c>
      <c r="AL12">
        <f t="shared" ca="1" si="149"/>
        <v>4</v>
      </c>
      <c r="AM12">
        <f t="shared" ca="1" si="149"/>
        <v>4</v>
      </c>
      <c r="AN12">
        <f t="shared" ca="1" si="149"/>
        <v>4</v>
      </c>
      <c r="AO12">
        <f t="shared" ca="1" si="149"/>
        <v>4</v>
      </c>
      <c r="AP12">
        <f t="shared" ca="1" si="149"/>
        <v>4</v>
      </c>
      <c r="AQ12">
        <f t="shared" ca="1" si="149"/>
        <v>4</v>
      </c>
      <c r="AR12">
        <f t="shared" ca="1" si="149"/>
        <v>4</v>
      </c>
      <c r="AS12">
        <f t="shared" ca="1" si="149"/>
        <v>4</v>
      </c>
      <c r="AT12">
        <f t="shared" ca="1" si="149"/>
        <v>4</v>
      </c>
      <c r="AU12">
        <f t="shared" ca="1" si="149"/>
        <v>4</v>
      </c>
      <c r="AV12">
        <f t="shared" ca="1" si="149"/>
        <v>4</v>
      </c>
      <c r="AW12">
        <f t="shared" ca="1" si="149"/>
        <v>4</v>
      </c>
      <c r="AX12">
        <f t="shared" ca="1" si="149"/>
        <v>4</v>
      </c>
      <c r="AY12">
        <f t="shared" ca="1" si="149"/>
        <v>4</v>
      </c>
      <c r="AZ12">
        <f t="shared" ca="1" si="149"/>
        <v>4</v>
      </c>
      <c r="BA12">
        <f t="shared" ca="1" si="149"/>
        <v>4</v>
      </c>
      <c r="BB12">
        <f t="shared" ca="1" si="149"/>
        <v>4</v>
      </c>
      <c r="BC12">
        <f t="shared" ca="1" si="149"/>
        <v>4</v>
      </c>
      <c r="BD12">
        <f t="shared" ca="1" si="149"/>
        <v>4</v>
      </c>
      <c r="BE12">
        <f t="shared" ca="1" si="149"/>
        <v>4</v>
      </c>
      <c r="BF12">
        <f t="shared" ca="1" si="149"/>
        <v>4</v>
      </c>
      <c r="BG12">
        <f t="shared" ca="1" si="149"/>
        <v>4</v>
      </c>
      <c r="BH12">
        <f t="shared" ca="1" si="149"/>
        <v>4</v>
      </c>
      <c r="BI12">
        <f t="shared" ca="1" si="149"/>
        <v>4</v>
      </c>
      <c r="BJ12">
        <f t="shared" ca="1" si="149"/>
        <v>4</v>
      </c>
      <c r="BK12">
        <f t="shared" ca="1" si="149"/>
        <v>4</v>
      </c>
      <c r="BL12">
        <f t="shared" ca="1" si="149"/>
        <v>4</v>
      </c>
      <c r="BM12">
        <f t="shared" ca="1" si="149"/>
        <v>4</v>
      </c>
      <c r="BN12">
        <f t="shared" ca="1" si="149"/>
        <v>4</v>
      </c>
      <c r="BO12">
        <f t="shared" ref="BO12:DZ12" ca="1" si="150">$B12+IF(BO$7&lt;CSn_high_before_low_ns,1,IF(BO$7&lt;RD_CSn_offtime_ns,0,1))</f>
        <v>4</v>
      </c>
      <c r="BP12">
        <f t="shared" ca="1" si="150"/>
        <v>4</v>
      </c>
      <c r="BQ12">
        <f t="shared" ca="1" si="150"/>
        <v>4</v>
      </c>
      <c r="BR12">
        <f t="shared" ca="1" si="150"/>
        <v>4</v>
      </c>
      <c r="BS12">
        <f t="shared" ca="1" si="150"/>
        <v>4</v>
      </c>
      <c r="BT12">
        <f t="shared" ca="1" si="150"/>
        <v>4</v>
      </c>
      <c r="BU12">
        <f t="shared" ca="1" si="150"/>
        <v>4</v>
      </c>
      <c r="BV12">
        <f t="shared" ca="1" si="150"/>
        <v>4</v>
      </c>
      <c r="BW12">
        <f t="shared" ca="1" si="150"/>
        <v>4</v>
      </c>
      <c r="BX12">
        <f t="shared" ca="1" si="150"/>
        <v>4</v>
      </c>
      <c r="BY12">
        <f t="shared" ca="1" si="150"/>
        <v>4</v>
      </c>
      <c r="BZ12">
        <f t="shared" ca="1" si="150"/>
        <v>4</v>
      </c>
      <c r="CA12">
        <f t="shared" ca="1" si="150"/>
        <v>4</v>
      </c>
      <c r="CB12">
        <f t="shared" ca="1" si="150"/>
        <v>4</v>
      </c>
      <c r="CC12">
        <f t="shared" ca="1" si="150"/>
        <v>4</v>
      </c>
      <c r="CD12">
        <f t="shared" ca="1" si="150"/>
        <v>4</v>
      </c>
      <c r="CE12">
        <f t="shared" ca="1" si="150"/>
        <v>4</v>
      </c>
      <c r="CF12">
        <f t="shared" ca="1" si="150"/>
        <v>4</v>
      </c>
      <c r="CG12">
        <f t="shared" ca="1" si="150"/>
        <v>4</v>
      </c>
      <c r="CH12">
        <f t="shared" ca="1" si="150"/>
        <v>4</v>
      </c>
      <c r="CI12">
        <f t="shared" ca="1" si="150"/>
        <v>4</v>
      </c>
      <c r="CJ12">
        <f t="shared" ca="1" si="150"/>
        <v>4</v>
      </c>
      <c r="CK12">
        <f t="shared" ca="1" si="150"/>
        <v>4</v>
      </c>
      <c r="CL12">
        <f t="shared" ca="1" si="150"/>
        <v>4</v>
      </c>
      <c r="CM12">
        <f t="shared" ca="1" si="150"/>
        <v>4</v>
      </c>
      <c r="CN12">
        <f t="shared" ca="1" si="150"/>
        <v>4</v>
      </c>
      <c r="CO12">
        <f t="shared" ca="1" si="150"/>
        <v>4</v>
      </c>
      <c r="CP12">
        <f t="shared" ca="1" si="150"/>
        <v>4</v>
      </c>
      <c r="CQ12">
        <f t="shared" ca="1" si="150"/>
        <v>4</v>
      </c>
      <c r="CR12">
        <f t="shared" ca="1" si="150"/>
        <v>4</v>
      </c>
      <c r="CS12">
        <f t="shared" ca="1" si="150"/>
        <v>4</v>
      </c>
      <c r="CT12">
        <f t="shared" ca="1" si="150"/>
        <v>4</v>
      </c>
      <c r="CU12">
        <f t="shared" ca="1" si="150"/>
        <v>4</v>
      </c>
      <c r="CV12">
        <f t="shared" ca="1" si="150"/>
        <v>4</v>
      </c>
      <c r="CW12">
        <f t="shared" ca="1" si="150"/>
        <v>4</v>
      </c>
      <c r="CX12">
        <f t="shared" ca="1" si="150"/>
        <v>4</v>
      </c>
      <c r="CY12">
        <f t="shared" ca="1" si="150"/>
        <v>4</v>
      </c>
      <c r="CZ12">
        <f t="shared" ca="1" si="150"/>
        <v>4</v>
      </c>
      <c r="DA12">
        <f t="shared" ca="1" si="150"/>
        <v>4</v>
      </c>
      <c r="DB12">
        <f t="shared" ca="1" si="150"/>
        <v>4</v>
      </c>
      <c r="DC12">
        <f t="shared" ca="1" si="150"/>
        <v>4</v>
      </c>
      <c r="DD12">
        <f t="shared" ca="1" si="150"/>
        <v>4</v>
      </c>
      <c r="DE12">
        <f t="shared" ca="1" si="150"/>
        <v>4</v>
      </c>
      <c r="DF12">
        <f t="shared" ca="1" si="150"/>
        <v>4</v>
      </c>
      <c r="DG12">
        <f t="shared" ca="1" si="150"/>
        <v>4</v>
      </c>
      <c r="DH12">
        <f t="shared" ca="1" si="150"/>
        <v>4</v>
      </c>
      <c r="DI12">
        <f t="shared" ca="1" si="150"/>
        <v>4</v>
      </c>
      <c r="DJ12">
        <f t="shared" ca="1" si="150"/>
        <v>4</v>
      </c>
      <c r="DK12">
        <f t="shared" ca="1" si="150"/>
        <v>4</v>
      </c>
      <c r="DL12">
        <f t="shared" ca="1" si="150"/>
        <v>4</v>
      </c>
      <c r="DM12">
        <f t="shared" ca="1" si="150"/>
        <v>4</v>
      </c>
      <c r="DN12">
        <f t="shared" ca="1" si="150"/>
        <v>4</v>
      </c>
      <c r="DO12">
        <f t="shared" ca="1" si="150"/>
        <v>4</v>
      </c>
      <c r="DP12">
        <f t="shared" ca="1" si="150"/>
        <v>4</v>
      </c>
      <c r="DQ12">
        <f t="shared" ca="1" si="150"/>
        <v>4</v>
      </c>
      <c r="DR12">
        <f t="shared" ca="1" si="150"/>
        <v>4</v>
      </c>
      <c r="DS12">
        <f t="shared" ca="1" si="150"/>
        <v>4</v>
      </c>
      <c r="DT12">
        <f t="shared" ca="1" si="150"/>
        <v>4</v>
      </c>
      <c r="DU12">
        <f t="shared" ca="1" si="150"/>
        <v>4</v>
      </c>
      <c r="DV12">
        <f t="shared" ca="1" si="150"/>
        <v>4</v>
      </c>
      <c r="DW12">
        <f t="shared" ca="1" si="150"/>
        <v>4</v>
      </c>
      <c r="DX12">
        <f t="shared" ca="1" si="150"/>
        <v>4</v>
      </c>
      <c r="DY12">
        <f t="shared" ca="1" si="150"/>
        <v>4</v>
      </c>
      <c r="DZ12">
        <f t="shared" ca="1" si="150"/>
        <v>4</v>
      </c>
      <c r="EA12">
        <f t="shared" ref="EA12:GL12" ca="1" si="151">$B12+IF(EA$7&lt;CSn_high_before_low_ns,1,IF(EA$7&lt;RD_CSn_offtime_ns,0,1))</f>
        <v>4</v>
      </c>
      <c r="EB12">
        <f t="shared" ca="1" si="151"/>
        <v>4</v>
      </c>
      <c r="EC12">
        <f t="shared" ca="1" si="151"/>
        <v>4</v>
      </c>
      <c r="ED12">
        <f t="shared" ca="1" si="151"/>
        <v>4</v>
      </c>
      <c r="EE12">
        <f t="shared" ca="1" si="151"/>
        <v>4</v>
      </c>
      <c r="EF12">
        <f t="shared" ca="1" si="151"/>
        <v>4</v>
      </c>
      <c r="EG12">
        <f t="shared" ca="1" si="151"/>
        <v>4</v>
      </c>
      <c r="EH12">
        <f t="shared" ca="1" si="151"/>
        <v>4</v>
      </c>
      <c r="EI12">
        <f t="shared" ca="1" si="151"/>
        <v>4</v>
      </c>
      <c r="EJ12">
        <f t="shared" ca="1" si="151"/>
        <v>4</v>
      </c>
      <c r="EK12">
        <f t="shared" ca="1" si="151"/>
        <v>4</v>
      </c>
      <c r="EL12">
        <f t="shared" ca="1" si="151"/>
        <v>4</v>
      </c>
      <c r="EM12">
        <f t="shared" ca="1" si="151"/>
        <v>4</v>
      </c>
      <c r="EN12">
        <f t="shared" ca="1" si="151"/>
        <v>4</v>
      </c>
      <c r="EO12">
        <f t="shared" ca="1" si="151"/>
        <v>4</v>
      </c>
      <c r="EP12">
        <f t="shared" ca="1" si="151"/>
        <v>4</v>
      </c>
      <c r="EQ12">
        <f t="shared" ca="1" si="151"/>
        <v>4</v>
      </c>
      <c r="ER12">
        <f t="shared" ca="1" si="151"/>
        <v>4</v>
      </c>
      <c r="ES12">
        <f t="shared" ca="1" si="151"/>
        <v>4</v>
      </c>
      <c r="ET12">
        <f t="shared" ca="1" si="151"/>
        <v>4</v>
      </c>
      <c r="EU12">
        <f t="shared" ca="1" si="151"/>
        <v>4</v>
      </c>
      <c r="EV12">
        <f t="shared" ca="1" si="151"/>
        <v>4</v>
      </c>
      <c r="EW12">
        <f t="shared" ca="1" si="151"/>
        <v>4</v>
      </c>
      <c r="EX12">
        <f t="shared" ca="1" si="151"/>
        <v>4</v>
      </c>
      <c r="EY12">
        <f t="shared" ca="1" si="151"/>
        <v>4</v>
      </c>
      <c r="EZ12">
        <f t="shared" ca="1" si="151"/>
        <v>4</v>
      </c>
      <c r="FA12">
        <f t="shared" ca="1" si="151"/>
        <v>4</v>
      </c>
      <c r="FB12">
        <f t="shared" ca="1" si="151"/>
        <v>4</v>
      </c>
      <c r="FC12">
        <f t="shared" ca="1" si="151"/>
        <v>4</v>
      </c>
      <c r="FD12">
        <f t="shared" ca="1" si="151"/>
        <v>4</v>
      </c>
      <c r="FE12">
        <f t="shared" ca="1" si="151"/>
        <v>4</v>
      </c>
      <c r="FF12">
        <f t="shared" ca="1" si="151"/>
        <v>4</v>
      </c>
      <c r="FG12">
        <f t="shared" ca="1" si="151"/>
        <v>4</v>
      </c>
      <c r="FH12">
        <f t="shared" ca="1" si="151"/>
        <v>4</v>
      </c>
      <c r="FI12">
        <f t="shared" ca="1" si="151"/>
        <v>4</v>
      </c>
      <c r="FJ12">
        <f t="shared" ca="1" si="151"/>
        <v>4</v>
      </c>
      <c r="FK12">
        <f t="shared" ca="1" si="151"/>
        <v>4</v>
      </c>
      <c r="FL12">
        <f t="shared" ca="1" si="151"/>
        <v>4</v>
      </c>
      <c r="FM12">
        <f t="shared" ca="1" si="151"/>
        <v>4</v>
      </c>
      <c r="FN12">
        <f t="shared" ca="1" si="151"/>
        <v>4</v>
      </c>
      <c r="FO12">
        <f t="shared" ca="1" si="151"/>
        <v>4</v>
      </c>
      <c r="FP12">
        <f t="shared" ca="1" si="151"/>
        <v>4</v>
      </c>
      <c r="FQ12">
        <f t="shared" ca="1" si="151"/>
        <v>4</v>
      </c>
      <c r="FR12">
        <f t="shared" ca="1" si="151"/>
        <v>4</v>
      </c>
      <c r="FS12">
        <f t="shared" ca="1" si="151"/>
        <v>4</v>
      </c>
      <c r="FT12">
        <f t="shared" ca="1" si="151"/>
        <v>4</v>
      </c>
      <c r="FU12">
        <f t="shared" ca="1" si="151"/>
        <v>4</v>
      </c>
      <c r="FV12">
        <f t="shared" ca="1" si="151"/>
        <v>4</v>
      </c>
      <c r="FW12">
        <f t="shared" ca="1" si="151"/>
        <v>4</v>
      </c>
      <c r="FX12">
        <f t="shared" ca="1" si="151"/>
        <v>4</v>
      </c>
      <c r="FY12">
        <f t="shared" ca="1" si="151"/>
        <v>4</v>
      </c>
      <c r="FZ12">
        <f t="shared" ca="1" si="151"/>
        <v>4</v>
      </c>
      <c r="GA12">
        <f t="shared" ca="1" si="151"/>
        <v>4</v>
      </c>
      <c r="GB12">
        <f t="shared" ca="1" si="151"/>
        <v>4</v>
      </c>
      <c r="GC12">
        <f t="shared" ca="1" si="151"/>
        <v>4</v>
      </c>
      <c r="GD12">
        <f t="shared" ca="1" si="151"/>
        <v>4</v>
      </c>
      <c r="GE12">
        <f t="shared" ca="1" si="151"/>
        <v>4</v>
      </c>
      <c r="GF12">
        <f t="shared" ca="1" si="151"/>
        <v>4</v>
      </c>
      <c r="GG12">
        <f t="shared" ca="1" si="151"/>
        <v>4</v>
      </c>
      <c r="GH12">
        <f t="shared" ca="1" si="151"/>
        <v>4</v>
      </c>
      <c r="GI12">
        <f t="shared" ca="1" si="151"/>
        <v>4</v>
      </c>
      <c r="GJ12">
        <f t="shared" ca="1" si="151"/>
        <v>4</v>
      </c>
      <c r="GK12">
        <f t="shared" ca="1" si="151"/>
        <v>4</v>
      </c>
      <c r="GL12">
        <f t="shared" ca="1" si="151"/>
        <v>4</v>
      </c>
      <c r="GM12">
        <f t="shared" ref="GM12:IX12" ca="1" si="152">$B12+IF(GM$7&lt;CSn_high_before_low_ns,1,IF(GM$7&lt;RD_CSn_offtime_ns,0,1))</f>
        <v>4</v>
      </c>
      <c r="GN12">
        <f t="shared" ca="1" si="152"/>
        <v>4</v>
      </c>
      <c r="GO12">
        <f t="shared" ca="1" si="152"/>
        <v>4</v>
      </c>
      <c r="GP12">
        <f t="shared" ca="1" si="152"/>
        <v>4</v>
      </c>
      <c r="GQ12">
        <f t="shared" ca="1" si="152"/>
        <v>4</v>
      </c>
      <c r="GR12">
        <f t="shared" ca="1" si="152"/>
        <v>4</v>
      </c>
      <c r="GS12">
        <f t="shared" ca="1" si="152"/>
        <v>4</v>
      </c>
      <c r="GT12">
        <f t="shared" ca="1" si="152"/>
        <v>4</v>
      </c>
      <c r="GU12">
        <f t="shared" ca="1" si="152"/>
        <v>4</v>
      </c>
      <c r="GV12">
        <f t="shared" ca="1" si="152"/>
        <v>4</v>
      </c>
      <c r="GW12">
        <f t="shared" ca="1" si="152"/>
        <v>4</v>
      </c>
      <c r="GX12">
        <f t="shared" ca="1" si="152"/>
        <v>4</v>
      </c>
      <c r="GY12">
        <f t="shared" ca="1" si="152"/>
        <v>4</v>
      </c>
      <c r="GZ12">
        <f t="shared" ca="1" si="152"/>
        <v>4</v>
      </c>
      <c r="HA12">
        <f t="shared" ca="1" si="152"/>
        <v>4</v>
      </c>
      <c r="HB12">
        <f t="shared" ca="1" si="152"/>
        <v>4</v>
      </c>
      <c r="HC12">
        <f t="shared" ca="1" si="152"/>
        <v>4</v>
      </c>
      <c r="HD12">
        <f t="shared" ca="1" si="152"/>
        <v>4</v>
      </c>
      <c r="HE12">
        <f t="shared" ca="1" si="152"/>
        <v>4</v>
      </c>
      <c r="HF12">
        <f t="shared" ca="1" si="152"/>
        <v>4</v>
      </c>
      <c r="HG12">
        <f t="shared" ca="1" si="152"/>
        <v>4</v>
      </c>
      <c r="HH12">
        <f t="shared" ca="1" si="152"/>
        <v>4</v>
      </c>
      <c r="HI12">
        <f t="shared" ca="1" si="152"/>
        <v>4</v>
      </c>
      <c r="HJ12">
        <f t="shared" ca="1" si="152"/>
        <v>4</v>
      </c>
      <c r="HK12">
        <f t="shared" ca="1" si="152"/>
        <v>4</v>
      </c>
      <c r="HL12">
        <f t="shared" ca="1" si="152"/>
        <v>4</v>
      </c>
      <c r="HM12">
        <f t="shared" ca="1" si="152"/>
        <v>4</v>
      </c>
      <c r="HN12">
        <f t="shared" ca="1" si="152"/>
        <v>4</v>
      </c>
      <c r="HO12">
        <f t="shared" ca="1" si="152"/>
        <v>4</v>
      </c>
      <c r="HP12">
        <f t="shared" ca="1" si="152"/>
        <v>4</v>
      </c>
      <c r="HQ12">
        <f t="shared" ca="1" si="152"/>
        <v>4</v>
      </c>
      <c r="HR12">
        <f t="shared" ca="1" si="152"/>
        <v>4</v>
      </c>
      <c r="HS12">
        <f t="shared" ca="1" si="152"/>
        <v>4</v>
      </c>
      <c r="HT12">
        <f t="shared" ca="1" si="152"/>
        <v>4</v>
      </c>
      <c r="HU12">
        <f t="shared" ca="1" si="152"/>
        <v>4</v>
      </c>
      <c r="HV12">
        <f t="shared" ca="1" si="152"/>
        <v>4</v>
      </c>
      <c r="HW12">
        <f t="shared" ca="1" si="152"/>
        <v>4</v>
      </c>
      <c r="HX12">
        <f t="shared" ca="1" si="152"/>
        <v>4</v>
      </c>
      <c r="HY12">
        <f t="shared" ca="1" si="152"/>
        <v>4</v>
      </c>
      <c r="HZ12">
        <f t="shared" ca="1" si="152"/>
        <v>4</v>
      </c>
      <c r="IA12">
        <f t="shared" ca="1" si="152"/>
        <v>4</v>
      </c>
      <c r="IB12">
        <f t="shared" ca="1" si="152"/>
        <v>4</v>
      </c>
      <c r="IC12">
        <f t="shared" ca="1" si="152"/>
        <v>4</v>
      </c>
      <c r="ID12">
        <f t="shared" ca="1" si="152"/>
        <v>4</v>
      </c>
      <c r="IE12">
        <f t="shared" ca="1" si="152"/>
        <v>4</v>
      </c>
      <c r="IF12">
        <f t="shared" ca="1" si="152"/>
        <v>4</v>
      </c>
      <c r="IG12">
        <f t="shared" ca="1" si="152"/>
        <v>4</v>
      </c>
      <c r="IH12">
        <f t="shared" ca="1" si="152"/>
        <v>4</v>
      </c>
      <c r="II12">
        <f t="shared" ca="1" si="152"/>
        <v>4</v>
      </c>
      <c r="IJ12">
        <f t="shared" ca="1" si="152"/>
        <v>4</v>
      </c>
      <c r="IK12">
        <f t="shared" ca="1" si="152"/>
        <v>4</v>
      </c>
      <c r="IL12">
        <f t="shared" ca="1" si="152"/>
        <v>4</v>
      </c>
      <c r="IM12">
        <f t="shared" ca="1" si="152"/>
        <v>4</v>
      </c>
      <c r="IN12">
        <f t="shared" ca="1" si="152"/>
        <v>4</v>
      </c>
      <c r="IO12">
        <f t="shared" ca="1" si="152"/>
        <v>4</v>
      </c>
      <c r="IP12">
        <f t="shared" ca="1" si="152"/>
        <v>4</v>
      </c>
      <c r="IQ12">
        <f t="shared" ca="1" si="152"/>
        <v>4</v>
      </c>
      <c r="IR12">
        <f t="shared" ca="1" si="152"/>
        <v>4</v>
      </c>
      <c r="IS12">
        <f t="shared" ca="1" si="152"/>
        <v>4</v>
      </c>
      <c r="IT12">
        <f t="shared" ca="1" si="152"/>
        <v>4</v>
      </c>
      <c r="IU12">
        <f t="shared" ca="1" si="152"/>
        <v>4</v>
      </c>
      <c r="IV12">
        <f t="shared" ca="1" si="152"/>
        <v>4</v>
      </c>
      <c r="IW12">
        <f t="shared" ca="1" si="152"/>
        <v>4</v>
      </c>
      <c r="IX12">
        <f t="shared" ca="1" si="152"/>
        <v>4</v>
      </c>
      <c r="IY12">
        <f t="shared" ref="IY12:LJ12" ca="1" si="153">$B12+IF(IY$7&lt;CSn_high_before_low_ns,1,IF(IY$7&lt;RD_CSn_offtime_ns,0,1))</f>
        <v>4</v>
      </c>
      <c r="IZ12">
        <f t="shared" ca="1" si="153"/>
        <v>4</v>
      </c>
      <c r="JA12">
        <f t="shared" ca="1" si="153"/>
        <v>4</v>
      </c>
      <c r="JB12">
        <f t="shared" ca="1" si="153"/>
        <v>4</v>
      </c>
      <c r="JC12">
        <f t="shared" ca="1" si="153"/>
        <v>4</v>
      </c>
      <c r="JD12">
        <f t="shared" ca="1" si="153"/>
        <v>4</v>
      </c>
      <c r="JE12">
        <f t="shared" ca="1" si="153"/>
        <v>4</v>
      </c>
      <c r="JF12">
        <f t="shared" ca="1" si="153"/>
        <v>4</v>
      </c>
      <c r="JG12">
        <f t="shared" ca="1" si="153"/>
        <v>4</v>
      </c>
      <c r="JH12">
        <f t="shared" ca="1" si="153"/>
        <v>4</v>
      </c>
      <c r="JI12">
        <f t="shared" ca="1" si="153"/>
        <v>4</v>
      </c>
      <c r="JJ12">
        <f t="shared" ca="1" si="153"/>
        <v>4</v>
      </c>
      <c r="JK12">
        <f t="shared" ca="1" si="153"/>
        <v>4</v>
      </c>
      <c r="JL12">
        <f t="shared" ca="1" si="153"/>
        <v>4</v>
      </c>
      <c r="JM12">
        <f t="shared" ca="1" si="153"/>
        <v>4</v>
      </c>
      <c r="JN12">
        <f t="shared" ca="1" si="153"/>
        <v>4</v>
      </c>
      <c r="JO12">
        <f t="shared" ca="1" si="153"/>
        <v>4</v>
      </c>
      <c r="JP12">
        <f t="shared" ca="1" si="153"/>
        <v>4</v>
      </c>
      <c r="JQ12">
        <f t="shared" ca="1" si="153"/>
        <v>4</v>
      </c>
      <c r="JR12">
        <f t="shared" ca="1" si="153"/>
        <v>4</v>
      </c>
      <c r="JS12">
        <f t="shared" ca="1" si="153"/>
        <v>4</v>
      </c>
      <c r="JT12">
        <f t="shared" ca="1" si="153"/>
        <v>4</v>
      </c>
      <c r="JU12">
        <f t="shared" ca="1" si="153"/>
        <v>4</v>
      </c>
      <c r="JV12">
        <f t="shared" ca="1" si="153"/>
        <v>4</v>
      </c>
      <c r="JW12">
        <f t="shared" ca="1" si="153"/>
        <v>4</v>
      </c>
      <c r="JX12">
        <f t="shared" ca="1" si="153"/>
        <v>4</v>
      </c>
      <c r="JY12">
        <f t="shared" ca="1" si="153"/>
        <v>4</v>
      </c>
      <c r="JZ12">
        <f t="shared" ca="1" si="153"/>
        <v>4</v>
      </c>
      <c r="KA12">
        <f t="shared" ca="1" si="153"/>
        <v>4</v>
      </c>
      <c r="KB12">
        <f t="shared" ca="1" si="153"/>
        <v>4</v>
      </c>
      <c r="KC12">
        <f t="shared" ca="1" si="153"/>
        <v>4</v>
      </c>
      <c r="KD12">
        <f t="shared" ca="1" si="153"/>
        <v>4</v>
      </c>
      <c r="KE12">
        <f t="shared" ca="1" si="153"/>
        <v>4</v>
      </c>
      <c r="KF12">
        <f t="shared" ca="1" si="153"/>
        <v>4</v>
      </c>
      <c r="KG12">
        <f t="shared" ca="1" si="153"/>
        <v>4</v>
      </c>
      <c r="KH12">
        <f t="shared" ca="1" si="153"/>
        <v>4</v>
      </c>
      <c r="KI12">
        <f t="shared" ca="1" si="153"/>
        <v>4</v>
      </c>
      <c r="KJ12">
        <f t="shared" ca="1" si="153"/>
        <v>4</v>
      </c>
      <c r="KK12">
        <f t="shared" ca="1" si="153"/>
        <v>4</v>
      </c>
      <c r="KL12">
        <f t="shared" ca="1" si="153"/>
        <v>4</v>
      </c>
      <c r="KM12">
        <f t="shared" ca="1" si="153"/>
        <v>4</v>
      </c>
      <c r="KN12">
        <f t="shared" ca="1" si="153"/>
        <v>4</v>
      </c>
      <c r="KO12">
        <f t="shared" ca="1" si="153"/>
        <v>4</v>
      </c>
      <c r="KP12">
        <f t="shared" ca="1" si="153"/>
        <v>4</v>
      </c>
      <c r="KQ12">
        <f t="shared" ca="1" si="153"/>
        <v>4</v>
      </c>
      <c r="KR12">
        <f t="shared" ca="1" si="153"/>
        <v>4</v>
      </c>
      <c r="KS12">
        <f t="shared" ca="1" si="153"/>
        <v>5</v>
      </c>
      <c r="KT12">
        <f t="shared" ca="1" si="153"/>
        <v>5</v>
      </c>
      <c r="KU12">
        <f t="shared" ca="1" si="153"/>
        <v>5</v>
      </c>
      <c r="KV12">
        <f t="shared" ca="1" si="153"/>
        <v>5</v>
      </c>
      <c r="KW12">
        <f t="shared" ca="1" si="153"/>
        <v>5</v>
      </c>
      <c r="KX12">
        <f t="shared" ca="1" si="153"/>
        <v>5</v>
      </c>
      <c r="KY12">
        <f t="shared" ca="1" si="153"/>
        <v>5</v>
      </c>
      <c r="KZ12">
        <f t="shared" ca="1" si="153"/>
        <v>5</v>
      </c>
      <c r="LA12">
        <f t="shared" ca="1" si="153"/>
        <v>5</v>
      </c>
      <c r="LB12">
        <f t="shared" ca="1" si="153"/>
        <v>5</v>
      </c>
      <c r="LC12">
        <f t="shared" ca="1" si="153"/>
        <v>5</v>
      </c>
      <c r="LD12">
        <f t="shared" ca="1" si="153"/>
        <v>5</v>
      </c>
      <c r="LE12">
        <f t="shared" ca="1" si="153"/>
        <v>5</v>
      </c>
      <c r="LF12">
        <f t="shared" ca="1" si="153"/>
        <v>5</v>
      </c>
      <c r="LG12">
        <f t="shared" ca="1" si="153"/>
        <v>5</v>
      </c>
      <c r="LH12">
        <f t="shared" ca="1" si="153"/>
        <v>5</v>
      </c>
      <c r="LI12">
        <f t="shared" ca="1" si="153"/>
        <v>5</v>
      </c>
      <c r="LJ12">
        <f t="shared" ca="1" si="153"/>
        <v>5</v>
      </c>
      <c r="LK12">
        <f t="shared" ref="LK12:NV12" ca="1" si="154">$B12+IF(LK$7&lt;CSn_high_before_low_ns,1,IF(LK$7&lt;RD_CSn_offtime_ns,0,1))</f>
        <v>5</v>
      </c>
      <c r="LL12">
        <f t="shared" ca="1" si="154"/>
        <v>5</v>
      </c>
      <c r="LM12">
        <f t="shared" ca="1" si="154"/>
        <v>5</v>
      </c>
      <c r="LN12">
        <f t="shared" ca="1" si="154"/>
        <v>5</v>
      </c>
      <c r="LO12">
        <f t="shared" ca="1" si="154"/>
        <v>5</v>
      </c>
      <c r="LP12">
        <f t="shared" ca="1" si="154"/>
        <v>5</v>
      </c>
      <c r="LQ12">
        <f t="shared" ca="1" si="154"/>
        <v>5</v>
      </c>
      <c r="LR12">
        <f t="shared" ca="1" si="154"/>
        <v>5</v>
      </c>
      <c r="LS12">
        <f t="shared" ca="1" si="154"/>
        <v>5</v>
      </c>
      <c r="LT12">
        <f t="shared" ca="1" si="154"/>
        <v>5</v>
      </c>
      <c r="LU12">
        <f t="shared" ca="1" si="154"/>
        <v>5</v>
      </c>
      <c r="LV12">
        <f t="shared" ca="1" si="154"/>
        <v>5</v>
      </c>
      <c r="LW12">
        <f t="shared" ca="1" si="154"/>
        <v>5</v>
      </c>
      <c r="LX12">
        <f t="shared" ca="1" si="154"/>
        <v>5</v>
      </c>
      <c r="LY12">
        <f t="shared" ca="1" si="154"/>
        <v>5</v>
      </c>
      <c r="LZ12">
        <f t="shared" ca="1" si="154"/>
        <v>5</v>
      </c>
      <c r="MA12">
        <f t="shared" ca="1" si="154"/>
        <v>5</v>
      </c>
      <c r="MB12">
        <f t="shared" ca="1" si="154"/>
        <v>5</v>
      </c>
      <c r="MC12">
        <f t="shared" ca="1" si="154"/>
        <v>5</v>
      </c>
      <c r="MD12">
        <f t="shared" ca="1" si="154"/>
        <v>5</v>
      </c>
      <c r="ME12">
        <f t="shared" ca="1" si="154"/>
        <v>5</v>
      </c>
      <c r="MF12">
        <f t="shared" ca="1" si="154"/>
        <v>5</v>
      </c>
      <c r="MG12">
        <f t="shared" ca="1" si="154"/>
        <v>5</v>
      </c>
      <c r="MH12">
        <f t="shared" ca="1" si="154"/>
        <v>5</v>
      </c>
      <c r="MI12">
        <f t="shared" ca="1" si="154"/>
        <v>5</v>
      </c>
      <c r="MJ12">
        <f t="shared" ca="1" si="154"/>
        <v>5</v>
      </c>
      <c r="MK12">
        <f t="shared" ca="1" si="154"/>
        <v>5</v>
      </c>
      <c r="ML12">
        <f t="shared" ca="1" si="154"/>
        <v>5</v>
      </c>
      <c r="MM12">
        <f t="shared" ca="1" si="154"/>
        <v>5</v>
      </c>
      <c r="MN12">
        <f t="shared" ca="1" si="154"/>
        <v>5</v>
      </c>
      <c r="MO12">
        <f t="shared" ca="1" si="154"/>
        <v>5</v>
      </c>
      <c r="MP12">
        <f t="shared" ca="1" si="154"/>
        <v>5</v>
      </c>
      <c r="MQ12">
        <f t="shared" ca="1" si="154"/>
        <v>5</v>
      </c>
      <c r="MR12">
        <f t="shared" ca="1" si="154"/>
        <v>5</v>
      </c>
      <c r="MS12">
        <f t="shared" ca="1" si="154"/>
        <v>5</v>
      </c>
      <c r="MT12">
        <f t="shared" ca="1" si="154"/>
        <v>5</v>
      </c>
      <c r="MU12">
        <f t="shared" ca="1" si="154"/>
        <v>5</v>
      </c>
      <c r="MV12">
        <f t="shared" ca="1" si="154"/>
        <v>5</v>
      </c>
      <c r="MW12">
        <f t="shared" ca="1" si="154"/>
        <v>5</v>
      </c>
      <c r="MX12">
        <f t="shared" ca="1" si="154"/>
        <v>5</v>
      </c>
      <c r="MY12">
        <f t="shared" ca="1" si="154"/>
        <v>5</v>
      </c>
      <c r="MZ12">
        <f t="shared" ca="1" si="154"/>
        <v>5</v>
      </c>
      <c r="NA12">
        <f t="shared" ca="1" si="154"/>
        <v>5</v>
      </c>
      <c r="NB12">
        <f t="shared" ca="1" si="154"/>
        <v>5</v>
      </c>
      <c r="NC12">
        <f t="shared" ca="1" si="154"/>
        <v>5</v>
      </c>
      <c r="ND12">
        <f t="shared" ca="1" si="154"/>
        <v>5</v>
      </c>
      <c r="NE12">
        <f t="shared" ca="1" si="154"/>
        <v>5</v>
      </c>
      <c r="NF12">
        <f t="shared" ca="1" si="154"/>
        <v>5</v>
      </c>
      <c r="NG12">
        <f t="shared" ca="1" si="154"/>
        <v>5</v>
      </c>
      <c r="NH12">
        <f t="shared" ca="1" si="154"/>
        <v>5</v>
      </c>
      <c r="NI12">
        <f t="shared" ca="1" si="154"/>
        <v>5</v>
      </c>
      <c r="NJ12">
        <f t="shared" ca="1" si="154"/>
        <v>5</v>
      </c>
      <c r="NK12">
        <f t="shared" ca="1" si="154"/>
        <v>5</v>
      </c>
      <c r="NL12">
        <f t="shared" ca="1" si="154"/>
        <v>5</v>
      </c>
      <c r="NM12">
        <f t="shared" ca="1" si="154"/>
        <v>5</v>
      </c>
      <c r="NN12">
        <f t="shared" ca="1" si="154"/>
        <v>5</v>
      </c>
      <c r="NO12">
        <f t="shared" ca="1" si="154"/>
        <v>5</v>
      </c>
      <c r="NP12">
        <f t="shared" ca="1" si="154"/>
        <v>5</v>
      </c>
      <c r="NQ12">
        <f t="shared" ca="1" si="154"/>
        <v>5</v>
      </c>
      <c r="NR12">
        <f t="shared" ca="1" si="154"/>
        <v>5</v>
      </c>
      <c r="NS12">
        <f t="shared" ca="1" si="154"/>
        <v>5</v>
      </c>
      <c r="NT12">
        <f t="shared" ca="1" si="154"/>
        <v>5</v>
      </c>
      <c r="NU12">
        <f t="shared" ca="1" si="154"/>
        <v>5</v>
      </c>
      <c r="NV12">
        <f t="shared" ca="1" si="154"/>
        <v>5</v>
      </c>
      <c r="NW12">
        <f t="shared" ref="NW12:QH12" ca="1" si="155">$B12+IF(NW$7&lt;CSn_high_before_low_ns,1,IF(NW$7&lt;RD_CSn_offtime_ns,0,1))</f>
        <v>5</v>
      </c>
      <c r="NX12">
        <f t="shared" ca="1" si="155"/>
        <v>5</v>
      </c>
      <c r="NY12">
        <f t="shared" ca="1" si="155"/>
        <v>5</v>
      </c>
      <c r="NZ12">
        <f t="shared" ca="1" si="155"/>
        <v>5</v>
      </c>
      <c r="OA12">
        <f t="shared" ca="1" si="155"/>
        <v>5</v>
      </c>
      <c r="OB12">
        <f t="shared" ca="1" si="155"/>
        <v>5</v>
      </c>
      <c r="OC12">
        <f t="shared" ca="1" si="155"/>
        <v>5</v>
      </c>
      <c r="OD12">
        <f t="shared" ca="1" si="155"/>
        <v>5</v>
      </c>
      <c r="OE12">
        <f t="shared" ca="1" si="155"/>
        <v>5</v>
      </c>
      <c r="OF12">
        <f t="shared" ca="1" si="155"/>
        <v>5</v>
      </c>
      <c r="OG12">
        <f t="shared" ca="1" si="155"/>
        <v>5</v>
      </c>
      <c r="OH12">
        <f t="shared" ca="1" si="155"/>
        <v>5</v>
      </c>
      <c r="OI12">
        <f t="shared" ca="1" si="155"/>
        <v>5</v>
      </c>
      <c r="OJ12">
        <f t="shared" ca="1" si="155"/>
        <v>5</v>
      </c>
      <c r="OK12">
        <f t="shared" ca="1" si="155"/>
        <v>5</v>
      </c>
      <c r="OL12">
        <f t="shared" ca="1" si="155"/>
        <v>5</v>
      </c>
      <c r="OM12">
        <f t="shared" ca="1" si="155"/>
        <v>5</v>
      </c>
      <c r="ON12">
        <f t="shared" ca="1" si="155"/>
        <v>5</v>
      </c>
      <c r="OO12">
        <f t="shared" ca="1" si="155"/>
        <v>5</v>
      </c>
      <c r="OP12">
        <f t="shared" ca="1" si="155"/>
        <v>5</v>
      </c>
      <c r="OQ12">
        <f t="shared" ca="1" si="155"/>
        <v>5</v>
      </c>
      <c r="OR12">
        <f t="shared" ca="1" si="155"/>
        <v>5</v>
      </c>
      <c r="OS12">
        <f t="shared" ca="1" si="155"/>
        <v>5</v>
      </c>
      <c r="OT12">
        <f t="shared" ca="1" si="155"/>
        <v>5</v>
      </c>
      <c r="OU12">
        <f t="shared" ca="1" si="155"/>
        <v>5</v>
      </c>
      <c r="OV12">
        <f t="shared" ca="1" si="155"/>
        <v>5</v>
      </c>
      <c r="OW12">
        <f t="shared" ca="1" si="155"/>
        <v>5</v>
      </c>
      <c r="OX12">
        <f t="shared" ca="1" si="155"/>
        <v>5</v>
      </c>
      <c r="OY12">
        <f t="shared" ca="1" si="155"/>
        <v>5</v>
      </c>
      <c r="OZ12">
        <f t="shared" ca="1" si="155"/>
        <v>5</v>
      </c>
      <c r="PA12">
        <f t="shared" ca="1" si="155"/>
        <v>5</v>
      </c>
      <c r="PB12">
        <f t="shared" ca="1" si="155"/>
        <v>5</v>
      </c>
      <c r="PC12">
        <f t="shared" ca="1" si="155"/>
        <v>5</v>
      </c>
      <c r="PD12">
        <f t="shared" ca="1" si="155"/>
        <v>5</v>
      </c>
      <c r="PE12">
        <f t="shared" ca="1" si="155"/>
        <v>5</v>
      </c>
      <c r="PF12">
        <f t="shared" ca="1" si="155"/>
        <v>5</v>
      </c>
      <c r="PG12">
        <f t="shared" ca="1" si="155"/>
        <v>5</v>
      </c>
      <c r="PH12">
        <f t="shared" ca="1" si="155"/>
        <v>5</v>
      </c>
      <c r="PI12">
        <f t="shared" ca="1" si="155"/>
        <v>5</v>
      </c>
      <c r="PJ12">
        <f t="shared" ca="1" si="155"/>
        <v>5</v>
      </c>
      <c r="PK12">
        <f t="shared" ca="1" si="155"/>
        <v>5</v>
      </c>
      <c r="PL12">
        <f t="shared" ca="1" si="155"/>
        <v>5</v>
      </c>
      <c r="PM12">
        <f t="shared" ca="1" si="155"/>
        <v>5</v>
      </c>
      <c r="PN12">
        <f t="shared" ca="1" si="155"/>
        <v>5</v>
      </c>
      <c r="PO12">
        <f t="shared" ca="1" si="155"/>
        <v>5</v>
      </c>
      <c r="PP12">
        <f t="shared" ca="1" si="155"/>
        <v>5</v>
      </c>
      <c r="PQ12">
        <f t="shared" ca="1" si="155"/>
        <v>5</v>
      </c>
      <c r="PR12">
        <f t="shared" ca="1" si="155"/>
        <v>5</v>
      </c>
      <c r="PS12">
        <f t="shared" ca="1" si="155"/>
        <v>5</v>
      </c>
      <c r="PT12">
        <f t="shared" ca="1" si="155"/>
        <v>5</v>
      </c>
      <c r="PU12">
        <f t="shared" ca="1" si="155"/>
        <v>5</v>
      </c>
      <c r="PV12">
        <f t="shared" ca="1" si="155"/>
        <v>5</v>
      </c>
      <c r="PW12">
        <f t="shared" ca="1" si="155"/>
        <v>5</v>
      </c>
      <c r="PX12">
        <f t="shared" ca="1" si="155"/>
        <v>5</v>
      </c>
      <c r="PY12">
        <f t="shared" ca="1" si="155"/>
        <v>5</v>
      </c>
      <c r="PZ12">
        <f t="shared" ca="1" si="155"/>
        <v>5</v>
      </c>
      <c r="QA12">
        <f t="shared" ca="1" si="155"/>
        <v>5</v>
      </c>
      <c r="QB12">
        <f t="shared" ca="1" si="155"/>
        <v>5</v>
      </c>
      <c r="QC12">
        <f t="shared" ca="1" si="155"/>
        <v>5</v>
      </c>
      <c r="QD12">
        <f t="shared" ca="1" si="155"/>
        <v>5</v>
      </c>
      <c r="QE12">
        <f t="shared" ca="1" si="155"/>
        <v>5</v>
      </c>
      <c r="QF12">
        <f t="shared" ca="1" si="155"/>
        <v>5</v>
      </c>
      <c r="QG12">
        <f t="shared" ca="1" si="155"/>
        <v>5</v>
      </c>
      <c r="QH12">
        <f t="shared" ca="1" si="155"/>
        <v>5</v>
      </c>
      <c r="QI12">
        <f t="shared" ref="QI12:ST12" ca="1" si="156">$B12+IF(QI$7&lt;CSn_high_before_low_ns,1,IF(QI$7&lt;RD_CSn_offtime_ns,0,1))</f>
        <v>5</v>
      </c>
      <c r="QJ12">
        <f t="shared" ca="1" si="156"/>
        <v>5</v>
      </c>
      <c r="QK12">
        <f t="shared" ca="1" si="156"/>
        <v>5</v>
      </c>
      <c r="QL12">
        <f t="shared" ca="1" si="156"/>
        <v>5</v>
      </c>
      <c r="QM12">
        <f t="shared" ca="1" si="156"/>
        <v>5</v>
      </c>
      <c r="QN12">
        <f t="shared" ca="1" si="156"/>
        <v>5</v>
      </c>
      <c r="QO12">
        <f t="shared" ca="1" si="156"/>
        <v>5</v>
      </c>
      <c r="QP12">
        <f t="shared" ca="1" si="156"/>
        <v>5</v>
      </c>
      <c r="QQ12">
        <f t="shared" ca="1" si="156"/>
        <v>5</v>
      </c>
      <c r="QR12">
        <f t="shared" ca="1" si="156"/>
        <v>5</v>
      </c>
      <c r="QS12">
        <f t="shared" ca="1" si="156"/>
        <v>5</v>
      </c>
      <c r="QT12">
        <f t="shared" ca="1" si="156"/>
        <v>5</v>
      </c>
      <c r="QU12">
        <f t="shared" ca="1" si="156"/>
        <v>5</v>
      </c>
      <c r="QV12">
        <f t="shared" ca="1" si="156"/>
        <v>5</v>
      </c>
      <c r="QW12">
        <f t="shared" ca="1" si="156"/>
        <v>5</v>
      </c>
      <c r="QX12">
        <f t="shared" ca="1" si="156"/>
        <v>5</v>
      </c>
      <c r="QY12">
        <f t="shared" ca="1" si="156"/>
        <v>5</v>
      </c>
      <c r="QZ12">
        <f t="shared" ca="1" si="156"/>
        <v>5</v>
      </c>
      <c r="RA12">
        <f t="shared" ca="1" si="156"/>
        <v>5</v>
      </c>
      <c r="RB12">
        <f t="shared" ca="1" si="156"/>
        <v>5</v>
      </c>
      <c r="RC12">
        <f t="shared" ca="1" si="156"/>
        <v>5</v>
      </c>
      <c r="RD12">
        <f t="shared" ca="1" si="156"/>
        <v>5</v>
      </c>
      <c r="RE12">
        <f t="shared" ca="1" si="156"/>
        <v>5</v>
      </c>
      <c r="RF12">
        <f t="shared" ca="1" si="156"/>
        <v>5</v>
      </c>
      <c r="RG12">
        <f t="shared" ca="1" si="156"/>
        <v>5</v>
      </c>
      <c r="RH12">
        <f t="shared" ca="1" si="156"/>
        <v>5</v>
      </c>
      <c r="RI12">
        <f t="shared" ca="1" si="156"/>
        <v>5</v>
      </c>
      <c r="RJ12">
        <f t="shared" ca="1" si="156"/>
        <v>5</v>
      </c>
      <c r="RK12">
        <f t="shared" ca="1" si="156"/>
        <v>5</v>
      </c>
      <c r="RL12">
        <f t="shared" ca="1" si="156"/>
        <v>5</v>
      </c>
      <c r="RM12">
        <f t="shared" ca="1" si="156"/>
        <v>5</v>
      </c>
      <c r="RN12">
        <f t="shared" ca="1" si="156"/>
        <v>5</v>
      </c>
      <c r="RO12">
        <f t="shared" ca="1" si="156"/>
        <v>5</v>
      </c>
      <c r="RP12">
        <f t="shared" ca="1" si="156"/>
        <v>5</v>
      </c>
      <c r="RQ12">
        <f t="shared" ca="1" si="156"/>
        <v>5</v>
      </c>
      <c r="RR12">
        <f t="shared" ca="1" si="156"/>
        <v>5</v>
      </c>
      <c r="RS12">
        <f t="shared" ca="1" si="156"/>
        <v>5</v>
      </c>
      <c r="RT12">
        <f t="shared" ca="1" si="156"/>
        <v>5</v>
      </c>
      <c r="RU12">
        <f t="shared" ca="1" si="156"/>
        <v>5</v>
      </c>
      <c r="RV12">
        <f t="shared" ca="1" si="156"/>
        <v>5</v>
      </c>
      <c r="RW12">
        <f t="shared" ca="1" si="156"/>
        <v>5</v>
      </c>
      <c r="RX12">
        <f t="shared" ca="1" si="156"/>
        <v>5</v>
      </c>
      <c r="RY12">
        <f t="shared" ca="1" si="156"/>
        <v>5</v>
      </c>
      <c r="RZ12">
        <f t="shared" ca="1" si="156"/>
        <v>5</v>
      </c>
      <c r="SA12">
        <f t="shared" ca="1" si="156"/>
        <v>5</v>
      </c>
      <c r="SB12">
        <f t="shared" ca="1" si="156"/>
        <v>5</v>
      </c>
      <c r="SC12">
        <f t="shared" ca="1" si="156"/>
        <v>5</v>
      </c>
      <c r="SD12">
        <f t="shared" ca="1" si="156"/>
        <v>5</v>
      </c>
      <c r="SE12">
        <f t="shared" ca="1" si="156"/>
        <v>5</v>
      </c>
      <c r="SF12">
        <f t="shared" ca="1" si="156"/>
        <v>5</v>
      </c>
      <c r="SG12">
        <f t="shared" ca="1" si="156"/>
        <v>5</v>
      </c>
      <c r="SH12">
        <f t="shared" ca="1" si="156"/>
        <v>5</v>
      </c>
      <c r="SI12">
        <f t="shared" ca="1" si="156"/>
        <v>5</v>
      </c>
      <c r="SJ12">
        <f t="shared" ca="1" si="156"/>
        <v>5</v>
      </c>
      <c r="SK12">
        <f t="shared" ca="1" si="156"/>
        <v>5</v>
      </c>
      <c r="SL12">
        <f t="shared" ca="1" si="156"/>
        <v>5</v>
      </c>
      <c r="SM12">
        <f t="shared" ca="1" si="156"/>
        <v>5</v>
      </c>
      <c r="SN12">
        <f t="shared" ca="1" si="156"/>
        <v>5</v>
      </c>
      <c r="SO12">
        <f t="shared" ca="1" si="156"/>
        <v>5</v>
      </c>
      <c r="SP12">
        <f t="shared" ca="1" si="156"/>
        <v>5</v>
      </c>
      <c r="SQ12">
        <f t="shared" ca="1" si="156"/>
        <v>5</v>
      </c>
      <c r="SR12">
        <f t="shared" ca="1" si="156"/>
        <v>5</v>
      </c>
      <c r="SS12">
        <f t="shared" ca="1" si="156"/>
        <v>5</v>
      </c>
      <c r="ST12">
        <f t="shared" ca="1" si="156"/>
        <v>5</v>
      </c>
      <c r="SU12">
        <f t="shared" ref="SU12:VF12" ca="1" si="157">$B12+IF(SU$7&lt;CSn_high_before_low_ns,1,IF(SU$7&lt;RD_CSn_offtime_ns,0,1))</f>
        <v>5</v>
      </c>
      <c r="SV12">
        <f t="shared" ca="1" si="157"/>
        <v>5</v>
      </c>
      <c r="SW12">
        <f t="shared" ca="1" si="157"/>
        <v>5</v>
      </c>
      <c r="SX12">
        <f t="shared" ca="1" si="157"/>
        <v>5</v>
      </c>
      <c r="SY12">
        <f t="shared" ca="1" si="157"/>
        <v>5</v>
      </c>
      <c r="SZ12">
        <f t="shared" ca="1" si="157"/>
        <v>5</v>
      </c>
      <c r="TA12">
        <f t="shared" ca="1" si="157"/>
        <v>5</v>
      </c>
      <c r="TB12">
        <f t="shared" ca="1" si="157"/>
        <v>5</v>
      </c>
      <c r="TC12">
        <f t="shared" ca="1" si="157"/>
        <v>5</v>
      </c>
      <c r="TD12">
        <f t="shared" ca="1" si="157"/>
        <v>5</v>
      </c>
      <c r="TE12">
        <f t="shared" ca="1" si="157"/>
        <v>5</v>
      </c>
      <c r="TF12">
        <f t="shared" ca="1" si="157"/>
        <v>5</v>
      </c>
      <c r="TG12">
        <f t="shared" ca="1" si="157"/>
        <v>5</v>
      </c>
      <c r="TH12">
        <f t="shared" ca="1" si="157"/>
        <v>5</v>
      </c>
      <c r="TI12">
        <f t="shared" ca="1" si="157"/>
        <v>5</v>
      </c>
      <c r="TJ12">
        <f t="shared" ca="1" si="157"/>
        <v>5</v>
      </c>
      <c r="TK12">
        <f t="shared" ca="1" si="157"/>
        <v>5</v>
      </c>
      <c r="TL12">
        <f t="shared" ca="1" si="157"/>
        <v>5</v>
      </c>
      <c r="TM12">
        <f t="shared" ca="1" si="157"/>
        <v>5</v>
      </c>
      <c r="TN12">
        <f t="shared" ca="1" si="157"/>
        <v>5</v>
      </c>
      <c r="TO12">
        <f t="shared" ca="1" si="157"/>
        <v>5</v>
      </c>
      <c r="TP12">
        <f t="shared" ca="1" si="157"/>
        <v>5</v>
      </c>
      <c r="TQ12">
        <f t="shared" ca="1" si="157"/>
        <v>5</v>
      </c>
      <c r="TR12">
        <f t="shared" ca="1" si="157"/>
        <v>5</v>
      </c>
      <c r="TS12">
        <f t="shared" ca="1" si="157"/>
        <v>5</v>
      </c>
      <c r="TT12">
        <f t="shared" ca="1" si="157"/>
        <v>5</v>
      </c>
      <c r="TU12">
        <f t="shared" ca="1" si="157"/>
        <v>5</v>
      </c>
      <c r="TV12">
        <f t="shared" ca="1" si="157"/>
        <v>5</v>
      </c>
      <c r="TW12">
        <f t="shared" ca="1" si="157"/>
        <v>5</v>
      </c>
      <c r="TX12">
        <f t="shared" ca="1" si="157"/>
        <v>5</v>
      </c>
      <c r="TY12">
        <f t="shared" ca="1" si="157"/>
        <v>5</v>
      </c>
      <c r="TZ12">
        <f t="shared" ca="1" si="157"/>
        <v>5</v>
      </c>
      <c r="UA12">
        <f t="shared" ca="1" si="157"/>
        <v>5</v>
      </c>
      <c r="UB12">
        <f t="shared" ca="1" si="157"/>
        <v>5</v>
      </c>
      <c r="UC12">
        <f t="shared" ca="1" si="157"/>
        <v>5</v>
      </c>
      <c r="UD12">
        <f t="shared" ca="1" si="157"/>
        <v>5</v>
      </c>
      <c r="UE12">
        <f t="shared" ca="1" si="157"/>
        <v>5</v>
      </c>
      <c r="UF12">
        <f t="shared" ca="1" si="157"/>
        <v>5</v>
      </c>
      <c r="UG12">
        <f t="shared" ca="1" si="157"/>
        <v>5</v>
      </c>
      <c r="UH12">
        <f t="shared" ca="1" si="157"/>
        <v>5</v>
      </c>
      <c r="UI12">
        <f t="shared" ca="1" si="157"/>
        <v>5</v>
      </c>
      <c r="UJ12">
        <f t="shared" ca="1" si="157"/>
        <v>5</v>
      </c>
      <c r="UK12">
        <f t="shared" ca="1" si="157"/>
        <v>5</v>
      </c>
      <c r="UL12">
        <f t="shared" ca="1" si="157"/>
        <v>5</v>
      </c>
      <c r="UM12">
        <f t="shared" ca="1" si="157"/>
        <v>5</v>
      </c>
      <c r="UN12">
        <f t="shared" ca="1" si="157"/>
        <v>5</v>
      </c>
      <c r="UO12">
        <f t="shared" ca="1" si="157"/>
        <v>5</v>
      </c>
      <c r="UP12">
        <f t="shared" ca="1" si="157"/>
        <v>5</v>
      </c>
      <c r="UQ12">
        <f t="shared" ca="1" si="157"/>
        <v>5</v>
      </c>
      <c r="UR12">
        <f t="shared" ca="1" si="157"/>
        <v>5</v>
      </c>
      <c r="US12">
        <f t="shared" ca="1" si="157"/>
        <v>5</v>
      </c>
      <c r="UT12">
        <f t="shared" ca="1" si="157"/>
        <v>5</v>
      </c>
      <c r="UU12">
        <f t="shared" ca="1" si="157"/>
        <v>5</v>
      </c>
      <c r="UV12">
        <f t="shared" ca="1" si="157"/>
        <v>5</v>
      </c>
      <c r="UW12">
        <f t="shared" ca="1" si="157"/>
        <v>5</v>
      </c>
      <c r="UX12">
        <f t="shared" ca="1" si="157"/>
        <v>5</v>
      </c>
      <c r="UY12">
        <f t="shared" ca="1" si="157"/>
        <v>5</v>
      </c>
      <c r="UZ12">
        <f t="shared" ca="1" si="157"/>
        <v>5</v>
      </c>
      <c r="VA12">
        <f t="shared" ca="1" si="157"/>
        <v>5</v>
      </c>
      <c r="VB12">
        <f t="shared" ca="1" si="157"/>
        <v>5</v>
      </c>
      <c r="VC12">
        <f t="shared" ca="1" si="157"/>
        <v>5</v>
      </c>
      <c r="VD12">
        <f t="shared" ca="1" si="157"/>
        <v>5</v>
      </c>
      <c r="VE12">
        <f t="shared" ca="1" si="157"/>
        <v>5</v>
      </c>
      <c r="VF12">
        <f t="shared" ca="1" si="157"/>
        <v>5</v>
      </c>
      <c r="VG12">
        <f t="shared" ref="VG12:XR12" ca="1" si="158">$B12+IF(VG$7&lt;CSn_high_before_low_ns,1,IF(VG$7&lt;RD_CSn_offtime_ns,0,1))</f>
        <v>5</v>
      </c>
      <c r="VH12">
        <f t="shared" ca="1" si="158"/>
        <v>5</v>
      </c>
      <c r="VI12">
        <f t="shared" ca="1" si="158"/>
        <v>5</v>
      </c>
      <c r="VJ12">
        <f t="shared" ca="1" si="158"/>
        <v>5</v>
      </c>
      <c r="VK12">
        <f t="shared" ca="1" si="158"/>
        <v>5</v>
      </c>
      <c r="VL12">
        <f t="shared" ca="1" si="158"/>
        <v>5</v>
      </c>
      <c r="VM12">
        <f t="shared" ca="1" si="158"/>
        <v>5</v>
      </c>
      <c r="VN12">
        <f t="shared" ca="1" si="158"/>
        <v>5</v>
      </c>
      <c r="VO12">
        <f t="shared" ca="1" si="158"/>
        <v>5</v>
      </c>
      <c r="VP12">
        <f t="shared" ca="1" si="158"/>
        <v>5</v>
      </c>
      <c r="VQ12">
        <f t="shared" ca="1" si="158"/>
        <v>5</v>
      </c>
      <c r="VR12">
        <f t="shared" ca="1" si="158"/>
        <v>5</v>
      </c>
      <c r="VS12">
        <f t="shared" ca="1" si="158"/>
        <v>5</v>
      </c>
      <c r="VT12">
        <f t="shared" ca="1" si="158"/>
        <v>5</v>
      </c>
      <c r="VU12">
        <f t="shared" ca="1" si="158"/>
        <v>5</v>
      </c>
      <c r="VV12">
        <f t="shared" ca="1" si="158"/>
        <v>5</v>
      </c>
      <c r="VW12">
        <f t="shared" ca="1" si="158"/>
        <v>5</v>
      </c>
      <c r="VX12">
        <f t="shared" ca="1" si="158"/>
        <v>5</v>
      </c>
      <c r="VY12">
        <f t="shared" ca="1" si="158"/>
        <v>5</v>
      </c>
      <c r="VZ12">
        <f t="shared" ca="1" si="158"/>
        <v>5</v>
      </c>
      <c r="WA12">
        <f t="shared" ca="1" si="158"/>
        <v>5</v>
      </c>
      <c r="WB12">
        <f t="shared" ca="1" si="158"/>
        <v>5</v>
      </c>
      <c r="WC12">
        <f t="shared" ca="1" si="158"/>
        <v>5</v>
      </c>
      <c r="WD12">
        <f t="shared" ca="1" si="158"/>
        <v>5</v>
      </c>
      <c r="WE12">
        <f t="shared" ca="1" si="158"/>
        <v>5</v>
      </c>
      <c r="WF12">
        <f t="shared" ca="1" si="158"/>
        <v>5</v>
      </c>
      <c r="WG12">
        <f t="shared" ca="1" si="158"/>
        <v>5</v>
      </c>
      <c r="WH12">
        <f t="shared" ca="1" si="158"/>
        <v>5</v>
      </c>
      <c r="WI12">
        <f t="shared" ca="1" si="158"/>
        <v>5</v>
      </c>
      <c r="WJ12">
        <f t="shared" ca="1" si="158"/>
        <v>5</v>
      </c>
      <c r="WK12">
        <f t="shared" ca="1" si="158"/>
        <v>5</v>
      </c>
      <c r="WL12">
        <f t="shared" ca="1" si="158"/>
        <v>5</v>
      </c>
      <c r="WM12">
        <f t="shared" ca="1" si="158"/>
        <v>5</v>
      </c>
      <c r="WN12">
        <f t="shared" ca="1" si="158"/>
        <v>5</v>
      </c>
      <c r="WO12">
        <f t="shared" ca="1" si="158"/>
        <v>5</v>
      </c>
      <c r="WP12">
        <f t="shared" ca="1" si="158"/>
        <v>5</v>
      </c>
      <c r="WQ12">
        <f t="shared" ca="1" si="158"/>
        <v>5</v>
      </c>
      <c r="WR12">
        <f t="shared" ca="1" si="158"/>
        <v>5</v>
      </c>
      <c r="WS12">
        <f t="shared" ca="1" si="158"/>
        <v>5</v>
      </c>
      <c r="WT12">
        <f t="shared" ca="1" si="158"/>
        <v>5</v>
      </c>
      <c r="WU12">
        <f t="shared" ca="1" si="158"/>
        <v>5</v>
      </c>
      <c r="WV12">
        <f t="shared" ca="1" si="158"/>
        <v>5</v>
      </c>
      <c r="WW12">
        <f t="shared" ca="1" si="158"/>
        <v>5</v>
      </c>
      <c r="WX12">
        <f t="shared" ca="1" si="158"/>
        <v>5</v>
      </c>
      <c r="WY12">
        <f t="shared" ca="1" si="158"/>
        <v>5</v>
      </c>
      <c r="WZ12">
        <f t="shared" ca="1" si="158"/>
        <v>5</v>
      </c>
      <c r="XA12">
        <f t="shared" ca="1" si="158"/>
        <v>5</v>
      </c>
      <c r="XB12">
        <f t="shared" ca="1" si="158"/>
        <v>5</v>
      </c>
      <c r="XC12">
        <f t="shared" ca="1" si="158"/>
        <v>5</v>
      </c>
      <c r="XD12">
        <f t="shared" ca="1" si="158"/>
        <v>5</v>
      </c>
      <c r="XE12">
        <f t="shared" ca="1" si="158"/>
        <v>5</v>
      </c>
      <c r="XF12">
        <f t="shared" ca="1" si="158"/>
        <v>5</v>
      </c>
      <c r="XG12">
        <f t="shared" ca="1" si="158"/>
        <v>5</v>
      </c>
      <c r="XH12">
        <f t="shared" ca="1" si="158"/>
        <v>5</v>
      </c>
      <c r="XI12">
        <f t="shared" ca="1" si="158"/>
        <v>5</v>
      </c>
      <c r="XJ12">
        <f t="shared" ca="1" si="158"/>
        <v>5</v>
      </c>
      <c r="XK12">
        <f t="shared" ca="1" si="158"/>
        <v>5</v>
      </c>
      <c r="XL12">
        <f t="shared" ca="1" si="158"/>
        <v>5</v>
      </c>
      <c r="XM12">
        <f t="shared" ca="1" si="158"/>
        <v>5</v>
      </c>
      <c r="XN12">
        <f t="shared" ca="1" si="158"/>
        <v>5</v>
      </c>
      <c r="XO12">
        <f t="shared" ca="1" si="158"/>
        <v>5</v>
      </c>
      <c r="XP12">
        <f t="shared" ca="1" si="158"/>
        <v>5</v>
      </c>
      <c r="XQ12">
        <f t="shared" ca="1" si="158"/>
        <v>5</v>
      </c>
      <c r="XR12">
        <f t="shared" ca="1" si="158"/>
        <v>5</v>
      </c>
      <c r="XS12">
        <f t="shared" ref="XS12:AAD12" ca="1" si="159">$B12+IF(XS$7&lt;CSn_high_before_low_ns,1,IF(XS$7&lt;RD_CSn_offtime_ns,0,1))</f>
        <v>5</v>
      </c>
      <c r="XT12">
        <f t="shared" ca="1" si="159"/>
        <v>5</v>
      </c>
      <c r="XU12">
        <f t="shared" ca="1" si="159"/>
        <v>5</v>
      </c>
      <c r="XV12">
        <f t="shared" ca="1" si="159"/>
        <v>5</v>
      </c>
      <c r="XW12">
        <f t="shared" ca="1" si="159"/>
        <v>5</v>
      </c>
      <c r="XX12">
        <f t="shared" ca="1" si="159"/>
        <v>5</v>
      </c>
      <c r="XY12">
        <f t="shared" ca="1" si="159"/>
        <v>5</v>
      </c>
      <c r="XZ12">
        <f t="shared" ca="1" si="159"/>
        <v>5</v>
      </c>
      <c r="YA12">
        <f t="shared" ca="1" si="159"/>
        <v>5</v>
      </c>
      <c r="YB12">
        <f t="shared" ca="1" si="159"/>
        <v>5</v>
      </c>
      <c r="YC12">
        <f t="shared" ca="1" si="159"/>
        <v>5</v>
      </c>
      <c r="YD12">
        <f t="shared" ca="1" si="159"/>
        <v>5</v>
      </c>
      <c r="YE12">
        <f t="shared" ca="1" si="159"/>
        <v>5</v>
      </c>
      <c r="YF12">
        <f t="shared" ca="1" si="159"/>
        <v>5</v>
      </c>
      <c r="YG12">
        <f t="shared" ca="1" si="159"/>
        <v>5</v>
      </c>
      <c r="YH12">
        <f t="shared" ca="1" si="159"/>
        <v>5</v>
      </c>
      <c r="YI12">
        <f t="shared" ca="1" si="159"/>
        <v>5</v>
      </c>
      <c r="YJ12">
        <f t="shared" ca="1" si="159"/>
        <v>5</v>
      </c>
      <c r="YK12">
        <f t="shared" ca="1" si="159"/>
        <v>5</v>
      </c>
      <c r="YL12">
        <f t="shared" ca="1" si="159"/>
        <v>5</v>
      </c>
      <c r="YM12">
        <f t="shared" ca="1" si="159"/>
        <v>5</v>
      </c>
      <c r="YN12">
        <f t="shared" ca="1" si="159"/>
        <v>5</v>
      </c>
      <c r="YO12">
        <f t="shared" ca="1" si="159"/>
        <v>5</v>
      </c>
      <c r="YP12">
        <f t="shared" ca="1" si="159"/>
        <v>5</v>
      </c>
      <c r="YQ12">
        <f t="shared" ca="1" si="159"/>
        <v>5</v>
      </c>
      <c r="YR12">
        <f t="shared" ca="1" si="159"/>
        <v>5</v>
      </c>
      <c r="YS12">
        <f t="shared" ca="1" si="159"/>
        <v>5</v>
      </c>
      <c r="YT12">
        <f t="shared" ca="1" si="159"/>
        <v>5</v>
      </c>
      <c r="YU12">
        <f t="shared" ca="1" si="159"/>
        <v>5</v>
      </c>
      <c r="YV12">
        <f t="shared" ca="1" si="159"/>
        <v>5</v>
      </c>
      <c r="YW12">
        <f t="shared" ca="1" si="159"/>
        <v>5</v>
      </c>
      <c r="YX12">
        <f t="shared" ca="1" si="159"/>
        <v>5</v>
      </c>
      <c r="YY12">
        <f t="shared" ca="1" si="159"/>
        <v>5</v>
      </c>
      <c r="YZ12">
        <f t="shared" ca="1" si="159"/>
        <v>5</v>
      </c>
      <c r="ZA12">
        <f t="shared" ca="1" si="159"/>
        <v>5</v>
      </c>
      <c r="ZB12">
        <f t="shared" ca="1" si="159"/>
        <v>5</v>
      </c>
      <c r="ZC12">
        <f t="shared" ca="1" si="159"/>
        <v>5</v>
      </c>
      <c r="ZD12">
        <f t="shared" ca="1" si="159"/>
        <v>5</v>
      </c>
      <c r="ZE12">
        <f t="shared" ca="1" si="159"/>
        <v>5</v>
      </c>
      <c r="ZF12">
        <f t="shared" ca="1" si="159"/>
        <v>5</v>
      </c>
      <c r="ZG12">
        <f t="shared" ca="1" si="159"/>
        <v>5</v>
      </c>
      <c r="ZH12">
        <f t="shared" ca="1" si="159"/>
        <v>5</v>
      </c>
      <c r="ZI12">
        <f t="shared" ca="1" si="159"/>
        <v>5</v>
      </c>
      <c r="ZJ12">
        <f t="shared" ca="1" si="159"/>
        <v>5</v>
      </c>
      <c r="ZK12">
        <f t="shared" ca="1" si="159"/>
        <v>5</v>
      </c>
      <c r="ZL12">
        <f t="shared" ca="1" si="159"/>
        <v>5</v>
      </c>
      <c r="ZM12">
        <f t="shared" ca="1" si="159"/>
        <v>5</v>
      </c>
      <c r="ZN12">
        <f t="shared" ca="1" si="159"/>
        <v>5</v>
      </c>
      <c r="ZO12">
        <f t="shared" ca="1" si="159"/>
        <v>5</v>
      </c>
      <c r="ZP12">
        <f t="shared" ca="1" si="159"/>
        <v>5</v>
      </c>
      <c r="ZQ12">
        <f t="shared" ca="1" si="159"/>
        <v>5</v>
      </c>
      <c r="ZR12">
        <f t="shared" ca="1" si="159"/>
        <v>5</v>
      </c>
      <c r="ZS12">
        <f t="shared" ca="1" si="159"/>
        <v>5</v>
      </c>
      <c r="ZT12">
        <f t="shared" ca="1" si="159"/>
        <v>5</v>
      </c>
      <c r="ZU12">
        <f t="shared" ca="1" si="159"/>
        <v>5</v>
      </c>
      <c r="ZV12">
        <f t="shared" ca="1" si="159"/>
        <v>5</v>
      </c>
      <c r="ZW12">
        <f t="shared" ca="1" si="159"/>
        <v>5</v>
      </c>
      <c r="ZX12">
        <f t="shared" ca="1" si="159"/>
        <v>5</v>
      </c>
      <c r="ZY12">
        <f t="shared" ca="1" si="159"/>
        <v>5</v>
      </c>
      <c r="ZZ12">
        <f t="shared" ca="1" si="159"/>
        <v>5</v>
      </c>
      <c r="AAA12">
        <f t="shared" ca="1" si="159"/>
        <v>5</v>
      </c>
      <c r="AAB12">
        <f t="shared" ca="1" si="159"/>
        <v>5</v>
      </c>
      <c r="AAC12">
        <f t="shared" ca="1" si="159"/>
        <v>5</v>
      </c>
      <c r="AAD12">
        <f t="shared" ca="1" si="159"/>
        <v>5</v>
      </c>
      <c r="AAE12">
        <f t="shared" ref="AAE12:ACP12" ca="1" si="160">$B12+IF(AAE$7&lt;CSn_high_before_low_ns,1,IF(AAE$7&lt;RD_CSn_offtime_ns,0,1))</f>
        <v>5</v>
      </c>
      <c r="AAF12">
        <f t="shared" ca="1" si="160"/>
        <v>5</v>
      </c>
      <c r="AAG12">
        <f t="shared" ca="1" si="160"/>
        <v>5</v>
      </c>
      <c r="AAH12">
        <f t="shared" ca="1" si="160"/>
        <v>5</v>
      </c>
      <c r="AAI12">
        <f t="shared" ca="1" si="160"/>
        <v>5</v>
      </c>
      <c r="AAJ12">
        <f t="shared" ca="1" si="160"/>
        <v>5</v>
      </c>
      <c r="AAK12">
        <f t="shared" ca="1" si="160"/>
        <v>5</v>
      </c>
      <c r="AAL12">
        <f t="shared" ca="1" si="160"/>
        <v>5</v>
      </c>
      <c r="AAM12">
        <f t="shared" ca="1" si="160"/>
        <v>5</v>
      </c>
      <c r="AAN12">
        <f t="shared" ca="1" si="160"/>
        <v>5</v>
      </c>
      <c r="AAO12">
        <f t="shared" ca="1" si="160"/>
        <v>5</v>
      </c>
      <c r="AAP12">
        <f t="shared" ca="1" si="160"/>
        <v>5</v>
      </c>
      <c r="AAQ12">
        <f t="shared" ca="1" si="160"/>
        <v>5</v>
      </c>
      <c r="AAR12">
        <f t="shared" ca="1" si="160"/>
        <v>5</v>
      </c>
      <c r="AAS12">
        <f t="shared" ca="1" si="160"/>
        <v>5</v>
      </c>
      <c r="AAT12">
        <f t="shared" ca="1" si="160"/>
        <v>5</v>
      </c>
      <c r="AAU12">
        <f t="shared" ca="1" si="160"/>
        <v>5</v>
      </c>
      <c r="AAV12">
        <f t="shared" ca="1" si="160"/>
        <v>5</v>
      </c>
      <c r="AAW12">
        <f t="shared" ca="1" si="160"/>
        <v>5</v>
      </c>
      <c r="AAX12">
        <f t="shared" ca="1" si="160"/>
        <v>5</v>
      </c>
      <c r="AAY12">
        <f t="shared" ca="1" si="160"/>
        <v>5</v>
      </c>
      <c r="AAZ12">
        <f t="shared" ca="1" si="160"/>
        <v>5</v>
      </c>
      <c r="ABA12">
        <f t="shared" ca="1" si="160"/>
        <v>5</v>
      </c>
      <c r="ABB12">
        <f t="shared" ca="1" si="160"/>
        <v>5</v>
      </c>
      <c r="ABC12">
        <f t="shared" ca="1" si="160"/>
        <v>5</v>
      </c>
      <c r="ABD12">
        <f t="shared" ca="1" si="160"/>
        <v>5</v>
      </c>
      <c r="ABE12">
        <f t="shared" ca="1" si="160"/>
        <v>5</v>
      </c>
      <c r="ABF12">
        <f t="shared" ca="1" si="160"/>
        <v>5</v>
      </c>
      <c r="ABG12">
        <f t="shared" ca="1" si="160"/>
        <v>5</v>
      </c>
      <c r="ABH12">
        <f t="shared" ca="1" si="160"/>
        <v>5</v>
      </c>
      <c r="ABI12">
        <f t="shared" ca="1" si="160"/>
        <v>5</v>
      </c>
      <c r="ABJ12">
        <f t="shared" ca="1" si="160"/>
        <v>5</v>
      </c>
      <c r="ABK12">
        <f t="shared" ca="1" si="160"/>
        <v>5</v>
      </c>
      <c r="ABL12">
        <f t="shared" ca="1" si="160"/>
        <v>5</v>
      </c>
      <c r="ABM12">
        <f t="shared" ca="1" si="160"/>
        <v>5</v>
      </c>
      <c r="ABN12">
        <f t="shared" ca="1" si="160"/>
        <v>5</v>
      </c>
      <c r="ABO12">
        <f t="shared" ca="1" si="160"/>
        <v>5</v>
      </c>
      <c r="ABP12">
        <f t="shared" ca="1" si="160"/>
        <v>5</v>
      </c>
      <c r="ABQ12">
        <f t="shared" ca="1" si="160"/>
        <v>5</v>
      </c>
      <c r="ABR12">
        <f t="shared" ca="1" si="160"/>
        <v>5</v>
      </c>
      <c r="ABS12">
        <f t="shared" ca="1" si="160"/>
        <v>5</v>
      </c>
      <c r="ABT12">
        <f t="shared" ca="1" si="160"/>
        <v>5</v>
      </c>
      <c r="ABU12">
        <f t="shared" ca="1" si="160"/>
        <v>5</v>
      </c>
      <c r="ABV12">
        <f t="shared" ca="1" si="160"/>
        <v>5</v>
      </c>
      <c r="ABW12">
        <f t="shared" ca="1" si="160"/>
        <v>5</v>
      </c>
      <c r="ABX12">
        <f t="shared" ca="1" si="160"/>
        <v>5</v>
      </c>
      <c r="ABY12">
        <f t="shared" ca="1" si="160"/>
        <v>5</v>
      </c>
      <c r="ABZ12">
        <f t="shared" ca="1" si="160"/>
        <v>5</v>
      </c>
      <c r="ACA12">
        <f t="shared" ca="1" si="160"/>
        <v>5</v>
      </c>
      <c r="ACB12">
        <f t="shared" ca="1" si="160"/>
        <v>5</v>
      </c>
      <c r="ACC12">
        <f t="shared" ca="1" si="160"/>
        <v>5</v>
      </c>
      <c r="ACD12">
        <f t="shared" ca="1" si="160"/>
        <v>5</v>
      </c>
      <c r="ACE12">
        <f t="shared" ca="1" si="160"/>
        <v>5</v>
      </c>
      <c r="ACF12">
        <f t="shared" ca="1" si="160"/>
        <v>5</v>
      </c>
      <c r="ACG12">
        <f t="shared" ca="1" si="160"/>
        <v>5</v>
      </c>
      <c r="ACH12">
        <f t="shared" ca="1" si="160"/>
        <v>5</v>
      </c>
      <c r="ACI12">
        <f t="shared" ca="1" si="160"/>
        <v>5</v>
      </c>
      <c r="ACJ12">
        <f t="shared" ca="1" si="160"/>
        <v>5</v>
      </c>
      <c r="ACK12">
        <f t="shared" ca="1" si="160"/>
        <v>5</v>
      </c>
      <c r="ACL12">
        <f t="shared" ca="1" si="160"/>
        <v>5</v>
      </c>
      <c r="ACM12">
        <f t="shared" ca="1" si="160"/>
        <v>5</v>
      </c>
      <c r="ACN12">
        <f t="shared" ca="1" si="160"/>
        <v>5</v>
      </c>
      <c r="ACO12">
        <f t="shared" ca="1" si="160"/>
        <v>5</v>
      </c>
      <c r="ACP12">
        <f t="shared" ca="1" si="160"/>
        <v>5</v>
      </c>
      <c r="ACQ12">
        <f t="shared" ref="ACQ12:AFB12" ca="1" si="161">$B12+IF(ACQ$7&lt;CSn_high_before_low_ns,1,IF(ACQ$7&lt;RD_CSn_offtime_ns,0,1))</f>
        <v>5</v>
      </c>
      <c r="ACR12">
        <f t="shared" ca="1" si="161"/>
        <v>5</v>
      </c>
      <c r="ACS12">
        <f t="shared" ca="1" si="161"/>
        <v>5</v>
      </c>
      <c r="ACT12">
        <f t="shared" ca="1" si="161"/>
        <v>5</v>
      </c>
      <c r="ACU12">
        <f t="shared" ca="1" si="161"/>
        <v>5</v>
      </c>
      <c r="ACV12">
        <f t="shared" ca="1" si="161"/>
        <v>5</v>
      </c>
      <c r="ACW12">
        <f t="shared" ca="1" si="161"/>
        <v>5</v>
      </c>
      <c r="ACX12">
        <f t="shared" ca="1" si="161"/>
        <v>5</v>
      </c>
      <c r="ACY12">
        <f t="shared" ca="1" si="161"/>
        <v>5</v>
      </c>
      <c r="ACZ12">
        <f t="shared" ca="1" si="161"/>
        <v>5</v>
      </c>
      <c r="ADA12">
        <f t="shared" ca="1" si="161"/>
        <v>5</v>
      </c>
      <c r="ADB12">
        <f t="shared" ca="1" si="161"/>
        <v>5</v>
      </c>
      <c r="ADC12">
        <f t="shared" ca="1" si="161"/>
        <v>5</v>
      </c>
      <c r="ADD12">
        <f t="shared" ca="1" si="161"/>
        <v>5</v>
      </c>
      <c r="ADE12">
        <f t="shared" ca="1" si="161"/>
        <v>5</v>
      </c>
      <c r="ADF12">
        <f t="shared" ca="1" si="161"/>
        <v>5</v>
      </c>
      <c r="ADG12">
        <f t="shared" ca="1" si="161"/>
        <v>5</v>
      </c>
      <c r="ADH12">
        <f t="shared" ca="1" si="161"/>
        <v>5</v>
      </c>
      <c r="ADI12">
        <f t="shared" ca="1" si="161"/>
        <v>5</v>
      </c>
      <c r="ADJ12">
        <f t="shared" ca="1" si="161"/>
        <v>5</v>
      </c>
      <c r="ADK12">
        <f t="shared" ca="1" si="161"/>
        <v>5</v>
      </c>
      <c r="ADL12">
        <f t="shared" ca="1" si="161"/>
        <v>5</v>
      </c>
      <c r="ADM12">
        <f t="shared" ca="1" si="161"/>
        <v>5</v>
      </c>
      <c r="ADN12">
        <f t="shared" ca="1" si="161"/>
        <v>5</v>
      </c>
      <c r="ADO12">
        <f t="shared" ca="1" si="161"/>
        <v>5</v>
      </c>
      <c r="ADP12">
        <f t="shared" ca="1" si="161"/>
        <v>5</v>
      </c>
      <c r="ADQ12">
        <f t="shared" ca="1" si="161"/>
        <v>5</v>
      </c>
      <c r="ADR12">
        <f t="shared" ca="1" si="161"/>
        <v>5</v>
      </c>
      <c r="ADS12">
        <f t="shared" ca="1" si="161"/>
        <v>5</v>
      </c>
      <c r="ADT12">
        <f t="shared" ca="1" si="161"/>
        <v>5</v>
      </c>
      <c r="ADU12">
        <f t="shared" ca="1" si="161"/>
        <v>5</v>
      </c>
      <c r="ADV12">
        <f t="shared" ca="1" si="161"/>
        <v>5</v>
      </c>
      <c r="ADW12">
        <f t="shared" ca="1" si="161"/>
        <v>5</v>
      </c>
      <c r="ADX12">
        <f t="shared" ca="1" si="161"/>
        <v>5</v>
      </c>
      <c r="ADY12">
        <f t="shared" ca="1" si="161"/>
        <v>5</v>
      </c>
      <c r="ADZ12">
        <f t="shared" ca="1" si="161"/>
        <v>5</v>
      </c>
      <c r="AEA12">
        <f t="shared" ca="1" si="161"/>
        <v>5</v>
      </c>
      <c r="AEB12">
        <f t="shared" ca="1" si="161"/>
        <v>5</v>
      </c>
      <c r="AEC12">
        <f t="shared" ca="1" si="161"/>
        <v>5</v>
      </c>
      <c r="AED12">
        <f t="shared" ca="1" si="161"/>
        <v>5</v>
      </c>
      <c r="AEE12">
        <f t="shared" ca="1" si="161"/>
        <v>5</v>
      </c>
      <c r="AEF12">
        <f t="shared" ca="1" si="161"/>
        <v>5</v>
      </c>
      <c r="AEG12">
        <f t="shared" ca="1" si="161"/>
        <v>5</v>
      </c>
      <c r="AEH12">
        <f t="shared" ca="1" si="161"/>
        <v>5</v>
      </c>
      <c r="AEI12">
        <f t="shared" ca="1" si="161"/>
        <v>5</v>
      </c>
      <c r="AEJ12">
        <f t="shared" ca="1" si="161"/>
        <v>5</v>
      </c>
      <c r="AEK12">
        <f t="shared" ca="1" si="161"/>
        <v>5</v>
      </c>
      <c r="AEL12">
        <f t="shared" ca="1" si="161"/>
        <v>5</v>
      </c>
      <c r="AEM12">
        <f t="shared" ca="1" si="161"/>
        <v>5</v>
      </c>
      <c r="AEN12">
        <f t="shared" ca="1" si="161"/>
        <v>5</v>
      </c>
      <c r="AEO12">
        <f t="shared" ca="1" si="161"/>
        <v>5</v>
      </c>
      <c r="AEP12">
        <f t="shared" ca="1" si="161"/>
        <v>5</v>
      </c>
      <c r="AEQ12">
        <f t="shared" ca="1" si="161"/>
        <v>5</v>
      </c>
      <c r="AER12">
        <f t="shared" ca="1" si="161"/>
        <v>5</v>
      </c>
      <c r="AES12">
        <f t="shared" ca="1" si="161"/>
        <v>5</v>
      </c>
      <c r="AET12">
        <f t="shared" ca="1" si="161"/>
        <v>5</v>
      </c>
      <c r="AEU12">
        <f t="shared" ca="1" si="161"/>
        <v>5</v>
      </c>
      <c r="AEV12">
        <f t="shared" ca="1" si="161"/>
        <v>5</v>
      </c>
      <c r="AEW12">
        <f t="shared" ca="1" si="161"/>
        <v>5</v>
      </c>
      <c r="AEX12">
        <f t="shared" ca="1" si="161"/>
        <v>5</v>
      </c>
      <c r="AEY12">
        <f t="shared" ca="1" si="161"/>
        <v>5</v>
      </c>
      <c r="AEZ12">
        <f t="shared" ca="1" si="161"/>
        <v>5</v>
      </c>
      <c r="AFA12">
        <f t="shared" ca="1" si="161"/>
        <v>5</v>
      </c>
      <c r="AFB12">
        <f t="shared" ca="1" si="161"/>
        <v>5</v>
      </c>
      <c r="AFC12">
        <f t="shared" ref="AFC12:AHN12" ca="1" si="162">$B12+IF(AFC$7&lt;CSn_high_before_low_ns,1,IF(AFC$7&lt;RD_CSn_offtime_ns,0,1))</f>
        <v>5</v>
      </c>
      <c r="AFD12">
        <f t="shared" ca="1" si="162"/>
        <v>5</v>
      </c>
      <c r="AFE12">
        <f t="shared" ca="1" si="162"/>
        <v>5</v>
      </c>
      <c r="AFF12">
        <f t="shared" ca="1" si="162"/>
        <v>5</v>
      </c>
      <c r="AFG12">
        <f t="shared" ca="1" si="162"/>
        <v>5</v>
      </c>
      <c r="AFH12">
        <f t="shared" ca="1" si="162"/>
        <v>5</v>
      </c>
      <c r="AFI12">
        <f t="shared" ca="1" si="162"/>
        <v>5</v>
      </c>
      <c r="AFJ12">
        <f t="shared" ca="1" si="162"/>
        <v>5</v>
      </c>
      <c r="AFK12">
        <f t="shared" ca="1" si="162"/>
        <v>5</v>
      </c>
      <c r="AFL12">
        <f t="shared" ca="1" si="162"/>
        <v>5</v>
      </c>
      <c r="AFM12">
        <f t="shared" ca="1" si="162"/>
        <v>5</v>
      </c>
      <c r="AFN12">
        <f t="shared" ca="1" si="162"/>
        <v>5</v>
      </c>
      <c r="AFO12">
        <f t="shared" ca="1" si="162"/>
        <v>5</v>
      </c>
      <c r="AFP12">
        <f t="shared" ca="1" si="162"/>
        <v>5</v>
      </c>
      <c r="AFQ12">
        <f t="shared" ca="1" si="162"/>
        <v>5</v>
      </c>
      <c r="AFR12">
        <f t="shared" ca="1" si="162"/>
        <v>5</v>
      </c>
      <c r="AFS12">
        <f t="shared" ca="1" si="162"/>
        <v>5</v>
      </c>
      <c r="AFT12">
        <f t="shared" ca="1" si="162"/>
        <v>5</v>
      </c>
      <c r="AFU12">
        <f t="shared" ca="1" si="162"/>
        <v>5</v>
      </c>
      <c r="AFV12">
        <f t="shared" ca="1" si="162"/>
        <v>5</v>
      </c>
      <c r="AFW12">
        <f t="shared" ca="1" si="162"/>
        <v>5</v>
      </c>
      <c r="AFX12">
        <f t="shared" ca="1" si="162"/>
        <v>5</v>
      </c>
      <c r="AFY12">
        <f t="shared" ca="1" si="162"/>
        <v>5</v>
      </c>
      <c r="AFZ12">
        <f t="shared" ca="1" si="162"/>
        <v>5</v>
      </c>
      <c r="AGA12">
        <f t="shared" ca="1" si="162"/>
        <v>5</v>
      </c>
      <c r="AGB12">
        <f t="shared" ca="1" si="162"/>
        <v>5</v>
      </c>
      <c r="AGC12">
        <f t="shared" ca="1" si="162"/>
        <v>5</v>
      </c>
      <c r="AGD12">
        <f t="shared" ca="1" si="162"/>
        <v>5</v>
      </c>
      <c r="AGE12">
        <f t="shared" ca="1" si="162"/>
        <v>5</v>
      </c>
      <c r="AGF12">
        <f t="shared" ca="1" si="162"/>
        <v>5</v>
      </c>
      <c r="AGG12">
        <f t="shared" ca="1" si="162"/>
        <v>5</v>
      </c>
      <c r="AGH12">
        <f t="shared" ca="1" si="162"/>
        <v>5</v>
      </c>
      <c r="AGI12">
        <f t="shared" ca="1" si="162"/>
        <v>5</v>
      </c>
      <c r="AGJ12">
        <f t="shared" ca="1" si="162"/>
        <v>5</v>
      </c>
      <c r="AGK12">
        <f t="shared" ca="1" si="162"/>
        <v>5</v>
      </c>
      <c r="AGL12">
        <f t="shared" ca="1" si="162"/>
        <v>5</v>
      </c>
      <c r="AGM12">
        <f t="shared" ca="1" si="162"/>
        <v>5</v>
      </c>
      <c r="AGN12">
        <f t="shared" ca="1" si="162"/>
        <v>5</v>
      </c>
      <c r="AGO12">
        <f t="shared" ca="1" si="162"/>
        <v>5</v>
      </c>
      <c r="AGP12">
        <f t="shared" ca="1" si="162"/>
        <v>5</v>
      </c>
      <c r="AGQ12">
        <f t="shared" ca="1" si="162"/>
        <v>5</v>
      </c>
      <c r="AGR12">
        <f t="shared" ca="1" si="162"/>
        <v>5</v>
      </c>
      <c r="AGS12">
        <f t="shared" ca="1" si="162"/>
        <v>5</v>
      </c>
      <c r="AGT12">
        <f t="shared" ca="1" si="162"/>
        <v>5</v>
      </c>
      <c r="AGU12">
        <f t="shared" ca="1" si="162"/>
        <v>5</v>
      </c>
      <c r="AGV12">
        <f t="shared" ca="1" si="162"/>
        <v>5</v>
      </c>
      <c r="AGW12">
        <f t="shared" ca="1" si="162"/>
        <v>5</v>
      </c>
      <c r="AGX12">
        <f t="shared" ca="1" si="162"/>
        <v>5</v>
      </c>
      <c r="AGY12">
        <f t="shared" ca="1" si="162"/>
        <v>5</v>
      </c>
      <c r="AGZ12">
        <f t="shared" ca="1" si="162"/>
        <v>5</v>
      </c>
      <c r="AHA12">
        <f t="shared" ca="1" si="162"/>
        <v>5</v>
      </c>
      <c r="AHB12">
        <f t="shared" ca="1" si="162"/>
        <v>5</v>
      </c>
      <c r="AHC12">
        <f t="shared" ca="1" si="162"/>
        <v>5</v>
      </c>
      <c r="AHD12">
        <f t="shared" ca="1" si="162"/>
        <v>5</v>
      </c>
      <c r="AHE12">
        <f t="shared" ca="1" si="162"/>
        <v>5</v>
      </c>
      <c r="AHF12">
        <f t="shared" ca="1" si="162"/>
        <v>5</v>
      </c>
      <c r="AHG12">
        <f t="shared" ca="1" si="162"/>
        <v>5</v>
      </c>
      <c r="AHH12">
        <f t="shared" ca="1" si="162"/>
        <v>5</v>
      </c>
      <c r="AHI12">
        <f t="shared" ca="1" si="162"/>
        <v>5</v>
      </c>
      <c r="AHJ12">
        <f t="shared" ca="1" si="162"/>
        <v>5</v>
      </c>
      <c r="AHK12">
        <f t="shared" ca="1" si="162"/>
        <v>5</v>
      </c>
      <c r="AHL12">
        <f t="shared" ca="1" si="162"/>
        <v>5</v>
      </c>
      <c r="AHM12">
        <f t="shared" ca="1" si="162"/>
        <v>5</v>
      </c>
      <c r="AHN12">
        <f t="shared" ca="1" si="162"/>
        <v>5</v>
      </c>
      <c r="AHO12">
        <f t="shared" ref="AHO12:AJZ12" ca="1" si="163">$B12+IF(AHO$7&lt;CSn_high_before_low_ns,1,IF(AHO$7&lt;RD_CSn_offtime_ns,0,1))</f>
        <v>5</v>
      </c>
      <c r="AHP12">
        <f t="shared" ca="1" si="163"/>
        <v>5</v>
      </c>
      <c r="AHQ12">
        <f t="shared" ca="1" si="163"/>
        <v>5</v>
      </c>
      <c r="AHR12">
        <f t="shared" ca="1" si="163"/>
        <v>5</v>
      </c>
      <c r="AHS12">
        <f t="shared" ca="1" si="163"/>
        <v>5</v>
      </c>
      <c r="AHT12">
        <f t="shared" ca="1" si="163"/>
        <v>5</v>
      </c>
      <c r="AHU12">
        <f t="shared" ca="1" si="163"/>
        <v>5</v>
      </c>
      <c r="AHV12">
        <f t="shared" ca="1" si="163"/>
        <v>5</v>
      </c>
      <c r="AHW12">
        <f t="shared" ca="1" si="163"/>
        <v>5</v>
      </c>
      <c r="AHX12">
        <f t="shared" ca="1" si="163"/>
        <v>5</v>
      </c>
      <c r="AHY12">
        <f t="shared" ca="1" si="163"/>
        <v>5</v>
      </c>
      <c r="AHZ12">
        <f t="shared" ca="1" si="163"/>
        <v>5</v>
      </c>
      <c r="AIA12">
        <f t="shared" ca="1" si="163"/>
        <v>5</v>
      </c>
      <c r="AIB12">
        <f t="shared" ca="1" si="163"/>
        <v>5</v>
      </c>
      <c r="AIC12">
        <f t="shared" ca="1" si="163"/>
        <v>5</v>
      </c>
      <c r="AID12">
        <f t="shared" ca="1" si="163"/>
        <v>5</v>
      </c>
      <c r="AIE12">
        <f t="shared" ca="1" si="163"/>
        <v>5</v>
      </c>
      <c r="AIF12">
        <f t="shared" ca="1" si="163"/>
        <v>5</v>
      </c>
      <c r="AIG12">
        <f t="shared" ca="1" si="163"/>
        <v>5</v>
      </c>
      <c r="AIH12">
        <f t="shared" ca="1" si="163"/>
        <v>5</v>
      </c>
      <c r="AII12">
        <f t="shared" ca="1" si="163"/>
        <v>5</v>
      </c>
      <c r="AIJ12">
        <f t="shared" ca="1" si="163"/>
        <v>5</v>
      </c>
      <c r="AIK12">
        <f t="shared" ca="1" si="163"/>
        <v>5</v>
      </c>
      <c r="AIL12">
        <f t="shared" ca="1" si="163"/>
        <v>5</v>
      </c>
      <c r="AIM12">
        <f t="shared" ca="1" si="163"/>
        <v>5</v>
      </c>
      <c r="AIN12">
        <f t="shared" ca="1" si="163"/>
        <v>5</v>
      </c>
      <c r="AIO12">
        <f t="shared" ca="1" si="163"/>
        <v>5</v>
      </c>
      <c r="AIP12">
        <f t="shared" ca="1" si="163"/>
        <v>5</v>
      </c>
      <c r="AIQ12">
        <f t="shared" ca="1" si="163"/>
        <v>5</v>
      </c>
      <c r="AIR12">
        <f t="shared" ca="1" si="163"/>
        <v>5</v>
      </c>
      <c r="AIS12">
        <f t="shared" ca="1" si="163"/>
        <v>5</v>
      </c>
      <c r="AIT12">
        <f t="shared" ca="1" si="163"/>
        <v>5</v>
      </c>
      <c r="AIU12">
        <f t="shared" ca="1" si="163"/>
        <v>5</v>
      </c>
      <c r="AIV12">
        <f t="shared" ca="1" si="163"/>
        <v>5</v>
      </c>
      <c r="AIW12">
        <f t="shared" ca="1" si="163"/>
        <v>5</v>
      </c>
      <c r="AIX12">
        <f t="shared" ca="1" si="163"/>
        <v>5</v>
      </c>
      <c r="AIY12">
        <f t="shared" ca="1" si="163"/>
        <v>5</v>
      </c>
      <c r="AIZ12">
        <f t="shared" ca="1" si="163"/>
        <v>5</v>
      </c>
      <c r="AJA12">
        <f t="shared" ca="1" si="163"/>
        <v>5</v>
      </c>
      <c r="AJB12">
        <f t="shared" ca="1" si="163"/>
        <v>5</v>
      </c>
      <c r="AJC12">
        <f t="shared" ca="1" si="163"/>
        <v>5</v>
      </c>
      <c r="AJD12">
        <f t="shared" ca="1" si="163"/>
        <v>5</v>
      </c>
      <c r="AJE12">
        <f t="shared" ca="1" si="163"/>
        <v>5</v>
      </c>
      <c r="AJF12">
        <f t="shared" ca="1" si="163"/>
        <v>5</v>
      </c>
      <c r="AJG12">
        <f t="shared" ca="1" si="163"/>
        <v>5</v>
      </c>
      <c r="AJH12">
        <f t="shared" ca="1" si="163"/>
        <v>5</v>
      </c>
      <c r="AJI12">
        <f t="shared" ca="1" si="163"/>
        <v>5</v>
      </c>
      <c r="AJJ12">
        <f t="shared" ca="1" si="163"/>
        <v>5</v>
      </c>
      <c r="AJK12">
        <f t="shared" ca="1" si="163"/>
        <v>5</v>
      </c>
      <c r="AJL12">
        <f t="shared" ca="1" si="163"/>
        <v>5</v>
      </c>
      <c r="AJM12">
        <f t="shared" ca="1" si="163"/>
        <v>5</v>
      </c>
      <c r="AJN12">
        <f t="shared" ca="1" si="163"/>
        <v>5</v>
      </c>
      <c r="AJO12">
        <f t="shared" ca="1" si="163"/>
        <v>5</v>
      </c>
      <c r="AJP12">
        <f t="shared" ca="1" si="163"/>
        <v>5</v>
      </c>
      <c r="AJQ12">
        <f t="shared" ca="1" si="163"/>
        <v>5</v>
      </c>
      <c r="AJR12">
        <f t="shared" ca="1" si="163"/>
        <v>5</v>
      </c>
      <c r="AJS12">
        <f t="shared" ca="1" si="163"/>
        <v>5</v>
      </c>
      <c r="AJT12">
        <f t="shared" ca="1" si="163"/>
        <v>5</v>
      </c>
      <c r="AJU12">
        <f t="shared" ca="1" si="163"/>
        <v>5</v>
      </c>
      <c r="AJV12">
        <f t="shared" ca="1" si="163"/>
        <v>5</v>
      </c>
      <c r="AJW12">
        <f t="shared" ca="1" si="163"/>
        <v>5</v>
      </c>
      <c r="AJX12">
        <f t="shared" ca="1" si="163"/>
        <v>5</v>
      </c>
      <c r="AJY12">
        <f t="shared" ca="1" si="163"/>
        <v>5</v>
      </c>
      <c r="AJZ12">
        <f t="shared" ca="1" si="163"/>
        <v>5</v>
      </c>
      <c r="AKA12">
        <f t="shared" ref="AKA12:AML12" ca="1" si="164">$B12+IF(AKA$7&lt;CSn_high_before_low_ns,1,IF(AKA$7&lt;RD_CSn_offtime_ns,0,1))</f>
        <v>5</v>
      </c>
      <c r="AKB12">
        <f t="shared" ca="1" si="164"/>
        <v>5</v>
      </c>
      <c r="AKC12">
        <f t="shared" ca="1" si="164"/>
        <v>5</v>
      </c>
      <c r="AKD12">
        <f t="shared" ca="1" si="164"/>
        <v>5</v>
      </c>
      <c r="AKE12">
        <f t="shared" ca="1" si="164"/>
        <v>5</v>
      </c>
      <c r="AKF12">
        <f t="shared" ca="1" si="164"/>
        <v>5</v>
      </c>
      <c r="AKG12">
        <f t="shared" ca="1" si="164"/>
        <v>5</v>
      </c>
      <c r="AKH12">
        <f t="shared" ca="1" si="164"/>
        <v>5</v>
      </c>
      <c r="AKI12">
        <f t="shared" ca="1" si="164"/>
        <v>5</v>
      </c>
      <c r="AKJ12">
        <f t="shared" ca="1" si="164"/>
        <v>5</v>
      </c>
      <c r="AKK12">
        <f t="shared" ca="1" si="164"/>
        <v>5</v>
      </c>
      <c r="AKL12">
        <f t="shared" ca="1" si="164"/>
        <v>5</v>
      </c>
      <c r="AKM12">
        <f t="shared" ca="1" si="164"/>
        <v>5</v>
      </c>
      <c r="AKN12">
        <f t="shared" ca="1" si="164"/>
        <v>5</v>
      </c>
      <c r="AKO12">
        <f t="shared" ca="1" si="164"/>
        <v>5</v>
      </c>
      <c r="AKP12">
        <f t="shared" ca="1" si="164"/>
        <v>5</v>
      </c>
      <c r="AKQ12">
        <f t="shared" ca="1" si="164"/>
        <v>5</v>
      </c>
      <c r="AKR12">
        <f t="shared" ca="1" si="164"/>
        <v>5</v>
      </c>
      <c r="AKS12">
        <f t="shared" ca="1" si="164"/>
        <v>5</v>
      </c>
      <c r="AKT12">
        <f t="shared" ca="1" si="164"/>
        <v>5</v>
      </c>
      <c r="AKU12">
        <f t="shared" ca="1" si="164"/>
        <v>5</v>
      </c>
      <c r="AKV12">
        <f t="shared" ca="1" si="164"/>
        <v>5</v>
      </c>
      <c r="AKW12">
        <f t="shared" ca="1" si="164"/>
        <v>5</v>
      </c>
      <c r="AKX12">
        <f t="shared" ca="1" si="164"/>
        <v>5</v>
      </c>
      <c r="AKY12">
        <f t="shared" ca="1" si="164"/>
        <v>5</v>
      </c>
      <c r="AKZ12">
        <f t="shared" ca="1" si="164"/>
        <v>5</v>
      </c>
      <c r="ALA12">
        <f t="shared" ca="1" si="164"/>
        <v>5</v>
      </c>
      <c r="ALB12">
        <f t="shared" ca="1" si="164"/>
        <v>5</v>
      </c>
      <c r="ALC12">
        <f t="shared" ca="1" si="164"/>
        <v>5</v>
      </c>
      <c r="ALD12">
        <f t="shared" ca="1" si="164"/>
        <v>5</v>
      </c>
      <c r="ALE12">
        <f t="shared" ca="1" si="164"/>
        <v>5</v>
      </c>
      <c r="ALF12">
        <f t="shared" ca="1" si="164"/>
        <v>5</v>
      </c>
      <c r="ALG12">
        <f t="shared" ca="1" si="164"/>
        <v>5</v>
      </c>
      <c r="ALH12">
        <f t="shared" ca="1" si="164"/>
        <v>5</v>
      </c>
      <c r="ALI12">
        <f t="shared" ca="1" si="164"/>
        <v>5</v>
      </c>
      <c r="ALJ12">
        <f t="shared" ca="1" si="164"/>
        <v>5</v>
      </c>
      <c r="ALK12">
        <f t="shared" ca="1" si="164"/>
        <v>5</v>
      </c>
      <c r="ALL12">
        <f t="shared" ca="1" si="164"/>
        <v>5</v>
      </c>
      <c r="ALM12">
        <f t="shared" ca="1" si="164"/>
        <v>5</v>
      </c>
      <c r="ALN12">
        <f t="shared" ca="1" si="164"/>
        <v>5</v>
      </c>
      <c r="ALO12">
        <f t="shared" ca="1" si="164"/>
        <v>5</v>
      </c>
      <c r="ALP12">
        <f t="shared" ca="1" si="164"/>
        <v>5</v>
      </c>
      <c r="ALQ12">
        <f t="shared" ca="1" si="164"/>
        <v>5</v>
      </c>
      <c r="ALR12">
        <f t="shared" ca="1" si="164"/>
        <v>5</v>
      </c>
      <c r="ALS12">
        <f t="shared" ca="1" si="164"/>
        <v>5</v>
      </c>
      <c r="ALT12">
        <f t="shared" ca="1" si="164"/>
        <v>5</v>
      </c>
      <c r="ALU12">
        <f t="shared" ca="1" si="164"/>
        <v>5</v>
      </c>
      <c r="ALV12">
        <f t="shared" ca="1" si="164"/>
        <v>5</v>
      </c>
      <c r="ALW12">
        <f t="shared" ca="1" si="164"/>
        <v>5</v>
      </c>
      <c r="ALX12">
        <f t="shared" ca="1" si="164"/>
        <v>5</v>
      </c>
      <c r="ALY12">
        <f t="shared" ca="1" si="164"/>
        <v>5</v>
      </c>
      <c r="ALZ12">
        <f t="shared" ca="1" si="164"/>
        <v>5</v>
      </c>
      <c r="AMA12">
        <f t="shared" ca="1" si="164"/>
        <v>5</v>
      </c>
      <c r="AMB12">
        <f t="shared" ca="1" si="164"/>
        <v>5</v>
      </c>
      <c r="AMC12">
        <f t="shared" ca="1" si="164"/>
        <v>5</v>
      </c>
      <c r="AMD12">
        <f t="shared" ca="1" si="164"/>
        <v>5</v>
      </c>
      <c r="AME12">
        <f t="shared" ca="1" si="164"/>
        <v>5</v>
      </c>
      <c r="AMF12">
        <f t="shared" ca="1" si="164"/>
        <v>5</v>
      </c>
      <c r="AMG12">
        <f t="shared" ca="1" si="164"/>
        <v>5</v>
      </c>
      <c r="AMH12">
        <f t="shared" ca="1" si="164"/>
        <v>5</v>
      </c>
      <c r="AMI12">
        <f t="shared" ca="1" si="164"/>
        <v>5</v>
      </c>
      <c r="AMJ12">
        <f t="shared" ca="1" si="164"/>
        <v>5</v>
      </c>
      <c r="AMK12">
        <f t="shared" ca="1" si="164"/>
        <v>5</v>
      </c>
      <c r="AML12">
        <f t="shared" ca="1" si="164"/>
        <v>5</v>
      </c>
      <c r="AMM12">
        <f t="shared" ref="AMM12:AOX12" ca="1" si="165">$B12+IF(AMM$7&lt;CSn_high_before_low_ns,1,IF(AMM$7&lt;RD_CSn_offtime_ns,0,1))</f>
        <v>5</v>
      </c>
      <c r="AMN12">
        <f t="shared" ca="1" si="165"/>
        <v>5</v>
      </c>
      <c r="AMO12">
        <f t="shared" ca="1" si="165"/>
        <v>5</v>
      </c>
      <c r="AMP12">
        <f t="shared" ca="1" si="165"/>
        <v>5</v>
      </c>
      <c r="AMQ12">
        <f t="shared" ca="1" si="165"/>
        <v>5</v>
      </c>
      <c r="AMR12">
        <f t="shared" ca="1" si="165"/>
        <v>5</v>
      </c>
      <c r="AMS12">
        <f t="shared" ca="1" si="165"/>
        <v>5</v>
      </c>
      <c r="AMT12">
        <f t="shared" ca="1" si="165"/>
        <v>5</v>
      </c>
      <c r="AMU12">
        <f t="shared" ca="1" si="165"/>
        <v>5</v>
      </c>
      <c r="AMV12">
        <f t="shared" ca="1" si="165"/>
        <v>5</v>
      </c>
      <c r="AMW12">
        <f t="shared" ca="1" si="165"/>
        <v>5</v>
      </c>
      <c r="AMX12">
        <f t="shared" ca="1" si="165"/>
        <v>5</v>
      </c>
      <c r="AMY12">
        <f t="shared" ca="1" si="165"/>
        <v>5</v>
      </c>
      <c r="AMZ12">
        <f t="shared" ca="1" si="165"/>
        <v>5</v>
      </c>
      <c r="ANA12">
        <f t="shared" ca="1" si="165"/>
        <v>5</v>
      </c>
      <c r="ANB12">
        <f t="shared" ca="1" si="165"/>
        <v>5</v>
      </c>
      <c r="ANC12">
        <f t="shared" ca="1" si="165"/>
        <v>5</v>
      </c>
      <c r="AND12">
        <f t="shared" ca="1" si="165"/>
        <v>5</v>
      </c>
      <c r="ANE12">
        <f t="shared" ca="1" si="165"/>
        <v>5</v>
      </c>
      <c r="ANF12">
        <f t="shared" ca="1" si="165"/>
        <v>5</v>
      </c>
      <c r="ANG12">
        <f t="shared" ca="1" si="165"/>
        <v>5</v>
      </c>
      <c r="ANH12">
        <f t="shared" ca="1" si="165"/>
        <v>5</v>
      </c>
      <c r="ANI12">
        <f t="shared" ca="1" si="165"/>
        <v>5</v>
      </c>
      <c r="ANJ12">
        <f t="shared" ca="1" si="165"/>
        <v>5</v>
      </c>
      <c r="ANK12">
        <f t="shared" ca="1" si="165"/>
        <v>5</v>
      </c>
      <c r="ANL12">
        <f t="shared" ca="1" si="165"/>
        <v>5</v>
      </c>
      <c r="ANM12">
        <f t="shared" ca="1" si="165"/>
        <v>5</v>
      </c>
      <c r="ANN12">
        <f t="shared" ca="1" si="165"/>
        <v>5</v>
      </c>
      <c r="ANO12">
        <f t="shared" ca="1" si="165"/>
        <v>5</v>
      </c>
      <c r="ANP12">
        <f t="shared" ca="1" si="165"/>
        <v>5</v>
      </c>
      <c r="ANQ12">
        <f t="shared" ca="1" si="165"/>
        <v>5</v>
      </c>
      <c r="ANR12">
        <f t="shared" ca="1" si="165"/>
        <v>5</v>
      </c>
      <c r="ANS12">
        <f t="shared" ca="1" si="165"/>
        <v>5</v>
      </c>
      <c r="ANT12">
        <f t="shared" ca="1" si="165"/>
        <v>5</v>
      </c>
      <c r="ANU12">
        <f t="shared" ca="1" si="165"/>
        <v>5</v>
      </c>
      <c r="ANV12">
        <f t="shared" ca="1" si="165"/>
        <v>5</v>
      </c>
      <c r="ANW12">
        <f t="shared" ca="1" si="165"/>
        <v>5</v>
      </c>
      <c r="ANX12">
        <f t="shared" ca="1" si="165"/>
        <v>5</v>
      </c>
      <c r="ANY12">
        <f t="shared" ca="1" si="165"/>
        <v>5</v>
      </c>
      <c r="ANZ12">
        <f t="shared" ca="1" si="165"/>
        <v>5</v>
      </c>
      <c r="AOA12">
        <f t="shared" ca="1" si="165"/>
        <v>5</v>
      </c>
      <c r="AOB12">
        <f t="shared" ca="1" si="165"/>
        <v>5</v>
      </c>
      <c r="AOC12">
        <f t="shared" ca="1" si="165"/>
        <v>5</v>
      </c>
      <c r="AOD12">
        <f t="shared" ca="1" si="165"/>
        <v>5</v>
      </c>
      <c r="AOE12">
        <f t="shared" ca="1" si="165"/>
        <v>5</v>
      </c>
      <c r="AOF12">
        <f t="shared" ca="1" si="165"/>
        <v>5</v>
      </c>
      <c r="AOG12">
        <f t="shared" ca="1" si="165"/>
        <v>5</v>
      </c>
      <c r="AOH12">
        <f t="shared" ca="1" si="165"/>
        <v>5</v>
      </c>
      <c r="AOI12">
        <f t="shared" ca="1" si="165"/>
        <v>5</v>
      </c>
      <c r="AOJ12">
        <f t="shared" ca="1" si="165"/>
        <v>5</v>
      </c>
      <c r="AOK12">
        <f t="shared" ca="1" si="165"/>
        <v>5</v>
      </c>
      <c r="AOL12">
        <f t="shared" ca="1" si="165"/>
        <v>5</v>
      </c>
      <c r="AOM12">
        <f t="shared" ca="1" si="165"/>
        <v>5</v>
      </c>
      <c r="AON12">
        <f t="shared" ca="1" si="165"/>
        <v>5</v>
      </c>
      <c r="AOO12">
        <f t="shared" ca="1" si="165"/>
        <v>5</v>
      </c>
      <c r="AOP12">
        <f t="shared" ca="1" si="165"/>
        <v>5</v>
      </c>
      <c r="AOQ12">
        <f t="shared" ca="1" si="165"/>
        <v>5</v>
      </c>
      <c r="AOR12">
        <f t="shared" ca="1" si="165"/>
        <v>5</v>
      </c>
      <c r="AOS12">
        <f t="shared" ca="1" si="165"/>
        <v>5</v>
      </c>
      <c r="AOT12">
        <f t="shared" ca="1" si="165"/>
        <v>5</v>
      </c>
      <c r="AOU12">
        <f t="shared" ca="1" si="165"/>
        <v>5</v>
      </c>
      <c r="AOV12">
        <f t="shared" ca="1" si="165"/>
        <v>5</v>
      </c>
      <c r="AOW12">
        <f t="shared" ca="1" si="165"/>
        <v>5</v>
      </c>
      <c r="AOX12">
        <f t="shared" ca="1" si="165"/>
        <v>5</v>
      </c>
      <c r="AOY12">
        <f t="shared" ref="AOY12:ARJ12" ca="1" si="166">$B12+IF(AOY$7&lt;CSn_high_before_low_ns,1,IF(AOY$7&lt;RD_CSn_offtime_ns,0,1))</f>
        <v>5</v>
      </c>
      <c r="AOZ12">
        <f t="shared" ca="1" si="166"/>
        <v>5</v>
      </c>
      <c r="APA12">
        <f t="shared" ca="1" si="166"/>
        <v>5</v>
      </c>
      <c r="APB12">
        <f t="shared" ca="1" si="166"/>
        <v>5</v>
      </c>
      <c r="APC12">
        <f t="shared" ca="1" si="166"/>
        <v>5</v>
      </c>
      <c r="APD12">
        <f t="shared" ca="1" si="166"/>
        <v>5</v>
      </c>
      <c r="APE12">
        <f t="shared" ca="1" si="166"/>
        <v>5</v>
      </c>
      <c r="APF12">
        <f t="shared" ca="1" si="166"/>
        <v>5</v>
      </c>
      <c r="APG12">
        <f t="shared" ca="1" si="166"/>
        <v>5</v>
      </c>
      <c r="APH12">
        <f t="shared" ca="1" si="166"/>
        <v>5</v>
      </c>
      <c r="API12">
        <f t="shared" ca="1" si="166"/>
        <v>5</v>
      </c>
      <c r="APJ12">
        <f t="shared" ca="1" si="166"/>
        <v>5</v>
      </c>
      <c r="APK12">
        <f t="shared" ca="1" si="166"/>
        <v>5</v>
      </c>
      <c r="APL12">
        <f t="shared" ca="1" si="166"/>
        <v>5</v>
      </c>
      <c r="APM12">
        <f t="shared" ca="1" si="166"/>
        <v>5</v>
      </c>
      <c r="APN12">
        <f t="shared" ca="1" si="166"/>
        <v>5</v>
      </c>
      <c r="APO12">
        <f t="shared" ca="1" si="166"/>
        <v>5</v>
      </c>
      <c r="APP12">
        <f t="shared" ca="1" si="166"/>
        <v>5</v>
      </c>
      <c r="APQ12">
        <f t="shared" ca="1" si="166"/>
        <v>5</v>
      </c>
      <c r="APR12">
        <f t="shared" ca="1" si="166"/>
        <v>5</v>
      </c>
      <c r="APS12">
        <f t="shared" ca="1" si="166"/>
        <v>5</v>
      </c>
      <c r="APT12">
        <f t="shared" ca="1" si="166"/>
        <v>5</v>
      </c>
      <c r="APU12">
        <f t="shared" ca="1" si="166"/>
        <v>5</v>
      </c>
      <c r="APV12">
        <f t="shared" ca="1" si="166"/>
        <v>5</v>
      </c>
      <c r="APW12">
        <f t="shared" ca="1" si="166"/>
        <v>5</v>
      </c>
      <c r="APX12">
        <f t="shared" ca="1" si="166"/>
        <v>5</v>
      </c>
      <c r="APY12">
        <f t="shared" ca="1" si="166"/>
        <v>5</v>
      </c>
      <c r="APZ12">
        <f t="shared" ca="1" si="166"/>
        <v>5</v>
      </c>
      <c r="AQA12">
        <f t="shared" ca="1" si="166"/>
        <v>5</v>
      </c>
      <c r="AQB12">
        <f t="shared" ca="1" si="166"/>
        <v>5</v>
      </c>
      <c r="AQC12">
        <f t="shared" ca="1" si="166"/>
        <v>5</v>
      </c>
      <c r="AQD12">
        <f t="shared" ca="1" si="166"/>
        <v>5</v>
      </c>
      <c r="AQE12">
        <f t="shared" ca="1" si="166"/>
        <v>5</v>
      </c>
      <c r="AQF12">
        <f t="shared" ca="1" si="166"/>
        <v>5</v>
      </c>
      <c r="AQG12">
        <f t="shared" ca="1" si="166"/>
        <v>5</v>
      </c>
      <c r="AQH12">
        <f t="shared" ca="1" si="166"/>
        <v>5</v>
      </c>
      <c r="AQI12">
        <f t="shared" ca="1" si="166"/>
        <v>5</v>
      </c>
      <c r="AQJ12">
        <f t="shared" ca="1" si="166"/>
        <v>5</v>
      </c>
      <c r="AQK12">
        <f t="shared" ca="1" si="166"/>
        <v>5</v>
      </c>
      <c r="AQL12">
        <f t="shared" ca="1" si="166"/>
        <v>5</v>
      </c>
      <c r="AQM12">
        <f t="shared" ca="1" si="166"/>
        <v>5</v>
      </c>
      <c r="AQN12">
        <f t="shared" ca="1" si="166"/>
        <v>5</v>
      </c>
      <c r="AQO12">
        <f t="shared" ca="1" si="166"/>
        <v>5</v>
      </c>
      <c r="AQP12">
        <f t="shared" ca="1" si="166"/>
        <v>5</v>
      </c>
      <c r="AQQ12">
        <f t="shared" ca="1" si="166"/>
        <v>5</v>
      </c>
      <c r="AQR12">
        <f t="shared" ca="1" si="166"/>
        <v>5</v>
      </c>
      <c r="AQS12">
        <f t="shared" ca="1" si="166"/>
        <v>5</v>
      </c>
      <c r="AQT12">
        <f t="shared" ca="1" si="166"/>
        <v>5</v>
      </c>
      <c r="AQU12">
        <f t="shared" ca="1" si="166"/>
        <v>5</v>
      </c>
      <c r="AQV12">
        <f t="shared" ca="1" si="166"/>
        <v>5</v>
      </c>
      <c r="AQW12">
        <f t="shared" ca="1" si="166"/>
        <v>5</v>
      </c>
      <c r="AQX12">
        <f t="shared" ca="1" si="166"/>
        <v>5</v>
      </c>
      <c r="AQY12">
        <f t="shared" ca="1" si="166"/>
        <v>5</v>
      </c>
      <c r="AQZ12">
        <f t="shared" ca="1" si="166"/>
        <v>5</v>
      </c>
      <c r="ARA12">
        <f t="shared" ca="1" si="166"/>
        <v>5</v>
      </c>
      <c r="ARB12">
        <f t="shared" ca="1" si="166"/>
        <v>5</v>
      </c>
      <c r="ARC12">
        <f t="shared" ca="1" si="166"/>
        <v>5</v>
      </c>
      <c r="ARD12">
        <f t="shared" ca="1" si="166"/>
        <v>5</v>
      </c>
      <c r="ARE12">
        <f t="shared" ca="1" si="166"/>
        <v>5</v>
      </c>
      <c r="ARF12">
        <f t="shared" ca="1" si="166"/>
        <v>5</v>
      </c>
      <c r="ARG12">
        <f t="shared" ca="1" si="166"/>
        <v>5</v>
      </c>
      <c r="ARH12">
        <f t="shared" ca="1" si="166"/>
        <v>5</v>
      </c>
      <c r="ARI12">
        <f t="shared" ca="1" si="166"/>
        <v>5</v>
      </c>
      <c r="ARJ12">
        <f t="shared" ca="1" si="166"/>
        <v>5</v>
      </c>
      <c r="ARK12">
        <f t="shared" ref="ARK12:ATV12" ca="1" si="167">$B12+IF(ARK$7&lt;CSn_high_before_low_ns,1,IF(ARK$7&lt;RD_CSn_offtime_ns,0,1))</f>
        <v>5</v>
      </c>
      <c r="ARL12">
        <f t="shared" ca="1" si="167"/>
        <v>5</v>
      </c>
      <c r="ARM12">
        <f t="shared" ca="1" si="167"/>
        <v>5</v>
      </c>
      <c r="ARN12">
        <f t="shared" ca="1" si="167"/>
        <v>5</v>
      </c>
      <c r="ARO12">
        <f t="shared" ca="1" si="167"/>
        <v>5</v>
      </c>
      <c r="ARP12">
        <f t="shared" ca="1" si="167"/>
        <v>5</v>
      </c>
      <c r="ARQ12">
        <f t="shared" ca="1" si="167"/>
        <v>5</v>
      </c>
      <c r="ARR12">
        <f t="shared" ca="1" si="167"/>
        <v>5</v>
      </c>
      <c r="ARS12">
        <f t="shared" ca="1" si="167"/>
        <v>5</v>
      </c>
      <c r="ART12">
        <f t="shared" ca="1" si="167"/>
        <v>5</v>
      </c>
      <c r="ARU12">
        <f t="shared" ca="1" si="167"/>
        <v>5</v>
      </c>
      <c r="ARV12">
        <f t="shared" ca="1" si="167"/>
        <v>5</v>
      </c>
      <c r="ARW12">
        <f t="shared" ca="1" si="167"/>
        <v>5</v>
      </c>
      <c r="ARX12">
        <f t="shared" ca="1" si="167"/>
        <v>5</v>
      </c>
      <c r="ARY12">
        <f t="shared" ca="1" si="167"/>
        <v>5</v>
      </c>
      <c r="ARZ12">
        <f t="shared" ca="1" si="167"/>
        <v>5</v>
      </c>
      <c r="ASA12">
        <f t="shared" ca="1" si="167"/>
        <v>5</v>
      </c>
      <c r="ASB12">
        <f t="shared" ca="1" si="167"/>
        <v>5</v>
      </c>
      <c r="ASC12">
        <f t="shared" ca="1" si="167"/>
        <v>5</v>
      </c>
      <c r="ASD12">
        <f t="shared" ca="1" si="167"/>
        <v>5</v>
      </c>
      <c r="ASE12">
        <f t="shared" ca="1" si="167"/>
        <v>5</v>
      </c>
      <c r="ASF12">
        <f t="shared" ca="1" si="167"/>
        <v>5</v>
      </c>
      <c r="ASG12">
        <f t="shared" ca="1" si="167"/>
        <v>5</v>
      </c>
      <c r="ASH12">
        <f t="shared" ca="1" si="167"/>
        <v>5</v>
      </c>
      <c r="ASI12">
        <f t="shared" ca="1" si="167"/>
        <v>5</v>
      </c>
      <c r="ASJ12">
        <f t="shared" ca="1" si="167"/>
        <v>5</v>
      </c>
      <c r="ASK12">
        <f t="shared" ca="1" si="167"/>
        <v>5</v>
      </c>
      <c r="ASL12">
        <f t="shared" ca="1" si="167"/>
        <v>5</v>
      </c>
      <c r="ASM12">
        <f t="shared" ca="1" si="167"/>
        <v>5</v>
      </c>
      <c r="ASN12">
        <f t="shared" ca="1" si="167"/>
        <v>5</v>
      </c>
      <c r="ASO12">
        <f t="shared" ca="1" si="167"/>
        <v>5</v>
      </c>
      <c r="ASP12">
        <f t="shared" ca="1" si="167"/>
        <v>5</v>
      </c>
      <c r="ASQ12">
        <f t="shared" ca="1" si="167"/>
        <v>5</v>
      </c>
      <c r="ASR12">
        <f t="shared" ca="1" si="167"/>
        <v>5</v>
      </c>
      <c r="ASS12">
        <f t="shared" ca="1" si="167"/>
        <v>5</v>
      </c>
      <c r="AST12">
        <f t="shared" ca="1" si="167"/>
        <v>5</v>
      </c>
      <c r="ASU12">
        <f t="shared" ca="1" si="167"/>
        <v>5</v>
      </c>
      <c r="ASV12">
        <f t="shared" ca="1" si="167"/>
        <v>5</v>
      </c>
      <c r="ASW12">
        <f t="shared" ca="1" si="167"/>
        <v>5</v>
      </c>
      <c r="ASX12">
        <f t="shared" ca="1" si="167"/>
        <v>5</v>
      </c>
      <c r="ASY12">
        <f t="shared" ca="1" si="167"/>
        <v>5</v>
      </c>
      <c r="ASZ12">
        <f t="shared" ca="1" si="167"/>
        <v>5</v>
      </c>
      <c r="ATA12">
        <f t="shared" ca="1" si="167"/>
        <v>5</v>
      </c>
      <c r="ATB12">
        <f t="shared" ca="1" si="167"/>
        <v>5</v>
      </c>
      <c r="ATC12">
        <f t="shared" ca="1" si="167"/>
        <v>5</v>
      </c>
      <c r="ATD12">
        <f t="shared" ca="1" si="167"/>
        <v>5</v>
      </c>
      <c r="ATE12">
        <f t="shared" ca="1" si="167"/>
        <v>5</v>
      </c>
      <c r="ATF12">
        <f t="shared" ca="1" si="167"/>
        <v>5</v>
      </c>
      <c r="ATG12">
        <f t="shared" ca="1" si="167"/>
        <v>5</v>
      </c>
      <c r="ATH12">
        <f t="shared" ca="1" si="167"/>
        <v>5</v>
      </c>
      <c r="ATI12">
        <f t="shared" ca="1" si="167"/>
        <v>5</v>
      </c>
      <c r="ATJ12">
        <f t="shared" ca="1" si="167"/>
        <v>5</v>
      </c>
      <c r="ATK12">
        <f t="shared" ca="1" si="167"/>
        <v>5</v>
      </c>
      <c r="ATL12">
        <f t="shared" ca="1" si="167"/>
        <v>5</v>
      </c>
      <c r="ATM12">
        <f t="shared" ca="1" si="167"/>
        <v>5</v>
      </c>
      <c r="ATN12">
        <f t="shared" ca="1" si="167"/>
        <v>5</v>
      </c>
      <c r="ATO12">
        <f t="shared" ca="1" si="167"/>
        <v>5</v>
      </c>
      <c r="ATP12">
        <f t="shared" ca="1" si="167"/>
        <v>5</v>
      </c>
      <c r="ATQ12">
        <f t="shared" ca="1" si="167"/>
        <v>5</v>
      </c>
      <c r="ATR12">
        <f t="shared" ca="1" si="167"/>
        <v>5</v>
      </c>
      <c r="ATS12">
        <f t="shared" ca="1" si="167"/>
        <v>5</v>
      </c>
      <c r="ATT12">
        <f t="shared" ca="1" si="167"/>
        <v>5</v>
      </c>
      <c r="ATU12">
        <f t="shared" ca="1" si="167"/>
        <v>5</v>
      </c>
      <c r="ATV12">
        <f t="shared" ca="1" si="167"/>
        <v>5</v>
      </c>
      <c r="ATW12">
        <f t="shared" ref="ATW12:AWH12" ca="1" si="168">$B12+IF(ATW$7&lt;CSn_high_before_low_ns,1,IF(ATW$7&lt;RD_CSn_offtime_ns,0,1))</f>
        <v>5</v>
      </c>
      <c r="ATX12">
        <f t="shared" ca="1" si="168"/>
        <v>5</v>
      </c>
      <c r="ATY12">
        <f t="shared" ca="1" si="168"/>
        <v>5</v>
      </c>
      <c r="ATZ12">
        <f t="shared" ca="1" si="168"/>
        <v>5</v>
      </c>
      <c r="AUA12">
        <f t="shared" ca="1" si="168"/>
        <v>5</v>
      </c>
      <c r="AUB12">
        <f t="shared" ca="1" si="168"/>
        <v>5</v>
      </c>
      <c r="AUC12">
        <f t="shared" ca="1" si="168"/>
        <v>5</v>
      </c>
      <c r="AUD12">
        <f t="shared" ca="1" si="168"/>
        <v>5</v>
      </c>
      <c r="AUE12">
        <f t="shared" ca="1" si="168"/>
        <v>5</v>
      </c>
      <c r="AUF12">
        <f t="shared" ca="1" si="168"/>
        <v>5</v>
      </c>
      <c r="AUG12">
        <f t="shared" ca="1" si="168"/>
        <v>5</v>
      </c>
      <c r="AUH12">
        <f t="shared" ca="1" si="168"/>
        <v>5</v>
      </c>
      <c r="AUI12">
        <f t="shared" ca="1" si="168"/>
        <v>5</v>
      </c>
      <c r="AUJ12">
        <f t="shared" ca="1" si="168"/>
        <v>5</v>
      </c>
      <c r="AUK12">
        <f t="shared" ca="1" si="168"/>
        <v>5</v>
      </c>
      <c r="AUL12">
        <f t="shared" ca="1" si="168"/>
        <v>5</v>
      </c>
      <c r="AUM12">
        <f t="shared" ca="1" si="168"/>
        <v>5</v>
      </c>
      <c r="AUN12">
        <f t="shared" ca="1" si="168"/>
        <v>5</v>
      </c>
      <c r="AUO12">
        <f t="shared" ca="1" si="168"/>
        <v>5</v>
      </c>
      <c r="AUP12">
        <f t="shared" ca="1" si="168"/>
        <v>5</v>
      </c>
      <c r="AUQ12">
        <f t="shared" ca="1" si="168"/>
        <v>5</v>
      </c>
      <c r="AUR12">
        <f t="shared" ca="1" si="168"/>
        <v>5</v>
      </c>
      <c r="AUS12">
        <f t="shared" ca="1" si="168"/>
        <v>5</v>
      </c>
      <c r="AUT12">
        <f t="shared" ca="1" si="168"/>
        <v>5</v>
      </c>
      <c r="AUU12">
        <f t="shared" ca="1" si="168"/>
        <v>5</v>
      </c>
      <c r="AUV12">
        <f t="shared" ca="1" si="168"/>
        <v>5</v>
      </c>
      <c r="AUW12">
        <f t="shared" ca="1" si="168"/>
        <v>5</v>
      </c>
      <c r="AUX12">
        <f t="shared" ca="1" si="168"/>
        <v>5</v>
      </c>
      <c r="AUY12">
        <f t="shared" ca="1" si="168"/>
        <v>5</v>
      </c>
      <c r="AUZ12">
        <f t="shared" ca="1" si="168"/>
        <v>5</v>
      </c>
      <c r="AVA12">
        <f t="shared" ca="1" si="168"/>
        <v>5</v>
      </c>
      <c r="AVB12">
        <f t="shared" ca="1" si="168"/>
        <v>5</v>
      </c>
      <c r="AVC12">
        <f t="shared" ca="1" si="168"/>
        <v>5</v>
      </c>
      <c r="AVD12">
        <f t="shared" ca="1" si="168"/>
        <v>5</v>
      </c>
      <c r="AVE12">
        <f t="shared" ca="1" si="168"/>
        <v>5</v>
      </c>
      <c r="AVF12">
        <f t="shared" ca="1" si="168"/>
        <v>5</v>
      </c>
      <c r="AVG12">
        <f t="shared" ca="1" si="168"/>
        <v>5</v>
      </c>
      <c r="AVH12">
        <f t="shared" ca="1" si="168"/>
        <v>5</v>
      </c>
      <c r="AVI12">
        <f t="shared" ca="1" si="168"/>
        <v>5</v>
      </c>
      <c r="AVJ12">
        <f t="shared" ca="1" si="168"/>
        <v>5</v>
      </c>
      <c r="AVK12">
        <f t="shared" ca="1" si="168"/>
        <v>5</v>
      </c>
      <c r="AVL12">
        <f t="shared" ca="1" si="168"/>
        <v>5</v>
      </c>
      <c r="AVM12">
        <f t="shared" ca="1" si="168"/>
        <v>5</v>
      </c>
      <c r="AVN12">
        <f t="shared" ca="1" si="168"/>
        <v>5</v>
      </c>
      <c r="AVO12">
        <f t="shared" ca="1" si="168"/>
        <v>5</v>
      </c>
      <c r="AVP12">
        <f t="shared" ca="1" si="168"/>
        <v>5</v>
      </c>
      <c r="AVQ12">
        <f t="shared" ca="1" si="168"/>
        <v>5</v>
      </c>
      <c r="AVR12">
        <f t="shared" ca="1" si="168"/>
        <v>5</v>
      </c>
      <c r="AVS12">
        <f t="shared" ca="1" si="168"/>
        <v>5</v>
      </c>
      <c r="AVT12">
        <f t="shared" ca="1" si="168"/>
        <v>5</v>
      </c>
      <c r="AVU12">
        <f t="shared" ca="1" si="168"/>
        <v>5</v>
      </c>
      <c r="AVV12">
        <f t="shared" ca="1" si="168"/>
        <v>5</v>
      </c>
      <c r="AVW12">
        <f t="shared" ca="1" si="168"/>
        <v>5</v>
      </c>
      <c r="AVX12">
        <f t="shared" ca="1" si="168"/>
        <v>5</v>
      </c>
      <c r="AVY12">
        <f t="shared" ca="1" si="168"/>
        <v>5</v>
      </c>
      <c r="AVZ12">
        <f t="shared" ca="1" si="168"/>
        <v>5</v>
      </c>
      <c r="AWA12">
        <f t="shared" ca="1" si="168"/>
        <v>5</v>
      </c>
      <c r="AWB12">
        <f t="shared" ca="1" si="168"/>
        <v>5</v>
      </c>
      <c r="AWC12">
        <f t="shared" ca="1" si="168"/>
        <v>5</v>
      </c>
      <c r="AWD12">
        <f t="shared" ca="1" si="168"/>
        <v>5</v>
      </c>
      <c r="AWE12">
        <f t="shared" ca="1" si="168"/>
        <v>5</v>
      </c>
      <c r="AWF12">
        <f t="shared" ca="1" si="168"/>
        <v>5</v>
      </c>
      <c r="AWG12">
        <f t="shared" ca="1" si="168"/>
        <v>5</v>
      </c>
      <c r="AWH12">
        <f t="shared" ca="1" si="168"/>
        <v>5</v>
      </c>
      <c r="AWI12">
        <f t="shared" ref="AWI12:AYT12" ca="1" si="169">$B12+IF(AWI$7&lt;CSn_high_before_low_ns,1,IF(AWI$7&lt;RD_CSn_offtime_ns,0,1))</f>
        <v>5</v>
      </c>
      <c r="AWJ12">
        <f t="shared" ca="1" si="169"/>
        <v>5</v>
      </c>
      <c r="AWK12">
        <f t="shared" ca="1" si="169"/>
        <v>5</v>
      </c>
      <c r="AWL12">
        <f t="shared" ca="1" si="169"/>
        <v>5</v>
      </c>
      <c r="AWM12">
        <f t="shared" ca="1" si="169"/>
        <v>5</v>
      </c>
      <c r="AWN12">
        <f t="shared" ca="1" si="169"/>
        <v>5</v>
      </c>
      <c r="AWO12">
        <f t="shared" ca="1" si="169"/>
        <v>5</v>
      </c>
      <c r="AWP12">
        <f t="shared" ca="1" si="169"/>
        <v>5</v>
      </c>
      <c r="AWQ12">
        <f t="shared" ca="1" si="169"/>
        <v>5</v>
      </c>
      <c r="AWR12">
        <f t="shared" ca="1" si="169"/>
        <v>5</v>
      </c>
      <c r="AWS12">
        <f t="shared" ca="1" si="169"/>
        <v>5</v>
      </c>
      <c r="AWT12">
        <f t="shared" ca="1" si="169"/>
        <v>5</v>
      </c>
      <c r="AWU12">
        <f t="shared" ca="1" si="169"/>
        <v>5</v>
      </c>
      <c r="AWV12">
        <f t="shared" ca="1" si="169"/>
        <v>5</v>
      </c>
      <c r="AWW12">
        <f t="shared" ca="1" si="169"/>
        <v>5</v>
      </c>
      <c r="AWX12">
        <f t="shared" ca="1" si="169"/>
        <v>5</v>
      </c>
      <c r="AWY12">
        <f t="shared" ca="1" si="169"/>
        <v>5</v>
      </c>
      <c r="AWZ12">
        <f t="shared" ca="1" si="169"/>
        <v>5</v>
      </c>
      <c r="AXA12">
        <f t="shared" ca="1" si="169"/>
        <v>5</v>
      </c>
      <c r="AXB12">
        <f t="shared" ca="1" si="169"/>
        <v>5</v>
      </c>
      <c r="AXC12">
        <f t="shared" ca="1" si="169"/>
        <v>5</v>
      </c>
      <c r="AXD12">
        <f t="shared" ca="1" si="169"/>
        <v>5</v>
      </c>
      <c r="AXE12">
        <f t="shared" ca="1" si="169"/>
        <v>5</v>
      </c>
      <c r="AXF12">
        <f t="shared" ca="1" si="169"/>
        <v>5</v>
      </c>
      <c r="AXG12">
        <f t="shared" ca="1" si="169"/>
        <v>5</v>
      </c>
      <c r="AXH12">
        <f t="shared" ca="1" si="169"/>
        <v>5</v>
      </c>
      <c r="AXI12">
        <f t="shared" ca="1" si="169"/>
        <v>5</v>
      </c>
      <c r="AXJ12">
        <f t="shared" ca="1" si="169"/>
        <v>5</v>
      </c>
      <c r="AXK12">
        <f t="shared" ca="1" si="169"/>
        <v>5</v>
      </c>
      <c r="AXL12">
        <f t="shared" ca="1" si="169"/>
        <v>5</v>
      </c>
      <c r="AXM12">
        <f t="shared" ca="1" si="169"/>
        <v>5</v>
      </c>
      <c r="AXN12">
        <f t="shared" ca="1" si="169"/>
        <v>5</v>
      </c>
      <c r="AXO12">
        <f t="shared" ca="1" si="169"/>
        <v>5</v>
      </c>
      <c r="AXP12">
        <f t="shared" ca="1" si="169"/>
        <v>5</v>
      </c>
      <c r="AXQ12">
        <f t="shared" ca="1" si="169"/>
        <v>5</v>
      </c>
      <c r="AXR12">
        <f t="shared" ca="1" si="169"/>
        <v>5</v>
      </c>
      <c r="AXS12">
        <f t="shared" ca="1" si="169"/>
        <v>5</v>
      </c>
      <c r="AXT12">
        <f t="shared" ca="1" si="169"/>
        <v>5</v>
      </c>
      <c r="AXU12">
        <f t="shared" ca="1" si="169"/>
        <v>5</v>
      </c>
      <c r="AXV12">
        <f t="shared" ca="1" si="169"/>
        <v>5</v>
      </c>
      <c r="AXW12">
        <f t="shared" ca="1" si="169"/>
        <v>5</v>
      </c>
      <c r="AXX12">
        <f t="shared" ca="1" si="169"/>
        <v>5</v>
      </c>
      <c r="AXY12">
        <f t="shared" ca="1" si="169"/>
        <v>5</v>
      </c>
      <c r="AXZ12">
        <f t="shared" ca="1" si="169"/>
        <v>5</v>
      </c>
      <c r="AYA12">
        <f t="shared" ca="1" si="169"/>
        <v>5</v>
      </c>
      <c r="AYB12">
        <f t="shared" ca="1" si="169"/>
        <v>5</v>
      </c>
      <c r="AYC12">
        <f t="shared" ca="1" si="169"/>
        <v>5</v>
      </c>
      <c r="AYD12">
        <f t="shared" ca="1" si="169"/>
        <v>5</v>
      </c>
      <c r="AYE12">
        <f t="shared" ca="1" si="169"/>
        <v>5</v>
      </c>
      <c r="AYF12">
        <f t="shared" ca="1" si="169"/>
        <v>5</v>
      </c>
      <c r="AYG12">
        <f t="shared" ca="1" si="169"/>
        <v>5</v>
      </c>
      <c r="AYH12">
        <f t="shared" ca="1" si="169"/>
        <v>5</v>
      </c>
      <c r="AYI12">
        <f t="shared" ca="1" si="169"/>
        <v>5</v>
      </c>
      <c r="AYJ12">
        <f t="shared" ca="1" si="169"/>
        <v>5</v>
      </c>
      <c r="AYK12">
        <f t="shared" ca="1" si="169"/>
        <v>5</v>
      </c>
      <c r="AYL12">
        <f t="shared" ca="1" si="169"/>
        <v>5</v>
      </c>
      <c r="AYM12">
        <f t="shared" ca="1" si="169"/>
        <v>5</v>
      </c>
      <c r="AYN12">
        <f t="shared" ca="1" si="169"/>
        <v>5</v>
      </c>
      <c r="AYO12">
        <f t="shared" ca="1" si="169"/>
        <v>5</v>
      </c>
      <c r="AYP12">
        <f t="shared" ca="1" si="169"/>
        <v>5</v>
      </c>
      <c r="AYQ12">
        <f t="shared" ca="1" si="169"/>
        <v>5</v>
      </c>
      <c r="AYR12">
        <f t="shared" ca="1" si="169"/>
        <v>5</v>
      </c>
      <c r="AYS12">
        <f t="shared" ca="1" si="169"/>
        <v>5</v>
      </c>
      <c r="AYT12">
        <f t="shared" ca="1" si="169"/>
        <v>5</v>
      </c>
      <c r="AYU12">
        <f t="shared" ref="AYU12:BBF12" ca="1" si="170">$B12+IF(AYU$7&lt;CSn_high_before_low_ns,1,IF(AYU$7&lt;RD_CSn_offtime_ns,0,1))</f>
        <v>5</v>
      </c>
      <c r="AYV12">
        <f t="shared" ca="1" si="170"/>
        <v>5</v>
      </c>
      <c r="AYW12">
        <f t="shared" ca="1" si="170"/>
        <v>5</v>
      </c>
      <c r="AYX12">
        <f t="shared" ca="1" si="170"/>
        <v>5</v>
      </c>
      <c r="AYY12">
        <f t="shared" ca="1" si="170"/>
        <v>5</v>
      </c>
      <c r="AYZ12">
        <f t="shared" ca="1" si="170"/>
        <v>5</v>
      </c>
      <c r="AZA12">
        <f t="shared" ca="1" si="170"/>
        <v>5</v>
      </c>
      <c r="AZB12">
        <f t="shared" ca="1" si="170"/>
        <v>5</v>
      </c>
      <c r="AZC12">
        <f t="shared" ca="1" si="170"/>
        <v>5</v>
      </c>
      <c r="AZD12">
        <f t="shared" ca="1" si="170"/>
        <v>5</v>
      </c>
      <c r="AZE12">
        <f t="shared" ca="1" si="170"/>
        <v>5</v>
      </c>
      <c r="AZF12">
        <f t="shared" ca="1" si="170"/>
        <v>5</v>
      </c>
      <c r="AZG12">
        <f t="shared" ca="1" si="170"/>
        <v>5</v>
      </c>
      <c r="AZH12">
        <f t="shared" ca="1" si="170"/>
        <v>5</v>
      </c>
      <c r="AZI12">
        <f t="shared" ca="1" si="170"/>
        <v>5</v>
      </c>
      <c r="AZJ12">
        <f t="shared" ca="1" si="170"/>
        <v>5</v>
      </c>
      <c r="AZK12">
        <f t="shared" ca="1" si="170"/>
        <v>5</v>
      </c>
      <c r="AZL12">
        <f t="shared" ca="1" si="170"/>
        <v>5</v>
      </c>
      <c r="AZM12">
        <f t="shared" ca="1" si="170"/>
        <v>5</v>
      </c>
      <c r="AZN12">
        <f t="shared" ca="1" si="170"/>
        <v>5</v>
      </c>
      <c r="AZO12">
        <f t="shared" ca="1" si="170"/>
        <v>5</v>
      </c>
      <c r="AZP12">
        <f t="shared" ca="1" si="170"/>
        <v>5</v>
      </c>
      <c r="AZQ12">
        <f t="shared" ca="1" si="170"/>
        <v>5</v>
      </c>
      <c r="AZR12">
        <f t="shared" ca="1" si="170"/>
        <v>5</v>
      </c>
      <c r="AZS12">
        <f t="shared" ca="1" si="170"/>
        <v>5</v>
      </c>
      <c r="AZT12">
        <f t="shared" ca="1" si="170"/>
        <v>5</v>
      </c>
      <c r="AZU12">
        <f t="shared" ca="1" si="170"/>
        <v>5</v>
      </c>
      <c r="AZV12">
        <f t="shared" ca="1" si="170"/>
        <v>5</v>
      </c>
      <c r="AZW12">
        <f t="shared" ca="1" si="170"/>
        <v>5</v>
      </c>
      <c r="AZX12">
        <f t="shared" ca="1" si="170"/>
        <v>5</v>
      </c>
      <c r="AZY12">
        <f t="shared" ca="1" si="170"/>
        <v>5</v>
      </c>
      <c r="AZZ12">
        <f t="shared" ca="1" si="170"/>
        <v>5</v>
      </c>
      <c r="BAA12">
        <f t="shared" ca="1" si="170"/>
        <v>5</v>
      </c>
      <c r="BAB12">
        <f t="shared" ca="1" si="170"/>
        <v>5</v>
      </c>
      <c r="BAC12">
        <f t="shared" ca="1" si="170"/>
        <v>5</v>
      </c>
      <c r="BAD12">
        <f t="shared" ca="1" si="170"/>
        <v>5</v>
      </c>
      <c r="BAE12">
        <f t="shared" ca="1" si="170"/>
        <v>5</v>
      </c>
      <c r="BAF12">
        <f t="shared" ca="1" si="170"/>
        <v>5</v>
      </c>
      <c r="BAG12">
        <f t="shared" ca="1" si="170"/>
        <v>5</v>
      </c>
      <c r="BAH12">
        <f t="shared" ca="1" si="170"/>
        <v>5</v>
      </c>
      <c r="BAI12">
        <f t="shared" ca="1" si="170"/>
        <v>5</v>
      </c>
      <c r="BAJ12">
        <f t="shared" ca="1" si="170"/>
        <v>5</v>
      </c>
      <c r="BAK12">
        <f t="shared" ca="1" si="170"/>
        <v>5</v>
      </c>
      <c r="BAL12">
        <f t="shared" ca="1" si="170"/>
        <v>5</v>
      </c>
      <c r="BAM12">
        <f t="shared" ca="1" si="170"/>
        <v>5</v>
      </c>
      <c r="BAN12">
        <f t="shared" ca="1" si="170"/>
        <v>5</v>
      </c>
      <c r="BAO12">
        <f t="shared" ca="1" si="170"/>
        <v>5</v>
      </c>
      <c r="BAP12">
        <f t="shared" ca="1" si="170"/>
        <v>5</v>
      </c>
      <c r="BAQ12">
        <f t="shared" ca="1" si="170"/>
        <v>5</v>
      </c>
      <c r="BAR12">
        <f t="shared" ca="1" si="170"/>
        <v>5</v>
      </c>
      <c r="BAS12">
        <f t="shared" ca="1" si="170"/>
        <v>5</v>
      </c>
      <c r="BAT12">
        <f t="shared" ca="1" si="170"/>
        <v>5</v>
      </c>
      <c r="BAU12">
        <f t="shared" ca="1" si="170"/>
        <v>5</v>
      </c>
      <c r="BAV12">
        <f t="shared" ca="1" si="170"/>
        <v>5</v>
      </c>
      <c r="BAW12">
        <f t="shared" ca="1" si="170"/>
        <v>5</v>
      </c>
      <c r="BAX12">
        <f t="shared" ca="1" si="170"/>
        <v>5</v>
      </c>
      <c r="BAY12">
        <f t="shared" ca="1" si="170"/>
        <v>5</v>
      </c>
      <c r="BAZ12">
        <f t="shared" ca="1" si="170"/>
        <v>5</v>
      </c>
      <c r="BBA12">
        <f t="shared" ca="1" si="170"/>
        <v>5</v>
      </c>
      <c r="BBB12">
        <f t="shared" ca="1" si="170"/>
        <v>5</v>
      </c>
      <c r="BBC12">
        <f t="shared" ca="1" si="170"/>
        <v>5</v>
      </c>
      <c r="BBD12">
        <f t="shared" ca="1" si="170"/>
        <v>5</v>
      </c>
      <c r="BBE12">
        <f t="shared" ca="1" si="170"/>
        <v>5</v>
      </c>
      <c r="BBF12">
        <f t="shared" ca="1" si="170"/>
        <v>5</v>
      </c>
      <c r="BBG12">
        <f t="shared" ref="BBG12:BDR12" ca="1" si="171">$B12+IF(BBG$7&lt;CSn_high_before_low_ns,1,IF(BBG$7&lt;RD_CSn_offtime_ns,0,1))</f>
        <v>5</v>
      </c>
      <c r="BBH12">
        <f t="shared" ca="1" si="171"/>
        <v>5</v>
      </c>
      <c r="BBI12">
        <f t="shared" ca="1" si="171"/>
        <v>5</v>
      </c>
      <c r="BBJ12">
        <f t="shared" ca="1" si="171"/>
        <v>5</v>
      </c>
      <c r="BBK12">
        <f t="shared" ca="1" si="171"/>
        <v>5</v>
      </c>
      <c r="BBL12">
        <f t="shared" ca="1" si="171"/>
        <v>5</v>
      </c>
      <c r="BBM12">
        <f t="shared" ca="1" si="171"/>
        <v>5</v>
      </c>
      <c r="BBN12">
        <f t="shared" ca="1" si="171"/>
        <v>5</v>
      </c>
      <c r="BBO12">
        <f t="shared" ca="1" si="171"/>
        <v>5</v>
      </c>
      <c r="BBP12">
        <f t="shared" ca="1" si="171"/>
        <v>5</v>
      </c>
      <c r="BBQ12">
        <f t="shared" ca="1" si="171"/>
        <v>5</v>
      </c>
      <c r="BBR12">
        <f t="shared" ca="1" si="171"/>
        <v>5</v>
      </c>
      <c r="BBS12">
        <f t="shared" ca="1" si="171"/>
        <v>5</v>
      </c>
      <c r="BBT12">
        <f t="shared" ca="1" si="171"/>
        <v>5</v>
      </c>
      <c r="BBU12">
        <f t="shared" ca="1" si="171"/>
        <v>5</v>
      </c>
      <c r="BBV12">
        <f t="shared" ca="1" si="171"/>
        <v>5</v>
      </c>
      <c r="BBW12">
        <f t="shared" ca="1" si="171"/>
        <v>5</v>
      </c>
      <c r="BBX12">
        <f t="shared" ca="1" si="171"/>
        <v>5</v>
      </c>
      <c r="BBY12">
        <f t="shared" ca="1" si="171"/>
        <v>5</v>
      </c>
      <c r="BBZ12">
        <f t="shared" ca="1" si="171"/>
        <v>5</v>
      </c>
      <c r="BCA12">
        <f t="shared" ca="1" si="171"/>
        <v>5</v>
      </c>
      <c r="BCB12">
        <f t="shared" ca="1" si="171"/>
        <v>5</v>
      </c>
      <c r="BCC12">
        <f t="shared" ca="1" si="171"/>
        <v>5</v>
      </c>
      <c r="BCD12">
        <f t="shared" ca="1" si="171"/>
        <v>5</v>
      </c>
      <c r="BCE12">
        <f t="shared" ca="1" si="171"/>
        <v>5</v>
      </c>
      <c r="BCF12">
        <f t="shared" ca="1" si="171"/>
        <v>5</v>
      </c>
      <c r="BCG12">
        <f t="shared" ca="1" si="171"/>
        <v>5</v>
      </c>
      <c r="BCH12">
        <f t="shared" ca="1" si="171"/>
        <v>5</v>
      </c>
      <c r="BCI12">
        <f t="shared" ca="1" si="171"/>
        <v>5</v>
      </c>
      <c r="BCJ12">
        <f t="shared" ca="1" si="171"/>
        <v>5</v>
      </c>
      <c r="BCK12">
        <f t="shared" ca="1" si="171"/>
        <v>5</v>
      </c>
      <c r="BCL12">
        <f t="shared" ca="1" si="171"/>
        <v>5</v>
      </c>
      <c r="BCM12">
        <f t="shared" ca="1" si="171"/>
        <v>5</v>
      </c>
      <c r="BCN12">
        <f t="shared" ca="1" si="171"/>
        <v>5</v>
      </c>
      <c r="BCO12">
        <f t="shared" ca="1" si="171"/>
        <v>5</v>
      </c>
      <c r="BCP12">
        <f t="shared" ca="1" si="171"/>
        <v>5</v>
      </c>
      <c r="BCQ12">
        <f t="shared" ca="1" si="171"/>
        <v>5</v>
      </c>
      <c r="BCR12">
        <f t="shared" ca="1" si="171"/>
        <v>5</v>
      </c>
      <c r="BCS12">
        <f t="shared" ca="1" si="171"/>
        <v>5</v>
      </c>
      <c r="BCT12">
        <f t="shared" ca="1" si="171"/>
        <v>5</v>
      </c>
      <c r="BCU12">
        <f t="shared" ca="1" si="171"/>
        <v>5</v>
      </c>
      <c r="BCV12">
        <f t="shared" ca="1" si="171"/>
        <v>5</v>
      </c>
      <c r="BCW12">
        <f t="shared" ca="1" si="171"/>
        <v>5</v>
      </c>
      <c r="BCX12">
        <f t="shared" ca="1" si="171"/>
        <v>5</v>
      </c>
      <c r="BCY12">
        <f t="shared" ca="1" si="171"/>
        <v>5</v>
      </c>
      <c r="BCZ12">
        <f t="shared" ca="1" si="171"/>
        <v>5</v>
      </c>
      <c r="BDA12">
        <f t="shared" ca="1" si="171"/>
        <v>5</v>
      </c>
      <c r="BDB12">
        <f t="shared" ca="1" si="171"/>
        <v>5</v>
      </c>
      <c r="BDC12">
        <f t="shared" ca="1" si="171"/>
        <v>5</v>
      </c>
      <c r="BDD12">
        <f t="shared" ca="1" si="171"/>
        <v>5</v>
      </c>
      <c r="BDE12">
        <f t="shared" ca="1" si="171"/>
        <v>5</v>
      </c>
      <c r="BDF12">
        <f t="shared" ca="1" si="171"/>
        <v>5</v>
      </c>
      <c r="BDG12">
        <f t="shared" ca="1" si="171"/>
        <v>5</v>
      </c>
      <c r="BDH12">
        <f t="shared" ca="1" si="171"/>
        <v>5</v>
      </c>
      <c r="BDI12">
        <f t="shared" ca="1" si="171"/>
        <v>5</v>
      </c>
      <c r="BDJ12">
        <f t="shared" ca="1" si="171"/>
        <v>5</v>
      </c>
      <c r="BDK12">
        <f t="shared" ca="1" si="171"/>
        <v>5</v>
      </c>
      <c r="BDL12">
        <f t="shared" ca="1" si="171"/>
        <v>5</v>
      </c>
      <c r="BDM12">
        <f t="shared" ca="1" si="171"/>
        <v>5</v>
      </c>
      <c r="BDN12">
        <f t="shared" ca="1" si="171"/>
        <v>5</v>
      </c>
      <c r="BDO12">
        <f t="shared" ca="1" si="171"/>
        <v>5</v>
      </c>
      <c r="BDP12">
        <f t="shared" ca="1" si="171"/>
        <v>5</v>
      </c>
      <c r="BDQ12">
        <f t="shared" ca="1" si="171"/>
        <v>5</v>
      </c>
      <c r="BDR12">
        <f t="shared" ca="1" si="171"/>
        <v>5</v>
      </c>
      <c r="BDS12">
        <f t="shared" ref="BDS12:BGD12" ca="1" si="172">$B12+IF(BDS$7&lt;CSn_high_before_low_ns,1,IF(BDS$7&lt;RD_CSn_offtime_ns,0,1))</f>
        <v>5</v>
      </c>
      <c r="BDT12">
        <f t="shared" ca="1" si="172"/>
        <v>5</v>
      </c>
      <c r="BDU12">
        <f t="shared" ca="1" si="172"/>
        <v>5</v>
      </c>
      <c r="BDV12">
        <f t="shared" ca="1" si="172"/>
        <v>5</v>
      </c>
      <c r="BDW12">
        <f t="shared" ca="1" si="172"/>
        <v>5</v>
      </c>
      <c r="BDX12">
        <f t="shared" ca="1" si="172"/>
        <v>5</v>
      </c>
      <c r="BDY12">
        <f t="shared" ca="1" si="172"/>
        <v>5</v>
      </c>
      <c r="BDZ12">
        <f t="shared" ca="1" si="172"/>
        <v>5</v>
      </c>
      <c r="BEA12">
        <f t="shared" ca="1" si="172"/>
        <v>5</v>
      </c>
      <c r="BEB12">
        <f t="shared" ca="1" si="172"/>
        <v>5</v>
      </c>
      <c r="BEC12">
        <f t="shared" ca="1" si="172"/>
        <v>5</v>
      </c>
      <c r="BED12">
        <f t="shared" ca="1" si="172"/>
        <v>5</v>
      </c>
      <c r="BEE12">
        <f t="shared" ca="1" si="172"/>
        <v>5</v>
      </c>
      <c r="BEF12">
        <f t="shared" ca="1" si="172"/>
        <v>5</v>
      </c>
      <c r="BEG12">
        <f t="shared" ca="1" si="172"/>
        <v>5</v>
      </c>
      <c r="BEH12">
        <f t="shared" ca="1" si="172"/>
        <v>5</v>
      </c>
      <c r="BEI12">
        <f t="shared" ca="1" si="172"/>
        <v>5</v>
      </c>
      <c r="BEJ12">
        <f t="shared" ca="1" si="172"/>
        <v>5</v>
      </c>
      <c r="BEK12">
        <f t="shared" ca="1" si="172"/>
        <v>5</v>
      </c>
      <c r="BEL12">
        <f t="shared" ca="1" si="172"/>
        <v>5</v>
      </c>
      <c r="BEM12">
        <f t="shared" ca="1" si="172"/>
        <v>5</v>
      </c>
      <c r="BEN12">
        <f t="shared" ca="1" si="172"/>
        <v>5</v>
      </c>
      <c r="BEO12">
        <f t="shared" ca="1" si="172"/>
        <v>5</v>
      </c>
      <c r="BEP12">
        <f t="shared" ca="1" si="172"/>
        <v>5</v>
      </c>
      <c r="BEQ12">
        <f t="shared" ca="1" si="172"/>
        <v>5</v>
      </c>
      <c r="BER12">
        <f t="shared" ca="1" si="172"/>
        <v>5</v>
      </c>
      <c r="BES12">
        <f t="shared" ca="1" si="172"/>
        <v>5</v>
      </c>
      <c r="BET12">
        <f t="shared" ca="1" si="172"/>
        <v>5</v>
      </c>
      <c r="BEU12">
        <f t="shared" ca="1" si="172"/>
        <v>5</v>
      </c>
      <c r="BEV12">
        <f t="shared" ca="1" si="172"/>
        <v>5</v>
      </c>
      <c r="BEW12">
        <f t="shared" ca="1" si="172"/>
        <v>5</v>
      </c>
      <c r="BEX12">
        <f t="shared" ca="1" si="172"/>
        <v>5</v>
      </c>
      <c r="BEY12">
        <f t="shared" ca="1" si="172"/>
        <v>5</v>
      </c>
      <c r="BEZ12">
        <f t="shared" ca="1" si="172"/>
        <v>5</v>
      </c>
      <c r="BFA12">
        <f t="shared" ca="1" si="172"/>
        <v>5</v>
      </c>
      <c r="BFB12">
        <f t="shared" ca="1" si="172"/>
        <v>5</v>
      </c>
      <c r="BFC12">
        <f t="shared" ca="1" si="172"/>
        <v>5</v>
      </c>
      <c r="BFD12">
        <f t="shared" ca="1" si="172"/>
        <v>5</v>
      </c>
      <c r="BFE12">
        <f t="shared" ca="1" si="172"/>
        <v>5</v>
      </c>
      <c r="BFF12">
        <f t="shared" ca="1" si="172"/>
        <v>5</v>
      </c>
      <c r="BFG12">
        <f t="shared" ca="1" si="172"/>
        <v>5</v>
      </c>
      <c r="BFH12">
        <f t="shared" ca="1" si="172"/>
        <v>5</v>
      </c>
      <c r="BFI12">
        <f t="shared" ca="1" si="172"/>
        <v>5</v>
      </c>
      <c r="BFJ12">
        <f t="shared" ca="1" si="172"/>
        <v>5</v>
      </c>
      <c r="BFK12">
        <f t="shared" ca="1" si="172"/>
        <v>5</v>
      </c>
      <c r="BFL12">
        <f t="shared" ca="1" si="172"/>
        <v>5</v>
      </c>
      <c r="BFM12">
        <f t="shared" ca="1" si="172"/>
        <v>5</v>
      </c>
      <c r="BFN12">
        <f t="shared" ca="1" si="172"/>
        <v>5</v>
      </c>
      <c r="BFO12">
        <f t="shared" ca="1" si="172"/>
        <v>5</v>
      </c>
      <c r="BFP12">
        <f t="shared" ca="1" si="172"/>
        <v>5</v>
      </c>
      <c r="BFQ12">
        <f t="shared" ca="1" si="172"/>
        <v>5</v>
      </c>
      <c r="BFR12">
        <f t="shared" ca="1" si="172"/>
        <v>5</v>
      </c>
      <c r="BFS12">
        <f t="shared" ca="1" si="172"/>
        <v>5</v>
      </c>
      <c r="BFT12">
        <f t="shared" ca="1" si="172"/>
        <v>5</v>
      </c>
      <c r="BFU12">
        <f t="shared" ca="1" si="172"/>
        <v>5</v>
      </c>
      <c r="BFV12">
        <f t="shared" ca="1" si="172"/>
        <v>5</v>
      </c>
      <c r="BFW12">
        <f t="shared" ca="1" si="172"/>
        <v>5</v>
      </c>
      <c r="BFX12">
        <f t="shared" ca="1" si="172"/>
        <v>5</v>
      </c>
      <c r="BFY12">
        <f t="shared" ca="1" si="172"/>
        <v>5</v>
      </c>
      <c r="BFZ12">
        <f t="shared" ca="1" si="172"/>
        <v>5</v>
      </c>
      <c r="BGA12">
        <f t="shared" ca="1" si="172"/>
        <v>5</v>
      </c>
      <c r="BGB12">
        <f t="shared" ca="1" si="172"/>
        <v>5</v>
      </c>
      <c r="BGC12">
        <f t="shared" ca="1" si="172"/>
        <v>5</v>
      </c>
      <c r="BGD12">
        <f t="shared" ca="1" si="172"/>
        <v>5</v>
      </c>
      <c r="BGE12">
        <f t="shared" ref="BGE12:BIP12" ca="1" si="173">$B12+IF(BGE$7&lt;CSn_high_before_low_ns,1,IF(BGE$7&lt;RD_CSn_offtime_ns,0,1))</f>
        <v>5</v>
      </c>
      <c r="BGF12">
        <f t="shared" ca="1" si="173"/>
        <v>5</v>
      </c>
      <c r="BGG12">
        <f t="shared" ca="1" si="173"/>
        <v>5</v>
      </c>
      <c r="BGH12">
        <f t="shared" ca="1" si="173"/>
        <v>5</v>
      </c>
      <c r="BGI12">
        <f t="shared" ca="1" si="173"/>
        <v>5</v>
      </c>
      <c r="BGJ12">
        <f t="shared" ca="1" si="173"/>
        <v>5</v>
      </c>
      <c r="BGK12">
        <f t="shared" ca="1" si="173"/>
        <v>5</v>
      </c>
      <c r="BGL12">
        <f t="shared" ca="1" si="173"/>
        <v>5</v>
      </c>
      <c r="BGM12">
        <f t="shared" ca="1" si="173"/>
        <v>5</v>
      </c>
      <c r="BGN12">
        <f t="shared" ca="1" si="173"/>
        <v>5</v>
      </c>
      <c r="BGO12">
        <f t="shared" ca="1" si="173"/>
        <v>5</v>
      </c>
      <c r="BGP12">
        <f t="shared" ca="1" si="173"/>
        <v>5</v>
      </c>
      <c r="BGQ12">
        <f t="shared" ca="1" si="173"/>
        <v>5</v>
      </c>
      <c r="BGR12">
        <f t="shared" ca="1" si="173"/>
        <v>5</v>
      </c>
      <c r="BGS12">
        <f t="shared" ca="1" si="173"/>
        <v>5</v>
      </c>
      <c r="BGT12">
        <f t="shared" ca="1" si="173"/>
        <v>5</v>
      </c>
      <c r="BGU12">
        <f t="shared" ca="1" si="173"/>
        <v>5</v>
      </c>
      <c r="BGV12">
        <f t="shared" ca="1" si="173"/>
        <v>5</v>
      </c>
      <c r="BGW12">
        <f t="shared" ca="1" si="173"/>
        <v>5</v>
      </c>
      <c r="BGX12">
        <f t="shared" ca="1" si="173"/>
        <v>5</v>
      </c>
      <c r="BGY12">
        <f t="shared" ca="1" si="173"/>
        <v>5</v>
      </c>
      <c r="BGZ12">
        <f t="shared" ca="1" si="173"/>
        <v>5</v>
      </c>
      <c r="BHA12">
        <f t="shared" ca="1" si="173"/>
        <v>5</v>
      </c>
      <c r="BHB12">
        <f t="shared" ca="1" si="173"/>
        <v>5</v>
      </c>
      <c r="BHC12">
        <f t="shared" ca="1" si="173"/>
        <v>5</v>
      </c>
      <c r="BHD12">
        <f t="shared" ca="1" si="173"/>
        <v>5</v>
      </c>
      <c r="BHE12">
        <f t="shared" ca="1" si="173"/>
        <v>5</v>
      </c>
      <c r="BHF12">
        <f t="shared" ca="1" si="173"/>
        <v>5</v>
      </c>
      <c r="BHG12">
        <f t="shared" ca="1" si="173"/>
        <v>5</v>
      </c>
      <c r="BHH12">
        <f t="shared" ca="1" si="173"/>
        <v>5</v>
      </c>
      <c r="BHI12">
        <f t="shared" ca="1" si="173"/>
        <v>5</v>
      </c>
      <c r="BHJ12">
        <f t="shared" ca="1" si="173"/>
        <v>5</v>
      </c>
      <c r="BHK12">
        <f t="shared" ca="1" si="173"/>
        <v>5</v>
      </c>
      <c r="BHL12">
        <f t="shared" ca="1" si="173"/>
        <v>5</v>
      </c>
      <c r="BHM12">
        <f t="shared" ca="1" si="173"/>
        <v>5</v>
      </c>
      <c r="BHN12">
        <f t="shared" ca="1" si="173"/>
        <v>5</v>
      </c>
      <c r="BHO12">
        <f t="shared" ca="1" si="173"/>
        <v>5</v>
      </c>
      <c r="BHP12">
        <f t="shared" ca="1" si="173"/>
        <v>5</v>
      </c>
      <c r="BHQ12">
        <f t="shared" ca="1" si="173"/>
        <v>5</v>
      </c>
      <c r="BHR12">
        <f t="shared" ca="1" si="173"/>
        <v>5</v>
      </c>
      <c r="BHS12">
        <f t="shared" ca="1" si="173"/>
        <v>5</v>
      </c>
      <c r="BHT12">
        <f t="shared" ca="1" si="173"/>
        <v>5</v>
      </c>
      <c r="BHU12">
        <f t="shared" ca="1" si="173"/>
        <v>5</v>
      </c>
      <c r="BHV12">
        <f t="shared" ca="1" si="173"/>
        <v>5</v>
      </c>
      <c r="BHW12">
        <f t="shared" ca="1" si="173"/>
        <v>5</v>
      </c>
      <c r="BHX12">
        <f t="shared" ca="1" si="173"/>
        <v>5</v>
      </c>
      <c r="BHY12">
        <f t="shared" ca="1" si="173"/>
        <v>5</v>
      </c>
      <c r="BHZ12">
        <f t="shared" ca="1" si="173"/>
        <v>5</v>
      </c>
      <c r="BIA12">
        <f t="shared" ca="1" si="173"/>
        <v>5</v>
      </c>
      <c r="BIB12">
        <f t="shared" ca="1" si="173"/>
        <v>5</v>
      </c>
      <c r="BIC12">
        <f t="shared" ca="1" si="173"/>
        <v>5</v>
      </c>
      <c r="BID12">
        <f t="shared" ca="1" si="173"/>
        <v>5</v>
      </c>
      <c r="BIE12">
        <f t="shared" ca="1" si="173"/>
        <v>5</v>
      </c>
      <c r="BIF12">
        <f t="shared" ca="1" si="173"/>
        <v>5</v>
      </c>
      <c r="BIG12">
        <f t="shared" ca="1" si="173"/>
        <v>5</v>
      </c>
      <c r="BIH12">
        <f t="shared" ca="1" si="173"/>
        <v>5</v>
      </c>
      <c r="BII12">
        <f t="shared" ca="1" si="173"/>
        <v>5</v>
      </c>
      <c r="BIJ12">
        <f t="shared" ca="1" si="173"/>
        <v>5</v>
      </c>
      <c r="BIK12">
        <f t="shared" ca="1" si="173"/>
        <v>5</v>
      </c>
      <c r="BIL12">
        <f t="shared" ca="1" si="173"/>
        <v>5</v>
      </c>
      <c r="BIM12">
        <f t="shared" ca="1" si="173"/>
        <v>5</v>
      </c>
      <c r="BIN12">
        <f t="shared" ca="1" si="173"/>
        <v>5</v>
      </c>
      <c r="BIO12">
        <f t="shared" ca="1" si="173"/>
        <v>5</v>
      </c>
      <c r="BIP12">
        <f t="shared" ca="1" si="173"/>
        <v>5</v>
      </c>
      <c r="BIQ12">
        <f t="shared" ref="BIQ12:BLB12" ca="1" si="174">$B12+IF(BIQ$7&lt;CSn_high_before_low_ns,1,IF(BIQ$7&lt;RD_CSn_offtime_ns,0,1))</f>
        <v>5</v>
      </c>
      <c r="BIR12">
        <f t="shared" ca="1" si="174"/>
        <v>5</v>
      </c>
      <c r="BIS12">
        <f t="shared" ca="1" si="174"/>
        <v>5</v>
      </c>
      <c r="BIT12">
        <f t="shared" ca="1" si="174"/>
        <v>5</v>
      </c>
      <c r="BIU12">
        <f t="shared" ca="1" si="174"/>
        <v>5</v>
      </c>
      <c r="BIV12">
        <f t="shared" ca="1" si="174"/>
        <v>5</v>
      </c>
      <c r="BIW12">
        <f t="shared" ca="1" si="174"/>
        <v>5</v>
      </c>
      <c r="BIX12">
        <f t="shared" ca="1" si="174"/>
        <v>5</v>
      </c>
      <c r="BIY12">
        <f t="shared" ca="1" si="174"/>
        <v>5</v>
      </c>
      <c r="BIZ12">
        <f t="shared" ca="1" si="174"/>
        <v>5</v>
      </c>
      <c r="BJA12">
        <f t="shared" ca="1" si="174"/>
        <v>5</v>
      </c>
      <c r="BJB12">
        <f t="shared" ca="1" si="174"/>
        <v>5</v>
      </c>
      <c r="BJC12">
        <f t="shared" ca="1" si="174"/>
        <v>5</v>
      </c>
      <c r="BJD12">
        <f t="shared" ca="1" si="174"/>
        <v>5</v>
      </c>
      <c r="BJE12">
        <f t="shared" ca="1" si="174"/>
        <v>5</v>
      </c>
      <c r="BJF12">
        <f t="shared" ca="1" si="174"/>
        <v>5</v>
      </c>
      <c r="BJG12">
        <f t="shared" ca="1" si="174"/>
        <v>5</v>
      </c>
      <c r="BJH12">
        <f t="shared" ca="1" si="174"/>
        <v>5</v>
      </c>
      <c r="BJI12">
        <f t="shared" ca="1" si="174"/>
        <v>5</v>
      </c>
      <c r="BJJ12">
        <f t="shared" ca="1" si="174"/>
        <v>5</v>
      </c>
      <c r="BJK12">
        <f t="shared" ca="1" si="174"/>
        <v>5</v>
      </c>
      <c r="BJL12">
        <f t="shared" ca="1" si="174"/>
        <v>5</v>
      </c>
      <c r="BJM12">
        <f t="shared" ca="1" si="174"/>
        <v>5</v>
      </c>
      <c r="BJN12">
        <f t="shared" ca="1" si="174"/>
        <v>5</v>
      </c>
      <c r="BJO12">
        <f t="shared" ca="1" si="174"/>
        <v>5</v>
      </c>
      <c r="BJP12">
        <f t="shared" ca="1" si="174"/>
        <v>5</v>
      </c>
      <c r="BJQ12">
        <f t="shared" ca="1" si="174"/>
        <v>5</v>
      </c>
      <c r="BJR12">
        <f t="shared" ca="1" si="174"/>
        <v>5</v>
      </c>
      <c r="BJS12">
        <f t="shared" ca="1" si="174"/>
        <v>5</v>
      </c>
      <c r="BJT12">
        <f t="shared" ca="1" si="174"/>
        <v>5</v>
      </c>
      <c r="BJU12">
        <f t="shared" ca="1" si="174"/>
        <v>5</v>
      </c>
      <c r="BJV12">
        <f t="shared" ca="1" si="174"/>
        <v>5</v>
      </c>
      <c r="BJW12">
        <f t="shared" ca="1" si="174"/>
        <v>5</v>
      </c>
      <c r="BJX12">
        <f t="shared" ca="1" si="174"/>
        <v>5</v>
      </c>
      <c r="BJY12">
        <f t="shared" ca="1" si="174"/>
        <v>5</v>
      </c>
      <c r="BJZ12">
        <f t="shared" ca="1" si="174"/>
        <v>5</v>
      </c>
      <c r="BKA12">
        <f t="shared" ca="1" si="174"/>
        <v>5</v>
      </c>
      <c r="BKB12">
        <f t="shared" ca="1" si="174"/>
        <v>5</v>
      </c>
      <c r="BKC12">
        <f t="shared" ca="1" si="174"/>
        <v>5</v>
      </c>
      <c r="BKD12">
        <f t="shared" ca="1" si="174"/>
        <v>5</v>
      </c>
      <c r="BKE12">
        <f t="shared" ca="1" si="174"/>
        <v>5</v>
      </c>
      <c r="BKF12">
        <f t="shared" ca="1" si="174"/>
        <v>5</v>
      </c>
      <c r="BKG12">
        <f t="shared" ca="1" si="174"/>
        <v>5</v>
      </c>
      <c r="BKH12">
        <f t="shared" ca="1" si="174"/>
        <v>5</v>
      </c>
      <c r="BKI12">
        <f t="shared" ca="1" si="174"/>
        <v>5</v>
      </c>
      <c r="BKJ12">
        <f t="shared" ca="1" si="174"/>
        <v>5</v>
      </c>
      <c r="BKK12">
        <f t="shared" ca="1" si="174"/>
        <v>5</v>
      </c>
      <c r="BKL12">
        <f t="shared" ca="1" si="174"/>
        <v>5</v>
      </c>
      <c r="BKM12">
        <f t="shared" ca="1" si="174"/>
        <v>5</v>
      </c>
      <c r="BKN12">
        <f t="shared" ca="1" si="174"/>
        <v>5</v>
      </c>
      <c r="BKO12">
        <f t="shared" ca="1" si="174"/>
        <v>5</v>
      </c>
      <c r="BKP12">
        <f t="shared" ca="1" si="174"/>
        <v>5</v>
      </c>
      <c r="BKQ12">
        <f t="shared" ca="1" si="174"/>
        <v>5</v>
      </c>
      <c r="BKR12">
        <f t="shared" ca="1" si="174"/>
        <v>5</v>
      </c>
      <c r="BKS12">
        <f t="shared" ca="1" si="174"/>
        <v>5</v>
      </c>
      <c r="BKT12">
        <f t="shared" ca="1" si="174"/>
        <v>5</v>
      </c>
      <c r="BKU12">
        <f t="shared" ca="1" si="174"/>
        <v>5</v>
      </c>
      <c r="BKV12">
        <f t="shared" ca="1" si="174"/>
        <v>5</v>
      </c>
      <c r="BKW12">
        <f t="shared" ca="1" si="174"/>
        <v>5</v>
      </c>
      <c r="BKX12">
        <f t="shared" ca="1" si="174"/>
        <v>5</v>
      </c>
      <c r="BKY12">
        <f t="shared" ca="1" si="174"/>
        <v>5</v>
      </c>
      <c r="BKZ12">
        <f t="shared" ca="1" si="174"/>
        <v>5</v>
      </c>
      <c r="BLA12">
        <f t="shared" ca="1" si="174"/>
        <v>5</v>
      </c>
      <c r="BLB12">
        <f t="shared" ca="1" si="174"/>
        <v>5</v>
      </c>
      <c r="BLC12">
        <f t="shared" ref="BLC12:BNN12" ca="1" si="175">$B12+IF(BLC$7&lt;CSn_high_before_low_ns,1,IF(BLC$7&lt;RD_CSn_offtime_ns,0,1))</f>
        <v>5</v>
      </c>
      <c r="BLD12">
        <f t="shared" ca="1" si="175"/>
        <v>5</v>
      </c>
      <c r="BLE12">
        <f t="shared" ca="1" si="175"/>
        <v>5</v>
      </c>
      <c r="BLF12">
        <f t="shared" ca="1" si="175"/>
        <v>5</v>
      </c>
      <c r="BLG12">
        <f t="shared" ca="1" si="175"/>
        <v>5</v>
      </c>
      <c r="BLH12">
        <f t="shared" ca="1" si="175"/>
        <v>5</v>
      </c>
      <c r="BLI12">
        <f t="shared" ca="1" si="175"/>
        <v>5</v>
      </c>
      <c r="BLJ12">
        <f t="shared" ca="1" si="175"/>
        <v>5</v>
      </c>
      <c r="BLK12">
        <f t="shared" ca="1" si="175"/>
        <v>5</v>
      </c>
      <c r="BLL12">
        <f t="shared" ca="1" si="175"/>
        <v>5</v>
      </c>
      <c r="BLM12">
        <f t="shared" ca="1" si="175"/>
        <v>5</v>
      </c>
      <c r="BLN12">
        <f t="shared" ca="1" si="175"/>
        <v>5</v>
      </c>
      <c r="BLO12">
        <f t="shared" ca="1" si="175"/>
        <v>5</v>
      </c>
      <c r="BLP12">
        <f t="shared" ca="1" si="175"/>
        <v>5</v>
      </c>
      <c r="BLQ12">
        <f t="shared" ca="1" si="175"/>
        <v>5</v>
      </c>
      <c r="BLR12">
        <f t="shared" ca="1" si="175"/>
        <v>5</v>
      </c>
      <c r="BLS12">
        <f t="shared" ca="1" si="175"/>
        <v>5</v>
      </c>
      <c r="BLT12">
        <f t="shared" ca="1" si="175"/>
        <v>5</v>
      </c>
      <c r="BLU12">
        <f t="shared" ca="1" si="175"/>
        <v>5</v>
      </c>
      <c r="BLV12">
        <f t="shared" ca="1" si="175"/>
        <v>5</v>
      </c>
      <c r="BLW12">
        <f t="shared" ca="1" si="175"/>
        <v>5</v>
      </c>
      <c r="BLX12">
        <f t="shared" ca="1" si="175"/>
        <v>5</v>
      </c>
      <c r="BLY12">
        <f t="shared" ca="1" si="175"/>
        <v>5</v>
      </c>
      <c r="BLZ12">
        <f t="shared" ca="1" si="175"/>
        <v>5</v>
      </c>
      <c r="BMA12">
        <f t="shared" ca="1" si="175"/>
        <v>5</v>
      </c>
      <c r="BMB12">
        <f t="shared" ca="1" si="175"/>
        <v>5</v>
      </c>
      <c r="BMC12">
        <f t="shared" ca="1" si="175"/>
        <v>5</v>
      </c>
      <c r="BMD12">
        <f t="shared" ca="1" si="175"/>
        <v>5</v>
      </c>
      <c r="BME12">
        <f t="shared" ca="1" si="175"/>
        <v>5</v>
      </c>
      <c r="BMF12">
        <f t="shared" ca="1" si="175"/>
        <v>5</v>
      </c>
      <c r="BMG12">
        <f t="shared" ca="1" si="175"/>
        <v>5</v>
      </c>
      <c r="BMH12">
        <f t="shared" ca="1" si="175"/>
        <v>5</v>
      </c>
      <c r="BMI12">
        <f t="shared" ca="1" si="175"/>
        <v>5</v>
      </c>
      <c r="BMJ12">
        <f t="shared" ca="1" si="175"/>
        <v>5</v>
      </c>
      <c r="BMK12">
        <f t="shared" ca="1" si="175"/>
        <v>5</v>
      </c>
      <c r="BML12">
        <f t="shared" ca="1" si="175"/>
        <v>5</v>
      </c>
      <c r="BMM12">
        <f t="shared" ca="1" si="175"/>
        <v>5</v>
      </c>
      <c r="BMN12">
        <f t="shared" ca="1" si="175"/>
        <v>5</v>
      </c>
      <c r="BMO12">
        <f t="shared" ca="1" si="175"/>
        <v>5</v>
      </c>
      <c r="BMP12">
        <f t="shared" ca="1" si="175"/>
        <v>5</v>
      </c>
      <c r="BMQ12">
        <f t="shared" ca="1" si="175"/>
        <v>5</v>
      </c>
      <c r="BMR12">
        <f t="shared" ca="1" si="175"/>
        <v>5</v>
      </c>
      <c r="BMS12">
        <f t="shared" ca="1" si="175"/>
        <v>5</v>
      </c>
      <c r="BMT12">
        <f t="shared" ca="1" si="175"/>
        <v>5</v>
      </c>
      <c r="BMU12">
        <f t="shared" ca="1" si="175"/>
        <v>5</v>
      </c>
      <c r="BMV12">
        <f t="shared" ca="1" si="175"/>
        <v>5</v>
      </c>
      <c r="BMW12">
        <f t="shared" ca="1" si="175"/>
        <v>5</v>
      </c>
      <c r="BMX12">
        <f t="shared" ca="1" si="175"/>
        <v>5</v>
      </c>
      <c r="BMY12">
        <f t="shared" ca="1" si="175"/>
        <v>5</v>
      </c>
      <c r="BMZ12">
        <f t="shared" ca="1" si="175"/>
        <v>5</v>
      </c>
      <c r="BNA12">
        <f t="shared" ca="1" si="175"/>
        <v>5</v>
      </c>
      <c r="BNB12">
        <f t="shared" ca="1" si="175"/>
        <v>5</v>
      </c>
      <c r="BNC12">
        <f t="shared" ca="1" si="175"/>
        <v>5</v>
      </c>
      <c r="BND12">
        <f t="shared" ca="1" si="175"/>
        <v>5</v>
      </c>
      <c r="BNE12">
        <f t="shared" ca="1" si="175"/>
        <v>5</v>
      </c>
      <c r="BNF12">
        <f t="shared" ca="1" si="175"/>
        <v>5</v>
      </c>
      <c r="BNG12">
        <f t="shared" ca="1" si="175"/>
        <v>5</v>
      </c>
      <c r="BNH12">
        <f t="shared" ca="1" si="175"/>
        <v>5</v>
      </c>
      <c r="BNI12">
        <f t="shared" ca="1" si="175"/>
        <v>5</v>
      </c>
      <c r="BNJ12">
        <f t="shared" ca="1" si="175"/>
        <v>5</v>
      </c>
      <c r="BNK12">
        <f t="shared" ca="1" si="175"/>
        <v>5</v>
      </c>
      <c r="BNL12">
        <f t="shared" ca="1" si="175"/>
        <v>5</v>
      </c>
      <c r="BNM12">
        <f t="shared" ca="1" si="175"/>
        <v>5</v>
      </c>
      <c r="BNN12">
        <f t="shared" ca="1" si="175"/>
        <v>5</v>
      </c>
      <c r="BNO12">
        <f t="shared" ref="BNO12:BPZ12" ca="1" si="176">$B12+IF(BNO$7&lt;CSn_high_before_low_ns,1,IF(BNO$7&lt;RD_CSn_offtime_ns,0,1))</f>
        <v>5</v>
      </c>
      <c r="BNP12">
        <f t="shared" ca="1" si="176"/>
        <v>5</v>
      </c>
      <c r="BNQ12">
        <f t="shared" ca="1" si="176"/>
        <v>5</v>
      </c>
      <c r="BNR12">
        <f t="shared" ca="1" si="176"/>
        <v>5</v>
      </c>
      <c r="BNS12">
        <f t="shared" ca="1" si="176"/>
        <v>5</v>
      </c>
      <c r="BNT12">
        <f t="shared" ca="1" si="176"/>
        <v>5</v>
      </c>
      <c r="BNU12">
        <f t="shared" ca="1" si="176"/>
        <v>5</v>
      </c>
      <c r="BNV12">
        <f t="shared" ca="1" si="176"/>
        <v>5</v>
      </c>
      <c r="BNW12">
        <f t="shared" ca="1" si="176"/>
        <v>5</v>
      </c>
      <c r="BNX12">
        <f t="shared" ca="1" si="176"/>
        <v>5</v>
      </c>
      <c r="BNY12">
        <f t="shared" ca="1" si="176"/>
        <v>5</v>
      </c>
      <c r="BNZ12">
        <f t="shared" ca="1" si="176"/>
        <v>5</v>
      </c>
      <c r="BOA12">
        <f t="shared" ca="1" si="176"/>
        <v>5</v>
      </c>
      <c r="BOB12">
        <f t="shared" ca="1" si="176"/>
        <v>5</v>
      </c>
      <c r="BOC12">
        <f t="shared" ca="1" si="176"/>
        <v>5</v>
      </c>
      <c r="BOD12">
        <f t="shared" ca="1" si="176"/>
        <v>5</v>
      </c>
      <c r="BOE12">
        <f t="shared" ca="1" si="176"/>
        <v>5</v>
      </c>
      <c r="BOF12">
        <f t="shared" ca="1" si="176"/>
        <v>5</v>
      </c>
      <c r="BOG12">
        <f t="shared" ca="1" si="176"/>
        <v>5</v>
      </c>
      <c r="BOH12">
        <f t="shared" ca="1" si="176"/>
        <v>5</v>
      </c>
      <c r="BOI12">
        <f t="shared" ca="1" si="176"/>
        <v>5</v>
      </c>
      <c r="BOJ12">
        <f t="shared" ca="1" si="176"/>
        <v>5</v>
      </c>
      <c r="BOK12">
        <f t="shared" ca="1" si="176"/>
        <v>5</v>
      </c>
      <c r="BOL12">
        <f t="shared" ca="1" si="176"/>
        <v>5</v>
      </c>
      <c r="BOM12">
        <f t="shared" ca="1" si="176"/>
        <v>5</v>
      </c>
      <c r="BON12">
        <f t="shared" ca="1" si="176"/>
        <v>5</v>
      </c>
      <c r="BOO12">
        <f t="shared" ca="1" si="176"/>
        <v>5</v>
      </c>
      <c r="BOP12">
        <f t="shared" ca="1" si="176"/>
        <v>5</v>
      </c>
      <c r="BOQ12">
        <f t="shared" ca="1" si="176"/>
        <v>5</v>
      </c>
      <c r="BOR12">
        <f t="shared" ca="1" si="176"/>
        <v>5</v>
      </c>
      <c r="BOS12">
        <f t="shared" ca="1" si="176"/>
        <v>5</v>
      </c>
      <c r="BOT12">
        <f t="shared" ca="1" si="176"/>
        <v>5</v>
      </c>
      <c r="BOU12">
        <f t="shared" ca="1" si="176"/>
        <v>5</v>
      </c>
      <c r="BOV12">
        <f t="shared" ca="1" si="176"/>
        <v>5</v>
      </c>
      <c r="BOW12">
        <f t="shared" ca="1" si="176"/>
        <v>5</v>
      </c>
      <c r="BOX12">
        <f t="shared" ca="1" si="176"/>
        <v>5</v>
      </c>
      <c r="BOY12">
        <f t="shared" ca="1" si="176"/>
        <v>5</v>
      </c>
      <c r="BOZ12">
        <f t="shared" ca="1" si="176"/>
        <v>5</v>
      </c>
      <c r="BPA12">
        <f t="shared" ca="1" si="176"/>
        <v>5</v>
      </c>
      <c r="BPB12">
        <f t="shared" ca="1" si="176"/>
        <v>5</v>
      </c>
      <c r="BPC12">
        <f t="shared" ca="1" si="176"/>
        <v>5</v>
      </c>
      <c r="BPD12">
        <f t="shared" ca="1" si="176"/>
        <v>5</v>
      </c>
      <c r="BPE12">
        <f t="shared" ca="1" si="176"/>
        <v>5</v>
      </c>
      <c r="BPF12">
        <f t="shared" ca="1" si="176"/>
        <v>5</v>
      </c>
      <c r="BPG12">
        <f t="shared" ca="1" si="176"/>
        <v>5</v>
      </c>
      <c r="BPH12">
        <f t="shared" ca="1" si="176"/>
        <v>5</v>
      </c>
      <c r="BPI12">
        <f t="shared" ca="1" si="176"/>
        <v>5</v>
      </c>
      <c r="BPJ12">
        <f t="shared" ca="1" si="176"/>
        <v>5</v>
      </c>
      <c r="BPK12">
        <f t="shared" ca="1" si="176"/>
        <v>5</v>
      </c>
      <c r="BPL12">
        <f t="shared" ca="1" si="176"/>
        <v>5</v>
      </c>
      <c r="BPM12">
        <f t="shared" ca="1" si="176"/>
        <v>5</v>
      </c>
      <c r="BPN12">
        <f t="shared" ca="1" si="176"/>
        <v>5</v>
      </c>
      <c r="BPO12">
        <f t="shared" ca="1" si="176"/>
        <v>5</v>
      </c>
      <c r="BPP12">
        <f t="shared" ca="1" si="176"/>
        <v>5</v>
      </c>
      <c r="BPQ12">
        <f t="shared" ca="1" si="176"/>
        <v>5</v>
      </c>
      <c r="BPR12">
        <f t="shared" ca="1" si="176"/>
        <v>5</v>
      </c>
      <c r="BPS12">
        <f t="shared" ca="1" si="176"/>
        <v>5</v>
      </c>
      <c r="BPT12">
        <f t="shared" ca="1" si="176"/>
        <v>5</v>
      </c>
      <c r="BPU12">
        <f t="shared" ca="1" si="176"/>
        <v>5</v>
      </c>
      <c r="BPV12">
        <f t="shared" ca="1" si="176"/>
        <v>5</v>
      </c>
      <c r="BPW12">
        <f t="shared" ca="1" si="176"/>
        <v>5</v>
      </c>
      <c r="BPX12">
        <f t="shared" ca="1" si="176"/>
        <v>5</v>
      </c>
      <c r="BPY12">
        <f t="shared" ca="1" si="176"/>
        <v>5</v>
      </c>
      <c r="BPZ12">
        <f t="shared" ca="1" si="176"/>
        <v>5</v>
      </c>
      <c r="BQA12">
        <f t="shared" ref="BQA12:BSL12" ca="1" si="177">$B12+IF(BQA$7&lt;CSn_high_before_low_ns,1,IF(BQA$7&lt;RD_CSn_offtime_ns,0,1))</f>
        <v>5</v>
      </c>
      <c r="BQB12">
        <f t="shared" ca="1" si="177"/>
        <v>5</v>
      </c>
      <c r="BQC12">
        <f t="shared" ca="1" si="177"/>
        <v>5</v>
      </c>
      <c r="BQD12">
        <f t="shared" ca="1" si="177"/>
        <v>5</v>
      </c>
      <c r="BQE12">
        <f t="shared" ca="1" si="177"/>
        <v>5</v>
      </c>
      <c r="BQF12">
        <f t="shared" ca="1" si="177"/>
        <v>5</v>
      </c>
      <c r="BQG12">
        <f t="shared" ca="1" si="177"/>
        <v>5</v>
      </c>
      <c r="BQH12">
        <f t="shared" ca="1" si="177"/>
        <v>5</v>
      </c>
      <c r="BQI12">
        <f t="shared" ca="1" si="177"/>
        <v>5</v>
      </c>
      <c r="BQJ12">
        <f t="shared" ca="1" si="177"/>
        <v>5</v>
      </c>
      <c r="BQK12">
        <f t="shared" ca="1" si="177"/>
        <v>5</v>
      </c>
      <c r="BQL12">
        <f t="shared" ca="1" si="177"/>
        <v>5</v>
      </c>
      <c r="BQM12">
        <f t="shared" ca="1" si="177"/>
        <v>5</v>
      </c>
      <c r="BQN12">
        <f t="shared" ca="1" si="177"/>
        <v>5</v>
      </c>
      <c r="BQO12">
        <f t="shared" ca="1" si="177"/>
        <v>5</v>
      </c>
      <c r="BQP12">
        <f t="shared" ca="1" si="177"/>
        <v>5</v>
      </c>
      <c r="BQQ12">
        <f t="shared" ca="1" si="177"/>
        <v>5</v>
      </c>
      <c r="BQR12">
        <f t="shared" ca="1" si="177"/>
        <v>5</v>
      </c>
      <c r="BQS12">
        <f t="shared" ca="1" si="177"/>
        <v>5</v>
      </c>
      <c r="BQT12">
        <f t="shared" ca="1" si="177"/>
        <v>5</v>
      </c>
      <c r="BQU12">
        <f t="shared" ca="1" si="177"/>
        <v>5</v>
      </c>
      <c r="BQV12">
        <f t="shared" ca="1" si="177"/>
        <v>5</v>
      </c>
      <c r="BQW12">
        <f t="shared" ca="1" si="177"/>
        <v>5</v>
      </c>
      <c r="BQX12">
        <f t="shared" ca="1" si="177"/>
        <v>5</v>
      </c>
      <c r="BQY12">
        <f t="shared" ca="1" si="177"/>
        <v>5</v>
      </c>
      <c r="BQZ12">
        <f t="shared" ca="1" si="177"/>
        <v>5</v>
      </c>
      <c r="BRA12">
        <f t="shared" ca="1" si="177"/>
        <v>5</v>
      </c>
      <c r="BRB12">
        <f t="shared" ca="1" si="177"/>
        <v>5</v>
      </c>
      <c r="BRC12">
        <f t="shared" ca="1" si="177"/>
        <v>5</v>
      </c>
      <c r="BRD12">
        <f t="shared" ca="1" si="177"/>
        <v>5</v>
      </c>
      <c r="BRE12">
        <f t="shared" ca="1" si="177"/>
        <v>5</v>
      </c>
      <c r="BRF12">
        <f t="shared" ca="1" si="177"/>
        <v>5</v>
      </c>
      <c r="BRG12">
        <f t="shared" ca="1" si="177"/>
        <v>5</v>
      </c>
      <c r="BRH12">
        <f t="shared" ca="1" si="177"/>
        <v>5</v>
      </c>
      <c r="BRI12">
        <f t="shared" ca="1" si="177"/>
        <v>5</v>
      </c>
      <c r="BRJ12">
        <f t="shared" ca="1" si="177"/>
        <v>5</v>
      </c>
      <c r="BRK12">
        <f t="shared" ca="1" si="177"/>
        <v>5</v>
      </c>
      <c r="BRL12">
        <f t="shared" ca="1" si="177"/>
        <v>5</v>
      </c>
      <c r="BRM12">
        <f t="shared" ca="1" si="177"/>
        <v>5</v>
      </c>
      <c r="BRN12">
        <f t="shared" ca="1" si="177"/>
        <v>5</v>
      </c>
      <c r="BRO12">
        <f t="shared" ca="1" si="177"/>
        <v>5</v>
      </c>
      <c r="BRP12">
        <f t="shared" ca="1" si="177"/>
        <v>5</v>
      </c>
      <c r="BRQ12">
        <f t="shared" ca="1" si="177"/>
        <v>5</v>
      </c>
      <c r="BRR12">
        <f t="shared" ca="1" si="177"/>
        <v>5</v>
      </c>
      <c r="BRS12">
        <f t="shared" ca="1" si="177"/>
        <v>5</v>
      </c>
      <c r="BRT12">
        <f t="shared" ca="1" si="177"/>
        <v>5</v>
      </c>
      <c r="BRU12">
        <f t="shared" ca="1" si="177"/>
        <v>5</v>
      </c>
      <c r="BRV12">
        <f t="shared" ca="1" si="177"/>
        <v>5</v>
      </c>
      <c r="BRW12">
        <f t="shared" ca="1" si="177"/>
        <v>5</v>
      </c>
      <c r="BRX12">
        <f t="shared" ca="1" si="177"/>
        <v>5</v>
      </c>
      <c r="BRY12">
        <f t="shared" ca="1" si="177"/>
        <v>5</v>
      </c>
      <c r="BRZ12">
        <f t="shared" ca="1" si="177"/>
        <v>5</v>
      </c>
      <c r="BSA12">
        <f t="shared" ca="1" si="177"/>
        <v>5</v>
      </c>
      <c r="BSB12">
        <f t="shared" ca="1" si="177"/>
        <v>5</v>
      </c>
      <c r="BSC12">
        <f t="shared" ca="1" si="177"/>
        <v>5</v>
      </c>
      <c r="BSD12">
        <f t="shared" ca="1" si="177"/>
        <v>5</v>
      </c>
      <c r="BSE12">
        <f t="shared" ca="1" si="177"/>
        <v>5</v>
      </c>
      <c r="BSF12">
        <f t="shared" ca="1" si="177"/>
        <v>5</v>
      </c>
      <c r="BSG12">
        <f t="shared" ca="1" si="177"/>
        <v>5</v>
      </c>
      <c r="BSH12">
        <f t="shared" ca="1" si="177"/>
        <v>5</v>
      </c>
      <c r="BSI12">
        <f t="shared" ca="1" si="177"/>
        <v>5</v>
      </c>
      <c r="BSJ12">
        <f t="shared" ca="1" si="177"/>
        <v>5</v>
      </c>
      <c r="BSK12">
        <f t="shared" ca="1" si="177"/>
        <v>5</v>
      </c>
      <c r="BSL12">
        <f t="shared" ca="1" si="177"/>
        <v>5</v>
      </c>
      <c r="BSM12">
        <f t="shared" ref="BSM12:BUX12" ca="1" si="178">$B12+IF(BSM$7&lt;CSn_high_before_low_ns,1,IF(BSM$7&lt;RD_CSn_offtime_ns,0,1))</f>
        <v>5</v>
      </c>
      <c r="BSN12">
        <f t="shared" ca="1" si="178"/>
        <v>5</v>
      </c>
      <c r="BSO12">
        <f t="shared" ca="1" si="178"/>
        <v>5</v>
      </c>
      <c r="BSP12">
        <f t="shared" ca="1" si="178"/>
        <v>5</v>
      </c>
      <c r="BSQ12">
        <f t="shared" ca="1" si="178"/>
        <v>5</v>
      </c>
      <c r="BSR12">
        <f t="shared" ca="1" si="178"/>
        <v>5</v>
      </c>
      <c r="BSS12">
        <f t="shared" ca="1" si="178"/>
        <v>5</v>
      </c>
      <c r="BST12">
        <f t="shared" ca="1" si="178"/>
        <v>5</v>
      </c>
      <c r="BSU12">
        <f t="shared" ca="1" si="178"/>
        <v>5</v>
      </c>
      <c r="BSV12">
        <f t="shared" ca="1" si="178"/>
        <v>5</v>
      </c>
      <c r="BSW12">
        <f t="shared" ca="1" si="178"/>
        <v>5</v>
      </c>
      <c r="BSX12">
        <f t="shared" ca="1" si="178"/>
        <v>5</v>
      </c>
      <c r="BSY12">
        <f t="shared" ca="1" si="178"/>
        <v>5</v>
      </c>
      <c r="BSZ12">
        <f t="shared" ca="1" si="178"/>
        <v>5</v>
      </c>
      <c r="BTA12">
        <f t="shared" ca="1" si="178"/>
        <v>5</v>
      </c>
      <c r="BTB12">
        <f t="shared" ca="1" si="178"/>
        <v>5</v>
      </c>
      <c r="BTC12">
        <f t="shared" ca="1" si="178"/>
        <v>5</v>
      </c>
      <c r="BTD12">
        <f t="shared" ca="1" si="178"/>
        <v>5</v>
      </c>
      <c r="BTE12">
        <f t="shared" ca="1" si="178"/>
        <v>5</v>
      </c>
      <c r="BTF12">
        <f t="shared" ca="1" si="178"/>
        <v>5</v>
      </c>
      <c r="BTG12">
        <f t="shared" ca="1" si="178"/>
        <v>5</v>
      </c>
      <c r="BTH12">
        <f t="shared" ca="1" si="178"/>
        <v>5</v>
      </c>
      <c r="BTI12">
        <f t="shared" ca="1" si="178"/>
        <v>5</v>
      </c>
      <c r="BTJ12">
        <f t="shared" ca="1" si="178"/>
        <v>5</v>
      </c>
      <c r="BTK12">
        <f t="shared" ca="1" si="178"/>
        <v>5</v>
      </c>
      <c r="BTL12">
        <f t="shared" ca="1" si="178"/>
        <v>5</v>
      </c>
      <c r="BTM12">
        <f t="shared" ca="1" si="178"/>
        <v>5</v>
      </c>
      <c r="BTN12">
        <f t="shared" ca="1" si="178"/>
        <v>5</v>
      </c>
      <c r="BTO12">
        <f t="shared" ca="1" si="178"/>
        <v>5</v>
      </c>
      <c r="BTP12">
        <f t="shared" ca="1" si="178"/>
        <v>5</v>
      </c>
      <c r="BTQ12">
        <f t="shared" ca="1" si="178"/>
        <v>5</v>
      </c>
      <c r="BTR12">
        <f t="shared" ca="1" si="178"/>
        <v>5</v>
      </c>
      <c r="BTS12">
        <f t="shared" ca="1" si="178"/>
        <v>5</v>
      </c>
      <c r="BTT12">
        <f t="shared" ca="1" si="178"/>
        <v>5</v>
      </c>
      <c r="BTU12">
        <f t="shared" ca="1" si="178"/>
        <v>5</v>
      </c>
      <c r="BTV12">
        <f t="shared" ca="1" si="178"/>
        <v>5</v>
      </c>
      <c r="BTW12">
        <f t="shared" ca="1" si="178"/>
        <v>5</v>
      </c>
      <c r="BTX12">
        <f t="shared" ca="1" si="178"/>
        <v>5</v>
      </c>
      <c r="BTY12">
        <f t="shared" ca="1" si="178"/>
        <v>5</v>
      </c>
      <c r="BTZ12">
        <f t="shared" ca="1" si="178"/>
        <v>5</v>
      </c>
      <c r="BUA12">
        <f t="shared" ca="1" si="178"/>
        <v>5</v>
      </c>
      <c r="BUB12">
        <f t="shared" ca="1" si="178"/>
        <v>5</v>
      </c>
      <c r="BUC12">
        <f t="shared" ca="1" si="178"/>
        <v>5</v>
      </c>
      <c r="BUD12">
        <f t="shared" ca="1" si="178"/>
        <v>5</v>
      </c>
      <c r="BUE12">
        <f t="shared" ca="1" si="178"/>
        <v>5</v>
      </c>
      <c r="BUF12">
        <f t="shared" ca="1" si="178"/>
        <v>5</v>
      </c>
      <c r="BUG12">
        <f t="shared" ca="1" si="178"/>
        <v>5</v>
      </c>
      <c r="BUH12">
        <f t="shared" ca="1" si="178"/>
        <v>5</v>
      </c>
      <c r="BUI12">
        <f t="shared" ca="1" si="178"/>
        <v>5</v>
      </c>
      <c r="BUJ12">
        <f t="shared" ca="1" si="178"/>
        <v>5</v>
      </c>
      <c r="BUK12">
        <f t="shared" ca="1" si="178"/>
        <v>5</v>
      </c>
      <c r="BUL12">
        <f t="shared" ca="1" si="178"/>
        <v>5</v>
      </c>
      <c r="BUM12">
        <f t="shared" ca="1" si="178"/>
        <v>5</v>
      </c>
      <c r="BUN12">
        <f t="shared" ca="1" si="178"/>
        <v>5</v>
      </c>
      <c r="BUO12">
        <f t="shared" ca="1" si="178"/>
        <v>5</v>
      </c>
      <c r="BUP12">
        <f t="shared" ca="1" si="178"/>
        <v>5</v>
      </c>
      <c r="BUQ12">
        <f t="shared" ca="1" si="178"/>
        <v>5</v>
      </c>
      <c r="BUR12">
        <f t="shared" ca="1" si="178"/>
        <v>5</v>
      </c>
      <c r="BUS12">
        <f t="shared" ca="1" si="178"/>
        <v>5</v>
      </c>
      <c r="BUT12">
        <f t="shared" ca="1" si="178"/>
        <v>5</v>
      </c>
      <c r="BUU12">
        <f t="shared" ca="1" si="178"/>
        <v>5</v>
      </c>
      <c r="BUV12">
        <f t="shared" ca="1" si="178"/>
        <v>5</v>
      </c>
      <c r="BUW12">
        <f t="shared" ca="1" si="178"/>
        <v>5</v>
      </c>
      <c r="BUX12">
        <f t="shared" ca="1" si="178"/>
        <v>5</v>
      </c>
      <c r="BUY12">
        <f t="shared" ref="BUY12:BXJ12" ca="1" si="179">$B12+IF(BUY$7&lt;CSn_high_before_low_ns,1,IF(BUY$7&lt;RD_CSn_offtime_ns,0,1))</f>
        <v>5</v>
      </c>
      <c r="BUZ12">
        <f t="shared" ca="1" si="179"/>
        <v>5</v>
      </c>
      <c r="BVA12">
        <f t="shared" ca="1" si="179"/>
        <v>5</v>
      </c>
      <c r="BVB12">
        <f t="shared" ca="1" si="179"/>
        <v>5</v>
      </c>
      <c r="BVC12">
        <f t="shared" ca="1" si="179"/>
        <v>5</v>
      </c>
      <c r="BVD12">
        <f t="shared" ca="1" si="179"/>
        <v>5</v>
      </c>
      <c r="BVE12">
        <f t="shared" ca="1" si="179"/>
        <v>5</v>
      </c>
      <c r="BVF12">
        <f t="shared" ca="1" si="179"/>
        <v>5</v>
      </c>
      <c r="BVG12">
        <f t="shared" ca="1" si="179"/>
        <v>5</v>
      </c>
      <c r="BVH12">
        <f t="shared" ca="1" si="179"/>
        <v>5</v>
      </c>
      <c r="BVI12">
        <f t="shared" ca="1" si="179"/>
        <v>5</v>
      </c>
      <c r="BVJ12">
        <f t="shared" ca="1" si="179"/>
        <v>5</v>
      </c>
      <c r="BVK12">
        <f t="shared" ca="1" si="179"/>
        <v>5</v>
      </c>
      <c r="BVL12">
        <f t="shared" ca="1" si="179"/>
        <v>5</v>
      </c>
      <c r="BVM12">
        <f t="shared" ca="1" si="179"/>
        <v>5</v>
      </c>
      <c r="BVN12">
        <f t="shared" ca="1" si="179"/>
        <v>5</v>
      </c>
      <c r="BVO12">
        <f t="shared" ca="1" si="179"/>
        <v>5</v>
      </c>
      <c r="BVP12">
        <f t="shared" ca="1" si="179"/>
        <v>5</v>
      </c>
      <c r="BVQ12">
        <f t="shared" ca="1" si="179"/>
        <v>5</v>
      </c>
      <c r="BVR12">
        <f t="shared" ca="1" si="179"/>
        <v>5</v>
      </c>
      <c r="BVS12">
        <f t="shared" ca="1" si="179"/>
        <v>5</v>
      </c>
      <c r="BVT12">
        <f t="shared" ca="1" si="179"/>
        <v>5</v>
      </c>
      <c r="BVU12">
        <f t="shared" ca="1" si="179"/>
        <v>5</v>
      </c>
      <c r="BVV12">
        <f t="shared" ca="1" si="179"/>
        <v>5</v>
      </c>
      <c r="BVW12">
        <f t="shared" ca="1" si="179"/>
        <v>5</v>
      </c>
      <c r="BVX12">
        <f t="shared" ca="1" si="179"/>
        <v>5</v>
      </c>
      <c r="BVY12">
        <f t="shared" ca="1" si="179"/>
        <v>5</v>
      </c>
      <c r="BVZ12">
        <f t="shared" ca="1" si="179"/>
        <v>5</v>
      </c>
      <c r="BWA12">
        <f t="shared" ca="1" si="179"/>
        <v>5</v>
      </c>
      <c r="BWB12">
        <f t="shared" ca="1" si="179"/>
        <v>5</v>
      </c>
      <c r="BWC12">
        <f t="shared" ca="1" si="179"/>
        <v>5</v>
      </c>
      <c r="BWD12">
        <f t="shared" ca="1" si="179"/>
        <v>5</v>
      </c>
      <c r="BWE12">
        <f t="shared" ca="1" si="179"/>
        <v>5</v>
      </c>
      <c r="BWF12">
        <f t="shared" ca="1" si="179"/>
        <v>5</v>
      </c>
      <c r="BWG12">
        <f t="shared" ca="1" si="179"/>
        <v>5</v>
      </c>
      <c r="BWH12">
        <f t="shared" ca="1" si="179"/>
        <v>5</v>
      </c>
      <c r="BWI12">
        <f t="shared" ca="1" si="179"/>
        <v>5</v>
      </c>
      <c r="BWJ12">
        <f t="shared" ca="1" si="179"/>
        <v>5</v>
      </c>
      <c r="BWK12">
        <f t="shared" ca="1" si="179"/>
        <v>5</v>
      </c>
      <c r="BWL12">
        <f t="shared" ca="1" si="179"/>
        <v>5</v>
      </c>
      <c r="BWM12">
        <f t="shared" ca="1" si="179"/>
        <v>5</v>
      </c>
      <c r="BWN12">
        <f t="shared" ca="1" si="179"/>
        <v>5</v>
      </c>
      <c r="BWO12">
        <f t="shared" ca="1" si="179"/>
        <v>5</v>
      </c>
      <c r="BWP12">
        <f t="shared" ca="1" si="179"/>
        <v>5</v>
      </c>
      <c r="BWQ12">
        <f t="shared" ca="1" si="179"/>
        <v>5</v>
      </c>
      <c r="BWR12">
        <f t="shared" ca="1" si="179"/>
        <v>5</v>
      </c>
      <c r="BWS12">
        <f t="shared" ca="1" si="179"/>
        <v>5</v>
      </c>
      <c r="BWT12">
        <f t="shared" ca="1" si="179"/>
        <v>5</v>
      </c>
      <c r="BWU12">
        <f t="shared" ca="1" si="179"/>
        <v>5</v>
      </c>
      <c r="BWV12">
        <f t="shared" ca="1" si="179"/>
        <v>5</v>
      </c>
      <c r="BWW12">
        <f t="shared" ca="1" si="179"/>
        <v>5</v>
      </c>
      <c r="BWX12">
        <f t="shared" ca="1" si="179"/>
        <v>5</v>
      </c>
      <c r="BWY12">
        <f t="shared" ca="1" si="179"/>
        <v>5</v>
      </c>
      <c r="BWZ12">
        <f t="shared" ca="1" si="179"/>
        <v>5</v>
      </c>
      <c r="BXA12">
        <f t="shared" ca="1" si="179"/>
        <v>5</v>
      </c>
      <c r="BXB12">
        <f t="shared" ca="1" si="179"/>
        <v>5</v>
      </c>
      <c r="BXC12">
        <f t="shared" ca="1" si="179"/>
        <v>5</v>
      </c>
      <c r="BXD12">
        <f t="shared" ca="1" si="179"/>
        <v>5</v>
      </c>
      <c r="BXE12">
        <f t="shared" ca="1" si="179"/>
        <v>5</v>
      </c>
      <c r="BXF12">
        <f t="shared" ca="1" si="179"/>
        <v>5</v>
      </c>
      <c r="BXG12">
        <f t="shared" ca="1" si="179"/>
        <v>5</v>
      </c>
      <c r="BXH12">
        <f t="shared" ca="1" si="179"/>
        <v>5</v>
      </c>
      <c r="BXI12">
        <f t="shared" ca="1" si="179"/>
        <v>5</v>
      </c>
      <c r="BXJ12">
        <f t="shared" ca="1" si="179"/>
        <v>5</v>
      </c>
      <c r="BXK12">
        <f t="shared" ref="BXK12:BZV12" ca="1" si="180">$B12+IF(BXK$7&lt;CSn_high_before_low_ns,1,IF(BXK$7&lt;RD_CSn_offtime_ns,0,1))</f>
        <v>5</v>
      </c>
      <c r="BXL12">
        <f t="shared" ca="1" si="180"/>
        <v>5</v>
      </c>
      <c r="BXM12">
        <f t="shared" ca="1" si="180"/>
        <v>5</v>
      </c>
      <c r="BXN12">
        <f t="shared" ca="1" si="180"/>
        <v>5</v>
      </c>
      <c r="BXO12">
        <f t="shared" ca="1" si="180"/>
        <v>5</v>
      </c>
      <c r="BXP12">
        <f t="shared" ca="1" si="180"/>
        <v>5</v>
      </c>
      <c r="BXQ12">
        <f t="shared" ca="1" si="180"/>
        <v>5</v>
      </c>
      <c r="BXR12">
        <f t="shared" ca="1" si="180"/>
        <v>5</v>
      </c>
      <c r="BXS12">
        <f t="shared" ca="1" si="180"/>
        <v>5</v>
      </c>
      <c r="BXT12">
        <f t="shared" ca="1" si="180"/>
        <v>5</v>
      </c>
      <c r="BXU12">
        <f t="shared" ca="1" si="180"/>
        <v>5</v>
      </c>
      <c r="BXV12">
        <f t="shared" ca="1" si="180"/>
        <v>5</v>
      </c>
      <c r="BXW12">
        <f t="shared" ca="1" si="180"/>
        <v>5</v>
      </c>
      <c r="BXX12">
        <f t="shared" ca="1" si="180"/>
        <v>5</v>
      </c>
      <c r="BXY12">
        <f t="shared" ca="1" si="180"/>
        <v>5</v>
      </c>
      <c r="BXZ12">
        <f t="shared" ca="1" si="180"/>
        <v>5</v>
      </c>
      <c r="BYA12">
        <f t="shared" ca="1" si="180"/>
        <v>5</v>
      </c>
      <c r="BYB12">
        <f t="shared" ca="1" si="180"/>
        <v>5</v>
      </c>
      <c r="BYC12">
        <f t="shared" ca="1" si="180"/>
        <v>5</v>
      </c>
      <c r="BYD12">
        <f t="shared" ca="1" si="180"/>
        <v>5</v>
      </c>
      <c r="BYE12">
        <f t="shared" ca="1" si="180"/>
        <v>5</v>
      </c>
      <c r="BYF12">
        <f t="shared" ca="1" si="180"/>
        <v>5</v>
      </c>
      <c r="BYG12">
        <f t="shared" ca="1" si="180"/>
        <v>5</v>
      </c>
      <c r="BYH12">
        <f t="shared" ca="1" si="180"/>
        <v>5</v>
      </c>
      <c r="BYI12">
        <f t="shared" ca="1" si="180"/>
        <v>5</v>
      </c>
      <c r="BYJ12">
        <f t="shared" ca="1" si="180"/>
        <v>5</v>
      </c>
      <c r="BYK12">
        <f t="shared" ca="1" si="180"/>
        <v>5</v>
      </c>
      <c r="BYL12">
        <f t="shared" ca="1" si="180"/>
        <v>5</v>
      </c>
      <c r="BYM12">
        <f t="shared" ca="1" si="180"/>
        <v>5</v>
      </c>
      <c r="BYN12">
        <f t="shared" ca="1" si="180"/>
        <v>5</v>
      </c>
      <c r="BYO12">
        <f t="shared" ca="1" si="180"/>
        <v>5</v>
      </c>
      <c r="BYP12">
        <f t="shared" ca="1" si="180"/>
        <v>5</v>
      </c>
      <c r="BYQ12">
        <f t="shared" ca="1" si="180"/>
        <v>5</v>
      </c>
      <c r="BYR12">
        <f t="shared" ca="1" si="180"/>
        <v>5</v>
      </c>
      <c r="BYS12">
        <f t="shared" ca="1" si="180"/>
        <v>5</v>
      </c>
      <c r="BYT12">
        <f t="shared" ca="1" si="180"/>
        <v>5</v>
      </c>
      <c r="BYU12">
        <f t="shared" ca="1" si="180"/>
        <v>5</v>
      </c>
      <c r="BYV12">
        <f t="shared" ca="1" si="180"/>
        <v>5</v>
      </c>
      <c r="BYW12">
        <f t="shared" ca="1" si="180"/>
        <v>5</v>
      </c>
      <c r="BYX12">
        <f t="shared" ca="1" si="180"/>
        <v>5</v>
      </c>
      <c r="BYY12">
        <f t="shared" ca="1" si="180"/>
        <v>5</v>
      </c>
      <c r="BYZ12">
        <f t="shared" ca="1" si="180"/>
        <v>5</v>
      </c>
      <c r="BZA12">
        <f t="shared" ca="1" si="180"/>
        <v>5</v>
      </c>
      <c r="BZB12">
        <f t="shared" ca="1" si="180"/>
        <v>5</v>
      </c>
      <c r="BZC12">
        <f t="shared" ca="1" si="180"/>
        <v>5</v>
      </c>
      <c r="BZD12">
        <f t="shared" ca="1" si="180"/>
        <v>5</v>
      </c>
      <c r="BZE12">
        <f t="shared" ca="1" si="180"/>
        <v>5</v>
      </c>
      <c r="BZF12">
        <f t="shared" ca="1" si="180"/>
        <v>5</v>
      </c>
      <c r="BZG12">
        <f t="shared" ca="1" si="180"/>
        <v>5</v>
      </c>
      <c r="BZH12">
        <f t="shared" ca="1" si="180"/>
        <v>5</v>
      </c>
      <c r="BZI12">
        <f t="shared" ca="1" si="180"/>
        <v>5</v>
      </c>
      <c r="BZJ12">
        <f t="shared" ca="1" si="180"/>
        <v>5</v>
      </c>
      <c r="BZK12">
        <f t="shared" ca="1" si="180"/>
        <v>5</v>
      </c>
      <c r="BZL12">
        <f t="shared" ca="1" si="180"/>
        <v>5</v>
      </c>
      <c r="BZM12">
        <f t="shared" ca="1" si="180"/>
        <v>5</v>
      </c>
      <c r="BZN12">
        <f t="shared" ca="1" si="180"/>
        <v>5</v>
      </c>
      <c r="BZO12">
        <f t="shared" ca="1" si="180"/>
        <v>5</v>
      </c>
      <c r="BZP12">
        <f t="shared" ca="1" si="180"/>
        <v>5</v>
      </c>
      <c r="BZQ12">
        <f t="shared" ca="1" si="180"/>
        <v>5</v>
      </c>
      <c r="BZR12">
        <f t="shared" ca="1" si="180"/>
        <v>5</v>
      </c>
      <c r="BZS12">
        <f t="shared" ca="1" si="180"/>
        <v>5</v>
      </c>
      <c r="BZT12">
        <f t="shared" ca="1" si="180"/>
        <v>5</v>
      </c>
      <c r="BZU12">
        <f t="shared" ca="1" si="180"/>
        <v>5</v>
      </c>
      <c r="BZV12">
        <f t="shared" ca="1" si="180"/>
        <v>5</v>
      </c>
      <c r="BZW12">
        <f t="shared" ref="BZW12:CCH12" ca="1" si="181">$B12+IF(BZW$7&lt;CSn_high_before_low_ns,1,IF(BZW$7&lt;RD_CSn_offtime_ns,0,1))</f>
        <v>5</v>
      </c>
      <c r="BZX12">
        <f t="shared" ca="1" si="181"/>
        <v>5</v>
      </c>
      <c r="BZY12">
        <f t="shared" ca="1" si="181"/>
        <v>5</v>
      </c>
      <c r="BZZ12">
        <f t="shared" ca="1" si="181"/>
        <v>5</v>
      </c>
      <c r="CAA12">
        <f t="shared" ca="1" si="181"/>
        <v>5</v>
      </c>
      <c r="CAB12">
        <f t="shared" ca="1" si="181"/>
        <v>5</v>
      </c>
      <c r="CAC12">
        <f t="shared" ca="1" si="181"/>
        <v>5</v>
      </c>
      <c r="CAD12">
        <f t="shared" ca="1" si="181"/>
        <v>5</v>
      </c>
      <c r="CAE12">
        <f t="shared" ca="1" si="181"/>
        <v>5</v>
      </c>
      <c r="CAF12">
        <f t="shared" ca="1" si="181"/>
        <v>5</v>
      </c>
      <c r="CAG12">
        <f t="shared" ca="1" si="181"/>
        <v>5</v>
      </c>
      <c r="CAH12">
        <f t="shared" ca="1" si="181"/>
        <v>5</v>
      </c>
      <c r="CAI12">
        <f t="shared" ca="1" si="181"/>
        <v>5</v>
      </c>
      <c r="CAJ12">
        <f t="shared" ca="1" si="181"/>
        <v>5</v>
      </c>
      <c r="CAK12">
        <f t="shared" ca="1" si="181"/>
        <v>5</v>
      </c>
      <c r="CAL12">
        <f t="shared" ca="1" si="181"/>
        <v>5</v>
      </c>
      <c r="CAM12">
        <f t="shared" ca="1" si="181"/>
        <v>5</v>
      </c>
      <c r="CAN12">
        <f t="shared" ca="1" si="181"/>
        <v>5</v>
      </c>
      <c r="CAO12">
        <f t="shared" ca="1" si="181"/>
        <v>5</v>
      </c>
      <c r="CAP12">
        <f t="shared" ca="1" si="181"/>
        <v>5</v>
      </c>
      <c r="CAQ12">
        <f t="shared" ca="1" si="181"/>
        <v>5</v>
      </c>
      <c r="CAR12">
        <f t="shared" ca="1" si="181"/>
        <v>5</v>
      </c>
      <c r="CAS12">
        <f t="shared" ca="1" si="181"/>
        <v>5</v>
      </c>
      <c r="CAT12">
        <f t="shared" ca="1" si="181"/>
        <v>5</v>
      </c>
      <c r="CAU12">
        <f t="shared" ca="1" si="181"/>
        <v>5</v>
      </c>
      <c r="CAV12">
        <f t="shared" ca="1" si="181"/>
        <v>5</v>
      </c>
      <c r="CAW12">
        <f t="shared" ca="1" si="181"/>
        <v>5</v>
      </c>
      <c r="CAX12">
        <f t="shared" ca="1" si="181"/>
        <v>5</v>
      </c>
      <c r="CAY12">
        <f t="shared" ca="1" si="181"/>
        <v>5</v>
      </c>
      <c r="CAZ12">
        <f t="shared" ca="1" si="181"/>
        <v>5</v>
      </c>
      <c r="CBA12">
        <f t="shared" ca="1" si="181"/>
        <v>5</v>
      </c>
      <c r="CBB12">
        <f t="shared" ca="1" si="181"/>
        <v>5</v>
      </c>
      <c r="CBC12">
        <f t="shared" ca="1" si="181"/>
        <v>5</v>
      </c>
      <c r="CBD12">
        <f t="shared" ca="1" si="181"/>
        <v>5</v>
      </c>
      <c r="CBE12">
        <f t="shared" ca="1" si="181"/>
        <v>5</v>
      </c>
      <c r="CBF12">
        <f t="shared" ca="1" si="181"/>
        <v>5</v>
      </c>
      <c r="CBG12">
        <f t="shared" ca="1" si="181"/>
        <v>5</v>
      </c>
      <c r="CBH12">
        <f t="shared" ca="1" si="181"/>
        <v>5</v>
      </c>
      <c r="CBI12">
        <f t="shared" ca="1" si="181"/>
        <v>5</v>
      </c>
      <c r="CBJ12">
        <f t="shared" ca="1" si="181"/>
        <v>5</v>
      </c>
      <c r="CBK12">
        <f t="shared" ca="1" si="181"/>
        <v>5</v>
      </c>
      <c r="CBL12">
        <f t="shared" ca="1" si="181"/>
        <v>5</v>
      </c>
      <c r="CBM12">
        <f t="shared" ca="1" si="181"/>
        <v>5</v>
      </c>
      <c r="CBN12">
        <f t="shared" ca="1" si="181"/>
        <v>5</v>
      </c>
      <c r="CBO12">
        <f t="shared" ca="1" si="181"/>
        <v>5</v>
      </c>
      <c r="CBP12">
        <f t="shared" ca="1" si="181"/>
        <v>5</v>
      </c>
      <c r="CBQ12">
        <f t="shared" ca="1" si="181"/>
        <v>5</v>
      </c>
      <c r="CBR12">
        <f t="shared" ca="1" si="181"/>
        <v>5</v>
      </c>
      <c r="CBS12">
        <f t="shared" ca="1" si="181"/>
        <v>5</v>
      </c>
      <c r="CBT12">
        <f t="shared" ca="1" si="181"/>
        <v>5</v>
      </c>
      <c r="CBU12">
        <f t="shared" ca="1" si="181"/>
        <v>5</v>
      </c>
      <c r="CBV12">
        <f t="shared" ca="1" si="181"/>
        <v>5</v>
      </c>
      <c r="CBW12">
        <f t="shared" ca="1" si="181"/>
        <v>5</v>
      </c>
      <c r="CBX12">
        <f t="shared" ca="1" si="181"/>
        <v>5</v>
      </c>
      <c r="CBY12">
        <f t="shared" ca="1" si="181"/>
        <v>5</v>
      </c>
      <c r="CBZ12">
        <f t="shared" ca="1" si="181"/>
        <v>5</v>
      </c>
      <c r="CCA12">
        <f t="shared" ca="1" si="181"/>
        <v>5</v>
      </c>
      <c r="CCB12">
        <f t="shared" ca="1" si="181"/>
        <v>5</v>
      </c>
      <c r="CCC12">
        <f t="shared" ca="1" si="181"/>
        <v>5</v>
      </c>
      <c r="CCD12">
        <f t="shared" ca="1" si="181"/>
        <v>5</v>
      </c>
      <c r="CCE12">
        <f t="shared" ca="1" si="181"/>
        <v>5</v>
      </c>
      <c r="CCF12">
        <f t="shared" ca="1" si="181"/>
        <v>5</v>
      </c>
      <c r="CCG12">
        <f t="shared" ca="1" si="181"/>
        <v>5</v>
      </c>
      <c r="CCH12">
        <f t="shared" ca="1" si="181"/>
        <v>5</v>
      </c>
      <c r="CCI12">
        <f t="shared" ref="CCI12:CET12" ca="1" si="182">$B12+IF(CCI$7&lt;CSn_high_before_low_ns,1,IF(CCI$7&lt;RD_CSn_offtime_ns,0,1))</f>
        <v>5</v>
      </c>
      <c r="CCJ12">
        <f t="shared" ca="1" si="182"/>
        <v>5</v>
      </c>
      <c r="CCK12">
        <f t="shared" ca="1" si="182"/>
        <v>5</v>
      </c>
      <c r="CCL12">
        <f t="shared" ca="1" si="182"/>
        <v>5</v>
      </c>
      <c r="CCM12">
        <f t="shared" ca="1" si="182"/>
        <v>5</v>
      </c>
      <c r="CCN12">
        <f t="shared" ca="1" si="182"/>
        <v>5</v>
      </c>
      <c r="CCO12">
        <f t="shared" ca="1" si="182"/>
        <v>5</v>
      </c>
      <c r="CCP12">
        <f t="shared" ca="1" si="182"/>
        <v>5</v>
      </c>
      <c r="CCQ12">
        <f t="shared" ca="1" si="182"/>
        <v>5</v>
      </c>
      <c r="CCR12">
        <f t="shared" ca="1" si="182"/>
        <v>5</v>
      </c>
      <c r="CCS12">
        <f t="shared" ca="1" si="182"/>
        <v>5</v>
      </c>
      <c r="CCT12">
        <f t="shared" ca="1" si="182"/>
        <v>5</v>
      </c>
      <c r="CCU12">
        <f t="shared" ca="1" si="182"/>
        <v>5</v>
      </c>
      <c r="CCV12">
        <f t="shared" ca="1" si="182"/>
        <v>5</v>
      </c>
      <c r="CCW12">
        <f t="shared" ca="1" si="182"/>
        <v>5</v>
      </c>
      <c r="CCX12">
        <f t="shared" ca="1" si="182"/>
        <v>5</v>
      </c>
      <c r="CCY12">
        <f t="shared" ca="1" si="182"/>
        <v>5</v>
      </c>
      <c r="CCZ12">
        <f t="shared" ca="1" si="182"/>
        <v>5</v>
      </c>
      <c r="CDA12">
        <f t="shared" ca="1" si="182"/>
        <v>5</v>
      </c>
      <c r="CDB12">
        <f t="shared" ca="1" si="182"/>
        <v>5</v>
      </c>
      <c r="CDC12">
        <f t="shared" ca="1" si="182"/>
        <v>5</v>
      </c>
      <c r="CDD12">
        <f t="shared" ca="1" si="182"/>
        <v>5</v>
      </c>
      <c r="CDE12">
        <f t="shared" ca="1" si="182"/>
        <v>5</v>
      </c>
      <c r="CDF12">
        <f t="shared" ca="1" si="182"/>
        <v>5</v>
      </c>
      <c r="CDG12">
        <f t="shared" ca="1" si="182"/>
        <v>5</v>
      </c>
      <c r="CDH12">
        <f t="shared" ca="1" si="182"/>
        <v>5</v>
      </c>
      <c r="CDI12">
        <f t="shared" ca="1" si="182"/>
        <v>5</v>
      </c>
      <c r="CDJ12">
        <f t="shared" ca="1" si="182"/>
        <v>5</v>
      </c>
      <c r="CDK12">
        <f t="shared" ca="1" si="182"/>
        <v>5</v>
      </c>
      <c r="CDL12">
        <f t="shared" ca="1" si="182"/>
        <v>5</v>
      </c>
      <c r="CDM12">
        <f t="shared" ca="1" si="182"/>
        <v>5</v>
      </c>
      <c r="CDN12">
        <f t="shared" ca="1" si="182"/>
        <v>5</v>
      </c>
      <c r="CDO12">
        <f t="shared" ca="1" si="182"/>
        <v>5</v>
      </c>
      <c r="CDP12">
        <f t="shared" ca="1" si="182"/>
        <v>5</v>
      </c>
      <c r="CDQ12">
        <f t="shared" ca="1" si="182"/>
        <v>5</v>
      </c>
      <c r="CDR12">
        <f t="shared" ca="1" si="182"/>
        <v>5</v>
      </c>
      <c r="CDS12">
        <f t="shared" ca="1" si="182"/>
        <v>5</v>
      </c>
      <c r="CDT12">
        <f t="shared" ca="1" si="182"/>
        <v>5</v>
      </c>
      <c r="CDU12">
        <f t="shared" ca="1" si="182"/>
        <v>5</v>
      </c>
      <c r="CDV12">
        <f t="shared" ca="1" si="182"/>
        <v>5</v>
      </c>
      <c r="CDW12">
        <f t="shared" ca="1" si="182"/>
        <v>5</v>
      </c>
      <c r="CDX12">
        <f t="shared" ca="1" si="182"/>
        <v>5</v>
      </c>
      <c r="CDY12">
        <f t="shared" ca="1" si="182"/>
        <v>5</v>
      </c>
      <c r="CDZ12">
        <f t="shared" ca="1" si="182"/>
        <v>5</v>
      </c>
      <c r="CEA12">
        <f t="shared" ca="1" si="182"/>
        <v>5</v>
      </c>
      <c r="CEB12">
        <f t="shared" ca="1" si="182"/>
        <v>5</v>
      </c>
      <c r="CEC12">
        <f t="shared" ca="1" si="182"/>
        <v>5</v>
      </c>
      <c r="CED12">
        <f t="shared" ca="1" si="182"/>
        <v>5</v>
      </c>
      <c r="CEE12">
        <f t="shared" ca="1" si="182"/>
        <v>5</v>
      </c>
      <c r="CEF12">
        <f t="shared" ca="1" si="182"/>
        <v>5</v>
      </c>
      <c r="CEG12">
        <f t="shared" ca="1" si="182"/>
        <v>5</v>
      </c>
      <c r="CEH12">
        <f t="shared" ca="1" si="182"/>
        <v>5</v>
      </c>
      <c r="CEI12">
        <f t="shared" ca="1" si="182"/>
        <v>5</v>
      </c>
      <c r="CEJ12">
        <f t="shared" ca="1" si="182"/>
        <v>5</v>
      </c>
      <c r="CEK12">
        <f t="shared" ca="1" si="182"/>
        <v>5</v>
      </c>
      <c r="CEL12">
        <f t="shared" ca="1" si="182"/>
        <v>5</v>
      </c>
      <c r="CEM12">
        <f t="shared" ca="1" si="182"/>
        <v>5</v>
      </c>
      <c r="CEN12">
        <f t="shared" ca="1" si="182"/>
        <v>5</v>
      </c>
      <c r="CEO12">
        <f t="shared" ca="1" si="182"/>
        <v>5</v>
      </c>
      <c r="CEP12">
        <f t="shared" ca="1" si="182"/>
        <v>5</v>
      </c>
      <c r="CEQ12">
        <f t="shared" ca="1" si="182"/>
        <v>5</v>
      </c>
      <c r="CER12">
        <f t="shared" ca="1" si="182"/>
        <v>5</v>
      </c>
      <c r="CES12">
        <f t="shared" ca="1" si="182"/>
        <v>5</v>
      </c>
      <c r="CET12">
        <f t="shared" ca="1" si="182"/>
        <v>5</v>
      </c>
      <c r="CEU12">
        <f t="shared" ref="CEU12:CHF12" ca="1" si="183">$B12+IF(CEU$7&lt;CSn_high_before_low_ns,1,IF(CEU$7&lt;RD_CSn_offtime_ns,0,1))</f>
        <v>5</v>
      </c>
      <c r="CEV12">
        <f t="shared" ca="1" si="183"/>
        <v>5</v>
      </c>
      <c r="CEW12">
        <f t="shared" ca="1" si="183"/>
        <v>5</v>
      </c>
      <c r="CEX12">
        <f t="shared" ca="1" si="183"/>
        <v>5</v>
      </c>
      <c r="CEY12">
        <f t="shared" ca="1" si="183"/>
        <v>5</v>
      </c>
      <c r="CEZ12">
        <f t="shared" ca="1" si="183"/>
        <v>5</v>
      </c>
      <c r="CFA12">
        <f t="shared" ca="1" si="183"/>
        <v>5</v>
      </c>
      <c r="CFB12">
        <f t="shared" ca="1" si="183"/>
        <v>5</v>
      </c>
      <c r="CFC12">
        <f t="shared" ca="1" si="183"/>
        <v>5</v>
      </c>
      <c r="CFD12">
        <f t="shared" ca="1" si="183"/>
        <v>5</v>
      </c>
      <c r="CFE12">
        <f t="shared" ca="1" si="183"/>
        <v>5</v>
      </c>
      <c r="CFF12">
        <f t="shared" ca="1" si="183"/>
        <v>5</v>
      </c>
      <c r="CFG12">
        <f t="shared" ca="1" si="183"/>
        <v>5</v>
      </c>
      <c r="CFH12">
        <f t="shared" ca="1" si="183"/>
        <v>5</v>
      </c>
      <c r="CFI12">
        <f t="shared" ca="1" si="183"/>
        <v>5</v>
      </c>
      <c r="CFJ12">
        <f t="shared" ca="1" si="183"/>
        <v>5</v>
      </c>
      <c r="CFK12">
        <f t="shared" ca="1" si="183"/>
        <v>5</v>
      </c>
      <c r="CFL12">
        <f t="shared" ca="1" si="183"/>
        <v>5</v>
      </c>
      <c r="CFM12">
        <f t="shared" ca="1" si="183"/>
        <v>5</v>
      </c>
      <c r="CFN12">
        <f t="shared" ca="1" si="183"/>
        <v>5</v>
      </c>
      <c r="CFO12">
        <f t="shared" ca="1" si="183"/>
        <v>5</v>
      </c>
      <c r="CFP12">
        <f t="shared" ca="1" si="183"/>
        <v>5</v>
      </c>
      <c r="CFQ12">
        <f t="shared" ca="1" si="183"/>
        <v>5</v>
      </c>
      <c r="CFR12">
        <f t="shared" ca="1" si="183"/>
        <v>5</v>
      </c>
      <c r="CFS12">
        <f t="shared" ca="1" si="183"/>
        <v>5</v>
      </c>
      <c r="CFT12">
        <f t="shared" ca="1" si="183"/>
        <v>5</v>
      </c>
      <c r="CFU12">
        <f t="shared" ca="1" si="183"/>
        <v>5</v>
      </c>
      <c r="CFV12">
        <f t="shared" ca="1" si="183"/>
        <v>5</v>
      </c>
      <c r="CFW12">
        <f t="shared" ca="1" si="183"/>
        <v>5</v>
      </c>
      <c r="CFX12">
        <f t="shared" ca="1" si="183"/>
        <v>5</v>
      </c>
      <c r="CFY12">
        <f t="shared" ca="1" si="183"/>
        <v>5</v>
      </c>
      <c r="CFZ12">
        <f t="shared" ca="1" si="183"/>
        <v>5</v>
      </c>
      <c r="CGA12">
        <f t="shared" ca="1" si="183"/>
        <v>5</v>
      </c>
      <c r="CGB12">
        <f t="shared" ca="1" si="183"/>
        <v>5</v>
      </c>
      <c r="CGC12">
        <f t="shared" ca="1" si="183"/>
        <v>5</v>
      </c>
      <c r="CGD12">
        <f t="shared" ca="1" si="183"/>
        <v>5</v>
      </c>
      <c r="CGE12">
        <f t="shared" ca="1" si="183"/>
        <v>5</v>
      </c>
      <c r="CGF12">
        <f t="shared" ca="1" si="183"/>
        <v>5</v>
      </c>
      <c r="CGG12">
        <f t="shared" ca="1" si="183"/>
        <v>5</v>
      </c>
      <c r="CGH12">
        <f t="shared" ca="1" si="183"/>
        <v>5</v>
      </c>
      <c r="CGI12">
        <f t="shared" ca="1" si="183"/>
        <v>5</v>
      </c>
      <c r="CGJ12">
        <f t="shared" ca="1" si="183"/>
        <v>5</v>
      </c>
      <c r="CGK12">
        <f t="shared" ca="1" si="183"/>
        <v>5</v>
      </c>
      <c r="CGL12">
        <f t="shared" ca="1" si="183"/>
        <v>5</v>
      </c>
      <c r="CGM12">
        <f t="shared" ca="1" si="183"/>
        <v>5</v>
      </c>
      <c r="CGN12">
        <f t="shared" ca="1" si="183"/>
        <v>5</v>
      </c>
      <c r="CGO12">
        <f t="shared" ca="1" si="183"/>
        <v>5</v>
      </c>
      <c r="CGP12">
        <f t="shared" ca="1" si="183"/>
        <v>5</v>
      </c>
      <c r="CGQ12">
        <f t="shared" ca="1" si="183"/>
        <v>5</v>
      </c>
      <c r="CGR12">
        <f t="shared" ca="1" si="183"/>
        <v>5</v>
      </c>
      <c r="CGS12">
        <f t="shared" ca="1" si="183"/>
        <v>5</v>
      </c>
      <c r="CGT12">
        <f t="shared" ca="1" si="183"/>
        <v>5</v>
      </c>
      <c r="CGU12">
        <f t="shared" ca="1" si="183"/>
        <v>5</v>
      </c>
      <c r="CGV12">
        <f t="shared" ca="1" si="183"/>
        <v>5</v>
      </c>
      <c r="CGW12">
        <f t="shared" ca="1" si="183"/>
        <v>5</v>
      </c>
      <c r="CGX12">
        <f t="shared" ca="1" si="183"/>
        <v>5</v>
      </c>
      <c r="CGY12">
        <f t="shared" ca="1" si="183"/>
        <v>5</v>
      </c>
      <c r="CGZ12">
        <f t="shared" ca="1" si="183"/>
        <v>5</v>
      </c>
      <c r="CHA12">
        <f t="shared" ca="1" si="183"/>
        <v>5</v>
      </c>
      <c r="CHB12">
        <f t="shared" ca="1" si="183"/>
        <v>5</v>
      </c>
      <c r="CHC12">
        <f t="shared" ca="1" si="183"/>
        <v>5</v>
      </c>
      <c r="CHD12">
        <f t="shared" ca="1" si="183"/>
        <v>5</v>
      </c>
      <c r="CHE12">
        <f t="shared" ca="1" si="183"/>
        <v>5</v>
      </c>
      <c r="CHF12">
        <f t="shared" ca="1" si="183"/>
        <v>5</v>
      </c>
      <c r="CHG12">
        <f t="shared" ref="CHG12:CJR12" ca="1" si="184">$B12+IF(CHG$7&lt;CSn_high_before_low_ns,1,IF(CHG$7&lt;RD_CSn_offtime_ns,0,1))</f>
        <v>5</v>
      </c>
      <c r="CHH12">
        <f t="shared" ca="1" si="184"/>
        <v>5</v>
      </c>
      <c r="CHI12">
        <f t="shared" ca="1" si="184"/>
        <v>5</v>
      </c>
      <c r="CHJ12">
        <f t="shared" ca="1" si="184"/>
        <v>5</v>
      </c>
      <c r="CHK12">
        <f t="shared" ca="1" si="184"/>
        <v>5</v>
      </c>
      <c r="CHL12">
        <f t="shared" ca="1" si="184"/>
        <v>5</v>
      </c>
      <c r="CHM12">
        <f t="shared" ca="1" si="184"/>
        <v>5</v>
      </c>
      <c r="CHN12">
        <f t="shared" ca="1" si="184"/>
        <v>5</v>
      </c>
      <c r="CHO12">
        <f t="shared" ca="1" si="184"/>
        <v>5</v>
      </c>
      <c r="CHP12">
        <f t="shared" ca="1" si="184"/>
        <v>5</v>
      </c>
      <c r="CHQ12">
        <f t="shared" ca="1" si="184"/>
        <v>5</v>
      </c>
      <c r="CHR12">
        <f t="shared" ca="1" si="184"/>
        <v>5</v>
      </c>
      <c r="CHS12">
        <f t="shared" ca="1" si="184"/>
        <v>5</v>
      </c>
      <c r="CHT12">
        <f t="shared" ca="1" si="184"/>
        <v>5</v>
      </c>
      <c r="CHU12">
        <f t="shared" ca="1" si="184"/>
        <v>5</v>
      </c>
      <c r="CHV12">
        <f t="shared" ca="1" si="184"/>
        <v>5</v>
      </c>
      <c r="CHW12">
        <f t="shared" ca="1" si="184"/>
        <v>5</v>
      </c>
      <c r="CHX12">
        <f t="shared" ca="1" si="184"/>
        <v>5</v>
      </c>
      <c r="CHY12">
        <f t="shared" ca="1" si="184"/>
        <v>5</v>
      </c>
      <c r="CHZ12">
        <f t="shared" ca="1" si="184"/>
        <v>5</v>
      </c>
      <c r="CIA12">
        <f t="shared" ca="1" si="184"/>
        <v>5</v>
      </c>
      <c r="CIB12">
        <f t="shared" ca="1" si="184"/>
        <v>5</v>
      </c>
      <c r="CIC12">
        <f t="shared" ca="1" si="184"/>
        <v>5</v>
      </c>
      <c r="CID12">
        <f t="shared" ca="1" si="184"/>
        <v>5</v>
      </c>
      <c r="CIE12">
        <f t="shared" ca="1" si="184"/>
        <v>5</v>
      </c>
      <c r="CIF12">
        <f t="shared" ca="1" si="184"/>
        <v>5</v>
      </c>
      <c r="CIG12">
        <f t="shared" ca="1" si="184"/>
        <v>5</v>
      </c>
      <c r="CIH12">
        <f t="shared" ca="1" si="184"/>
        <v>5</v>
      </c>
      <c r="CII12">
        <f t="shared" ca="1" si="184"/>
        <v>5</v>
      </c>
      <c r="CIJ12">
        <f t="shared" ca="1" si="184"/>
        <v>5</v>
      </c>
      <c r="CIK12">
        <f t="shared" ca="1" si="184"/>
        <v>5</v>
      </c>
      <c r="CIL12">
        <f t="shared" ca="1" si="184"/>
        <v>5</v>
      </c>
      <c r="CIM12">
        <f t="shared" ca="1" si="184"/>
        <v>5</v>
      </c>
      <c r="CIN12">
        <f t="shared" ca="1" si="184"/>
        <v>5</v>
      </c>
      <c r="CIO12">
        <f t="shared" ca="1" si="184"/>
        <v>5</v>
      </c>
      <c r="CIP12">
        <f t="shared" ca="1" si="184"/>
        <v>5</v>
      </c>
      <c r="CIQ12">
        <f t="shared" ca="1" si="184"/>
        <v>5</v>
      </c>
      <c r="CIR12">
        <f t="shared" ca="1" si="184"/>
        <v>5</v>
      </c>
      <c r="CIS12">
        <f t="shared" ca="1" si="184"/>
        <v>5</v>
      </c>
      <c r="CIT12">
        <f t="shared" ca="1" si="184"/>
        <v>5</v>
      </c>
      <c r="CIU12">
        <f t="shared" ca="1" si="184"/>
        <v>5</v>
      </c>
      <c r="CIV12">
        <f t="shared" ca="1" si="184"/>
        <v>5</v>
      </c>
      <c r="CIW12">
        <f t="shared" ca="1" si="184"/>
        <v>5</v>
      </c>
      <c r="CIX12">
        <f t="shared" ca="1" si="184"/>
        <v>5</v>
      </c>
      <c r="CIY12">
        <f t="shared" ca="1" si="184"/>
        <v>5</v>
      </c>
      <c r="CIZ12">
        <f t="shared" ca="1" si="184"/>
        <v>5</v>
      </c>
      <c r="CJA12">
        <f t="shared" ca="1" si="184"/>
        <v>5</v>
      </c>
      <c r="CJB12">
        <f t="shared" ca="1" si="184"/>
        <v>5</v>
      </c>
      <c r="CJC12">
        <f t="shared" ca="1" si="184"/>
        <v>5</v>
      </c>
      <c r="CJD12">
        <f t="shared" ca="1" si="184"/>
        <v>5</v>
      </c>
      <c r="CJE12">
        <f t="shared" ca="1" si="184"/>
        <v>5</v>
      </c>
      <c r="CJF12">
        <f t="shared" ca="1" si="184"/>
        <v>5</v>
      </c>
      <c r="CJG12">
        <f t="shared" ca="1" si="184"/>
        <v>5</v>
      </c>
      <c r="CJH12">
        <f t="shared" ca="1" si="184"/>
        <v>5</v>
      </c>
      <c r="CJI12">
        <f t="shared" ca="1" si="184"/>
        <v>5</v>
      </c>
      <c r="CJJ12">
        <f t="shared" ca="1" si="184"/>
        <v>5</v>
      </c>
      <c r="CJK12">
        <f t="shared" ca="1" si="184"/>
        <v>5</v>
      </c>
      <c r="CJL12">
        <f t="shared" ca="1" si="184"/>
        <v>5</v>
      </c>
      <c r="CJM12">
        <f t="shared" ca="1" si="184"/>
        <v>5</v>
      </c>
      <c r="CJN12">
        <f t="shared" ca="1" si="184"/>
        <v>5</v>
      </c>
      <c r="CJO12">
        <f t="shared" ca="1" si="184"/>
        <v>5</v>
      </c>
      <c r="CJP12">
        <f t="shared" ca="1" si="184"/>
        <v>5</v>
      </c>
      <c r="CJQ12">
        <f t="shared" ca="1" si="184"/>
        <v>5</v>
      </c>
      <c r="CJR12">
        <f t="shared" ca="1" si="184"/>
        <v>5</v>
      </c>
      <c r="CJS12">
        <f t="shared" ref="CJS12:CMD12" ca="1" si="185">$B12+IF(CJS$7&lt;CSn_high_before_low_ns,1,IF(CJS$7&lt;RD_CSn_offtime_ns,0,1))</f>
        <v>5</v>
      </c>
      <c r="CJT12">
        <f t="shared" ca="1" si="185"/>
        <v>5</v>
      </c>
      <c r="CJU12">
        <f t="shared" ca="1" si="185"/>
        <v>5</v>
      </c>
      <c r="CJV12">
        <f t="shared" ca="1" si="185"/>
        <v>5</v>
      </c>
      <c r="CJW12">
        <f t="shared" ca="1" si="185"/>
        <v>5</v>
      </c>
      <c r="CJX12">
        <f t="shared" ca="1" si="185"/>
        <v>5</v>
      </c>
      <c r="CJY12">
        <f t="shared" ca="1" si="185"/>
        <v>5</v>
      </c>
      <c r="CJZ12">
        <f t="shared" ca="1" si="185"/>
        <v>5</v>
      </c>
      <c r="CKA12">
        <f t="shared" ca="1" si="185"/>
        <v>5</v>
      </c>
      <c r="CKB12">
        <f t="shared" ca="1" si="185"/>
        <v>5</v>
      </c>
      <c r="CKC12">
        <f t="shared" ca="1" si="185"/>
        <v>5</v>
      </c>
      <c r="CKD12">
        <f t="shared" ca="1" si="185"/>
        <v>5</v>
      </c>
      <c r="CKE12">
        <f t="shared" ca="1" si="185"/>
        <v>5</v>
      </c>
      <c r="CKF12">
        <f t="shared" ca="1" si="185"/>
        <v>5</v>
      </c>
      <c r="CKG12">
        <f t="shared" ca="1" si="185"/>
        <v>5</v>
      </c>
      <c r="CKH12">
        <f t="shared" ca="1" si="185"/>
        <v>5</v>
      </c>
      <c r="CKI12">
        <f t="shared" ca="1" si="185"/>
        <v>5</v>
      </c>
      <c r="CKJ12">
        <f t="shared" ca="1" si="185"/>
        <v>5</v>
      </c>
      <c r="CKK12">
        <f t="shared" ca="1" si="185"/>
        <v>5</v>
      </c>
      <c r="CKL12">
        <f t="shared" ca="1" si="185"/>
        <v>5</v>
      </c>
      <c r="CKM12">
        <f t="shared" ca="1" si="185"/>
        <v>5</v>
      </c>
      <c r="CKN12">
        <f t="shared" ca="1" si="185"/>
        <v>5</v>
      </c>
      <c r="CKO12">
        <f t="shared" ca="1" si="185"/>
        <v>5</v>
      </c>
      <c r="CKP12">
        <f t="shared" ca="1" si="185"/>
        <v>5</v>
      </c>
      <c r="CKQ12">
        <f t="shared" ca="1" si="185"/>
        <v>5</v>
      </c>
      <c r="CKR12">
        <f t="shared" ca="1" si="185"/>
        <v>5</v>
      </c>
      <c r="CKS12">
        <f t="shared" ca="1" si="185"/>
        <v>5</v>
      </c>
      <c r="CKT12">
        <f t="shared" ca="1" si="185"/>
        <v>5</v>
      </c>
      <c r="CKU12">
        <f t="shared" ca="1" si="185"/>
        <v>5</v>
      </c>
      <c r="CKV12">
        <f t="shared" ca="1" si="185"/>
        <v>5</v>
      </c>
      <c r="CKW12">
        <f t="shared" ca="1" si="185"/>
        <v>5</v>
      </c>
      <c r="CKX12">
        <f t="shared" ca="1" si="185"/>
        <v>5</v>
      </c>
      <c r="CKY12">
        <f t="shared" ca="1" si="185"/>
        <v>5</v>
      </c>
      <c r="CKZ12">
        <f t="shared" ca="1" si="185"/>
        <v>5</v>
      </c>
      <c r="CLA12">
        <f t="shared" ca="1" si="185"/>
        <v>5</v>
      </c>
      <c r="CLB12">
        <f t="shared" ca="1" si="185"/>
        <v>5</v>
      </c>
      <c r="CLC12">
        <f t="shared" ca="1" si="185"/>
        <v>5</v>
      </c>
      <c r="CLD12">
        <f t="shared" ca="1" si="185"/>
        <v>5</v>
      </c>
      <c r="CLE12">
        <f t="shared" ca="1" si="185"/>
        <v>5</v>
      </c>
      <c r="CLF12">
        <f t="shared" ca="1" si="185"/>
        <v>5</v>
      </c>
      <c r="CLG12">
        <f t="shared" ca="1" si="185"/>
        <v>5</v>
      </c>
      <c r="CLH12">
        <f t="shared" ca="1" si="185"/>
        <v>5</v>
      </c>
      <c r="CLI12">
        <f t="shared" ca="1" si="185"/>
        <v>5</v>
      </c>
      <c r="CLJ12">
        <f t="shared" ca="1" si="185"/>
        <v>5</v>
      </c>
      <c r="CLK12">
        <f t="shared" ca="1" si="185"/>
        <v>5</v>
      </c>
      <c r="CLL12">
        <f t="shared" ca="1" si="185"/>
        <v>5</v>
      </c>
      <c r="CLM12">
        <f t="shared" ca="1" si="185"/>
        <v>5</v>
      </c>
      <c r="CLN12">
        <f t="shared" ca="1" si="185"/>
        <v>5</v>
      </c>
      <c r="CLO12">
        <f t="shared" ca="1" si="185"/>
        <v>5</v>
      </c>
      <c r="CLP12">
        <f t="shared" ca="1" si="185"/>
        <v>5</v>
      </c>
      <c r="CLQ12">
        <f t="shared" ca="1" si="185"/>
        <v>5</v>
      </c>
      <c r="CLR12">
        <f t="shared" ca="1" si="185"/>
        <v>5</v>
      </c>
      <c r="CLS12">
        <f t="shared" ca="1" si="185"/>
        <v>5</v>
      </c>
      <c r="CLT12">
        <f t="shared" ca="1" si="185"/>
        <v>5</v>
      </c>
      <c r="CLU12">
        <f t="shared" ca="1" si="185"/>
        <v>5</v>
      </c>
      <c r="CLV12">
        <f t="shared" ca="1" si="185"/>
        <v>5</v>
      </c>
      <c r="CLW12">
        <f t="shared" ca="1" si="185"/>
        <v>5</v>
      </c>
      <c r="CLX12">
        <f t="shared" ca="1" si="185"/>
        <v>5</v>
      </c>
      <c r="CLY12">
        <f t="shared" ca="1" si="185"/>
        <v>5</v>
      </c>
      <c r="CLZ12">
        <f t="shared" ca="1" si="185"/>
        <v>5</v>
      </c>
      <c r="CMA12">
        <f t="shared" ca="1" si="185"/>
        <v>5</v>
      </c>
      <c r="CMB12">
        <f t="shared" ca="1" si="185"/>
        <v>5</v>
      </c>
      <c r="CMC12">
        <f t="shared" ca="1" si="185"/>
        <v>5</v>
      </c>
      <c r="CMD12">
        <f t="shared" ca="1" si="185"/>
        <v>5</v>
      </c>
      <c r="CME12">
        <f t="shared" ref="CME12:COP12" ca="1" si="186">$B12+IF(CME$7&lt;CSn_high_before_low_ns,1,IF(CME$7&lt;RD_CSn_offtime_ns,0,1))</f>
        <v>5</v>
      </c>
      <c r="CMF12">
        <f t="shared" ca="1" si="186"/>
        <v>5</v>
      </c>
      <c r="CMG12">
        <f t="shared" ca="1" si="186"/>
        <v>5</v>
      </c>
      <c r="CMH12">
        <f t="shared" ca="1" si="186"/>
        <v>5</v>
      </c>
      <c r="CMI12">
        <f t="shared" ca="1" si="186"/>
        <v>5</v>
      </c>
      <c r="CMJ12">
        <f t="shared" ca="1" si="186"/>
        <v>5</v>
      </c>
      <c r="CMK12">
        <f t="shared" ca="1" si="186"/>
        <v>5</v>
      </c>
      <c r="CML12">
        <f t="shared" ca="1" si="186"/>
        <v>5</v>
      </c>
      <c r="CMM12">
        <f t="shared" ca="1" si="186"/>
        <v>5</v>
      </c>
      <c r="CMN12">
        <f t="shared" ca="1" si="186"/>
        <v>5</v>
      </c>
      <c r="CMO12">
        <f t="shared" ca="1" si="186"/>
        <v>5</v>
      </c>
      <c r="CMP12">
        <f t="shared" ca="1" si="186"/>
        <v>5</v>
      </c>
      <c r="CMQ12">
        <f t="shared" ca="1" si="186"/>
        <v>5</v>
      </c>
      <c r="CMR12">
        <f t="shared" ca="1" si="186"/>
        <v>5</v>
      </c>
      <c r="CMS12">
        <f t="shared" ca="1" si="186"/>
        <v>5</v>
      </c>
      <c r="CMT12">
        <f t="shared" ca="1" si="186"/>
        <v>5</v>
      </c>
      <c r="CMU12">
        <f t="shared" ca="1" si="186"/>
        <v>5</v>
      </c>
      <c r="CMV12">
        <f t="shared" ca="1" si="186"/>
        <v>5</v>
      </c>
      <c r="CMW12">
        <f t="shared" ca="1" si="186"/>
        <v>5</v>
      </c>
      <c r="CMX12">
        <f t="shared" ca="1" si="186"/>
        <v>5</v>
      </c>
      <c r="CMY12">
        <f t="shared" ca="1" si="186"/>
        <v>5</v>
      </c>
      <c r="CMZ12">
        <f t="shared" ca="1" si="186"/>
        <v>5</v>
      </c>
      <c r="CNA12">
        <f t="shared" ca="1" si="186"/>
        <v>5</v>
      </c>
      <c r="CNB12">
        <f t="shared" ca="1" si="186"/>
        <v>5</v>
      </c>
      <c r="CNC12">
        <f t="shared" ca="1" si="186"/>
        <v>5</v>
      </c>
      <c r="CND12">
        <f t="shared" ca="1" si="186"/>
        <v>5</v>
      </c>
      <c r="CNE12">
        <f t="shared" ca="1" si="186"/>
        <v>5</v>
      </c>
      <c r="CNF12">
        <f t="shared" ca="1" si="186"/>
        <v>5</v>
      </c>
      <c r="CNG12">
        <f t="shared" ca="1" si="186"/>
        <v>5</v>
      </c>
      <c r="CNH12">
        <f t="shared" ca="1" si="186"/>
        <v>5</v>
      </c>
      <c r="CNI12">
        <f t="shared" ca="1" si="186"/>
        <v>5</v>
      </c>
      <c r="CNJ12">
        <f t="shared" ca="1" si="186"/>
        <v>5</v>
      </c>
      <c r="CNK12">
        <f t="shared" ca="1" si="186"/>
        <v>5</v>
      </c>
      <c r="CNL12">
        <f t="shared" ca="1" si="186"/>
        <v>5</v>
      </c>
      <c r="CNM12">
        <f t="shared" ca="1" si="186"/>
        <v>5</v>
      </c>
      <c r="CNN12">
        <f t="shared" ca="1" si="186"/>
        <v>5</v>
      </c>
      <c r="CNO12">
        <f t="shared" ca="1" si="186"/>
        <v>5</v>
      </c>
      <c r="CNP12">
        <f t="shared" ca="1" si="186"/>
        <v>5</v>
      </c>
      <c r="CNQ12">
        <f t="shared" ca="1" si="186"/>
        <v>5</v>
      </c>
      <c r="CNR12">
        <f t="shared" ca="1" si="186"/>
        <v>5</v>
      </c>
      <c r="CNS12">
        <f t="shared" ca="1" si="186"/>
        <v>5</v>
      </c>
      <c r="CNT12">
        <f t="shared" ca="1" si="186"/>
        <v>5</v>
      </c>
      <c r="CNU12">
        <f t="shared" ca="1" si="186"/>
        <v>5</v>
      </c>
      <c r="CNV12">
        <f t="shared" ca="1" si="186"/>
        <v>5</v>
      </c>
      <c r="CNW12">
        <f t="shared" ca="1" si="186"/>
        <v>5</v>
      </c>
      <c r="CNX12">
        <f t="shared" ca="1" si="186"/>
        <v>5</v>
      </c>
      <c r="CNY12">
        <f t="shared" ca="1" si="186"/>
        <v>5</v>
      </c>
      <c r="CNZ12">
        <f t="shared" ca="1" si="186"/>
        <v>5</v>
      </c>
      <c r="COA12">
        <f t="shared" ca="1" si="186"/>
        <v>5</v>
      </c>
      <c r="COB12">
        <f t="shared" ca="1" si="186"/>
        <v>5</v>
      </c>
      <c r="COC12">
        <f t="shared" ca="1" si="186"/>
        <v>5</v>
      </c>
      <c r="COD12">
        <f t="shared" ca="1" si="186"/>
        <v>5</v>
      </c>
      <c r="COE12">
        <f t="shared" ca="1" si="186"/>
        <v>5</v>
      </c>
      <c r="COF12">
        <f t="shared" ca="1" si="186"/>
        <v>5</v>
      </c>
      <c r="COG12">
        <f t="shared" ca="1" si="186"/>
        <v>5</v>
      </c>
      <c r="COH12">
        <f t="shared" ca="1" si="186"/>
        <v>5</v>
      </c>
      <c r="COI12">
        <f t="shared" ca="1" si="186"/>
        <v>5</v>
      </c>
      <c r="COJ12">
        <f t="shared" ca="1" si="186"/>
        <v>5</v>
      </c>
      <c r="COK12">
        <f t="shared" ca="1" si="186"/>
        <v>5</v>
      </c>
      <c r="COL12">
        <f t="shared" ca="1" si="186"/>
        <v>5</v>
      </c>
      <c r="COM12">
        <f t="shared" ca="1" si="186"/>
        <v>5</v>
      </c>
      <c r="CON12">
        <f t="shared" ca="1" si="186"/>
        <v>5</v>
      </c>
      <c r="COO12">
        <f t="shared" ca="1" si="186"/>
        <v>5</v>
      </c>
      <c r="COP12">
        <f t="shared" ca="1" si="186"/>
        <v>5</v>
      </c>
      <c r="COQ12">
        <f t="shared" ref="COQ12:CRB12" ca="1" si="187">$B12+IF(COQ$7&lt;CSn_high_before_low_ns,1,IF(COQ$7&lt;RD_CSn_offtime_ns,0,1))</f>
        <v>5</v>
      </c>
      <c r="COR12">
        <f t="shared" ca="1" si="187"/>
        <v>5</v>
      </c>
      <c r="COS12">
        <f t="shared" ca="1" si="187"/>
        <v>5</v>
      </c>
      <c r="COT12">
        <f t="shared" ca="1" si="187"/>
        <v>5</v>
      </c>
      <c r="COU12">
        <f t="shared" ca="1" si="187"/>
        <v>5</v>
      </c>
      <c r="COV12">
        <f t="shared" ca="1" si="187"/>
        <v>5</v>
      </c>
      <c r="COW12">
        <f t="shared" ca="1" si="187"/>
        <v>5</v>
      </c>
      <c r="COX12">
        <f t="shared" ca="1" si="187"/>
        <v>5</v>
      </c>
      <c r="COY12">
        <f t="shared" ca="1" si="187"/>
        <v>5</v>
      </c>
      <c r="COZ12">
        <f t="shared" ca="1" si="187"/>
        <v>5</v>
      </c>
      <c r="CPA12">
        <f t="shared" ca="1" si="187"/>
        <v>5</v>
      </c>
      <c r="CPB12">
        <f t="shared" ca="1" si="187"/>
        <v>5</v>
      </c>
      <c r="CPC12">
        <f t="shared" ca="1" si="187"/>
        <v>5</v>
      </c>
      <c r="CPD12">
        <f t="shared" ca="1" si="187"/>
        <v>5</v>
      </c>
      <c r="CPE12">
        <f t="shared" ca="1" si="187"/>
        <v>5</v>
      </c>
      <c r="CPF12">
        <f t="shared" ca="1" si="187"/>
        <v>5</v>
      </c>
      <c r="CPG12">
        <f t="shared" ca="1" si="187"/>
        <v>5</v>
      </c>
      <c r="CPH12">
        <f t="shared" ca="1" si="187"/>
        <v>5</v>
      </c>
      <c r="CPI12">
        <f t="shared" ca="1" si="187"/>
        <v>5</v>
      </c>
      <c r="CPJ12">
        <f t="shared" ca="1" si="187"/>
        <v>5</v>
      </c>
      <c r="CPK12">
        <f t="shared" ca="1" si="187"/>
        <v>5</v>
      </c>
      <c r="CPL12">
        <f t="shared" ca="1" si="187"/>
        <v>5</v>
      </c>
      <c r="CPM12">
        <f t="shared" ca="1" si="187"/>
        <v>5</v>
      </c>
      <c r="CPN12">
        <f t="shared" ca="1" si="187"/>
        <v>5</v>
      </c>
      <c r="CPO12">
        <f t="shared" ca="1" si="187"/>
        <v>5</v>
      </c>
      <c r="CPP12">
        <f t="shared" ca="1" si="187"/>
        <v>5</v>
      </c>
      <c r="CPQ12">
        <f t="shared" ca="1" si="187"/>
        <v>5</v>
      </c>
      <c r="CPR12">
        <f t="shared" ca="1" si="187"/>
        <v>5</v>
      </c>
      <c r="CPS12">
        <f t="shared" ca="1" si="187"/>
        <v>5</v>
      </c>
      <c r="CPT12">
        <f t="shared" ca="1" si="187"/>
        <v>5</v>
      </c>
      <c r="CPU12">
        <f t="shared" ca="1" si="187"/>
        <v>5</v>
      </c>
      <c r="CPV12">
        <f t="shared" ca="1" si="187"/>
        <v>5</v>
      </c>
      <c r="CPW12">
        <f t="shared" ca="1" si="187"/>
        <v>5</v>
      </c>
      <c r="CPX12">
        <f t="shared" ca="1" si="187"/>
        <v>5</v>
      </c>
      <c r="CPY12">
        <f t="shared" ca="1" si="187"/>
        <v>5</v>
      </c>
      <c r="CPZ12">
        <f t="shared" ca="1" si="187"/>
        <v>5</v>
      </c>
      <c r="CQA12">
        <f t="shared" ca="1" si="187"/>
        <v>5</v>
      </c>
      <c r="CQB12">
        <f t="shared" ca="1" si="187"/>
        <v>5</v>
      </c>
      <c r="CQC12">
        <f t="shared" ca="1" si="187"/>
        <v>5</v>
      </c>
      <c r="CQD12">
        <f t="shared" ca="1" si="187"/>
        <v>5</v>
      </c>
      <c r="CQE12">
        <f t="shared" ca="1" si="187"/>
        <v>5</v>
      </c>
      <c r="CQF12">
        <f t="shared" ca="1" si="187"/>
        <v>5</v>
      </c>
      <c r="CQG12">
        <f t="shared" ca="1" si="187"/>
        <v>5</v>
      </c>
      <c r="CQH12">
        <f t="shared" ca="1" si="187"/>
        <v>5</v>
      </c>
      <c r="CQI12">
        <f t="shared" ca="1" si="187"/>
        <v>5</v>
      </c>
      <c r="CQJ12">
        <f t="shared" ca="1" si="187"/>
        <v>5</v>
      </c>
      <c r="CQK12">
        <f t="shared" ca="1" si="187"/>
        <v>5</v>
      </c>
      <c r="CQL12">
        <f t="shared" ca="1" si="187"/>
        <v>5</v>
      </c>
      <c r="CQM12">
        <f t="shared" ca="1" si="187"/>
        <v>5</v>
      </c>
      <c r="CQN12">
        <f t="shared" ca="1" si="187"/>
        <v>5</v>
      </c>
      <c r="CQO12">
        <f t="shared" ca="1" si="187"/>
        <v>5</v>
      </c>
      <c r="CQP12">
        <f t="shared" ca="1" si="187"/>
        <v>5</v>
      </c>
      <c r="CQQ12">
        <f t="shared" ca="1" si="187"/>
        <v>5</v>
      </c>
      <c r="CQR12">
        <f t="shared" ca="1" si="187"/>
        <v>5</v>
      </c>
      <c r="CQS12">
        <f t="shared" ca="1" si="187"/>
        <v>5</v>
      </c>
      <c r="CQT12">
        <f t="shared" ca="1" si="187"/>
        <v>5</v>
      </c>
      <c r="CQU12">
        <f t="shared" ca="1" si="187"/>
        <v>5</v>
      </c>
      <c r="CQV12">
        <f t="shared" ca="1" si="187"/>
        <v>5</v>
      </c>
      <c r="CQW12">
        <f t="shared" ca="1" si="187"/>
        <v>5</v>
      </c>
      <c r="CQX12">
        <f t="shared" ca="1" si="187"/>
        <v>5</v>
      </c>
      <c r="CQY12">
        <f t="shared" ca="1" si="187"/>
        <v>5</v>
      </c>
      <c r="CQZ12">
        <f t="shared" ca="1" si="187"/>
        <v>5</v>
      </c>
      <c r="CRA12">
        <f t="shared" ca="1" si="187"/>
        <v>5</v>
      </c>
      <c r="CRB12">
        <f t="shared" ca="1" si="187"/>
        <v>5</v>
      </c>
      <c r="CRC12">
        <f t="shared" ref="CRC12:CTN12" ca="1" si="188">$B12+IF(CRC$7&lt;CSn_high_before_low_ns,1,IF(CRC$7&lt;RD_CSn_offtime_ns,0,1))</f>
        <v>5</v>
      </c>
      <c r="CRD12">
        <f t="shared" ca="1" si="188"/>
        <v>5</v>
      </c>
      <c r="CRE12">
        <f t="shared" ca="1" si="188"/>
        <v>5</v>
      </c>
      <c r="CRF12">
        <f t="shared" ca="1" si="188"/>
        <v>5</v>
      </c>
      <c r="CRG12">
        <f t="shared" ca="1" si="188"/>
        <v>5</v>
      </c>
      <c r="CRH12">
        <f t="shared" ca="1" si="188"/>
        <v>5</v>
      </c>
      <c r="CRI12">
        <f t="shared" ca="1" si="188"/>
        <v>5</v>
      </c>
      <c r="CRJ12">
        <f t="shared" ca="1" si="188"/>
        <v>5</v>
      </c>
      <c r="CRK12">
        <f t="shared" ca="1" si="188"/>
        <v>5</v>
      </c>
      <c r="CRL12">
        <f t="shared" ca="1" si="188"/>
        <v>5</v>
      </c>
      <c r="CRM12">
        <f t="shared" ca="1" si="188"/>
        <v>5</v>
      </c>
      <c r="CRN12">
        <f t="shared" ca="1" si="188"/>
        <v>5</v>
      </c>
      <c r="CRO12">
        <f t="shared" ca="1" si="188"/>
        <v>5</v>
      </c>
      <c r="CRP12">
        <f t="shared" ca="1" si="188"/>
        <v>5</v>
      </c>
      <c r="CRQ12">
        <f t="shared" ca="1" si="188"/>
        <v>5</v>
      </c>
      <c r="CRR12">
        <f t="shared" ca="1" si="188"/>
        <v>5</v>
      </c>
      <c r="CRS12">
        <f t="shared" ca="1" si="188"/>
        <v>5</v>
      </c>
      <c r="CRT12">
        <f t="shared" ca="1" si="188"/>
        <v>5</v>
      </c>
      <c r="CRU12">
        <f t="shared" ca="1" si="188"/>
        <v>5</v>
      </c>
      <c r="CRV12">
        <f t="shared" ca="1" si="188"/>
        <v>5</v>
      </c>
      <c r="CRW12">
        <f t="shared" ca="1" si="188"/>
        <v>5</v>
      </c>
      <c r="CRX12">
        <f t="shared" ca="1" si="188"/>
        <v>5</v>
      </c>
      <c r="CRY12">
        <f t="shared" ca="1" si="188"/>
        <v>5</v>
      </c>
      <c r="CRZ12">
        <f t="shared" ca="1" si="188"/>
        <v>5</v>
      </c>
      <c r="CSA12">
        <f t="shared" ca="1" si="188"/>
        <v>5</v>
      </c>
      <c r="CSB12">
        <f t="shared" ca="1" si="188"/>
        <v>5</v>
      </c>
      <c r="CSC12">
        <f t="shared" ca="1" si="188"/>
        <v>5</v>
      </c>
      <c r="CSD12">
        <f t="shared" ca="1" si="188"/>
        <v>5</v>
      </c>
      <c r="CSE12">
        <f t="shared" ca="1" si="188"/>
        <v>5</v>
      </c>
      <c r="CSF12">
        <f t="shared" ca="1" si="188"/>
        <v>5</v>
      </c>
      <c r="CSG12">
        <f t="shared" ca="1" si="188"/>
        <v>5</v>
      </c>
      <c r="CSH12">
        <f t="shared" ca="1" si="188"/>
        <v>5</v>
      </c>
      <c r="CSI12">
        <f t="shared" ca="1" si="188"/>
        <v>5</v>
      </c>
      <c r="CSJ12">
        <f t="shared" ca="1" si="188"/>
        <v>5</v>
      </c>
      <c r="CSK12">
        <f t="shared" ca="1" si="188"/>
        <v>5</v>
      </c>
      <c r="CSL12">
        <f t="shared" ca="1" si="188"/>
        <v>5</v>
      </c>
      <c r="CSM12">
        <f t="shared" ca="1" si="188"/>
        <v>5</v>
      </c>
      <c r="CSN12">
        <f t="shared" ca="1" si="188"/>
        <v>5</v>
      </c>
      <c r="CSO12">
        <f t="shared" ca="1" si="188"/>
        <v>5</v>
      </c>
      <c r="CSP12">
        <f t="shared" ca="1" si="188"/>
        <v>5</v>
      </c>
      <c r="CSQ12">
        <f t="shared" ca="1" si="188"/>
        <v>5</v>
      </c>
      <c r="CSR12">
        <f t="shared" ca="1" si="188"/>
        <v>5</v>
      </c>
      <c r="CSS12">
        <f t="shared" ca="1" si="188"/>
        <v>5</v>
      </c>
      <c r="CST12">
        <f t="shared" ca="1" si="188"/>
        <v>5</v>
      </c>
      <c r="CSU12">
        <f t="shared" ca="1" si="188"/>
        <v>5</v>
      </c>
      <c r="CSV12">
        <f t="shared" ca="1" si="188"/>
        <v>5</v>
      </c>
      <c r="CSW12">
        <f t="shared" ca="1" si="188"/>
        <v>5</v>
      </c>
      <c r="CSX12">
        <f t="shared" ca="1" si="188"/>
        <v>5</v>
      </c>
      <c r="CSY12">
        <f t="shared" ca="1" si="188"/>
        <v>5</v>
      </c>
      <c r="CSZ12">
        <f t="shared" ca="1" si="188"/>
        <v>5</v>
      </c>
      <c r="CTA12">
        <f t="shared" ca="1" si="188"/>
        <v>5</v>
      </c>
      <c r="CTB12">
        <f t="shared" ca="1" si="188"/>
        <v>5</v>
      </c>
      <c r="CTC12">
        <f t="shared" ca="1" si="188"/>
        <v>5</v>
      </c>
      <c r="CTD12">
        <f t="shared" ca="1" si="188"/>
        <v>5</v>
      </c>
      <c r="CTE12">
        <f t="shared" ca="1" si="188"/>
        <v>5</v>
      </c>
      <c r="CTF12">
        <f t="shared" ca="1" si="188"/>
        <v>5</v>
      </c>
      <c r="CTG12">
        <f t="shared" ca="1" si="188"/>
        <v>5</v>
      </c>
      <c r="CTH12">
        <f t="shared" ca="1" si="188"/>
        <v>5</v>
      </c>
      <c r="CTI12">
        <f t="shared" ca="1" si="188"/>
        <v>5</v>
      </c>
      <c r="CTJ12">
        <f t="shared" ca="1" si="188"/>
        <v>5</v>
      </c>
      <c r="CTK12">
        <f t="shared" ca="1" si="188"/>
        <v>5</v>
      </c>
      <c r="CTL12">
        <f t="shared" ca="1" si="188"/>
        <v>5</v>
      </c>
      <c r="CTM12">
        <f t="shared" ca="1" si="188"/>
        <v>5</v>
      </c>
      <c r="CTN12">
        <f t="shared" ca="1" si="188"/>
        <v>5</v>
      </c>
      <c r="CTO12">
        <f t="shared" ref="CTO12:CVZ12" ca="1" si="189">$B12+IF(CTO$7&lt;CSn_high_before_low_ns,1,IF(CTO$7&lt;RD_CSn_offtime_ns,0,1))</f>
        <v>5</v>
      </c>
      <c r="CTP12">
        <f t="shared" ca="1" si="189"/>
        <v>5</v>
      </c>
      <c r="CTQ12">
        <f t="shared" ca="1" si="189"/>
        <v>5</v>
      </c>
      <c r="CTR12">
        <f t="shared" ca="1" si="189"/>
        <v>5</v>
      </c>
      <c r="CTS12">
        <f t="shared" ca="1" si="189"/>
        <v>5</v>
      </c>
      <c r="CTT12">
        <f t="shared" ca="1" si="189"/>
        <v>5</v>
      </c>
      <c r="CTU12">
        <f t="shared" ca="1" si="189"/>
        <v>5</v>
      </c>
      <c r="CTV12">
        <f t="shared" ca="1" si="189"/>
        <v>5</v>
      </c>
      <c r="CTW12">
        <f t="shared" ca="1" si="189"/>
        <v>5</v>
      </c>
      <c r="CTX12">
        <f t="shared" ca="1" si="189"/>
        <v>5</v>
      </c>
      <c r="CTY12">
        <f t="shared" ca="1" si="189"/>
        <v>5</v>
      </c>
      <c r="CTZ12">
        <f t="shared" ca="1" si="189"/>
        <v>5</v>
      </c>
      <c r="CUA12">
        <f t="shared" ca="1" si="189"/>
        <v>5</v>
      </c>
      <c r="CUB12">
        <f t="shared" ca="1" si="189"/>
        <v>5</v>
      </c>
      <c r="CUC12">
        <f t="shared" ca="1" si="189"/>
        <v>5</v>
      </c>
      <c r="CUD12">
        <f t="shared" ca="1" si="189"/>
        <v>5</v>
      </c>
      <c r="CUE12">
        <f t="shared" ca="1" si="189"/>
        <v>5</v>
      </c>
      <c r="CUF12">
        <f t="shared" ca="1" si="189"/>
        <v>5</v>
      </c>
      <c r="CUG12">
        <f t="shared" ca="1" si="189"/>
        <v>5</v>
      </c>
      <c r="CUH12">
        <f t="shared" ca="1" si="189"/>
        <v>5</v>
      </c>
      <c r="CUI12">
        <f t="shared" ca="1" si="189"/>
        <v>5</v>
      </c>
      <c r="CUJ12">
        <f t="shared" ca="1" si="189"/>
        <v>5</v>
      </c>
      <c r="CUK12">
        <f t="shared" ca="1" si="189"/>
        <v>5</v>
      </c>
      <c r="CUL12">
        <f t="shared" ca="1" si="189"/>
        <v>5</v>
      </c>
      <c r="CUM12">
        <f t="shared" ca="1" si="189"/>
        <v>5</v>
      </c>
      <c r="CUN12">
        <f t="shared" ca="1" si="189"/>
        <v>5</v>
      </c>
      <c r="CUO12">
        <f t="shared" ca="1" si="189"/>
        <v>5</v>
      </c>
      <c r="CUP12">
        <f t="shared" ca="1" si="189"/>
        <v>5</v>
      </c>
      <c r="CUQ12">
        <f t="shared" ca="1" si="189"/>
        <v>5</v>
      </c>
      <c r="CUR12">
        <f t="shared" ca="1" si="189"/>
        <v>5</v>
      </c>
      <c r="CUS12">
        <f t="shared" ca="1" si="189"/>
        <v>5</v>
      </c>
      <c r="CUT12">
        <f t="shared" ca="1" si="189"/>
        <v>5</v>
      </c>
      <c r="CUU12">
        <f t="shared" ca="1" si="189"/>
        <v>5</v>
      </c>
      <c r="CUV12">
        <f t="shared" ca="1" si="189"/>
        <v>5</v>
      </c>
      <c r="CUW12">
        <f t="shared" ca="1" si="189"/>
        <v>5</v>
      </c>
      <c r="CUX12">
        <f t="shared" ca="1" si="189"/>
        <v>5</v>
      </c>
      <c r="CUY12">
        <f t="shared" ca="1" si="189"/>
        <v>5</v>
      </c>
      <c r="CUZ12">
        <f t="shared" ca="1" si="189"/>
        <v>5</v>
      </c>
      <c r="CVA12">
        <f t="shared" ca="1" si="189"/>
        <v>5</v>
      </c>
      <c r="CVB12">
        <f t="shared" ca="1" si="189"/>
        <v>5</v>
      </c>
      <c r="CVC12">
        <f t="shared" ca="1" si="189"/>
        <v>5</v>
      </c>
      <c r="CVD12">
        <f t="shared" ca="1" si="189"/>
        <v>5</v>
      </c>
      <c r="CVE12">
        <f t="shared" ca="1" si="189"/>
        <v>5</v>
      </c>
      <c r="CVF12">
        <f t="shared" ca="1" si="189"/>
        <v>5</v>
      </c>
      <c r="CVG12">
        <f t="shared" ca="1" si="189"/>
        <v>5</v>
      </c>
      <c r="CVH12">
        <f t="shared" ca="1" si="189"/>
        <v>5</v>
      </c>
      <c r="CVI12">
        <f t="shared" ca="1" si="189"/>
        <v>5</v>
      </c>
      <c r="CVJ12">
        <f t="shared" ca="1" si="189"/>
        <v>5</v>
      </c>
      <c r="CVK12">
        <f t="shared" ca="1" si="189"/>
        <v>5</v>
      </c>
      <c r="CVL12">
        <f t="shared" ca="1" si="189"/>
        <v>5</v>
      </c>
      <c r="CVM12">
        <f t="shared" ca="1" si="189"/>
        <v>5</v>
      </c>
      <c r="CVN12">
        <f t="shared" ca="1" si="189"/>
        <v>5</v>
      </c>
      <c r="CVO12">
        <f t="shared" ca="1" si="189"/>
        <v>5</v>
      </c>
      <c r="CVP12">
        <f t="shared" ca="1" si="189"/>
        <v>5</v>
      </c>
      <c r="CVQ12">
        <f t="shared" ca="1" si="189"/>
        <v>5</v>
      </c>
      <c r="CVR12">
        <f t="shared" ca="1" si="189"/>
        <v>5</v>
      </c>
      <c r="CVS12">
        <f t="shared" ca="1" si="189"/>
        <v>5</v>
      </c>
      <c r="CVT12">
        <f t="shared" ca="1" si="189"/>
        <v>5</v>
      </c>
      <c r="CVU12">
        <f t="shared" ca="1" si="189"/>
        <v>5</v>
      </c>
      <c r="CVV12">
        <f t="shared" ca="1" si="189"/>
        <v>5</v>
      </c>
      <c r="CVW12">
        <f t="shared" ca="1" si="189"/>
        <v>5</v>
      </c>
      <c r="CVX12">
        <f t="shared" ca="1" si="189"/>
        <v>5</v>
      </c>
      <c r="CVY12">
        <f t="shared" ca="1" si="189"/>
        <v>5</v>
      </c>
      <c r="CVZ12">
        <f t="shared" ca="1" si="189"/>
        <v>5</v>
      </c>
      <c r="CWA12">
        <f t="shared" ref="CWA12:CYL12" ca="1" si="190">$B12+IF(CWA$7&lt;CSn_high_before_low_ns,1,IF(CWA$7&lt;RD_CSn_offtime_ns,0,1))</f>
        <v>5</v>
      </c>
      <c r="CWB12">
        <f t="shared" ca="1" si="190"/>
        <v>5</v>
      </c>
      <c r="CWC12">
        <f t="shared" ca="1" si="190"/>
        <v>5</v>
      </c>
      <c r="CWD12">
        <f t="shared" ca="1" si="190"/>
        <v>5</v>
      </c>
      <c r="CWE12">
        <f t="shared" ca="1" si="190"/>
        <v>5</v>
      </c>
      <c r="CWF12">
        <f t="shared" ca="1" si="190"/>
        <v>5</v>
      </c>
      <c r="CWG12">
        <f t="shared" ca="1" si="190"/>
        <v>5</v>
      </c>
      <c r="CWH12">
        <f t="shared" ca="1" si="190"/>
        <v>5</v>
      </c>
      <c r="CWI12">
        <f t="shared" ca="1" si="190"/>
        <v>5</v>
      </c>
      <c r="CWJ12">
        <f t="shared" ca="1" si="190"/>
        <v>5</v>
      </c>
      <c r="CWK12">
        <f t="shared" ca="1" si="190"/>
        <v>5</v>
      </c>
      <c r="CWL12">
        <f t="shared" ca="1" si="190"/>
        <v>5</v>
      </c>
      <c r="CWM12">
        <f t="shared" ca="1" si="190"/>
        <v>5</v>
      </c>
      <c r="CWN12">
        <f t="shared" ca="1" si="190"/>
        <v>5</v>
      </c>
      <c r="CWO12">
        <f t="shared" ca="1" si="190"/>
        <v>5</v>
      </c>
      <c r="CWP12">
        <f t="shared" ca="1" si="190"/>
        <v>5</v>
      </c>
      <c r="CWQ12">
        <f t="shared" ca="1" si="190"/>
        <v>5</v>
      </c>
      <c r="CWR12">
        <f t="shared" ca="1" si="190"/>
        <v>5</v>
      </c>
      <c r="CWS12">
        <f t="shared" ca="1" si="190"/>
        <v>5</v>
      </c>
      <c r="CWT12">
        <f t="shared" ca="1" si="190"/>
        <v>5</v>
      </c>
      <c r="CWU12">
        <f t="shared" ca="1" si="190"/>
        <v>5</v>
      </c>
      <c r="CWV12">
        <f t="shared" ca="1" si="190"/>
        <v>5</v>
      </c>
      <c r="CWW12">
        <f t="shared" ca="1" si="190"/>
        <v>5</v>
      </c>
      <c r="CWX12">
        <f t="shared" ca="1" si="190"/>
        <v>5</v>
      </c>
      <c r="CWY12">
        <f t="shared" ca="1" si="190"/>
        <v>5</v>
      </c>
      <c r="CWZ12">
        <f t="shared" ca="1" si="190"/>
        <v>5</v>
      </c>
      <c r="CXA12">
        <f t="shared" ca="1" si="190"/>
        <v>5</v>
      </c>
      <c r="CXB12">
        <f t="shared" ca="1" si="190"/>
        <v>5</v>
      </c>
      <c r="CXC12">
        <f t="shared" ca="1" si="190"/>
        <v>5</v>
      </c>
      <c r="CXD12">
        <f t="shared" ca="1" si="190"/>
        <v>5</v>
      </c>
      <c r="CXE12">
        <f t="shared" ca="1" si="190"/>
        <v>5</v>
      </c>
      <c r="CXF12">
        <f t="shared" ca="1" si="190"/>
        <v>5</v>
      </c>
      <c r="CXG12">
        <f t="shared" ca="1" si="190"/>
        <v>5</v>
      </c>
      <c r="CXH12">
        <f t="shared" ca="1" si="190"/>
        <v>5</v>
      </c>
      <c r="CXI12">
        <f t="shared" ca="1" si="190"/>
        <v>5</v>
      </c>
      <c r="CXJ12">
        <f t="shared" ca="1" si="190"/>
        <v>5</v>
      </c>
      <c r="CXK12">
        <f t="shared" ca="1" si="190"/>
        <v>5</v>
      </c>
      <c r="CXL12">
        <f t="shared" ca="1" si="190"/>
        <v>5</v>
      </c>
      <c r="CXM12">
        <f t="shared" ca="1" si="190"/>
        <v>5</v>
      </c>
      <c r="CXN12">
        <f t="shared" ca="1" si="190"/>
        <v>5</v>
      </c>
      <c r="CXO12">
        <f t="shared" ca="1" si="190"/>
        <v>5</v>
      </c>
      <c r="CXP12">
        <f t="shared" ca="1" si="190"/>
        <v>5</v>
      </c>
      <c r="CXQ12">
        <f t="shared" ca="1" si="190"/>
        <v>5</v>
      </c>
      <c r="CXR12">
        <f t="shared" ca="1" si="190"/>
        <v>5</v>
      </c>
      <c r="CXS12">
        <f t="shared" ca="1" si="190"/>
        <v>5</v>
      </c>
      <c r="CXT12">
        <f t="shared" ca="1" si="190"/>
        <v>5</v>
      </c>
      <c r="CXU12">
        <f t="shared" ca="1" si="190"/>
        <v>5</v>
      </c>
      <c r="CXV12">
        <f t="shared" ca="1" si="190"/>
        <v>5</v>
      </c>
      <c r="CXW12">
        <f t="shared" ca="1" si="190"/>
        <v>5</v>
      </c>
      <c r="CXX12">
        <f t="shared" ca="1" si="190"/>
        <v>5</v>
      </c>
      <c r="CXY12">
        <f t="shared" ca="1" si="190"/>
        <v>5</v>
      </c>
      <c r="CXZ12">
        <f t="shared" ca="1" si="190"/>
        <v>5</v>
      </c>
      <c r="CYA12">
        <f t="shared" ca="1" si="190"/>
        <v>5</v>
      </c>
      <c r="CYB12">
        <f t="shared" ca="1" si="190"/>
        <v>5</v>
      </c>
      <c r="CYC12">
        <f t="shared" ca="1" si="190"/>
        <v>5</v>
      </c>
      <c r="CYD12">
        <f t="shared" ca="1" si="190"/>
        <v>5</v>
      </c>
      <c r="CYE12">
        <f t="shared" ca="1" si="190"/>
        <v>5</v>
      </c>
      <c r="CYF12">
        <f t="shared" ca="1" si="190"/>
        <v>5</v>
      </c>
      <c r="CYG12">
        <f t="shared" ca="1" si="190"/>
        <v>5</v>
      </c>
      <c r="CYH12">
        <f t="shared" ca="1" si="190"/>
        <v>5</v>
      </c>
      <c r="CYI12">
        <f t="shared" ca="1" si="190"/>
        <v>5</v>
      </c>
      <c r="CYJ12">
        <f t="shared" ca="1" si="190"/>
        <v>5</v>
      </c>
      <c r="CYK12">
        <f t="shared" ca="1" si="190"/>
        <v>5</v>
      </c>
      <c r="CYL12">
        <f t="shared" ca="1" si="190"/>
        <v>5</v>
      </c>
      <c r="CYM12">
        <f t="shared" ref="CYM12:DAX12" ca="1" si="191">$B12+IF(CYM$7&lt;CSn_high_before_low_ns,1,IF(CYM$7&lt;RD_CSn_offtime_ns,0,1))</f>
        <v>5</v>
      </c>
      <c r="CYN12">
        <f t="shared" ca="1" si="191"/>
        <v>5</v>
      </c>
      <c r="CYO12">
        <f t="shared" ca="1" si="191"/>
        <v>5</v>
      </c>
      <c r="CYP12">
        <f t="shared" ca="1" si="191"/>
        <v>5</v>
      </c>
      <c r="CYQ12">
        <f t="shared" ca="1" si="191"/>
        <v>5</v>
      </c>
      <c r="CYR12">
        <f t="shared" ca="1" si="191"/>
        <v>5</v>
      </c>
      <c r="CYS12">
        <f t="shared" ca="1" si="191"/>
        <v>5</v>
      </c>
      <c r="CYT12">
        <f t="shared" ca="1" si="191"/>
        <v>5</v>
      </c>
      <c r="CYU12">
        <f t="shared" ca="1" si="191"/>
        <v>5</v>
      </c>
      <c r="CYV12">
        <f t="shared" ca="1" si="191"/>
        <v>5</v>
      </c>
      <c r="CYW12">
        <f t="shared" ca="1" si="191"/>
        <v>5</v>
      </c>
      <c r="CYX12">
        <f t="shared" ca="1" si="191"/>
        <v>5</v>
      </c>
      <c r="CYY12">
        <f t="shared" ca="1" si="191"/>
        <v>5</v>
      </c>
      <c r="CYZ12">
        <f t="shared" ca="1" si="191"/>
        <v>5</v>
      </c>
      <c r="CZA12">
        <f t="shared" ca="1" si="191"/>
        <v>5</v>
      </c>
      <c r="CZB12">
        <f t="shared" ca="1" si="191"/>
        <v>5</v>
      </c>
      <c r="CZC12">
        <f t="shared" ca="1" si="191"/>
        <v>5</v>
      </c>
      <c r="CZD12">
        <f t="shared" ca="1" si="191"/>
        <v>5</v>
      </c>
      <c r="CZE12">
        <f t="shared" ca="1" si="191"/>
        <v>5</v>
      </c>
      <c r="CZF12">
        <f t="shared" ca="1" si="191"/>
        <v>5</v>
      </c>
      <c r="CZG12">
        <f t="shared" ca="1" si="191"/>
        <v>5</v>
      </c>
      <c r="CZH12">
        <f t="shared" ca="1" si="191"/>
        <v>5</v>
      </c>
      <c r="CZI12">
        <f t="shared" ca="1" si="191"/>
        <v>5</v>
      </c>
      <c r="CZJ12">
        <f t="shared" ca="1" si="191"/>
        <v>5</v>
      </c>
      <c r="CZK12">
        <f t="shared" ca="1" si="191"/>
        <v>5</v>
      </c>
      <c r="CZL12">
        <f t="shared" ca="1" si="191"/>
        <v>5</v>
      </c>
      <c r="CZM12">
        <f t="shared" ca="1" si="191"/>
        <v>5</v>
      </c>
      <c r="CZN12">
        <f t="shared" ca="1" si="191"/>
        <v>5</v>
      </c>
      <c r="CZO12">
        <f t="shared" ca="1" si="191"/>
        <v>5</v>
      </c>
      <c r="CZP12">
        <f t="shared" ca="1" si="191"/>
        <v>5</v>
      </c>
      <c r="CZQ12">
        <f t="shared" ca="1" si="191"/>
        <v>5</v>
      </c>
      <c r="CZR12">
        <f t="shared" ca="1" si="191"/>
        <v>5</v>
      </c>
      <c r="CZS12">
        <f t="shared" ca="1" si="191"/>
        <v>5</v>
      </c>
      <c r="CZT12">
        <f t="shared" ca="1" si="191"/>
        <v>5</v>
      </c>
      <c r="CZU12">
        <f t="shared" ca="1" si="191"/>
        <v>5</v>
      </c>
      <c r="CZV12">
        <f t="shared" ca="1" si="191"/>
        <v>5</v>
      </c>
      <c r="CZW12">
        <f t="shared" ca="1" si="191"/>
        <v>5</v>
      </c>
      <c r="CZX12">
        <f t="shared" ca="1" si="191"/>
        <v>5</v>
      </c>
      <c r="CZY12">
        <f t="shared" ca="1" si="191"/>
        <v>5</v>
      </c>
      <c r="CZZ12">
        <f t="shared" ca="1" si="191"/>
        <v>5</v>
      </c>
      <c r="DAA12">
        <f t="shared" ca="1" si="191"/>
        <v>5</v>
      </c>
      <c r="DAB12">
        <f t="shared" ca="1" si="191"/>
        <v>5</v>
      </c>
      <c r="DAC12">
        <f t="shared" ca="1" si="191"/>
        <v>5</v>
      </c>
      <c r="DAD12">
        <f t="shared" ca="1" si="191"/>
        <v>5</v>
      </c>
      <c r="DAE12">
        <f t="shared" ca="1" si="191"/>
        <v>5</v>
      </c>
      <c r="DAF12">
        <f t="shared" ca="1" si="191"/>
        <v>5</v>
      </c>
      <c r="DAG12">
        <f t="shared" ca="1" si="191"/>
        <v>5</v>
      </c>
      <c r="DAH12">
        <f t="shared" ca="1" si="191"/>
        <v>5</v>
      </c>
      <c r="DAI12">
        <f t="shared" ca="1" si="191"/>
        <v>5</v>
      </c>
      <c r="DAJ12">
        <f t="shared" ca="1" si="191"/>
        <v>5</v>
      </c>
      <c r="DAK12">
        <f t="shared" ca="1" si="191"/>
        <v>5</v>
      </c>
      <c r="DAL12">
        <f t="shared" ca="1" si="191"/>
        <v>5</v>
      </c>
      <c r="DAM12">
        <f t="shared" ca="1" si="191"/>
        <v>5</v>
      </c>
      <c r="DAN12">
        <f t="shared" ca="1" si="191"/>
        <v>5</v>
      </c>
      <c r="DAO12">
        <f t="shared" ca="1" si="191"/>
        <v>5</v>
      </c>
      <c r="DAP12">
        <f t="shared" ca="1" si="191"/>
        <v>5</v>
      </c>
      <c r="DAQ12">
        <f t="shared" ca="1" si="191"/>
        <v>5</v>
      </c>
      <c r="DAR12">
        <f t="shared" ca="1" si="191"/>
        <v>5</v>
      </c>
      <c r="DAS12">
        <f t="shared" ca="1" si="191"/>
        <v>5</v>
      </c>
      <c r="DAT12">
        <f t="shared" ca="1" si="191"/>
        <v>5</v>
      </c>
      <c r="DAU12">
        <f t="shared" ca="1" si="191"/>
        <v>5</v>
      </c>
      <c r="DAV12">
        <f t="shared" ca="1" si="191"/>
        <v>5</v>
      </c>
      <c r="DAW12">
        <f t="shared" ca="1" si="191"/>
        <v>5</v>
      </c>
      <c r="DAX12">
        <f t="shared" ca="1" si="191"/>
        <v>5</v>
      </c>
      <c r="DAY12">
        <f t="shared" ref="DAY12:DDJ12" ca="1" si="192">$B12+IF(DAY$7&lt;CSn_high_before_low_ns,1,IF(DAY$7&lt;RD_CSn_offtime_ns,0,1))</f>
        <v>5</v>
      </c>
      <c r="DAZ12">
        <f t="shared" ca="1" si="192"/>
        <v>5</v>
      </c>
      <c r="DBA12">
        <f t="shared" ca="1" si="192"/>
        <v>5</v>
      </c>
      <c r="DBB12">
        <f t="shared" ca="1" si="192"/>
        <v>5</v>
      </c>
      <c r="DBC12">
        <f t="shared" ca="1" si="192"/>
        <v>5</v>
      </c>
      <c r="DBD12">
        <f t="shared" ca="1" si="192"/>
        <v>5</v>
      </c>
      <c r="DBE12">
        <f t="shared" ca="1" si="192"/>
        <v>5</v>
      </c>
      <c r="DBF12">
        <f t="shared" ca="1" si="192"/>
        <v>5</v>
      </c>
      <c r="DBG12">
        <f t="shared" ca="1" si="192"/>
        <v>5</v>
      </c>
      <c r="DBH12">
        <f t="shared" ca="1" si="192"/>
        <v>5</v>
      </c>
      <c r="DBI12">
        <f t="shared" ca="1" si="192"/>
        <v>5</v>
      </c>
      <c r="DBJ12">
        <f t="shared" ca="1" si="192"/>
        <v>5</v>
      </c>
      <c r="DBK12">
        <f t="shared" ca="1" si="192"/>
        <v>5</v>
      </c>
      <c r="DBL12">
        <f t="shared" ca="1" si="192"/>
        <v>5</v>
      </c>
      <c r="DBM12">
        <f t="shared" ca="1" si="192"/>
        <v>5</v>
      </c>
      <c r="DBN12">
        <f t="shared" ca="1" si="192"/>
        <v>5</v>
      </c>
      <c r="DBO12">
        <f t="shared" ca="1" si="192"/>
        <v>5</v>
      </c>
      <c r="DBP12">
        <f t="shared" ca="1" si="192"/>
        <v>5</v>
      </c>
      <c r="DBQ12">
        <f t="shared" ca="1" si="192"/>
        <v>5</v>
      </c>
      <c r="DBR12">
        <f t="shared" ca="1" si="192"/>
        <v>5</v>
      </c>
      <c r="DBS12">
        <f t="shared" ca="1" si="192"/>
        <v>5</v>
      </c>
      <c r="DBT12">
        <f t="shared" ca="1" si="192"/>
        <v>5</v>
      </c>
      <c r="DBU12">
        <f t="shared" ca="1" si="192"/>
        <v>5</v>
      </c>
      <c r="DBV12">
        <f t="shared" ca="1" si="192"/>
        <v>5</v>
      </c>
      <c r="DBW12">
        <f t="shared" ca="1" si="192"/>
        <v>5</v>
      </c>
      <c r="DBX12">
        <f t="shared" ca="1" si="192"/>
        <v>5</v>
      </c>
      <c r="DBY12">
        <f t="shared" ca="1" si="192"/>
        <v>5</v>
      </c>
      <c r="DBZ12">
        <f t="shared" ca="1" si="192"/>
        <v>5</v>
      </c>
      <c r="DCA12">
        <f t="shared" ca="1" si="192"/>
        <v>5</v>
      </c>
      <c r="DCB12">
        <f t="shared" ca="1" si="192"/>
        <v>5</v>
      </c>
      <c r="DCC12">
        <f t="shared" ca="1" si="192"/>
        <v>5</v>
      </c>
      <c r="DCD12">
        <f t="shared" ca="1" si="192"/>
        <v>5</v>
      </c>
      <c r="DCE12">
        <f t="shared" ca="1" si="192"/>
        <v>5</v>
      </c>
      <c r="DCF12">
        <f t="shared" ca="1" si="192"/>
        <v>5</v>
      </c>
      <c r="DCG12">
        <f t="shared" ca="1" si="192"/>
        <v>5</v>
      </c>
      <c r="DCH12">
        <f t="shared" ca="1" si="192"/>
        <v>5</v>
      </c>
      <c r="DCI12">
        <f t="shared" ca="1" si="192"/>
        <v>5</v>
      </c>
      <c r="DCJ12">
        <f t="shared" ca="1" si="192"/>
        <v>5</v>
      </c>
      <c r="DCK12">
        <f t="shared" ca="1" si="192"/>
        <v>5</v>
      </c>
      <c r="DCL12">
        <f t="shared" ca="1" si="192"/>
        <v>5</v>
      </c>
      <c r="DCM12">
        <f t="shared" ca="1" si="192"/>
        <v>5</v>
      </c>
      <c r="DCN12">
        <f t="shared" ca="1" si="192"/>
        <v>5</v>
      </c>
      <c r="DCO12">
        <f t="shared" ca="1" si="192"/>
        <v>5</v>
      </c>
      <c r="DCP12">
        <f t="shared" ca="1" si="192"/>
        <v>5</v>
      </c>
      <c r="DCQ12">
        <f t="shared" ca="1" si="192"/>
        <v>5</v>
      </c>
      <c r="DCR12">
        <f t="shared" ca="1" si="192"/>
        <v>5</v>
      </c>
      <c r="DCS12">
        <f t="shared" ca="1" si="192"/>
        <v>5</v>
      </c>
      <c r="DCT12">
        <f t="shared" ca="1" si="192"/>
        <v>5</v>
      </c>
      <c r="DCU12">
        <f t="shared" ca="1" si="192"/>
        <v>5</v>
      </c>
      <c r="DCV12">
        <f t="shared" ca="1" si="192"/>
        <v>5</v>
      </c>
      <c r="DCW12">
        <f t="shared" ca="1" si="192"/>
        <v>5</v>
      </c>
      <c r="DCX12">
        <f t="shared" ca="1" si="192"/>
        <v>5</v>
      </c>
      <c r="DCY12">
        <f t="shared" ca="1" si="192"/>
        <v>5</v>
      </c>
      <c r="DCZ12">
        <f t="shared" ca="1" si="192"/>
        <v>5</v>
      </c>
      <c r="DDA12">
        <f t="shared" ca="1" si="192"/>
        <v>5</v>
      </c>
      <c r="DDB12">
        <f t="shared" ca="1" si="192"/>
        <v>5</v>
      </c>
      <c r="DDC12">
        <f t="shared" ca="1" si="192"/>
        <v>5</v>
      </c>
      <c r="DDD12">
        <f t="shared" ca="1" si="192"/>
        <v>5</v>
      </c>
      <c r="DDE12">
        <f t="shared" ca="1" si="192"/>
        <v>5</v>
      </c>
      <c r="DDF12">
        <f t="shared" ca="1" si="192"/>
        <v>5</v>
      </c>
      <c r="DDG12">
        <f t="shared" ca="1" si="192"/>
        <v>5</v>
      </c>
      <c r="DDH12">
        <f t="shared" ca="1" si="192"/>
        <v>5</v>
      </c>
      <c r="DDI12">
        <f t="shared" ca="1" si="192"/>
        <v>5</v>
      </c>
      <c r="DDJ12">
        <f t="shared" ca="1" si="192"/>
        <v>5</v>
      </c>
      <c r="DDK12">
        <f t="shared" ref="DDK12:DFV12" ca="1" si="193">$B12+IF(DDK$7&lt;CSn_high_before_low_ns,1,IF(DDK$7&lt;RD_CSn_offtime_ns,0,1))</f>
        <v>5</v>
      </c>
      <c r="DDL12">
        <f t="shared" ca="1" si="193"/>
        <v>5</v>
      </c>
      <c r="DDM12">
        <f t="shared" ca="1" si="193"/>
        <v>5</v>
      </c>
      <c r="DDN12">
        <f t="shared" ca="1" si="193"/>
        <v>5</v>
      </c>
      <c r="DDO12">
        <f t="shared" ca="1" si="193"/>
        <v>5</v>
      </c>
      <c r="DDP12">
        <f t="shared" ca="1" si="193"/>
        <v>5</v>
      </c>
      <c r="DDQ12">
        <f t="shared" ca="1" si="193"/>
        <v>5</v>
      </c>
      <c r="DDR12">
        <f t="shared" ca="1" si="193"/>
        <v>5</v>
      </c>
      <c r="DDS12">
        <f t="shared" ca="1" si="193"/>
        <v>5</v>
      </c>
      <c r="DDT12">
        <f t="shared" ca="1" si="193"/>
        <v>5</v>
      </c>
      <c r="DDU12">
        <f t="shared" ca="1" si="193"/>
        <v>5</v>
      </c>
      <c r="DDV12">
        <f t="shared" ca="1" si="193"/>
        <v>5</v>
      </c>
      <c r="DDW12">
        <f t="shared" ca="1" si="193"/>
        <v>5</v>
      </c>
      <c r="DDX12">
        <f t="shared" ca="1" si="193"/>
        <v>5</v>
      </c>
      <c r="DDY12">
        <f t="shared" ca="1" si="193"/>
        <v>5</v>
      </c>
      <c r="DDZ12">
        <f t="shared" ca="1" si="193"/>
        <v>5</v>
      </c>
      <c r="DEA12">
        <f t="shared" ca="1" si="193"/>
        <v>5</v>
      </c>
      <c r="DEB12">
        <f t="shared" ca="1" si="193"/>
        <v>5</v>
      </c>
      <c r="DEC12">
        <f t="shared" ca="1" si="193"/>
        <v>5</v>
      </c>
      <c r="DED12">
        <f t="shared" ca="1" si="193"/>
        <v>5</v>
      </c>
      <c r="DEE12">
        <f t="shared" ca="1" si="193"/>
        <v>5</v>
      </c>
      <c r="DEF12">
        <f t="shared" ca="1" si="193"/>
        <v>5</v>
      </c>
      <c r="DEG12">
        <f t="shared" ca="1" si="193"/>
        <v>5</v>
      </c>
      <c r="DEH12">
        <f t="shared" ca="1" si="193"/>
        <v>5</v>
      </c>
      <c r="DEI12">
        <f t="shared" ca="1" si="193"/>
        <v>5</v>
      </c>
      <c r="DEJ12">
        <f t="shared" ca="1" si="193"/>
        <v>5</v>
      </c>
      <c r="DEK12">
        <f t="shared" ca="1" si="193"/>
        <v>5</v>
      </c>
      <c r="DEL12">
        <f t="shared" ca="1" si="193"/>
        <v>5</v>
      </c>
      <c r="DEM12">
        <f t="shared" ca="1" si="193"/>
        <v>5</v>
      </c>
      <c r="DEN12">
        <f t="shared" ca="1" si="193"/>
        <v>5</v>
      </c>
      <c r="DEO12">
        <f t="shared" ca="1" si="193"/>
        <v>5</v>
      </c>
      <c r="DEP12">
        <f t="shared" ca="1" si="193"/>
        <v>5</v>
      </c>
      <c r="DEQ12">
        <f t="shared" ca="1" si="193"/>
        <v>5</v>
      </c>
      <c r="DER12">
        <f t="shared" ca="1" si="193"/>
        <v>5</v>
      </c>
      <c r="DES12">
        <f t="shared" ca="1" si="193"/>
        <v>5</v>
      </c>
      <c r="DET12">
        <f t="shared" ca="1" si="193"/>
        <v>5</v>
      </c>
      <c r="DEU12">
        <f t="shared" ca="1" si="193"/>
        <v>5</v>
      </c>
      <c r="DEV12">
        <f t="shared" ca="1" si="193"/>
        <v>5</v>
      </c>
      <c r="DEW12">
        <f t="shared" ca="1" si="193"/>
        <v>5</v>
      </c>
      <c r="DEX12">
        <f t="shared" ca="1" si="193"/>
        <v>5</v>
      </c>
      <c r="DEY12">
        <f t="shared" ca="1" si="193"/>
        <v>5</v>
      </c>
      <c r="DEZ12">
        <f t="shared" ca="1" si="193"/>
        <v>5</v>
      </c>
      <c r="DFA12">
        <f t="shared" ca="1" si="193"/>
        <v>5</v>
      </c>
      <c r="DFB12">
        <f t="shared" ca="1" si="193"/>
        <v>5</v>
      </c>
      <c r="DFC12">
        <f t="shared" ca="1" si="193"/>
        <v>5</v>
      </c>
      <c r="DFD12">
        <f t="shared" ca="1" si="193"/>
        <v>5</v>
      </c>
      <c r="DFE12">
        <f t="shared" ca="1" si="193"/>
        <v>5</v>
      </c>
      <c r="DFF12">
        <f t="shared" ca="1" si="193"/>
        <v>5</v>
      </c>
      <c r="DFG12">
        <f t="shared" ca="1" si="193"/>
        <v>5</v>
      </c>
      <c r="DFH12">
        <f t="shared" ca="1" si="193"/>
        <v>5</v>
      </c>
      <c r="DFI12">
        <f t="shared" ca="1" si="193"/>
        <v>5</v>
      </c>
      <c r="DFJ12">
        <f t="shared" ca="1" si="193"/>
        <v>5</v>
      </c>
      <c r="DFK12">
        <f t="shared" ca="1" si="193"/>
        <v>5</v>
      </c>
      <c r="DFL12">
        <f t="shared" ca="1" si="193"/>
        <v>5</v>
      </c>
      <c r="DFM12">
        <f t="shared" ca="1" si="193"/>
        <v>5</v>
      </c>
      <c r="DFN12">
        <f t="shared" ca="1" si="193"/>
        <v>5</v>
      </c>
      <c r="DFO12">
        <f t="shared" ca="1" si="193"/>
        <v>5</v>
      </c>
      <c r="DFP12">
        <f t="shared" ca="1" si="193"/>
        <v>5</v>
      </c>
      <c r="DFQ12">
        <f t="shared" ca="1" si="193"/>
        <v>5</v>
      </c>
      <c r="DFR12">
        <f t="shared" ca="1" si="193"/>
        <v>5</v>
      </c>
      <c r="DFS12">
        <f t="shared" ca="1" si="193"/>
        <v>5</v>
      </c>
      <c r="DFT12">
        <f t="shared" ca="1" si="193"/>
        <v>5</v>
      </c>
      <c r="DFU12">
        <f t="shared" ca="1" si="193"/>
        <v>5</v>
      </c>
      <c r="DFV12">
        <f t="shared" ca="1" si="193"/>
        <v>5</v>
      </c>
      <c r="DFW12">
        <f t="shared" ref="DFW12:DIH12" ca="1" si="194">$B12+IF(DFW$7&lt;CSn_high_before_low_ns,1,IF(DFW$7&lt;RD_CSn_offtime_ns,0,1))</f>
        <v>5</v>
      </c>
      <c r="DFX12">
        <f t="shared" ca="1" si="194"/>
        <v>5</v>
      </c>
      <c r="DFY12">
        <f t="shared" ca="1" si="194"/>
        <v>5</v>
      </c>
      <c r="DFZ12">
        <f t="shared" ca="1" si="194"/>
        <v>5</v>
      </c>
      <c r="DGA12">
        <f t="shared" ca="1" si="194"/>
        <v>5</v>
      </c>
      <c r="DGB12">
        <f t="shared" ca="1" si="194"/>
        <v>5</v>
      </c>
      <c r="DGC12">
        <f t="shared" ca="1" si="194"/>
        <v>5</v>
      </c>
      <c r="DGD12">
        <f t="shared" ca="1" si="194"/>
        <v>5</v>
      </c>
      <c r="DGE12">
        <f t="shared" ca="1" si="194"/>
        <v>5</v>
      </c>
      <c r="DGF12">
        <f t="shared" ca="1" si="194"/>
        <v>5</v>
      </c>
      <c r="DGG12">
        <f t="shared" ca="1" si="194"/>
        <v>5</v>
      </c>
      <c r="DGH12">
        <f t="shared" ca="1" si="194"/>
        <v>5</v>
      </c>
      <c r="DGI12">
        <f t="shared" ca="1" si="194"/>
        <v>5</v>
      </c>
      <c r="DGJ12">
        <f t="shared" ca="1" si="194"/>
        <v>5</v>
      </c>
      <c r="DGK12">
        <f t="shared" ca="1" si="194"/>
        <v>5</v>
      </c>
      <c r="DGL12">
        <f t="shared" ca="1" si="194"/>
        <v>5</v>
      </c>
      <c r="DGM12">
        <f t="shared" ca="1" si="194"/>
        <v>5</v>
      </c>
      <c r="DGN12">
        <f t="shared" ca="1" si="194"/>
        <v>5</v>
      </c>
      <c r="DGO12">
        <f t="shared" ca="1" si="194"/>
        <v>5</v>
      </c>
      <c r="DGP12">
        <f t="shared" ca="1" si="194"/>
        <v>5</v>
      </c>
      <c r="DGQ12">
        <f t="shared" ca="1" si="194"/>
        <v>5</v>
      </c>
      <c r="DGR12">
        <f t="shared" ca="1" si="194"/>
        <v>5</v>
      </c>
      <c r="DGS12">
        <f t="shared" ca="1" si="194"/>
        <v>5</v>
      </c>
      <c r="DGT12">
        <f t="shared" ca="1" si="194"/>
        <v>5</v>
      </c>
      <c r="DGU12">
        <f t="shared" ca="1" si="194"/>
        <v>5</v>
      </c>
      <c r="DGV12">
        <f t="shared" ca="1" si="194"/>
        <v>5</v>
      </c>
      <c r="DGW12">
        <f t="shared" ca="1" si="194"/>
        <v>5</v>
      </c>
      <c r="DGX12">
        <f t="shared" ca="1" si="194"/>
        <v>5</v>
      </c>
      <c r="DGY12">
        <f t="shared" ca="1" si="194"/>
        <v>5</v>
      </c>
      <c r="DGZ12">
        <f t="shared" ca="1" si="194"/>
        <v>5</v>
      </c>
      <c r="DHA12">
        <f t="shared" ca="1" si="194"/>
        <v>5</v>
      </c>
      <c r="DHB12">
        <f t="shared" ca="1" si="194"/>
        <v>5</v>
      </c>
      <c r="DHC12">
        <f t="shared" ca="1" si="194"/>
        <v>5</v>
      </c>
      <c r="DHD12">
        <f t="shared" ca="1" si="194"/>
        <v>5</v>
      </c>
      <c r="DHE12">
        <f t="shared" ca="1" si="194"/>
        <v>5</v>
      </c>
      <c r="DHF12">
        <f t="shared" ca="1" si="194"/>
        <v>5</v>
      </c>
      <c r="DHG12">
        <f t="shared" ca="1" si="194"/>
        <v>5</v>
      </c>
      <c r="DHH12">
        <f t="shared" ca="1" si="194"/>
        <v>5</v>
      </c>
      <c r="DHI12">
        <f t="shared" ca="1" si="194"/>
        <v>5</v>
      </c>
      <c r="DHJ12">
        <f t="shared" ca="1" si="194"/>
        <v>5</v>
      </c>
      <c r="DHK12">
        <f t="shared" ca="1" si="194"/>
        <v>5</v>
      </c>
      <c r="DHL12">
        <f t="shared" ca="1" si="194"/>
        <v>5</v>
      </c>
      <c r="DHM12">
        <f t="shared" ca="1" si="194"/>
        <v>5</v>
      </c>
      <c r="DHN12">
        <f t="shared" ca="1" si="194"/>
        <v>5</v>
      </c>
      <c r="DHO12">
        <f t="shared" ca="1" si="194"/>
        <v>5</v>
      </c>
      <c r="DHP12">
        <f t="shared" ca="1" si="194"/>
        <v>5</v>
      </c>
      <c r="DHQ12">
        <f t="shared" ca="1" si="194"/>
        <v>5</v>
      </c>
      <c r="DHR12">
        <f t="shared" ca="1" si="194"/>
        <v>5</v>
      </c>
      <c r="DHS12">
        <f t="shared" ca="1" si="194"/>
        <v>5</v>
      </c>
      <c r="DHT12">
        <f t="shared" ca="1" si="194"/>
        <v>5</v>
      </c>
      <c r="DHU12">
        <f t="shared" ca="1" si="194"/>
        <v>5</v>
      </c>
      <c r="DHV12">
        <f t="shared" ca="1" si="194"/>
        <v>5</v>
      </c>
      <c r="DHW12">
        <f t="shared" ca="1" si="194"/>
        <v>5</v>
      </c>
      <c r="DHX12">
        <f t="shared" ca="1" si="194"/>
        <v>5</v>
      </c>
      <c r="DHY12">
        <f t="shared" ca="1" si="194"/>
        <v>5</v>
      </c>
      <c r="DHZ12">
        <f t="shared" ca="1" si="194"/>
        <v>5</v>
      </c>
      <c r="DIA12">
        <f t="shared" ca="1" si="194"/>
        <v>5</v>
      </c>
      <c r="DIB12">
        <f t="shared" ca="1" si="194"/>
        <v>5</v>
      </c>
      <c r="DIC12">
        <f t="shared" ca="1" si="194"/>
        <v>5</v>
      </c>
      <c r="DID12">
        <f t="shared" ca="1" si="194"/>
        <v>5</v>
      </c>
      <c r="DIE12">
        <f t="shared" ca="1" si="194"/>
        <v>5</v>
      </c>
      <c r="DIF12">
        <f t="shared" ca="1" si="194"/>
        <v>5</v>
      </c>
      <c r="DIG12">
        <f t="shared" ca="1" si="194"/>
        <v>5</v>
      </c>
      <c r="DIH12">
        <f t="shared" ca="1" si="194"/>
        <v>5</v>
      </c>
      <c r="DII12">
        <f t="shared" ref="DII12:DKT12" ca="1" si="195">$B12+IF(DII$7&lt;CSn_high_before_low_ns,1,IF(DII$7&lt;RD_CSn_offtime_ns,0,1))</f>
        <v>5</v>
      </c>
      <c r="DIJ12">
        <f t="shared" ca="1" si="195"/>
        <v>5</v>
      </c>
      <c r="DIK12">
        <f t="shared" ca="1" si="195"/>
        <v>5</v>
      </c>
      <c r="DIL12">
        <f t="shared" ca="1" si="195"/>
        <v>5</v>
      </c>
      <c r="DIM12">
        <f t="shared" ca="1" si="195"/>
        <v>5</v>
      </c>
      <c r="DIN12">
        <f t="shared" ca="1" si="195"/>
        <v>5</v>
      </c>
      <c r="DIO12">
        <f t="shared" ca="1" si="195"/>
        <v>5</v>
      </c>
      <c r="DIP12">
        <f t="shared" ca="1" si="195"/>
        <v>5</v>
      </c>
      <c r="DIQ12">
        <f t="shared" ca="1" si="195"/>
        <v>5</v>
      </c>
      <c r="DIR12">
        <f t="shared" ca="1" si="195"/>
        <v>5</v>
      </c>
      <c r="DIS12">
        <f t="shared" ca="1" si="195"/>
        <v>5</v>
      </c>
      <c r="DIT12">
        <f t="shared" ca="1" si="195"/>
        <v>5</v>
      </c>
      <c r="DIU12">
        <f t="shared" ca="1" si="195"/>
        <v>5</v>
      </c>
      <c r="DIV12">
        <f t="shared" ca="1" si="195"/>
        <v>5</v>
      </c>
      <c r="DIW12">
        <f t="shared" ca="1" si="195"/>
        <v>5</v>
      </c>
      <c r="DIX12">
        <f t="shared" ca="1" si="195"/>
        <v>5</v>
      </c>
      <c r="DIY12">
        <f t="shared" ca="1" si="195"/>
        <v>5</v>
      </c>
      <c r="DIZ12">
        <f t="shared" ca="1" si="195"/>
        <v>5</v>
      </c>
      <c r="DJA12">
        <f t="shared" ca="1" si="195"/>
        <v>5</v>
      </c>
      <c r="DJB12">
        <f t="shared" ca="1" si="195"/>
        <v>5</v>
      </c>
      <c r="DJC12">
        <f t="shared" ca="1" si="195"/>
        <v>5</v>
      </c>
      <c r="DJD12">
        <f t="shared" ca="1" si="195"/>
        <v>5</v>
      </c>
      <c r="DJE12">
        <f t="shared" ca="1" si="195"/>
        <v>5</v>
      </c>
      <c r="DJF12">
        <f t="shared" ca="1" si="195"/>
        <v>5</v>
      </c>
      <c r="DJG12">
        <f t="shared" ca="1" si="195"/>
        <v>5</v>
      </c>
      <c r="DJH12">
        <f t="shared" ca="1" si="195"/>
        <v>5</v>
      </c>
      <c r="DJI12">
        <f t="shared" ca="1" si="195"/>
        <v>5</v>
      </c>
      <c r="DJJ12">
        <f t="shared" ca="1" si="195"/>
        <v>5</v>
      </c>
      <c r="DJK12">
        <f t="shared" ca="1" si="195"/>
        <v>5</v>
      </c>
      <c r="DJL12">
        <f t="shared" ca="1" si="195"/>
        <v>5</v>
      </c>
      <c r="DJM12">
        <f t="shared" ca="1" si="195"/>
        <v>5</v>
      </c>
      <c r="DJN12">
        <f t="shared" ca="1" si="195"/>
        <v>5</v>
      </c>
      <c r="DJO12">
        <f t="shared" ca="1" si="195"/>
        <v>5</v>
      </c>
      <c r="DJP12">
        <f t="shared" ca="1" si="195"/>
        <v>5</v>
      </c>
      <c r="DJQ12">
        <f t="shared" ca="1" si="195"/>
        <v>5</v>
      </c>
      <c r="DJR12">
        <f t="shared" ca="1" si="195"/>
        <v>5</v>
      </c>
      <c r="DJS12">
        <f t="shared" ca="1" si="195"/>
        <v>5</v>
      </c>
      <c r="DJT12">
        <f t="shared" ca="1" si="195"/>
        <v>5</v>
      </c>
      <c r="DJU12">
        <f t="shared" ca="1" si="195"/>
        <v>5</v>
      </c>
      <c r="DJV12">
        <f t="shared" ca="1" si="195"/>
        <v>5</v>
      </c>
      <c r="DJW12">
        <f t="shared" ca="1" si="195"/>
        <v>5</v>
      </c>
      <c r="DJX12">
        <f t="shared" ca="1" si="195"/>
        <v>5</v>
      </c>
      <c r="DJY12">
        <f t="shared" ca="1" si="195"/>
        <v>5</v>
      </c>
      <c r="DJZ12">
        <f t="shared" ca="1" si="195"/>
        <v>5</v>
      </c>
      <c r="DKA12">
        <f t="shared" ca="1" si="195"/>
        <v>5</v>
      </c>
      <c r="DKB12">
        <f t="shared" ca="1" si="195"/>
        <v>5</v>
      </c>
      <c r="DKC12">
        <f t="shared" ca="1" si="195"/>
        <v>5</v>
      </c>
      <c r="DKD12">
        <f t="shared" ca="1" si="195"/>
        <v>5</v>
      </c>
      <c r="DKE12">
        <f t="shared" ca="1" si="195"/>
        <v>5</v>
      </c>
      <c r="DKF12">
        <f t="shared" ca="1" si="195"/>
        <v>5</v>
      </c>
      <c r="DKG12">
        <f t="shared" ca="1" si="195"/>
        <v>5</v>
      </c>
      <c r="DKH12">
        <f t="shared" ca="1" si="195"/>
        <v>5</v>
      </c>
      <c r="DKI12">
        <f t="shared" ca="1" si="195"/>
        <v>5</v>
      </c>
      <c r="DKJ12">
        <f t="shared" ca="1" si="195"/>
        <v>5</v>
      </c>
      <c r="DKK12">
        <f t="shared" ca="1" si="195"/>
        <v>5</v>
      </c>
      <c r="DKL12">
        <f t="shared" ca="1" si="195"/>
        <v>5</v>
      </c>
      <c r="DKM12">
        <f t="shared" ca="1" si="195"/>
        <v>5</v>
      </c>
      <c r="DKN12">
        <f t="shared" ca="1" si="195"/>
        <v>5</v>
      </c>
      <c r="DKO12">
        <f t="shared" ca="1" si="195"/>
        <v>5</v>
      </c>
      <c r="DKP12">
        <f t="shared" ca="1" si="195"/>
        <v>5</v>
      </c>
      <c r="DKQ12">
        <f t="shared" ca="1" si="195"/>
        <v>5</v>
      </c>
      <c r="DKR12">
        <f t="shared" ca="1" si="195"/>
        <v>5</v>
      </c>
      <c r="DKS12">
        <f t="shared" ca="1" si="195"/>
        <v>5</v>
      </c>
      <c r="DKT12">
        <f t="shared" ca="1" si="195"/>
        <v>5</v>
      </c>
      <c r="DKU12">
        <f t="shared" ref="DKU12:DNF12" ca="1" si="196">$B12+IF(DKU$7&lt;CSn_high_before_low_ns,1,IF(DKU$7&lt;RD_CSn_offtime_ns,0,1))</f>
        <v>5</v>
      </c>
      <c r="DKV12">
        <f t="shared" ca="1" si="196"/>
        <v>5</v>
      </c>
      <c r="DKW12">
        <f t="shared" ca="1" si="196"/>
        <v>5</v>
      </c>
      <c r="DKX12">
        <f t="shared" ca="1" si="196"/>
        <v>5</v>
      </c>
      <c r="DKY12">
        <f t="shared" ca="1" si="196"/>
        <v>5</v>
      </c>
      <c r="DKZ12">
        <f t="shared" ca="1" si="196"/>
        <v>5</v>
      </c>
      <c r="DLA12">
        <f t="shared" ca="1" si="196"/>
        <v>5</v>
      </c>
      <c r="DLB12">
        <f t="shared" ca="1" si="196"/>
        <v>5</v>
      </c>
      <c r="DLC12">
        <f t="shared" ca="1" si="196"/>
        <v>5</v>
      </c>
      <c r="DLD12">
        <f t="shared" ca="1" si="196"/>
        <v>5</v>
      </c>
      <c r="DLE12">
        <f t="shared" ca="1" si="196"/>
        <v>5</v>
      </c>
      <c r="DLF12">
        <f t="shared" ca="1" si="196"/>
        <v>5</v>
      </c>
      <c r="DLG12">
        <f t="shared" ca="1" si="196"/>
        <v>5</v>
      </c>
      <c r="DLH12">
        <f t="shared" ca="1" si="196"/>
        <v>5</v>
      </c>
      <c r="DLI12">
        <f t="shared" ca="1" si="196"/>
        <v>5</v>
      </c>
      <c r="DLJ12">
        <f t="shared" ca="1" si="196"/>
        <v>5</v>
      </c>
      <c r="DLK12">
        <f t="shared" ca="1" si="196"/>
        <v>5</v>
      </c>
      <c r="DLL12">
        <f t="shared" ca="1" si="196"/>
        <v>5</v>
      </c>
      <c r="DLM12">
        <f t="shared" ca="1" si="196"/>
        <v>5</v>
      </c>
      <c r="DLN12">
        <f t="shared" ca="1" si="196"/>
        <v>5</v>
      </c>
      <c r="DLO12">
        <f t="shared" ca="1" si="196"/>
        <v>5</v>
      </c>
      <c r="DLP12">
        <f t="shared" ca="1" si="196"/>
        <v>5</v>
      </c>
      <c r="DLQ12">
        <f t="shared" ca="1" si="196"/>
        <v>5</v>
      </c>
      <c r="DLR12">
        <f t="shared" ca="1" si="196"/>
        <v>5</v>
      </c>
      <c r="DLS12">
        <f t="shared" ca="1" si="196"/>
        <v>5</v>
      </c>
      <c r="DLT12">
        <f t="shared" ca="1" si="196"/>
        <v>5</v>
      </c>
      <c r="DLU12">
        <f t="shared" ca="1" si="196"/>
        <v>5</v>
      </c>
      <c r="DLV12">
        <f t="shared" ca="1" si="196"/>
        <v>5</v>
      </c>
      <c r="DLW12">
        <f t="shared" ca="1" si="196"/>
        <v>5</v>
      </c>
      <c r="DLX12">
        <f t="shared" ca="1" si="196"/>
        <v>5</v>
      </c>
      <c r="DLY12">
        <f t="shared" ca="1" si="196"/>
        <v>5</v>
      </c>
      <c r="DLZ12">
        <f t="shared" ca="1" si="196"/>
        <v>5</v>
      </c>
      <c r="DMA12">
        <f t="shared" ca="1" si="196"/>
        <v>5</v>
      </c>
      <c r="DMB12">
        <f t="shared" ca="1" si="196"/>
        <v>5</v>
      </c>
      <c r="DMC12">
        <f t="shared" ca="1" si="196"/>
        <v>5</v>
      </c>
      <c r="DMD12">
        <f t="shared" ca="1" si="196"/>
        <v>5</v>
      </c>
      <c r="DME12">
        <f t="shared" ca="1" si="196"/>
        <v>5</v>
      </c>
      <c r="DMF12">
        <f t="shared" ca="1" si="196"/>
        <v>5</v>
      </c>
      <c r="DMG12">
        <f t="shared" ca="1" si="196"/>
        <v>5</v>
      </c>
      <c r="DMH12">
        <f t="shared" ca="1" si="196"/>
        <v>5</v>
      </c>
      <c r="DMI12">
        <f t="shared" ca="1" si="196"/>
        <v>5</v>
      </c>
      <c r="DMJ12">
        <f t="shared" ca="1" si="196"/>
        <v>5</v>
      </c>
      <c r="DMK12">
        <f t="shared" ca="1" si="196"/>
        <v>5</v>
      </c>
      <c r="DML12">
        <f t="shared" ca="1" si="196"/>
        <v>5</v>
      </c>
      <c r="DMM12">
        <f t="shared" ca="1" si="196"/>
        <v>5</v>
      </c>
      <c r="DMN12">
        <f t="shared" ca="1" si="196"/>
        <v>5</v>
      </c>
      <c r="DMO12">
        <f t="shared" ca="1" si="196"/>
        <v>5</v>
      </c>
      <c r="DMP12">
        <f t="shared" ca="1" si="196"/>
        <v>5</v>
      </c>
      <c r="DMQ12">
        <f t="shared" ca="1" si="196"/>
        <v>5</v>
      </c>
      <c r="DMR12">
        <f t="shared" ca="1" si="196"/>
        <v>5</v>
      </c>
      <c r="DMS12">
        <f t="shared" ca="1" si="196"/>
        <v>5</v>
      </c>
      <c r="DMT12">
        <f t="shared" ca="1" si="196"/>
        <v>5</v>
      </c>
      <c r="DMU12">
        <f t="shared" ca="1" si="196"/>
        <v>5</v>
      </c>
      <c r="DMV12">
        <f t="shared" ca="1" si="196"/>
        <v>5</v>
      </c>
      <c r="DMW12">
        <f t="shared" ca="1" si="196"/>
        <v>5</v>
      </c>
      <c r="DMX12">
        <f t="shared" ca="1" si="196"/>
        <v>5</v>
      </c>
      <c r="DMY12">
        <f t="shared" ca="1" si="196"/>
        <v>5</v>
      </c>
      <c r="DMZ12">
        <f t="shared" ca="1" si="196"/>
        <v>5</v>
      </c>
      <c r="DNA12">
        <f t="shared" ca="1" si="196"/>
        <v>5</v>
      </c>
      <c r="DNB12">
        <f t="shared" ca="1" si="196"/>
        <v>5</v>
      </c>
      <c r="DNC12">
        <f t="shared" ca="1" si="196"/>
        <v>5</v>
      </c>
      <c r="DND12">
        <f t="shared" ca="1" si="196"/>
        <v>5</v>
      </c>
      <c r="DNE12">
        <f t="shared" ca="1" si="196"/>
        <v>5</v>
      </c>
      <c r="DNF12">
        <f t="shared" ca="1" si="196"/>
        <v>5</v>
      </c>
      <c r="DNG12">
        <f t="shared" ref="DNG12:DOK12" ca="1" si="197">$B12+IF(DNG$7&lt;CSn_high_before_low_ns,1,IF(DNG$7&lt;RD_CSn_offtime_ns,0,1))</f>
        <v>5</v>
      </c>
      <c r="DNH12">
        <f t="shared" ca="1" si="197"/>
        <v>5</v>
      </c>
      <c r="DNI12">
        <f t="shared" ca="1" si="197"/>
        <v>5</v>
      </c>
      <c r="DNJ12">
        <f t="shared" ca="1" si="197"/>
        <v>5</v>
      </c>
      <c r="DNK12">
        <f t="shared" ca="1" si="197"/>
        <v>5</v>
      </c>
      <c r="DNL12">
        <f t="shared" ca="1" si="197"/>
        <v>5</v>
      </c>
      <c r="DNM12">
        <f t="shared" ca="1" si="197"/>
        <v>5</v>
      </c>
      <c r="DNN12">
        <f t="shared" ca="1" si="197"/>
        <v>5</v>
      </c>
      <c r="DNO12">
        <f t="shared" ca="1" si="197"/>
        <v>5</v>
      </c>
      <c r="DNP12">
        <f t="shared" ca="1" si="197"/>
        <v>5</v>
      </c>
      <c r="DNQ12">
        <f t="shared" ca="1" si="197"/>
        <v>5</v>
      </c>
      <c r="DNR12">
        <f t="shared" ca="1" si="197"/>
        <v>5</v>
      </c>
      <c r="DNS12">
        <f t="shared" ca="1" si="197"/>
        <v>5</v>
      </c>
      <c r="DNT12">
        <f t="shared" ca="1" si="197"/>
        <v>5</v>
      </c>
      <c r="DNU12">
        <f t="shared" ca="1" si="197"/>
        <v>5</v>
      </c>
      <c r="DNV12">
        <f t="shared" ca="1" si="197"/>
        <v>5</v>
      </c>
      <c r="DNW12">
        <f t="shared" ca="1" si="197"/>
        <v>5</v>
      </c>
      <c r="DNX12">
        <f t="shared" ca="1" si="197"/>
        <v>5</v>
      </c>
      <c r="DNY12">
        <f t="shared" ca="1" si="197"/>
        <v>5</v>
      </c>
      <c r="DNZ12">
        <f t="shared" ca="1" si="197"/>
        <v>5</v>
      </c>
      <c r="DOA12">
        <f t="shared" ca="1" si="197"/>
        <v>5</v>
      </c>
      <c r="DOB12">
        <f t="shared" ca="1" si="197"/>
        <v>5</v>
      </c>
      <c r="DOC12">
        <f t="shared" ca="1" si="197"/>
        <v>5</v>
      </c>
      <c r="DOD12">
        <f t="shared" ca="1" si="197"/>
        <v>5</v>
      </c>
      <c r="DOE12">
        <f t="shared" ca="1" si="197"/>
        <v>5</v>
      </c>
      <c r="DOF12">
        <f t="shared" ca="1" si="197"/>
        <v>5</v>
      </c>
      <c r="DOG12">
        <f t="shared" ca="1" si="197"/>
        <v>5</v>
      </c>
      <c r="DOH12">
        <f t="shared" ca="1" si="197"/>
        <v>5</v>
      </c>
      <c r="DOI12">
        <f t="shared" ca="1" si="197"/>
        <v>5</v>
      </c>
      <c r="DOJ12">
        <f t="shared" ca="1" si="197"/>
        <v>5</v>
      </c>
      <c r="DOK12">
        <f t="shared" ca="1" si="197"/>
        <v>5</v>
      </c>
    </row>
    <row r="13" spans="1:16384">
      <c r="A13" t="s">
        <v>360</v>
      </c>
      <c r="B13">
        <v>2</v>
      </c>
      <c r="C13">
        <f t="shared" ref="C13:BN13" ca="1" si="198">$B13+IF(C$7&lt;ADVn_off_before_on_ns,1,IF(C$7&lt;ADVn_Rd_off_time_ns,0,1))</f>
        <v>3</v>
      </c>
      <c r="D13">
        <f t="shared" ca="1" si="198"/>
        <v>2</v>
      </c>
      <c r="E13">
        <f t="shared" ca="1" si="198"/>
        <v>2</v>
      </c>
      <c r="F13">
        <f t="shared" ca="1" si="198"/>
        <v>2</v>
      </c>
      <c r="G13">
        <f t="shared" ca="1" si="198"/>
        <v>2</v>
      </c>
      <c r="H13">
        <f t="shared" ca="1" si="198"/>
        <v>2</v>
      </c>
      <c r="I13">
        <f t="shared" ca="1" si="198"/>
        <v>2</v>
      </c>
      <c r="J13">
        <f t="shared" ca="1" si="198"/>
        <v>2</v>
      </c>
      <c r="K13">
        <f t="shared" ca="1" si="198"/>
        <v>2</v>
      </c>
      <c r="L13">
        <f t="shared" ca="1" si="198"/>
        <v>2</v>
      </c>
      <c r="M13">
        <f t="shared" ca="1" si="198"/>
        <v>2</v>
      </c>
      <c r="N13">
        <f t="shared" ca="1" si="198"/>
        <v>2</v>
      </c>
      <c r="O13">
        <f t="shared" ca="1" si="198"/>
        <v>2</v>
      </c>
      <c r="P13">
        <f t="shared" ca="1" si="198"/>
        <v>2</v>
      </c>
      <c r="Q13">
        <f t="shared" ca="1" si="198"/>
        <v>2</v>
      </c>
      <c r="R13">
        <f t="shared" ca="1" si="198"/>
        <v>2</v>
      </c>
      <c r="S13">
        <f t="shared" ca="1" si="198"/>
        <v>2</v>
      </c>
      <c r="T13">
        <f t="shared" ca="1" si="198"/>
        <v>2</v>
      </c>
      <c r="U13">
        <f t="shared" ca="1" si="198"/>
        <v>2</v>
      </c>
      <c r="V13">
        <f t="shared" ca="1" si="198"/>
        <v>2</v>
      </c>
      <c r="W13">
        <f t="shared" ca="1" si="198"/>
        <v>2</v>
      </c>
      <c r="X13">
        <f t="shared" ca="1" si="198"/>
        <v>2</v>
      </c>
      <c r="Y13">
        <f t="shared" ca="1" si="198"/>
        <v>2</v>
      </c>
      <c r="Z13">
        <f t="shared" ca="1" si="198"/>
        <v>2</v>
      </c>
      <c r="AA13">
        <f t="shared" ca="1" si="198"/>
        <v>2</v>
      </c>
      <c r="AB13">
        <f t="shared" ca="1" si="198"/>
        <v>2</v>
      </c>
      <c r="AC13">
        <f t="shared" ca="1" si="198"/>
        <v>2</v>
      </c>
      <c r="AD13">
        <f t="shared" ca="1" si="198"/>
        <v>2</v>
      </c>
      <c r="AE13">
        <f t="shared" ca="1" si="198"/>
        <v>2</v>
      </c>
      <c r="AF13">
        <f t="shared" ca="1" si="198"/>
        <v>2</v>
      </c>
      <c r="AG13">
        <f t="shared" ca="1" si="198"/>
        <v>2</v>
      </c>
      <c r="AH13">
        <f t="shared" ca="1" si="198"/>
        <v>2</v>
      </c>
      <c r="AI13">
        <f t="shared" ca="1" si="198"/>
        <v>2</v>
      </c>
      <c r="AJ13">
        <f t="shared" ca="1" si="198"/>
        <v>2</v>
      </c>
      <c r="AK13">
        <f t="shared" ca="1" si="198"/>
        <v>2</v>
      </c>
      <c r="AL13">
        <f t="shared" ca="1" si="198"/>
        <v>2</v>
      </c>
      <c r="AM13">
        <f t="shared" ca="1" si="198"/>
        <v>2</v>
      </c>
      <c r="AN13">
        <f t="shared" ca="1" si="198"/>
        <v>2</v>
      </c>
      <c r="AO13">
        <f t="shared" ca="1" si="198"/>
        <v>2</v>
      </c>
      <c r="AP13">
        <f t="shared" ca="1" si="198"/>
        <v>2</v>
      </c>
      <c r="AQ13">
        <f t="shared" ca="1" si="198"/>
        <v>2</v>
      </c>
      <c r="AR13">
        <f t="shared" ca="1" si="198"/>
        <v>2</v>
      </c>
      <c r="AS13">
        <f t="shared" ca="1" si="198"/>
        <v>2</v>
      </c>
      <c r="AT13">
        <f t="shared" ca="1" si="198"/>
        <v>2</v>
      </c>
      <c r="AU13">
        <f t="shared" ca="1" si="198"/>
        <v>2</v>
      </c>
      <c r="AV13">
        <f t="shared" ca="1" si="198"/>
        <v>2</v>
      </c>
      <c r="AW13">
        <f t="shared" ca="1" si="198"/>
        <v>2</v>
      </c>
      <c r="AX13">
        <f t="shared" ca="1" si="198"/>
        <v>2</v>
      </c>
      <c r="AY13">
        <f t="shared" ca="1" si="198"/>
        <v>2</v>
      </c>
      <c r="AZ13">
        <f t="shared" ca="1" si="198"/>
        <v>2</v>
      </c>
      <c r="BA13">
        <f t="shared" ca="1" si="198"/>
        <v>2</v>
      </c>
      <c r="BB13">
        <f t="shared" ca="1" si="198"/>
        <v>2</v>
      </c>
      <c r="BC13">
        <f t="shared" ca="1" si="198"/>
        <v>2</v>
      </c>
      <c r="BD13">
        <f t="shared" ca="1" si="198"/>
        <v>2</v>
      </c>
      <c r="BE13">
        <f t="shared" ca="1" si="198"/>
        <v>2</v>
      </c>
      <c r="BF13">
        <f t="shared" ca="1" si="198"/>
        <v>2</v>
      </c>
      <c r="BG13">
        <f t="shared" ca="1" si="198"/>
        <v>2</v>
      </c>
      <c r="BH13">
        <f t="shared" ca="1" si="198"/>
        <v>2</v>
      </c>
      <c r="BI13">
        <f t="shared" ca="1" si="198"/>
        <v>2</v>
      </c>
      <c r="BJ13">
        <f t="shared" ca="1" si="198"/>
        <v>2</v>
      </c>
      <c r="BK13">
        <f t="shared" ca="1" si="198"/>
        <v>2</v>
      </c>
      <c r="BL13">
        <f t="shared" ca="1" si="198"/>
        <v>2</v>
      </c>
      <c r="BM13">
        <f t="shared" ca="1" si="198"/>
        <v>2</v>
      </c>
      <c r="BN13">
        <f t="shared" ca="1" si="198"/>
        <v>2</v>
      </c>
      <c r="BO13">
        <f t="shared" ref="BO13:DZ13" ca="1" si="199">$B13+IF(BO$7&lt;ADVn_off_before_on_ns,1,IF(BO$7&lt;ADVn_Rd_off_time_ns,0,1))</f>
        <v>2</v>
      </c>
      <c r="BP13">
        <f t="shared" ca="1" si="199"/>
        <v>2</v>
      </c>
      <c r="BQ13">
        <f t="shared" ca="1" si="199"/>
        <v>2</v>
      </c>
      <c r="BR13">
        <f t="shared" ca="1" si="199"/>
        <v>2</v>
      </c>
      <c r="BS13">
        <f t="shared" ca="1" si="199"/>
        <v>2</v>
      </c>
      <c r="BT13">
        <f t="shared" ca="1" si="199"/>
        <v>2</v>
      </c>
      <c r="BU13">
        <f t="shared" ca="1" si="199"/>
        <v>2</v>
      </c>
      <c r="BV13">
        <f t="shared" ca="1" si="199"/>
        <v>2</v>
      </c>
      <c r="BW13">
        <f t="shared" ca="1" si="199"/>
        <v>2</v>
      </c>
      <c r="BX13">
        <f t="shared" ca="1" si="199"/>
        <v>2</v>
      </c>
      <c r="BY13">
        <f t="shared" ca="1" si="199"/>
        <v>2</v>
      </c>
      <c r="BZ13">
        <f t="shared" ca="1" si="199"/>
        <v>2</v>
      </c>
      <c r="CA13">
        <f t="shared" ca="1" si="199"/>
        <v>2</v>
      </c>
      <c r="CB13">
        <f t="shared" ca="1" si="199"/>
        <v>2</v>
      </c>
      <c r="CC13">
        <f t="shared" ca="1" si="199"/>
        <v>2</v>
      </c>
      <c r="CD13">
        <f t="shared" ca="1" si="199"/>
        <v>2</v>
      </c>
      <c r="CE13">
        <f t="shared" ca="1" si="199"/>
        <v>2</v>
      </c>
      <c r="CF13">
        <f t="shared" ca="1" si="199"/>
        <v>2</v>
      </c>
      <c r="CG13">
        <f t="shared" ca="1" si="199"/>
        <v>2</v>
      </c>
      <c r="CH13">
        <f t="shared" ca="1" si="199"/>
        <v>2</v>
      </c>
      <c r="CI13">
        <f t="shared" ca="1" si="199"/>
        <v>2</v>
      </c>
      <c r="CJ13">
        <f t="shared" ca="1" si="199"/>
        <v>2</v>
      </c>
      <c r="CK13">
        <f t="shared" ca="1" si="199"/>
        <v>2</v>
      </c>
      <c r="CL13">
        <f t="shared" ca="1" si="199"/>
        <v>2</v>
      </c>
      <c r="CM13">
        <f t="shared" ca="1" si="199"/>
        <v>2</v>
      </c>
      <c r="CN13">
        <f t="shared" ca="1" si="199"/>
        <v>2</v>
      </c>
      <c r="CO13">
        <f t="shared" ca="1" si="199"/>
        <v>2</v>
      </c>
      <c r="CP13">
        <f t="shared" ca="1" si="199"/>
        <v>2</v>
      </c>
      <c r="CQ13">
        <f t="shared" ca="1" si="199"/>
        <v>2</v>
      </c>
      <c r="CR13">
        <f t="shared" ca="1" si="199"/>
        <v>2</v>
      </c>
      <c r="CS13">
        <f t="shared" ca="1" si="199"/>
        <v>2</v>
      </c>
      <c r="CT13">
        <f t="shared" ca="1" si="199"/>
        <v>2</v>
      </c>
      <c r="CU13">
        <f t="shared" ca="1" si="199"/>
        <v>2</v>
      </c>
      <c r="CV13">
        <f t="shared" ca="1" si="199"/>
        <v>2</v>
      </c>
      <c r="CW13">
        <f t="shared" ca="1" si="199"/>
        <v>2</v>
      </c>
      <c r="CX13">
        <f t="shared" ca="1" si="199"/>
        <v>2</v>
      </c>
      <c r="CY13">
        <f t="shared" ca="1" si="199"/>
        <v>2</v>
      </c>
      <c r="CZ13">
        <f t="shared" ca="1" si="199"/>
        <v>2</v>
      </c>
      <c r="DA13">
        <f t="shared" ca="1" si="199"/>
        <v>2</v>
      </c>
      <c r="DB13">
        <f t="shared" ca="1" si="199"/>
        <v>2</v>
      </c>
      <c r="DC13">
        <f t="shared" ca="1" si="199"/>
        <v>2</v>
      </c>
      <c r="DD13">
        <f t="shared" ca="1" si="199"/>
        <v>2</v>
      </c>
      <c r="DE13">
        <f t="shared" ca="1" si="199"/>
        <v>2</v>
      </c>
      <c r="DF13">
        <f t="shared" ca="1" si="199"/>
        <v>2</v>
      </c>
      <c r="DG13">
        <f t="shared" ca="1" si="199"/>
        <v>2</v>
      </c>
      <c r="DH13">
        <f t="shared" ca="1" si="199"/>
        <v>2</v>
      </c>
      <c r="DI13">
        <f t="shared" ca="1" si="199"/>
        <v>2</v>
      </c>
      <c r="DJ13">
        <f t="shared" ca="1" si="199"/>
        <v>2</v>
      </c>
      <c r="DK13">
        <f t="shared" ca="1" si="199"/>
        <v>2</v>
      </c>
      <c r="DL13">
        <f t="shared" ca="1" si="199"/>
        <v>2</v>
      </c>
      <c r="DM13">
        <f t="shared" ca="1" si="199"/>
        <v>2</v>
      </c>
      <c r="DN13">
        <f t="shared" ca="1" si="199"/>
        <v>2</v>
      </c>
      <c r="DO13">
        <f t="shared" ca="1" si="199"/>
        <v>2</v>
      </c>
      <c r="DP13">
        <f t="shared" ca="1" si="199"/>
        <v>2</v>
      </c>
      <c r="DQ13">
        <f t="shared" ca="1" si="199"/>
        <v>2</v>
      </c>
      <c r="DR13">
        <f t="shared" ca="1" si="199"/>
        <v>2</v>
      </c>
      <c r="DS13">
        <f t="shared" ca="1" si="199"/>
        <v>2</v>
      </c>
      <c r="DT13">
        <f t="shared" ca="1" si="199"/>
        <v>2</v>
      </c>
      <c r="DU13">
        <f t="shared" ca="1" si="199"/>
        <v>2</v>
      </c>
      <c r="DV13">
        <f t="shared" ca="1" si="199"/>
        <v>2</v>
      </c>
      <c r="DW13">
        <f t="shared" ca="1" si="199"/>
        <v>2</v>
      </c>
      <c r="DX13">
        <f t="shared" ca="1" si="199"/>
        <v>2</v>
      </c>
      <c r="DY13">
        <f t="shared" ca="1" si="199"/>
        <v>2</v>
      </c>
      <c r="DZ13">
        <f t="shared" ca="1" si="199"/>
        <v>2</v>
      </c>
      <c r="EA13">
        <f t="shared" ref="EA13:GL13" ca="1" si="200">$B13+IF(EA$7&lt;ADVn_off_before_on_ns,1,IF(EA$7&lt;ADVn_Rd_off_time_ns,0,1))</f>
        <v>2</v>
      </c>
      <c r="EB13">
        <f t="shared" ca="1" si="200"/>
        <v>2</v>
      </c>
      <c r="EC13">
        <f t="shared" ca="1" si="200"/>
        <v>2</v>
      </c>
      <c r="ED13">
        <f t="shared" ca="1" si="200"/>
        <v>2</v>
      </c>
      <c r="EE13">
        <f t="shared" ca="1" si="200"/>
        <v>2</v>
      </c>
      <c r="EF13">
        <f t="shared" ca="1" si="200"/>
        <v>2</v>
      </c>
      <c r="EG13">
        <f t="shared" ca="1" si="200"/>
        <v>2</v>
      </c>
      <c r="EH13">
        <f t="shared" ca="1" si="200"/>
        <v>2</v>
      </c>
      <c r="EI13">
        <f t="shared" ca="1" si="200"/>
        <v>2</v>
      </c>
      <c r="EJ13">
        <f t="shared" ca="1" si="200"/>
        <v>2</v>
      </c>
      <c r="EK13">
        <f t="shared" ca="1" si="200"/>
        <v>2</v>
      </c>
      <c r="EL13">
        <f t="shared" ca="1" si="200"/>
        <v>2</v>
      </c>
      <c r="EM13">
        <f t="shared" ca="1" si="200"/>
        <v>2</v>
      </c>
      <c r="EN13">
        <f t="shared" ca="1" si="200"/>
        <v>2</v>
      </c>
      <c r="EO13">
        <f t="shared" ca="1" si="200"/>
        <v>2</v>
      </c>
      <c r="EP13">
        <f t="shared" ca="1" si="200"/>
        <v>2</v>
      </c>
      <c r="EQ13">
        <f t="shared" ca="1" si="200"/>
        <v>2</v>
      </c>
      <c r="ER13">
        <f t="shared" ca="1" si="200"/>
        <v>2</v>
      </c>
      <c r="ES13">
        <f t="shared" ca="1" si="200"/>
        <v>2</v>
      </c>
      <c r="ET13">
        <f t="shared" ca="1" si="200"/>
        <v>2</v>
      </c>
      <c r="EU13">
        <f t="shared" ca="1" si="200"/>
        <v>2</v>
      </c>
      <c r="EV13">
        <f t="shared" ca="1" si="200"/>
        <v>2</v>
      </c>
      <c r="EW13">
        <f t="shared" ca="1" si="200"/>
        <v>2</v>
      </c>
      <c r="EX13">
        <f t="shared" ca="1" si="200"/>
        <v>2</v>
      </c>
      <c r="EY13">
        <f t="shared" ca="1" si="200"/>
        <v>2</v>
      </c>
      <c r="EZ13">
        <f t="shared" ca="1" si="200"/>
        <v>2</v>
      </c>
      <c r="FA13">
        <f t="shared" ca="1" si="200"/>
        <v>2</v>
      </c>
      <c r="FB13">
        <f t="shared" ca="1" si="200"/>
        <v>2</v>
      </c>
      <c r="FC13">
        <f t="shared" ca="1" si="200"/>
        <v>2</v>
      </c>
      <c r="FD13">
        <f t="shared" ca="1" si="200"/>
        <v>2</v>
      </c>
      <c r="FE13">
        <f t="shared" ca="1" si="200"/>
        <v>2</v>
      </c>
      <c r="FF13">
        <f t="shared" ca="1" si="200"/>
        <v>2</v>
      </c>
      <c r="FG13">
        <f t="shared" ca="1" si="200"/>
        <v>2</v>
      </c>
      <c r="FH13">
        <f t="shared" ca="1" si="200"/>
        <v>2</v>
      </c>
      <c r="FI13">
        <f t="shared" ca="1" si="200"/>
        <v>2</v>
      </c>
      <c r="FJ13">
        <f t="shared" ca="1" si="200"/>
        <v>2</v>
      </c>
      <c r="FK13">
        <f t="shared" ca="1" si="200"/>
        <v>2</v>
      </c>
      <c r="FL13">
        <f t="shared" ca="1" si="200"/>
        <v>2</v>
      </c>
      <c r="FM13">
        <f t="shared" ca="1" si="200"/>
        <v>2</v>
      </c>
      <c r="FN13">
        <f t="shared" ca="1" si="200"/>
        <v>2</v>
      </c>
      <c r="FO13">
        <f t="shared" ca="1" si="200"/>
        <v>2</v>
      </c>
      <c r="FP13">
        <f t="shared" ca="1" si="200"/>
        <v>2</v>
      </c>
      <c r="FQ13">
        <f t="shared" ca="1" si="200"/>
        <v>2</v>
      </c>
      <c r="FR13">
        <f t="shared" ca="1" si="200"/>
        <v>2</v>
      </c>
      <c r="FS13">
        <f t="shared" ca="1" si="200"/>
        <v>2</v>
      </c>
      <c r="FT13">
        <f t="shared" ca="1" si="200"/>
        <v>2</v>
      </c>
      <c r="FU13">
        <f t="shared" ca="1" si="200"/>
        <v>2</v>
      </c>
      <c r="FV13">
        <f t="shared" ca="1" si="200"/>
        <v>2</v>
      </c>
      <c r="FW13">
        <f t="shared" ca="1" si="200"/>
        <v>2</v>
      </c>
      <c r="FX13">
        <f t="shared" ca="1" si="200"/>
        <v>2</v>
      </c>
      <c r="FY13">
        <f t="shared" ca="1" si="200"/>
        <v>2</v>
      </c>
      <c r="FZ13">
        <f t="shared" ca="1" si="200"/>
        <v>2</v>
      </c>
      <c r="GA13">
        <f t="shared" ca="1" si="200"/>
        <v>2</v>
      </c>
      <c r="GB13">
        <f t="shared" ca="1" si="200"/>
        <v>2</v>
      </c>
      <c r="GC13">
        <f t="shared" ca="1" si="200"/>
        <v>2</v>
      </c>
      <c r="GD13">
        <f t="shared" ca="1" si="200"/>
        <v>2</v>
      </c>
      <c r="GE13">
        <f t="shared" ca="1" si="200"/>
        <v>2</v>
      </c>
      <c r="GF13">
        <f t="shared" ca="1" si="200"/>
        <v>2</v>
      </c>
      <c r="GG13">
        <f t="shared" ca="1" si="200"/>
        <v>2</v>
      </c>
      <c r="GH13">
        <f t="shared" ca="1" si="200"/>
        <v>2</v>
      </c>
      <c r="GI13">
        <f t="shared" ca="1" si="200"/>
        <v>2</v>
      </c>
      <c r="GJ13">
        <f t="shared" ca="1" si="200"/>
        <v>2</v>
      </c>
      <c r="GK13">
        <f t="shared" ca="1" si="200"/>
        <v>2</v>
      </c>
      <c r="GL13">
        <f t="shared" ca="1" si="200"/>
        <v>2</v>
      </c>
      <c r="GM13">
        <f t="shared" ref="GM13:IX13" ca="1" si="201">$B13+IF(GM$7&lt;ADVn_off_before_on_ns,1,IF(GM$7&lt;ADVn_Rd_off_time_ns,0,1))</f>
        <v>2</v>
      </c>
      <c r="GN13">
        <f t="shared" ca="1" si="201"/>
        <v>2</v>
      </c>
      <c r="GO13">
        <f t="shared" ca="1" si="201"/>
        <v>2</v>
      </c>
      <c r="GP13">
        <f t="shared" ca="1" si="201"/>
        <v>2</v>
      </c>
      <c r="GQ13">
        <f t="shared" ca="1" si="201"/>
        <v>2</v>
      </c>
      <c r="GR13">
        <f t="shared" ca="1" si="201"/>
        <v>2</v>
      </c>
      <c r="GS13">
        <f t="shared" ca="1" si="201"/>
        <v>2</v>
      </c>
      <c r="GT13">
        <f t="shared" ca="1" si="201"/>
        <v>2</v>
      </c>
      <c r="GU13">
        <f t="shared" ca="1" si="201"/>
        <v>2</v>
      </c>
      <c r="GV13">
        <f t="shared" ca="1" si="201"/>
        <v>2</v>
      </c>
      <c r="GW13">
        <f t="shared" ca="1" si="201"/>
        <v>2</v>
      </c>
      <c r="GX13">
        <f t="shared" ca="1" si="201"/>
        <v>2</v>
      </c>
      <c r="GY13">
        <f t="shared" ca="1" si="201"/>
        <v>2</v>
      </c>
      <c r="GZ13">
        <f t="shared" ca="1" si="201"/>
        <v>2</v>
      </c>
      <c r="HA13">
        <f t="shared" ca="1" si="201"/>
        <v>2</v>
      </c>
      <c r="HB13">
        <f t="shared" ca="1" si="201"/>
        <v>2</v>
      </c>
      <c r="HC13">
        <f t="shared" ca="1" si="201"/>
        <v>2</v>
      </c>
      <c r="HD13">
        <f t="shared" ca="1" si="201"/>
        <v>2</v>
      </c>
      <c r="HE13">
        <f t="shared" ca="1" si="201"/>
        <v>2</v>
      </c>
      <c r="HF13">
        <f t="shared" ca="1" si="201"/>
        <v>2</v>
      </c>
      <c r="HG13">
        <f t="shared" ca="1" si="201"/>
        <v>2</v>
      </c>
      <c r="HH13">
        <f t="shared" ca="1" si="201"/>
        <v>2</v>
      </c>
      <c r="HI13">
        <f t="shared" ca="1" si="201"/>
        <v>2</v>
      </c>
      <c r="HJ13">
        <f t="shared" ca="1" si="201"/>
        <v>2</v>
      </c>
      <c r="HK13">
        <f t="shared" ca="1" si="201"/>
        <v>2</v>
      </c>
      <c r="HL13">
        <f t="shared" ca="1" si="201"/>
        <v>2</v>
      </c>
      <c r="HM13">
        <f t="shared" ca="1" si="201"/>
        <v>2</v>
      </c>
      <c r="HN13">
        <f t="shared" ca="1" si="201"/>
        <v>2</v>
      </c>
      <c r="HO13">
        <f t="shared" ca="1" si="201"/>
        <v>2</v>
      </c>
      <c r="HP13">
        <f t="shared" ca="1" si="201"/>
        <v>2</v>
      </c>
      <c r="HQ13">
        <f t="shared" ca="1" si="201"/>
        <v>2</v>
      </c>
      <c r="HR13">
        <f t="shared" ca="1" si="201"/>
        <v>2</v>
      </c>
      <c r="HS13">
        <f t="shared" ca="1" si="201"/>
        <v>2</v>
      </c>
      <c r="HT13">
        <f t="shared" ca="1" si="201"/>
        <v>2</v>
      </c>
      <c r="HU13">
        <f t="shared" ca="1" si="201"/>
        <v>2</v>
      </c>
      <c r="HV13">
        <f t="shared" ca="1" si="201"/>
        <v>2</v>
      </c>
      <c r="HW13">
        <f t="shared" ca="1" si="201"/>
        <v>2</v>
      </c>
      <c r="HX13">
        <f t="shared" ca="1" si="201"/>
        <v>2</v>
      </c>
      <c r="HY13">
        <f t="shared" ca="1" si="201"/>
        <v>2</v>
      </c>
      <c r="HZ13">
        <f t="shared" ca="1" si="201"/>
        <v>2</v>
      </c>
      <c r="IA13">
        <f t="shared" ca="1" si="201"/>
        <v>2</v>
      </c>
      <c r="IB13">
        <f t="shared" ca="1" si="201"/>
        <v>2</v>
      </c>
      <c r="IC13">
        <f t="shared" ca="1" si="201"/>
        <v>2</v>
      </c>
      <c r="ID13">
        <f t="shared" ca="1" si="201"/>
        <v>2</v>
      </c>
      <c r="IE13">
        <f t="shared" ca="1" si="201"/>
        <v>2</v>
      </c>
      <c r="IF13">
        <f t="shared" ca="1" si="201"/>
        <v>2</v>
      </c>
      <c r="IG13">
        <f t="shared" ca="1" si="201"/>
        <v>2</v>
      </c>
      <c r="IH13">
        <f t="shared" ca="1" si="201"/>
        <v>2</v>
      </c>
      <c r="II13">
        <f t="shared" ca="1" si="201"/>
        <v>2</v>
      </c>
      <c r="IJ13">
        <f t="shared" ca="1" si="201"/>
        <v>2</v>
      </c>
      <c r="IK13">
        <f t="shared" ca="1" si="201"/>
        <v>2</v>
      </c>
      <c r="IL13">
        <f t="shared" ca="1" si="201"/>
        <v>2</v>
      </c>
      <c r="IM13">
        <f t="shared" ca="1" si="201"/>
        <v>2</v>
      </c>
      <c r="IN13">
        <f t="shared" ca="1" si="201"/>
        <v>2</v>
      </c>
      <c r="IO13">
        <f t="shared" ca="1" si="201"/>
        <v>2</v>
      </c>
      <c r="IP13">
        <f t="shared" ca="1" si="201"/>
        <v>2</v>
      </c>
      <c r="IQ13">
        <f t="shared" ca="1" si="201"/>
        <v>2</v>
      </c>
      <c r="IR13">
        <f t="shared" ca="1" si="201"/>
        <v>2</v>
      </c>
      <c r="IS13">
        <f t="shared" ca="1" si="201"/>
        <v>2</v>
      </c>
      <c r="IT13">
        <f t="shared" ca="1" si="201"/>
        <v>2</v>
      </c>
      <c r="IU13">
        <f t="shared" ca="1" si="201"/>
        <v>2</v>
      </c>
      <c r="IV13">
        <f t="shared" ca="1" si="201"/>
        <v>2</v>
      </c>
      <c r="IW13">
        <f t="shared" ca="1" si="201"/>
        <v>2</v>
      </c>
      <c r="IX13">
        <f t="shared" ca="1" si="201"/>
        <v>2</v>
      </c>
      <c r="IY13">
        <f t="shared" ref="IY13:LJ13" ca="1" si="202">$B13+IF(IY$7&lt;ADVn_off_before_on_ns,1,IF(IY$7&lt;ADVn_Rd_off_time_ns,0,1))</f>
        <v>2</v>
      </c>
      <c r="IZ13">
        <f t="shared" ca="1" si="202"/>
        <v>2</v>
      </c>
      <c r="JA13">
        <f t="shared" ca="1" si="202"/>
        <v>2</v>
      </c>
      <c r="JB13">
        <f t="shared" ca="1" si="202"/>
        <v>2</v>
      </c>
      <c r="JC13">
        <f t="shared" ca="1" si="202"/>
        <v>2</v>
      </c>
      <c r="JD13">
        <f t="shared" ca="1" si="202"/>
        <v>2</v>
      </c>
      <c r="JE13">
        <f t="shared" ca="1" si="202"/>
        <v>2</v>
      </c>
      <c r="JF13">
        <f t="shared" ca="1" si="202"/>
        <v>2</v>
      </c>
      <c r="JG13">
        <f t="shared" ca="1" si="202"/>
        <v>2</v>
      </c>
      <c r="JH13">
        <f t="shared" ca="1" si="202"/>
        <v>2</v>
      </c>
      <c r="JI13">
        <f t="shared" ca="1" si="202"/>
        <v>2</v>
      </c>
      <c r="JJ13">
        <f t="shared" ca="1" si="202"/>
        <v>2</v>
      </c>
      <c r="JK13">
        <f t="shared" ca="1" si="202"/>
        <v>2</v>
      </c>
      <c r="JL13">
        <f t="shared" ca="1" si="202"/>
        <v>2</v>
      </c>
      <c r="JM13">
        <f t="shared" ca="1" si="202"/>
        <v>2</v>
      </c>
      <c r="JN13">
        <f t="shared" ca="1" si="202"/>
        <v>2</v>
      </c>
      <c r="JO13">
        <f t="shared" ca="1" si="202"/>
        <v>2</v>
      </c>
      <c r="JP13">
        <f t="shared" ca="1" si="202"/>
        <v>2</v>
      </c>
      <c r="JQ13">
        <f t="shared" ca="1" si="202"/>
        <v>2</v>
      </c>
      <c r="JR13">
        <f t="shared" ca="1" si="202"/>
        <v>2</v>
      </c>
      <c r="JS13">
        <f t="shared" ca="1" si="202"/>
        <v>2</v>
      </c>
      <c r="JT13">
        <f t="shared" ca="1" si="202"/>
        <v>2</v>
      </c>
      <c r="JU13">
        <f t="shared" ca="1" si="202"/>
        <v>2</v>
      </c>
      <c r="JV13">
        <f t="shared" ca="1" si="202"/>
        <v>2</v>
      </c>
      <c r="JW13">
        <f t="shared" ca="1" si="202"/>
        <v>2</v>
      </c>
      <c r="JX13">
        <f t="shared" ca="1" si="202"/>
        <v>2</v>
      </c>
      <c r="JY13">
        <f t="shared" ca="1" si="202"/>
        <v>2</v>
      </c>
      <c r="JZ13">
        <f t="shared" ca="1" si="202"/>
        <v>2</v>
      </c>
      <c r="KA13">
        <f t="shared" ca="1" si="202"/>
        <v>2</v>
      </c>
      <c r="KB13">
        <f t="shared" ca="1" si="202"/>
        <v>2</v>
      </c>
      <c r="KC13">
        <f t="shared" ca="1" si="202"/>
        <v>2</v>
      </c>
      <c r="KD13">
        <f t="shared" ca="1" si="202"/>
        <v>2</v>
      </c>
      <c r="KE13">
        <f t="shared" ca="1" si="202"/>
        <v>2</v>
      </c>
      <c r="KF13">
        <f t="shared" ca="1" si="202"/>
        <v>2</v>
      </c>
      <c r="KG13">
        <f t="shared" ca="1" si="202"/>
        <v>2</v>
      </c>
      <c r="KH13">
        <f t="shared" ca="1" si="202"/>
        <v>2</v>
      </c>
      <c r="KI13">
        <f t="shared" ca="1" si="202"/>
        <v>2</v>
      </c>
      <c r="KJ13">
        <f t="shared" ca="1" si="202"/>
        <v>2</v>
      </c>
      <c r="KK13">
        <f t="shared" ca="1" si="202"/>
        <v>2</v>
      </c>
      <c r="KL13">
        <f t="shared" ca="1" si="202"/>
        <v>2</v>
      </c>
      <c r="KM13">
        <f t="shared" ca="1" si="202"/>
        <v>2</v>
      </c>
      <c r="KN13">
        <f t="shared" ca="1" si="202"/>
        <v>2</v>
      </c>
      <c r="KO13">
        <f t="shared" ca="1" si="202"/>
        <v>2</v>
      </c>
      <c r="KP13">
        <f t="shared" ca="1" si="202"/>
        <v>2</v>
      </c>
      <c r="KQ13">
        <f t="shared" ca="1" si="202"/>
        <v>2</v>
      </c>
      <c r="KR13">
        <f t="shared" ca="1" si="202"/>
        <v>2</v>
      </c>
      <c r="KS13">
        <f t="shared" ca="1" si="202"/>
        <v>3</v>
      </c>
      <c r="KT13">
        <f t="shared" ca="1" si="202"/>
        <v>3</v>
      </c>
      <c r="KU13">
        <f t="shared" ca="1" si="202"/>
        <v>3</v>
      </c>
      <c r="KV13">
        <f t="shared" ca="1" si="202"/>
        <v>3</v>
      </c>
      <c r="KW13">
        <f t="shared" ca="1" si="202"/>
        <v>3</v>
      </c>
      <c r="KX13">
        <f t="shared" ca="1" si="202"/>
        <v>3</v>
      </c>
      <c r="KY13">
        <f t="shared" ca="1" si="202"/>
        <v>3</v>
      </c>
      <c r="KZ13">
        <f t="shared" ca="1" si="202"/>
        <v>3</v>
      </c>
      <c r="LA13">
        <f t="shared" ca="1" si="202"/>
        <v>3</v>
      </c>
      <c r="LB13">
        <f t="shared" ca="1" si="202"/>
        <v>3</v>
      </c>
      <c r="LC13">
        <f t="shared" ca="1" si="202"/>
        <v>3</v>
      </c>
      <c r="LD13">
        <f t="shared" ca="1" si="202"/>
        <v>3</v>
      </c>
      <c r="LE13">
        <f t="shared" ca="1" si="202"/>
        <v>3</v>
      </c>
      <c r="LF13">
        <f t="shared" ca="1" si="202"/>
        <v>3</v>
      </c>
      <c r="LG13">
        <f t="shared" ca="1" si="202"/>
        <v>3</v>
      </c>
      <c r="LH13">
        <f t="shared" ca="1" si="202"/>
        <v>3</v>
      </c>
      <c r="LI13">
        <f t="shared" ca="1" si="202"/>
        <v>3</v>
      </c>
      <c r="LJ13">
        <f t="shared" ca="1" si="202"/>
        <v>3</v>
      </c>
      <c r="LK13">
        <f t="shared" ref="LK13:NV13" ca="1" si="203">$B13+IF(LK$7&lt;ADVn_off_before_on_ns,1,IF(LK$7&lt;ADVn_Rd_off_time_ns,0,1))</f>
        <v>3</v>
      </c>
      <c r="LL13">
        <f t="shared" ca="1" si="203"/>
        <v>3</v>
      </c>
      <c r="LM13">
        <f t="shared" ca="1" si="203"/>
        <v>3</v>
      </c>
      <c r="LN13">
        <f t="shared" ca="1" si="203"/>
        <v>3</v>
      </c>
      <c r="LO13">
        <f t="shared" ca="1" si="203"/>
        <v>3</v>
      </c>
      <c r="LP13">
        <f t="shared" ca="1" si="203"/>
        <v>3</v>
      </c>
      <c r="LQ13">
        <f t="shared" ca="1" si="203"/>
        <v>3</v>
      </c>
      <c r="LR13">
        <f t="shared" ca="1" si="203"/>
        <v>3</v>
      </c>
      <c r="LS13">
        <f t="shared" ca="1" si="203"/>
        <v>3</v>
      </c>
      <c r="LT13">
        <f t="shared" ca="1" si="203"/>
        <v>3</v>
      </c>
      <c r="LU13">
        <f t="shared" ca="1" si="203"/>
        <v>3</v>
      </c>
      <c r="LV13">
        <f t="shared" ca="1" si="203"/>
        <v>3</v>
      </c>
      <c r="LW13">
        <f t="shared" ca="1" si="203"/>
        <v>3</v>
      </c>
      <c r="LX13">
        <f t="shared" ca="1" si="203"/>
        <v>3</v>
      </c>
      <c r="LY13">
        <f t="shared" ca="1" si="203"/>
        <v>3</v>
      </c>
      <c r="LZ13">
        <f t="shared" ca="1" si="203"/>
        <v>3</v>
      </c>
      <c r="MA13">
        <f t="shared" ca="1" si="203"/>
        <v>3</v>
      </c>
      <c r="MB13">
        <f t="shared" ca="1" si="203"/>
        <v>3</v>
      </c>
      <c r="MC13">
        <f t="shared" ca="1" si="203"/>
        <v>3</v>
      </c>
      <c r="MD13">
        <f t="shared" ca="1" si="203"/>
        <v>3</v>
      </c>
      <c r="ME13">
        <f t="shared" ca="1" si="203"/>
        <v>3</v>
      </c>
      <c r="MF13">
        <f t="shared" ca="1" si="203"/>
        <v>3</v>
      </c>
      <c r="MG13">
        <f t="shared" ca="1" si="203"/>
        <v>3</v>
      </c>
      <c r="MH13">
        <f t="shared" ca="1" si="203"/>
        <v>3</v>
      </c>
      <c r="MI13">
        <f t="shared" ca="1" si="203"/>
        <v>3</v>
      </c>
      <c r="MJ13">
        <f t="shared" ca="1" si="203"/>
        <v>3</v>
      </c>
      <c r="MK13">
        <f t="shared" ca="1" si="203"/>
        <v>3</v>
      </c>
      <c r="ML13">
        <f t="shared" ca="1" si="203"/>
        <v>3</v>
      </c>
      <c r="MM13">
        <f t="shared" ca="1" si="203"/>
        <v>3</v>
      </c>
      <c r="MN13">
        <f t="shared" ca="1" si="203"/>
        <v>3</v>
      </c>
      <c r="MO13">
        <f t="shared" ca="1" si="203"/>
        <v>3</v>
      </c>
      <c r="MP13">
        <f t="shared" ca="1" si="203"/>
        <v>3</v>
      </c>
      <c r="MQ13">
        <f t="shared" ca="1" si="203"/>
        <v>3</v>
      </c>
      <c r="MR13">
        <f t="shared" ca="1" si="203"/>
        <v>3</v>
      </c>
      <c r="MS13">
        <f t="shared" ca="1" si="203"/>
        <v>3</v>
      </c>
      <c r="MT13">
        <f t="shared" ca="1" si="203"/>
        <v>3</v>
      </c>
      <c r="MU13">
        <f t="shared" ca="1" si="203"/>
        <v>3</v>
      </c>
      <c r="MV13">
        <f t="shared" ca="1" si="203"/>
        <v>3</v>
      </c>
      <c r="MW13">
        <f t="shared" ca="1" si="203"/>
        <v>3</v>
      </c>
      <c r="MX13">
        <f t="shared" ca="1" si="203"/>
        <v>3</v>
      </c>
      <c r="MY13">
        <f t="shared" ca="1" si="203"/>
        <v>3</v>
      </c>
      <c r="MZ13">
        <f t="shared" ca="1" si="203"/>
        <v>3</v>
      </c>
      <c r="NA13">
        <f t="shared" ca="1" si="203"/>
        <v>3</v>
      </c>
      <c r="NB13">
        <f t="shared" ca="1" si="203"/>
        <v>3</v>
      </c>
      <c r="NC13">
        <f t="shared" ca="1" si="203"/>
        <v>3</v>
      </c>
      <c r="ND13">
        <f t="shared" ca="1" si="203"/>
        <v>3</v>
      </c>
      <c r="NE13">
        <f t="shared" ca="1" si="203"/>
        <v>3</v>
      </c>
      <c r="NF13">
        <f t="shared" ca="1" si="203"/>
        <v>3</v>
      </c>
      <c r="NG13">
        <f t="shared" ca="1" si="203"/>
        <v>3</v>
      </c>
      <c r="NH13">
        <f t="shared" ca="1" si="203"/>
        <v>3</v>
      </c>
      <c r="NI13">
        <f t="shared" ca="1" si="203"/>
        <v>3</v>
      </c>
      <c r="NJ13">
        <f t="shared" ca="1" si="203"/>
        <v>3</v>
      </c>
      <c r="NK13">
        <f t="shared" ca="1" si="203"/>
        <v>3</v>
      </c>
      <c r="NL13">
        <f t="shared" ca="1" si="203"/>
        <v>3</v>
      </c>
      <c r="NM13">
        <f t="shared" ca="1" si="203"/>
        <v>3</v>
      </c>
      <c r="NN13">
        <f t="shared" ca="1" si="203"/>
        <v>3</v>
      </c>
      <c r="NO13">
        <f t="shared" ca="1" si="203"/>
        <v>3</v>
      </c>
      <c r="NP13">
        <f t="shared" ca="1" si="203"/>
        <v>3</v>
      </c>
      <c r="NQ13">
        <f t="shared" ca="1" si="203"/>
        <v>3</v>
      </c>
      <c r="NR13">
        <f t="shared" ca="1" si="203"/>
        <v>3</v>
      </c>
      <c r="NS13">
        <f t="shared" ca="1" si="203"/>
        <v>3</v>
      </c>
      <c r="NT13">
        <f t="shared" ca="1" si="203"/>
        <v>3</v>
      </c>
      <c r="NU13">
        <f t="shared" ca="1" si="203"/>
        <v>3</v>
      </c>
      <c r="NV13">
        <f t="shared" ca="1" si="203"/>
        <v>3</v>
      </c>
      <c r="NW13">
        <f t="shared" ref="NW13:QH13" ca="1" si="204">$B13+IF(NW$7&lt;ADVn_off_before_on_ns,1,IF(NW$7&lt;ADVn_Rd_off_time_ns,0,1))</f>
        <v>3</v>
      </c>
      <c r="NX13">
        <f t="shared" ca="1" si="204"/>
        <v>3</v>
      </c>
      <c r="NY13">
        <f t="shared" ca="1" si="204"/>
        <v>3</v>
      </c>
      <c r="NZ13">
        <f t="shared" ca="1" si="204"/>
        <v>3</v>
      </c>
      <c r="OA13">
        <f t="shared" ca="1" si="204"/>
        <v>3</v>
      </c>
      <c r="OB13">
        <f t="shared" ca="1" si="204"/>
        <v>3</v>
      </c>
      <c r="OC13">
        <f t="shared" ca="1" si="204"/>
        <v>3</v>
      </c>
      <c r="OD13">
        <f t="shared" ca="1" si="204"/>
        <v>3</v>
      </c>
      <c r="OE13">
        <f t="shared" ca="1" si="204"/>
        <v>3</v>
      </c>
      <c r="OF13">
        <f t="shared" ca="1" si="204"/>
        <v>3</v>
      </c>
      <c r="OG13">
        <f t="shared" ca="1" si="204"/>
        <v>3</v>
      </c>
      <c r="OH13">
        <f t="shared" ca="1" si="204"/>
        <v>3</v>
      </c>
      <c r="OI13">
        <f t="shared" ca="1" si="204"/>
        <v>3</v>
      </c>
      <c r="OJ13">
        <f t="shared" ca="1" si="204"/>
        <v>3</v>
      </c>
      <c r="OK13">
        <f t="shared" ca="1" si="204"/>
        <v>3</v>
      </c>
      <c r="OL13">
        <f t="shared" ca="1" si="204"/>
        <v>3</v>
      </c>
      <c r="OM13">
        <f t="shared" ca="1" si="204"/>
        <v>3</v>
      </c>
      <c r="ON13">
        <f t="shared" ca="1" si="204"/>
        <v>3</v>
      </c>
      <c r="OO13">
        <f t="shared" ca="1" si="204"/>
        <v>3</v>
      </c>
      <c r="OP13">
        <f t="shared" ca="1" si="204"/>
        <v>3</v>
      </c>
      <c r="OQ13">
        <f t="shared" ca="1" si="204"/>
        <v>3</v>
      </c>
      <c r="OR13">
        <f t="shared" ca="1" si="204"/>
        <v>3</v>
      </c>
      <c r="OS13">
        <f t="shared" ca="1" si="204"/>
        <v>3</v>
      </c>
      <c r="OT13">
        <f t="shared" ca="1" si="204"/>
        <v>3</v>
      </c>
      <c r="OU13">
        <f t="shared" ca="1" si="204"/>
        <v>3</v>
      </c>
      <c r="OV13">
        <f t="shared" ca="1" si="204"/>
        <v>3</v>
      </c>
      <c r="OW13">
        <f t="shared" ca="1" si="204"/>
        <v>3</v>
      </c>
      <c r="OX13">
        <f t="shared" ca="1" si="204"/>
        <v>3</v>
      </c>
      <c r="OY13">
        <f t="shared" ca="1" si="204"/>
        <v>3</v>
      </c>
      <c r="OZ13">
        <f t="shared" ca="1" si="204"/>
        <v>3</v>
      </c>
      <c r="PA13">
        <f t="shared" ca="1" si="204"/>
        <v>3</v>
      </c>
      <c r="PB13">
        <f t="shared" ca="1" si="204"/>
        <v>3</v>
      </c>
      <c r="PC13">
        <f t="shared" ca="1" si="204"/>
        <v>3</v>
      </c>
      <c r="PD13">
        <f t="shared" ca="1" si="204"/>
        <v>3</v>
      </c>
      <c r="PE13">
        <f t="shared" ca="1" si="204"/>
        <v>3</v>
      </c>
      <c r="PF13">
        <f t="shared" ca="1" si="204"/>
        <v>3</v>
      </c>
      <c r="PG13">
        <f t="shared" ca="1" si="204"/>
        <v>3</v>
      </c>
      <c r="PH13">
        <f t="shared" ca="1" si="204"/>
        <v>3</v>
      </c>
      <c r="PI13">
        <f t="shared" ca="1" si="204"/>
        <v>3</v>
      </c>
      <c r="PJ13">
        <f t="shared" ca="1" si="204"/>
        <v>3</v>
      </c>
      <c r="PK13">
        <f t="shared" ca="1" si="204"/>
        <v>3</v>
      </c>
      <c r="PL13">
        <f t="shared" ca="1" si="204"/>
        <v>3</v>
      </c>
      <c r="PM13">
        <f t="shared" ca="1" si="204"/>
        <v>3</v>
      </c>
      <c r="PN13">
        <f t="shared" ca="1" si="204"/>
        <v>3</v>
      </c>
      <c r="PO13">
        <f t="shared" ca="1" si="204"/>
        <v>3</v>
      </c>
      <c r="PP13">
        <f t="shared" ca="1" si="204"/>
        <v>3</v>
      </c>
      <c r="PQ13">
        <f t="shared" ca="1" si="204"/>
        <v>3</v>
      </c>
      <c r="PR13">
        <f t="shared" ca="1" si="204"/>
        <v>3</v>
      </c>
      <c r="PS13">
        <f t="shared" ca="1" si="204"/>
        <v>3</v>
      </c>
      <c r="PT13">
        <f t="shared" ca="1" si="204"/>
        <v>3</v>
      </c>
      <c r="PU13">
        <f t="shared" ca="1" si="204"/>
        <v>3</v>
      </c>
      <c r="PV13">
        <f t="shared" ca="1" si="204"/>
        <v>3</v>
      </c>
      <c r="PW13">
        <f t="shared" ca="1" si="204"/>
        <v>3</v>
      </c>
      <c r="PX13">
        <f t="shared" ca="1" si="204"/>
        <v>3</v>
      </c>
      <c r="PY13">
        <f t="shared" ca="1" si="204"/>
        <v>3</v>
      </c>
      <c r="PZ13">
        <f t="shared" ca="1" si="204"/>
        <v>3</v>
      </c>
      <c r="QA13">
        <f t="shared" ca="1" si="204"/>
        <v>3</v>
      </c>
      <c r="QB13">
        <f t="shared" ca="1" si="204"/>
        <v>3</v>
      </c>
      <c r="QC13">
        <f t="shared" ca="1" si="204"/>
        <v>3</v>
      </c>
      <c r="QD13">
        <f t="shared" ca="1" si="204"/>
        <v>3</v>
      </c>
      <c r="QE13">
        <f t="shared" ca="1" si="204"/>
        <v>3</v>
      </c>
      <c r="QF13">
        <f t="shared" ca="1" si="204"/>
        <v>3</v>
      </c>
      <c r="QG13">
        <f t="shared" ca="1" si="204"/>
        <v>3</v>
      </c>
      <c r="QH13">
        <f t="shared" ca="1" si="204"/>
        <v>3</v>
      </c>
      <c r="QI13">
        <f t="shared" ref="QI13:ST13" ca="1" si="205">$B13+IF(QI$7&lt;ADVn_off_before_on_ns,1,IF(QI$7&lt;ADVn_Rd_off_time_ns,0,1))</f>
        <v>3</v>
      </c>
      <c r="QJ13">
        <f t="shared" ca="1" si="205"/>
        <v>3</v>
      </c>
      <c r="QK13">
        <f t="shared" ca="1" si="205"/>
        <v>3</v>
      </c>
      <c r="QL13">
        <f t="shared" ca="1" si="205"/>
        <v>3</v>
      </c>
      <c r="QM13">
        <f t="shared" ca="1" si="205"/>
        <v>3</v>
      </c>
      <c r="QN13">
        <f t="shared" ca="1" si="205"/>
        <v>3</v>
      </c>
      <c r="QO13">
        <f t="shared" ca="1" si="205"/>
        <v>3</v>
      </c>
      <c r="QP13">
        <f t="shared" ca="1" si="205"/>
        <v>3</v>
      </c>
      <c r="QQ13">
        <f t="shared" ca="1" si="205"/>
        <v>3</v>
      </c>
      <c r="QR13">
        <f t="shared" ca="1" si="205"/>
        <v>3</v>
      </c>
      <c r="QS13">
        <f t="shared" ca="1" si="205"/>
        <v>3</v>
      </c>
      <c r="QT13">
        <f t="shared" ca="1" si="205"/>
        <v>3</v>
      </c>
      <c r="QU13">
        <f t="shared" ca="1" si="205"/>
        <v>3</v>
      </c>
      <c r="QV13">
        <f t="shared" ca="1" si="205"/>
        <v>3</v>
      </c>
      <c r="QW13">
        <f t="shared" ca="1" si="205"/>
        <v>3</v>
      </c>
      <c r="QX13">
        <f t="shared" ca="1" si="205"/>
        <v>3</v>
      </c>
      <c r="QY13">
        <f t="shared" ca="1" si="205"/>
        <v>3</v>
      </c>
      <c r="QZ13">
        <f t="shared" ca="1" si="205"/>
        <v>3</v>
      </c>
      <c r="RA13">
        <f t="shared" ca="1" si="205"/>
        <v>3</v>
      </c>
      <c r="RB13">
        <f t="shared" ca="1" si="205"/>
        <v>3</v>
      </c>
      <c r="RC13">
        <f t="shared" ca="1" si="205"/>
        <v>3</v>
      </c>
      <c r="RD13">
        <f t="shared" ca="1" si="205"/>
        <v>3</v>
      </c>
      <c r="RE13">
        <f t="shared" ca="1" si="205"/>
        <v>3</v>
      </c>
      <c r="RF13">
        <f t="shared" ca="1" si="205"/>
        <v>3</v>
      </c>
      <c r="RG13">
        <f t="shared" ca="1" si="205"/>
        <v>3</v>
      </c>
      <c r="RH13">
        <f t="shared" ca="1" si="205"/>
        <v>3</v>
      </c>
      <c r="RI13">
        <f t="shared" ca="1" si="205"/>
        <v>3</v>
      </c>
      <c r="RJ13">
        <f t="shared" ca="1" si="205"/>
        <v>3</v>
      </c>
      <c r="RK13">
        <f t="shared" ca="1" si="205"/>
        <v>3</v>
      </c>
      <c r="RL13">
        <f t="shared" ca="1" si="205"/>
        <v>3</v>
      </c>
      <c r="RM13">
        <f t="shared" ca="1" si="205"/>
        <v>3</v>
      </c>
      <c r="RN13">
        <f t="shared" ca="1" si="205"/>
        <v>3</v>
      </c>
      <c r="RO13">
        <f t="shared" ca="1" si="205"/>
        <v>3</v>
      </c>
      <c r="RP13">
        <f t="shared" ca="1" si="205"/>
        <v>3</v>
      </c>
      <c r="RQ13">
        <f t="shared" ca="1" si="205"/>
        <v>3</v>
      </c>
      <c r="RR13">
        <f t="shared" ca="1" si="205"/>
        <v>3</v>
      </c>
      <c r="RS13">
        <f t="shared" ca="1" si="205"/>
        <v>3</v>
      </c>
      <c r="RT13">
        <f t="shared" ca="1" si="205"/>
        <v>3</v>
      </c>
      <c r="RU13">
        <f t="shared" ca="1" si="205"/>
        <v>3</v>
      </c>
      <c r="RV13">
        <f t="shared" ca="1" si="205"/>
        <v>3</v>
      </c>
      <c r="RW13">
        <f t="shared" ca="1" si="205"/>
        <v>3</v>
      </c>
      <c r="RX13">
        <f t="shared" ca="1" si="205"/>
        <v>3</v>
      </c>
      <c r="RY13">
        <f t="shared" ca="1" si="205"/>
        <v>3</v>
      </c>
      <c r="RZ13">
        <f t="shared" ca="1" si="205"/>
        <v>3</v>
      </c>
      <c r="SA13">
        <f t="shared" ca="1" si="205"/>
        <v>3</v>
      </c>
      <c r="SB13">
        <f t="shared" ca="1" si="205"/>
        <v>3</v>
      </c>
      <c r="SC13">
        <f t="shared" ca="1" si="205"/>
        <v>3</v>
      </c>
      <c r="SD13">
        <f t="shared" ca="1" si="205"/>
        <v>3</v>
      </c>
      <c r="SE13">
        <f t="shared" ca="1" si="205"/>
        <v>3</v>
      </c>
      <c r="SF13">
        <f t="shared" ca="1" si="205"/>
        <v>3</v>
      </c>
      <c r="SG13">
        <f t="shared" ca="1" si="205"/>
        <v>3</v>
      </c>
      <c r="SH13">
        <f t="shared" ca="1" si="205"/>
        <v>3</v>
      </c>
      <c r="SI13">
        <f t="shared" ca="1" si="205"/>
        <v>3</v>
      </c>
      <c r="SJ13">
        <f t="shared" ca="1" si="205"/>
        <v>3</v>
      </c>
      <c r="SK13">
        <f t="shared" ca="1" si="205"/>
        <v>3</v>
      </c>
      <c r="SL13">
        <f t="shared" ca="1" si="205"/>
        <v>3</v>
      </c>
      <c r="SM13">
        <f t="shared" ca="1" si="205"/>
        <v>3</v>
      </c>
      <c r="SN13">
        <f t="shared" ca="1" si="205"/>
        <v>3</v>
      </c>
      <c r="SO13">
        <f t="shared" ca="1" si="205"/>
        <v>3</v>
      </c>
      <c r="SP13">
        <f t="shared" ca="1" si="205"/>
        <v>3</v>
      </c>
      <c r="SQ13">
        <f t="shared" ca="1" si="205"/>
        <v>3</v>
      </c>
      <c r="SR13">
        <f t="shared" ca="1" si="205"/>
        <v>3</v>
      </c>
      <c r="SS13">
        <f t="shared" ca="1" si="205"/>
        <v>3</v>
      </c>
      <c r="ST13">
        <f t="shared" ca="1" si="205"/>
        <v>3</v>
      </c>
      <c r="SU13">
        <f t="shared" ref="SU13:VF13" ca="1" si="206">$B13+IF(SU$7&lt;ADVn_off_before_on_ns,1,IF(SU$7&lt;ADVn_Rd_off_time_ns,0,1))</f>
        <v>3</v>
      </c>
      <c r="SV13">
        <f t="shared" ca="1" si="206"/>
        <v>3</v>
      </c>
      <c r="SW13">
        <f t="shared" ca="1" si="206"/>
        <v>3</v>
      </c>
      <c r="SX13">
        <f t="shared" ca="1" si="206"/>
        <v>3</v>
      </c>
      <c r="SY13">
        <f t="shared" ca="1" si="206"/>
        <v>3</v>
      </c>
      <c r="SZ13">
        <f t="shared" ca="1" si="206"/>
        <v>3</v>
      </c>
      <c r="TA13">
        <f t="shared" ca="1" si="206"/>
        <v>3</v>
      </c>
      <c r="TB13">
        <f t="shared" ca="1" si="206"/>
        <v>3</v>
      </c>
      <c r="TC13">
        <f t="shared" ca="1" si="206"/>
        <v>3</v>
      </c>
      <c r="TD13">
        <f t="shared" ca="1" si="206"/>
        <v>3</v>
      </c>
      <c r="TE13">
        <f t="shared" ca="1" si="206"/>
        <v>3</v>
      </c>
      <c r="TF13">
        <f t="shared" ca="1" si="206"/>
        <v>3</v>
      </c>
      <c r="TG13">
        <f t="shared" ca="1" si="206"/>
        <v>3</v>
      </c>
      <c r="TH13">
        <f t="shared" ca="1" si="206"/>
        <v>3</v>
      </c>
      <c r="TI13">
        <f t="shared" ca="1" si="206"/>
        <v>3</v>
      </c>
      <c r="TJ13">
        <f t="shared" ca="1" si="206"/>
        <v>3</v>
      </c>
      <c r="TK13">
        <f t="shared" ca="1" si="206"/>
        <v>3</v>
      </c>
      <c r="TL13">
        <f t="shared" ca="1" si="206"/>
        <v>3</v>
      </c>
      <c r="TM13">
        <f t="shared" ca="1" si="206"/>
        <v>3</v>
      </c>
      <c r="TN13">
        <f t="shared" ca="1" si="206"/>
        <v>3</v>
      </c>
      <c r="TO13">
        <f t="shared" ca="1" si="206"/>
        <v>3</v>
      </c>
      <c r="TP13">
        <f t="shared" ca="1" si="206"/>
        <v>3</v>
      </c>
      <c r="TQ13">
        <f t="shared" ca="1" si="206"/>
        <v>3</v>
      </c>
      <c r="TR13">
        <f t="shared" ca="1" si="206"/>
        <v>3</v>
      </c>
      <c r="TS13">
        <f t="shared" ca="1" si="206"/>
        <v>3</v>
      </c>
      <c r="TT13">
        <f t="shared" ca="1" si="206"/>
        <v>3</v>
      </c>
      <c r="TU13">
        <f t="shared" ca="1" si="206"/>
        <v>3</v>
      </c>
      <c r="TV13">
        <f t="shared" ca="1" si="206"/>
        <v>3</v>
      </c>
      <c r="TW13">
        <f t="shared" ca="1" si="206"/>
        <v>3</v>
      </c>
      <c r="TX13">
        <f t="shared" ca="1" si="206"/>
        <v>3</v>
      </c>
      <c r="TY13">
        <f t="shared" ca="1" si="206"/>
        <v>3</v>
      </c>
      <c r="TZ13">
        <f t="shared" ca="1" si="206"/>
        <v>3</v>
      </c>
      <c r="UA13">
        <f t="shared" ca="1" si="206"/>
        <v>3</v>
      </c>
      <c r="UB13">
        <f t="shared" ca="1" si="206"/>
        <v>3</v>
      </c>
      <c r="UC13">
        <f t="shared" ca="1" si="206"/>
        <v>3</v>
      </c>
      <c r="UD13">
        <f t="shared" ca="1" si="206"/>
        <v>3</v>
      </c>
      <c r="UE13">
        <f t="shared" ca="1" si="206"/>
        <v>3</v>
      </c>
      <c r="UF13">
        <f t="shared" ca="1" si="206"/>
        <v>3</v>
      </c>
      <c r="UG13">
        <f t="shared" ca="1" si="206"/>
        <v>3</v>
      </c>
      <c r="UH13">
        <f t="shared" ca="1" si="206"/>
        <v>3</v>
      </c>
      <c r="UI13">
        <f t="shared" ca="1" si="206"/>
        <v>3</v>
      </c>
      <c r="UJ13">
        <f t="shared" ca="1" si="206"/>
        <v>3</v>
      </c>
      <c r="UK13">
        <f t="shared" ca="1" si="206"/>
        <v>3</v>
      </c>
      <c r="UL13">
        <f t="shared" ca="1" si="206"/>
        <v>3</v>
      </c>
      <c r="UM13">
        <f t="shared" ca="1" si="206"/>
        <v>3</v>
      </c>
      <c r="UN13">
        <f t="shared" ca="1" si="206"/>
        <v>3</v>
      </c>
      <c r="UO13">
        <f t="shared" ca="1" si="206"/>
        <v>3</v>
      </c>
      <c r="UP13">
        <f t="shared" ca="1" si="206"/>
        <v>3</v>
      </c>
      <c r="UQ13">
        <f t="shared" ca="1" si="206"/>
        <v>3</v>
      </c>
      <c r="UR13">
        <f t="shared" ca="1" si="206"/>
        <v>3</v>
      </c>
      <c r="US13">
        <f t="shared" ca="1" si="206"/>
        <v>3</v>
      </c>
      <c r="UT13">
        <f t="shared" ca="1" si="206"/>
        <v>3</v>
      </c>
      <c r="UU13">
        <f t="shared" ca="1" si="206"/>
        <v>3</v>
      </c>
      <c r="UV13">
        <f t="shared" ca="1" si="206"/>
        <v>3</v>
      </c>
      <c r="UW13">
        <f t="shared" ca="1" si="206"/>
        <v>3</v>
      </c>
      <c r="UX13">
        <f t="shared" ca="1" si="206"/>
        <v>3</v>
      </c>
      <c r="UY13">
        <f t="shared" ca="1" si="206"/>
        <v>3</v>
      </c>
      <c r="UZ13">
        <f t="shared" ca="1" si="206"/>
        <v>3</v>
      </c>
      <c r="VA13">
        <f t="shared" ca="1" si="206"/>
        <v>3</v>
      </c>
      <c r="VB13">
        <f t="shared" ca="1" si="206"/>
        <v>3</v>
      </c>
      <c r="VC13">
        <f t="shared" ca="1" si="206"/>
        <v>3</v>
      </c>
      <c r="VD13">
        <f t="shared" ca="1" si="206"/>
        <v>3</v>
      </c>
      <c r="VE13">
        <f t="shared" ca="1" si="206"/>
        <v>3</v>
      </c>
      <c r="VF13">
        <f t="shared" ca="1" si="206"/>
        <v>3</v>
      </c>
      <c r="VG13">
        <f t="shared" ref="VG13:XR13" ca="1" si="207">$B13+IF(VG$7&lt;ADVn_off_before_on_ns,1,IF(VG$7&lt;ADVn_Rd_off_time_ns,0,1))</f>
        <v>3</v>
      </c>
      <c r="VH13">
        <f t="shared" ca="1" si="207"/>
        <v>3</v>
      </c>
      <c r="VI13">
        <f t="shared" ca="1" si="207"/>
        <v>3</v>
      </c>
      <c r="VJ13">
        <f t="shared" ca="1" si="207"/>
        <v>3</v>
      </c>
      <c r="VK13">
        <f t="shared" ca="1" si="207"/>
        <v>3</v>
      </c>
      <c r="VL13">
        <f t="shared" ca="1" si="207"/>
        <v>3</v>
      </c>
      <c r="VM13">
        <f t="shared" ca="1" si="207"/>
        <v>3</v>
      </c>
      <c r="VN13">
        <f t="shared" ca="1" si="207"/>
        <v>3</v>
      </c>
      <c r="VO13">
        <f t="shared" ca="1" si="207"/>
        <v>3</v>
      </c>
      <c r="VP13">
        <f t="shared" ca="1" si="207"/>
        <v>3</v>
      </c>
      <c r="VQ13">
        <f t="shared" ca="1" si="207"/>
        <v>3</v>
      </c>
      <c r="VR13">
        <f t="shared" ca="1" si="207"/>
        <v>3</v>
      </c>
      <c r="VS13">
        <f t="shared" ca="1" si="207"/>
        <v>3</v>
      </c>
      <c r="VT13">
        <f t="shared" ca="1" si="207"/>
        <v>3</v>
      </c>
      <c r="VU13">
        <f t="shared" ca="1" si="207"/>
        <v>3</v>
      </c>
      <c r="VV13">
        <f t="shared" ca="1" si="207"/>
        <v>3</v>
      </c>
      <c r="VW13">
        <f t="shared" ca="1" si="207"/>
        <v>3</v>
      </c>
      <c r="VX13">
        <f t="shared" ca="1" si="207"/>
        <v>3</v>
      </c>
      <c r="VY13">
        <f t="shared" ca="1" si="207"/>
        <v>3</v>
      </c>
      <c r="VZ13">
        <f t="shared" ca="1" si="207"/>
        <v>3</v>
      </c>
      <c r="WA13">
        <f t="shared" ca="1" si="207"/>
        <v>3</v>
      </c>
      <c r="WB13">
        <f t="shared" ca="1" si="207"/>
        <v>3</v>
      </c>
      <c r="WC13">
        <f t="shared" ca="1" si="207"/>
        <v>3</v>
      </c>
      <c r="WD13">
        <f t="shared" ca="1" si="207"/>
        <v>3</v>
      </c>
      <c r="WE13">
        <f t="shared" ca="1" si="207"/>
        <v>3</v>
      </c>
      <c r="WF13">
        <f t="shared" ca="1" si="207"/>
        <v>3</v>
      </c>
      <c r="WG13">
        <f t="shared" ca="1" si="207"/>
        <v>3</v>
      </c>
      <c r="WH13">
        <f t="shared" ca="1" si="207"/>
        <v>3</v>
      </c>
      <c r="WI13">
        <f t="shared" ca="1" si="207"/>
        <v>3</v>
      </c>
      <c r="WJ13">
        <f t="shared" ca="1" si="207"/>
        <v>3</v>
      </c>
      <c r="WK13">
        <f t="shared" ca="1" si="207"/>
        <v>3</v>
      </c>
      <c r="WL13">
        <f t="shared" ca="1" si="207"/>
        <v>3</v>
      </c>
      <c r="WM13">
        <f t="shared" ca="1" si="207"/>
        <v>3</v>
      </c>
      <c r="WN13">
        <f t="shared" ca="1" si="207"/>
        <v>3</v>
      </c>
      <c r="WO13">
        <f t="shared" ca="1" si="207"/>
        <v>3</v>
      </c>
      <c r="WP13">
        <f t="shared" ca="1" si="207"/>
        <v>3</v>
      </c>
      <c r="WQ13">
        <f t="shared" ca="1" si="207"/>
        <v>3</v>
      </c>
      <c r="WR13">
        <f t="shared" ca="1" si="207"/>
        <v>3</v>
      </c>
      <c r="WS13">
        <f t="shared" ca="1" si="207"/>
        <v>3</v>
      </c>
      <c r="WT13">
        <f t="shared" ca="1" si="207"/>
        <v>3</v>
      </c>
      <c r="WU13">
        <f t="shared" ca="1" si="207"/>
        <v>3</v>
      </c>
      <c r="WV13">
        <f t="shared" ca="1" si="207"/>
        <v>3</v>
      </c>
      <c r="WW13">
        <f t="shared" ca="1" si="207"/>
        <v>3</v>
      </c>
      <c r="WX13">
        <f t="shared" ca="1" si="207"/>
        <v>3</v>
      </c>
      <c r="WY13">
        <f t="shared" ca="1" si="207"/>
        <v>3</v>
      </c>
      <c r="WZ13">
        <f t="shared" ca="1" si="207"/>
        <v>3</v>
      </c>
      <c r="XA13">
        <f t="shared" ca="1" si="207"/>
        <v>3</v>
      </c>
      <c r="XB13">
        <f t="shared" ca="1" si="207"/>
        <v>3</v>
      </c>
      <c r="XC13">
        <f t="shared" ca="1" si="207"/>
        <v>3</v>
      </c>
      <c r="XD13">
        <f t="shared" ca="1" si="207"/>
        <v>3</v>
      </c>
      <c r="XE13">
        <f t="shared" ca="1" si="207"/>
        <v>3</v>
      </c>
      <c r="XF13">
        <f t="shared" ca="1" si="207"/>
        <v>3</v>
      </c>
      <c r="XG13">
        <f t="shared" ca="1" si="207"/>
        <v>3</v>
      </c>
      <c r="XH13">
        <f t="shared" ca="1" si="207"/>
        <v>3</v>
      </c>
      <c r="XI13">
        <f t="shared" ca="1" si="207"/>
        <v>3</v>
      </c>
      <c r="XJ13">
        <f t="shared" ca="1" si="207"/>
        <v>3</v>
      </c>
      <c r="XK13">
        <f t="shared" ca="1" si="207"/>
        <v>3</v>
      </c>
      <c r="XL13">
        <f t="shared" ca="1" si="207"/>
        <v>3</v>
      </c>
      <c r="XM13">
        <f t="shared" ca="1" si="207"/>
        <v>3</v>
      </c>
      <c r="XN13">
        <f t="shared" ca="1" si="207"/>
        <v>3</v>
      </c>
      <c r="XO13">
        <f t="shared" ca="1" si="207"/>
        <v>3</v>
      </c>
      <c r="XP13">
        <f t="shared" ca="1" si="207"/>
        <v>3</v>
      </c>
      <c r="XQ13">
        <f t="shared" ca="1" si="207"/>
        <v>3</v>
      </c>
      <c r="XR13">
        <f t="shared" ca="1" si="207"/>
        <v>3</v>
      </c>
      <c r="XS13">
        <f t="shared" ref="XS13:AAD13" ca="1" si="208">$B13+IF(XS$7&lt;ADVn_off_before_on_ns,1,IF(XS$7&lt;ADVn_Rd_off_time_ns,0,1))</f>
        <v>3</v>
      </c>
      <c r="XT13">
        <f t="shared" ca="1" si="208"/>
        <v>3</v>
      </c>
      <c r="XU13">
        <f t="shared" ca="1" si="208"/>
        <v>3</v>
      </c>
      <c r="XV13">
        <f t="shared" ca="1" si="208"/>
        <v>3</v>
      </c>
      <c r="XW13">
        <f t="shared" ca="1" si="208"/>
        <v>3</v>
      </c>
      <c r="XX13">
        <f t="shared" ca="1" si="208"/>
        <v>3</v>
      </c>
      <c r="XY13">
        <f t="shared" ca="1" si="208"/>
        <v>3</v>
      </c>
      <c r="XZ13">
        <f t="shared" ca="1" si="208"/>
        <v>3</v>
      </c>
      <c r="YA13">
        <f t="shared" ca="1" si="208"/>
        <v>3</v>
      </c>
      <c r="YB13">
        <f t="shared" ca="1" si="208"/>
        <v>3</v>
      </c>
      <c r="YC13">
        <f t="shared" ca="1" si="208"/>
        <v>3</v>
      </c>
      <c r="YD13">
        <f t="shared" ca="1" si="208"/>
        <v>3</v>
      </c>
      <c r="YE13">
        <f t="shared" ca="1" si="208"/>
        <v>3</v>
      </c>
      <c r="YF13">
        <f t="shared" ca="1" si="208"/>
        <v>3</v>
      </c>
      <c r="YG13">
        <f t="shared" ca="1" si="208"/>
        <v>3</v>
      </c>
      <c r="YH13">
        <f t="shared" ca="1" si="208"/>
        <v>3</v>
      </c>
      <c r="YI13">
        <f t="shared" ca="1" si="208"/>
        <v>3</v>
      </c>
      <c r="YJ13">
        <f t="shared" ca="1" si="208"/>
        <v>3</v>
      </c>
      <c r="YK13">
        <f t="shared" ca="1" si="208"/>
        <v>3</v>
      </c>
      <c r="YL13">
        <f t="shared" ca="1" si="208"/>
        <v>3</v>
      </c>
      <c r="YM13">
        <f t="shared" ca="1" si="208"/>
        <v>3</v>
      </c>
      <c r="YN13">
        <f t="shared" ca="1" si="208"/>
        <v>3</v>
      </c>
      <c r="YO13">
        <f t="shared" ca="1" si="208"/>
        <v>3</v>
      </c>
      <c r="YP13">
        <f t="shared" ca="1" si="208"/>
        <v>3</v>
      </c>
      <c r="YQ13">
        <f t="shared" ca="1" si="208"/>
        <v>3</v>
      </c>
      <c r="YR13">
        <f t="shared" ca="1" si="208"/>
        <v>3</v>
      </c>
      <c r="YS13">
        <f t="shared" ca="1" si="208"/>
        <v>3</v>
      </c>
      <c r="YT13">
        <f t="shared" ca="1" si="208"/>
        <v>3</v>
      </c>
      <c r="YU13">
        <f t="shared" ca="1" si="208"/>
        <v>3</v>
      </c>
      <c r="YV13">
        <f t="shared" ca="1" si="208"/>
        <v>3</v>
      </c>
      <c r="YW13">
        <f t="shared" ca="1" si="208"/>
        <v>3</v>
      </c>
      <c r="YX13">
        <f t="shared" ca="1" si="208"/>
        <v>3</v>
      </c>
      <c r="YY13">
        <f t="shared" ca="1" si="208"/>
        <v>3</v>
      </c>
      <c r="YZ13">
        <f t="shared" ca="1" si="208"/>
        <v>3</v>
      </c>
      <c r="ZA13">
        <f t="shared" ca="1" si="208"/>
        <v>3</v>
      </c>
      <c r="ZB13">
        <f t="shared" ca="1" si="208"/>
        <v>3</v>
      </c>
      <c r="ZC13">
        <f t="shared" ca="1" si="208"/>
        <v>3</v>
      </c>
      <c r="ZD13">
        <f t="shared" ca="1" si="208"/>
        <v>3</v>
      </c>
      <c r="ZE13">
        <f t="shared" ca="1" si="208"/>
        <v>3</v>
      </c>
      <c r="ZF13">
        <f t="shared" ca="1" si="208"/>
        <v>3</v>
      </c>
      <c r="ZG13">
        <f t="shared" ca="1" si="208"/>
        <v>3</v>
      </c>
      <c r="ZH13">
        <f t="shared" ca="1" si="208"/>
        <v>3</v>
      </c>
      <c r="ZI13">
        <f t="shared" ca="1" si="208"/>
        <v>3</v>
      </c>
      <c r="ZJ13">
        <f t="shared" ca="1" si="208"/>
        <v>3</v>
      </c>
      <c r="ZK13">
        <f t="shared" ca="1" si="208"/>
        <v>3</v>
      </c>
      <c r="ZL13">
        <f t="shared" ca="1" si="208"/>
        <v>3</v>
      </c>
      <c r="ZM13">
        <f t="shared" ca="1" si="208"/>
        <v>3</v>
      </c>
      <c r="ZN13">
        <f t="shared" ca="1" si="208"/>
        <v>3</v>
      </c>
      <c r="ZO13">
        <f t="shared" ca="1" si="208"/>
        <v>3</v>
      </c>
      <c r="ZP13">
        <f t="shared" ca="1" si="208"/>
        <v>3</v>
      </c>
      <c r="ZQ13">
        <f t="shared" ca="1" si="208"/>
        <v>3</v>
      </c>
      <c r="ZR13">
        <f t="shared" ca="1" si="208"/>
        <v>3</v>
      </c>
      <c r="ZS13">
        <f t="shared" ca="1" si="208"/>
        <v>3</v>
      </c>
      <c r="ZT13">
        <f t="shared" ca="1" si="208"/>
        <v>3</v>
      </c>
      <c r="ZU13">
        <f t="shared" ca="1" si="208"/>
        <v>3</v>
      </c>
      <c r="ZV13">
        <f t="shared" ca="1" si="208"/>
        <v>3</v>
      </c>
      <c r="ZW13">
        <f t="shared" ca="1" si="208"/>
        <v>3</v>
      </c>
      <c r="ZX13">
        <f t="shared" ca="1" si="208"/>
        <v>3</v>
      </c>
      <c r="ZY13">
        <f t="shared" ca="1" si="208"/>
        <v>3</v>
      </c>
      <c r="ZZ13">
        <f t="shared" ca="1" si="208"/>
        <v>3</v>
      </c>
      <c r="AAA13">
        <f t="shared" ca="1" si="208"/>
        <v>3</v>
      </c>
      <c r="AAB13">
        <f t="shared" ca="1" si="208"/>
        <v>3</v>
      </c>
      <c r="AAC13">
        <f t="shared" ca="1" si="208"/>
        <v>3</v>
      </c>
      <c r="AAD13">
        <f t="shared" ca="1" si="208"/>
        <v>3</v>
      </c>
      <c r="AAE13">
        <f t="shared" ref="AAE13:ACP13" ca="1" si="209">$B13+IF(AAE$7&lt;ADVn_off_before_on_ns,1,IF(AAE$7&lt;ADVn_Rd_off_time_ns,0,1))</f>
        <v>3</v>
      </c>
      <c r="AAF13">
        <f t="shared" ca="1" si="209"/>
        <v>3</v>
      </c>
      <c r="AAG13">
        <f t="shared" ca="1" si="209"/>
        <v>3</v>
      </c>
      <c r="AAH13">
        <f t="shared" ca="1" si="209"/>
        <v>3</v>
      </c>
      <c r="AAI13">
        <f t="shared" ca="1" si="209"/>
        <v>3</v>
      </c>
      <c r="AAJ13">
        <f t="shared" ca="1" si="209"/>
        <v>3</v>
      </c>
      <c r="AAK13">
        <f t="shared" ca="1" si="209"/>
        <v>3</v>
      </c>
      <c r="AAL13">
        <f t="shared" ca="1" si="209"/>
        <v>3</v>
      </c>
      <c r="AAM13">
        <f t="shared" ca="1" si="209"/>
        <v>3</v>
      </c>
      <c r="AAN13">
        <f t="shared" ca="1" si="209"/>
        <v>3</v>
      </c>
      <c r="AAO13">
        <f t="shared" ca="1" si="209"/>
        <v>3</v>
      </c>
      <c r="AAP13">
        <f t="shared" ca="1" si="209"/>
        <v>3</v>
      </c>
      <c r="AAQ13">
        <f t="shared" ca="1" si="209"/>
        <v>3</v>
      </c>
      <c r="AAR13">
        <f t="shared" ca="1" si="209"/>
        <v>3</v>
      </c>
      <c r="AAS13">
        <f t="shared" ca="1" si="209"/>
        <v>3</v>
      </c>
      <c r="AAT13">
        <f t="shared" ca="1" si="209"/>
        <v>3</v>
      </c>
      <c r="AAU13">
        <f t="shared" ca="1" si="209"/>
        <v>3</v>
      </c>
      <c r="AAV13">
        <f t="shared" ca="1" si="209"/>
        <v>3</v>
      </c>
      <c r="AAW13">
        <f t="shared" ca="1" si="209"/>
        <v>3</v>
      </c>
      <c r="AAX13">
        <f t="shared" ca="1" si="209"/>
        <v>3</v>
      </c>
      <c r="AAY13">
        <f t="shared" ca="1" si="209"/>
        <v>3</v>
      </c>
      <c r="AAZ13">
        <f t="shared" ca="1" si="209"/>
        <v>3</v>
      </c>
      <c r="ABA13">
        <f t="shared" ca="1" si="209"/>
        <v>3</v>
      </c>
      <c r="ABB13">
        <f t="shared" ca="1" si="209"/>
        <v>3</v>
      </c>
      <c r="ABC13">
        <f t="shared" ca="1" si="209"/>
        <v>3</v>
      </c>
      <c r="ABD13">
        <f t="shared" ca="1" si="209"/>
        <v>3</v>
      </c>
      <c r="ABE13">
        <f t="shared" ca="1" si="209"/>
        <v>3</v>
      </c>
      <c r="ABF13">
        <f t="shared" ca="1" si="209"/>
        <v>3</v>
      </c>
      <c r="ABG13">
        <f t="shared" ca="1" si="209"/>
        <v>3</v>
      </c>
      <c r="ABH13">
        <f t="shared" ca="1" si="209"/>
        <v>3</v>
      </c>
      <c r="ABI13">
        <f t="shared" ca="1" si="209"/>
        <v>3</v>
      </c>
      <c r="ABJ13">
        <f t="shared" ca="1" si="209"/>
        <v>3</v>
      </c>
      <c r="ABK13">
        <f t="shared" ca="1" si="209"/>
        <v>3</v>
      </c>
      <c r="ABL13">
        <f t="shared" ca="1" si="209"/>
        <v>3</v>
      </c>
      <c r="ABM13">
        <f t="shared" ca="1" si="209"/>
        <v>3</v>
      </c>
      <c r="ABN13">
        <f t="shared" ca="1" si="209"/>
        <v>3</v>
      </c>
      <c r="ABO13">
        <f t="shared" ca="1" si="209"/>
        <v>3</v>
      </c>
      <c r="ABP13">
        <f t="shared" ca="1" si="209"/>
        <v>3</v>
      </c>
      <c r="ABQ13">
        <f t="shared" ca="1" si="209"/>
        <v>3</v>
      </c>
      <c r="ABR13">
        <f t="shared" ca="1" si="209"/>
        <v>3</v>
      </c>
      <c r="ABS13">
        <f t="shared" ca="1" si="209"/>
        <v>3</v>
      </c>
      <c r="ABT13">
        <f t="shared" ca="1" si="209"/>
        <v>3</v>
      </c>
      <c r="ABU13">
        <f t="shared" ca="1" si="209"/>
        <v>3</v>
      </c>
      <c r="ABV13">
        <f t="shared" ca="1" si="209"/>
        <v>3</v>
      </c>
      <c r="ABW13">
        <f t="shared" ca="1" si="209"/>
        <v>3</v>
      </c>
      <c r="ABX13">
        <f t="shared" ca="1" si="209"/>
        <v>3</v>
      </c>
      <c r="ABY13">
        <f t="shared" ca="1" si="209"/>
        <v>3</v>
      </c>
      <c r="ABZ13">
        <f t="shared" ca="1" si="209"/>
        <v>3</v>
      </c>
      <c r="ACA13">
        <f t="shared" ca="1" si="209"/>
        <v>3</v>
      </c>
      <c r="ACB13">
        <f t="shared" ca="1" si="209"/>
        <v>3</v>
      </c>
      <c r="ACC13">
        <f t="shared" ca="1" si="209"/>
        <v>3</v>
      </c>
      <c r="ACD13">
        <f t="shared" ca="1" si="209"/>
        <v>3</v>
      </c>
      <c r="ACE13">
        <f t="shared" ca="1" si="209"/>
        <v>3</v>
      </c>
      <c r="ACF13">
        <f t="shared" ca="1" si="209"/>
        <v>3</v>
      </c>
      <c r="ACG13">
        <f t="shared" ca="1" si="209"/>
        <v>3</v>
      </c>
      <c r="ACH13">
        <f t="shared" ca="1" si="209"/>
        <v>3</v>
      </c>
      <c r="ACI13">
        <f t="shared" ca="1" si="209"/>
        <v>3</v>
      </c>
      <c r="ACJ13">
        <f t="shared" ca="1" si="209"/>
        <v>3</v>
      </c>
      <c r="ACK13">
        <f t="shared" ca="1" si="209"/>
        <v>3</v>
      </c>
      <c r="ACL13">
        <f t="shared" ca="1" si="209"/>
        <v>3</v>
      </c>
      <c r="ACM13">
        <f t="shared" ca="1" si="209"/>
        <v>3</v>
      </c>
      <c r="ACN13">
        <f t="shared" ca="1" si="209"/>
        <v>3</v>
      </c>
      <c r="ACO13">
        <f t="shared" ca="1" si="209"/>
        <v>3</v>
      </c>
      <c r="ACP13">
        <f t="shared" ca="1" si="209"/>
        <v>3</v>
      </c>
      <c r="ACQ13">
        <f t="shared" ref="ACQ13:AFB13" ca="1" si="210">$B13+IF(ACQ$7&lt;ADVn_off_before_on_ns,1,IF(ACQ$7&lt;ADVn_Rd_off_time_ns,0,1))</f>
        <v>3</v>
      </c>
      <c r="ACR13">
        <f t="shared" ca="1" si="210"/>
        <v>3</v>
      </c>
      <c r="ACS13">
        <f t="shared" ca="1" si="210"/>
        <v>3</v>
      </c>
      <c r="ACT13">
        <f t="shared" ca="1" si="210"/>
        <v>3</v>
      </c>
      <c r="ACU13">
        <f t="shared" ca="1" si="210"/>
        <v>3</v>
      </c>
      <c r="ACV13">
        <f t="shared" ca="1" si="210"/>
        <v>3</v>
      </c>
      <c r="ACW13">
        <f t="shared" ca="1" si="210"/>
        <v>3</v>
      </c>
      <c r="ACX13">
        <f t="shared" ca="1" si="210"/>
        <v>3</v>
      </c>
      <c r="ACY13">
        <f t="shared" ca="1" si="210"/>
        <v>3</v>
      </c>
      <c r="ACZ13">
        <f t="shared" ca="1" si="210"/>
        <v>3</v>
      </c>
      <c r="ADA13">
        <f t="shared" ca="1" si="210"/>
        <v>3</v>
      </c>
      <c r="ADB13">
        <f t="shared" ca="1" si="210"/>
        <v>3</v>
      </c>
      <c r="ADC13">
        <f t="shared" ca="1" si="210"/>
        <v>3</v>
      </c>
      <c r="ADD13">
        <f t="shared" ca="1" si="210"/>
        <v>3</v>
      </c>
      <c r="ADE13">
        <f t="shared" ca="1" si="210"/>
        <v>3</v>
      </c>
      <c r="ADF13">
        <f t="shared" ca="1" si="210"/>
        <v>3</v>
      </c>
      <c r="ADG13">
        <f t="shared" ca="1" si="210"/>
        <v>3</v>
      </c>
      <c r="ADH13">
        <f t="shared" ca="1" si="210"/>
        <v>3</v>
      </c>
      <c r="ADI13">
        <f t="shared" ca="1" si="210"/>
        <v>3</v>
      </c>
      <c r="ADJ13">
        <f t="shared" ca="1" si="210"/>
        <v>3</v>
      </c>
      <c r="ADK13">
        <f t="shared" ca="1" si="210"/>
        <v>3</v>
      </c>
      <c r="ADL13">
        <f t="shared" ca="1" si="210"/>
        <v>3</v>
      </c>
      <c r="ADM13">
        <f t="shared" ca="1" si="210"/>
        <v>3</v>
      </c>
      <c r="ADN13">
        <f t="shared" ca="1" si="210"/>
        <v>3</v>
      </c>
      <c r="ADO13">
        <f t="shared" ca="1" si="210"/>
        <v>3</v>
      </c>
      <c r="ADP13">
        <f t="shared" ca="1" si="210"/>
        <v>3</v>
      </c>
      <c r="ADQ13">
        <f t="shared" ca="1" si="210"/>
        <v>3</v>
      </c>
      <c r="ADR13">
        <f t="shared" ca="1" si="210"/>
        <v>3</v>
      </c>
      <c r="ADS13">
        <f t="shared" ca="1" si="210"/>
        <v>3</v>
      </c>
      <c r="ADT13">
        <f t="shared" ca="1" si="210"/>
        <v>3</v>
      </c>
      <c r="ADU13">
        <f t="shared" ca="1" si="210"/>
        <v>3</v>
      </c>
      <c r="ADV13">
        <f t="shared" ca="1" si="210"/>
        <v>3</v>
      </c>
      <c r="ADW13">
        <f t="shared" ca="1" si="210"/>
        <v>3</v>
      </c>
      <c r="ADX13">
        <f t="shared" ca="1" si="210"/>
        <v>3</v>
      </c>
      <c r="ADY13">
        <f t="shared" ca="1" si="210"/>
        <v>3</v>
      </c>
      <c r="ADZ13">
        <f t="shared" ca="1" si="210"/>
        <v>3</v>
      </c>
      <c r="AEA13">
        <f t="shared" ca="1" si="210"/>
        <v>3</v>
      </c>
      <c r="AEB13">
        <f t="shared" ca="1" si="210"/>
        <v>3</v>
      </c>
      <c r="AEC13">
        <f t="shared" ca="1" si="210"/>
        <v>3</v>
      </c>
      <c r="AED13">
        <f t="shared" ca="1" si="210"/>
        <v>3</v>
      </c>
      <c r="AEE13">
        <f t="shared" ca="1" si="210"/>
        <v>3</v>
      </c>
      <c r="AEF13">
        <f t="shared" ca="1" si="210"/>
        <v>3</v>
      </c>
      <c r="AEG13">
        <f t="shared" ca="1" si="210"/>
        <v>3</v>
      </c>
      <c r="AEH13">
        <f t="shared" ca="1" si="210"/>
        <v>3</v>
      </c>
      <c r="AEI13">
        <f t="shared" ca="1" si="210"/>
        <v>3</v>
      </c>
      <c r="AEJ13">
        <f t="shared" ca="1" si="210"/>
        <v>3</v>
      </c>
      <c r="AEK13">
        <f t="shared" ca="1" si="210"/>
        <v>3</v>
      </c>
      <c r="AEL13">
        <f t="shared" ca="1" si="210"/>
        <v>3</v>
      </c>
      <c r="AEM13">
        <f t="shared" ca="1" si="210"/>
        <v>3</v>
      </c>
      <c r="AEN13">
        <f t="shared" ca="1" si="210"/>
        <v>3</v>
      </c>
      <c r="AEO13">
        <f t="shared" ca="1" si="210"/>
        <v>3</v>
      </c>
      <c r="AEP13">
        <f t="shared" ca="1" si="210"/>
        <v>3</v>
      </c>
      <c r="AEQ13">
        <f t="shared" ca="1" si="210"/>
        <v>3</v>
      </c>
      <c r="AER13">
        <f t="shared" ca="1" si="210"/>
        <v>3</v>
      </c>
      <c r="AES13">
        <f t="shared" ca="1" si="210"/>
        <v>3</v>
      </c>
      <c r="AET13">
        <f t="shared" ca="1" si="210"/>
        <v>3</v>
      </c>
      <c r="AEU13">
        <f t="shared" ca="1" si="210"/>
        <v>3</v>
      </c>
      <c r="AEV13">
        <f t="shared" ca="1" si="210"/>
        <v>3</v>
      </c>
      <c r="AEW13">
        <f t="shared" ca="1" si="210"/>
        <v>3</v>
      </c>
      <c r="AEX13">
        <f t="shared" ca="1" si="210"/>
        <v>3</v>
      </c>
      <c r="AEY13">
        <f t="shared" ca="1" si="210"/>
        <v>3</v>
      </c>
      <c r="AEZ13">
        <f t="shared" ca="1" si="210"/>
        <v>3</v>
      </c>
      <c r="AFA13">
        <f t="shared" ca="1" si="210"/>
        <v>3</v>
      </c>
      <c r="AFB13">
        <f t="shared" ca="1" si="210"/>
        <v>3</v>
      </c>
      <c r="AFC13">
        <f t="shared" ref="AFC13:AHN13" ca="1" si="211">$B13+IF(AFC$7&lt;ADVn_off_before_on_ns,1,IF(AFC$7&lt;ADVn_Rd_off_time_ns,0,1))</f>
        <v>3</v>
      </c>
      <c r="AFD13">
        <f t="shared" ca="1" si="211"/>
        <v>3</v>
      </c>
      <c r="AFE13">
        <f t="shared" ca="1" si="211"/>
        <v>3</v>
      </c>
      <c r="AFF13">
        <f t="shared" ca="1" si="211"/>
        <v>3</v>
      </c>
      <c r="AFG13">
        <f t="shared" ca="1" si="211"/>
        <v>3</v>
      </c>
      <c r="AFH13">
        <f t="shared" ca="1" si="211"/>
        <v>3</v>
      </c>
      <c r="AFI13">
        <f t="shared" ca="1" si="211"/>
        <v>3</v>
      </c>
      <c r="AFJ13">
        <f t="shared" ca="1" si="211"/>
        <v>3</v>
      </c>
      <c r="AFK13">
        <f t="shared" ca="1" si="211"/>
        <v>3</v>
      </c>
      <c r="AFL13">
        <f t="shared" ca="1" si="211"/>
        <v>3</v>
      </c>
      <c r="AFM13">
        <f t="shared" ca="1" si="211"/>
        <v>3</v>
      </c>
      <c r="AFN13">
        <f t="shared" ca="1" si="211"/>
        <v>3</v>
      </c>
      <c r="AFO13">
        <f t="shared" ca="1" si="211"/>
        <v>3</v>
      </c>
      <c r="AFP13">
        <f t="shared" ca="1" si="211"/>
        <v>3</v>
      </c>
      <c r="AFQ13">
        <f t="shared" ca="1" si="211"/>
        <v>3</v>
      </c>
      <c r="AFR13">
        <f t="shared" ca="1" si="211"/>
        <v>3</v>
      </c>
      <c r="AFS13">
        <f t="shared" ca="1" si="211"/>
        <v>3</v>
      </c>
      <c r="AFT13">
        <f t="shared" ca="1" si="211"/>
        <v>3</v>
      </c>
      <c r="AFU13">
        <f t="shared" ca="1" si="211"/>
        <v>3</v>
      </c>
      <c r="AFV13">
        <f t="shared" ca="1" si="211"/>
        <v>3</v>
      </c>
      <c r="AFW13">
        <f t="shared" ca="1" si="211"/>
        <v>3</v>
      </c>
      <c r="AFX13">
        <f t="shared" ca="1" si="211"/>
        <v>3</v>
      </c>
      <c r="AFY13">
        <f t="shared" ca="1" si="211"/>
        <v>3</v>
      </c>
      <c r="AFZ13">
        <f t="shared" ca="1" si="211"/>
        <v>3</v>
      </c>
      <c r="AGA13">
        <f t="shared" ca="1" si="211"/>
        <v>3</v>
      </c>
      <c r="AGB13">
        <f t="shared" ca="1" si="211"/>
        <v>3</v>
      </c>
      <c r="AGC13">
        <f t="shared" ca="1" si="211"/>
        <v>3</v>
      </c>
      <c r="AGD13">
        <f t="shared" ca="1" si="211"/>
        <v>3</v>
      </c>
      <c r="AGE13">
        <f t="shared" ca="1" si="211"/>
        <v>3</v>
      </c>
      <c r="AGF13">
        <f t="shared" ca="1" si="211"/>
        <v>3</v>
      </c>
      <c r="AGG13">
        <f t="shared" ca="1" si="211"/>
        <v>3</v>
      </c>
      <c r="AGH13">
        <f t="shared" ca="1" si="211"/>
        <v>3</v>
      </c>
      <c r="AGI13">
        <f t="shared" ca="1" si="211"/>
        <v>3</v>
      </c>
      <c r="AGJ13">
        <f t="shared" ca="1" si="211"/>
        <v>3</v>
      </c>
      <c r="AGK13">
        <f t="shared" ca="1" si="211"/>
        <v>3</v>
      </c>
      <c r="AGL13">
        <f t="shared" ca="1" si="211"/>
        <v>3</v>
      </c>
      <c r="AGM13">
        <f t="shared" ca="1" si="211"/>
        <v>3</v>
      </c>
      <c r="AGN13">
        <f t="shared" ca="1" si="211"/>
        <v>3</v>
      </c>
      <c r="AGO13">
        <f t="shared" ca="1" si="211"/>
        <v>3</v>
      </c>
      <c r="AGP13">
        <f t="shared" ca="1" si="211"/>
        <v>3</v>
      </c>
      <c r="AGQ13">
        <f t="shared" ca="1" si="211"/>
        <v>3</v>
      </c>
      <c r="AGR13">
        <f t="shared" ca="1" si="211"/>
        <v>3</v>
      </c>
      <c r="AGS13">
        <f t="shared" ca="1" si="211"/>
        <v>3</v>
      </c>
      <c r="AGT13">
        <f t="shared" ca="1" si="211"/>
        <v>3</v>
      </c>
      <c r="AGU13">
        <f t="shared" ca="1" si="211"/>
        <v>3</v>
      </c>
      <c r="AGV13">
        <f t="shared" ca="1" si="211"/>
        <v>3</v>
      </c>
      <c r="AGW13">
        <f t="shared" ca="1" si="211"/>
        <v>3</v>
      </c>
      <c r="AGX13">
        <f t="shared" ca="1" si="211"/>
        <v>3</v>
      </c>
      <c r="AGY13">
        <f t="shared" ca="1" si="211"/>
        <v>3</v>
      </c>
      <c r="AGZ13">
        <f t="shared" ca="1" si="211"/>
        <v>3</v>
      </c>
      <c r="AHA13">
        <f t="shared" ca="1" si="211"/>
        <v>3</v>
      </c>
      <c r="AHB13">
        <f t="shared" ca="1" si="211"/>
        <v>3</v>
      </c>
      <c r="AHC13">
        <f t="shared" ca="1" si="211"/>
        <v>3</v>
      </c>
      <c r="AHD13">
        <f t="shared" ca="1" si="211"/>
        <v>3</v>
      </c>
      <c r="AHE13">
        <f t="shared" ca="1" si="211"/>
        <v>3</v>
      </c>
      <c r="AHF13">
        <f t="shared" ca="1" si="211"/>
        <v>3</v>
      </c>
      <c r="AHG13">
        <f t="shared" ca="1" si="211"/>
        <v>3</v>
      </c>
      <c r="AHH13">
        <f t="shared" ca="1" si="211"/>
        <v>3</v>
      </c>
      <c r="AHI13">
        <f t="shared" ca="1" si="211"/>
        <v>3</v>
      </c>
      <c r="AHJ13">
        <f t="shared" ca="1" si="211"/>
        <v>3</v>
      </c>
      <c r="AHK13">
        <f t="shared" ca="1" si="211"/>
        <v>3</v>
      </c>
      <c r="AHL13">
        <f t="shared" ca="1" si="211"/>
        <v>3</v>
      </c>
      <c r="AHM13">
        <f t="shared" ca="1" si="211"/>
        <v>3</v>
      </c>
      <c r="AHN13">
        <f t="shared" ca="1" si="211"/>
        <v>3</v>
      </c>
      <c r="AHO13">
        <f t="shared" ref="AHO13:AJZ13" ca="1" si="212">$B13+IF(AHO$7&lt;ADVn_off_before_on_ns,1,IF(AHO$7&lt;ADVn_Rd_off_time_ns,0,1))</f>
        <v>3</v>
      </c>
      <c r="AHP13">
        <f t="shared" ca="1" si="212"/>
        <v>3</v>
      </c>
      <c r="AHQ13">
        <f t="shared" ca="1" si="212"/>
        <v>3</v>
      </c>
      <c r="AHR13">
        <f t="shared" ca="1" si="212"/>
        <v>3</v>
      </c>
      <c r="AHS13">
        <f t="shared" ca="1" si="212"/>
        <v>3</v>
      </c>
      <c r="AHT13">
        <f t="shared" ca="1" si="212"/>
        <v>3</v>
      </c>
      <c r="AHU13">
        <f t="shared" ca="1" si="212"/>
        <v>3</v>
      </c>
      <c r="AHV13">
        <f t="shared" ca="1" si="212"/>
        <v>3</v>
      </c>
      <c r="AHW13">
        <f t="shared" ca="1" si="212"/>
        <v>3</v>
      </c>
      <c r="AHX13">
        <f t="shared" ca="1" si="212"/>
        <v>3</v>
      </c>
      <c r="AHY13">
        <f t="shared" ca="1" si="212"/>
        <v>3</v>
      </c>
      <c r="AHZ13">
        <f t="shared" ca="1" si="212"/>
        <v>3</v>
      </c>
      <c r="AIA13">
        <f t="shared" ca="1" si="212"/>
        <v>3</v>
      </c>
      <c r="AIB13">
        <f t="shared" ca="1" si="212"/>
        <v>3</v>
      </c>
      <c r="AIC13">
        <f t="shared" ca="1" si="212"/>
        <v>3</v>
      </c>
      <c r="AID13">
        <f t="shared" ca="1" si="212"/>
        <v>3</v>
      </c>
      <c r="AIE13">
        <f t="shared" ca="1" si="212"/>
        <v>3</v>
      </c>
      <c r="AIF13">
        <f t="shared" ca="1" si="212"/>
        <v>3</v>
      </c>
      <c r="AIG13">
        <f t="shared" ca="1" si="212"/>
        <v>3</v>
      </c>
      <c r="AIH13">
        <f t="shared" ca="1" si="212"/>
        <v>3</v>
      </c>
      <c r="AII13">
        <f t="shared" ca="1" si="212"/>
        <v>3</v>
      </c>
      <c r="AIJ13">
        <f t="shared" ca="1" si="212"/>
        <v>3</v>
      </c>
      <c r="AIK13">
        <f t="shared" ca="1" si="212"/>
        <v>3</v>
      </c>
      <c r="AIL13">
        <f t="shared" ca="1" si="212"/>
        <v>3</v>
      </c>
      <c r="AIM13">
        <f t="shared" ca="1" si="212"/>
        <v>3</v>
      </c>
      <c r="AIN13">
        <f t="shared" ca="1" si="212"/>
        <v>3</v>
      </c>
      <c r="AIO13">
        <f t="shared" ca="1" si="212"/>
        <v>3</v>
      </c>
      <c r="AIP13">
        <f t="shared" ca="1" si="212"/>
        <v>3</v>
      </c>
      <c r="AIQ13">
        <f t="shared" ca="1" si="212"/>
        <v>3</v>
      </c>
      <c r="AIR13">
        <f t="shared" ca="1" si="212"/>
        <v>3</v>
      </c>
      <c r="AIS13">
        <f t="shared" ca="1" si="212"/>
        <v>3</v>
      </c>
      <c r="AIT13">
        <f t="shared" ca="1" si="212"/>
        <v>3</v>
      </c>
      <c r="AIU13">
        <f t="shared" ca="1" si="212"/>
        <v>3</v>
      </c>
      <c r="AIV13">
        <f t="shared" ca="1" si="212"/>
        <v>3</v>
      </c>
      <c r="AIW13">
        <f t="shared" ca="1" si="212"/>
        <v>3</v>
      </c>
      <c r="AIX13">
        <f t="shared" ca="1" si="212"/>
        <v>3</v>
      </c>
      <c r="AIY13">
        <f t="shared" ca="1" si="212"/>
        <v>3</v>
      </c>
      <c r="AIZ13">
        <f t="shared" ca="1" si="212"/>
        <v>3</v>
      </c>
      <c r="AJA13">
        <f t="shared" ca="1" si="212"/>
        <v>3</v>
      </c>
      <c r="AJB13">
        <f t="shared" ca="1" si="212"/>
        <v>3</v>
      </c>
      <c r="AJC13">
        <f t="shared" ca="1" si="212"/>
        <v>3</v>
      </c>
      <c r="AJD13">
        <f t="shared" ca="1" si="212"/>
        <v>3</v>
      </c>
      <c r="AJE13">
        <f t="shared" ca="1" si="212"/>
        <v>3</v>
      </c>
      <c r="AJF13">
        <f t="shared" ca="1" si="212"/>
        <v>3</v>
      </c>
      <c r="AJG13">
        <f t="shared" ca="1" si="212"/>
        <v>3</v>
      </c>
      <c r="AJH13">
        <f t="shared" ca="1" si="212"/>
        <v>3</v>
      </c>
      <c r="AJI13">
        <f t="shared" ca="1" si="212"/>
        <v>3</v>
      </c>
      <c r="AJJ13">
        <f t="shared" ca="1" si="212"/>
        <v>3</v>
      </c>
      <c r="AJK13">
        <f t="shared" ca="1" si="212"/>
        <v>3</v>
      </c>
      <c r="AJL13">
        <f t="shared" ca="1" si="212"/>
        <v>3</v>
      </c>
      <c r="AJM13">
        <f t="shared" ca="1" si="212"/>
        <v>3</v>
      </c>
      <c r="AJN13">
        <f t="shared" ca="1" si="212"/>
        <v>3</v>
      </c>
      <c r="AJO13">
        <f t="shared" ca="1" si="212"/>
        <v>3</v>
      </c>
      <c r="AJP13">
        <f t="shared" ca="1" si="212"/>
        <v>3</v>
      </c>
      <c r="AJQ13">
        <f t="shared" ca="1" si="212"/>
        <v>3</v>
      </c>
      <c r="AJR13">
        <f t="shared" ca="1" si="212"/>
        <v>3</v>
      </c>
      <c r="AJS13">
        <f t="shared" ca="1" si="212"/>
        <v>3</v>
      </c>
      <c r="AJT13">
        <f t="shared" ca="1" si="212"/>
        <v>3</v>
      </c>
      <c r="AJU13">
        <f t="shared" ca="1" si="212"/>
        <v>3</v>
      </c>
      <c r="AJV13">
        <f t="shared" ca="1" si="212"/>
        <v>3</v>
      </c>
      <c r="AJW13">
        <f t="shared" ca="1" si="212"/>
        <v>3</v>
      </c>
      <c r="AJX13">
        <f t="shared" ca="1" si="212"/>
        <v>3</v>
      </c>
      <c r="AJY13">
        <f t="shared" ca="1" si="212"/>
        <v>3</v>
      </c>
      <c r="AJZ13">
        <f t="shared" ca="1" si="212"/>
        <v>3</v>
      </c>
      <c r="AKA13">
        <f t="shared" ref="AKA13:AML13" ca="1" si="213">$B13+IF(AKA$7&lt;ADVn_off_before_on_ns,1,IF(AKA$7&lt;ADVn_Rd_off_time_ns,0,1))</f>
        <v>3</v>
      </c>
      <c r="AKB13">
        <f t="shared" ca="1" si="213"/>
        <v>3</v>
      </c>
      <c r="AKC13">
        <f t="shared" ca="1" si="213"/>
        <v>3</v>
      </c>
      <c r="AKD13">
        <f t="shared" ca="1" si="213"/>
        <v>3</v>
      </c>
      <c r="AKE13">
        <f t="shared" ca="1" si="213"/>
        <v>3</v>
      </c>
      <c r="AKF13">
        <f t="shared" ca="1" si="213"/>
        <v>3</v>
      </c>
      <c r="AKG13">
        <f t="shared" ca="1" si="213"/>
        <v>3</v>
      </c>
      <c r="AKH13">
        <f t="shared" ca="1" si="213"/>
        <v>3</v>
      </c>
      <c r="AKI13">
        <f t="shared" ca="1" si="213"/>
        <v>3</v>
      </c>
      <c r="AKJ13">
        <f t="shared" ca="1" si="213"/>
        <v>3</v>
      </c>
      <c r="AKK13">
        <f t="shared" ca="1" si="213"/>
        <v>3</v>
      </c>
      <c r="AKL13">
        <f t="shared" ca="1" si="213"/>
        <v>3</v>
      </c>
      <c r="AKM13">
        <f t="shared" ca="1" si="213"/>
        <v>3</v>
      </c>
      <c r="AKN13">
        <f t="shared" ca="1" si="213"/>
        <v>3</v>
      </c>
      <c r="AKO13">
        <f t="shared" ca="1" si="213"/>
        <v>3</v>
      </c>
      <c r="AKP13">
        <f t="shared" ca="1" si="213"/>
        <v>3</v>
      </c>
      <c r="AKQ13">
        <f t="shared" ca="1" si="213"/>
        <v>3</v>
      </c>
      <c r="AKR13">
        <f t="shared" ca="1" si="213"/>
        <v>3</v>
      </c>
      <c r="AKS13">
        <f t="shared" ca="1" si="213"/>
        <v>3</v>
      </c>
      <c r="AKT13">
        <f t="shared" ca="1" si="213"/>
        <v>3</v>
      </c>
      <c r="AKU13">
        <f t="shared" ca="1" si="213"/>
        <v>3</v>
      </c>
      <c r="AKV13">
        <f t="shared" ca="1" si="213"/>
        <v>3</v>
      </c>
      <c r="AKW13">
        <f t="shared" ca="1" si="213"/>
        <v>3</v>
      </c>
      <c r="AKX13">
        <f t="shared" ca="1" si="213"/>
        <v>3</v>
      </c>
      <c r="AKY13">
        <f t="shared" ca="1" si="213"/>
        <v>3</v>
      </c>
      <c r="AKZ13">
        <f t="shared" ca="1" si="213"/>
        <v>3</v>
      </c>
      <c r="ALA13">
        <f t="shared" ca="1" si="213"/>
        <v>3</v>
      </c>
      <c r="ALB13">
        <f t="shared" ca="1" si="213"/>
        <v>3</v>
      </c>
      <c r="ALC13">
        <f t="shared" ca="1" si="213"/>
        <v>3</v>
      </c>
      <c r="ALD13">
        <f t="shared" ca="1" si="213"/>
        <v>3</v>
      </c>
      <c r="ALE13">
        <f t="shared" ca="1" si="213"/>
        <v>3</v>
      </c>
      <c r="ALF13">
        <f t="shared" ca="1" si="213"/>
        <v>3</v>
      </c>
      <c r="ALG13">
        <f t="shared" ca="1" si="213"/>
        <v>3</v>
      </c>
      <c r="ALH13">
        <f t="shared" ca="1" si="213"/>
        <v>3</v>
      </c>
      <c r="ALI13">
        <f t="shared" ca="1" si="213"/>
        <v>3</v>
      </c>
      <c r="ALJ13">
        <f t="shared" ca="1" si="213"/>
        <v>3</v>
      </c>
      <c r="ALK13">
        <f t="shared" ca="1" si="213"/>
        <v>3</v>
      </c>
      <c r="ALL13">
        <f t="shared" ca="1" si="213"/>
        <v>3</v>
      </c>
      <c r="ALM13">
        <f t="shared" ca="1" si="213"/>
        <v>3</v>
      </c>
      <c r="ALN13">
        <f t="shared" ca="1" si="213"/>
        <v>3</v>
      </c>
      <c r="ALO13">
        <f t="shared" ca="1" si="213"/>
        <v>3</v>
      </c>
      <c r="ALP13">
        <f t="shared" ca="1" si="213"/>
        <v>3</v>
      </c>
      <c r="ALQ13">
        <f t="shared" ca="1" si="213"/>
        <v>3</v>
      </c>
      <c r="ALR13">
        <f t="shared" ca="1" si="213"/>
        <v>3</v>
      </c>
      <c r="ALS13">
        <f t="shared" ca="1" si="213"/>
        <v>3</v>
      </c>
      <c r="ALT13">
        <f t="shared" ca="1" si="213"/>
        <v>3</v>
      </c>
      <c r="ALU13">
        <f t="shared" ca="1" si="213"/>
        <v>3</v>
      </c>
      <c r="ALV13">
        <f t="shared" ca="1" si="213"/>
        <v>3</v>
      </c>
      <c r="ALW13">
        <f t="shared" ca="1" si="213"/>
        <v>3</v>
      </c>
      <c r="ALX13">
        <f t="shared" ca="1" si="213"/>
        <v>3</v>
      </c>
      <c r="ALY13">
        <f t="shared" ca="1" si="213"/>
        <v>3</v>
      </c>
      <c r="ALZ13">
        <f t="shared" ca="1" si="213"/>
        <v>3</v>
      </c>
      <c r="AMA13">
        <f t="shared" ca="1" si="213"/>
        <v>3</v>
      </c>
      <c r="AMB13">
        <f t="shared" ca="1" si="213"/>
        <v>3</v>
      </c>
      <c r="AMC13">
        <f t="shared" ca="1" si="213"/>
        <v>3</v>
      </c>
      <c r="AMD13">
        <f t="shared" ca="1" si="213"/>
        <v>3</v>
      </c>
      <c r="AME13">
        <f t="shared" ca="1" si="213"/>
        <v>3</v>
      </c>
      <c r="AMF13">
        <f t="shared" ca="1" si="213"/>
        <v>3</v>
      </c>
      <c r="AMG13">
        <f t="shared" ca="1" si="213"/>
        <v>3</v>
      </c>
      <c r="AMH13">
        <f t="shared" ca="1" si="213"/>
        <v>3</v>
      </c>
      <c r="AMI13">
        <f t="shared" ca="1" si="213"/>
        <v>3</v>
      </c>
      <c r="AMJ13">
        <f t="shared" ca="1" si="213"/>
        <v>3</v>
      </c>
      <c r="AMK13">
        <f t="shared" ca="1" si="213"/>
        <v>3</v>
      </c>
      <c r="AML13">
        <f t="shared" ca="1" si="213"/>
        <v>3</v>
      </c>
      <c r="AMM13">
        <f t="shared" ref="AMM13:AOX13" ca="1" si="214">$B13+IF(AMM$7&lt;ADVn_off_before_on_ns,1,IF(AMM$7&lt;ADVn_Rd_off_time_ns,0,1))</f>
        <v>3</v>
      </c>
      <c r="AMN13">
        <f t="shared" ca="1" si="214"/>
        <v>3</v>
      </c>
      <c r="AMO13">
        <f t="shared" ca="1" si="214"/>
        <v>3</v>
      </c>
      <c r="AMP13">
        <f t="shared" ca="1" si="214"/>
        <v>3</v>
      </c>
      <c r="AMQ13">
        <f t="shared" ca="1" si="214"/>
        <v>3</v>
      </c>
      <c r="AMR13">
        <f t="shared" ca="1" si="214"/>
        <v>3</v>
      </c>
      <c r="AMS13">
        <f t="shared" ca="1" si="214"/>
        <v>3</v>
      </c>
      <c r="AMT13">
        <f t="shared" ca="1" si="214"/>
        <v>3</v>
      </c>
      <c r="AMU13">
        <f t="shared" ca="1" si="214"/>
        <v>3</v>
      </c>
      <c r="AMV13">
        <f t="shared" ca="1" si="214"/>
        <v>3</v>
      </c>
      <c r="AMW13">
        <f t="shared" ca="1" si="214"/>
        <v>3</v>
      </c>
      <c r="AMX13">
        <f t="shared" ca="1" si="214"/>
        <v>3</v>
      </c>
      <c r="AMY13">
        <f t="shared" ca="1" si="214"/>
        <v>3</v>
      </c>
      <c r="AMZ13">
        <f t="shared" ca="1" si="214"/>
        <v>3</v>
      </c>
      <c r="ANA13">
        <f t="shared" ca="1" si="214"/>
        <v>3</v>
      </c>
      <c r="ANB13">
        <f t="shared" ca="1" si="214"/>
        <v>3</v>
      </c>
      <c r="ANC13">
        <f t="shared" ca="1" si="214"/>
        <v>3</v>
      </c>
      <c r="AND13">
        <f t="shared" ca="1" si="214"/>
        <v>3</v>
      </c>
      <c r="ANE13">
        <f t="shared" ca="1" si="214"/>
        <v>3</v>
      </c>
      <c r="ANF13">
        <f t="shared" ca="1" si="214"/>
        <v>3</v>
      </c>
      <c r="ANG13">
        <f t="shared" ca="1" si="214"/>
        <v>3</v>
      </c>
      <c r="ANH13">
        <f t="shared" ca="1" si="214"/>
        <v>3</v>
      </c>
      <c r="ANI13">
        <f t="shared" ca="1" si="214"/>
        <v>3</v>
      </c>
      <c r="ANJ13">
        <f t="shared" ca="1" si="214"/>
        <v>3</v>
      </c>
      <c r="ANK13">
        <f t="shared" ca="1" si="214"/>
        <v>3</v>
      </c>
      <c r="ANL13">
        <f t="shared" ca="1" si="214"/>
        <v>3</v>
      </c>
      <c r="ANM13">
        <f t="shared" ca="1" si="214"/>
        <v>3</v>
      </c>
      <c r="ANN13">
        <f t="shared" ca="1" si="214"/>
        <v>3</v>
      </c>
      <c r="ANO13">
        <f t="shared" ca="1" si="214"/>
        <v>3</v>
      </c>
      <c r="ANP13">
        <f t="shared" ca="1" si="214"/>
        <v>3</v>
      </c>
      <c r="ANQ13">
        <f t="shared" ca="1" si="214"/>
        <v>3</v>
      </c>
      <c r="ANR13">
        <f t="shared" ca="1" si="214"/>
        <v>3</v>
      </c>
      <c r="ANS13">
        <f t="shared" ca="1" si="214"/>
        <v>3</v>
      </c>
      <c r="ANT13">
        <f t="shared" ca="1" si="214"/>
        <v>3</v>
      </c>
      <c r="ANU13">
        <f t="shared" ca="1" si="214"/>
        <v>3</v>
      </c>
      <c r="ANV13">
        <f t="shared" ca="1" si="214"/>
        <v>3</v>
      </c>
      <c r="ANW13">
        <f t="shared" ca="1" si="214"/>
        <v>3</v>
      </c>
      <c r="ANX13">
        <f t="shared" ca="1" si="214"/>
        <v>3</v>
      </c>
      <c r="ANY13">
        <f t="shared" ca="1" si="214"/>
        <v>3</v>
      </c>
      <c r="ANZ13">
        <f t="shared" ca="1" si="214"/>
        <v>3</v>
      </c>
      <c r="AOA13">
        <f t="shared" ca="1" si="214"/>
        <v>3</v>
      </c>
      <c r="AOB13">
        <f t="shared" ca="1" si="214"/>
        <v>3</v>
      </c>
      <c r="AOC13">
        <f t="shared" ca="1" si="214"/>
        <v>3</v>
      </c>
      <c r="AOD13">
        <f t="shared" ca="1" si="214"/>
        <v>3</v>
      </c>
      <c r="AOE13">
        <f t="shared" ca="1" si="214"/>
        <v>3</v>
      </c>
      <c r="AOF13">
        <f t="shared" ca="1" si="214"/>
        <v>3</v>
      </c>
      <c r="AOG13">
        <f t="shared" ca="1" si="214"/>
        <v>3</v>
      </c>
      <c r="AOH13">
        <f t="shared" ca="1" si="214"/>
        <v>3</v>
      </c>
      <c r="AOI13">
        <f t="shared" ca="1" si="214"/>
        <v>3</v>
      </c>
      <c r="AOJ13">
        <f t="shared" ca="1" si="214"/>
        <v>3</v>
      </c>
      <c r="AOK13">
        <f t="shared" ca="1" si="214"/>
        <v>3</v>
      </c>
      <c r="AOL13">
        <f t="shared" ca="1" si="214"/>
        <v>3</v>
      </c>
      <c r="AOM13">
        <f t="shared" ca="1" si="214"/>
        <v>3</v>
      </c>
      <c r="AON13">
        <f t="shared" ca="1" si="214"/>
        <v>3</v>
      </c>
      <c r="AOO13">
        <f t="shared" ca="1" si="214"/>
        <v>3</v>
      </c>
      <c r="AOP13">
        <f t="shared" ca="1" si="214"/>
        <v>3</v>
      </c>
      <c r="AOQ13">
        <f t="shared" ca="1" si="214"/>
        <v>3</v>
      </c>
      <c r="AOR13">
        <f t="shared" ca="1" si="214"/>
        <v>3</v>
      </c>
      <c r="AOS13">
        <f t="shared" ca="1" si="214"/>
        <v>3</v>
      </c>
      <c r="AOT13">
        <f t="shared" ca="1" si="214"/>
        <v>3</v>
      </c>
      <c r="AOU13">
        <f t="shared" ca="1" si="214"/>
        <v>3</v>
      </c>
      <c r="AOV13">
        <f t="shared" ca="1" si="214"/>
        <v>3</v>
      </c>
      <c r="AOW13">
        <f t="shared" ca="1" si="214"/>
        <v>3</v>
      </c>
      <c r="AOX13">
        <f t="shared" ca="1" si="214"/>
        <v>3</v>
      </c>
      <c r="AOY13">
        <f t="shared" ref="AOY13:ARJ13" ca="1" si="215">$B13+IF(AOY$7&lt;ADVn_off_before_on_ns,1,IF(AOY$7&lt;ADVn_Rd_off_time_ns,0,1))</f>
        <v>3</v>
      </c>
      <c r="AOZ13">
        <f t="shared" ca="1" si="215"/>
        <v>3</v>
      </c>
      <c r="APA13">
        <f t="shared" ca="1" si="215"/>
        <v>3</v>
      </c>
      <c r="APB13">
        <f t="shared" ca="1" si="215"/>
        <v>3</v>
      </c>
      <c r="APC13">
        <f t="shared" ca="1" si="215"/>
        <v>3</v>
      </c>
      <c r="APD13">
        <f t="shared" ca="1" si="215"/>
        <v>3</v>
      </c>
      <c r="APE13">
        <f t="shared" ca="1" si="215"/>
        <v>3</v>
      </c>
      <c r="APF13">
        <f t="shared" ca="1" si="215"/>
        <v>3</v>
      </c>
      <c r="APG13">
        <f t="shared" ca="1" si="215"/>
        <v>3</v>
      </c>
      <c r="APH13">
        <f t="shared" ca="1" si="215"/>
        <v>3</v>
      </c>
      <c r="API13">
        <f t="shared" ca="1" si="215"/>
        <v>3</v>
      </c>
      <c r="APJ13">
        <f t="shared" ca="1" si="215"/>
        <v>3</v>
      </c>
      <c r="APK13">
        <f t="shared" ca="1" si="215"/>
        <v>3</v>
      </c>
      <c r="APL13">
        <f t="shared" ca="1" si="215"/>
        <v>3</v>
      </c>
      <c r="APM13">
        <f t="shared" ca="1" si="215"/>
        <v>3</v>
      </c>
      <c r="APN13">
        <f t="shared" ca="1" si="215"/>
        <v>3</v>
      </c>
      <c r="APO13">
        <f t="shared" ca="1" si="215"/>
        <v>3</v>
      </c>
      <c r="APP13">
        <f t="shared" ca="1" si="215"/>
        <v>3</v>
      </c>
      <c r="APQ13">
        <f t="shared" ca="1" si="215"/>
        <v>3</v>
      </c>
      <c r="APR13">
        <f t="shared" ca="1" si="215"/>
        <v>3</v>
      </c>
      <c r="APS13">
        <f t="shared" ca="1" si="215"/>
        <v>3</v>
      </c>
      <c r="APT13">
        <f t="shared" ca="1" si="215"/>
        <v>3</v>
      </c>
      <c r="APU13">
        <f t="shared" ca="1" si="215"/>
        <v>3</v>
      </c>
      <c r="APV13">
        <f t="shared" ca="1" si="215"/>
        <v>3</v>
      </c>
      <c r="APW13">
        <f t="shared" ca="1" si="215"/>
        <v>3</v>
      </c>
      <c r="APX13">
        <f t="shared" ca="1" si="215"/>
        <v>3</v>
      </c>
      <c r="APY13">
        <f t="shared" ca="1" si="215"/>
        <v>3</v>
      </c>
      <c r="APZ13">
        <f t="shared" ca="1" si="215"/>
        <v>3</v>
      </c>
      <c r="AQA13">
        <f t="shared" ca="1" si="215"/>
        <v>3</v>
      </c>
      <c r="AQB13">
        <f t="shared" ca="1" si="215"/>
        <v>3</v>
      </c>
      <c r="AQC13">
        <f t="shared" ca="1" si="215"/>
        <v>3</v>
      </c>
      <c r="AQD13">
        <f t="shared" ca="1" si="215"/>
        <v>3</v>
      </c>
      <c r="AQE13">
        <f t="shared" ca="1" si="215"/>
        <v>3</v>
      </c>
      <c r="AQF13">
        <f t="shared" ca="1" si="215"/>
        <v>3</v>
      </c>
      <c r="AQG13">
        <f t="shared" ca="1" si="215"/>
        <v>3</v>
      </c>
      <c r="AQH13">
        <f t="shared" ca="1" si="215"/>
        <v>3</v>
      </c>
      <c r="AQI13">
        <f t="shared" ca="1" si="215"/>
        <v>3</v>
      </c>
      <c r="AQJ13">
        <f t="shared" ca="1" si="215"/>
        <v>3</v>
      </c>
      <c r="AQK13">
        <f t="shared" ca="1" si="215"/>
        <v>3</v>
      </c>
      <c r="AQL13">
        <f t="shared" ca="1" si="215"/>
        <v>3</v>
      </c>
      <c r="AQM13">
        <f t="shared" ca="1" si="215"/>
        <v>3</v>
      </c>
      <c r="AQN13">
        <f t="shared" ca="1" si="215"/>
        <v>3</v>
      </c>
      <c r="AQO13">
        <f t="shared" ca="1" si="215"/>
        <v>3</v>
      </c>
      <c r="AQP13">
        <f t="shared" ca="1" si="215"/>
        <v>3</v>
      </c>
      <c r="AQQ13">
        <f t="shared" ca="1" si="215"/>
        <v>3</v>
      </c>
      <c r="AQR13">
        <f t="shared" ca="1" si="215"/>
        <v>3</v>
      </c>
      <c r="AQS13">
        <f t="shared" ca="1" si="215"/>
        <v>3</v>
      </c>
      <c r="AQT13">
        <f t="shared" ca="1" si="215"/>
        <v>3</v>
      </c>
      <c r="AQU13">
        <f t="shared" ca="1" si="215"/>
        <v>3</v>
      </c>
      <c r="AQV13">
        <f t="shared" ca="1" si="215"/>
        <v>3</v>
      </c>
      <c r="AQW13">
        <f t="shared" ca="1" si="215"/>
        <v>3</v>
      </c>
      <c r="AQX13">
        <f t="shared" ca="1" si="215"/>
        <v>3</v>
      </c>
      <c r="AQY13">
        <f t="shared" ca="1" si="215"/>
        <v>3</v>
      </c>
      <c r="AQZ13">
        <f t="shared" ca="1" si="215"/>
        <v>3</v>
      </c>
      <c r="ARA13">
        <f t="shared" ca="1" si="215"/>
        <v>3</v>
      </c>
      <c r="ARB13">
        <f t="shared" ca="1" si="215"/>
        <v>3</v>
      </c>
      <c r="ARC13">
        <f t="shared" ca="1" si="215"/>
        <v>3</v>
      </c>
      <c r="ARD13">
        <f t="shared" ca="1" si="215"/>
        <v>3</v>
      </c>
      <c r="ARE13">
        <f t="shared" ca="1" si="215"/>
        <v>3</v>
      </c>
      <c r="ARF13">
        <f t="shared" ca="1" si="215"/>
        <v>3</v>
      </c>
      <c r="ARG13">
        <f t="shared" ca="1" si="215"/>
        <v>3</v>
      </c>
      <c r="ARH13">
        <f t="shared" ca="1" si="215"/>
        <v>3</v>
      </c>
      <c r="ARI13">
        <f t="shared" ca="1" si="215"/>
        <v>3</v>
      </c>
      <c r="ARJ13">
        <f t="shared" ca="1" si="215"/>
        <v>3</v>
      </c>
      <c r="ARK13">
        <f t="shared" ref="ARK13:ATV13" ca="1" si="216">$B13+IF(ARK$7&lt;ADVn_off_before_on_ns,1,IF(ARK$7&lt;ADVn_Rd_off_time_ns,0,1))</f>
        <v>3</v>
      </c>
      <c r="ARL13">
        <f t="shared" ca="1" si="216"/>
        <v>3</v>
      </c>
      <c r="ARM13">
        <f t="shared" ca="1" si="216"/>
        <v>3</v>
      </c>
      <c r="ARN13">
        <f t="shared" ca="1" si="216"/>
        <v>3</v>
      </c>
      <c r="ARO13">
        <f t="shared" ca="1" si="216"/>
        <v>3</v>
      </c>
      <c r="ARP13">
        <f t="shared" ca="1" si="216"/>
        <v>3</v>
      </c>
      <c r="ARQ13">
        <f t="shared" ca="1" si="216"/>
        <v>3</v>
      </c>
      <c r="ARR13">
        <f t="shared" ca="1" si="216"/>
        <v>3</v>
      </c>
      <c r="ARS13">
        <f t="shared" ca="1" si="216"/>
        <v>3</v>
      </c>
      <c r="ART13">
        <f t="shared" ca="1" si="216"/>
        <v>3</v>
      </c>
      <c r="ARU13">
        <f t="shared" ca="1" si="216"/>
        <v>3</v>
      </c>
      <c r="ARV13">
        <f t="shared" ca="1" si="216"/>
        <v>3</v>
      </c>
      <c r="ARW13">
        <f t="shared" ca="1" si="216"/>
        <v>3</v>
      </c>
      <c r="ARX13">
        <f t="shared" ca="1" si="216"/>
        <v>3</v>
      </c>
      <c r="ARY13">
        <f t="shared" ca="1" si="216"/>
        <v>3</v>
      </c>
      <c r="ARZ13">
        <f t="shared" ca="1" si="216"/>
        <v>3</v>
      </c>
      <c r="ASA13">
        <f t="shared" ca="1" si="216"/>
        <v>3</v>
      </c>
      <c r="ASB13">
        <f t="shared" ca="1" si="216"/>
        <v>3</v>
      </c>
      <c r="ASC13">
        <f t="shared" ca="1" si="216"/>
        <v>3</v>
      </c>
      <c r="ASD13">
        <f t="shared" ca="1" si="216"/>
        <v>3</v>
      </c>
      <c r="ASE13">
        <f t="shared" ca="1" si="216"/>
        <v>3</v>
      </c>
      <c r="ASF13">
        <f t="shared" ca="1" si="216"/>
        <v>3</v>
      </c>
      <c r="ASG13">
        <f t="shared" ca="1" si="216"/>
        <v>3</v>
      </c>
      <c r="ASH13">
        <f t="shared" ca="1" si="216"/>
        <v>3</v>
      </c>
      <c r="ASI13">
        <f t="shared" ca="1" si="216"/>
        <v>3</v>
      </c>
      <c r="ASJ13">
        <f t="shared" ca="1" si="216"/>
        <v>3</v>
      </c>
      <c r="ASK13">
        <f t="shared" ca="1" si="216"/>
        <v>3</v>
      </c>
      <c r="ASL13">
        <f t="shared" ca="1" si="216"/>
        <v>3</v>
      </c>
      <c r="ASM13">
        <f t="shared" ca="1" si="216"/>
        <v>3</v>
      </c>
      <c r="ASN13">
        <f t="shared" ca="1" si="216"/>
        <v>3</v>
      </c>
      <c r="ASO13">
        <f t="shared" ca="1" si="216"/>
        <v>3</v>
      </c>
      <c r="ASP13">
        <f t="shared" ca="1" si="216"/>
        <v>3</v>
      </c>
      <c r="ASQ13">
        <f t="shared" ca="1" si="216"/>
        <v>3</v>
      </c>
      <c r="ASR13">
        <f t="shared" ca="1" si="216"/>
        <v>3</v>
      </c>
      <c r="ASS13">
        <f t="shared" ca="1" si="216"/>
        <v>3</v>
      </c>
      <c r="AST13">
        <f t="shared" ca="1" si="216"/>
        <v>3</v>
      </c>
      <c r="ASU13">
        <f t="shared" ca="1" si="216"/>
        <v>3</v>
      </c>
      <c r="ASV13">
        <f t="shared" ca="1" si="216"/>
        <v>3</v>
      </c>
      <c r="ASW13">
        <f t="shared" ca="1" si="216"/>
        <v>3</v>
      </c>
      <c r="ASX13">
        <f t="shared" ca="1" si="216"/>
        <v>3</v>
      </c>
      <c r="ASY13">
        <f t="shared" ca="1" si="216"/>
        <v>3</v>
      </c>
      <c r="ASZ13">
        <f t="shared" ca="1" si="216"/>
        <v>3</v>
      </c>
      <c r="ATA13">
        <f t="shared" ca="1" si="216"/>
        <v>3</v>
      </c>
      <c r="ATB13">
        <f t="shared" ca="1" si="216"/>
        <v>3</v>
      </c>
      <c r="ATC13">
        <f t="shared" ca="1" si="216"/>
        <v>3</v>
      </c>
      <c r="ATD13">
        <f t="shared" ca="1" si="216"/>
        <v>3</v>
      </c>
      <c r="ATE13">
        <f t="shared" ca="1" si="216"/>
        <v>3</v>
      </c>
      <c r="ATF13">
        <f t="shared" ca="1" si="216"/>
        <v>3</v>
      </c>
      <c r="ATG13">
        <f t="shared" ca="1" si="216"/>
        <v>3</v>
      </c>
      <c r="ATH13">
        <f t="shared" ca="1" si="216"/>
        <v>3</v>
      </c>
      <c r="ATI13">
        <f t="shared" ca="1" si="216"/>
        <v>3</v>
      </c>
      <c r="ATJ13">
        <f t="shared" ca="1" si="216"/>
        <v>3</v>
      </c>
      <c r="ATK13">
        <f t="shared" ca="1" si="216"/>
        <v>3</v>
      </c>
      <c r="ATL13">
        <f t="shared" ca="1" si="216"/>
        <v>3</v>
      </c>
      <c r="ATM13">
        <f t="shared" ca="1" si="216"/>
        <v>3</v>
      </c>
      <c r="ATN13">
        <f t="shared" ca="1" si="216"/>
        <v>3</v>
      </c>
      <c r="ATO13">
        <f t="shared" ca="1" si="216"/>
        <v>3</v>
      </c>
      <c r="ATP13">
        <f t="shared" ca="1" si="216"/>
        <v>3</v>
      </c>
      <c r="ATQ13">
        <f t="shared" ca="1" si="216"/>
        <v>3</v>
      </c>
      <c r="ATR13">
        <f t="shared" ca="1" si="216"/>
        <v>3</v>
      </c>
      <c r="ATS13">
        <f t="shared" ca="1" si="216"/>
        <v>3</v>
      </c>
      <c r="ATT13">
        <f t="shared" ca="1" si="216"/>
        <v>3</v>
      </c>
      <c r="ATU13">
        <f t="shared" ca="1" si="216"/>
        <v>3</v>
      </c>
      <c r="ATV13">
        <f t="shared" ca="1" si="216"/>
        <v>3</v>
      </c>
      <c r="ATW13">
        <f t="shared" ref="ATW13:AWH13" ca="1" si="217">$B13+IF(ATW$7&lt;ADVn_off_before_on_ns,1,IF(ATW$7&lt;ADVn_Rd_off_time_ns,0,1))</f>
        <v>3</v>
      </c>
      <c r="ATX13">
        <f t="shared" ca="1" si="217"/>
        <v>3</v>
      </c>
      <c r="ATY13">
        <f t="shared" ca="1" si="217"/>
        <v>3</v>
      </c>
      <c r="ATZ13">
        <f t="shared" ca="1" si="217"/>
        <v>3</v>
      </c>
      <c r="AUA13">
        <f t="shared" ca="1" si="217"/>
        <v>3</v>
      </c>
      <c r="AUB13">
        <f t="shared" ca="1" si="217"/>
        <v>3</v>
      </c>
      <c r="AUC13">
        <f t="shared" ca="1" si="217"/>
        <v>3</v>
      </c>
      <c r="AUD13">
        <f t="shared" ca="1" si="217"/>
        <v>3</v>
      </c>
      <c r="AUE13">
        <f t="shared" ca="1" si="217"/>
        <v>3</v>
      </c>
      <c r="AUF13">
        <f t="shared" ca="1" si="217"/>
        <v>3</v>
      </c>
      <c r="AUG13">
        <f t="shared" ca="1" si="217"/>
        <v>3</v>
      </c>
      <c r="AUH13">
        <f t="shared" ca="1" si="217"/>
        <v>3</v>
      </c>
      <c r="AUI13">
        <f t="shared" ca="1" si="217"/>
        <v>3</v>
      </c>
      <c r="AUJ13">
        <f t="shared" ca="1" si="217"/>
        <v>3</v>
      </c>
      <c r="AUK13">
        <f t="shared" ca="1" si="217"/>
        <v>3</v>
      </c>
      <c r="AUL13">
        <f t="shared" ca="1" si="217"/>
        <v>3</v>
      </c>
      <c r="AUM13">
        <f t="shared" ca="1" si="217"/>
        <v>3</v>
      </c>
      <c r="AUN13">
        <f t="shared" ca="1" si="217"/>
        <v>3</v>
      </c>
      <c r="AUO13">
        <f t="shared" ca="1" si="217"/>
        <v>3</v>
      </c>
      <c r="AUP13">
        <f t="shared" ca="1" si="217"/>
        <v>3</v>
      </c>
      <c r="AUQ13">
        <f t="shared" ca="1" si="217"/>
        <v>3</v>
      </c>
      <c r="AUR13">
        <f t="shared" ca="1" si="217"/>
        <v>3</v>
      </c>
      <c r="AUS13">
        <f t="shared" ca="1" si="217"/>
        <v>3</v>
      </c>
      <c r="AUT13">
        <f t="shared" ca="1" si="217"/>
        <v>3</v>
      </c>
      <c r="AUU13">
        <f t="shared" ca="1" si="217"/>
        <v>3</v>
      </c>
      <c r="AUV13">
        <f t="shared" ca="1" si="217"/>
        <v>3</v>
      </c>
      <c r="AUW13">
        <f t="shared" ca="1" si="217"/>
        <v>3</v>
      </c>
      <c r="AUX13">
        <f t="shared" ca="1" si="217"/>
        <v>3</v>
      </c>
      <c r="AUY13">
        <f t="shared" ca="1" si="217"/>
        <v>3</v>
      </c>
      <c r="AUZ13">
        <f t="shared" ca="1" si="217"/>
        <v>3</v>
      </c>
      <c r="AVA13">
        <f t="shared" ca="1" si="217"/>
        <v>3</v>
      </c>
      <c r="AVB13">
        <f t="shared" ca="1" si="217"/>
        <v>3</v>
      </c>
      <c r="AVC13">
        <f t="shared" ca="1" si="217"/>
        <v>3</v>
      </c>
      <c r="AVD13">
        <f t="shared" ca="1" si="217"/>
        <v>3</v>
      </c>
      <c r="AVE13">
        <f t="shared" ca="1" si="217"/>
        <v>3</v>
      </c>
      <c r="AVF13">
        <f t="shared" ca="1" si="217"/>
        <v>3</v>
      </c>
      <c r="AVG13">
        <f t="shared" ca="1" si="217"/>
        <v>3</v>
      </c>
      <c r="AVH13">
        <f t="shared" ca="1" si="217"/>
        <v>3</v>
      </c>
      <c r="AVI13">
        <f t="shared" ca="1" si="217"/>
        <v>3</v>
      </c>
      <c r="AVJ13">
        <f t="shared" ca="1" si="217"/>
        <v>3</v>
      </c>
      <c r="AVK13">
        <f t="shared" ca="1" si="217"/>
        <v>3</v>
      </c>
      <c r="AVL13">
        <f t="shared" ca="1" si="217"/>
        <v>3</v>
      </c>
      <c r="AVM13">
        <f t="shared" ca="1" si="217"/>
        <v>3</v>
      </c>
      <c r="AVN13">
        <f t="shared" ca="1" si="217"/>
        <v>3</v>
      </c>
      <c r="AVO13">
        <f t="shared" ca="1" si="217"/>
        <v>3</v>
      </c>
      <c r="AVP13">
        <f t="shared" ca="1" si="217"/>
        <v>3</v>
      </c>
      <c r="AVQ13">
        <f t="shared" ca="1" si="217"/>
        <v>3</v>
      </c>
      <c r="AVR13">
        <f t="shared" ca="1" si="217"/>
        <v>3</v>
      </c>
      <c r="AVS13">
        <f t="shared" ca="1" si="217"/>
        <v>3</v>
      </c>
      <c r="AVT13">
        <f t="shared" ca="1" si="217"/>
        <v>3</v>
      </c>
      <c r="AVU13">
        <f t="shared" ca="1" si="217"/>
        <v>3</v>
      </c>
      <c r="AVV13">
        <f t="shared" ca="1" si="217"/>
        <v>3</v>
      </c>
      <c r="AVW13">
        <f t="shared" ca="1" si="217"/>
        <v>3</v>
      </c>
      <c r="AVX13">
        <f t="shared" ca="1" si="217"/>
        <v>3</v>
      </c>
      <c r="AVY13">
        <f t="shared" ca="1" si="217"/>
        <v>3</v>
      </c>
      <c r="AVZ13">
        <f t="shared" ca="1" si="217"/>
        <v>3</v>
      </c>
      <c r="AWA13">
        <f t="shared" ca="1" si="217"/>
        <v>3</v>
      </c>
      <c r="AWB13">
        <f t="shared" ca="1" si="217"/>
        <v>3</v>
      </c>
      <c r="AWC13">
        <f t="shared" ca="1" si="217"/>
        <v>3</v>
      </c>
      <c r="AWD13">
        <f t="shared" ca="1" si="217"/>
        <v>3</v>
      </c>
      <c r="AWE13">
        <f t="shared" ca="1" si="217"/>
        <v>3</v>
      </c>
      <c r="AWF13">
        <f t="shared" ca="1" si="217"/>
        <v>3</v>
      </c>
      <c r="AWG13">
        <f t="shared" ca="1" si="217"/>
        <v>3</v>
      </c>
      <c r="AWH13">
        <f t="shared" ca="1" si="217"/>
        <v>3</v>
      </c>
      <c r="AWI13">
        <f t="shared" ref="AWI13:AYT13" ca="1" si="218">$B13+IF(AWI$7&lt;ADVn_off_before_on_ns,1,IF(AWI$7&lt;ADVn_Rd_off_time_ns,0,1))</f>
        <v>3</v>
      </c>
      <c r="AWJ13">
        <f t="shared" ca="1" si="218"/>
        <v>3</v>
      </c>
      <c r="AWK13">
        <f t="shared" ca="1" si="218"/>
        <v>3</v>
      </c>
      <c r="AWL13">
        <f t="shared" ca="1" si="218"/>
        <v>3</v>
      </c>
      <c r="AWM13">
        <f t="shared" ca="1" si="218"/>
        <v>3</v>
      </c>
      <c r="AWN13">
        <f t="shared" ca="1" si="218"/>
        <v>3</v>
      </c>
      <c r="AWO13">
        <f t="shared" ca="1" si="218"/>
        <v>3</v>
      </c>
      <c r="AWP13">
        <f t="shared" ca="1" si="218"/>
        <v>3</v>
      </c>
      <c r="AWQ13">
        <f t="shared" ca="1" si="218"/>
        <v>3</v>
      </c>
      <c r="AWR13">
        <f t="shared" ca="1" si="218"/>
        <v>3</v>
      </c>
      <c r="AWS13">
        <f t="shared" ca="1" si="218"/>
        <v>3</v>
      </c>
      <c r="AWT13">
        <f t="shared" ca="1" si="218"/>
        <v>3</v>
      </c>
      <c r="AWU13">
        <f t="shared" ca="1" si="218"/>
        <v>3</v>
      </c>
      <c r="AWV13">
        <f t="shared" ca="1" si="218"/>
        <v>3</v>
      </c>
      <c r="AWW13">
        <f t="shared" ca="1" si="218"/>
        <v>3</v>
      </c>
      <c r="AWX13">
        <f t="shared" ca="1" si="218"/>
        <v>3</v>
      </c>
      <c r="AWY13">
        <f t="shared" ca="1" si="218"/>
        <v>3</v>
      </c>
      <c r="AWZ13">
        <f t="shared" ca="1" si="218"/>
        <v>3</v>
      </c>
      <c r="AXA13">
        <f t="shared" ca="1" si="218"/>
        <v>3</v>
      </c>
      <c r="AXB13">
        <f t="shared" ca="1" si="218"/>
        <v>3</v>
      </c>
      <c r="AXC13">
        <f t="shared" ca="1" si="218"/>
        <v>3</v>
      </c>
      <c r="AXD13">
        <f t="shared" ca="1" si="218"/>
        <v>3</v>
      </c>
      <c r="AXE13">
        <f t="shared" ca="1" si="218"/>
        <v>3</v>
      </c>
      <c r="AXF13">
        <f t="shared" ca="1" si="218"/>
        <v>3</v>
      </c>
      <c r="AXG13">
        <f t="shared" ca="1" si="218"/>
        <v>3</v>
      </c>
      <c r="AXH13">
        <f t="shared" ca="1" si="218"/>
        <v>3</v>
      </c>
      <c r="AXI13">
        <f t="shared" ca="1" si="218"/>
        <v>3</v>
      </c>
      <c r="AXJ13">
        <f t="shared" ca="1" si="218"/>
        <v>3</v>
      </c>
      <c r="AXK13">
        <f t="shared" ca="1" si="218"/>
        <v>3</v>
      </c>
      <c r="AXL13">
        <f t="shared" ca="1" si="218"/>
        <v>3</v>
      </c>
      <c r="AXM13">
        <f t="shared" ca="1" si="218"/>
        <v>3</v>
      </c>
      <c r="AXN13">
        <f t="shared" ca="1" si="218"/>
        <v>3</v>
      </c>
      <c r="AXO13">
        <f t="shared" ca="1" si="218"/>
        <v>3</v>
      </c>
      <c r="AXP13">
        <f t="shared" ca="1" si="218"/>
        <v>3</v>
      </c>
      <c r="AXQ13">
        <f t="shared" ca="1" si="218"/>
        <v>3</v>
      </c>
      <c r="AXR13">
        <f t="shared" ca="1" si="218"/>
        <v>3</v>
      </c>
      <c r="AXS13">
        <f t="shared" ca="1" si="218"/>
        <v>3</v>
      </c>
      <c r="AXT13">
        <f t="shared" ca="1" si="218"/>
        <v>3</v>
      </c>
      <c r="AXU13">
        <f t="shared" ca="1" si="218"/>
        <v>3</v>
      </c>
      <c r="AXV13">
        <f t="shared" ca="1" si="218"/>
        <v>3</v>
      </c>
      <c r="AXW13">
        <f t="shared" ca="1" si="218"/>
        <v>3</v>
      </c>
      <c r="AXX13">
        <f t="shared" ca="1" si="218"/>
        <v>3</v>
      </c>
      <c r="AXY13">
        <f t="shared" ca="1" si="218"/>
        <v>3</v>
      </c>
      <c r="AXZ13">
        <f t="shared" ca="1" si="218"/>
        <v>3</v>
      </c>
      <c r="AYA13">
        <f t="shared" ca="1" si="218"/>
        <v>3</v>
      </c>
      <c r="AYB13">
        <f t="shared" ca="1" si="218"/>
        <v>3</v>
      </c>
      <c r="AYC13">
        <f t="shared" ca="1" si="218"/>
        <v>3</v>
      </c>
      <c r="AYD13">
        <f t="shared" ca="1" si="218"/>
        <v>3</v>
      </c>
      <c r="AYE13">
        <f t="shared" ca="1" si="218"/>
        <v>3</v>
      </c>
      <c r="AYF13">
        <f t="shared" ca="1" si="218"/>
        <v>3</v>
      </c>
      <c r="AYG13">
        <f t="shared" ca="1" si="218"/>
        <v>3</v>
      </c>
      <c r="AYH13">
        <f t="shared" ca="1" si="218"/>
        <v>3</v>
      </c>
      <c r="AYI13">
        <f t="shared" ca="1" si="218"/>
        <v>3</v>
      </c>
      <c r="AYJ13">
        <f t="shared" ca="1" si="218"/>
        <v>3</v>
      </c>
      <c r="AYK13">
        <f t="shared" ca="1" si="218"/>
        <v>3</v>
      </c>
      <c r="AYL13">
        <f t="shared" ca="1" si="218"/>
        <v>3</v>
      </c>
      <c r="AYM13">
        <f t="shared" ca="1" si="218"/>
        <v>3</v>
      </c>
      <c r="AYN13">
        <f t="shared" ca="1" si="218"/>
        <v>3</v>
      </c>
      <c r="AYO13">
        <f t="shared" ca="1" si="218"/>
        <v>3</v>
      </c>
      <c r="AYP13">
        <f t="shared" ca="1" si="218"/>
        <v>3</v>
      </c>
      <c r="AYQ13">
        <f t="shared" ca="1" si="218"/>
        <v>3</v>
      </c>
      <c r="AYR13">
        <f t="shared" ca="1" si="218"/>
        <v>3</v>
      </c>
      <c r="AYS13">
        <f t="shared" ca="1" si="218"/>
        <v>3</v>
      </c>
      <c r="AYT13">
        <f t="shared" ca="1" si="218"/>
        <v>3</v>
      </c>
      <c r="AYU13">
        <f t="shared" ref="AYU13:BBF13" ca="1" si="219">$B13+IF(AYU$7&lt;ADVn_off_before_on_ns,1,IF(AYU$7&lt;ADVn_Rd_off_time_ns,0,1))</f>
        <v>3</v>
      </c>
      <c r="AYV13">
        <f t="shared" ca="1" si="219"/>
        <v>3</v>
      </c>
      <c r="AYW13">
        <f t="shared" ca="1" si="219"/>
        <v>3</v>
      </c>
      <c r="AYX13">
        <f t="shared" ca="1" si="219"/>
        <v>3</v>
      </c>
      <c r="AYY13">
        <f t="shared" ca="1" si="219"/>
        <v>3</v>
      </c>
      <c r="AYZ13">
        <f t="shared" ca="1" si="219"/>
        <v>3</v>
      </c>
      <c r="AZA13">
        <f t="shared" ca="1" si="219"/>
        <v>3</v>
      </c>
      <c r="AZB13">
        <f t="shared" ca="1" si="219"/>
        <v>3</v>
      </c>
      <c r="AZC13">
        <f t="shared" ca="1" si="219"/>
        <v>3</v>
      </c>
      <c r="AZD13">
        <f t="shared" ca="1" si="219"/>
        <v>3</v>
      </c>
      <c r="AZE13">
        <f t="shared" ca="1" si="219"/>
        <v>3</v>
      </c>
      <c r="AZF13">
        <f t="shared" ca="1" si="219"/>
        <v>3</v>
      </c>
      <c r="AZG13">
        <f t="shared" ca="1" si="219"/>
        <v>3</v>
      </c>
      <c r="AZH13">
        <f t="shared" ca="1" si="219"/>
        <v>3</v>
      </c>
      <c r="AZI13">
        <f t="shared" ca="1" si="219"/>
        <v>3</v>
      </c>
      <c r="AZJ13">
        <f t="shared" ca="1" si="219"/>
        <v>3</v>
      </c>
      <c r="AZK13">
        <f t="shared" ca="1" si="219"/>
        <v>3</v>
      </c>
      <c r="AZL13">
        <f t="shared" ca="1" si="219"/>
        <v>3</v>
      </c>
      <c r="AZM13">
        <f t="shared" ca="1" si="219"/>
        <v>3</v>
      </c>
      <c r="AZN13">
        <f t="shared" ca="1" si="219"/>
        <v>3</v>
      </c>
      <c r="AZO13">
        <f t="shared" ca="1" si="219"/>
        <v>3</v>
      </c>
      <c r="AZP13">
        <f t="shared" ca="1" si="219"/>
        <v>3</v>
      </c>
      <c r="AZQ13">
        <f t="shared" ca="1" si="219"/>
        <v>3</v>
      </c>
      <c r="AZR13">
        <f t="shared" ca="1" si="219"/>
        <v>3</v>
      </c>
      <c r="AZS13">
        <f t="shared" ca="1" si="219"/>
        <v>3</v>
      </c>
      <c r="AZT13">
        <f t="shared" ca="1" si="219"/>
        <v>3</v>
      </c>
      <c r="AZU13">
        <f t="shared" ca="1" si="219"/>
        <v>3</v>
      </c>
      <c r="AZV13">
        <f t="shared" ca="1" si="219"/>
        <v>3</v>
      </c>
      <c r="AZW13">
        <f t="shared" ca="1" si="219"/>
        <v>3</v>
      </c>
      <c r="AZX13">
        <f t="shared" ca="1" si="219"/>
        <v>3</v>
      </c>
      <c r="AZY13">
        <f t="shared" ca="1" si="219"/>
        <v>3</v>
      </c>
      <c r="AZZ13">
        <f t="shared" ca="1" si="219"/>
        <v>3</v>
      </c>
      <c r="BAA13">
        <f t="shared" ca="1" si="219"/>
        <v>3</v>
      </c>
      <c r="BAB13">
        <f t="shared" ca="1" si="219"/>
        <v>3</v>
      </c>
      <c r="BAC13">
        <f t="shared" ca="1" si="219"/>
        <v>3</v>
      </c>
      <c r="BAD13">
        <f t="shared" ca="1" si="219"/>
        <v>3</v>
      </c>
      <c r="BAE13">
        <f t="shared" ca="1" si="219"/>
        <v>3</v>
      </c>
      <c r="BAF13">
        <f t="shared" ca="1" si="219"/>
        <v>3</v>
      </c>
      <c r="BAG13">
        <f t="shared" ca="1" si="219"/>
        <v>3</v>
      </c>
      <c r="BAH13">
        <f t="shared" ca="1" si="219"/>
        <v>3</v>
      </c>
      <c r="BAI13">
        <f t="shared" ca="1" si="219"/>
        <v>3</v>
      </c>
      <c r="BAJ13">
        <f t="shared" ca="1" si="219"/>
        <v>3</v>
      </c>
      <c r="BAK13">
        <f t="shared" ca="1" si="219"/>
        <v>3</v>
      </c>
      <c r="BAL13">
        <f t="shared" ca="1" si="219"/>
        <v>3</v>
      </c>
      <c r="BAM13">
        <f t="shared" ca="1" si="219"/>
        <v>3</v>
      </c>
      <c r="BAN13">
        <f t="shared" ca="1" si="219"/>
        <v>3</v>
      </c>
      <c r="BAO13">
        <f t="shared" ca="1" si="219"/>
        <v>3</v>
      </c>
      <c r="BAP13">
        <f t="shared" ca="1" si="219"/>
        <v>3</v>
      </c>
      <c r="BAQ13">
        <f t="shared" ca="1" si="219"/>
        <v>3</v>
      </c>
      <c r="BAR13">
        <f t="shared" ca="1" si="219"/>
        <v>3</v>
      </c>
      <c r="BAS13">
        <f t="shared" ca="1" si="219"/>
        <v>3</v>
      </c>
      <c r="BAT13">
        <f t="shared" ca="1" si="219"/>
        <v>3</v>
      </c>
      <c r="BAU13">
        <f t="shared" ca="1" si="219"/>
        <v>3</v>
      </c>
      <c r="BAV13">
        <f t="shared" ca="1" si="219"/>
        <v>3</v>
      </c>
      <c r="BAW13">
        <f t="shared" ca="1" si="219"/>
        <v>3</v>
      </c>
      <c r="BAX13">
        <f t="shared" ca="1" si="219"/>
        <v>3</v>
      </c>
      <c r="BAY13">
        <f t="shared" ca="1" si="219"/>
        <v>3</v>
      </c>
      <c r="BAZ13">
        <f t="shared" ca="1" si="219"/>
        <v>3</v>
      </c>
      <c r="BBA13">
        <f t="shared" ca="1" si="219"/>
        <v>3</v>
      </c>
      <c r="BBB13">
        <f t="shared" ca="1" si="219"/>
        <v>3</v>
      </c>
      <c r="BBC13">
        <f t="shared" ca="1" si="219"/>
        <v>3</v>
      </c>
      <c r="BBD13">
        <f t="shared" ca="1" si="219"/>
        <v>3</v>
      </c>
      <c r="BBE13">
        <f t="shared" ca="1" si="219"/>
        <v>3</v>
      </c>
      <c r="BBF13">
        <f t="shared" ca="1" si="219"/>
        <v>3</v>
      </c>
      <c r="BBG13">
        <f t="shared" ref="BBG13:BDR13" ca="1" si="220">$B13+IF(BBG$7&lt;ADVn_off_before_on_ns,1,IF(BBG$7&lt;ADVn_Rd_off_time_ns,0,1))</f>
        <v>3</v>
      </c>
      <c r="BBH13">
        <f t="shared" ca="1" si="220"/>
        <v>3</v>
      </c>
      <c r="BBI13">
        <f t="shared" ca="1" si="220"/>
        <v>3</v>
      </c>
      <c r="BBJ13">
        <f t="shared" ca="1" si="220"/>
        <v>3</v>
      </c>
      <c r="BBK13">
        <f t="shared" ca="1" si="220"/>
        <v>3</v>
      </c>
      <c r="BBL13">
        <f t="shared" ca="1" si="220"/>
        <v>3</v>
      </c>
      <c r="BBM13">
        <f t="shared" ca="1" si="220"/>
        <v>3</v>
      </c>
      <c r="BBN13">
        <f t="shared" ca="1" si="220"/>
        <v>3</v>
      </c>
      <c r="BBO13">
        <f t="shared" ca="1" si="220"/>
        <v>3</v>
      </c>
      <c r="BBP13">
        <f t="shared" ca="1" si="220"/>
        <v>3</v>
      </c>
      <c r="BBQ13">
        <f t="shared" ca="1" si="220"/>
        <v>3</v>
      </c>
      <c r="BBR13">
        <f t="shared" ca="1" si="220"/>
        <v>3</v>
      </c>
      <c r="BBS13">
        <f t="shared" ca="1" si="220"/>
        <v>3</v>
      </c>
      <c r="BBT13">
        <f t="shared" ca="1" si="220"/>
        <v>3</v>
      </c>
      <c r="BBU13">
        <f t="shared" ca="1" si="220"/>
        <v>3</v>
      </c>
      <c r="BBV13">
        <f t="shared" ca="1" si="220"/>
        <v>3</v>
      </c>
      <c r="BBW13">
        <f t="shared" ca="1" si="220"/>
        <v>3</v>
      </c>
      <c r="BBX13">
        <f t="shared" ca="1" si="220"/>
        <v>3</v>
      </c>
      <c r="BBY13">
        <f t="shared" ca="1" si="220"/>
        <v>3</v>
      </c>
      <c r="BBZ13">
        <f t="shared" ca="1" si="220"/>
        <v>3</v>
      </c>
      <c r="BCA13">
        <f t="shared" ca="1" si="220"/>
        <v>3</v>
      </c>
      <c r="BCB13">
        <f t="shared" ca="1" si="220"/>
        <v>3</v>
      </c>
      <c r="BCC13">
        <f t="shared" ca="1" si="220"/>
        <v>3</v>
      </c>
      <c r="BCD13">
        <f t="shared" ca="1" si="220"/>
        <v>3</v>
      </c>
      <c r="BCE13">
        <f t="shared" ca="1" si="220"/>
        <v>3</v>
      </c>
      <c r="BCF13">
        <f t="shared" ca="1" si="220"/>
        <v>3</v>
      </c>
      <c r="BCG13">
        <f t="shared" ca="1" si="220"/>
        <v>3</v>
      </c>
      <c r="BCH13">
        <f t="shared" ca="1" si="220"/>
        <v>3</v>
      </c>
      <c r="BCI13">
        <f t="shared" ca="1" si="220"/>
        <v>3</v>
      </c>
      <c r="BCJ13">
        <f t="shared" ca="1" si="220"/>
        <v>3</v>
      </c>
      <c r="BCK13">
        <f t="shared" ca="1" si="220"/>
        <v>3</v>
      </c>
      <c r="BCL13">
        <f t="shared" ca="1" si="220"/>
        <v>3</v>
      </c>
      <c r="BCM13">
        <f t="shared" ca="1" si="220"/>
        <v>3</v>
      </c>
      <c r="BCN13">
        <f t="shared" ca="1" si="220"/>
        <v>3</v>
      </c>
      <c r="BCO13">
        <f t="shared" ca="1" si="220"/>
        <v>3</v>
      </c>
      <c r="BCP13">
        <f t="shared" ca="1" si="220"/>
        <v>3</v>
      </c>
      <c r="BCQ13">
        <f t="shared" ca="1" si="220"/>
        <v>3</v>
      </c>
      <c r="BCR13">
        <f t="shared" ca="1" si="220"/>
        <v>3</v>
      </c>
      <c r="BCS13">
        <f t="shared" ca="1" si="220"/>
        <v>3</v>
      </c>
      <c r="BCT13">
        <f t="shared" ca="1" si="220"/>
        <v>3</v>
      </c>
      <c r="BCU13">
        <f t="shared" ca="1" si="220"/>
        <v>3</v>
      </c>
      <c r="BCV13">
        <f t="shared" ca="1" si="220"/>
        <v>3</v>
      </c>
      <c r="BCW13">
        <f t="shared" ca="1" si="220"/>
        <v>3</v>
      </c>
      <c r="BCX13">
        <f t="shared" ca="1" si="220"/>
        <v>3</v>
      </c>
      <c r="BCY13">
        <f t="shared" ca="1" si="220"/>
        <v>3</v>
      </c>
      <c r="BCZ13">
        <f t="shared" ca="1" si="220"/>
        <v>3</v>
      </c>
      <c r="BDA13">
        <f t="shared" ca="1" si="220"/>
        <v>3</v>
      </c>
      <c r="BDB13">
        <f t="shared" ca="1" si="220"/>
        <v>3</v>
      </c>
      <c r="BDC13">
        <f t="shared" ca="1" si="220"/>
        <v>3</v>
      </c>
      <c r="BDD13">
        <f t="shared" ca="1" si="220"/>
        <v>3</v>
      </c>
      <c r="BDE13">
        <f t="shared" ca="1" si="220"/>
        <v>3</v>
      </c>
      <c r="BDF13">
        <f t="shared" ca="1" si="220"/>
        <v>3</v>
      </c>
      <c r="BDG13">
        <f t="shared" ca="1" si="220"/>
        <v>3</v>
      </c>
      <c r="BDH13">
        <f t="shared" ca="1" si="220"/>
        <v>3</v>
      </c>
      <c r="BDI13">
        <f t="shared" ca="1" si="220"/>
        <v>3</v>
      </c>
      <c r="BDJ13">
        <f t="shared" ca="1" si="220"/>
        <v>3</v>
      </c>
      <c r="BDK13">
        <f t="shared" ca="1" si="220"/>
        <v>3</v>
      </c>
      <c r="BDL13">
        <f t="shared" ca="1" si="220"/>
        <v>3</v>
      </c>
      <c r="BDM13">
        <f t="shared" ca="1" si="220"/>
        <v>3</v>
      </c>
      <c r="BDN13">
        <f t="shared" ca="1" si="220"/>
        <v>3</v>
      </c>
      <c r="BDO13">
        <f t="shared" ca="1" si="220"/>
        <v>3</v>
      </c>
      <c r="BDP13">
        <f t="shared" ca="1" si="220"/>
        <v>3</v>
      </c>
      <c r="BDQ13">
        <f t="shared" ca="1" si="220"/>
        <v>3</v>
      </c>
      <c r="BDR13">
        <f t="shared" ca="1" si="220"/>
        <v>3</v>
      </c>
      <c r="BDS13">
        <f t="shared" ref="BDS13:BGD13" ca="1" si="221">$B13+IF(BDS$7&lt;ADVn_off_before_on_ns,1,IF(BDS$7&lt;ADVn_Rd_off_time_ns,0,1))</f>
        <v>3</v>
      </c>
      <c r="BDT13">
        <f t="shared" ca="1" si="221"/>
        <v>3</v>
      </c>
      <c r="BDU13">
        <f t="shared" ca="1" si="221"/>
        <v>3</v>
      </c>
      <c r="BDV13">
        <f t="shared" ca="1" si="221"/>
        <v>3</v>
      </c>
      <c r="BDW13">
        <f t="shared" ca="1" si="221"/>
        <v>3</v>
      </c>
      <c r="BDX13">
        <f t="shared" ca="1" si="221"/>
        <v>3</v>
      </c>
      <c r="BDY13">
        <f t="shared" ca="1" si="221"/>
        <v>3</v>
      </c>
      <c r="BDZ13">
        <f t="shared" ca="1" si="221"/>
        <v>3</v>
      </c>
      <c r="BEA13">
        <f t="shared" ca="1" si="221"/>
        <v>3</v>
      </c>
      <c r="BEB13">
        <f t="shared" ca="1" si="221"/>
        <v>3</v>
      </c>
      <c r="BEC13">
        <f t="shared" ca="1" si="221"/>
        <v>3</v>
      </c>
      <c r="BED13">
        <f t="shared" ca="1" si="221"/>
        <v>3</v>
      </c>
      <c r="BEE13">
        <f t="shared" ca="1" si="221"/>
        <v>3</v>
      </c>
      <c r="BEF13">
        <f t="shared" ca="1" si="221"/>
        <v>3</v>
      </c>
      <c r="BEG13">
        <f t="shared" ca="1" si="221"/>
        <v>3</v>
      </c>
      <c r="BEH13">
        <f t="shared" ca="1" si="221"/>
        <v>3</v>
      </c>
      <c r="BEI13">
        <f t="shared" ca="1" si="221"/>
        <v>3</v>
      </c>
      <c r="BEJ13">
        <f t="shared" ca="1" si="221"/>
        <v>3</v>
      </c>
      <c r="BEK13">
        <f t="shared" ca="1" si="221"/>
        <v>3</v>
      </c>
      <c r="BEL13">
        <f t="shared" ca="1" si="221"/>
        <v>3</v>
      </c>
      <c r="BEM13">
        <f t="shared" ca="1" si="221"/>
        <v>3</v>
      </c>
      <c r="BEN13">
        <f t="shared" ca="1" si="221"/>
        <v>3</v>
      </c>
      <c r="BEO13">
        <f t="shared" ca="1" si="221"/>
        <v>3</v>
      </c>
      <c r="BEP13">
        <f t="shared" ca="1" si="221"/>
        <v>3</v>
      </c>
      <c r="BEQ13">
        <f t="shared" ca="1" si="221"/>
        <v>3</v>
      </c>
      <c r="BER13">
        <f t="shared" ca="1" si="221"/>
        <v>3</v>
      </c>
      <c r="BES13">
        <f t="shared" ca="1" si="221"/>
        <v>3</v>
      </c>
      <c r="BET13">
        <f t="shared" ca="1" si="221"/>
        <v>3</v>
      </c>
      <c r="BEU13">
        <f t="shared" ca="1" si="221"/>
        <v>3</v>
      </c>
      <c r="BEV13">
        <f t="shared" ca="1" si="221"/>
        <v>3</v>
      </c>
      <c r="BEW13">
        <f t="shared" ca="1" si="221"/>
        <v>3</v>
      </c>
      <c r="BEX13">
        <f t="shared" ca="1" si="221"/>
        <v>3</v>
      </c>
      <c r="BEY13">
        <f t="shared" ca="1" si="221"/>
        <v>3</v>
      </c>
      <c r="BEZ13">
        <f t="shared" ca="1" si="221"/>
        <v>3</v>
      </c>
      <c r="BFA13">
        <f t="shared" ca="1" si="221"/>
        <v>3</v>
      </c>
      <c r="BFB13">
        <f t="shared" ca="1" si="221"/>
        <v>3</v>
      </c>
      <c r="BFC13">
        <f t="shared" ca="1" si="221"/>
        <v>3</v>
      </c>
      <c r="BFD13">
        <f t="shared" ca="1" si="221"/>
        <v>3</v>
      </c>
      <c r="BFE13">
        <f t="shared" ca="1" si="221"/>
        <v>3</v>
      </c>
      <c r="BFF13">
        <f t="shared" ca="1" si="221"/>
        <v>3</v>
      </c>
      <c r="BFG13">
        <f t="shared" ca="1" si="221"/>
        <v>3</v>
      </c>
      <c r="BFH13">
        <f t="shared" ca="1" si="221"/>
        <v>3</v>
      </c>
      <c r="BFI13">
        <f t="shared" ca="1" si="221"/>
        <v>3</v>
      </c>
      <c r="BFJ13">
        <f t="shared" ca="1" si="221"/>
        <v>3</v>
      </c>
      <c r="BFK13">
        <f t="shared" ca="1" si="221"/>
        <v>3</v>
      </c>
      <c r="BFL13">
        <f t="shared" ca="1" si="221"/>
        <v>3</v>
      </c>
      <c r="BFM13">
        <f t="shared" ca="1" si="221"/>
        <v>3</v>
      </c>
      <c r="BFN13">
        <f t="shared" ca="1" si="221"/>
        <v>3</v>
      </c>
      <c r="BFO13">
        <f t="shared" ca="1" si="221"/>
        <v>3</v>
      </c>
      <c r="BFP13">
        <f t="shared" ca="1" si="221"/>
        <v>3</v>
      </c>
      <c r="BFQ13">
        <f t="shared" ca="1" si="221"/>
        <v>3</v>
      </c>
      <c r="BFR13">
        <f t="shared" ca="1" si="221"/>
        <v>3</v>
      </c>
      <c r="BFS13">
        <f t="shared" ca="1" si="221"/>
        <v>3</v>
      </c>
      <c r="BFT13">
        <f t="shared" ca="1" si="221"/>
        <v>3</v>
      </c>
      <c r="BFU13">
        <f t="shared" ca="1" si="221"/>
        <v>3</v>
      </c>
      <c r="BFV13">
        <f t="shared" ca="1" si="221"/>
        <v>3</v>
      </c>
      <c r="BFW13">
        <f t="shared" ca="1" si="221"/>
        <v>3</v>
      </c>
      <c r="BFX13">
        <f t="shared" ca="1" si="221"/>
        <v>3</v>
      </c>
      <c r="BFY13">
        <f t="shared" ca="1" si="221"/>
        <v>3</v>
      </c>
      <c r="BFZ13">
        <f t="shared" ca="1" si="221"/>
        <v>3</v>
      </c>
      <c r="BGA13">
        <f t="shared" ca="1" si="221"/>
        <v>3</v>
      </c>
      <c r="BGB13">
        <f t="shared" ca="1" si="221"/>
        <v>3</v>
      </c>
      <c r="BGC13">
        <f t="shared" ca="1" si="221"/>
        <v>3</v>
      </c>
      <c r="BGD13">
        <f t="shared" ca="1" si="221"/>
        <v>3</v>
      </c>
      <c r="BGE13">
        <f t="shared" ref="BGE13:BIP13" ca="1" si="222">$B13+IF(BGE$7&lt;ADVn_off_before_on_ns,1,IF(BGE$7&lt;ADVn_Rd_off_time_ns,0,1))</f>
        <v>3</v>
      </c>
      <c r="BGF13">
        <f t="shared" ca="1" si="222"/>
        <v>3</v>
      </c>
      <c r="BGG13">
        <f t="shared" ca="1" si="222"/>
        <v>3</v>
      </c>
      <c r="BGH13">
        <f t="shared" ca="1" si="222"/>
        <v>3</v>
      </c>
      <c r="BGI13">
        <f t="shared" ca="1" si="222"/>
        <v>3</v>
      </c>
      <c r="BGJ13">
        <f t="shared" ca="1" si="222"/>
        <v>3</v>
      </c>
      <c r="BGK13">
        <f t="shared" ca="1" si="222"/>
        <v>3</v>
      </c>
      <c r="BGL13">
        <f t="shared" ca="1" si="222"/>
        <v>3</v>
      </c>
      <c r="BGM13">
        <f t="shared" ca="1" si="222"/>
        <v>3</v>
      </c>
      <c r="BGN13">
        <f t="shared" ca="1" si="222"/>
        <v>3</v>
      </c>
      <c r="BGO13">
        <f t="shared" ca="1" si="222"/>
        <v>3</v>
      </c>
      <c r="BGP13">
        <f t="shared" ca="1" si="222"/>
        <v>3</v>
      </c>
      <c r="BGQ13">
        <f t="shared" ca="1" si="222"/>
        <v>3</v>
      </c>
      <c r="BGR13">
        <f t="shared" ca="1" si="222"/>
        <v>3</v>
      </c>
      <c r="BGS13">
        <f t="shared" ca="1" si="222"/>
        <v>3</v>
      </c>
      <c r="BGT13">
        <f t="shared" ca="1" si="222"/>
        <v>3</v>
      </c>
      <c r="BGU13">
        <f t="shared" ca="1" si="222"/>
        <v>3</v>
      </c>
      <c r="BGV13">
        <f t="shared" ca="1" si="222"/>
        <v>3</v>
      </c>
      <c r="BGW13">
        <f t="shared" ca="1" si="222"/>
        <v>3</v>
      </c>
      <c r="BGX13">
        <f t="shared" ca="1" si="222"/>
        <v>3</v>
      </c>
      <c r="BGY13">
        <f t="shared" ca="1" si="222"/>
        <v>3</v>
      </c>
      <c r="BGZ13">
        <f t="shared" ca="1" si="222"/>
        <v>3</v>
      </c>
      <c r="BHA13">
        <f t="shared" ca="1" si="222"/>
        <v>3</v>
      </c>
      <c r="BHB13">
        <f t="shared" ca="1" si="222"/>
        <v>3</v>
      </c>
      <c r="BHC13">
        <f t="shared" ca="1" si="222"/>
        <v>3</v>
      </c>
      <c r="BHD13">
        <f t="shared" ca="1" si="222"/>
        <v>3</v>
      </c>
      <c r="BHE13">
        <f t="shared" ca="1" si="222"/>
        <v>3</v>
      </c>
      <c r="BHF13">
        <f t="shared" ca="1" si="222"/>
        <v>3</v>
      </c>
      <c r="BHG13">
        <f t="shared" ca="1" si="222"/>
        <v>3</v>
      </c>
      <c r="BHH13">
        <f t="shared" ca="1" si="222"/>
        <v>3</v>
      </c>
      <c r="BHI13">
        <f t="shared" ca="1" si="222"/>
        <v>3</v>
      </c>
      <c r="BHJ13">
        <f t="shared" ca="1" si="222"/>
        <v>3</v>
      </c>
      <c r="BHK13">
        <f t="shared" ca="1" si="222"/>
        <v>3</v>
      </c>
      <c r="BHL13">
        <f t="shared" ca="1" si="222"/>
        <v>3</v>
      </c>
      <c r="BHM13">
        <f t="shared" ca="1" si="222"/>
        <v>3</v>
      </c>
      <c r="BHN13">
        <f t="shared" ca="1" si="222"/>
        <v>3</v>
      </c>
      <c r="BHO13">
        <f t="shared" ca="1" si="222"/>
        <v>3</v>
      </c>
      <c r="BHP13">
        <f t="shared" ca="1" si="222"/>
        <v>3</v>
      </c>
      <c r="BHQ13">
        <f t="shared" ca="1" si="222"/>
        <v>3</v>
      </c>
      <c r="BHR13">
        <f t="shared" ca="1" si="222"/>
        <v>3</v>
      </c>
      <c r="BHS13">
        <f t="shared" ca="1" si="222"/>
        <v>3</v>
      </c>
      <c r="BHT13">
        <f t="shared" ca="1" si="222"/>
        <v>3</v>
      </c>
      <c r="BHU13">
        <f t="shared" ca="1" si="222"/>
        <v>3</v>
      </c>
      <c r="BHV13">
        <f t="shared" ca="1" si="222"/>
        <v>3</v>
      </c>
      <c r="BHW13">
        <f t="shared" ca="1" si="222"/>
        <v>3</v>
      </c>
      <c r="BHX13">
        <f t="shared" ca="1" si="222"/>
        <v>3</v>
      </c>
      <c r="BHY13">
        <f t="shared" ca="1" si="222"/>
        <v>3</v>
      </c>
      <c r="BHZ13">
        <f t="shared" ca="1" si="222"/>
        <v>3</v>
      </c>
      <c r="BIA13">
        <f t="shared" ca="1" si="222"/>
        <v>3</v>
      </c>
      <c r="BIB13">
        <f t="shared" ca="1" si="222"/>
        <v>3</v>
      </c>
      <c r="BIC13">
        <f t="shared" ca="1" si="222"/>
        <v>3</v>
      </c>
      <c r="BID13">
        <f t="shared" ca="1" si="222"/>
        <v>3</v>
      </c>
      <c r="BIE13">
        <f t="shared" ca="1" si="222"/>
        <v>3</v>
      </c>
      <c r="BIF13">
        <f t="shared" ca="1" si="222"/>
        <v>3</v>
      </c>
      <c r="BIG13">
        <f t="shared" ca="1" si="222"/>
        <v>3</v>
      </c>
      <c r="BIH13">
        <f t="shared" ca="1" si="222"/>
        <v>3</v>
      </c>
      <c r="BII13">
        <f t="shared" ca="1" si="222"/>
        <v>3</v>
      </c>
      <c r="BIJ13">
        <f t="shared" ca="1" si="222"/>
        <v>3</v>
      </c>
      <c r="BIK13">
        <f t="shared" ca="1" si="222"/>
        <v>3</v>
      </c>
      <c r="BIL13">
        <f t="shared" ca="1" si="222"/>
        <v>3</v>
      </c>
      <c r="BIM13">
        <f t="shared" ca="1" si="222"/>
        <v>3</v>
      </c>
      <c r="BIN13">
        <f t="shared" ca="1" si="222"/>
        <v>3</v>
      </c>
      <c r="BIO13">
        <f t="shared" ca="1" si="222"/>
        <v>3</v>
      </c>
      <c r="BIP13">
        <f t="shared" ca="1" si="222"/>
        <v>3</v>
      </c>
      <c r="BIQ13">
        <f t="shared" ref="BIQ13:BLB13" ca="1" si="223">$B13+IF(BIQ$7&lt;ADVn_off_before_on_ns,1,IF(BIQ$7&lt;ADVn_Rd_off_time_ns,0,1))</f>
        <v>3</v>
      </c>
      <c r="BIR13">
        <f t="shared" ca="1" si="223"/>
        <v>3</v>
      </c>
      <c r="BIS13">
        <f t="shared" ca="1" si="223"/>
        <v>3</v>
      </c>
      <c r="BIT13">
        <f t="shared" ca="1" si="223"/>
        <v>3</v>
      </c>
      <c r="BIU13">
        <f t="shared" ca="1" si="223"/>
        <v>3</v>
      </c>
      <c r="BIV13">
        <f t="shared" ca="1" si="223"/>
        <v>3</v>
      </c>
      <c r="BIW13">
        <f t="shared" ca="1" si="223"/>
        <v>3</v>
      </c>
      <c r="BIX13">
        <f t="shared" ca="1" si="223"/>
        <v>3</v>
      </c>
      <c r="BIY13">
        <f t="shared" ca="1" si="223"/>
        <v>3</v>
      </c>
      <c r="BIZ13">
        <f t="shared" ca="1" si="223"/>
        <v>3</v>
      </c>
      <c r="BJA13">
        <f t="shared" ca="1" si="223"/>
        <v>3</v>
      </c>
      <c r="BJB13">
        <f t="shared" ca="1" si="223"/>
        <v>3</v>
      </c>
      <c r="BJC13">
        <f t="shared" ca="1" si="223"/>
        <v>3</v>
      </c>
      <c r="BJD13">
        <f t="shared" ca="1" si="223"/>
        <v>3</v>
      </c>
      <c r="BJE13">
        <f t="shared" ca="1" si="223"/>
        <v>3</v>
      </c>
      <c r="BJF13">
        <f t="shared" ca="1" si="223"/>
        <v>3</v>
      </c>
      <c r="BJG13">
        <f t="shared" ca="1" si="223"/>
        <v>3</v>
      </c>
      <c r="BJH13">
        <f t="shared" ca="1" si="223"/>
        <v>3</v>
      </c>
      <c r="BJI13">
        <f t="shared" ca="1" si="223"/>
        <v>3</v>
      </c>
      <c r="BJJ13">
        <f t="shared" ca="1" si="223"/>
        <v>3</v>
      </c>
      <c r="BJK13">
        <f t="shared" ca="1" si="223"/>
        <v>3</v>
      </c>
      <c r="BJL13">
        <f t="shared" ca="1" si="223"/>
        <v>3</v>
      </c>
      <c r="BJM13">
        <f t="shared" ca="1" si="223"/>
        <v>3</v>
      </c>
      <c r="BJN13">
        <f t="shared" ca="1" si="223"/>
        <v>3</v>
      </c>
      <c r="BJO13">
        <f t="shared" ca="1" si="223"/>
        <v>3</v>
      </c>
      <c r="BJP13">
        <f t="shared" ca="1" si="223"/>
        <v>3</v>
      </c>
      <c r="BJQ13">
        <f t="shared" ca="1" si="223"/>
        <v>3</v>
      </c>
      <c r="BJR13">
        <f t="shared" ca="1" si="223"/>
        <v>3</v>
      </c>
      <c r="BJS13">
        <f t="shared" ca="1" si="223"/>
        <v>3</v>
      </c>
      <c r="BJT13">
        <f t="shared" ca="1" si="223"/>
        <v>3</v>
      </c>
      <c r="BJU13">
        <f t="shared" ca="1" si="223"/>
        <v>3</v>
      </c>
      <c r="BJV13">
        <f t="shared" ca="1" si="223"/>
        <v>3</v>
      </c>
      <c r="BJW13">
        <f t="shared" ca="1" si="223"/>
        <v>3</v>
      </c>
      <c r="BJX13">
        <f t="shared" ca="1" si="223"/>
        <v>3</v>
      </c>
      <c r="BJY13">
        <f t="shared" ca="1" si="223"/>
        <v>3</v>
      </c>
      <c r="BJZ13">
        <f t="shared" ca="1" si="223"/>
        <v>3</v>
      </c>
      <c r="BKA13">
        <f t="shared" ca="1" si="223"/>
        <v>3</v>
      </c>
      <c r="BKB13">
        <f t="shared" ca="1" si="223"/>
        <v>3</v>
      </c>
      <c r="BKC13">
        <f t="shared" ca="1" si="223"/>
        <v>3</v>
      </c>
      <c r="BKD13">
        <f t="shared" ca="1" si="223"/>
        <v>3</v>
      </c>
      <c r="BKE13">
        <f t="shared" ca="1" si="223"/>
        <v>3</v>
      </c>
      <c r="BKF13">
        <f t="shared" ca="1" si="223"/>
        <v>3</v>
      </c>
      <c r="BKG13">
        <f t="shared" ca="1" si="223"/>
        <v>3</v>
      </c>
      <c r="BKH13">
        <f t="shared" ca="1" si="223"/>
        <v>3</v>
      </c>
      <c r="BKI13">
        <f t="shared" ca="1" si="223"/>
        <v>3</v>
      </c>
      <c r="BKJ13">
        <f t="shared" ca="1" si="223"/>
        <v>3</v>
      </c>
      <c r="BKK13">
        <f t="shared" ca="1" si="223"/>
        <v>3</v>
      </c>
      <c r="BKL13">
        <f t="shared" ca="1" si="223"/>
        <v>3</v>
      </c>
      <c r="BKM13">
        <f t="shared" ca="1" si="223"/>
        <v>3</v>
      </c>
      <c r="BKN13">
        <f t="shared" ca="1" si="223"/>
        <v>3</v>
      </c>
      <c r="BKO13">
        <f t="shared" ca="1" si="223"/>
        <v>3</v>
      </c>
      <c r="BKP13">
        <f t="shared" ca="1" si="223"/>
        <v>3</v>
      </c>
      <c r="BKQ13">
        <f t="shared" ca="1" si="223"/>
        <v>3</v>
      </c>
      <c r="BKR13">
        <f t="shared" ca="1" si="223"/>
        <v>3</v>
      </c>
      <c r="BKS13">
        <f t="shared" ca="1" si="223"/>
        <v>3</v>
      </c>
      <c r="BKT13">
        <f t="shared" ca="1" si="223"/>
        <v>3</v>
      </c>
      <c r="BKU13">
        <f t="shared" ca="1" si="223"/>
        <v>3</v>
      </c>
      <c r="BKV13">
        <f t="shared" ca="1" si="223"/>
        <v>3</v>
      </c>
      <c r="BKW13">
        <f t="shared" ca="1" si="223"/>
        <v>3</v>
      </c>
      <c r="BKX13">
        <f t="shared" ca="1" si="223"/>
        <v>3</v>
      </c>
      <c r="BKY13">
        <f t="shared" ca="1" si="223"/>
        <v>3</v>
      </c>
      <c r="BKZ13">
        <f t="shared" ca="1" si="223"/>
        <v>3</v>
      </c>
      <c r="BLA13">
        <f t="shared" ca="1" si="223"/>
        <v>3</v>
      </c>
      <c r="BLB13">
        <f t="shared" ca="1" si="223"/>
        <v>3</v>
      </c>
      <c r="BLC13">
        <f t="shared" ref="BLC13:BNN13" ca="1" si="224">$B13+IF(BLC$7&lt;ADVn_off_before_on_ns,1,IF(BLC$7&lt;ADVn_Rd_off_time_ns,0,1))</f>
        <v>3</v>
      </c>
      <c r="BLD13">
        <f t="shared" ca="1" si="224"/>
        <v>3</v>
      </c>
      <c r="BLE13">
        <f t="shared" ca="1" si="224"/>
        <v>3</v>
      </c>
      <c r="BLF13">
        <f t="shared" ca="1" si="224"/>
        <v>3</v>
      </c>
      <c r="BLG13">
        <f t="shared" ca="1" si="224"/>
        <v>3</v>
      </c>
      <c r="BLH13">
        <f t="shared" ca="1" si="224"/>
        <v>3</v>
      </c>
      <c r="BLI13">
        <f t="shared" ca="1" si="224"/>
        <v>3</v>
      </c>
      <c r="BLJ13">
        <f t="shared" ca="1" si="224"/>
        <v>3</v>
      </c>
      <c r="BLK13">
        <f t="shared" ca="1" si="224"/>
        <v>3</v>
      </c>
      <c r="BLL13">
        <f t="shared" ca="1" si="224"/>
        <v>3</v>
      </c>
      <c r="BLM13">
        <f t="shared" ca="1" si="224"/>
        <v>3</v>
      </c>
      <c r="BLN13">
        <f t="shared" ca="1" si="224"/>
        <v>3</v>
      </c>
      <c r="BLO13">
        <f t="shared" ca="1" si="224"/>
        <v>3</v>
      </c>
      <c r="BLP13">
        <f t="shared" ca="1" si="224"/>
        <v>3</v>
      </c>
      <c r="BLQ13">
        <f t="shared" ca="1" si="224"/>
        <v>3</v>
      </c>
      <c r="BLR13">
        <f t="shared" ca="1" si="224"/>
        <v>3</v>
      </c>
      <c r="BLS13">
        <f t="shared" ca="1" si="224"/>
        <v>3</v>
      </c>
      <c r="BLT13">
        <f t="shared" ca="1" si="224"/>
        <v>3</v>
      </c>
      <c r="BLU13">
        <f t="shared" ca="1" si="224"/>
        <v>3</v>
      </c>
      <c r="BLV13">
        <f t="shared" ca="1" si="224"/>
        <v>3</v>
      </c>
      <c r="BLW13">
        <f t="shared" ca="1" si="224"/>
        <v>3</v>
      </c>
      <c r="BLX13">
        <f t="shared" ca="1" si="224"/>
        <v>3</v>
      </c>
      <c r="BLY13">
        <f t="shared" ca="1" si="224"/>
        <v>3</v>
      </c>
      <c r="BLZ13">
        <f t="shared" ca="1" si="224"/>
        <v>3</v>
      </c>
      <c r="BMA13">
        <f t="shared" ca="1" si="224"/>
        <v>3</v>
      </c>
      <c r="BMB13">
        <f t="shared" ca="1" si="224"/>
        <v>3</v>
      </c>
      <c r="BMC13">
        <f t="shared" ca="1" si="224"/>
        <v>3</v>
      </c>
      <c r="BMD13">
        <f t="shared" ca="1" si="224"/>
        <v>3</v>
      </c>
      <c r="BME13">
        <f t="shared" ca="1" si="224"/>
        <v>3</v>
      </c>
      <c r="BMF13">
        <f t="shared" ca="1" si="224"/>
        <v>3</v>
      </c>
      <c r="BMG13">
        <f t="shared" ca="1" si="224"/>
        <v>3</v>
      </c>
      <c r="BMH13">
        <f t="shared" ca="1" si="224"/>
        <v>3</v>
      </c>
      <c r="BMI13">
        <f t="shared" ca="1" si="224"/>
        <v>3</v>
      </c>
      <c r="BMJ13">
        <f t="shared" ca="1" si="224"/>
        <v>3</v>
      </c>
      <c r="BMK13">
        <f t="shared" ca="1" si="224"/>
        <v>3</v>
      </c>
      <c r="BML13">
        <f t="shared" ca="1" si="224"/>
        <v>3</v>
      </c>
      <c r="BMM13">
        <f t="shared" ca="1" si="224"/>
        <v>3</v>
      </c>
      <c r="BMN13">
        <f t="shared" ca="1" si="224"/>
        <v>3</v>
      </c>
      <c r="BMO13">
        <f t="shared" ca="1" si="224"/>
        <v>3</v>
      </c>
      <c r="BMP13">
        <f t="shared" ca="1" si="224"/>
        <v>3</v>
      </c>
      <c r="BMQ13">
        <f t="shared" ca="1" si="224"/>
        <v>3</v>
      </c>
      <c r="BMR13">
        <f t="shared" ca="1" si="224"/>
        <v>3</v>
      </c>
      <c r="BMS13">
        <f t="shared" ca="1" si="224"/>
        <v>3</v>
      </c>
      <c r="BMT13">
        <f t="shared" ca="1" si="224"/>
        <v>3</v>
      </c>
      <c r="BMU13">
        <f t="shared" ca="1" si="224"/>
        <v>3</v>
      </c>
      <c r="BMV13">
        <f t="shared" ca="1" si="224"/>
        <v>3</v>
      </c>
      <c r="BMW13">
        <f t="shared" ca="1" si="224"/>
        <v>3</v>
      </c>
      <c r="BMX13">
        <f t="shared" ca="1" si="224"/>
        <v>3</v>
      </c>
      <c r="BMY13">
        <f t="shared" ca="1" si="224"/>
        <v>3</v>
      </c>
      <c r="BMZ13">
        <f t="shared" ca="1" si="224"/>
        <v>3</v>
      </c>
      <c r="BNA13">
        <f t="shared" ca="1" si="224"/>
        <v>3</v>
      </c>
      <c r="BNB13">
        <f t="shared" ca="1" si="224"/>
        <v>3</v>
      </c>
      <c r="BNC13">
        <f t="shared" ca="1" si="224"/>
        <v>3</v>
      </c>
      <c r="BND13">
        <f t="shared" ca="1" si="224"/>
        <v>3</v>
      </c>
      <c r="BNE13">
        <f t="shared" ca="1" si="224"/>
        <v>3</v>
      </c>
      <c r="BNF13">
        <f t="shared" ca="1" si="224"/>
        <v>3</v>
      </c>
      <c r="BNG13">
        <f t="shared" ca="1" si="224"/>
        <v>3</v>
      </c>
      <c r="BNH13">
        <f t="shared" ca="1" si="224"/>
        <v>3</v>
      </c>
      <c r="BNI13">
        <f t="shared" ca="1" si="224"/>
        <v>3</v>
      </c>
      <c r="BNJ13">
        <f t="shared" ca="1" si="224"/>
        <v>3</v>
      </c>
      <c r="BNK13">
        <f t="shared" ca="1" si="224"/>
        <v>3</v>
      </c>
      <c r="BNL13">
        <f t="shared" ca="1" si="224"/>
        <v>3</v>
      </c>
      <c r="BNM13">
        <f t="shared" ca="1" si="224"/>
        <v>3</v>
      </c>
      <c r="BNN13">
        <f t="shared" ca="1" si="224"/>
        <v>3</v>
      </c>
      <c r="BNO13">
        <f t="shared" ref="BNO13:BPZ13" ca="1" si="225">$B13+IF(BNO$7&lt;ADVn_off_before_on_ns,1,IF(BNO$7&lt;ADVn_Rd_off_time_ns,0,1))</f>
        <v>3</v>
      </c>
      <c r="BNP13">
        <f t="shared" ca="1" si="225"/>
        <v>3</v>
      </c>
      <c r="BNQ13">
        <f t="shared" ca="1" si="225"/>
        <v>3</v>
      </c>
      <c r="BNR13">
        <f t="shared" ca="1" si="225"/>
        <v>3</v>
      </c>
      <c r="BNS13">
        <f t="shared" ca="1" si="225"/>
        <v>3</v>
      </c>
      <c r="BNT13">
        <f t="shared" ca="1" si="225"/>
        <v>3</v>
      </c>
      <c r="BNU13">
        <f t="shared" ca="1" si="225"/>
        <v>3</v>
      </c>
      <c r="BNV13">
        <f t="shared" ca="1" si="225"/>
        <v>3</v>
      </c>
      <c r="BNW13">
        <f t="shared" ca="1" si="225"/>
        <v>3</v>
      </c>
      <c r="BNX13">
        <f t="shared" ca="1" si="225"/>
        <v>3</v>
      </c>
      <c r="BNY13">
        <f t="shared" ca="1" si="225"/>
        <v>3</v>
      </c>
      <c r="BNZ13">
        <f t="shared" ca="1" si="225"/>
        <v>3</v>
      </c>
      <c r="BOA13">
        <f t="shared" ca="1" si="225"/>
        <v>3</v>
      </c>
      <c r="BOB13">
        <f t="shared" ca="1" si="225"/>
        <v>3</v>
      </c>
      <c r="BOC13">
        <f t="shared" ca="1" si="225"/>
        <v>3</v>
      </c>
      <c r="BOD13">
        <f t="shared" ca="1" si="225"/>
        <v>3</v>
      </c>
      <c r="BOE13">
        <f t="shared" ca="1" si="225"/>
        <v>3</v>
      </c>
      <c r="BOF13">
        <f t="shared" ca="1" si="225"/>
        <v>3</v>
      </c>
      <c r="BOG13">
        <f t="shared" ca="1" si="225"/>
        <v>3</v>
      </c>
      <c r="BOH13">
        <f t="shared" ca="1" si="225"/>
        <v>3</v>
      </c>
      <c r="BOI13">
        <f t="shared" ca="1" si="225"/>
        <v>3</v>
      </c>
      <c r="BOJ13">
        <f t="shared" ca="1" si="225"/>
        <v>3</v>
      </c>
      <c r="BOK13">
        <f t="shared" ca="1" si="225"/>
        <v>3</v>
      </c>
      <c r="BOL13">
        <f t="shared" ca="1" si="225"/>
        <v>3</v>
      </c>
      <c r="BOM13">
        <f t="shared" ca="1" si="225"/>
        <v>3</v>
      </c>
      <c r="BON13">
        <f t="shared" ca="1" si="225"/>
        <v>3</v>
      </c>
      <c r="BOO13">
        <f t="shared" ca="1" si="225"/>
        <v>3</v>
      </c>
      <c r="BOP13">
        <f t="shared" ca="1" si="225"/>
        <v>3</v>
      </c>
      <c r="BOQ13">
        <f t="shared" ca="1" si="225"/>
        <v>3</v>
      </c>
      <c r="BOR13">
        <f t="shared" ca="1" si="225"/>
        <v>3</v>
      </c>
      <c r="BOS13">
        <f t="shared" ca="1" si="225"/>
        <v>3</v>
      </c>
      <c r="BOT13">
        <f t="shared" ca="1" si="225"/>
        <v>3</v>
      </c>
      <c r="BOU13">
        <f t="shared" ca="1" si="225"/>
        <v>3</v>
      </c>
      <c r="BOV13">
        <f t="shared" ca="1" si="225"/>
        <v>3</v>
      </c>
      <c r="BOW13">
        <f t="shared" ca="1" si="225"/>
        <v>3</v>
      </c>
      <c r="BOX13">
        <f t="shared" ca="1" si="225"/>
        <v>3</v>
      </c>
      <c r="BOY13">
        <f t="shared" ca="1" si="225"/>
        <v>3</v>
      </c>
      <c r="BOZ13">
        <f t="shared" ca="1" si="225"/>
        <v>3</v>
      </c>
      <c r="BPA13">
        <f t="shared" ca="1" si="225"/>
        <v>3</v>
      </c>
      <c r="BPB13">
        <f t="shared" ca="1" si="225"/>
        <v>3</v>
      </c>
      <c r="BPC13">
        <f t="shared" ca="1" si="225"/>
        <v>3</v>
      </c>
      <c r="BPD13">
        <f t="shared" ca="1" si="225"/>
        <v>3</v>
      </c>
      <c r="BPE13">
        <f t="shared" ca="1" si="225"/>
        <v>3</v>
      </c>
      <c r="BPF13">
        <f t="shared" ca="1" si="225"/>
        <v>3</v>
      </c>
      <c r="BPG13">
        <f t="shared" ca="1" si="225"/>
        <v>3</v>
      </c>
      <c r="BPH13">
        <f t="shared" ca="1" si="225"/>
        <v>3</v>
      </c>
      <c r="BPI13">
        <f t="shared" ca="1" si="225"/>
        <v>3</v>
      </c>
      <c r="BPJ13">
        <f t="shared" ca="1" si="225"/>
        <v>3</v>
      </c>
      <c r="BPK13">
        <f t="shared" ca="1" si="225"/>
        <v>3</v>
      </c>
      <c r="BPL13">
        <f t="shared" ca="1" si="225"/>
        <v>3</v>
      </c>
      <c r="BPM13">
        <f t="shared" ca="1" si="225"/>
        <v>3</v>
      </c>
      <c r="BPN13">
        <f t="shared" ca="1" si="225"/>
        <v>3</v>
      </c>
      <c r="BPO13">
        <f t="shared" ca="1" si="225"/>
        <v>3</v>
      </c>
      <c r="BPP13">
        <f t="shared" ca="1" si="225"/>
        <v>3</v>
      </c>
      <c r="BPQ13">
        <f t="shared" ca="1" si="225"/>
        <v>3</v>
      </c>
      <c r="BPR13">
        <f t="shared" ca="1" si="225"/>
        <v>3</v>
      </c>
      <c r="BPS13">
        <f t="shared" ca="1" si="225"/>
        <v>3</v>
      </c>
      <c r="BPT13">
        <f t="shared" ca="1" si="225"/>
        <v>3</v>
      </c>
      <c r="BPU13">
        <f t="shared" ca="1" si="225"/>
        <v>3</v>
      </c>
      <c r="BPV13">
        <f t="shared" ca="1" si="225"/>
        <v>3</v>
      </c>
      <c r="BPW13">
        <f t="shared" ca="1" si="225"/>
        <v>3</v>
      </c>
      <c r="BPX13">
        <f t="shared" ca="1" si="225"/>
        <v>3</v>
      </c>
      <c r="BPY13">
        <f t="shared" ca="1" si="225"/>
        <v>3</v>
      </c>
      <c r="BPZ13">
        <f t="shared" ca="1" si="225"/>
        <v>3</v>
      </c>
      <c r="BQA13">
        <f t="shared" ref="BQA13:BSL13" ca="1" si="226">$B13+IF(BQA$7&lt;ADVn_off_before_on_ns,1,IF(BQA$7&lt;ADVn_Rd_off_time_ns,0,1))</f>
        <v>3</v>
      </c>
      <c r="BQB13">
        <f t="shared" ca="1" si="226"/>
        <v>3</v>
      </c>
      <c r="BQC13">
        <f t="shared" ca="1" si="226"/>
        <v>3</v>
      </c>
      <c r="BQD13">
        <f t="shared" ca="1" si="226"/>
        <v>3</v>
      </c>
      <c r="BQE13">
        <f t="shared" ca="1" si="226"/>
        <v>3</v>
      </c>
      <c r="BQF13">
        <f t="shared" ca="1" si="226"/>
        <v>3</v>
      </c>
      <c r="BQG13">
        <f t="shared" ca="1" si="226"/>
        <v>3</v>
      </c>
      <c r="BQH13">
        <f t="shared" ca="1" si="226"/>
        <v>3</v>
      </c>
      <c r="BQI13">
        <f t="shared" ca="1" si="226"/>
        <v>3</v>
      </c>
      <c r="BQJ13">
        <f t="shared" ca="1" si="226"/>
        <v>3</v>
      </c>
      <c r="BQK13">
        <f t="shared" ca="1" si="226"/>
        <v>3</v>
      </c>
      <c r="BQL13">
        <f t="shared" ca="1" si="226"/>
        <v>3</v>
      </c>
      <c r="BQM13">
        <f t="shared" ca="1" si="226"/>
        <v>3</v>
      </c>
      <c r="BQN13">
        <f t="shared" ca="1" si="226"/>
        <v>3</v>
      </c>
      <c r="BQO13">
        <f t="shared" ca="1" si="226"/>
        <v>3</v>
      </c>
      <c r="BQP13">
        <f t="shared" ca="1" si="226"/>
        <v>3</v>
      </c>
      <c r="BQQ13">
        <f t="shared" ca="1" si="226"/>
        <v>3</v>
      </c>
      <c r="BQR13">
        <f t="shared" ca="1" si="226"/>
        <v>3</v>
      </c>
      <c r="BQS13">
        <f t="shared" ca="1" si="226"/>
        <v>3</v>
      </c>
      <c r="BQT13">
        <f t="shared" ca="1" si="226"/>
        <v>3</v>
      </c>
      <c r="BQU13">
        <f t="shared" ca="1" si="226"/>
        <v>3</v>
      </c>
      <c r="BQV13">
        <f t="shared" ca="1" si="226"/>
        <v>3</v>
      </c>
      <c r="BQW13">
        <f t="shared" ca="1" si="226"/>
        <v>3</v>
      </c>
      <c r="BQX13">
        <f t="shared" ca="1" si="226"/>
        <v>3</v>
      </c>
      <c r="BQY13">
        <f t="shared" ca="1" si="226"/>
        <v>3</v>
      </c>
      <c r="BQZ13">
        <f t="shared" ca="1" si="226"/>
        <v>3</v>
      </c>
      <c r="BRA13">
        <f t="shared" ca="1" si="226"/>
        <v>3</v>
      </c>
      <c r="BRB13">
        <f t="shared" ca="1" si="226"/>
        <v>3</v>
      </c>
      <c r="BRC13">
        <f t="shared" ca="1" si="226"/>
        <v>3</v>
      </c>
      <c r="BRD13">
        <f t="shared" ca="1" si="226"/>
        <v>3</v>
      </c>
      <c r="BRE13">
        <f t="shared" ca="1" si="226"/>
        <v>3</v>
      </c>
      <c r="BRF13">
        <f t="shared" ca="1" si="226"/>
        <v>3</v>
      </c>
      <c r="BRG13">
        <f t="shared" ca="1" si="226"/>
        <v>3</v>
      </c>
      <c r="BRH13">
        <f t="shared" ca="1" si="226"/>
        <v>3</v>
      </c>
      <c r="BRI13">
        <f t="shared" ca="1" si="226"/>
        <v>3</v>
      </c>
      <c r="BRJ13">
        <f t="shared" ca="1" si="226"/>
        <v>3</v>
      </c>
      <c r="BRK13">
        <f t="shared" ca="1" si="226"/>
        <v>3</v>
      </c>
      <c r="BRL13">
        <f t="shared" ca="1" si="226"/>
        <v>3</v>
      </c>
      <c r="BRM13">
        <f t="shared" ca="1" si="226"/>
        <v>3</v>
      </c>
      <c r="BRN13">
        <f t="shared" ca="1" si="226"/>
        <v>3</v>
      </c>
      <c r="BRO13">
        <f t="shared" ca="1" si="226"/>
        <v>3</v>
      </c>
      <c r="BRP13">
        <f t="shared" ca="1" si="226"/>
        <v>3</v>
      </c>
      <c r="BRQ13">
        <f t="shared" ca="1" si="226"/>
        <v>3</v>
      </c>
      <c r="BRR13">
        <f t="shared" ca="1" si="226"/>
        <v>3</v>
      </c>
      <c r="BRS13">
        <f t="shared" ca="1" si="226"/>
        <v>3</v>
      </c>
      <c r="BRT13">
        <f t="shared" ca="1" si="226"/>
        <v>3</v>
      </c>
      <c r="BRU13">
        <f t="shared" ca="1" si="226"/>
        <v>3</v>
      </c>
      <c r="BRV13">
        <f t="shared" ca="1" si="226"/>
        <v>3</v>
      </c>
      <c r="BRW13">
        <f t="shared" ca="1" si="226"/>
        <v>3</v>
      </c>
      <c r="BRX13">
        <f t="shared" ca="1" si="226"/>
        <v>3</v>
      </c>
      <c r="BRY13">
        <f t="shared" ca="1" si="226"/>
        <v>3</v>
      </c>
      <c r="BRZ13">
        <f t="shared" ca="1" si="226"/>
        <v>3</v>
      </c>
      <c r="BSA13">
        <f t="shared" ca="1" si="226"/>
        <v>3</v>
      </c>
      <c r="BSB13">
        <f t="shared" ca="1" si="226"/>
        <v>3</v>
      </c>
      <c r="BSC13">
        <f t="shared" ca="1" si="226"/>
        <v>3</v>
      </c>
      <c r="BSD13">
        <f t="shared" ca="1" si="226"/>
        <v>3</v>
      </c>
      <c r="BSE13">
        <f t="shared" ca="1" si="226"/>
        <v>3</v>
      </c>
      <c r="BSF13">
        <f t="shared" ca="1" si="226"/>
        <v>3</v>
      </c>
      <c r="BSG13">
        <f t="shared" ca="1" si="226"/>
        <v>3</v>
      </c>
      <c r="BSH13">
        <f t="shared" ca="1" si="226"/>
        <v>3</v>
      </c>
      <c r="BSI13">
        <f t="shared" ca="1" si="226"/>
        <v>3</v>
      </c>
      <c r="BSJ13">
        <f t="shared" ca="1" si="226"/>
        <v>3</v>
      </c>
      <c r="BSK13">
        <f t="shared" ca="1" si="226"/>
        <v>3</v>
      </c>
      <c r="BSL13">
        <f t="shared" ca="1" si="226"/>
        <v>3</v>
      </c>
      <c r="BSM13">
        <f t="shared" ref="BSM13:BUX13" ca="1" si="227">$B13+IF(BSM$7&lt;ADVn_off_before_on_ns,1,IF(BSM$7&lt;ADVn_Rd_off_time_ns,0,1))</f>
        <v>3</v>
      </c>
      <c r="BSN13">
        <f t="shared" ca="1" si="227"/>
        <v>3</v>
      </c>
      <c r="BSO13">
        <f t="shared" ca="1" si="227"/>
        <v>3</v>
      </c>
      <c r="BSP13">
        <f t="shared" ca="1" si="227"/>
        <v>3</v>
      </c>
      <c r="BSQ13">
        <f t="shared" ca="1" si="227"/>
        <v>3</v>
      </c>
      <c r="BSR13">
        <f t="shared" ca="1" si="227"/>
        <v>3</v>
      </c>
      <c r="BSS13">
        <f t="shared" ca="1" si="227"/>
        <v>3</v>
      </c>
      <c r="BST13">
        <f t="shared" ca="1" si="227"/>
        <v>3</v>
      </c>
      <c r="BSU13">
        <f t="shared" ca="1" si="227"/>
        <v>3</v>
      </c>
      <c r="BSV13">
        <f t="shared" ca="1" si="227"/>
        <v>3</v>
      </c>
      <c r="BSW13">
        <f t="shared" ca="1" si="227"/>
        <v>3</v>
      </c>
      <c r="BSX13">
        <f t="shared" ca="1" si="227"/>
        <v>3</v>
      </c>
      <c r="BSY13">
        <f t="shared" ca="1" si="227"/>
        <v>3</v>
      </c>
      <c r="BSZ13">
        <f t="shared" ca="1" si="227"/>
        <v>3</v>
      </c>
      <c r="BTA13">
        <f t="shared" ca="1" si="227"/>
        <v>3</v>
      </c>
      <c r="BTB13">
        <f t="shared" ca="1" si="227"/>
        <v>3</v>
      </c>
      <c r="BTC13">
        <f t="shared" ca="1" si="227"/>
        <v>3</v>
      </c>
      <c r="BTD13">
        <f t="shared" ca="1" si="227"/>
        <v>3</v>
      </c>
      <c r="BTE13">
        <f t="shared" ca="1" si="227"/>
        <v>3</v>
      </c>
      <c r="BTF13">
        <f t="shared" ca="1" si="227"/>
        <v>3</v>
      </c>
      <c r="BTG13">
        <f t="shared" ca="1" si="227"/>
        <v>3</v>
      </c>
      <c r="BTH13">
        <f t="shared" ca="1" si="227"/>
        <v>3</v>
      </c>
      <c r="BTI13">
        <f t="shared" ca="1" si="227"/>
        <v>3</v>
      </c>
      <c r="BTJ13">
        <f t="shared" ca="1" si="227"/>
        <v>3</v>
      </c>
      <c r="BTK13">
        <f t="shared" ca="1" si="227"/>
        <v>3</v>
      </c>
      <c r="BTL13">
        <f t="shared" ca="1" si="227"/>
        <v>3</v>
      </c>
      <c r="BTM13">
        <f t="shared" ca="1" si="227"/>
        <v>3</v>
      </c>
      <c r="BTN13">
        <f t="shared" ca="1" si="227"/>
        <v>3</v>
      </c>
      <c r="BTO13">
        <f t="shared" ca="1" si="227"/>
        <v>3</v>
      </c>
      <c r="BTP13">
        <f t="shared" ca="1" si="227"/>
        <v>3</v>
      </c>
      <c r="BTQ13">
        <f t="shared" ca="1" si="227"/>
        <v>3</v>
      </c>
      <c r="BTR13">
        <f t="shared" ca="1" si="227"/>
        <v>3</v>
      </c>
      <c r="BTS13">
        <f t="shared" ca="1" si="227"/>
        <v>3</v>
      </c>
      <c r="BTT13">
        <f t="shared" ca="1" si="227"/>
        <v>3</v>
      </c>
      <c r="BTU13">
        <f t="shared" ca="1" si="227"/>
        <v>3</v>
      </c>
      <c r="BTV13">
        <f t="shared" ca="1" si="227"/>
        <v>3</v>
      </c>
      <c r="BTW13">
        <f t="shared" ca="1" si="227"/>
        <v>3</v>
      </c>
      <c r="BTX13">
        <f t="shared" ca="1" si="227"/>
        <v>3</v>
      </c>
      <c r="BTY13">
        <f t="shared" ca="1" si="227"/>
        <v>3</v>
      </c>
      <c r="BTZ13">
        <f t="shared" ca="1" si="227"/>
        <v>3</v>
      </c>
      <c r="BUA13">
        <f t="shared" ca="1" si="227"/>
        <v>3</v>
      </c>
      <c r="BUB13">
        <f t="shared" ca="1" si="227"/>
        <v>3</v>
      </c>
      <c r="BUC13">
        <f t="shared" ca="1" si="227"/>
        <v>3</v>
      </c>
      <c r="BUD13">
        <f t="shared" ca="1" si="227"/>
        <v>3</v>
      </c>
      <c r="BUE13">
        <f t="shared" ca="1" si="227"/>
        <v>3</v>
      </c>
      <c r="BUF13">
        <f t="shared" ca="1" si="227"/>
        <v>3</v>
      </c>
      <c r="BUG13">
        <f t="shared" ca="1" si="227"/>
        <v>3</v>
      </c>
      <c r="BUH13">
        <f t="shared" ca="1" si="227"/>
        <v>3</v>
      </c>
      <c r="BUI13">
        <f t="shared" ca="1" si="227"/>
        <v>3</v>
      </c>
      <c r="BUJ13">
        <f t="shared" ca="1" si="227"/>
        <v>3</v>
      </c>
      <c r="BUK13">
        <f t="shared" ca="1" si="227"/>
        <v>3</v>
      </c>
      <c r="BUL13">
        <f t="shared" ca="1" si="227"/>
        <v>3</v>
      </c>
      <c r="BUM13">
        <f t="shared" ca="1" si="227"/>
        <v>3</v>
      </c>
      <c r="BUN13">
        <f t="shared" ca="1" si="227"/>
        <v>3</v>
      </c>
      <c r="BUO13">
        <f t="shared" ca="1" si="227"/>
        <v>3</v>
      </c>
      <c r="BUP13">
        <f t="shared" ca="1" si="227"/>
        <v>3</v>
      </c>
      <c r="BUQ13">
        <f t="shared" ca="1" si="227"/>
        <v>3</v>
      </c>
      <c r="BUR13">
        <f t="shared" ca="1" si="227"/>
        <v>3</v>
      </c>
      <c r="BUS13">
        <f t="shared" ca="1" si="227"/>
        <v>3</v>
      </c>
      <c r="BUT13">
        <f t="shared" ca="1" si="227"/>
        <v>3</v>
      </c>
      <c r="BUU13">
        <f t="shared" ca="1" si="227"/>
        <v>3</v>
      </c>
      <c r="BUV13">
        <f t="shared" ca="1" si="227"/>
        <v>3</v>
      </c>
      <c r="BUW13">
        <f t="shared" ca="1" si="227"/>
        <v>3</v>
      </c>
      <c r="BUX13">
        <f t="shared" ca="1" si="227"/>
        <v>3</v>
      </c>
      <c r="BUY13">
        <f t="shared" ref="BUY13:BXJ13" ca="1" si="228">$B13+IF(BUY$7&lt;ADVn_off_before_on_ns,1,IF(BUY$7&lt;ADVn_Rd_off_time_ns,0,1))</f>
        <v>3</v>
      </c>
      <c r="BUZ13">
        <f t="shared" ca="1" si="228"/>
        <v>3</v>
      </c>
      <c r="BVA13">
        <f t="shared" ca="1" si="228"/>
        <v>3</v>
      </c>
      <c r="BVB13">
        <f t="shared" ca="1" si="228"/>
        <v>3</v>
      </c>
      <c r="BVC13">
        <f t="shared" ca="1" si="228"/>
        <v>3</v>
      </c>
      <c r="BVD13">
        <f t="shared" ca="1" si="228"/>
        <v>3</v>
      </c>
      <c r="BVE13">
        <f t="shared" ca="1" si="228"/>
        <v>3</v>
      </c>
      <c r="BVF13">
        <f t="shared" ca="1" si="228"/>
        <v>3</v>
      </c>
      <c r="BVG13">
        <f t="shared" ca="1" si="228"/>
        <v>3</v>
      </c>
      <c r="BVH13">
        <f t="shared" ca="1" si="228"/>
        <v>3</v>
      </c>
      <c r="BVI13">
        <f t="shared" ca="1" si="228"/>
        <v>3</v>
      </c>
      <c r="BVJ13">
        <f t="shared" ca="1" si="228"/>
        <v>3</v>
      </c>
      <c r="BVK13">
        <f t="shared" ca="1" si="228"/>
        <v>3</v>
      </c>
      <c r="BVL13">
        <f t="shared" ca="1" si="228"/>
        <v>3</v>
      </c>
      <c r="BVM13">
        <f t="shared" ca="1" si="228"/>
        <v>3</v>
      </c>
      <c r="BVN13">
        <f t="shared" ca="1" si="228"/>
        <v>3</v>
      </c>
      <c r="BVO13">
        <f t="shared" ca="1" si="228"/>
        <v>3</v>
      </c>
      <c r="BVP13">
        <f t="shared" ca="1" si="228"/>
        <v>3</v>
      </c>
      <c r="BVQ13">
        <f t="shared" ca="1" si="228"/>
        <v>3</v>
      </c>
      <c r="BVR13">
        <f t="shared" ca="1" si="228"/>
        <v>3</v>
      </c>
      <c r="BVS13">
        <f t="shared" ca="1" si="228"/>
        <v>3</v>
      </c>
      <c r="BVT13">
        <f t="shared" ca="1" si="228"/>
        <v>3</v>
      </c>
      <c r="BVU13">
        <f t="shared" ca="1" si="228"/>
        <v>3</v>
      </c>
      <c r="BVV13">
        <f t="shared" ca="1" si="228"/>
        <v>3</v>
      </c>
      <c r="BVW13">
        <f t="shared" ca="1" si="228"/>
        <v>3</v>
      </c>
      <c r="BVX13">
        <f t="shared" ca="1" si="228"/>
        <v>3</v>
      </c>
      <c r="BVY13">
        <f t="shared" ca="1" si="228"/>
        <v>3</v>
      </c>
      <c r="BVZ13">
        <f t="shared" ca="1" si="228"/>
        <v>3</v>
      </c>
      <c r="BWA13">
        <f t="shared" ca="1" si="228"/>
        <v>3</v>
      </c>
      <c r="BWB13">
        <f t="shared" ca="1" si="228"/>
        <v>3</v>
      </c>
      <c r="BWC13">
        <f t="shared" ca="1" si="228"/>
        <v>3</v>
      </c>
      <c r="BWD13">
        <f t="shared" ca="1" si="228"/>
        <v>3</v>
      </c>
      <c r="BWE13">
        <f t="shared" ca="1" si="228"/>
        <v>3</v>
      </c>
      <c r="BWF13">
        <f t="shared" ca="1" si="228"/>
        <v>3</v>
      </c>
      <c r="BWG13">
        <f t="shared" ca="1" si="228"/>
        <v>3</v>
      </c>
      <c r="BWH13">
        <f t="shared" ca="1" si="228"/>
        <v>3</v>
      </c>
      <c r="BWI13">
        <f t="shared" ca="1" si="228"/>
        <v>3</v>
      </c>
      <c r="BWJ13">
        <f t="shared" ca="1" si="228"/>
        <v>3</v>
      </c>
      <c r="BWK13">
        <f t="shared" ca="1" si="228"/>
        <v>3</v>
      </c>
      <c r="BWL13">
        <f t="shared" ca="1" si="228"/>
        <v>3</v>
      </c>
      <c r="BWM13">
        <f t="shared" ca="1" si="228"/>
        <v>3</v>
      </c>
      <c r="BWN13">
        <f t="shared" ca="1" si="228"/>
        <v>3</v>
      </c>
      <c r="BWO13">
        <f t="shared" ca="1" si="228"/>
        <v>3</v>
      </c>
      <c r="BWP13">
        <f t="shared" ca="1" si="228"/>
        <v>3</v>
      </c>
      <c r="BWQ13">
        <f t="shared" ca="1" si="228"/>
        <v>3</v>
      </c>
      <c r="BWR13">
        <f t="shared" ca="1" si="228"/>
        <v>3</v>
      </c>
      <c r="BWS13">
        <f t="shared" ca="1" si="228"/>
        <v>3</v>
      </c>
      <c r="BWT13">
        <f t="shared" ca="1" si="228"/>
        <v>3</v>
      </c>
      <c r="BWU13">
        <f t="shared" ca="1" si="228"/>
        <v>3</v>
      </c>
      <c r="BWV13">
        <f t="shared" ca="1" si="228"/>
        <v>3</v>
      </c>
      <c r="BWW13">
        <f t="shared" ca="1" si="228"/>
        <v>3</v>
      </c>
      <c r="BWX13">
        <f t="shared" ca="1" si="228"/>
        <v>3</v>
      </c>
      <c r="BWY13">
        <f t="shared" ca="1" si="228"/>
        <v>3</v>
      </c>
      <c r="BWZ13">
        <f t="shared" ca="1" si="228"/>
        <v>3</v>
      </c>
      <c r="BXA13">
        <f t="shared" ca="1" si="228"/>
        <v>3</v>
      </c>
      <c r="BXB13">
        <f t="shared" ca="1" si="228"/>
        <v>3</v>
      </c>
      <c r="BXC13">
        <f t="shared" ca="1" si="228"/>
        <v>3</v>
      </c>
      <c r="BXD13">
        <f t="shared" ca="1" si="228"/>
        <v>3</v>
      </c>
      <c r="BXE13">
        <f t="shared" ca="1" si="228"/>
        <v>3</v>
      </c>
      <c r="BXF13">
        <f t="shared" ca="1" si="228"/>
        <v>3</v>
      </c>
      <c r="BXG13">
        <f t="shared" ca="1" si="228"/>
        <v>3</v>
      </c>
      <c r="BXH13">
        <f t="shared" ca="1" si="228"/>
        <v>3</v>
      </c>
      <c r="BXI13">
        <f t="shared" ca="1" si="228"/>
        <v>3</v>
      </c>
      <c r="BXJ13">
        <f t="shared" ca="1" si="228"/>
        <v>3</v>
      </c>
      <c r="BXK13">
        <f t="shared" ref="BXK13:BZV13" ca="1" si="229">$B13+IF(BXK$7&lt;ADVn_off_before_on_ns,1,IF(BXK$7&lt;ADVn_Rd_off_time_ns,0,1))</f>
        <v>3</v>
      </c>
      <c r="BXL13">
        <f t="shared" ca="1" si="229"/>
        <v>3</v>
      </c>
      <c r="BXM13">
        <f t="shared" ca="1" si="229"/>
        <v>3</v>
      </c>
      <c r="BXN13">
        <f t="shared" ca="1" si="229"/>
        <v>3</v>
      </c>
      <c r="BXO13">
        <f t="shared" ca="1" si="229"/>
        <v>3</v>
      </c>
      <c r="BXP13">
        <f t="shared" ca="1" si="229"/>
        <v>3</v>
      </c>
      <c r="BXQ13">
        <f t="shared" ca="1" si="229"/>
        <v>3</v>
      </c>
      <c r="BXR13">
        <f t="shared" ca="1" si="229"/>
        <v>3</v>
      </c>
      <c r="BXS13">
        <f t="shared" ca="1" si="229"/>
        <v>3</v>
      </c>
      <c r="BXT13">
        <f t="shared" ca="1" si="229"/>
        <v>3</v>
      </c>
      <c r="BXU13">
        <f t="shared" ca="1" si="229"/>
        <v>3</v>
      </c>
      <c r="BXV13">
        <f t="shared" ca="1" si="229"/>
        <v>3</v>
      </c>
      <c r="BXW13">
        <f t="shared" ca="1" si="229"/>
        <v>3</v>
      </c>
      <c r="BXX13">
        <f t="shared" ca="1" si="229"/>
        <v>3</v>
      </c>
      <c r="BXY13">
        <f t="shared" ca="1" si="229"/>
        <v>3</v>
      </c>
      <c r="BXZ13">
        <f t="shared" ca="1" si="229"/>
        <v>3</v>
      </c>
      <c r="BYA13">
        <f t="shared" ca="1" si="229"/>
        <v>3</v>
      </c>
      <c r="BYB13">
        <f t="shared" ca="1" si="229"/>
        <v>3</v>
      </c>
      <c r="BYC13">
        <f t="shared" ca="1" si="229"/>
        <v>3</v>
      </c>
      <c r="BYD13">
        <f t="shared" ca="1" si="229"/>
        <v>3</v>
      </c>
      <c r="BYE13">
        <f t="shared" ca="1" si="229"/>
        <v>3</v>
      </c>
      <c r="BYF13">
        <f t="shared" ca="1" si="229"/>
        <v>3</v>
      </c>
      <c r="BYG13">
        <f t="shared" ca="1" si="229"/>
        <v>3</v>
      </c>
      <c r="BYH13">
        <f t="shared" ca="1" si="229"/>
        <v>3</v>
      </c>
      <c r="BYI13">
        <f t="shared" ca="1" si="229"/>
        <v>3</v>
      </c>
      <c r="BYJ13">
        <f t="shared" ca="1" si="229"/>
        <v>3</v>
      </c>
      <c r="BYK13">
        <f t="shared" ca="1" si="229"/>
        <v>3</v>
      </c>
      <c r="BYL13">
        <f t="shared" ca="1" si="229"/>
        <v>3</v>
      </c>
      <c r="BYM13">
        <f t="shared" ca="1" si="229"/>
        <v>3</v>
      </c>
      <c r="BYN13">
        <f t="shared" ca="1" si="229"/>
        <v>3</v>
      </c>
      <c r="BYO13">
        <f t="shared" ca="1" si="229"/>
        <v>3</v>
      </c>
      <c r="BYP13">
        <f t="shared" ca="1" si="229"/>
        <v>3</v>
      </c>
      <c r="BYQ13">
        <f t="shared" ca="1" si="229"/>
        <v>3</v>
      </c>
      <c r="BYR13">
        <f t="shared" ca="1" si="229"/>
        <v>3</v>
      </c>
      <c r="BYS13">
        <f t="shared" ca="1" si="229"/>
        <v>3</v>
      </c>
      <c r="BYT13">
        <f t="shared" ca="1" si="229"/>
        <v>3</v>
      </c>
      <c r="BYU13">
        <f t="shared" ca="1" si="229"/>
        <v>3</v>
      </c>
      <c r="BYV13">
        <f t="shared" ca="1" si="229"/>
        <v>3</v>
      </c>
      <c r="BYW13">
        <f t="shared" ca="1" si="229"/>
        <v>3</v>
      </c>
      <c r="BYX13">
        <f t="shared" ca="1" si="229"/>
        <v>3</v>
      </c>
      <c r="BYY13">
        <f t="shared" ca="1" si="229"/>
        <v>3</v>
      </c>
      <c r="BYZ13">
        <f t="shared" ca="1" si="229"/>
        <v>3</v>
      </c>
      <c r="BZA13">
        <f t="shared" ca="1" si="229"/>
        <v>3</v>
      </c>
      <c r="BZB13">
        <f t="shared" ca="1" si="229"/>
        <v>3</v>
      </c>
      <c r="BZC13">
        <f t="shared" ca="1" si="229"/>
        <v>3</v>
      </c>
      <c r="BZD13">
        <f t="shared" ca="1" si="229"/>
        <v>3</v>
      </c>
      <c r="BZE13">
        <f t="shared" ca="1" si="229"/>
        <v>3</v>
      </c>
      <c r="BZF13">
        <f t="shared" ca="1" si="229"/>
        <v>3</v>
      </c>
      <c r="BZG13">
        <f t="shared" ca="1" si="229"/>
        <v>3</v>
      </c>
      <c r="BZH13">
        <f t="shared" ca="1" si="229"/>
        <v>3</v>
      </c>
      <c r="BZI13">
        <f t="shared" ca="1" si="229"/>
        <v>3</v>
      </c>
      <c r="BZJ13">
        <f t="shared" ca="1" si="229"/>
        <v>3</v>
      </c>
      <c r="BZK13">
        <f t="shared" ca="1" si="229"/>
        <v>3</v>
      </c>
      <c r="BZL13">
        <f t="shared" ca="1" si="229"/>
        <v>3</v>
      </c>
      <c r="BZM13">
        <f t="shared" ca="1" si="229"/>
        <v>3</v>
      </c>
      <c r="BZN13">
        <f t="shared" ca="1" si="229"/>
        <v>3</v>
      </c>
      <c r="BZO13">
        <f t="shared" ca="1" si="229"/>
        <v>3</v>
      </c>
      <c r="BZP13">
        <f t="shared" ca="1" si="229"/>
        <v>3</v>
      </c>
      <c r="BZQ13">
        <f t="shared" ca="1" si="229"/>
        <v>3</v>
      </c>
      <c r="BZR13">
        <f t="shared" ca="1" si="229"/>
        <v>3</v>
      </c>
      <c r="BZS13">
        <f t="shared" ca="1" si="229"/>
        <v>3</v>
      </c>
      <c r="BZT13">
        <f t="shared" ca="1" si="229"/>
        <v>3</v>
      </c>
      <c r="BZU13">
        <f t="shared" ca="1" si="229"/>
        <v>3</v>
      </c>
      <c r="BZV13">
        <f t="shared" ca="1" si="229"/>
        <v>3</v>
      </c>
      <c r="BZW13">
        <f t="shared" ref="BZW13:CCH13" ca="1" si="230">$B13+IF(BZW$7&lt;ADVn_off_before_on_ns,1,IF(BZW$7&lt;ADVn_Rd_off_time_ns,0,1))</f>
        <v>3</v>
      </c>
      <c r="BZX13">
        <f t="shared" ca="1" si="230"/>
        <v>3</v>
      </c>
      <c r="BZY13">
        <f t="shared" ca="1" si="230"/>
        <v>3</v>
      </c>
      <c r="BZZ13">
        <f t="shared" ca="1" si="230"/>
        <v>3</v>
      </c>
      <c r="CAA13">
        <f t="shared" ca="1" si="230"/>
        <v>3</v>
      </c>
      <c r="CAB13">
        <f t="shared" ca="1" si="230"/>
        <v>3</v>
      </c>
      <c r="CAC13">
        <f t="shared" ca="1" si="230"/>
        <v>3</v>
      </c>
      <c r="CAD13">
        <f t="shared" ca="1" si="230"/>
        <v>3</v>
      </c>
      <c r="CAE13">
        <f t="shared" ca="1" si="230"/>
        <v>3</v>
      </c>
      <c r="CAF13">
        <f t="shared" ca="1" si="230"/>
        <v>3</v>
      </c>
      <c r="CAG13">
        <f t="shared" ca="1" si="230"/>
        <v>3</v>
      </c>
      <c r="CAH13">
        <f t="shared" ca="1" si="230"/>
        <v>3</v>
      </c>
      <c r="CAI13">
        <f t="shared" ca="1" si="230"/>
        <v>3</v>
      </c>
      <c r="CAJ13">
        <f t="shared" ca="1" si="230"/>
        <v>3</v>
      </c>
      <c r="CAK13">
        <f t="shared" ca="1" si="230"/>
        <v>3</v>
      </c>
      <c r="CAL13">
        <f t="shared" ca="1" si="230"/>
        <v>3</v>
      </c>
      <c r="CAM13">
        <f t="shared" ca="1" si="230"/>
        <v>3</v>
      </c>
      <c r="CAN13">
        <f t="shared" ca="1" si="230"/>
        <v>3</v>
      </c>
      <c r="CAO13">
        <f t="shared" ca="1" si="230"/>
        <v>3</v>
      </c>
      <c r="CAP13">
        <f t="shared" ca="1" si="230"/>
        <v>3</v>
      </c>
      <c r="CAQ13">
        <f t="shared" ca="1" si="230"/>
        <v>3</v>
      </c>
      <c r="CAR13">
        <f t="shared" ca="1" si="230"/>
        <v>3</v>
      </c>
      <c r="CAS13">
        <f t="shared" ca="1" si="230"/>
        <v>3</v>
      </c>
      <c r="CAT13">
        <f t="shared" ca="1" si="230"/>
        <v>3</v>
      </c>
      <c r="CAU13">
        <f t="shared" ca="1" si="230"/>
        <v>3</v>
      </c>
      <c r="CAV13">
        <f t="shared" ca="1" si="230"/>
        <v>3</v>
      </c>
      <c r="CAW13">
        <f t="shared" ca="1" si="230"/>
        <v>3</v>
      </c>
      <c r="CAX13">
        <f t="shared" ca="1" si="230"/>
        <v>3</v>
      </c>
      <c r="CAY13">
        <f t="shared" ca="1" si="230"/>
        <v>3</v>
      </c>
      <c r="CAZ13">
        <f t="shared" ca="1" si="230"/>
        <v>3</v>
      </c>
      <c r="CBA13">
        <f t="shared" ca="1" si="230"/>
        <v>3</v>
      </c>
      <c r="CBB13">
        <f t="shared" ca="1" si="230"/>
        <v>3</v>
      </c>
      <c r="CBC13">
        <f t="shared" ca="1" si="230"/>
        <v>3</v>
      </c>
      <c r="CBD13">
        <f t="shared" ca="1" si="230"/>
        <v>3</v>
      </c>
      <c r="CBE13">
        <f t="shared" ca="1" si="230"/>
        <v>3</v>
      </c>
      <c r="CBF13">
        <f t="shared" ca="1" si="230"/>
        <v>3</v>
      </c>
      <c r="CBG13">
        <f t="shared" ca="1" si="230"/>
        <v>3</v>
      </c>
      <c r="CBH13">
        <f t="shared" ca="1" si="230"/>
        <v>3</v>
      </c>
      <c r="CBI13">
        <f t="shared" ca="1" si="230"/>
        <v>3</v>
      </c>
      <c r="CBJ13">
        <f t="shared" ca="1" si="230"/>
        <v>3</v>
      </c>
      <c r="CBK13">
        <f t="shared" ca="1" si="230"/>
        <v>3</v>
      </c>
      <c r="CBL13">
        <f t="shared" ca="1" si="230"/>
        <v>3</v>
      </c>
      <c r="CBM13">
        <f t="shared" ca="1" si="230"/>
        <v>3</v>
      </c>
      <c r="CBN13">
        <f t="shared" ca="1" si="230"/>
        <v>3</v>
      </c>
      <c r="CBO13">
        <f t="shared" ca="1" si="230"/>
        <v>3</v>
      </c>
      <c r="CBP13">
        <f t="shared" ca="1" si="230"/>
        <v>3</v>
      </c>
      <c r="CBQ13">
        <f t="shared" ca="1" si="230"/>
        <v>3</v>
      </c>
      <c r="CBR13">
        <f t="shared" ca="1" si="230"/>
        <v>3</v>
      </c>
      <c r="CBS13">
        <f t="shared" ca="1" si="230"/>
        <v>3</v>
      </c>
      <c r="CBT13">
        <f t="shared" ca="1" si="230"/>
        <v>3</v>
      </c>
      <c r="CBU13">
        <f t="shared" ca="1" si="230"/>
        <v>3</v>
      </c>
      <c r="CBV13">
        <f t="shared" ca="1" si="230"/>
        <v>3</v>
      </c>
      <c r="CBW13">
        <f t="shared" ca="1" si="230"/>
        <v>3</v>
      </c>
      <c r="CBX13">
        <f t="shared" ca="1" si="230"/>
        <v>3</v>
      </c>
      <c r="CBY13">
        <f t="shared" ca="1" si="230"/>
        <v>3</v>
      </c>
      <c r="CBZ13">
        <f t="shared" ca="1" si="230"/>
        <v>3</v>
      </c>
      <c r="CCA13">
        <f t="shared" ca="1" si="230"/>
        <v>3</v>
      </c>
      <c r="CCB13">
        <f t="shared" ca="1" si="230"/>
        <v>3</v>
      </c>
      <c r="CCC13">
        <f t="shared" ca="1" si="230"/>
        <v>3</v>
      </c>
      <c r="CCD13">
        <f t="shared" ca="1" si="230"/>
        <v>3</v>
      </c>
      <c r="CCE13">
        <f t="shared" ca="1" si="230"/>
        <v>3</v>
      </c>
      <c r="CCF13">
        <f t="shared" ca="1" si="230"/>
        <v>3</v>
      </c>
      <c r="CCG13">
        <f t="shared" ca="1" si="230"/>
        <v>3</v>
      </c>
      <c r="CCH13">
        <f t="shared" ca="1" si="230"/>
        <v>3</v>
      </c>
      <c r="CCI13">
        <f t="shared" ref="CCI13:CET13" ca="1" si="231">$B13+IF(CCI$7&lt;ADVn_off_before_on_ns,1,IF(CCI$7&lt;ADVn_Rd_off_time_ns,0,1))</f>
        <v>3</v>
      </c>
      <c r="CCJ13">
        <f t="shared" ca="1" si="231"/>
        <v>3</v>
      </c>
      <c r="CCK13">
        <f t="shared" ca="1" si="231"/>
        <v>3</v>
      </c>
      <c r="CCL13">
        <f t="shared" ca="1" si="231"/>
        <v>3</v>
      </c>
      <c r="CCM13">
        <f t="shared" ca="1" si="231"/>
        <v>3</v>
      </c>
      <c r="CCN13">
        <f t="shared" ca="1" si="231"/>
        <v>3</v>
      </c>
      <c r="CCO13">
        <f t="shared" ca="1" si="231"/>
        <v>3</v>
      </c>
      <c r="CCP13">
        <f t="shared" ca="1" si="231"/>
        <v>3</v>
      </c>
      <c r="CCQ13">
        <f t="shared" ca="1" si="231"/>
        <v>3</v>
      </c>
      <c r="CCR13">
        <f t="shared" ca="1" si="231"/>
        <v>3</v>
      </c>
      <c r="CCS13">
        <f t="shared" ca="1" si="231"/>
        <v>3</v>
      </c>
      <c r="CCT13">
        <f t="shared" ca="1" si="231"/>
        <v>3</v>
      </c>
      <c r="CCU13">
        <f t="shared" ca="1" si="231"/>
        <v>3</v>
      </c>
      <c r="CCV13">
        <f t="shared" ca="1" si="231"/>
        <v>3</v>
      </c>
      <c r="CCW13">
        <f t="shared" ca="1" si="231"/>
        <v>3</v>
      </c>
      <c r="CCX13">
        <f t="shared" ca="1" si="231"/>
        <v>3</v>
      </c>
      <c r="CCY13">
        <f t="shared" ca="1" si="231"/>
        <v>3</v>
      </c>
      <c r="CCZ13">
        <f t="shared" ca="1" si="231"/>
        <v>3</v>
      </c>
      <c r="CDA13">
        <f t="shared" ca="1" si="231"/>
        <v>3</v>
      </c>
      <c r="CDB13">
        <f t="shared" ca="1" si="231"/>
        <v>3</v>
      </c>
      <c r="CDC13">
        <f t="shared" ca="1" si="231"/>
        <v>3</v>
      </c>
      <c r="CDD13">
        <f t="shared" ca="1" si="231"/>
        <v>3</v>
      </c>
      <c r="CDE13">
        <f t="shared" ca="1" si="231"/>
        <v>3</v>
      </c>
      <c r="CDF13">
        <f t="shared" ca="1" si="231"/>
        <v>3</v>
      </c>
      <c r="CDG13">
        <f t="shared" ca="1" si="231"/>
        <v>3</v>
      </c>
      <c r="CDH13">
        <f t="shared" ca="1" si="231"/>
        <v>3</v>
      </c>
      <c r="CDI13">
        <f t="shared" ca="1" si="231"/>
        <v>3</v>
      </c>
      <c r="CDJ13">
        <f t="shared" ca="1" si="231"/>
        <v>3</v>
      </c>
      <c r="CDK13">
        <f t="shared" ca="1" si="231"/>
        <v>3</v>
      </c>
      <c r="CDL13">
        <f t="shared" ca="1" si="231"/>
        <v>3</v>
      </c>
      <c r="CDM13">
        <f t="shared" ca="1" si="231"/>
        <v>3</v>
      </c>
      <c r="CDN13">
        <f t="shared" ca="1" si="231"/>
        <v>3</v>
      </c>
      <c r="CDO13">
        <f t="shared" ca="1" si="231"/>
        <v>3</v>
      </c>
      <c r="CDP13">
        <f t="shared" ca="1" si="231"/>
        <v>3</v>
      </c>
      <c r="CDQ13">
        <f t="shared" ca="1" si="231"/>
        <v>3</v>
      </c>
      <c r="CDR13">
        <f t="shared" ca="1" si="231"/>
        <v>3</v>
      </c>
      <c r="CDS13">
        <f t="shared" ca="1" si="231"/>
        <v>3</v>
      </c>
      <c r="CDT13">
        <f t="shared" ca="1" si="231"/>
        <v>3</v>
      </c>
      <c r="CDU13">
        <f t="shared" ca="1" si="231"/>
        <v>3</v>
      </c>
      <c r="CDV13">
        <f t="shared" ca="1" si="231"/>
        <v>3</v>
      </c>
      <c r="CDW13">
        <f t="shared" ca="1" si="231"/>
        <v>3</v>
      </c>
      <c r="CDX13">
        <f t="shared" ca="1" si="231"/>
        <v>3</v>
      </c>
      <c r="CDY13">
        <f t="shared" ca="1" si="231"/>
        <v>3</v>
      </c>
      <c r="CDZ13">
        <f t="shared" ca="1" si="231"/>
        <v>3</v>
      </c>
      <c r="CEA13">
        <f t="shared" ca="1" si="231"/>
        <v>3</v>
      </c>
      <c r="CEB13">
        <f t="shared" ca="1" si="231"/>
        <v>3</v>
      </c>
      <c r="CEC13">
        <f t="shared" ca="1" si="231"/>
        <v>3</v>
      </c>
      <c r="CED13">
        <f t="shared" ca="1" si="231"/>
        <v>3</v>
      </c>
      <c r="CEE13">
        <f t="shared" ca="1" si="231"/>
        <v>3</v>
      </c>
      <c r="CEF13">
        <f t="shared" ca="1" si="231"/>
        <v>3</v>
      </c>
      <c r="CEG13">
        <f t="shared" ca="1" si="231"/>
        <v>3</v>
      </c>
      <c r="CEH13">
        <f t="shared" ca="1" si="231"/>
        <v>3</v>
      </c>
      <c r="CEI13">
        <f t="shared" ca="1" si="231"/>
        <v>3</v>
      </c>
      <c r="CEJ13">
        <f t="shared" ca="1" si="231"/>
        <v>3</v>
      </c>
      <c r="CEK13">
        <f t="shared" ca="1" si="231"/>
        <v>3</v>
      </c>
      <c r="CEL13">
        <f t="shared" ca="1" si="231"/>
        <v>3</v>
      </c>
      <c r="CEM13">
        <f t="shared" ca="1" si="231"/>
        <v>3</v>
      </c>
      <c r="CEN13">
        <f t="shared" ca="1" si="231"/>
        <v>3</v>
      </c>
      <c r="CEO13">
        <f t="shared" ca="1" si="231"/>
        <v>3</v>
      </c>
      <c r="CEP13">
        <f t="shared" ca="1" si="231"/>
        <v>3</v>
      </c>
      <c r="CEQ13">
        <f t="shared" ca="1" si="231"/>
        <v>3</v>
      </c>
      <c r="CER13">
        <f t="shared" ca="1" si="231"/>
        <v>3</v>
      </c>
      <c r="CES13">
        <f t="shared" ca="1" si="231"/>
        <v>3</v>
      </c>
      <c r="CET13">
        <f t="shared" ca="1" si="231"/>
        <v>3</v>
      </c>
      <c r="CEU13">
        <f t="shared" ref="CEU13:CHF13" ca="1" si="232">$B13+IF(CEU$7&lt;ADVn_off_before_on_ns,1,IF(CEU$7&lt;ADVn_Rd_off_time_ns,0,1))</f>
        <v>3</v>
      </c>
      <c r="CEV13">
        <f t="shared" ca="1" si="232"/>
        <v>3</v>
      </c>
      <c r="CEW13">
        <f t="shared" ca="1" si="232"/>
        <v>3</v>
      </c>
      <c r="CEX13">
        <f t="shared" ca="1" si="232"/>
        <v>3</v>
      </c>
      <c r="CEY13">
        <f t="shared" ca="1" si="232"/>
        <v>3</v>
      </c>
      <c r="CEZ13">
        <f t="shared" ca="1" si="232"/>
        <v>3</v>
      </c>
      <c r="CFA13">
        <f t="shared" ca="1" si="232"/>
        <v>3</v>
      </c>
      <c r="CFB13">
        <f t="shared" ca="1" si="232"/>
        <v>3</v>
      </c>
      <c r="CFC13">
        <f t="shared" ca="1" si="232"/>
        <v>3</v>
      </c>
      <c r="CFD13">
        <f t="shared" ca="1" si="232"/>
        <v>3</v>
      </c>
      <c r="CFE13">
        <f t="shared" ca="1" si="232"/>
        <v>3</v>
      </c>
      <c r="CFF13">
        <f t="shared" ca="1" si="232"/>
        <v>3</v>
      </c>
      <c r="CFG13">
        <f t="shared" ca="1" si="232"/>
        <v>3</v>
      </c>
      <c r="CFH13">
        <f t="shared" ca="1" si="232"/>
        <v>3</v>
      </c>
      <c r="CFI13">
        <f t="shared" ca="1" si="232"/>
        <v>3</v>
      </c>
      <c r="CFJ13">
        <f t="shared" ca="1" si="232"/>
        <v>3</v>
      </c>
      <c r="CFK13">
        <f t="shared" ca="1" si="232"/>
        <v>3</v>
      </c>
      <c r="CFL13">
        <f t="shared" ca="1" si="232"/>
        <v>3</v>
      </c>
      <c r="CFM13">
        <f t="shared" ca="1" si="232"/>
        <v>3</v>
      </c>
      <c r="CFN13">
        <f t="shared" ca="1" si="232"/>
        <v>3</v>
      </c>
      <c r="CFO13">
        <f t="shared" ca="1" si="232"/>
        <v>3</v>
      </c>
      <c r="CFP13">
        <f t="shared" ca="1" si="232"/>
        <v>3</v>
      </c>
      <c r="CFQ13">
        <f t="shared" ca="1" si="232"/>
        <v>3</v>
      </c>
      <c r="CFR13">
        <f t="shared" ca="1" si="232"/>
        <v>3</v>
      </c>
      <c r="CFS13">
        <f t="shared" ca="1" si="232"/>
        <v>3</v>
      </c>
      <c r="CFT13">
        <f t="shared" ca="1" si="232"/>
        <v>3</v>
      </c>
      <c r="CFU13">
        <f t="shared" ca="1" si="232"/>
        <v>3</v>
      </c>
      <c r="CFV13">
        <f t="shared" ca="1" si="232"/>
        <v>3</v>
      </c>
      <c r="CFW13">
        <f t="shared" ca="1" si="232"/>
        <v>3</v>
      </c>
      <c r="CFX13">
        <f t="shared" ca="1" si="232"/>
        <v>3</v>
      </c>
      <c r="CFY13">
        <f t="shared" ca="1" si="232"/>
        <v>3</v>
      </c>
      <c r="CFZ13">
        <f t="shared" ca="1" si="232"/>
        <v>3</v>
      </c>
      <c r="CGA13">
        <f t="shared" ca="1" si="232"/>
        <v>3</v>
      </c>
      <c r="CGB13">
        <f t="shared" ca="1" si="232"/>
        <v>3</v>
      </c>
      <c r="CGC13">
        <f t="shared" ca="1" si="232"/>
        <v>3</v>
      </c>
      <c r="CGD13">
        <f t="shared" ca="1" si="232"/>
        <v>3</v>
      </c>
      <c r="CGE13">
        <f t="shared" ca="1" si="232"/>
        <v>3</v>
      </c>
      <c r="CGF13">
        <f t="shared" ca="1" si="232"/>
        <v>3</v>
      </c>
      <c r="CGG13">
        <f t="shared" ca="1" si="232"/>
        <v>3</v>
      </c>
      <c r="CGH13">
        <f t="shared" ca="1" si="232"/>
        <v>3</v>
      </c>
      <c r="CGI13">
        <f t="shared" ca="1" si="232"/>
        <v>3</v>
      </c>
      <c r="CGJ13">
        <f t="shared" ca="1" si="232"/>
        <v>3</v>
      </c>
      <c r="CGK13">
        <f t="shared" ca="1" si="232"/>
        <v>3</v>
      </c>
      <c r="CGL13">
        <f t="shared" ca="1" si="232"/>
        <v>3</v>
      </c>
      <c r="CGM13">
        <f t="shared" ca="1" si="232"/>
        <v>3</v>
      </c>
      <c r="CGN13">
        <f t="shared" ca="1" si="232"/>
        <v>3</v>
      </c>
      <c r="CGO13">
        <f t="shared" ca="1" si="232"/>
        <v>3</v>
      </c>
      <c r="CGP13">
        <f t="shared" ca="1" si="232"/>
        <v>3</v>
      </c>
      <c r="CGQ13">
        <f t="shared" ca="1" si="232"/>
        <v>3</v>
      </c>
      <c r="CGR13">
        <f t="shared" ca="1" si="232"/>
        <v>3</v>
      </c>
      <c r="CGS13">
        <f t="shared" ca="1" si="232"/>
        <v>3</v>
      </c>
      <c r="CGT13">
        <f t="shared" ca="1" si="232"/>
        <v>3</v>
      </c>
      <c r="CGU13">
        <f t="shared" ca="1" si="232"/>
        <v>3</v>
      </c>
      <c r="CGV13">
        <f t="shared" ca="1" si="232"/>
        <v>3</v>
      </c>
      <c r="CGW13">
        <f t="shared" ca="1" si="232"/>
        <v>3</v>
      </c>
      <c r="CGX13">
        <f t="shared" ca="1" si="232"/>
        <v>3</v>
      </c>
      <c r="CGY13">
        <f t="shared" ca="1" si="232"/>
        <v>3</v>
      </c>
      <c r="CGZ13">
        <f t="shared" ca="1" si="232"/>
        <v>3</v>
      </c>
      <c r="CHA13">
        <f t="shared" ca="1" si="232"/>
        <v>3</v>
      </c>
      <c r="CHB13">
        <f t="shared" ca="1" si="232"/>
        <v>3</v>
      </c>
      <c r="CHC13">
        <f t="shared" ca="1" si="232"/>
        <v>3</v>
      </c>
      <c r="CHD13">
        <f t="shared" ca="1" si="232"/>
        <v>3</v>
      </c>
      <c r="CHE13">
        <f t="shared" ca="1" si="232"/>
        <v>3</v>
      </c>
      <c r="CHF13">
        <f t="shared" ca="1" si="232"/>
        <v>3</v>
      </c>
      <c r="CHG13">
        <f t="shared" ref="CHG13:CJR13" ca="1" si="233">$B13+IF(CHG$7&lt;ADVn_off_before_on_ns,1,IF(CHG$7&lt;ADVn_Rd_off_time_ns,0,1))</f>
        <v>3</v>
      </c>
      <c r="CHH13">
        <f t="shared" ca="1" si="233"/>
        <v>3</v>
      </c>
      <c r="CHI13">
        <f t="shared" ca="1" si="233"/>
        <v>3</v>
      </c>
      <c r="CHJ13">
        <f t="shared" ca="1" si="233"/>
        <v>3</v>
      </c>
      <c r="CHK13">
        <f t="shared" ca="1" si="233"/>
        <v>3</v>
      </c>
      <c r="CHL13">
        <f t="shared" ca="1" si="233"/>
        <v>3</v>
      </c>
      <c r="CHM13">
        <f t="shared" ca="1" si="233"/>
        <v>3</v>
      </c>
      <c r="CHN13">
        <f t="shared" ca="1" si="233"/>
        <v>3</v>
      </c>
      <c r="CHO13">
        <f t="shared" ca="1" si="233"/>
        <v>3</v>
      </c>
      <c r="CHP13">
        <f t="shared" ca="1" si="233"/>
        <v>3</v>
      </c>
      <c r="CHQ13">
        <f t="shared" ca="1" si="233"/>
        <v>3</v>
      </c>
      <c r="CHR13">
        <f t="shared" ca="1" si="233"/>
        <v>3</v>
      </c>
      <c r="CHS13">
        <f t="shared" ca="1" si="233"/>
        <v>3</v>
      </c>
      <c r="CHT13">
        <f t="shared" ca="1" si="233"/>
        <v>3</v>
      </c>
      <c r="CHU13">
        <f t="shared" ca="1" si="233"/>
        <v>3</v>
      </c>
      <c r="CHV13">
        <f t="shared" ca="1" si="233"/>
        <v>3</v>
      </c>
      <c r="CHW13">
        <f t="shared" ca="1" si="233"/>
        <v>3</v>
      </c>
      <c r="CHX13">
        <f t="shared" ca="1" si="233"/>
        <v>3</v>
      </c>
      <c r="CHY13">
        <f t="shared" ca="1" si="233"/>
        <v>3</v>
      </c>
      <c r="CHZ13">
        <f t="shared" ca="1" si="233"/>
        <v>3</v>
      </c>
      <c r="CIA13">
        <f t="shared" ca="1" si="233"/>
        <v>3</v>
      </c>
      <c r="CIB13">
        <f t="shared" ca="1" si="233"/>
        <v>3</v>
      </c>
      <c r="CIC13">
        <f t="shared" ca="1" si="233"/>
        <v>3</v>
      </c>
      <c r="CID13">
        <f t="shared" ca="1" si="233"/>
        <v>3</v>
      </c>
      <c r="CIE13">
        <f t="shared" ca="1" si="233"/>
        <v>3</v>
      </c>
      <c r="CIF13">
        <f t="shared" ca="1" si="233"/>
        <v>3</v>
      </c>
      <c r="CIG13">
        <f t="shared" ca="1" si="233"/>
        <v>3</v>
      </c>
      <c r="CIH13">
        <f t="shared" ca="1" si="233"/>
        <v>3</v>
      </c>
      <c r="CII13">
        <f t="shared" ca="1" si="233"/>
        <v>3</v>
      </c>
      <c r="CIJ13">
        <f t="shared" ca="1" si="233"/>
        <v>3</v>
      </c>
      <c r="CIK13">
        <f t="shared" ca="1" si="233"/>
        <v>3</v>
      </c>
      <c r="CIL13">
        <f t="shared" ca="1" si="233"/>
        <v>3</v>
      </c>
      <c r="CIM13">
        <f t="shared" ca="1" si="233"/>
        <v>3</v>
      </c>
      <c r="CIN13">
        <f t="shared" ca="1" si="233"/>
        <v>3</v>
      </c>
      <c r="CIO13">
        <f t="shared" ca="1" si="233"/>
        <v>3</v>
      </c>
      <c r="CIP13">
        <f t="shared" ca="1" si="233"/>
        <v>3</v>
      </c>
      <c r="CIQ13">
        <f t="shared" ca="1" si="233"/>
        <v>3</v>
      </c>
      <c r="CIR13">
        <f t="shared" ca="1" si="233"/>
        <v>3</v>
      </c>
      <c r="CIS13">
        <f t="shared" ca="1" si="233"/>
        <v>3</v>
      </c>
      <c r="CIT13">
        <f t="shared" ca="1" si="233"/>
        <v>3</v>
      </c>
      <c r="CIU13">
        <f t="shared" ca="1" si="233"/>
        <v>3</v>
      </c>
      <c r="CIV13">
        <f t="shared" ca="1" si="233"/>
        <v>3</v>
      </c>
      <c r="CIW13">
        <f t="shared" ca="1" si="233"/>
        <v>3</v>
      </c>
      <c r="CIX13">
        <f t="shared" ca="1" si="233"/>
        <v>3</v>
      </c>
      <c r="CIY13">
        <f t="shared" ca="1" si="233"/>
        <v>3</v>
      </c>
      <c r="CIZ13">
        <f t="shared" ca="1" si="233"/>
        <v>3</v>
      </c>
      <c r="CJA13">
        <f t="shared" ca="1" si="233"/>
        <v>3</v>
      </c>
      <c r="CJB13">
        <f t="shared" ca="1" si="233"/>
        <v>3</v>
      </c>
      <c r="CJC13">
        <f t="shared" ca="1" si="233"/>
        <v>3</v>
      </c>
      <c r="CJD13">
        <f t="shared" ca="1" si="233"/>
        <v>3</v>
      </c>
      <c r="CJE13">
        <f t="shared" ca="1" si="233"/>
        <v>3</v>
      </c>
      <c r="CJF13">
        <f t="shared" ca="1" si="233"/>
        <v>3</v>
      </c>
      <c r="CJG13">
        <f t="shared" ca="1" si="233"/>
        <v>3</v>
      </c>
      <c r="CJH13">
        <f t="shared" ca="1" si="233"/>
        <v>3</v>
      </c>
      <c r="CJI13">
        <f t="shared" ca="1" si="233"/>
        <v>3</v>
      </c>
      <c r="CJJ13">
        <f t="shared" ca="1" si="233"/>
        <v>3</v>
      </c>
      <c r="CJK13">
        <f t="shared" ca="1" si="233"/>
        <v>3</v>
      </c>
      <c r="CJL13">
        <f t="shared" ca="1" si="233"/>
        <v>3</v>
      </c>
      <c r="CJM13">
        <f t="shared" ca="1" si="233"/>
        <v>3</v>
      </c>
      <c r="CJN13">
        <f t="shared" ca="1" si="233"/>
        <v>3</v>
      </c>
      <c r="CJO13">
        <f t="shared" ca="1" si="233"/>
        <v>3</v>
      </c>
      <c r="CJP13">
        <f t="shared" ca="1" si="233"/>
        <v>3</v>
      </c>
      <c r="CJQ13">
        <f t="shared" ca="1" si="233"/>
        <v>3</v>
      </c>
      <c r="CJR13">
        <f t="shared" ca="1" si="233"/>
        <v>3</v>
      </c>
      <c r="CJS13">
        <f t="shared" ref="CJS13:CMD13" ca="1" si="234">$B13+IF(CJS$7&lt;ADVn_off_before_on_ns,1,IF(CJS$7&lt;ADVn_Rd_off_time_ns,0,1))</f>
        <v>3</v>
      </c>
      <c r="CJT13">
        <f t="shared" ca="1" si="234"/>
        <v>3</v>
      </c>
      <c r="CJU13">
        <f t="shared" ca="1" si="234"/>
        <v>3</v>
      </c>
      <c r="CJV13">
        <f t="shared" ca="1" si="234"/>
        <v>3</v>
      </c>
      <c r="CJW13">
        <f t="shared" ca="1" si="234"/>
        <v>3</v>
      </c>
      <c r="CJX13">
        <f t="shared" ca="1" si="234"/>
        <v>3</v>
      </c>
      <c r="CJY13">
        <f t="shared" ca="1" si="234"/>
        <v>3</v>
      </c>
      <c r="CJZ13">
        <f t="shared" ca="1" si="234"/>
        <v>3</v>
      </c>
      <c r="CKA13">
        <f t="shared" ca="1" si="234"/>
        <v>3</v>
      </c>
      <c r="CKB13">
        <f t="shared" ca="1" si="234"/>
        <v>3</v>
      </c>
      <c r="CKC13">
        <f t="shared" ca="1" si="234"/>
        <v>3</v>
      </c>
      <c r="CKD13">
        <f t="shared" ca="1" si="234"/>
        <v>3</v>
      </c>
      <c r="CKE13">
        <f t="shared" ca="1" si="234"/>
        <v>3</v>
      </c>
      <c r="CKF13">
        <f t="shared" ca="1" si="234"/>
        <v>3</v>
      </c>
      <c r="CKG13">
        <f t="shared" ca="1" si="234"/>
        <v>3</v>
      </c>
      <c r="CKH13">
        <f t="shared" ca="1" si="234"/>
        <v>3</v>
      </c>
      <c r="CKI13">
        <f t="shared" ca="1" si="234"/>
        <v>3</v>
      </c>
      <c r="CKJ13">
        <f t="shared" ca="1" si="234"/>
        <v>3</v>
      </c>
      <c r="CKK13">
        <f t="shared" ca="1" si="234"/>
        <v>3</v>
      </c>
      <c r="CKL13">
        <f t="shared" ca="1" si="234"/>
        <v>3</v>
      </c>
      <c r="CKM13">
        <f t="shared" ca="1" si="234"/>
        <v>3</v>
      </c>
      <c r="CKN13">
        <f t="shared" ca="1" si="234"/>
        <v>3</v>
      </c>
      <c r="CKO13">
        <f t="shared" ca="1" si="234"/>
        <v>3</v>
      </c>
      <c r="CKP13">
        <f t="shared" ca="1" si="234"/>
        <v>3</v>
      </c>
      <c r="CKQ13">
        <f t="shared" ca="1" si="234"/>
        <v>3</v>
      </c>
      <c r="CKR13">
        <f t="shared" ca="1" si="234"/>
        <v>3</v>
      </c>
      <c r="CKS13">
        <f t="shared" ca="1" si="234"/>
        <v>3</v>
      </c>
      <c r="CKT13">
        <f t="shared" ca="1" si="234"/>
        <v>3</v>
      </c>
      <c r="CKU13">
        <f t="shared" ca="1" si="234"/>
        <v>3</v>
      </c>
      <c r="CKV13">
        <f t="shared" ca="1" si="234"/>
        <v>3</v>
      </c>
      <c r="CKW13">
        <f t="shared" ca="1" si="234"/>
        <v>3</v>
      </c>
      <c r="CKX13">
        <f t="shared" ca="1" si="234"/>
        <v>3</v>
      </c>
      <c r="CKY13">
        <f t="shared" ca="1" si="234"/>
        <v>3</v>
      </c>
      <c r="CKZ13">
        <f t="shared" ca="1" si="234"/>
        <v>3</v>
      </c>
      <c r="CLA13">
        <f t="shared" ca="1" si="234"/>
        <v>3</v>
      </c>
      <c r="CLB13">
        <f t="shared" ca="1" si="234"/>
        <v>3</v>
      </c>
      <c r="CLC13">
        <f t="shared" ca="1" si="234"/>
        <v>3</v>
      </c>
      <c r="CLD13">
        <f t="shared" ca="1" si="234"/>
        <v>3</v>
      </c>
      <c r="CLE13">
        <f t="shared" ca="1" si="234"/>
        <v>3</v>
      </c>
      <c r="CLF13">
        <f t="shared" ca="1" si="234"/>
        <v>3</v>
      </c>
      <c r="CLG13">
        <f t="shared" ca="1" si="234"/>
        <v>3</v>
      </c>
      <c r="CLH13">
        <f t="shared" ca="1" si="234"/>
        <v>3</v>
      </c>
      <c r="CLI13">
        <f t="shared" ca="1" si="234"/>
        <v>3</v>
      </c>
      <c r="CLJ13">
        <f t="shared" ca="1" si="234"/>
        <v>3</v>
      </c>
      <c r="CLK13">
        <f t="shared" ca="1" si="234"/>
        <v>3</v>
      </c>
      <c r="CLL13">
        <f t="shared" ca="1" si="234"/>
        <v>3</v>
      </c>
      <c r="CLM13">
        <f t="shared" ca="1" si="234"/>
        <v>3</v>
      </c>
      <c r="CLN13">
        <f t="shared" ca="1" si="234"/>
        <v>3</v>
      </c>
      <c r="CLO13">
        <f t="shared" ca="1" si="234"/>
        <v>3</v>
      </c>
      <c r="CLP13">
        <f t="shared" ca="1" si="234"/>
        <v>3</v>
      </c>
      <c r="CLQ13">
        <f t="shared" ca="1" si="234"/>
        <v>3</v>
      </c>
      <c r="CLR13">
        <f t="shared" ca="1" si="234"/>
        <v>3</v>
      </c>
      <c r="CLS13">
        <f t="shared" ca="1" si="234"/>
        <v>3</v>
      </c>
      <c r="CLT13">
        <f t="shared" ca="1" si="234"/>
        <v>3</v>
      </c>
      <c r="CLU13">
        <f t="shared" ca="1" si="234"/>
        <v>3</v>
      </c>
      <c r="CLV13">
        <f t="shared" ca="1" si="234"/>
        <v>3</v>
      </c>
      <c r="CLW13">
        <f t="shared" ca="1" si="234"/>
        <v>3</v>
      </c>
      <c r="CLX13">
        <f t="shared" ca="1" si="234"/>
        <v>3</v>
      </c>
      <c r="CLY13">
        <f t="shared" ca="1" si="234"/>
        <v>3</v>
      </c>
      <c r="CLZ13">
        <f t="shared" ca="1" si="234"/>
        <v>3</v>
      </c>
      <c r="CMA13">
        <f t="shared" ca="1" si="234"/>
        <v>3</v>
      </c>
      <c r="CMB13">
        <f t="shared" ca="1" si="234"/>
        <v>3</v>
      </c>
      <c r="CMC13">
        <f t="shared" ca="1" si="234"/>
        <v>3</v>
      </c>
      <c r="CMD13">
        <f t="shared" ca="1" si="234"/>
        <v>3</v>
      </c>
      <c r="CME13">
        <f t="shared" ref="CME13:COP13" ca="1" si="235">$B13+IF(CME$7&lt;ADVn_off_before_on_ns,1,IF(CME$7&lt;ADVn_Rd_off_time_ns,0,1))</f>
        <v>3</v>
      </c>
      <c r="CMF13">
        <f t="shared" ca="1" si="235"/>
        <v>3</v>
      </c>
      <c r="CMG13">
        <f t="shared" ca="1" si="235"/>
        <v>3</v>
      </c>
      <c r="CMH13">
        <f t="shared" ca="1" si="235"/>
        <v>3</v>
      </c>
      <c r="CMI13">
        <f t="shared" ca="1" si="235"/>
        <v>3</v>
      </c>
      <c r="CMJ13">
        <f t="shared" ca="1" si="235"/>
        <v>3</v>
      </c>
      <c r="CMK13">
        <f t="shared" ca="1" si="235"/>
        <v>3</v>
      </c>
      <c r="CML13">
        <f t="shared" ca="1" si="235"/>
        <v>3</v>
      </c>
      <c r="CMM13">
        <f t="shared" ca="1" si="235"/>
        <v>3</v>
      </c>
      <c r="CMN13">
        <f t="shared" ca="1" si="235"/>
        <v>3</v>
      </c>
      <c r="CMO13">
        <f t="shared" ca="1" si="235"/>
        <v>3</v>
      </c>
      <c r="CMP13">
        <f t="shared" ca="1" si="235"/>
        <v>3</v>
      </c>
      <c r="CMQ13">
        <f t="shared" ca="1" si="235"/>
        <v>3</v>
      </c>
      <c r="CMR13">
        <f t="shared" ca="1" si="235"/>
        <v>3</v>
      </c>
      <c r="CMS13">
        <f t="shared" ca="1" si="235"/>
        <v>3</v>
      </c>
      <c r="CMT13">
        <f t="shared" ca="1" si="235"/>
        <v>3</v>
      </c>
      <c r="CMU13">
        <f t="shared" ca="1" si="235"/>
        <v>3</v>
      </c>
      <c r="CMV13">
        <f t="shared" ca="1" si="235"/>
        <v>3</v>
      </c>
      <c r="CMW13">
        <f t="shared" ca="1" si="235"/>
        <v>3</v>
      </c>
      <c r="CMX13">
        <f t="shared" ca="1" si="235"/>
        <v>3</v>
      </c>
      <c r="CMY13">
        <f t="shared" ca="1" si="235"/>
        <v>3</v>
      </c>
      <c r="CMZ13">
        <f t="shared" ca="1" si="235"/>
        <v>3</v>
      </c>
      <c r="CNA13">
        <f t="shared" ca="1" si="235"/>
        <v>3</v>
      </c>
      <c r="CNB13">
        <f t="shared" ca="1" si="235"/>
        <v>3</v>
      </c>
      <c r="CNC13">
        <f t="shared" ca="1" si="235"/>
        <v>3</v>
      </c>
      <c r="CND13">
        <f t="shared" ca="1" si="235"/>
        <v>3</v>
      </c>
      <c r="CNE13">
        <f t="shared" ca="1" si="235"/>
        <v>3</v>
      </c>
      <c r="CNF13">
        <f t="shared" ca="1" si="235"/>
        <v>3</v>
      </c>
      <c r="CNG13">
        <f t="shared" ca="1" si="235"/>
        <v>3</v>
      </c>
      <c r="CNH13">
        <f t="shared" ca="1" si="235"/>
        <v>3</v>
      </c>
      <c r="CNI13">
        <f t="shared" ca="1" si="235"/>
        <v>3</v>
      </c>
      <c r="CNJ13">
        <f t="shared" ca="1" si="235"/>
        <v>3</v>
      </c>
      <c r="CNK13">
        <f t="shared" ca="1" si="235"/>
        <v>3</v>
      </c>
      <c r="CNL13">
        <f t="shared" ca="1" si="235"/>
        <v>3</v>
      </c>
      <c r="CNM13">
        <f t="shared" ca="1" si="235"/>
        <v>3</v>
      </c>
      <c r="CNN13">
        <f t="shared" ca="1" si="235"/>
        <v>3</v>
      </c>
      <c r="CNO13">
        <f t="shared" ca="1" si="235"/>
        <v>3</v>
      </c>
      <c r="CNP13">
        <f t="shared" ca="1" si="235"/>
        <v>3</v>
      </c>
      <c r="CNQ13">
        <f t="shared" ca="1" si="235"/>
        <v>3</v>
      </c>
      <c r="CNR13">
        <f t="shared" ca="1" si="235"/>
        <v>3</v>
      </c>
      <c r="CNS13">
        <f t="shared" ca="1" si="235"/>
        <v>3</v>
      </c>
      <c r="CNT13">
        <f t="shared" ca="1" si="235"/>
        <v>3</v>
      </c>
      <c r="CNU13">
        <f t="shared" ca="1" si="235"/>
        <v>3</v>
      </c>
      <c r="CNV13">
        <f t="shared" ca="1" si="235"/>
        <v>3</v>
      </c>
      <c r="CNW13">
        <f t="shared" ca="1" si="235"/>
        <v>3</v>
      </c>
      <c r="CNX13">
        <f t="shared" ca="1" si="235"/>
        <v>3</v>
      </c>
      <c r="CNY13">
        <f t="shared" ca="1" si="235"/>
        <v>3</v>
      </c>
      <c r="CNZ13">
        <f t="shared" ca="1" si="235"/>
        <v>3</v>
      </c>
      <c r="COA13">
        <f t="shared" ca="1" si="235"/>
        <v>3</v>
      </c>
      <c r="COB13">
        <f t="shared" ca="1" si="235"/>
        <v>3</v>
      </c>
      <c r="COC13">
        <f t="shared" ca="1" si="235"/>
        <v>3</v>
      </c>
      <c r="COD13">
        <f t="shared" ca="1" si="235"/>
        <v>3</v>
      </c>
      <c r="COE13">
        <f t="shared" ca="1" si="235"/>
        <v>3</v>
      </c>
      <c r="COF13">
        <f t="shared" ca="1" si="235"/>
        <v>3</v>
      </c>
      <c r="COG13">
        <f t="shared" ca="1" si="235"/>
        <v>3</v>
      </c>
      <c r="COH13">
        <f t="shared" ca="1" si="235"/>
        <v>3</v>
      </c>
      <c r="COI13">
        <f t="shared" ca="1" si="235"/>
        <v>3</v>
      </c>
      <c r="COJ13">
        <f t="shared" ca="1" si="235"/>
        <v>3</v>
      </c>
      <c r="COK13">
        <f t="shared" ca="1" si="235"/>
        <v>3</v>
      </c>
      <c r="COL13">
        <f t="shared" ca="1" si="235"/>
        <v>3</v>
      </c>
      <c r="COM13">
        <f t="shared" ca="1" si="235"/>
        <v>3</v>
      </c>
      <c r="CON13">
        <f t="shared" ca="1" si="235"/>
        <v>3</v>
      </c>
      <c r="COO13">
        <f t="shared" ca="1" si="235"/>
        <v>3</v>
      </c>
      <c r="COP13">
        <f t="shared" ca="1" si="235"/>
        <v>3</v>
      </c>
      <c r="COQ13">
        <f t="shared" ref="COQ13:CRB13" ca="1" si="236">$B13+IF(COQ$7&lt;ADVn_off_before_on_ns,1,IF(COQ$7&lt;ADVn_Rd_off_time_ns,0,1))</f>
        <v>3</v>
      </c>
      <c r="COR13">
        <f t="shared" ca="1" si="236"/>
        <v>3</v>
      </c>
      <c r="COS13">
        <f t="shared" ca="1" si="236"/>
        <v>3</v>
      </c>
      <c r="COT13">
        <f t="shared" ca="1" si="236"/>
        <v>3</v>
      </c>
      <c r="COU13">
        <f t="shared" ca="1" si="236"/>
        <v>3</v>
      </c>
      <c r="COV13">
        <f t="shared" ca="1" si="236"/>
        <v>3</v>
      </c>
      <c r="COW13">
        <f t="shared" ca="1" si="236"/>
        <v>3</v>
      </c>
      <c r="COX13">
        <f t="shared" ca="1" si="236"/>
        <v>3</v>
      </c>
      <c r="COY13">
        <f t="shared" ca="1" si="236"/>
        <v>3</v>
      </c>
      <c r="COZ13">
        <f t="shared" ca="1" si="236"/>
        <v>3</v>
      </c>
      <c r="CPA13">
        <f t="shared" ca="1" si="236"/>
        <v>3</v>
      </c>
      <c r="CPB13">
        <f t="shared" ca="1" si="236"/>
        <v>3</v>
      </c>
      <c r="CPC13">
        <f t="shared" ca="1" si="236"/>
        <v>3</v>
      </c>
      <c r="CPD13">
        <f t="shared" ca="1" si="236"/>
        <v>3</v>
      </c>
      <c r="CPE13">
        <f t="shared" ca="1" si="236"/>
        <v>3</v>
      </c>
      <c r="CPF13">
        <f t="shared" ca="1" si="236"/>
        <v>3</v>
      </c>
      <c r="CPG13">
        <f t="shared" ca="1" si="236"/>
        <v>3</v>
      </c>
      <c r="CPH13">
        <f t="shared" ca="1" si="236"/>
        <v>3</v>
      </c>
      <c r="CPI13">
        <f t="shared" ca="1" si="236"/>
        <v>3</v>
      </c>
      <c r="CPJ13">
        <f t="shared" ca="1" si="236"/>
        <v>3</v>
      </c>
      <c r="CPK13">
        <f t="shared" ca="1" si="236"/>
        <v>3</v>
      </c>
      <c r="CPL13">
        <f t="shared" ca="1" si="236"/>
        <v>3</v>
      </c>
      <c r="CPM13">
        <f t="shared" ca="1" si="236"/>
        <v>3</v>
      </c>
      <c r="CPN13">
        <f t="shared" ca="1" si="236"/>
        <v>3</v>
      </c>
      <c r="CPO13">
        <f t="shared" ca="1" si="236"/>
        <v>3</v>
      </c>
      <c r="CPP13">
        <f t="shared" ca="1" si="236"/>
        <v>3</v>
      </c>
      <c r="CPQ13">
        <f t="shared" ca="1" si="236"/>
        <v>3</v>
      </c>
      <c r="CPR13">
        <f t="shared" ca="1" si="236"/>
        <v>3</v>
      </c>
      <c r="CPS13">
        <f t="shared" ca="1" si="236"/>
        <v>3</v>
      </c>
      <c r="CPT13">
        <f t="shared" ca="1" si="236"/>
        <v>3</v>
      </c>
      <c r="CPU13">
        <f t="shared" ca="1" si="236"/>
        <v>3</v>
      </c>
      <c r="CPV13">
        <f t="shared" ca="1" si="236"/>
        <v>3</v>
      </c>
      <c r="CPW13">
        <f t="shared" ca="1" si="236"/>
        <v>3</v>
      </c>
      <c r="CPX13">
        <f t="shared" ca="1" si="236"/>
        <v>3</v>
      </c>
      <c r="CPY13">
        <f t="shared" ca="1" si="236"/>
        <v>3</v>
      </c>
      <c r="CPZ13">
        <f t="shared" ca="1" si="236"/>
        <v>3</v>
      </c>
      <c r="CQA13">
        <f t="shared" ca="1" si="236"/>
        <v>3</v>
      </c>
      <c r="CQB13">
        <f t="shared" ca="1" si="236"/>
        <v>3</v>
      </c>
      <c r="CQC13">
        <f t="shared" ca="1" si="236"/>
        <v>3</v>
      </c>
      <c r="CQD13">
        <f t="shared" ca="1" si="236"/>
        <v>3</v>
      </c>
      <c r="CQE13">
        <f t="shared" ca="1" si="236"/>
        <v>3</v>
      </c>
      <c r="CQF13">
        <f t="shared" ca="1" si="236"/>
        <v>3</v>
      </c>
      <c r="CQG13">
        <f t="shared" ca="1" si="236"/>
        <v>3</v>
      </c>
      <c r="CQH13">
        <f t="shared" ca="1" si="236"/>
        <v>3</v>
      </c>
      <c r="CQI13">
        <f t="shared" ca="1" si="236"/>
        <v>3</v>
      </c>
      <c r="CQJ13">
        <f t="shared" ca="1" si="236"/>
        <v>3</v>
      </c>
      <c r="CQK13">
        <f t="shared" ca="1" si="236"/>
        <v>3</v>
      </c>
      <c r="CQL13">
        <f t="shared" ca="1" si="236"/>
        <v>3</v>
      </c>
      <c r="CQM13">
        <f t="shared" ca="1" si="236"/>
        <v>3</v>
      </c>
      <c r="CQN13">
        <f t="shared" ca="1" si="236"/>
        <v>3</v>
      </c>
      <c r="CQO13">
        <f t="shared" ca="1" si="236"/>
        <v>3</v>
      </c>
      <c r="CQP13">
        <f t="shared" ca="1" si="236"/>
        <v>3</v>
      </c>
      <c r="CQQ13">
        <f t="shared" ca="1" si="236"/>
        <v>3</v>
      </c>
      <c r="CQR13">
        <f t="shared" ca="1" si="236"/>
        <v>3</v>
      </c>
      <c r="CQS13">
        <f t="shared" ca="1" si="236"/>
        <v>3</v>
      </c>
      <c r="CQT13">
        <f t="shared" ca="1" si="236"/>
        <v>3</v>
      </c>
      <c r="CQU13">
        <f t="shared" ca="1" si="236"/>
        <v>3</v>
      </c>
      <c r="CQV13">
        <f t="shared" ca="1" si="236"/>
        <v>3</v>
      </c>
      <c r="CQW13">
        <f t="shared" ca="1" si="236"/>
        <v>3</v>
      </c>
      <c r="CQX13">
        <f t="shared" ca="1" si="236"/>
        <v>3</v>
      </c>
      <c r="CQY13">
        <f t="shared" ca="1" si="236"/>
        <v>3</v>
      </c>
      <c r="CQZ13">
        <f t="shared" ca="1" si="236"/>
        <v>3</v>
      </c>
      <c r="CRA13">
        <f t="shared" ca="1" si="236"/>
        <v>3</v>
      </c>
      <c r="CRB13">
        <f t="shared" ca="1" si="236"/>
        <v>3</v>
      </c>
      <c r="CRC13">
        <f t="shared" ref="CRC13:CTN13" ca="1" si="237">$B13+IF(CRC$7&lt;ADVn_off_before_on_ns,1,IF(CRC$7&lt;ADVn_Rd_off_time_ns,0,1))</f>
        <v>3</v>
      </c>
      <c r="CRD13">
        <f t="shared" ca="1" si="237"/>
        <v>3</v>
      </c>
      <c r="CRE13">
        <f t="shared" ca="1" si="237"/>
        <v>3</v>
      </c>
      <c r="CRF13">
        <f t="shared" ca="1" si="237"/>
        <v>3</v>
      </c>
      <c r="CRG13">
        <f t="shared" ca="1" si="237"/>
        <v>3</v>
      </c>
      <c r="CRH13">
        <f t="shared" ca="1" si="237"/>
        <v>3</v>
      </c>
      <c r="CRI13">
        <f t="shared" ca="1" si="237"/>
        <v>3</v>
      </c>
      <c r="CRJ13">
        <f t="shared" ca="1" si="237"/>
        <v>3</v>
      </c>
      <c r="CRK13">
        <f t="shared" ca="1" si="237"/>
        <v>3</v>
      </c>
      <c r="CRL13">
        <f t="shared" ca="1" si="237"/>
        <v>3</v>
      </c>
      <c r="CRM13">
        <f t="shared" ca="1" si="237"/>
        <v>3</v>
      </c>
      <c r="CRN13">
        <f t="shared" ca="1" si="237"/>
        <v>3</v>
      </c>
      <c r="CRO13">
        <f t="shared" ca="1" si="237"/>
        <v>3</v>
      </c>
      <c r="CRP13">
        <f t="shared" ca="1" si="237"/>
        <v>3</v>
      </c>
      <c r="CRQ13">
        <f t="shared" ca="1" si="237"/>
        <v>3</v>
      </c>
      <c r="CRR13">
        <f t="shared" ca="1" si="237"/>
        <v>3</v>
      </c>
      <c r="CRS13">
        <f t="shared" ca="1" si="237"/>
        <v>3</v>
      </c>
      <c r="CRT13">
        <f t="shared" ca="1" si="237"/>
        <v>3</v>
      </c>
      <c r="CRU13">
        <f t="shared" ca="1" si="237"/>
        <v>3</v>
      </c>
      <c r="CRV13">
        <f t="shared" ca="1" si="237"/>
        <v>3</v>
      </c>
      <c r="CRW13">
        <f t="shared" ca="1" si="237"/>
        <v>3</v>
      </c>
      <c r="CRX13">
        <f t="shared" ca="1" si="237"/>
        <v>3</v>
      </c>
      <c r="CRY13">
        <f t="shared" ca="1" si="237"/>
        <v>3</v>
      </c>
      <c r="CRZ13">
        <f t="shared" ca="1" si="237"/>
        <v>3</v>
      </c>
      <c r="CSA13">
        <f t="shared" ca="1" si="237"/>
        <v>3</v>
      </c>
      <c r="CSB13">
        <f t="shared" ca="1" si="237"/>
        <v>3</v>
      </c>
      <c r="CSC13">
        <f t="shared" ca="1" si="237"/>
        <v>3</v>
      </c>
      <c r="CSD13">
        <f t="shared" ca="1" si="237"/>
        <v>3</v>
      </c>
      <c r="CSE13">
        <f t="shared" ca="1" si="237"/>
        <v>3</v>
      </c>
      <c r="CSF13">
        <f t="shared" ca="1" si="237"/>
        <v>3</v>
      </c>
      <c r="CSG13">
        <f t="shared" ca="1" si="237"/>
        <v>3</v>
      </c>
      <c r="CSH13">
        <f t="shared" ca="1" si="237"/>
        <v>3</v>
      </c>
      <c r="CSI13">
        <f t="shared" ca="1" si="237"/>
        <v>3</v>
      </c>
      <c r="CSJ13">
        <f t="shared" ca="1" si="237"/>
        <v>3</v>
      </c>
      <c r="CSK13">
        <f t="shared" ca="1" si="237"/>
        <v>3</v>
      </c>
      <c r="CSL13">
        <f t="shared" ca="1" si="237"/>
        <v>3</v>
      </c>
      <c r="CSM13">
        <f t="shared" ca="1" si="237"/>
        <v>3</v>
      </c>
      <c r="CSN13">
        <f t="shared" ca="1" si="237"/>
        <v>3</v>
      </c>
      <c r="CSO13">
        <f t="shared" ca="1" si="237"/>
        <v>3</v>
      </c>
      <c r="CSP13">
        <f t="shared" ca="1" si="237"/>
        <v>3</v>
      </c>
      <c r="CSQ13">
        <f t="shared" ca="1" si="237"/>
        <v>3</v>
      </c>
      <c r="CSR13">
        <f t="shared" ca="1" si="237"/>
        <v>3</v>
      </c>
      <c r="CSS13">
        <f t="shared" ca="1" si="237"/>
        <v>3</v>
      </c>
      <c r="CST13">
        <f t="shared" ca="1" si="237"/>
        <v>3</v>
      </c>
      <c r="CSU13">
        <f t="shared" ca="1" si="237"/>
        <v>3</v>
      </c>
      <c r="CSV13">
        <f t="shared" ca="1" si="237"/>
        <v>3</v>
      </c>
      <c r="CSW13">
        <f t="shared" ca="1" si="237"/>
        <v>3</v>
      </c>
      <c r="CSX13">
        <f t="shared" ca="1" si="237"/>
        <v>3</v>
      </c>
      <c r="CSY13">
        <f t="shared" ca="1" si="237"/>
        <v>3</v>
      </c>
      <c r="CSZ13">
        <f t="shared" ca="1" si="237"/>
        <v>3</v>
      </c>
      <c r="CTA13">
        <f t="shared" ca="1" si="237"/>
        <v>3</v>
      </c>
      <c r="CTB13">
        <f t="shared" ca="1" si="237"/>
        <v>3</v>
      </c>
      <c r="CTC13">
        <f t="shared" ca="1" si="237"/>
        <v>3</v>
      </c>
      <c r="CTD13">
        <f t="shared" ca="1" si="237"/>
        <v>3</v>
      </c>
      <c r="CTE13">
        <f t="shared" ca="1" si="237"/>
        <v>3</v>
      </c>
      <c r="CTF13">
        <f t="shared" ca="1" si="237"/>
        <v>3</v>
      </c>
      <c r="CTG13">
        <f t="shared" ca="1" si="237"/>
        <v>3</v>
      </c>
      <c r="CTH13">
        <f t="shared" ca="1" si="237"/>
        <v>3</v>
      </c>
      <c r="CTI13">
        <f t="shared" ca="1" si="237"/>
        <v>3</v>
      </c>
      <c r="CTJ13">
        <f t="shared" ca="1" si="237"/>
        <v>3</v>
      </c>
      <c r="CTK13">
        <f t="shared" ca="1" si="237"/>
        <v>3</v>
      </c>
      <c r="CTL13">
        <f t="shared" ca="1" si="237"/>
        <v>3</v>
      </c>
      <c r="CTM13">
        <f t="shared" ca="1" si="237"/>
        <v>3</v>
      </c>
      <c r="CTN13">
        <f t="shared" ca="1" si="237"/>
        <v>3</v>
      </c>
      <c r="CTO13">
        <f t="shared" ref="CTO13:CVZ13" ca="1" si="238">$B13+IF(CTO$7&lt;ADVn_off_before_on_ns,1,IF(CTO$7&lt;ADVn_Rd_off_time_ns,0,1))</f>
        <v>3</v>
      </c>
      <c r="CTP13">
        <f t="shared" ca="1" si="238"/>
        <v>3</v>
      </c>
      <c r="CTQ13">
        <f t="shared" ca="1" si="238"/>
        <v>3</v>
      </c>
      <c r="CTR13">
        <f t="shared" ca="1" si="238"/>
        <v>3</v>
      </c>
      <c r="CTS13">
        <f t="shared" ca="1" si="238"/>
        <v>3</v>
      </c>
      <c r="CTT13">
        <f t="shared" ca="1" si="238"/>
        <v>3</v>
      </c>
      <c r="CTU13">
        <f t="shared" ca="1" si="238"/>
        <v>3</v>
      </c>
      <c r="CTV13">
        <f t="shared" ca="1" si="238"/>
        <v>3</v>
      </c>
      <c r="CTW13">
        <f t="shared" ca="1" si="238"/>
        <v>3</v>
      </c>
      <c r="CTX13">
        <f t="shared" ca="1" si="238"/>
        <v>3</v>
      </c>
      <c r="CTY13">
        <f t="shared" ca="1" si="238"/>
        <v>3</v>
      </c>
      <c r="CTZ13">
        <f t="shared" ca="1" si="238"/>
        <v>3</v>
      </c>
      <c r="CUA13">
        <f t="shared" ca="1" si="238"/>
        <v>3</v>
      </c>
      <c r="CUB13">
        <f t="shared" ca="1" si="238"/>
        <v>3</v>
      </c>
      <c r="CUC13">
        <f t="shared" ca="1" si="238"/>
        <v>3</v>
      </c>
      <c r="CUD13">
        <f t="shared" ca="1" si="238"/>
        <v>3</v>
      </c>
      <c r="CUE13">
        <f t="shared" ca="1" si="238"/>
        <v>3</v>
      </c>
      <c r="CUF13">
        <f t="shared" ca="1" si="238"/>
        <v>3</v>
      </c>
      <c r="CUG13">
        <f t="shared" ca="1" si="238"/>
        <v>3</v>
      </c>
      <c r="CUH13">
        <f t="shared" ca="1" si="238"/>
        <v>3</v>
      </c>
      <c r="CUI13">
        <f t="shared" ca="1" si="238"/>
        <v>3</v>
      </c>
      <c r="CUJ13">
        <f t="shared" ca="1" si="238"/>
        <v>3</v>
      </c>
      <c r="CUK13">
        <f t="shared" ca="1" si="238"/>
        <v>3</v>
      </c>
      <c r="CUL13">
        <f t="shared" ca="1" si="238"/>
        <v>3</v>
      </c>
      <c r="CUM13">
        <f t="shared" ca="1" si="238"/>
        <v>3</v>
      </c>
      <c r="CUN13">
        <f t="shared" ca="1" si="238"/>
        <v>3</v>
      </c>
      <c r="CUO13">
        <f t="shared" ca="1" si="238"/>
        <v>3</v>
      </c>
      <c r="CUP13">
        <f t="shared" ca="1" si="238"/>
        <v>3</v>
      </c>
      <c r="CUQ13">
        <f t="shared" ca="1" si="238"/>
        <v>3</v>
      </c>
      <c r="CUR13">
        <f t="shared" ca="1" si="238"/>
        <v>3</v>
      </c>
      <c r="CUS13">
        <f t="shared" ca="1" si="238"/>
        <v>3</v>
      </c>
      <c r="CUT13">
        <f t="shared" ca="1" si="238"/>
        <v>3</v>
      </c>
      <c r="CUU13">
        <f t="shared" ca="1" si="238"/>
        <v>3</v>
      </c>
      <c r="CUV13">
        <f t="shared" ca="1" si="238"/>
        <v>3</v>
      </c>
      <c r="CUW13">
        <f t="shared" ca="1" si="238"/>
        <v>3</v>
      </c>
      <c r="CUX13">
        <f t="shared" ca="1" si="238"/>
        <v>3</v>
      </c>
      <c r="CUY13">
        <f t="shared" ca="1" si="238"/>
        <v>3</v>
      </c>
      <c r="CUZ13">
        <f t="shared" ca="1" si="238"/>
        <v>3</v>
      </c>
      <c r="CVA13">
        <f t="shared" ca="1" si="238"/>
        <v>3</v>
      </c>
      <c r="CVB13">
        <f t="shared" ca="1" si="238"/>
        <v>3</v>
      </c>
      <c r="CVC13">
        <f t="shared" ca="1" si="238"/>
        <v>3</v>
      </c>
      <c r="CVD13">
        <f t="shared" ca="1" si="238"/>
        <v>3</v>
      </c>
      <c r="CVE13">
        <f t="shared" ca="1" si="238"/>
        <v>3</v>
      </c>
      <c r="CVF13">
        <f t="shared" ca="1" si="238"/>
        <v>3</v>
      </c>
      <c r="CVG13">
        <f t="shared" ca="1" si="238"/>
        <v>3</v>
      </c>
      <c r="CVH13">
        <f t="shared" ca="1" si="238"/>
        <v>3</v>
      </c>
      <c r="CVI13">
        <f t="shared" ca="1" si="238"/>
        <v>3</v>
      </c>
      <c r="CVJ13">
        <f t="shared" ca="1" si="238"/>
        <v>3</v>
      </c>
      <c r="CVK13">
        <f t="shared" ca="1" si="238"/>
        <v>3</v>
      </c>
      <c r="CVL13">
        <f t="shared" ca="1" si="238"/>
        <v>3</v>
      </c>
      <c r="CVM13">
        <f t="shared" ca="1" si="238"/>
        <v>3</v>
      </c>
      <c r="CVN13">
        <f t="shared" ca="1" si="238"/>
        <v>3</v>
      </c>
      <c r="CVO13">
        <f t="shared" ca="1" si="238"/>
        <v>3</v>
      </c>
      <c r="CVP13">
        <f t="shared" ca="1" si="238"/>
        <v>3</v>
      </c>
      <c r="CVQ13">
        <f t="shared" ca="1" si="238"/>
        <v>3</v>
      </c>
      <c r="CVR13">
        <f t="shared" ca="1" si="238"/>
        <v>3</v>
      </c>
      <c r="CVS13">
        <f t="shared" ca="1" si="238"/>
        <v>3</v>
      </c>
      <c r="CVT13">
        <f t="shared" ca="1" si="238"/>
        <v>3</v>
      </c>
      <c r="CVU13">
        <f t="shared" ca="1" si="238"/>
        <v>3</v>
      </c>
      <c r="CVV13">
        <f t="shared" ca="1" si="238"/>
        <v>3</v>
      </c>
      <c r="CVW13">
        <f t="shared" ca="1" si="238"/>
        <v>3</v>
      </c>
      <c r="CVX13">
        <f t="shared" ca="1" si="238"/>
        <v>3</v>
      </c>
      <c r="CVY13">
        <f t="shared" ca="1" si="238"/>
        <v>3</v>
      </c>
      <c r="CVZ13">
        <f t="shared" ca="1" si="238"/>
        <v>3</v>
      </c>
      <c r="CWA13">
        <f t="shared" ref="CWA13:CYL13" ca="1" si="239">$B13+IF(CWA$7&lt;ADVn_off_before_on_ns,1,IF(CWA$7&lt;ADVn_Rd_off_time_ns,0,1))</f>
        <v>3</v>
      </c>
      <c r="CWB13">
        <f t="shared" ca="1" si="239"/>
        <v>3</v>
      </c>
      <c r="CWC13">
        <f t="shared" ca="1" si="239"/>
        <v>3</v>
      </c>
      <c r="CWD13">
        <f t="shared" ca="1" si="239"/>
        <v>3</v>
      </c>
      <c r="CWE13">
        <f t="shared" ca="1" si="239"/>
        <v>3</v>
      </c>
      <c r="CWF13">
        <f t="shared" ca="1" si="239"/>
        <v>3</v>
      </c>
      <c r="CWG13">
        <f t="shared" ca="1" si="239"/>
        <v>3</v>
      </c>
      <c r="CWH13">
        <f t="shared" ca="1" si="239"/>
        <v>3</v>
      </c>
      <c r="CWI13">
        <f t="shared" ca="1" si="239"/>
        <v>3</v>
      </c>
      <c r="CWJ13">
        <f t="shared" ca="1" si="239"/>
        <v>3</v>
      </c>
      <c r="CWK13">
        <f t="shared" ca="1" si="239"/>
        <v>3</v>
      </c>
      <c r="CWL13">
        <f t="shared" ca="1" si="239"/>
        <v>3</v>
      </c>
      <c r="CWM13">
        <f t="shared" ca="1" si="239"/>
        <v>3</v>
      </c>
      <c r="CWN13">
        <f t="shared" ca="1" si="239"/>
        <v>3</v>
      </c>
      <c r="CWO13">
        <f t="shared" ca="1" si="239"/>
        <v>3</v>
      </c>
      <c r="CWP13">
        <f t="shared" ca="1" si="239"/>
        <v>3</v>
      </c>
      <c r="CWQ13">
        <f t="shared" ca="1" si="239"/>
        <v>3</v>
      </c>
      <c r="CWR13">
        <f t="shared" ca="1" si="239"/>
        <v>3</v>
      </c>
      <c r="CWS13">
        <f t="shared" ca="1" si="239"/>
        <v>3</v>
      </c>
      <c r="CWT13">
        <f t="shared" ca="1" si="239"/>
        <v>3</v>
      </c>
      <c r="CWU13">
        <f t="shared" ca="1" si="239"/>
        <v>3</v>
      </c>
      <c r="CWV13">
        <f t="shared" ca="1" si="239"/>
        <v>3</v>
      </c>
      <c r="CWW13">
        <f t="shared" ca="1" si="239"/>
        <v>3</v>
      </c>
      <c r="CWX13">
        <f t="shared" ca="1" si="239"/>
        <v>3</v>
      </c>
      <c r="CWY13">
        <f t="shared" ca="1" si="239"/>
        <v>3</v>
      </c>
      <c r="CWZ13">
        <f t="shared" ca="1" si="239"/>
        <v>3</v>
      </c>
      <c r="CXA13">
        <f t="shared" ca="1" si="239"/>
        <v>3</v>
      </c>
      <c r="CXB13">
        <f t="shared" ca="1" si="239"/>
        <v>3</v>
      </c>
      <c r="CXC13">
        <f t="shared" ca="1" si="239"/>
        <v>3</v>
      </c>
      <c r="CXD13">
        <f t="shared" ca="1" si="239"/>
        <v>3</v>
      </c>
      <c r="CXE13">
        <f t="shared" ca="1" si="239"/>
        <v>3</v>
      </c>
      <c r="CXF13">
        <f t="shared" ca="1" si="239"/>
        <v>3</v>
      </c>
      <c r="CXG13">
        <f t="shared" ca="1" si="239"/>
        <v>3</v>
      </c>
      <c r="CXH13">
        <f t="shared" ca="1" si="239"/>
        <v>3</v>
      </c>
      <c r="CXI13">
        <f t="shared" ca="1" si="239"/>
        <v>3</v>
      </c>
      <c r="CXJ13">
        <f t="shared" ca="1" si="239"/>
        <v>3</v>
      </c>
      <c r="CXK13">
        <f t="shared" ca="1" si="239"/>
        <v>3</v>
      </c>
      <c r="CXL13">
        <f t="shared" ca="1" si="239"/>
        <v>3</v>
      </c>
      <c r="CXM13">
        <f t="shared" ca="1" si="239"/>
        <v>3</v>
      </c>
      <c r="CXN13">
        <f t="shared" ca="1" si="239"/>
        <v>3</v>
      </c>
      <c r="CXO13">
        <f t="shared" ca="1" si="239"/>
        <v>3</v>
      </c>
      <c r="CXP13">
        <f t="shared" ca="1" si="239"/>
        <v>3</v>
      </c>
      <c r="CXQ13">
        <f t="shared" ca="1" si="239"/>
        <v>3</v>
      </c>
      <c r="CXR13">
        <f t="shared" ca="1" si="239"/>
        <v>3</v>
      </c>
      <c r="CXS13">
        <f t="shared" ca="1" si="239"/>
        <v>3</v>
      </c>
      <c r="CXT13">
        <f t="shared" ca="1" si="239"/>
        <v>3</v>
      </c>
      <c r="CXU13">
        <f t="shared" ca="1" si="239"/>
        <v>3</v>
      </c>
      <c r="CXV13">
        <f t="shared" ca="1" si="239"/>
        <v>3</v>
      </c>
      <c r="CXW13">
        <f t="shared" ca="1" si="239"/>
        <v>3</v>
      </c>
      <c r="CXX13">
        <f t="shared" ca="1" si="239"/>
        <v>3</v>
      </c>
      <c r="CXY13">
        <f t="shared" ca="1" si="239"/>
        <v>3</v>
      </c>
      <c r="CXZ13">
        <f t="shared" ca="1" si="239"/>
        <v>3</v>
      </c>
      <c r="CYA13">
        <f t="shared" ca="1" si="239"/>
        <v>3</v>
      </c>
      <c r="CYB13">
        <f t="shared" ca="1" si="239"/>
        <v>3</v>
      </c>
      <c r="CYC13">
        <f t="shared" ca="1" si="239"/>
        <v>3</v>
      </c>
      <c r="CYD13">
        <f t="shared" ca="1" si="239"/>
        <v>3</v>
      </c>
      <c r="CYE13">
        <f t="shared" ca="1" si="239"/>
        <v>3</v>
      </c>
      <c r="CYF13">
        <f t="shared" ca="1" si="239"/>
        <v>3</v>
      </c>
      <c r="CYG13">
        <f t="shared" ca="1" si="239"/>
        <v>3</v>
      </c>
      <c r="CYH13">
        <f t="shared" ca="1" si="239"/>
        <v>3</v>
      </c>
      <c r="CYI13">
        <f t="shared" ca="1" si="239"/>
        <v>3</v>
      </c>
      <c r="CYJ13">
        <f t="shared" ca="1" si="239"/>
        <v>3</v>
      </c>
      <c r="CYK13">
        <f t="shared" ca="1" si="239"/>
        <v>3</v>
      </c>
      <c r="CYL13">
        <f t="shared" ca="1" si="239"/>
        <v>3</v>
      </c>
      <c r="CYM13">
        <f t="shared" ref="CYM13:DAX13" ca="1" si="240">$B13+IF(CYM$7&lt;ADVn_off_before_on_ns,1,IF(CYM$7&lt;ADVn_Rd_off_time_ns,0,1))</f>
        <v>3</v>
      </c>
      <c r="CYN13">
        <f t="shared" ca="1" si="240"/>
        <v>3</v>
      </c>
      <c r="CYO13">
        <f t="shared" ca="1" si="240"/>
        <v>3</v>
      </c>
      <c r="CYP13">
        <f t="shared" ca="1" si="240"/>
        <v>3</v>
      </c>
      <c r="CYQ13">
        <f t="shared" ca="1" si="240"/>
        <v>3</v>
      </c>
      <c r="CYR13">
        <f t="shared" ca="1" si="240"/>
        <v>3</v>
      </c>
      <c r="CYS13">
        <f t="shared" ca="1" si="240"/>
        <v>3</v>
      </c>
      <c r="CYT13">
        <f t="shared" ca="1" si="240"/>
        <v>3</v>
      </c>
      <c r="CYU13">
        <f t="shared" ca="1" si="240"/>
        <v>3</v>
      </c>
      <c r="CYV13">
        <f t="shared" ca="1" si="240"/>
        <v>3</v>
      </c>
      <c r="CYW13">
        <f t="shared" ca="1" si="240"/>
        <v>3</v>
      </c>
      <c r="CYX13">
        <f t="shared" ca="1" si="240"/>
        <v>3</v>
      </c>
      <c r="CYY13">
        <f t="shared" ca="1" si="240"/>
        <v>3</v>
      </c>
      <c r="CYZ13">
        <f t="shared" ca="1" si="240"/>
        <v>3</v>
      </c>
      <c r="CZA13">
        <f t="shared" ca="1" si="240"/>
        <v>3</v>
      </c>
      <c r="CZB13">
        <f t="shared" ca="1" si="240"/>
        <v>3</v>
      </c>
      <c r="CZC13">
        <f t="shared" ca="1" si="240"/>
        <v>3</v>
      </c>
      <c r="CZD13">
        <f t="shared" ca="1" si="240"/>
        <v>3</v>
      </c>
      <c r="CZE13">
        <f t="shared" ca="1" si="240"/>
        <v>3</v>
      </c>
      <c r="CZF13">
        <f t="shared" ca="1" si="240"/>
        <v>3</v>
      </c>
      <c r="CZG13">
        <f t="shared" ca="1" si="240"/>
        <v>3</v>
      </c>
      <c r="CZH13">
        <f t="shared" ca="1" si="240"/>
        <v>3</v>
      </c>
      <c r="CZI13">
        <f t="shared" ca="1" si="240"/>
        <v>3</v>
      </c>
      <c r="CZJ13">
        <f t="shared" ca="1" si="240"/>
        <v>3</v>
      </c>
      <c r="CZK13">
        <f t="shared" ca="1" si="240"/>
        <v>3</v>
      </c>
      <c r="CZL13">
        <f t="shared" ca="1" si="240"/>
        <v>3</v>
      </c>
      <c r="CZM13">
        <f t="shared" ca="1" si="240"/>
        <v>3</v>
      </c>
      <c r="CZN13">
        <f t="shared" ca="1" si="240"/>
        <v>3</v>
      </c>
      <c r="CZO13">
        <f t="shared" ca="1" si="240"/>
        <v>3</v>
      </c>
      <c r="CZP13">
        <f t="shared" ca="1" si="240"/>
        <v>3</v>
      </c>
      <c r="CZQ13">
        <f t="shared" ca="1" si="240"/>
        <v>3</v>
      </c>
      <c r="CZR13">
        <f t="shared" ca="1" si="240"/>
        <v>3</v>
      </c>
      <c r="CZS13">
        <f t="shared" ca="1" si="240"/>
        <v>3</v>
      </c>
      <c r="CZT13">
        <f t="shared" ca="1" si="240"/>
        <v>3</v>
      </c>
      <c r="CZU13">
        <f t="shared" ca="1" si="240"/>
        <v>3</v>
      </c>
      <c r="CZV13">
        <f t="shared" ca="1" si="240"/>
        <v>3</v>
      </c>
      <c r="CZW13">
        <f t="shared" ca="1" si="240"/>
        <v>3</v>
      </c>
      <c r="CZX13">
        <f t="shared" ca="1" si="240"/>
        <v>3</v>
      </c>
      <c r="CZY13">
        <f t="shared" ca="1" si="240"/>
        <v>3</v>
      </c>
      <c r="CZZ13">
        <f t="shared" ca="1" si="240"/>
        <v>3</v>
      </c>
      <c r="DAA13">
        <f t="shared" ca="1" si="240"/>
        <v>3</v>
      </c>
      <c r="DAB13">
        <f t="shared" ca="1" si="240"/>
        <v>3</v>
      </c>
      <c r="DAC13">
        <f t="shared" ca="1" si="240"/>
        <v>3</v>
      </c>
      <c r="DAD13">
        <f t="shared" ca="1" si="240"/>
        <v>3</v>
      </c>
      <c r="DAE13">
        <f t="shared" ca="1" si="240"/>
        <v>3</v>
      </c>
      <c r="DAF13">
        <f t="shared" ca="1" si="240"/>
        <v>3</v>
      </c>
      <c r="DAG13">
        <f t="shared" ca="1" si="240"/>
        <v>3</v>
      </c>
      <c r="DAH13">
        <f t="shared" ca="1" si="240"/>
        <v>3</v>
      </c>
      <c r="DAI13">
        <f t="shared" ca="1" si="240"/>
        <v>3</v>
      </c>
      <c r="DAJ13">
        <f t="shared" ca="1" si="240"/>
        <v>3</v>
      </c>
      <c r="DAK13">
        <f t="shared" ca="1" si="240"/>
        <v>3</v>
      </c>
      <c r="DAL13">
        <f t="shared" ca="1" si="240"/>
        <v>3</v>
      </c>
      <c r="DAM13">
        <f t="shared" ca="1" si="240"/>
        <v>3</v>
      </c>
      <c r="DAN13">
        <f t="shared" ca="1" si="240"/>
        <v>3</v>
      </c>
      <c r="DAO13">
        <f t="shared" ca="1" si="240"/>
        <v>3</v>
      </c>
      <c r="DAP13">
        <f t="shared" ca="1" si="240"/>
        <v>3</v>
      </c>
      <c r="DAQ13">
        <f t="shared" ca="1" si="240"/>
        <v>3</v>
      </c>
      <c r="DAR13">
        <f t="shared" ca="1" si="240"/>
        <v>3</v>
      </c>
      <c r="DAS13">
        <f t="shared" ca="1" si="240"/>
        <v>3</v>
      </c>
      <c r="DAT13">
        <f t="shared" ca="1" si="240"/>
        <v>3</v>
      </c>
      <c r="DAU13">
        <f t="shared" ca="1" si="240"/>
        <v>3</v>
      </c>
      <c r="DAV13">
        <f t="shared" ca="1" si="240"/>
        <v>3</v>
      </c>
      <c r="DAW13">
        <f t="shared" ca="1" si="240"/>
        <v>3</v>
      </c>
      <c r="DAX13">
        <f t="shared" ca="1" si="240"/>
        <v>3</v>
      </c>
      <c r="DAY13">
        <f t="shared" ref="DAY13:DDJ13" ca="1" si="241">$B13+IF(DAY$7&lt;ADVn_off_before_on_ns,1,IF(DAY$7&lt;ADVn_Rd_off_time_ns,0,1))</f>
        <v>3</v>
      </c>
      <c r="DAZ13">
        <f t="shared" ca="1" si="241"/>
        <v>3</v>
      </c>
      <c r="DBA13">
        <f t="shared" ca="1" si="241"/>
        <v>3</v>
      </c>
      <c r="DBB13">
        <f t="shared" ca="1" si="241"/>
        <v>3</v>
      </c>
      <c r="DBC13">
        <f t="shared" ca="1" si="241"/>
        <v>3</v>
      </c>
      <c r="DBD13">
        <f t="shared" ca="1" si="241"/>
        <v>3</v>
      </c>
      <c r="DBE13">
        <f t="shared" ca="1" si="241"/>
        <v>3</v>
      </c>
      <c r="DBF13">
        <f t="shared" ca="1" si="241"/>
        <v>3</v>
      </c>
      <c r="DBG13">
        <f t="shared" ca="1" si="241"/>
        <v>3</v>
      </c>
      <c r="DBH13">
        <f t="shared" ca="1" si="241"/>
        <v>3</v>
      </c>
      <c r="DBI13">
        <f t="shared" ca="1" si="241"/>
        <v>3</v>
      </c>
      <c r="DBJ13">
        <f t="shared" ca="1" si="241"/>
        <v>3</v>
      </c>
      <c r="DBK13">
        <f t="shared" ca="1" si="241"/>
        <v>3</v>
      </c>
      <c r="DBL13">
        <f t="shared" ca="1" si="241"/>
        <v>3</v>
      </c>
      <c r="DBM13">
        <f t="shared" ca="1" si="241"/>
        <v>3</v>
      </c>
      <c r="DBN13">
        <f t="shared" ca="1" si="241"/>
        <v>3</v>
      </c>
      <c r="DBO13">
        <f t="shared" ca="1" si="241"/>
        <v>3</v>
      </c>
      <c r="DBP13">
        <f t="shared" ca="1" si="241"/>
        <v>3</v>
      </c>
      <c r="DBQ13">
        <f t="shared" ca="1" si="241"/>
        <v>3</v>
      </c>
      <c r="DBR13">
        <f t="shared" ca="1" si="241"/>
        <v>3</v>
      </c>
      <c r="DBS13">
        <f t="shared" ca="1" si="241"/>
        <v>3</v>
      </c>
      <c r="DBT13">
        <f t="shared" ca="1" si="241"/>
        <v>3</v>
      </c>
      <c r="DBU13">
        <f t="shared" ca="1" si="241"/>
        <v>3</v>
      </c>
      <c r="DBV13">
        <f t="shared" ca="1" si="241"/>
        <v>3</v>
      </c>
      <c r="DBW13">
        <f t="shared" ca="1" si="241"/>
        <v>3</v>
      </c>
      <c r="DBX13">
        <f t="shared" ca="1" si="241"/>
        <v>3</v>
      </c>
      <c r="DBY13">
        <f t="shared" ca="1" si="241"/>
        <v>3</v>
      </c>
      <c r="DBZ13">
        <f t="shared" ca="1" si="241"/>
        <v>3</v>
      </c>
      <c r="DCA13">
        <f t="shared" ca="1" si="241"/>
        <v>3</v>
      </c>
      <c r="DCB13">
        <f t="shared" ca="1" si="241"/>
        <v>3</v>
      </c>
      <c r="DCC13">
        <f t="shared" ca="1" si="241"/>
        <v>3</v>
      </c>
      <c r="DCD13">
        <f t="shared" ca="1" si="241"/>
        <v>3</v>
      </c>
      <c r="DCE13">
        <f t="shared" ca="1" si="241"/>
        <v>3</v>
      </c>
      <c r="DCF13">
        <f t="shared" ca="1" si="241"/>
        <v>3</v>
      </c>
      <c r="DCG13">
        <f t="shared" ca="1" si="241"/>
        <v>3</v>
      </c>
      <c r="DCH13">
        <f t="shared" ca="1" si="241"/>
        <v>3</v>
      </c>
      <c r="DCI13">
        <f t="shared" ca="1" si="241"/>
        <v>3</v>
      </c>
      <c r="DCJ13">
        <f t="shared" ca="1" si="241"/>
        <v>3</v>
      </c>
      <c r="DCK13">
        <f t="shared" ca="1" si="241"/>
        <v>3</v>
      </c>
      <c r="DCL13">
        <f t="shared" ca="1" si="241"/>
        <v>3</v>
      </c>
      <c r="DCM13">
        <f t="shared" ca="1" si="241"/>
        <v>3</v>
      </c>
      <c r="DCN13">
        <f t="shared" ca="1" si="241"/>
        <v>3</v>
      </c>
      <c r="DCO13">
        <f t="shared" ca="1" si="241"/>
        <v>3</v>
      </c>
      <c r="DCP13">
        <f t="shared" ca="1" si="241"/>
        <v>3</v>
      </c>
      <c r="DCQ13">
        <f t="shared" ca="1" si="241"/>
        <v>3</v>
      </c>
      <c r="DCR13">
        <f t="shared" ca="1" si="241"/>
        <v>3</v>
      </c>
      <c r="DCS13">
        <f t="shared" ca="1" si="241"/>
        <v>3</v>
      </c>
      <c r="DCT13">
        <f t="shared" ca="1" si="241"/>
        <v>3</v>
      </c>
      <c r="DCU13">
        <f t="shared" ca="1" si="241"/>
        <v>3</v>
      </c>
      <c r="DCV13">
        <f t="shared" ca="1" si="241"/>
        <v>3</v>
      </c>
      <c r="DCW13">
        <f t="shared" ca="1" si="241"/>
        <v>3</v>
      </c>
      <c r="DCX13">
        <f t="shared" ca="1" si="241"/>
        <v>3</v>
      </c>
      <c r="DCY13">
        <f t="shared" ca="1" si="241"/>
        <v>3</v>
      </c>
      <c r="DCZ13">
        <f t="shared" ca="1" si="241"/>
        <v>3</v>
      </c>
      <c r="DDA13">
        <f t="shared" ca="1" si="241"/>
        <v>3</v>
      </c>
      <c r="DDB13">
        <f t="shared" ca="1" si="241"/>
        <v>3</v>
      </c>
      <c r="DDC13">
        <f t="shared" ca="1" si="241"/>
        <v>3</v>
      </c>
      <c r="DDD13">
        <f t="shared" ca="1" si="241"/>
        <v>3</v>
      </c>
      <c r="DDE13">
        <f t="shared" ca="1" si="241"/>
        <v>3</v>
      </c>
      <c r="DDF13">
        <f t="shared" ca="1" si="241"/>
        <v>3</v>
      </c>
      <c r="DDG13">
        <f t="shared" ca="1" si="241"/>
        <v>3</v>
      </c>
      <c r="DDH13">
        <f t="shared" ca="1" si="241"/>
        <v>3</v>
      </c>
      <c r="DDI13">
        <f t="shared" ca="1" si="241"/>
        <v>3</v>
      </c>
      <c r="DDJ13">
        <f t="shared" ca="1" si="241"/>
        <v>3</v>
      </c>
      <c r="DDK13">
        <f t="shared" ref="DDK13:DFV13" ca="1" si="242">$B13+IF(DDK$7&lt;ADVn_off_before_on_ns,1,IF(DDK$7&lt;ADVn_Rd_off_time_ns,0,1))</f>
        <v>3</v>
      </c>
      <c r="DDL13">
        <f t="shared" ca="1" si="242"/>
        <v>3</v>
      </c>
      <c r="DDM13">
        <f t="shared" ca="1" si="242"/>
        <v>3</v>
      </c>
      <c r="DDN13">
        <f t="shared" ca="1" si="242"/>
        <v>3</v>
      </c>
      <c r="DDO13">
        <f t="shared" ca="1" si="242"/>
        <v>3</v>
      </c>
      <c r="DDP13">
        <f t="shared" ca="1" si="242"/>
        <v>3</v>
      </c>
      <c r="DDQ13">
        <f t="shared" ca="1" si="242"/>
        <v>3</v>
      </c>
      <c r="DDR13">
        <f t="shared" ca="1" si="242"/>
        <v>3</v>
      </c>
      <c r="DDS13">
        <f t="shared" ca="1" si="242"/>
        <v>3</v>
      </c>
      <c r="DDT13">
        <f t="shared" ca="1" si="242"/>
        <v>3</v>
      </c>
      <c r="DDU13">
        <f t="shared" ca="1" si="242"/>
        <v>3</v>
      </c>
      <c r="DDV13">
        <f t="shared" ca="1" si="242"/>
        <v>3</v>
      </c>
      <c r="DDW13">
        <f t="shared" ca="1" si="242"/>
        <v>3</v>
      </c>
      <c r="DDX13">
        <f t="shared" ca="1" si="242"/>
        <v>3</v>
      </c>
      <c r="DDY13">
        <f t="shared" ca="1" si="242"/>
        <v>3</v>
      </c>
      <c r="DDZ13">
        <f t="shared" ca="1" si="242"/>
        <v>3</v>
      </c>
      <c r="DEA13">
        <f t="shared" ca="1" si="242"/>
        <v>3</v>
      </c>
      <c r="DEB13">
        <f t="shared" ca="1" si="242"/>
        <v>3</v>
      </c>
      <c r="DEC13">
        <f t="shared" ca="1" si="242"/>
        <v>3</v>
      </c>
      <c r="DED13">
        <f t="shared" ca="1" si="242"/>
        <v>3</v>
      </c>
      <c r="DEE13">
        <f t="shared" ca="1" si="242"/>
        <v>3</v>
      </c>
      <c r="DEF13">
        <f t="shared" ca="1" si="242"/>
        <v>3</v>
      </c>
      <c r="DEG13">
        <f t="shared" ca="1" si="242"/>
        <v>3</v>
      </c>
      <c r="DEH13">
        <f t="shared" ca="1" si="242"/>
        <v>3</v>
      </c>
      <c r="DEI13">
        <f t="shared" ca="1" si="242"/>
        <v>3</v>
      </c>
      <c r="DEJ13">
        <f t="shared" ca="1" si="242"/>
        <v>3</v>
      </c>
      <c r="DEK13">
        <f t="shared" ca="1" si="242"/>
        <v>3</v>
      </c>
      <c r="DEL13">
        <f t="shared" ca="1" si="242"/>
        <v>3</v>
      </c>
      <c r="DEM13">
        <f t="shared" ca="1" si="242"/>
        <v>3</v>
      </c>
      <c r="DEN13">
        <f t="shared" ca="1" si="242"/>
        <v>3</v>
      </c>
      <c r="DEO13">
        <f t="shared" ca="1" si="242"/>
        <v>3</v>
      </c>
      <c r="DEP13">
        <f t="shared" ca="1" si="242"/>
        <v>3</v>
      </c>
      <c r="DEQ13">
        <f t="shared" ca="1" si="242"/>
        <v>3</v>
      </c>
      <c r="DER13">
        <f t="shared" ca="1" si="242"/>
        <v>3</v>
      </c>
      <c r="DES13">
        <f t="shared" ca="1" si="242"/>
        <v>3</v>
      </c>
      <c r="DET13">
        <f t="shared" ca="1" si="242"/>
        <v>3</v>
      </c>
      <c r="DEU13">
        <f t="shared" ca="1" si="242"/>
        <v>3</v>
      </c>
      <c r="DEV13">
        <f t="shared" ca="1" si="242"/>
        <v>3</v>
      </c>
      <c r="DEW13">
        <f t="shared" ca="1" si="242"/>
        <v>3</v>
      </c>
      <c r="DEX13">
        <f t="shared" ca="1" si="242"/>
        <v>3</v>
      </c>
      <c r="DEY13">
        <f t="shared" ca="1" si="242"/>
        <v>3</v>
      </c>
      <c r="DEZ13">
        <f t="shared" ca="1" si="242"/>
        <v>3</v>
      </c>
      <c r="DFA13">
        <f t="shared" ca="1" si="242"/>
        <v>3</v>
      </c>
      <c r="DFB13">
        <f t="shared" ca="1" si="242"/>
        <v>3</v>
      </c>
      <c r="DFC13">
        <f t="shared" ca="1" si="242"/>
        <v>3</v>
      </c>
      <c r="DFD13">
        <f t="shared" ca="1" si="242"/>
        <v>3</v>
      </c>
      <c r="DFE13">
        <f t="shared" ca="1" si="242"/>
        <v>3</v>
      </c>
      <c r="DFF13">
        <f t="shared" ca="1" si="242"/>
        <v>3</v>
      </c>
      <c r="DFG13">
        <f t="shared" ca="1" si="242"/>
        <v>3</v>
      </c>
      <c r="DFH13">
        <f t="shared" ca="1" si="242"/>
        <v>3</v>
      </c>
      <c r="DFI13">
        <f t="shared" ca="1" si="242"/>
        <v>3</v>
      </c>
      <c r="DFJ13">
        <f t="shared" ca="1" si="242"/>
        <v>3</v>
      </c>
      <c r="DFK13">
        <f t="shared" ca="1" si="242"/>
        <v>3</v>
      </c>
      <c r="DFL13">
        <f t="shared" ca="1" si="242"/>
        <v>3</v>
      </c>
      <c r="DFM13">
        <f t="shared" ca="1" si="242"/>
        <v>3</v>
      </c>
      <c r="DFN13">
        <f t="shared" ca="1" si="242"/>
        <v>3</v>
      </c>
      <c r="DFO13">
        <f t="shared" ca="1" si="242"/>
        <v>3</v>
      </c>
      <c r="DFP13">
        <f t="shared" ca="1" si="242"/>
        <v>3</v>
      </c>
      <c r="DFQ13">
        <f t="shared" ca="1" si="242"/>
        <v>3</v>
      </c>
      <c r="DFR13">
        <f t="shared" ca="1" si="242"/>
        <v>3</v>
      </c>
      <c r="DFS13">
        <f t="shared" ca="1" si="242"/>
        <v>3</v>
      </c>
      <c r="DFT13">
        <f t="shared" ca="1" si="242"/>
        <v>3</v>
      </c>
      <c r="DFU13">
        <f t="shared" ca="1" si="242"/>
        <v>3</v>
      </c>
      <c r="DFV13">
        <f t="shared" ca="1" si="242"/>
        <v>3</v>
      </c>
      <c r="DFW13">
        <f t="shared" ref="DFW13:DIH13" ca="1" si="243">$B13+IF(DFW$7&lt;ADVn_off_before_on_ns,1,IF(DFW$7&lt;ADVn_Rd_off_time_ns,0,1))</f>
        <v>3</v>
      </c>
      <c r="DFX13">
        <f t="shared" ca="1" si="243"/>
        <v>3</v>
      </c>
      <c r="DFY13">
        <f t="shared" ca="1" si="243"/>
        <v>3</v>
      </c>
      <c r="DFZ13">
        <f t="shared" ca="1" si="243"/>
        <v>3</v>
      </c>
      <c r="DGA13">
        <f t="shared" ca="1" si="243"/>
        <v>3</v>
      </c>
      <c r="DGB13">
        <f t="shared" ca="1" si="243"/>
        <v>3</v>
      </c>
      <c r="DGC13">
        <f t="shared" ca="1" si="243"/>
        <v>3</v>
      </c>
      <c r="DGD13">
        <f t="shared" ca="1" si="243"/>
        <v>3</v>
      </c>
      <c r="DGE13">
        <f t="shared" ca="1" si="243"/>
        <v>3</v>
      </c>
      <c r="DGF13">
        <f t="shared" ca="1" si="243"/>
        <v>3</v>
      </c>
      <c r="DGG13">
        <f t="shared" ca="1" si="243"/>
        <v>3</v>
      </c>
      <c r="DGH13">
        <f t="shared" ca="1" si="243"/>
        <v>3</v>
      </c>
      <c r="DGI13">
        <f t="shared" ca="1" si="243"/>
        <v>3</v>
      </c>
      <c r="DGJ13">
        <f t="shared" ca="1" si="243"/>
        <v>3</v>
      </c>
      <c r="DGK13">
        <f t="shared" ca="1" si="243"/>
        <v>3</v>
      </c>
      <c r="DGL13">
        <f t="shared" ca="1" si="243"/>
        <v>3</v>
      </c>
      <c r="DGM13">
        <f t="shared" ca="1" si="243"/>
        <v>3</v>
      </c>
      <c r="DGN13">
        <f t="shared" ca="1" si="243"/>
        <v>3</v>
      </c>
      <c r="DGO13">
        <f t="shared" ca="1" si="243"/>
        <v>3</v>
      </c>
      <c r="DGP13">
        <f t="shared" ca="1" si="243"/>
        <v>3</v>
      </c>
      <c r="DGQ13">
        <f t="shared" ca="1" si="243"/>
        <v>3</v>
      </c>
      <c r="DGR13">
        <f t="shared" ca="1" si="243"/>
        <v>3</v>
      </c>
      <c r="DGS13">
        <f t="shared" ca="1" si="243"/>
        <v>3</v>
      </c>
      <c r="DGT13">
        <f t="shared" ca="1" si="243"/>
        <v>3</v>
      </c>
      <c r="DGU13">
        <f t="shared" ca="1" si="243"/>
        <v>3</v>
      </c>
      <c r="DGV13">
        <f t="shared" ca="1" si="243"/>
        <v>3</v>
      </c>
      <c r="DGW13">
        <f t="shared" ca="1" si="243"/>
        <v>3</v>
      </c>
      <c r="DGX13">
        <f t="shared" ca="1" si="243"/>
        <v>3</v>
      </c>
      <c r="DGY13">
        <f t="shared" ca="1" si="243"/>
        <v>3</v>
      </c>
      <c r="DGZ13">
        <f t="shared" ca="1" si="243"/>
        <v>3</v>
      </c>
      <c r="DHA13">
        <f t="shared" ca="1" si="243"/>
        <v>3</v>
      </c>
      <c r="DHB13">
        <f t="shared" ca="1" si="243"/>
        <v>3</v>
      </c>
      <c r="DHC13">
        <f t="shared" ca="1" si="243"/>
        <v>3</v>
      </c>
      <c r="DHD13">
        <f t="shared" ca="1" si="243"/>
        <v>3</v>
      </c>
      <c r="DHE13">
        <f t="shared" ca="1" si="243"/>
        <v>3</v>
      </c>
      <c r="DHF13">
        <f t="shared" ca="1" si="243"/>
        <v>3</v>
      </c>
      <c r="DHG13">
        <f t="shared" ca="1" si="243"/>
        <v>3</v>
      </c>
      <c r="DHH13">
        <f t="shared" ca="1" si="243"/>
        <v>3</v>
      </c>
      <c r="DHI13">
        <f t="shared" ca="1" si="243"/>
        <v>3</v>
      </c>
      <c r="DHJ13">
        <f t="shared" ca="1" si="243"/>
        <v>3</v>
      </c>
      <c r="DHK13">
        <f t="shared" ca="1" si="243"/>
        <v>3</v>
      </c>
      <c r="DHL13">
        <f t="shared" ca="1" si="243"/>
        <v>3</v>
      </c>
      <c r="DHM13">
        <f t="shared" ca="1" si="243"/>
        <v>3</v>
      </c>
      <c r="DHN13">
        <f t="shared" ca="1" si="243"/>
        <v>3</v>
      </c>
      <c r="DHO13">
        <f t="shared" ca="1" si="243"/>
        <v>3</v>
      </c>
      <c r="DHP13">
        <f t="shared" ca="1" si="243"/>
        <v>3</v>
      </c>
      <c r="DHQ13">
        <f t="shared" ca="1" si="243"/>
        <v>3</v>
      </c>
      <c r="DHR13">
        <f t="shared" ca="1" si="243"/>
        <v>3</v>
      </c>
      <c r="DHS13">
        <f t="shared" ca="1" si="243"/>
        <v>3</v>
      </c>
      <c r="DHT13">
        <f t="shared" ca="1" si="243"/>
        <v>3</v>
      </c>
      <c r="DHU13">
        <f t="shared" ca="1" si="243"/>
        <v>3</v>
      </c>
      <c r="DHV13">
        <f t="shared" ca="1" si="243"/>
        <v>3</v>
      </c>
      <c r="DHW13">
        <f t="shared" ca="1" si="243"/>
        <v>3</v>
      </c>
      <c r="DHX13">
        <f t="shared" ca="1" si="243"/>
        <v>3</v>
      </c>
      <c r="DHY13">
        <f t="shared" ca="1" si="243"/>
        <v>3</v>
      </c>
      <c r="DHZ13">
        <f t="shared" ca="1" si="243"/>
        <v>3</v>
      </c>
      <c r="DIA13">
        <f t="shared" ca="1" si="243"/>
        <v>3</v>
      </c>
      <c r="DIB13">
        <f t="shared" ca="1" si="243"/>
        <v>3</v>
      </c>
      <c r="DIC13">
        <f t="shared" ca="1" si="243"/>
        <v>3</v>
      </c>
      <c r="DID13">
        <f t="shared" ca="1" si="243"/>
        <v>3</v>
      </c>
      <c r="DIE13">
        <f t="shared" ca="1" si="243"/>
        <v>3</v>
      </c>
      <c r="DIF13">
        <f t="shared" ca="1" si="243"/>
        <v>3</v>
      </c>
      <c r="DIG13">
        <f t="shared" ca="1" si="243"/>
        <v>3</v>
      </c>
      <c r="DIH13">
        <f t="shared" ca="1" si="243"/>
        <v>3</v>
      </c>
      <c r="DII13">
        <f t="shared" ref="DII13:DKT13" ca="1" si="244">$B13+IF(DII$7&lt;ADVn_off_before_on_ns,1,IF(DII$7&lt;ADVn_Rd_off_time_ns,0,1))</f>
        <v>3</v>
      </c>
      <c r="DIJ13">
        <f t="shared" ca="1" si="244"/>
        <v>3</v>
      </c>
      <c r="DIK13">
        <f t="shared" ca="1" si="244"/>
        <v>3</v>
      </c>
      <c r="DIL13">
        <f t="shared" ca="1" si="244"/>
        <v>3</v>
      </c>
      <c r="DIM13">
        <f t="shared" ca="1" si="244"/>
        <v>3</v>
      </c>
      <c r="DIN13">
        <f t="shared" ca="1" si="244"/>
        <v>3</v>
      </c>
      <c r="DIO13">
        <f t="shared" ca="1" si="244"/>
        <v>3</v>
      </c>
      <c r="DIP13">
        <f t="shared" ca="1" si="244"/>
        <v>3</v>
      </c>
      <c r="DIQ13">
        <f t="shared" ca="1" si="244"/>
        <v>3</v>
      </c>
      <c r="DIR13">
        <f t="shared" ca="1" si="244"/>
        <v>3</v>
      </c>
      <c r="DIS13">
        <f t="shared" ca="1" si="244"/>
        <v>3</v>
      </c>
      <c r="DIT13">
        <f t="shared" ca="1" si="244"/>
        <v>3</v>
      </c>
      <c r="DIU13">
        <f t="shared" ca="1" si="244"/>
        <v>3</v>
      </c>
      <c r="DIV13">
        <f t="shared" ca="1" si="244"/>
        <v>3</v>
      </c>
      <c r="DIW13">
        <f t="shared" ca="1" si="244"/>
        <v>3</v>
      </c>
      <c r="DIX13">
        <f t="shared" ca="1" si="244"/>
        <v>3</v>
      </c>
      <c r="DIY13">
        <f t="shared" ca="1" si="244"/>
        <v>3</v>
      </c>
      <c r="DIZ13">
        <f t="shared" ca="1" si="244"/>
        <v>3</v>
      </c>
      <c r="DJA13">
        <f t="shared" ca="1" si="244"/>
        <v>3</v>
      </c>
      <c r="DJB13">
        <f t="shared" ca="1" si="244"/>
        <v>3</v>
      </c>
      <c r="DJC13">
        <f t="shared" ca="1" si="244"/>
        <v>3</v>
      </c>
      <c r="DJD13">
        <f t="shared" ca="1" si="244"/>
        <v>3</v>
      </c>
      <c r="DJE13">
        <f t="shared" ca="1" si="244"/>
        <v>3</v>
      </c>
      <c r="DJF13">
        <f t="shared" ca="1" si="244"/>
        <v>3</v>
      </c>
      <c r="DJG13">
        <f t="shared" ca="1" si="244"/>
        <v>3</v>
      </c>
      <c r="DJH13">
        <f t="shared" ca="1" si="244"/>
        <v>3</v>
      </c>
      <c r="DJI13">
        <f t="shared" ca="1" si="244"/>
        <v>3</v>
      </c>
      <c r="DJJ13">
        <f t="shared" ca="1" si="244"/>
        <v>3</v>
      </c>
      <c r="DJK13">
        <f t="shared" ca="1" si="244"/>
        <v>3</v>
      </c>
      <c r="DJL13">
        <f t="shared" ca="1" si="244"/>
        <v>3</v>
      </c>
      <c r="DJM13">
        <f t="shared" ca="1" si="244"/>
        <v>3</v>
      </c>
      <c r="DJN13">
        <f t="shared" ca="1" si="244"/>
        <v>3</v>
      </c>
      <c r="DJO13">
        <f t="shared" ca="1" si="244"/>
        <v>3</v>
      </c>
      <c r="DJP13">
        <f t="shared" ca="1" si="244"/>
        <v>3</v>
      </c>
      <c r="DJQ13">
        <f t="shared" ca="1" si="244"/>
        <v>3</v>
      </c>
      <c r="DJR13">
        <f t="shared" ca="1" si="244"/>
        <v>3</v>
      </c>
      <c r="DJS13">
        <f t="shared" ca="1" si="244"/>
        <v>3</v>
      </c>
      <c r="DJT13">
        <f t="shared" ca="1" si="244"/>
        <v>3</v>
      </c>
      <c r="DJU13">
        <f t="shared" ca="1" si="244"/>
        <v>3</v>
      </c>
      <c r="DJV13">
        <f t="shared" ca="1" si="244"/>
        <v>3</v>
      </c>
      <c r="DJW13">
        <f t="shared" ca="1" si="244"/>
        <v>3</v>
      </c>
      <c r="DJX13">
        <f t="shared" ca="1" si="244"/>
        <v>3</v>
      </c>
      <c r="DJY13">
        <f t="shared" ca="1" si="244"/>
        <v>3</v>
      </c>
      <c r="DJZ13">
        <f t="shared" ca="1" si="244"/>
        <v>3</v>
      </c>
      <c r="DKA13">
        <f t="shared" ca="1" si="244"/>
        <v>3</v>
      </c>
      <c r="DKB13">
        <f t="shared" ca="1" si="244"/>
        <v>3</v>
      </c>
      <c r="DKC13">
        <f t="shared" ca="1" si="244"/>
        <v>3</v>
      </c>
      <c r="DKD13">
        <f t="shared" ca="1" si="244"/>
        <v>3</v>
      </c>
      <c r="DKE13">
        <f t="shared" ca="1" si="244"/>
        <v>3</v>
      </c>
      <c r="DKF13">
        <f t="shared" ca="1" si="244"/>
        <v>3</v>
      </c>
      <c r="DKG13">
        <f t="shared" ca="1" si="244"/>
        <v>3</v>
      </c>
      <c r="DKH13">
        <f t="shared" ca="1" si="244"/>
        <v>3</v>
      </c>
      <c r="DKI13">
        <f t="shared" ca="1" si="244"/>
        <v>3</v>
      </c>
      <c r="DKJ13">
        <f t="shared" ca="1" si="244"/>
        <v>3</v>
      </c>
      <c r="DKK13">
        <f t="shared" ca="1" si="244"/>
        <v>3</v>
      </c>
      <c r="DKL13">
        <f t="shared" ca="1" si="244"/>
        <v>3</v>
      </c>
      <c r="DKM13">
        <f t="shared" ca="1" si="244"/>
        <v>3</v>
      </c>
      <c r="DKN13">
        <f t="shared" ca="1" si="244"/>
        <v>3</v>
      </c>
      <c r="DKO13">
        <f t="shared" ca="1" si="244"/>
        <v>3</v>
      </c>
      <c r="DKP13">
        <f t="shared" ca="1" si="244"/>
        <v>3</v>
      </c>
      <c r="DKQ13">
        <f t="shared" ca="1" si="244"/>
        <v>3</v>
      </c>
      <c r="DKR13">
        <f t="shared" ca="1" si="244"/>
        <v>3</v>
      </c>
      <c r="DKS13">
        <f t="shared" ca="1" si="244"/>
        <v>3</v>
      </c>
      <c r="DKT13">
        <f t="shared" ca="1" si="244"/>
        <v>3</v>
      </c>
      <c r="DKU13">
        <f t="shared" ref="DKU13:DNF13" ca="1" si="245">$B13+IF(DKU$7&lt;ADVn_off_before_on_ns,1,IF(DKU$7&lt;ADVn_Rd_off_time_ns,0,1))</f>
        <v>3</v>
      </c>
      <c r="DKV13">
        <f t="shared" ca="1" si="245"/>
        <v>3</v>
      </c>
      <c r="DKW13">
        <f t="shared" ca="1" si="245"/>
        <v>3</v>
      </c>
      <c r="DKX13">
        <f t="shared" ca="1" si="245"/>
        <v>3</v>
      </c>
      <c r="DKY13">
        <f t="shared" ca="1" si="245"/>
        <v>3</v>
      </c>
      <c r="DKZ13">
        <f t="shared" ca="1" si="245"/>
        <v>3</v>
      </c>
      <c r="DLA13">
        <f t="shared" ca="1" si="245"/>
        <v>3</v>
      </c>
      <c r="DLB13">
        <f t="shared" ca="1" si="245"/>
        <v>3</v>
      </c>
      <c r="DLC13">
        <f t="shared" ca="1" si="245"/>
        <v>3</v>
      </c>
      <c r="DLD13">
        <f t="shared" ca="1" si="245"/>
        <v>3</v>
      </c>
      <c r="DLE13">
        <f t="shared" ca="1" si="245"/>
        <v>3</v>
      </c>
      <c r="DLF13">
        <f t="shared" ca="1" si="245"/>
        <v>3</v>
      </c>
      <c r="DLG13">
        <f t="shared" ca="1" si="245"/>
        <v>3</v>
      </c>
      <c r="DLH13">
        <f t="shared" ca="1" si="245"/>
        <v>3</v>
      </c>
      <c r="DLI13">
        <f t="shared" ca="1" si="245"/>
        <v>3</v>
      </c>
      <c r="DLJ13">
        <f t="shared" ca="1" si="245"/>
        <v>3</v>
      </c>
      <c r="DLK13">
        <f t="shared" ca="1" si="245"/>
        <v>3</v>
      </c>
      <c r="DLL13">
        <f t="shared" ca="1" si="245"/>
        <v>3</v>
      </c>
      <c r="DLM13">
        <f t="shared" ca="1" si="245"/>
        <v>3</v>
      </c>
      <c r="DLN13">
        <f t="shared" ca="1" si="245"/>
        <v>3</v>
      </c>
      <c r="DLO13">
        <f t="shared" ca="1" si="245"/>
        <v>3</v>
      </c>
      <c r="DLP13">
        <f t="shared" ca="1" si="245"/>
        <v>3</v>
      </c>
      <c r="DLQ13">
        <f t="shared" ca="1" si="245"/>
        <v>3</v>
      </c>
      <c r="DLR13">
        <f t="shared" ca="1" si="245"/>
        <v>3</v>
      </c>
      <c r="DLS13">
        <f t="shared" ca="1" si="245"/>
        <v>3</v>
      </c>
      <c r="DLT13">
        <f t="shared" ca="1" si="245"/>
        <v>3</v>
      </c>
      <c r="DLU13">
        <f t="shared" ca="1" si="245"/>
        <v>3</v>
      </c>
      <c r="DLV13">
        <f t="shared" ca="1" si="245"/>
        <v>3</v>
      </c>
      <c r="DLW13">
        <f t="shared" ca="1" si="245"/>
        <v>3</v>
      </c>
      <c r="DLX13">
        <f t="shared" ca="1" si="245"/>
        <v>3</v>
      </c>
      <c r="DLY13">
        <f t="shared" ca="1" si="245"/>
        <v>3</v>
      </c>
      <c r="DLZ13">
        <f t="shared" ca="1" si="245"/>
        <v>3</v>
      </c>
      <c r="DMA13">
        <f t="shared" ca="1" si="245"/>
        <v>3</v>
      </c>
      <c r="DMB13">
        <f t="shared" ca="1" si="245"/>
        <v>3</v>
      </c>
      <c r="DMC13">
        <f t="shared" ca="1" si="245"/>
        <v>3</v>
      </c>
      <c r="DMD13">
        <f t="shared" ca="1" si="245"/>
        <v>3</v>
      </c>
      <c r="DME13">
        <f t="shared" ca="1" si="245"/>
        <v>3</v>
      </c>
      <c r="DMF13">
        <f t="shared" ca="1" si="245"/>
        <v>3</v>
      </c>
      <c r="DMG13">
        <f t="shared" ca="1" si="245"/>
        <v>3</v>
      </c>
      <c r="DMH13">
        <f t="shared" ca="1" si="245"/>
        <v>3</v>
      </c>
      <c r="DMI13">
        <f t="shared" ca="1" si="245"/>
        <v>3</v>
      </c>
      <c r="DMJ13">
        <f t="shared" ca="1" si="245"/>
        <v>3</v>
      </c>
      <c r="DMK13">
        <f t="shared" ca="1" si="245"/>
        <v>3</v>
      </c>
      <c r="DML13">
        <f t="shared" ca="1" si="245"/>
        <v>3</v>
      </c>
      <c r="DMM13">
        <f t="shared" ca="1" si="245"/>
        <v>3</v>
      </c>
      <c r="DMN13">
        <f t="shared" ca="1" si="245"/>
        <v>3</v>
      </c>
      <c r="DMO13">
        <f t="shared" ca="1" si="245"/>
        <v>3</v>
      </c>
      <c r="DMP13">
        <f t="shared" ca="1" si="245"/>
        <v>3</v>
      </c>
      <c r="DMQ13">
        <f t="shared" ca="1" si="245"/>
        <v>3</v>
      </c>
      <c r="DMR13">
        <f t="shared" ca="1" si="245"/>
        <v>3</v>
      </c>
      <c r="DMS13">
        <f t="shared" ca="1" si="245"/>
        <v>3</v>
      </c>
      <c r="DMT13">
        <f t="shared" ca="1" si="245"/>
        <v>3</v>
      </c>
      <c r="DMU13">
        <f t="shared" ca="1" si="245"/>
        <v>3</v>
      </c>
      <c r="DMV13">
        <f t="shared" ca="1" si="245"/>
        <v>3</v>
      </c>
      <c r="DMW13">
        <f t="shared" ca="1" si="245"/>
        <v>3</v>
      </c>
      <c r="DMX13">
        <f t="shared" ca="1" si="245"/>
        <v>3</v>
      </c>
      <c r="DMY13">
        <f t="shared" ca="1" si="245"/>
        <v>3</v>
      </c>
      <c r="DMZ13">
        <f t="shared" ca="1" si="245"/>
        <v>3</v>
      </c>
      <c r="DNA13">
        <f t="shared" ca="1" si="245"/>
        <v>3</v>
      </c>
      <c r="DNB13">
        <f t="shared" ca="1" si="245"/>
        <v>3</v>
      </c>
      <c r="DNC13">
        <f t="shared" ca="1" si="245"/>
        <v>3</v>
      </c>
      <c r="DND13">
        <f t="shared" ca="1" si="245"/>
        <v>3</v>
      </c>
      <c r="DNE13">
        <f t="shared" ca="1" si="245"/>
        <v>3</v>
      </c>
      <c r="DNF13">
        <f t="shared" ca="1" si="245"/>
        <v>3</v>
      </c>
      <c r="DNG13">
        <f t="shared" ref="DNG13:DOK13" ca="1" si="246">$B13+IF(DNG$7&lt;ADVn_off_before_on_ns,1,IF(DNG$7&lt;ADVn_Rd_off_time_ns,0,1))</f>
        <v>3</v>
      </c>
      <c r="DNH13">
        <f t="shared" ca="1" si="246"/>
        <v>3</v>
      </c>
      <c r="DNI13">
        <f t="shared" ca="1" si="246"/>
        <v>3</v>
      </c>
      <c r="DNJ13">
        <f t="shared" ca="1" si="246"/>
        <v>3</v>
      </c>
      <c r="DNK13">
        <f t="shared" ca="1" si="246"/>
        <v>3</v>
      </c>
      <c r="DNL13">
        <f t="shared" ca="1" si="246"/>
        <v>3</v>
      </c>
      <c r="DNM13">
        <f t="shared" ca="1" si="246"/>
        <v>3</v>
      </c>
      <c r="DNN13">
        <f t="shared" ca="1" si="246"/>
        <v>3</v>
      </c>
      <c r="DNO13">
        <f t="shared" ca="1" si="246"/>
        <v>3</v>
      </c>
      <c r="DNP13">
        <f t="shared" ca="1" si="246"/>
        <v>3</v>
      </c>
      <c r="DNQ13">
        <f t="shared" ca="1" si="246"/>
        <v>3</v>
      </c>
      <c r="DNR13">
        <f t="shared" ca="1" si="246"/>
        <v>3</v>
      </c>
      <c r="DNS13">
        <f t="shared" ca="1" si="246"/>
        <v>3</v>
      </c>
      <c r="DNT13">
        <f t="shared" ca="1" si="246"/>
        <v>3</v>
      </c>
      <c r="DNU13">
        <f t="shared" ca="1" si="246"/>
        <v>3</v>
      </c>
      <c r="DNV13">
        <f t="shared" ca="1" si="246"/>
        <v>3</v>
      </c>
      <c r="DNW13">
        <f t="shared" ca="1" si="246"/>
        <v>3</v>
      </c>
      <c r="DNX13">
        <f t="shared" ca="1" si="246"/>
        <v>3</v>
      </c>
      <c r="DNY13">
        <f t="shared" ca="1" si="246"/>
        <v>3</v>
      </c>
      <c r="DNZ13">
        <f t="shared" ca="1" si="246"/>
        <v>3</v>
      </c>
      <c r="DOA13">
        <f t="shared" ca="1" si="246"/>
        <v>3</v>
      </c>
      <c r="DOB13">
        <f t="shared" ca="1" si="246"/>
        <v>3</v>
      </c>
      <c r="DOC13">
        <f t="shared" ca="1" si="246"/>
        <v>3</v>
      </c>
      <c r="DOD13">
        <f t="shared" ca="1" si="246"/>
        <v>3</v>
      </c>
      <c r="DOE13">
        <f t="shared" ca="1" si="246"/>
        <v>3</v>
      </c>
      <c r="DOF13">
        <f t="shared" ca="1" si="246"/>
        <v>3</v>
      </c>
      <c r="DOG13">
        <f t="shared" ca="1" si="246"/>
        <v>3</v>
      </c>
      <c r="DOH13">
        <f t="shared" ca="1" si="246"/>
        <v>3</v>
      </c>
      <c r="DOI13">
        <f t="shared" ca="1" si="246"/>
        <v>3</v>
      </c>
      <c r="DOJ13">
        <f t="shared" ca="1" si="246"/>
        <v>3</v>
      </c>
      <c r="DOK13">
        <f t="shared" ca="1" si="246"/>
        <v>3</v>
      </c>
    </row>
    <row r="14" spans="1:16384">
      <c r="A14" t="s">
        <v>358</v>
      </c>
      <c r="B14">
        <v>0</v>
      </c>
      <c r="C14">
        <f t="shared" ref="C14:BN14" ca="1" si="247">$B14+IF(C$7&lt;OEn_high_before_low_ns,1,IF(C$7&lt;OEn_off_time_ns,0,1))</f>
        <v>1</v>
      </c>
      <c r="D14">
        <f t="shared" ca="1" si="247"/>
        <v>1</v>
      </c>
      <c r="E14">
        <f t="shared" ca="1" si="247"/>
        <v>1</v>
      </c>
      <c r="F14">
        <f t="shared" ca="1" si="247"/>
        <v>1</v>
      </c>
      <c r="G14">
        <f t="shared" ca="1" si="247"/>
        <v>1</v>
      </c>
      <c r="H14">
        <f t="shared" ca="1" si="247"/>
        <v>1</v>
      </c>
      <c r="I14">
        <f t="shared" ca="1" si="247"/>
        <v>1</v>
      </c>
      <c r="J14">
        <f t="shared" ca="1" si="247"/>
        <v>1</v>
      </c>
      <c r="K14">
        <f t="shared" ca="1" si="247"/>
        <v>1</v>
      </c>
      <c r="L14">
        <f t="shared" ca="1" si="247"/>
        <v>1</v>
      </c>
      <c r="M14">
        <f t="shared" ca="1" si="247"/>
        <v>1</v>
      </c>
      <c r="N14">
        <f t="shared" ca="1" si="247"/>
        <v>1</v>
      </c>
      <c r="O14">
        <f t="shared" ca="1" si="247"/>
        <v>1</v>
      </c>
      <c r="P14">
        <f t="shared" ca="1" si="247"/>
        <v>1</v>
      </c>
      <c r="Q14">
        <f t="shared" ca="1" si="247"/>
        <v>1</v>
      </c>
      <c r="R14">
        <f t="shared" ca="1" si="247"/>
        <v>1</v>
      </c>
      <c r="S14">
        <f t="shared" ca="1" si="247"/>
        <v>1</v>
      </c>
      <c r="T14">
        <f t="shared" ca="1" si="247"/>
        <v>1</v>
      </c>
      <c r="U14">
        <f t="shared" ca="1" si="247"/>
        <v>1</v>
      </c>
      <c r="V14">
        <f t="shared" ca="1" si="247"/>
        <v>1</v>
      </c>
      <c r="W14">
        <f t="shared" ca="1" si="247"/>
        <v>1</v>
      </c>
      <c r="X14">
        <f t="shared" ca="1" si="247"/>
        <v>1</v>
      </c>
      <c r="Y14">
        <f t="shared" ca="1" si="247"/>
        <v>1</v>
      </c>
      <c r="Z14">
        <f t="shared" ca="1" si="247"/>
        <v>1</v>
      </c>
      <c r="AA14">
        <f t="shared" ca="1" si="247"/>
        <v>1</v>
      </c>
      <c r="AB14">
        <f t="shared" ca="1" si="247"/>
        <v>1</v>
      </c>
      <c r="AC14">
        <f t="shared" ca="1" si="247"/>
        <v>1</v>
      </c>
      <c r="AD14">
        <f t="shared" ca="1" si="247"/>
        <v>1</v>
      </c>
      <c r="AE14">
        <f t="shared" ca="1" si="247"/>
        <v>1</v>
      </c>
      <c r="AF14">
        <f t="shared" ca="1" si="247"/>
        <v>1</v>
      </c>
      <c r="AG14">
        <f t="shared" ca="1" si="247"/>
        <v>1</v>
      </c>
      <c r="AH14">
        <f t="shared" ca="1" si="247"/>
        <v>1</v>
      </c>
      <c r="AI14">
        <f t="shared" ca="1" si="247"/>
        <v>1</v>
      </c>
      <c r="AJ14">
        <f t="shared" ca="1" si="247"/>
        <v>1</v>
      </c>
      <c r="AK14">
        <f t="shared" ca="1" si="247"/>
        <v>1</v>
      </c>
      <c r="AL14">
        <f t="shared" ca="1" si="247"/>
        <v>1</v>
      </c>
      <c r="AM14">
        <f t="shared" ca="1" si="247"/>
        <v>1</v>
      </c>
      <c r="AN14">
        <f t="shared" ca="1" si="247"/>
        <v>1</v>
      </c>
      <c r="AO14">
        <f t="shared" ca="1" si="247"/>
        <v>1</v>
      </c>
      <c r="AP14">
        <f t="shared" ca="1" si="247"/>
        <v>1</v>
      </c>
      <c r="AQ14">
        <f t="shared" ca="1" si="247"/>
        <v>1</v>
      </c>
      <c r="AR14">
        <f t="shared" ca="1" si="247"/>
        <v>1</v>
      </c>
      <c r="AS14">
        <f t="shared" ca="1" si="247"/>
        <v>1</v>
      </c>
      <c r="AT14">
        <f t="shared" ca="1" si="247"/>
        <v>1</v>
      </c>
      <c r="AU14">
        <f t="shared" ca="1" si="247"/>
        <v>1</v>
      </c>
      <c r="AV14">
        <f t="shared" ca="1" si="247"/>
        <v>1</v>
      </c>
      <c r="AW14">
        <f t="shared" ca="1" si="247"/>
        <v>1</v>
      </c>
      <c r="AX14">
        <f t="shared" ca="1" si="247"/>
        <v>1</v>
      </c>
      <c r="AY14">
        <f t="shared" ca="1" si="247"/>
        <v>1</v>
      </c>
      <c r="AZ14">
        <f t="shared" ca="1" si="247"/>
        <v>1</v>
      </c>
      <c r="BA14">
        <f t="shared" ca="1" si="247"/>
        <v>1</v>
      </c>
      <c r="BB14">
        <f t="shared" ca="1" si="247"/>
        <v>1</v>
      </c>
      <c r="BC14">
        <f t="shared" ca="1" si="247"/>
        <v>1</v>
      </c>
      <c r="BD14">
        <f t="shared" ca="1" si="247"/>
        <v>1</v>
      </c>
      <c r="BE14">
        <f t="shared" ca="1" si="247"/>
        <v>1</v>
      </c>
      <c r="BF14">
        <f t="shared" ca="1" si="247"/>
        <v>1</v>
      </c>
      <c r="BG14">
        <f t="shared" ca="1" si="247"/>
        <v>1</v>
      </c>
      <c r="BH14">
        <f t="shared" ca="1" si="247"/>
        <v>1</v>
      </c>
      <c r="BI14">
        <f t="shared" ca="1" si="247"/>
        <v>1</v>
      </c>
      <c r="BJ14">
        <f t="shared" ca="1" si="247"/>
        <v>1</v>
      </c>
      <c r="BK14">
        <f t="shared" ca="1" si="247"/>
        <v>1</v>
      </c>
      <c r="BL14">
        <f t="shared" ca="1" si="247"/>
        <v>1</v>
      </c>
      <c r="BM14">
        <f t="shared" ca="1" si="247"/>
        <v>1</v>
      </c>
      <c r="BN14">
        <f t="shared" ca="1" si="247"/>
        <v>1</v>
      </c>
      <c r="BO14">
        <f t="shared" ref="BO14:DZ14" ca="1" si="248">$B14+IF(BO$7&lt;OEn_high_before_low_ns,1,IF(BO$7&lt;OEn_off_time_ns,0,1))</f>
        <v>1</v>
      </c>
      <c r="BP14">
        <f t="shared" ca="1" si="248"/>
        <v>1</v>
      </c>
      <c r="BQ14">
        <f t="shared" ca="1" si="248"/>
        <v>1</v>
      </c>
      <c r="BR14">
        <f t="shared" ca="1" si="248"/>
        <v>1</v>
      </c>
      <c r="BS14">
        <f t="shared" ca="1" si="248"/>
        <v>1</v>
      </c>
      <c r="BT14">
        <f t="shared" ca="1" si="248"/>
        <v>1</v>
      </c>
      <c r="BU14">
        <f t="shared" ca="1" si="248"/>
        <v>1</v>
      </c>
      <c r="BV14">
        <f t="shared" ca="1" si="248"/>
        <v>1</v>
      </c>
      <c r="BW14">
        <f t="shared" ca="1" si="248"/>
        <v>1</v>
      </c>
      <c r="BX14">
        <f t="shared" ca="1" si="248"/>
        <v>1</v>
      </c>
      <c r="BY14">
        <f t="shared" ca="1" si="248"/>
        <v>1</v>
      </c>
      <c r="BZ14">
        <f t="shared" ca="1" si="248"/>
        <v>1</v>
      </c>
      <c r="CA14">
        <f t="shared" ca="1" si="248"/>
        <v>1</v>
      </c>
      <c r="CB14">
        <f t="shared" ca="1" si="248"/>
        <v>0</v>
      </c>
      <c r="CC14">
        <f t="shared" ca="1" si="248"/>
        <v>0</v>
      </c>
      <c r="CD14">
        <f t="shared" ca="1" si="248"/>
        <v>0</v>
      </c>
      <c r="CE14">
        <f t="shared" ca="1" si="248"/>
        <v>0</v>
      </c>
      <c r="CF14">
        <f t="shared" ca="1" si="248"/>
        <v>0</v>
      </c>
      <c r="CG14">
        <f t="shared" ca="1" si="248"/>
        <v>0</v>
      </c>
      <c r="CH14">
        <f t="shared" ca="1" si="248"/>
        <v>0</v>
      </c>
      <c r="CI14">
        <f t="shared" ca="1" si="248"/>
        <v>0</v>
      </c>
      <c r="CJ14">
        <f t="shared" ca="1" si="248"/>
        <v>0</v>
      </c>
      <c r="CK14">
        <f t="shared" ca="1" si="248"/>
        <v>0</v>
      </c>
      <c r="CL14">
        <f t="shared" ca="1" si="248"/>
        <v>0</v>
      </c>
      <c r="CM14">
        <f t="shared" ca="1" si="248"/>
        <v>0</v>
      </c>
      <c r="CN14">
        <f t="shared" ca="1" si="248"/>
        <v>0</v>
      </c>
      <c r="CO14">
        <f t="shared" ca="1" si="248"/>
        <v>0</v>
      </c>
      <c r="CP14">
        <f t="shared" ca="1" si="248"/>
        <v>0</v>
      </c>
      <c r="CQ14">
        <f t="shared" ca="1" si="248"/>
        <v>0</v>
      </c>
      <c r="CR14">
        <f t="shared" ca="1" si="248"/>
        <v>0</v>
      </c>
      <c r="CS14">
        <f t="shared" ca="1" si="248"/>
        <v>0</v>
      </c>
      <c r="CT14">
        <f t="shared" ca="1" si="248"/>
        <v>0</v>
      </c>
      <c r="CU14">
        <f t="shared" ca="1" si="248"/>
        <v>0</v>
      </c>
      <c r="CV14">
        <f t="shared" ca="1" si="248"/>
        <v>0</v>
      </c>
      <c r="CW14">
        <f t="shared" ca="1" si="248"/>
        <v>0</v>
      </c>
      <c r="CX14">
        <f t="shared" ca="1" si="248"/>
        <v>0</v>
      </c>
      <c r="CY14">
        <f t="shared" ca="1" si="248"/>
        <v>0</v>
      </c>
      <c r="CZ14">
        <f t="shared" ca="1" si="248"/>
        <v>0</v>
      </c>
      <c r="DA14">
        <f t="shared" ca="1" si="248"/>
        <v>0</v>
      </c>
      <c r="DB14">
        <f t="shared" ca="1" si="248"/>
        <v>0</v>
      </c>
      <c r="DC14">
        <f t="shared" ca="1" si="248"/>
        <v>0</v>
      </c>
      <c r="DD14">
        <f t="shared" ca="1" si="248"/>
        <v>0</v>
      </c>
      <c r="DE14">
        <f t="shared" ca="1" si="248"/>
        <v>0</v>
      </c>
      <c r="DF14">
        <f t="shared" ca="1" si="248"/>
        <v>0</v>
      </c>
      <c r="DG14">
        <f t="shared" ca="1" si="248"/>
        <v>0</v>
      </c>
      <c r="DH14">
        <f t="shared" ca="1" si="248"/>
        <v>0</v>
      </c>
      <c r="DI14">
        <f t="shared" ca="1" si="248"/>
        <v>0</v>
      </c>
      <c r="DJ14">
        <f t="shared" ca="1" si="248"/>
        <v>0</v>
      </c>
      <c r="DK14">
        <f t="shared" ca="1" si="248"/>
        <v>0</v>
      </c>
      <c r="DL14">
        <f t="shared" ca="1" si="248"/>
        <v>0</v>
      </c>
      <c r="DM14">
        <f t="shared" ca="1" si="248"/>
        <v>0</v>
      </c>
      <c r="DN14">
        <f t="shared" ca="1" si="248"/>
        <v>0</v>
      </c>
      <c r="DO14">
        <f t="shared" ca="1" si="248"/>
        <v>0</v>
      </c>
      <c r="DP14">
        <f t="shared" ca="1" si="248"/>
        <v>0</v>
      </c>
      <c r="DQ14">
        <f t="shared" ca="1" si="248"/>
        <v>0</v>
      </c>
      <c r="DR14">
        <f t="shared" ca="1" si="248"/>
        <v>0</v>
      </c>
      <c r="DS14">
        <f t="shared" ca="1" si="248"/>
        <v>0</v>
      </c>
      <c r="DT14">
        <f t="shared" ca="1" si="248"/>
        <v>0</v>
      </c>
      <c r="DU14">
        <f t="shared" ca="1" si="248"/>
        <v>0</v>
      </c>
      <c r="DV14">
        <f t="shared" ca="1" si="248"/>
        <v>0</v>
      </c>
      <c r="DW14">
        <f t="shared" ca="1" si="248"/>
        <v>0</v>
      </c>
      <c r="DX14">
        <f t="shared" ca="1" si="248"/>
        <v>0</v>
      </c>
      <c r="DY14">
        <f t="shared" ca="1" si="248"/>
        <v>0</v>
      </c>
      <c r="DZ14">
        <f t="shared" ca="1" si="248"/>
        <v>0</v>
      </c>
      <c r="EA14">
        <f t="shared" ref="EA14:GL14" ca="1" si="249">$B14+IF(EA$7&lt;OEn_high_before_low_ns,1,IF(EA$7&lt;OEn_off_time_ns,0,1))</f>
        <v>0</v>
      </c>
      <c r="EB14">
        <f t="shared" ca="1" si="249"/>
        <v>0</v>
      </c>
      <c r="EC14">
        <f t="shared" ca="1" si="249"/>
        <v>0</v>
      </c>
      <c r="ED14">
        <f t="shared" ca="1" si="249"/>
        <v>0</v>
      </c>
      <c r="EE14">
        <f t="shared" ca="1" si="249"/>
        <v>0</v>
      </c>
      <c r="EF14">
        <f t="shared" ca="1" si="249"/>
        <v>0</v>
      </c>
      <c r="EG14">
        <f t="shared" ca="1" si="249"/>
        <v>0</v>
      </c>
      <c r="EH14">
        <f t="shared" ca="1" si="249"/>
        <v>0</v>
      </c>
      <c r="EI14">
        <f t="shared" ca="1" si="249"/>
        <v>0</v>
      </c>
      <c r="EJ14">
        <f t="shared" ca="1" si="249"/>
        <v>0</v>
      </c>
      <c r="EK14">
        <f t="shared" ca="1" si="249"/>
        <v>0</v>
      </c>
      <c r="EL14">
        <f t="shared" ca="1" si="249"/>
        <v>0</v>
      </c>
      <c r="EM14">
        <f t="shared" ca="1" si="249"/>
        <v>0</v>
      </c>
      <c r="EN14">
        <f t="shared" ca="1" si="249"/>
        <v>0</v>
      </c>
      <c r="EO14">
        <f t="shared" ca="1" si="249"/>
        <v>0</v>
      </c>
      <c r="EP14">
        <f t="shared" ca="1" si="249"/>
        <v>0</v>
      </c>
      <c r="EQ14">
        <f t="shared" ca="1" si="249"/>
        <v>0</v>
      </c>
      <c r="ER14">
        <f t="shared" ca="1" si="249"/>
        <v>0</v>
      </c>
      <c r="ES14">
        <f t="shared" ca="1" si="249"/>
        <v>0</v>
      </c>
      <c r="ET14">
        <f t="shared" ca="1" si="249"/>
        <v>0</v>
      </c>
      <c r="EU14">
        <f t="shared" ca="1" si="249"/>
        <v>0</v>
      </c>
      <c r="EV14">
        <f t="shared" ca="1" si="249"/>
        <v>0</v>
      </c>
      <c r="EW14">
        <f t="shared" ca="1" si="249"/>
        <v>0</v>
      </c>
      <c r="EX14">
        <f t="shared" ca="1" si="249"/>
        <v>0</v>
      </c>
      <c r="EY14">
        <f t="shared" ca="1" si="249"/>
        <v>0</v>
      </c>
      <c r="EZ14">
        <f t="shared" ca="1" si="249"/>
        <v>0</v>
      </c>
      <c r="FA14">
        <f t="shared" ca="1" si="249"/>
        <v>0</v>
      </c>
      <c r="FB14">
        <f t="shared" ca="1" si="249"/>
        <v>0</v>
      </c>
      <c r="FC14">
        <f t="shared" ca="1" si="249"/>
        <v>0</v>
      </c>
      <c r="FD14">
        <f t="shared" ca="1" si="249"/>
        <v>0</v>
      </c>
      <c r="FE14">
        <f t="shared" ca="1" si="249"/>
        <v>0</v>
      </c>
      <c r="FF14">
        <f t="shared" ca="1" si="249"/>
        <v>0</v>
      </c>
      <c r="FG14">
        <f t="shared" ca="1" si="249"/>
        <v>0</v>
      </c>
      <c r="FH14">
        <f t="shared" ca="1" si="249"/>
        <v>0</v>
      </c>
      <c r="FI14">
        <f t="shared" ca="1" si="249"/>
        <v>0</v>
      </c>
      <c r="FJ14">
        <f t="shared" ca="1" si="249"/>
        <v>0</v>
      </c>
      <c r="FK14">
        <f t="shared" ca="1" si="249"/>
        <v>0</v>
      </c>
      <c r="FL14">
        <f t="shared" ca="1" si="249"/>
        <v>0</v>
      </c>
      <c r="FM14">
        <f t="shared" ca="1" si="249"/>
        <v>0</v>
      </c>
      <c r="FN14">
        <f t="shared" ca="1" si="249"/>
        <v>0</v>
      </c>
      <c r="FO14">
        <f t="shared" ca="1" si="249"/>
        <v>0</v>
      </c>
      <c r="FP14">
        <f t="shared" ca="1" si="249"/>
        <v>0</v>
      </c>
      <c r="FQ14">
        <f t="shared" ca="1" si="249"/>
        <v>0</v>
      </c>
      <c r="FR14">
        <f t="shared" ca="1" si="249"/>
        <v>0</v>
      </c>
      <c r="FS14">
        <f t="shared" ca="1" si="249"/>
        <v>0</v>
      </c>
      <c r="FT14">
        <f t="shared" ca="1" si="249"/>
        <v>0</v>
      </c>
      <c r="FU14">
        <f t="shared" ca="1" si="249"/>
        <v>0</v>
      </c>
      <c r="FV14">
        <f t="shared" ca="1" si="249"/>
        <v>0</v>
      </c>
      <c r="FW14">
        <f t="shared" ca="1" si="249"/>
        <v>0</v>
      </c>
      <c r="FX14">
        <f t="shared" ca="1" si="249"/>
        <v>0</v>
      </c>
      <c r="FY14">
        <f t="shared" ca="1" si="249"/>
        <v>0</v>
      </c>
      <c r="FZ14">
        <f t="shared" ca="1" si="249"/>
        <v>0</v>
      </c>
      <c r="GA14">
        <f t="shared" ca="1" si="249"/>
        <v>0</v>
      </c>
      <c r="GB14">
        <f t="shared" ca="1" si="249"/>
        <v>0</v>
      </c>
      <c r="GC14">
        <f t="shared" ca="1" si="249"/>
        <v>0</v>
      </c>
      <c r="GD14">
        <f t="shared" ca="1" si="249"/>
        <v>0</v>
      </c>
      <c r="GE14">
        <f t="shared" ca="1" si="249"/>
        <v>0</v>
      </c>
      <c r="GF14">
        <f t="shared" ca="1" si="249"/>
        <v>0</v>
      </c>
      <c r="GG14">
        <f t="shared" ca="1" si="249"/>
        <v>0</v>
      </c>
      <c r="GH14">
        <f t="shared" ca="1" si="249"/>
        <v>0</v>
      </c>
      <c r="GI14">
        <f t="shared" ca="1" si="249"/>
        <v>0</v>
      </c>
      <c r="GJ14">
        <f t="shared" ca="1" si="249"/>
        <v>0</v>
      </c>
      <c r="GK14">
        <f t="shared" ca="1" si="249"/>
        <v>0</v>
      </c>
      <c r="GL14">
        <f t="shared" ca="1" si="249"/>
        <v>0</v>
      </c>
      <c r="GM14">
        <f t="shared" ref="GM14:IX14" ca="1" si="250">$B14+IF(GM$7&lt;OEn_high_before_low_ns,1,IF(GM$7&lt;OEn_off_time_ns,0,1))</f>
        <v>0</v>
      </c>
      <c r="GN14">
        <f t="shared" ca="1" si="250"/>
        <v>0</v>
      </c>
      <c r="GO14">
        <f t="shared" ca="1" si="250"/>
        <v>0</v>
      </c>
      <c r="GP14">
        <f t="shared" ca="1" si="250"/>
        <v>0</v>
      </c>
      <c r="GQ14">
        <f t="shared" ca="1" si="250"/>
        <v>0</v>
      </c>
      <c r="GR14">
        <f t="shared" ca="1" si="250"/>
        <v>0</v>
      </c>
      <c r="GS14">
        <f t="shared" ca="1" si="250"/>
        <v>0</v>
      </c>
      <c r="GT14">
        <f t="shared" ca="1" si="250"/>
        <v>0</v>
      </c>
      <c r="GU14">
        <f t="shared" ca="1" si="250"/>
        <v>0</v>
      </c>
      <c r="GV14">
        <f t="shared" ca="1" si="250"/>
        <v>0</v>
      </c>
      <c r="GW14">
        <f t="shared" ca="1" si="250"/>
        <v>0</v>
      </c>
      <c r="GX14">
        <f t="shared" ca="1" si="250"/>
        <v>0</v>
      </c>
      <c r="GY14">
        <f t="shared" ca="1" si="250"/>
        <v>0</v>
      </c>
      <c r="GZ14">
        <f t="shared" ca="1" si="250"/>
        <v>0</v>
      </c>
      <c r="HA14">
        <f t="shared" ca="1" si="250"/>
        <v>0</v>
      </c>
      <c r="HB14">
        <f t="shared" ca="1" si="250"/>
        <v>0</v>
      </c>
      <c r="HC14">
        <f t="shared" ca="1" si="250"/>
        <v>0</v>
      </c>
      <c r="HD14">
        <f t="shared" ca="1" si="250"/>
        <v>0</v>
      </c>
      <c r="HE14">
        <f t="shared" ca="1" si="250"/>
        <v>0</v>
      </c>
      <c r="HF14">
        <f t="shared" ca="1" si="250"/>
        <v>0</v>
      </c>
      <c r="HG14">
        <f t="shared" ca="1" si="250"/>
        <v>0</v>
      </c>
      <c r="HH14">
        <f t="shared" ca="1" si="250"/>
        <v>0</v>
      </c>
      <c r="HI14">
        <f t="shared" ca="1" si="250"/>
        <v>0</v>
      </c>
      <c r="HJ14">
        <f t="shared" ca="1" si="250"/>
        <v>0</v>
      </c>
      <c r="HK14">
        <f t="shared" ca="1" si="250"/>
        <v>0</v>
      </c>
      <c r="HL14">
        <f t="shared" ca="1" si="250"/>
        <v>0</v>
      </c>
      <c r="HM14">
        <f t="shared" ca="1" si="250"/>
        <v>0</v>
      </c>
      <c r="HN14">
        <f t="shared" ca="1" si="250"/>
        <v>0</v>
      </c>
      <c r="HO14">
        <f t="shared" ca="1" si="250"/>
        <v>0</v>
      </c>
      <c r="HP14">
        <f t="shared" ca="1" si="250"/>
        <v>0</v>
      </c>
      <c r="HQ14">
        <f t="shared" ca="1" si="250"/>
        <v>0</v>
      </c>
      <c r="HR14">
        <f t="shared" ca="1" si="250"/>
        <v>0</v>
      </c>
      <c r="HS14">
        <f t="shared" ca="1" si="250"/>
        <v>0</v>
      </c>
      <c r="HT14">
        <f t="shared" ca="1" si="250"/>
        <v>0</v>
      </c>
      <c r="HU14">
        <f t="shared" ca="1" si="250"/>
        <v>0</v>
      </c>
      <c r="HV14">
        <f t="shared" ca="1" si="250"/>
        <v>1</v>
      </c>
      <c r="HW14">
        <f t="shared" ca="1" si="250"/>
        <v>1</v>
      </c>
      <c r="HX14">
        <f t="shared" ca="1" si="250"/>
        <v>1</v>
      </c>
      <c r="HY14">
        <f t="shared" ca="1" si="250"/>
        <v>1</v>
      </c>
      <c r="HZ14">
        <f t="shared" ca="1" si="250"/>
        <v>1</v>
      </c>
      <c r="IA14">
        <f t="shared" ca="1" si="250"/>
        <v>1</v>
      </c>
      <c r="IB14">
        <f t="shared" ca="1" si="250"/>
        <v>1</v>
      </c>
      <c r="IC14">
        <f t="shared" ca="1" si="250"/>
        <v>1</v>
      </c>
      <c r="ID14">
        <f t="shared" ca="1" si="250"/>
        <v>1</v>
      </c>
      <c r="IE14">
        <f t="shared" ca="1" si="250"/>
        <v>1</v>
      </c>
      <c r="IF14">
        <f t="shared" ca="1" si="250"/>
        <v>1</v>
      </c>
      <c r="IG14">
        <f t="shared" ca="1" si="250"/>
        <v>1</v>
      </c>
      <c r="IH14">
        <f t="shared" ca="1" si="250"/>
        <v>1</v>
      </c>
      <c r="II14">
        <f t="shared" ca="1" si="250"/>
        <v>1</v>
      </c>
      <c r="IJ14">
        <f t="shared" ca="1" si="250"/>
        <v>1</v>
      </c>
      <c r="IK14">
        <f t="shared" ca="1" si="250"/>
        <v>1</v>
      </c>
      <c r="IL14">
        <f t="shared" ca="1" si="250"/>
        <v>1</v>
      </c>
      <c r="IM14">
        <f t="shared" ca="1" si="250"/>
        <v>1</v>
      </c>
      <c r="IN14">
        <f t="shared" ca="1" si="250"/>
        <v>1</v>
      </c>
      <c r="IO14">
        <f t="shared" ca="1" si="250"/>
        <v>1</v>
      </c>
      <c r="IP14">
        <f t="shared" ca="1" si="250"/>
        <v>1</v>
      </c>
      <c r="IQ14">
        <f t="shared" ca="1" si="250"/>
        <v>1</v>
      </c>
      <c r="IR14">
        <f t="shared" ca="1" si="250"/>
        <v>1</v>
      </c>
      <c r="IS14">
        <f t="shared" ca="1" si="250"/>
        <v>1</v>
      </c>
      <c r="IT14">
        <f t="shared" ca="1" si="250"/>
        <v>1</v>
      </c>
      <c r="IU14">
        <f t="shared" ca="1" si="250"/>
        <v>1</v>
      </c>
      <c r="IV14">
        <f t="shared" ca="1" si="250"/>
        <v>1</v>
      </c>
      <c r="IW14">
        <f t="shared" ca="1" si="250"/>
        <v>1</v>
      </c>
      <c r="IX14">
        <f t="shared" ca="1" si="250"/>
        <v>1</v>
      </c>
      <c r="IY14">
        <f t="shared" ref="IY14:LJ14" ca="1" si="251">$B14+IF(IY$7&lt;OEn_high_before_low_ns,1,IF(IY$7&lt;OEn_off_time_ns,0,1))</f>
        <v>1</v>
      </c>
      <c r="IZ14">
        <f t="shared" ca="1" si="251"/>
        <v>1</v>
      </c>
      <c r="JA14">
        <f t="shared" ca="1" si="251"/>
        <v>1</v>
      </c>
      <c r="JB14">
        <f t="shared" ca="1" si="251"/>
        <v>1</v>
      </c>
      <c r="JC14">
        <f t="shared" ca="1" si="251"/>
        <v>1</v>
      </c>
      <c r="JD14">
        <f t="shared" ca="1" si="251"/>
        <v>1</v>
      </c>
      <c r="JE14">
        <f t="shared" ca="1" si="251"/>
        <v>1</v>
      </c>
      <c r="JF14">
        <f t="shared" ca="1" si="251"/>
        <v>1</v>
      </c>
      <c r="JG14">
        <f t="shared" ca="1" si="251"/>
        <v>1</v>
      </c>
      <c r="JH14">
        <f t="shared" ca="1" si="251"/>
        <v>1</v>
      </c>
      <c r="JI14">
        <f t="shared" ca="1" si="251"/>
        <v>1</v>
      </c>
      <c r="JJ14">
        <f t="shared" ca="1" si="251"/>
        <v>1</v>
      </c>
      <c r="JK14">
        <f t="shared" ca="1" si="251"/>
        <v>1</v>
      </c>
      <c r="JL14">
        <f t="shared" ca="1" si="251"/>
        <v>1</v>
      </c>
      <c r="JM14">
        <f t="shared" ca="1" si="251"/>
        <v>1</v>
      </c>
      <c r="JN14">
        <f t="shared" ca="1" si="251"/>
        <v>1</v>
      </c>
      <c r="JO14">
        <f t="shared" ca="1" si="251"/>
        <v>1</v>
      </c>
      <c r="JP14">
        <f t="shared" ca="1" si="251"/>
        <v>1</v>
      </c>
      <c r="JQ14">
        <f t="shared" ca="1" si="251"/>
        <v>1</v>
      </c>
      <c r="JR14">
        <f t="shared" ca="1" si="251"/>
        <v>1</v>
      </c>
      <c r="JS14">
        <f t="shared" ca="1" si="251"/>
        <v>1</v>
      </c>
      <c r="JT14">
        <f t="shared" ca="1" si="251"/>
        <v>1</v>
      </c>
      <c r="JU14">
        <f t="shared" ca="1" si="251"/>
        <v>1</v>
      </c>
      <c r="JV14">
        <f t="shared" ca="1" si="251"/>
        <v>1</v>
      </c>
      <c r="JW14">
        <f t="shared" ca="1" si="251"/>
        <v>1</v>
      </c>
      <c r="JX14">
        <f t="shared" ca="1" si="251"/>
        <v>1</v>
      </c>
      <c r="JY14">
        <f t="shared" ca="1" si="251"/>
        <v>1</v>
      </c>
      <c r="JZ14">
        <f t="shared" ca="1" si="251"/>
        <v>1</v>
      </c>
      <c r="KA14">
        <f t="shared" ca="1" si="251"/>
        <v>1</v>
      </c>
      <c r="KB14">
        <f t="shared" ca="1" si="251"/>
        <v>1</v>
      </c>
      <c r="KC14">
        <f t="shared" ca="1" si="251"/>
        <v>1</v>
      </c>
      <c r="KD14">
        <f t="shared" ca="1" si="251"/>
        <v>1</v>
      </c>
      <c r="KE14">
        <f t="shared" ca="1" si="251"/>
        <v>1</v>
      </c>
      <c r="KF14">
        <f t="shared" ca="1" si="251"/>
        <v>1</v>
      </c>
      <c r="KG14">
        <f t="shared" ca="1" si="251"/>
        <v>1</v>
      </c>
      <c r="KH14">
        <f t="shared" ca="1" si="251"/>
        <v>1</v>
      </c>
      <c r="KI14">
        <f t="shared" ca="1" si="251"/>
        <v>1</v>
      </c>
      <c r="KJ14">
        <f t="shared" ca="1" si="251"/>
        <v>1</v>
      </c>
      <c r="KK14">
        <f t="shared" ca="1" si="251"/>
        <v>1</v>
      </c>
      <c r="KL14">
        <f t="shared" ca="1" si="251"/>
        <v>1</v>
      </c>
      <c r="KM14">
        <f t="shared" ca="1" si="251"/>
        <v>1</v>
      </c>
      <c r="KN14">
        <f t="shared" ca="1" si="251"/>
        <v>1</v>
      </c>
      <c r="KO14">
        <f t="shared" ca="1" si="251"/>
        <v>1</v>
      </c>
      <c r="KP14">
        <f t="shared" ca="1" si="251"/>
        <v>1</v>
      </c>
      <c r="KQ14">
        <f t="shared" ca="1" si="251"/>
        <v>1</v>
      </c>
      <c r="KR14">
        <f t="shared" ca="1" si="251"/>
        <v>1</v>
      </c>
      <c r="KS14">
        <f t="shared" ca="1" si="251"/>
        <v>1</v>
      </c>
      <c r="KT14">
        <f t="shared" ca="1" si="251"/>
        <v>1</v>
      </c>
      <c r="KU14">
        <f t="shared" ca="1" si="251"/>
        <v>1</v>
      </c>
      <c r="KV14">
        <f t="shared" ca="1" si="251"/>
        <v>1</v>
      </c>
      <c r="KW14">
        <f t="shared" ca="1" si="251"/>
        <v>1</v>
      </c>
      <c r="KX14">
        <f t="shared" ca="1" si="251"/>
        <v>1</v>
      </c>
      <c r="KY14">
        <f t="shared" ca="1" si="251"/>
        <v>1</v>
      </c>
      <c r="KZ14">
        <f t="shared" ca="1" si="251"/>
        <v>1</v>
      </c>
      <c r="LA14">
        <f t="shared" ca="1" si="251"/>
        <v>1</v>
      </c>
      <c r="LB14">
        <f t="shared" ca="1" si="251"/>
        <v>1</v>
      </c>
      <c r="LC14">
        <f t="shared" ca="1" si="251"/>
        <v>1</v>
      </c>
      <c r="LD14">
        <f t="shared" ca="1" si="251"/>
        <v>1</v>
      </c>
      <c r="LE14">
        <f t="shared" ca="1" si="251"/>
        <v>1</v>
      </c>
      <c r="LF14">
        <f t="shared" ca="1" si="251"/>
        <v>1</v>
      </c>
      <c r="LG14">
        <f t="shared" ca="1" si="251"/>
        <v>1</v>
      </c>
      <c r="LH14">
        <f t="shared" ca="1" si="251"/>
        <v>1</v>
      </c>
      <c r="LI14">
        <f t="shared" ca="1" si="251"/>
        <v>1</v>
      </c>
      <c r="LJ14">
        <f t="shared" ca="1" si="251"/>
        <v>1</v>
      </c>
      <c r="LK14">
        <f t="shared" ref="LK14:NV14" ca="1" si="252">$B14+IF(LK$7&lt;OEn_high_before_low_ns,1,IF(LK$7&lt;OEn_off_time_ns,0,1))</f>
        <v>1</v>
      </c>
      <c r="LL14">
        <f t="shared" ca="1" si="252"/>
        <v>1</v>
      </c>
      <c r="LM14">
        <f t="shared" ca="1" si="252"/>
        <v>1</v>
      </c>
      <c r="LN14">
        <f t="shared" ca="1" si="252"/>
        <v>1</v>
      </c>
      <c r="LO14">
        <f t="shared" ca="1" si="252"/>
        <v>1</v>
      </c>
      <c r="LP14">
        <f t="shared" ca="1" si="252"/>
        <v>1</v>
      </c>
      <c r="LQ14">
        <f t="shared" ca="1" si="252"/>
        <v>1</v>
      </c>
      <c r="LR14">
        <f t="shared" ca="1" si="252"/>
        <v>1</v>
      </c>
      <c r="LS14">
        <f t="shared" ca="1" si="252"/>
        <v>1</v>
      </c>
      <c r="LT14">
        <f t="shared" ca="1" si="252"/>
        <v>1</v>
      </c>
      <c r="LU14">
        <f t="shared" ca="1" si="252"/>
        <v>1</v>
      </c>
      <c r="LV14">
        <f t="shared" ca="1" si="252"/>
        <v>1</v>
      </c>
      <c r="LW14">
        <f t="shared" ca="1" si="252"/>
        <v>1</v>
      </c>
      <c r="LX14">
        <f t="shared" ca="1" si="252"/>
        <v>1</v>
      </c>
      <c r="LY14">
        <f t="shared" ca="1" si="252"/>
        <v>1</v>
      </c>
      <c r="LZ14">
        <f t="shared" ca="1" si="252"/>
        <v>1</v>
      </c>
      <c r="MA14">
        <f t="shared" ca="1" si="252"/>
        <v>1</v>
      </c>
      <c r="MB14">
        <f t="shared" ca="1" si="252"/>
        <v>1</v>
      </c>
      <c r="MC14">
        <f t="shared" ca="1" si="252"/>
        <v>1</v>
      </c>
      <c r="MD14">
        <f t="shared" ca="1" si="252"/>
        <v>1</v>
      </c>
      <c r="ME14">
        <f t="shared" ca="1" si="252"/>
        <v>1</v>
      </c>
      <c r="MF14">
        <f t="shared" ca="1" si="252"/>
        <v>1</v>
      </c>
      <c r="MG14">
        <f t="shared" ca="1" si="252"/>
        <v>1</v>
      </c>
      <c r="MH14">
        <f t="shared" ca="1" si="252"/>
        <v>1</v>
      </c>
      <c r="MI14">
        <f t="shared" ca="1" si="252"/>
        <v>1</v>
      </c>
      <c r="MJ14">
        <f t="shared" ca="1" si="252"/>
        <v>1</v>
      </c>
      <c r="MK14">
        <f t="shared" ca="1" si="252"/>
        <v>1</v>
      </c>
      <c r="ML14">
        <f t="shared" ca="1" si="252"/>
        <v>1</v>
      </c>
      <c r="MM14">
        <f t="shared" ca="1" si="252"/>
        <v>1</v>
      </c>
      <c r="MN14">
        <f t="shared" ca="1" si="252"/>
        <v>1</v>
      </c>
      <c r="MO14">
        <f t="shared" ca="1" si="252"/>
        <v>1</v>
      </c>
      <c r="MP14">
        <f t="shared" ca="1" si="252"/>
        <v>1</v>
      </c>
      <c r="MQ14">
        <f t="shared" ca="1" si="252"/>
        <v>1</v>
      </c>
      <c r="MR14">
        <f t="shared" ca="1" si="252"/>
        <v>1</v>
      </c>
      <c r="MS14">
        <f t="shared" ca="1" si="252"/>
        <v>1</v>
      </c>
      <c r="MT14">
        <f t="shared" ca="1" si="252"/>
        <v>1</v>
      </c>
      <c r="MU14">
        <f t="shared" ca="1" si="252"/>
        <v>1</v>
      </c>
      <c r="MV14">
        <f t="shared" ca="1" si="252"/>
        <v>1</v>
      </c>
      <c r="MW14">
        <f t="shared" ca="1" si="252"/>
        <v>1</v>
      </c>
      <c r="MX14">
        <f t="shared" ca="1" si="252"/>
        <v>1</v>
      </c>
      <c r="MY14">
        <f t="shared" ca="1" si="252"/>
        <v>1</v>
      </c>
      <c r="MZ14">
        <f t="shared" ca="1" si="252"/>
        <v>1</v>
      </c>
      <c r="NA14">
        <f t="shared" ca="1" si="252"/>
        <v>1</v>
      </c>
      <c r="NB14">
        <f t="shared" ca="1" si="252"/>
        <v>1</v>
      </c>
      <c r="NC14">
        <f t="shared" ca="1" si="252"/>
        <v>1</v>
      </c>
      <c r="ND14">
        <f t="shared" ca="1" si="252"/>
        <v>1</v>
      </c>
      <c r="NE14">
        <f t="shared" ca="1" si="252"/>
        <v>1</v>
      </c>
      <c r="NF14">
        <f t="shared" ca="1" si="252"/>
        <v>1</v>
      </c>
      <c r="NG14">
        <f t="shared" ca="1" si="252"/>
        <v>1</v>
      </c>
      <c r="NH14">
        <f t="shared" ca="1" si="252"/>
        <v>1</v>
      </c>
      <c r="NI14">
        <f t="shared" ca="1" si="252"/>
        <v>1</v>
      </c>
      <c r="NJ14">
        <f t="shared" ca="1" si="252"/>
        <v>1</v>
      </c>
      <c r="NK14">
        <f t="shared" ca="1" si="252"/>
        <v>1</v>
      </c>
      <c r="NL14">
        <f t="shared" ca="1" si="252"/>
        <v>1</v>
      </c>
      <c r="NM14">
        <f t="shared" ca="1" si="252"/>
        <v>1</v>
      </c>
      <c r="NN14">
        <f t="shared" ca="1" si="252"/>
        <v>1</v>
      </c>
      <c r="NO14">
        <f t="shared" ca="1" si="252"/>
        <v>1</v>
      </c>
      <c r="NP14">
        <f t="shared" ca="1" si="252"/>
        <v>1</v>
      </c>
      <c r="NQ14">
        <f t="shared" ca="1" si="252"/>
        <v>1</v>
      </c>
      <c r="NR14">
        <f t="shared" ca="1" si="252"/>
        <v>1</v>
      </c>
      <c r="NS14">
        <f t="shared" ca="1" si="252"/>
        <v>1</v>
      </c>
      <c r="NT14">
        <f t="shared" ca="1" si="252"/>
        <v>1</v>
      </c>
      <c r="NU14">
        <f t="shared" ca="1" si="252"/>
        <v>1</v>
      </c>
      <c r="NV14">
        <f t="shared" ca="1" si="252"/>
        <v>1</v>
      </c>
      <c r="NW14">
        <f t="shared" ref="NW14:QH14" ca="1" si="253">$B14+IF(NW$7&lt;OEn_high_before_low_ns,1,IF(NW$7&lt;OEn_off_time_ns,0,1))</f>
        <v>1</v>
      </c>
      <c r="NX14">
        <f t="shared" ca="1" si="253"/>
        <v>1</v>
      </c>
      <c r="NY14">
        <f t="shared" ca="1" si="253"/>
        <v>1</v>
      </c>
      <c r="NZ14">
        <f t="shared" ca="1" si="253"/>
        <v>1</v>
      </c>
      <c r="OA14">
        <f t="shared" ca="1" si="253"/>
        <v>1</v>
      </c>
      <c r="OB14">
        <f t="shared" ca="1" si="253"/>
        <v>1</v>
      </c>
      <c r="OC14">
        <f t="shared" ca="1" si="253"/>
        <v>1</v>
      </c>
      <c r="OD14">
        <f t="shared" ca="1" si="253"/>
        <v>1</v>
      </c>
      <c r="OE14">
        <f t="shared" ca="1" si="253"/>
        <v>1</v>
      </c>
      <c r="OF14">
        <f t="shared" ca="1" si="253"/>
        <v>1</v>
      </c>
      <c r="OG14">
        <f t="shared" ca="1" si="253"/>
        <v>1</v>
      </c>
      <c r="OH14">
        <f t="shared" ca="1" si="253"/>
        <v>1</v>
      </c>
      <c r="OI14">
        <f t="shared" ca="1" si="253"/>
        <v>1</v>
      </c>
      <c r="OJ14">
        <f t="shared" ca="1" si="253"/>
        <v>1</v>
      </c>
      <c r="OK14">
        <f t="shared" ca="1" si="253"/>
        <v>1</v>
      </c>
      <c r="OL14">
        <f t="shared" ca="1" si="253"/>
        <v>1</v>
      </c>
      <c r="OM14">
        <f t="shared" ca="1" si="253"/>
        <v>1</v>
      </c>
      <c r="ON14">
        <f t="shared" ca="1" si="253"/>
        <v>1</v>
      </c>
      <c r="OO14">
        <f t="shared" ca="1" si="253"/>
        <v>1</v>
      </c>
      <c r="OP14">
        <f t="shared" ca="1" si="253"/>
        <v>1</v>
      </c>
      <c r="OQ14">
        <f t="shared" ca="1" si="253"/>
        <v>1</v>
      </c>
      <c r="OR14">
        <f t="shared" ca="1" si="253"/>
        <v>1</v>
      </c>
      <c r="OS14">
        <f t="shared" ca="1" si="253"/>
        <v>1</v>
      </c>
      <c r="OT14">
        <f t="shared" ca="1" si="253"/>
        <v>1</v>
      </c>
      <c r="OU14">
        <f t="shared" ca="1" si="253"/>
        <v>1</v>
      </c>
      <c r="OV14">
        <f t="shared" ca="1" si="253"/>
        <v>1</v>
      </c>
      <c r="OW14">
        <f t="shared" ca="1" si="253"/>
        <v>1</v>
      </c>
      <c r="OX14">
        <f t="shared" ca="1" si="253"/>
        <v>1</v>
      </c>
      <c r="OY14">
        <f t="shared" ca="1" si="253"/>
        <v>1</v>
      </c>
      <c r="OZ14">
        <f t="shared" ca="1" si="253"/>
        <v>1</v>
      </c>
      <c r="PA14">
        <f t="shared" ca="1" si="253"/>
        <v>1</v>
      </c>
      <c r="PB14">
        <f t="shared" ca="1" si="253"/>
        <v>1</v>
      </c>
      <c r="PC14">
        <f t="shared" ca="1" si="253"/>
        <v>1</v>
      </c>
      <c r="PD14">
        <f t="shared" ca="1" si="253"/>
        <v>1</v>
      </c>
      <c r="PE14">
        <f t="shared" ca="1" si="253"/>
        <v>1</v>
      </c>
      <c r="PF14">
        <f t="shared" ca="1" si="253"/>
        <v>1</v>
      </c>
      <c r="PG14">
        <f t="shared" ca="1" si="253"/>
        <v>1</v>
      </c>
      <c r="PH14">
        <f t="shared" ca="1" si="253"/>
        <v>1</v>
      </c>
      <c r="PI14">
        <f t="shared" ca="1" si="253"/>
        <v>1</v>
      </c>
      <c r="PJ14">
        <f t="shared" ca="1" si="253"/>
        <v>1</v>
      </c>
      <c r="PK14">
        <f t="shared" ca="1" si="253"/>
        <v>1</v>
      </c>
      <c r="PL14">
        <f t="shared" ca="1" si="253"/>
        <v>1</v>
      </c>
      <c r="PM14">
        <f t="shared" ca="1" si="253"/>
        <v>1</v>
      </c>
      <c r="PN14">
        <f t="shared" ca="1" si="253"/>
        <v>1</v>
      </c>
      <c r="PO14">
        <f t="shared" ca="1" si="253"/>
        <v>1</v>
      </c>
      <c r="PP14">
        <f t="shared" ca="1" si="253"/>
        <v>1</v>
      </c>
      <c r="PQ14">
        <f t="shared" ca="1" si="253"/>
        <v>1</v>
      </c>
      <c r="PR14">
        <f t="shared" ca="1" si="253"/>
        <v>1</v>
      </c>
      <c r="PS14">
        <f t="shared" ca="1" si="253"/>
        <v>1</v>
      </c>
      <c r="PT14">
        <f t="shared" ca="1" si="253"/>
        <v>1</v>
      </c>
      <c r="PU14">
        <f t="shared" ca="1" si="253"/>
        <v>1</v>
      </c>
      <c r="PV14">
        <f t="shared" ca="1" si="253"/>
        <v>1</v>
      </c>
      <c r="PW14">
        <f t="shared" ca="1" si="253"/>
        <v>1</v>
      </c>
      <c r="PX14">
        <f t="shared" ca="1" si="253"/>
        <v>1</v>
      </c>
      <c r="PY14">
        <f t="shared" ca="1" si="253"/>
        <v>1</v>
      </c>
      <c r="PZ14">
        <f t="shared" ca="1" si="253"/>
        <v>1</v>
      </c>
      <c r="QA14">
        <f t="shared" ca="1" si="253"/>
        <v>1</v>
      </c>
      <c r="QB14">
        <f t="shared" ca="1" si="253"/>
        <v>1</v>
      </c>
      <c r="QC14">
        <f t="shared" ca="1" si="253"/>
        <v>1</v>
      </c>
      <c r="QD14">
        <f t="shared" ca="1" si="253"/>
        <v>1</v>
      </c>
      <c r="QE14">
        <f t="shared" ca="1" si="253"/>
        <v>1</v>
      </c>
      <c r="QF14">
        <f t="shared" ca="1" si="253"/>
        <v>1</v>
      </c>
      <c r="QG14">
        <f t="shared" ca="1" si="253"/>
        <v>1</v>
      </c>
      <c r="QH14">
        <f t="shared" ca="1" si="253"/>
        <v>1</v>
      </c>
      <c r="QI14">
        <f t="shared" ref="QI14:ST14" ca="1" si="254">$B14+IF(QI$7&lt;OEn_high_before_low_ns,1,IF(QI$7&lt;OEn_off_time_ns,0,1))</f>
        <v>1</v>
      </c>
      <c r="QJ14">
        <f t="shared" ca="1" si="254"/>
        <v>1</v>
      </c>
      <c r="QK14">
        <f t="shared" ca="1" si="254"/>
        <v>1</v>
      </c>
      <c r="QL14">
        <f t="shared" ca="1" si="254"/>
        <v>1</v>
      </c>
      <c r="QM14">
        <f t="shared" ca="1" si="254"/>
        <v>1</v>
      </c>
      <c r="QN14">
        <f t="shared" ca="1" si="254"/>
        <v>1</v>
      </c>
      <c r="QO14">
        <f t="shared" ca="1" si="254"/>
        <v>1</v>
      </c>
      <c r="QP14">
        <f t="shared" ca="1" si="254"/>
        <v>1</v>
      </c>
      <c r="QQ14">
        <f t="shared" ca="1" si="254"/>
        <v>1</v>
      </c>
      <c r="QR14">
        <f t="shared" ca="1" si="254"/>
        <v>1</v>
      </c>
      <c r="QS14">
        <f t="shared" ca="1" si="254"/>
        <v>1</v>
      </c>
      <c r="QT14">
        <f t="shared" ca="1" si="254"/>
        <v>1</v>
      </c>
      <c r="QU14">
        <f t="shared" ca="1" si="254"/>
        <v>1</v>
      </c>
      <c r="QV14">
        <f t="shared" ca="1" si="254"/>
        <v>1</v>
      </c>
      <c r="QW14">
        <f t="shared" ca="1" si="254"/>
        <v>1</v>
      </c>
      <c r="QX14">
        <f t="shared" ca="1" si="254"/>
        <v>1</v>
      </c>
      <c r="QY14">
        <f t="shared" ca="1" si="254"/>
        <v>1</v>
      </c>
      <c r="QZ14">
        <f t="shared" ca="1" si="254"/>
        <v>1</v>
      </c>
      <c r="RA14">
        <f t="shared" ca="1" si="254"/>
        <v>1</v>
      </c>
      <c r="RB14">
        <f t="shared" ca="1" si="254"/>
        <v>1</v>
      </c>
      <c r="RC14">
        <f t="shared" ca="1" si="254"/>
        <v>1</v>
      </c>
      <c r="RD14">
        <f t="shared" ca="1" si="254"/>
        <v>1</v>
      </c>
      <c r="RE14">
        <f t="shared" ca="1" si="254"/>
        <v>1</v>
      </c>
      <c r="RF14">
        <f t="shared" ca="1" si="254"/>
        <v>1</v>
      </c>
      <c r="RG14">
        <f t="shared" ca="1" si="254"/>
        <v>1</v>
      </c>
      <c r="RH14">
        <f t="shared" ca="1" si="254"/>
        <v>1</v>
      </c>
      <c r="RI14">
        <f t="shared" ca="1" si="254"/>
        <v>1</v>
      </c>
      <c r="RJ14">
        <f t="shared" ca="1" si="254"/>
        <v>1</v>
      </c>
      <c r="RK14">
        <f t="shared" ca="1" si="254"/>
        <v>1</v>
      </c>
      <c r="RL14">
        <f t="shared" ca="1" si="254"/>
        <v>1</v>
      </c>
      <c r="RM14">
        <f t="shared" ca="1" si="254"/>
        <v>1</v>
      </c>
      <c r="RN14">
        <f t="shared" ca="1" si="254"/>
        <v>1</v>
      </c>
      <c r="RO14">
        <f t="shared" ca="1" si="254"/>
        <v>1</v>
      </c>
      <c r="RP14">
        <f t="shared" ca="1" si="254"/>
        <v>1</v>
      </c>
      <c r="RQ14">
        <f t="shared" ca="1" si="254"/>
        <v>1</v>
      </c>
      <c r="RR14">
        <f t="shared" ca="1" si="254"/>
        <v>1</v>
      </c>
      <c r="RS14">
        <f t="shared" ca="1" si="254"/>
        <v>1</v>
      </c>
      <c r="RT14">
        <f t="shared" ca="1" si="254"/>
        <v>1</v>
      </c>
      <c r="RU14">
        <f t="shared" ca="1" si="254"/>
        <v>1</v>
      </c>
      <c r="RV14">
        <f t="shared" ca="1" si="254"/>
        <v>1</v>
      </c>
      <c r="RW14">
        <f t="shared" ca="1" si="254"/>
        <v>1</v>
      </c>
      <c r="RX14">
        <f t="shared" ca="1" si="254"/>
        <v>1</v>
      </c>
      <c r="RY14">
        <f t="shared" ca="1" si="254"/>
        <v>1</v>
      </c>
      <c r="RZ14">
        <f t="shared" ca="1" si="254"/>
        <v>1</v>
      </c>
      <c r="SA14">
        <f t="shared" ca="1" si="254"/>
        <v>1</v>
      </c>
      <c r="SB14">
        <f t="shared" ca="1" si="254"/>
        <v>1</v>
      </c>
      <c r="SC14">
        <f t="shared" ca="1" si="254"/>
        <v>1</v>
      </c>
      <c r="SD14">
        <f t="shared" ca="1" si="254"/>
        <v>1</v>
      </c>
      <c r="SE14">
        <f t="shared" ca="1" si="254"/>
        <v>1</v>
      </c>
      <c r="SF14">
        <f t="shared" ca="1" si="254"/>
        <v>1</v>
      </c>
      <c r="SG14">
        <f t="shared" ca="1" si="254"/>
        <v>1</v>
      </c>
      <c r="SH14">
        <f t="shared" ca="1" si="254"/>
        <v>1</v>
      </c>
      <c r="SI14">
        <f t="shared" ca="1" si="254"/>
        <v>1</v>
      </c>
      <c r="SJ14">
        <f t="shared" ca="1" si="254"/>
        <v>1</v>
      </c>
      <c r="SK14">
        <f t="shared" ca="1" si="254"/>
        <v>1</v>
      </c>
      <c r="SL14">
        <f t="shared" ca="1" si="254"/>
        <v>1</v>
      </c>
      <c r="SM14">
        <f t="shared" ca="1" si="254"/>
        <v>1</v>
      </c>
      <c r="SN14">
        <f t="shared" ca="1" si="254"/>
        <v>1</v>
      </c>
      <c r="SO14">
        <f t="shared" ca="1" si="254"/>
        <v>1</v>
      </c>
      <c r="SP14">
        <f t="shared" ca="1" si="254"/>
        <v>1</v>
      </c>
      <c r="SQ14">
        <f t="shared" ca="1" si="254"/>
        <v>1</v>
      </c>
      <c r="SR14">
        <f t="shared" ca="1" si="254"/>
        <v>1</v>
      </c>
      <c r="SS14">
        <f t="shared" ca="1" si="254"/>
        <v>1</v>
      </c>
      <c r="ST14">
        <f t="shared" ca="1" si="254"/>
        <v>1</v>
      </c>
      <c r="SU14">
        <f t="shared" ref="SU14:VF14" ca="1" si="255">$B14+IF(SU$7&lt;OEn_high_before_low_ns,1,IF(SU$7&lt;OEn_off_time_ns,0,1))</f>
        <v>1</v>
      </c>
      <c r="SV14">
        <f t="shared" ca="1" si="255"/>
        <v>1</v>
      </c>
      <c r="SW14">
        <f t="shared" ca="1" si="255"/>
        <v>1</v>
      </c>
      <c r="SX14">
        <f t="shared" ca="1" si="255"/>
        <v>1</v>
      </c>
      <c r="SY14">
        <f t="shared" ca="1" si="255"/>
        <v>1</v>
      </c>
      <c r="SZ14">
        <f t="shared" ca="1" si="255"/>
        <v>1</v>
      </c>
      <c r="TA14">
        <f t="shared" ca="1" si="255"/>
        <v>1</v>
      </c>
      <c r="TB14">
        <f t="shared" ca="1" si="255"/>
        <v>1</v>
      </c>
      <c r="TC14">
        <f t="shared" ca="1" si="255"/>
        <v>1</v>
      </c>
      <c r="TD14">
        <f t="shared" ca="1" si="255"/>
        <v>1</v>
      </c>
      <c r="TE14">
        <f t="shared" ca="1" si="255"/>
        <v>1</v>
      </c>
      <c r="TF14">
        <f t="shared" ca="1" si="255"/>
        <v>1</v>
      </c>
      <c r="TG14">
        <f t="shared" ca="1" si="255"/>
        <v>1</v>
      </c>
      <c r="TH14">
        <f t="shared" ca="1" si="255"/>
        <v>1</v>
      </c>
      <c r="TI14">
        <f t="shared" ca="1" si="255"/>
        <v>1</v>
      </c>
      <c r="TJ14">
        <f t="shared" ca="1" si="255"/>
        <v>1</v>
      </c>
      <c r="TK14">
        <f t="shared" ca="1" si="255"/>
        <v>1</v>
      </c>
      <c r="TL14">
        <f t="shared" ca="1" si="255"/>
        <v>1</v>
      </c>
      <c r="TM14">
        <f t="shared" ca="1" si="255"/>
        <v>1</v>
      </c>
      <c r="TN14">
        <f t="shared" ca="1" si="255"/>
        <v>1</v>
      </c>
      <c r="TO14">
        <f t="shared" ca="1" si="255"/>
        <v>1</v>
      </c>
      <c r="TP14">
        <f t="shared" ca="1" si="255"/>
        <v>1</v>
      </c>
      <c r="TQ14">
        <f t="shared" ca="1" si="255"/>
        <v>1</v>
      </c>
      <c r="TR14">
        <f t="shared" ca="1" si="255"/>
        <v>1</v>
      </c>
      <c r="TS14">
        <f t="shared" ca="1" si="255"/>
        <v>1</v>
      </c>
      <c r="TT14">
        <f t="shared" ca="1" si="255"/>
        <v>1</v>
      </c>
      <c r="TU14">
        <f t="shared" ca="1" si="255"/>
        <v>1</v>
      </c>
      <c r="TV14">
        <f t="shared" ca="1" si="255"/>
        <v>1</v>
      </c>
      <c r="TW14">
        <f t="shared" ca="1" si="255"/>
        <v>1</v>
      </c>
      <c r="TX14">
        <f t="shared" ca="1" si="255"/>
        <v>1</v>
      </c>
      <c r="TY14">
        <f t="shared" ca="1" si="255"/>
        <v>1</v>
      </c>
      <c r="TZ14">
        <f t="shared" ca="1" si="255"/>
        <v>1</v>
      </c>
      <c r="UA14">
        <f t="shared" ca="1" si="255"/>
        <v>1</v>
      </c>
      <c r="UB14">
        <f t="shared" ca="1" si="255"/>
        <v>1</v>
      </c>
      <c r="UC14">
        <f t="shared" ca="1" si="255"/>
        <v>1</v>
      </c>
      <c r="UD14">
        <f t="shared" ca="1" si="255"/>
        <v>1</v>
      </c>
      <c r="UE14">
        <f t="shared" ca="1" si="255"/>
        <v>1</v>
      </c>
      <c r="UF14">
        <f t="shared" ca="1" si="255"/>
        <v>1</v>
      </c>
      <c r="UG14">
        <f t="shared" ca="1" si="255"/>
        <v>1</v>
      </c>
      <c r="UH14">
        <f t="shared" ca="1" si="255"/>
        <v>1</v>
      </c>
      <c r="UI14">
        <f t="shared" ca="1" si="255"/>
        <v>1</v>
      </c>
      <c r="UJ14">
        <f t="shared" ca="1" si="255"/>
        <v>1</v>
      </c>
      <c r="UK14">
        <f t="shared" ca="1" si="255"/>
        <v>1</v>
      </c>
      <c r="UL14">
        <f t="shared" ca="1" si="255"/>
        <v>1</v>
      </c>
      <c r="UM14">
        <f t="shared" ca="1" si="255"/>
        <v>1</v>
      </c>
      <c r="UN14">
        <f t="shared" ca="1" si="255"/>
        <v>1</v>
      </c>
      <c r="UO14">
        <f t="shared" ca="1" si="255"/>
        <v>1</v>
      </c>
      <c r="UP14">
        <f t="shared" ca="1" si="255"/>
        <v>1</v>
      </c>
      <c r="UQ14">
        <f t="shared" ca="1" si="255"/>
        <v>1</v>
      </c>
      <c r="UR14">
        <f t="shared" ca="1" si="255"/>
        <v>1</v>
      </c>
      <c r="US14">
        <f t="shared" ca="1" si="255"/>
        <v>1</v>
      </c>
      <c r="UT14">
        <f t="shared" ca="1" si="255"/>
        <v>1</v>
      </c>
      <c r="UU14">
        <f t="shared" ca="1" si="255"/>
        <v>1</v>
      </c>
      <c r="UV14">
        <f t="shared" ca="1" si="255"/>
        <v>1</v>
      </c>
      <c r="UW14">
        <f t="shared" ca="1" si="255"/>
        <v>1</v>
      </c>
      <c r="UX14">
        <f t="shared" ca="1" si="255"/>
        <v>1</v>
      </c>
      <c r="UY14">
        <f t="shared" ca="1" si="255"/>
        <v>1</v>
      </c>
      <c r="UZ14">
        <f t="shared" ca="1" si="255"/>
        <v>1</v>
      </c>
      <c r="VA14">
        <f t="shared" ca="1" si="255"/>
        <v>1</v>
      </c>
      <c r="VB14">
        <f t="shared" ca="1" si="255"/>
        <v>1</v>
      </c>
      <c r="VC14">
        <f t="shared" ca="1" si="255"/>
        <v>1</v>
      </c>
      <c r="VD14">
        <f t="shared" ca="1" si="255"/>
        <v>1</v>
      </c>
      <c r="VE14">
        <f t="shared" ca="1" si="255"/>
        <v>1</v>
      </c>
      <c r="VF14">
        <f t="shared" ca="1" si="255"/>
        <v>1</v>
      </c>
      <c r="VG14">
        <f t="shared" ref="VG14:XR14" ca="1" si="256">$B14+IF(VG$7&lt;OEn_high_before_low_ns,1,IF(VG$7&lt;OEn_off_time_ns,0,1))</f>
        <v>1</v>
      </c>
      <c r="VH14">
        <f t="shared" ca="1" si="256"/>
        <v>1</v>
      </c>
      <c r="VI14">
        <f t="shared" ca="1" si="256"/>
        <v>1</v>
      </c>
      <c r="VJ14">
        <f t="shared" ca="1" si="256"/>
        <v>1</v>
      </c>
      <c r="VK14">
        <f t="shared" ca="1" si="256"/>
        <v>1</v>
      </c>
      <c r="VL14">
        <f t="shared" ca="1" si="256"/>
        <v>1</v>
      </c>
      <c r="VM14">
        <f t="shared" ca="1" si="256"/>
        <v>1</v>
      </c>
      <c r="VN14">
        <f t="shared" ca="1" si="256"/>
        <v>1</v>
      </c>
      <c r="VO14">
        <f t="shared" ca="1" si="256"/>
        <v>1</v>
      </c>
      <c r="VP14">
        <f t="shared" ca="1" si="256"/>
        <v>1</v>
      </c>
      <c r="VQ14">
        <f t="shared" ca="1" si="256"/>
        <v>1</v>
      </c>
      <c r="VR14">
        <f t="shared" ca="1" si="256"/>
        <v>1</v>
      </c>
      <c r="VS14">
        <f t="shared" ca="1" si="256"/>
        <v>1</v>
      </c>
      <c r="VT14">
        <f t="shared" ca="1" si="256"/>
        <v>1</v>
      </c>
      <c r="VU14">
        <f t="shared" ca="1" si="256"/>
        <v>1</v>
      </c>
      <c r="VV14">
        <f t="shared" ca="1" si="256"/>
        <v>1</v>
      </c>
      <c r="VW14">
        <f t="shared" ca="1" si="256"/>
        <v>1</v>
      </c>
      <c r="VX14">
        <f t="shared" ca="1" si="256"/>
        <v>1</v>
      </c>
      <c r="VY14">
        <f t="shared" ca="1" si="256"/>
        <v>1</v>
      </c>
      <c r="VZ14">
        <f t="shared" ca="1" si="256"/>
        <v>1</v>
      </c>
      <c r="WA14">
        <f t="shared" ca="1" si="256"/>
        <v>1</v>
      </c>
      <c r="WB14">
        <f t="shared" ca="1" si="256"/>
        <v>1</v>
      </c>
      <c r="WC14">
        <f t="shared" ca="1" si="256"/>
        <v>1</v>
      </c>
      <c r="WD14">
        <f t="shared" ca="1" si="256"/>
        <v>1</v>
      </c>
      <c r="WE14">
        <f t="shared" ca="1" si="256"/>
        <v>1</v>
      </c>
      <c r="WF14">
        <f t="shared" ca="1" si="256"/>
        <v>1</v>
      </c>
      <c r="WG14">
        <f t="shared" ca="1" si="256"/>
        <v>1</v>
      </c>
      <c r="WH14">
        <f t="shared" ca="1" si="256"/>
        <v>1</v>
      </c>
      <c r="WI14">
        <f t="shared" ca="1" si="256"/>
        <v>1</v>
      </c>
      <c r="WJ14">
        <f t="shared" ca="1" si="256"/>
        <v>1</v>
      </c>
      <c r="WK14">
        <f t="shared" ca="1" si="256"/>
        <v>1</v>
      </c>
      <c r="WL14">
        <f t="shared" ca="1" si="256"/>
        <v>1</v>
      </c>
      <c r="WM14">
        <f t="shared" ca="1" si="256"/>
        <v>1</v>
      </c>
      <c r="WN14">
        <f t="shared" ca="1" si="256"/>
        <v>1</v>
      </c>
      <c r="WO14">
        <f t="shared" ca="1" si="256"/>
        <v>1</v>
      </c>
      <c r="WP14">
        <f t="shared" ca="1" si="256"/>
        <v>1</v>
      </c>
      <c r="WQ14">
        <f t="shared" ca="1" si="256"/>
        <v>1</v>
      </c>
      <c r="WR14">
        <f t="shared" ca="1" si="256"/>
        <v>1</v>
      </c>
      <c r="WS14">
        <f t="shared" ca="1" si="256"/>
        <v>1</v>
      </c>
      <c r="WT14">
        <f t="shared" ca="1" si="256"/>
        <v>1</v>
      </c>
      <c r="WU14">
        <f t="shared" ca="1" si="256"/>
        <v>1</v>
      </c>
      <c r="WV14">
        <f t="shared" ca="1" si="256"/>
        <v>1</v>
      </c>
      <c r="WW14">
        <f t="shared" ca="1" si="256"/>
        <v>1</v>
      </c>
      <c r="WX14">
        <f t="shared" ca="1" si="256"/>
        <v>1</v>
      </c>
      <c r="WY14">
        <f t="shared" ca="1" si="256"/>
        <v>1</v>
      </c>
      <c r="WZ14">
        <f t="shared" ca="1" si="256"/>
        <v>1</v>
      </c>
      <c r="XA14">
        <f t="shared" ca="1" si="256"/>
        <v>1</v>
      </c>
      <c r="XB14">
        <f t="shared" ca="1" si="256"/>
        <v>1</v>
      </c>
      <c r="XC14">
        <f t="shared" ca="1" si="256"/>
        <v>1</v>
      </c>
      <c r="XD14">
        <f t="shared" ca="1" si="256"/>
        <v>1</v>
      </c>
      <c r="XE14">
        <f t="shared" ca="1" si="256"/>
        <v>1</v>
      </c>
      <c r="XF14">
        <f t="shared" ca="1" si="256"/>
        <v>1</v>
      </c>
      <c r="XG14">
        <f t="shared" ca="1" si="256"/>
        <v>1</v>
      </c>
      <c r="XH14">
        <f t="shared" ca="1" si="256"/>
        <v>1</v>
      </c>
      <c r="XI14">
        <f t="shared" ca="1" si="256"/>
        <v>1</v>
      </c>
      <c r="XJ14">
        <f t="shared" ca="1" si="256"/>
        <v>1</v>
      </c>
      <c r="XK14">
        <f t="shared" ca="1" si="256"/>
        <v>1</v>
      </c>
      <c r="XL14">
        <f t="shared" ca="1" si="256"/>
        <v>1</v>
      </c>
      <c r="XM14">
        <f t="shared" ca="1" si="256"/>
        <v>1</v>
      </c>
      <c r="XN14">
        <f t="shared" ca="1" si="256"/>
        <v>1</v>
      </c>
      <c r="XO14">
        <f t="shared" ca="1" si="256"/>
        <v>1</v>
      </c>
      <c r="XP14">
        <f t="shared" ca="1" si="256"/>
        <v>1</v>
      </c>
      <c r="XQ14">
        <f t="shared" ca="1" si="256"/>
        <v>1</v>
      </c>
      <c r="XR14">
        <f t="shared" ca="1" si="256"/>
        <v>1</v>
      </c>
      <c r="XS14">
        <f t="shared" ref="XS14:AAD14" ca="1" si="257">$B14+IF(XS$7&lt;OEn_high_before_low_ns,1,IF(XS$7&lt;OEn_off_time_ns,0,1))</f>
        <v>1</v>
      </c>
      <c r="XT14">
        <f t="shared" ca="1" si="257"/>
        <v>1</v>
      </c>
      <c r="XU14">
        <f t="shared" ca="1" si="257"/>
        <v>1</v>
      </c>
      <c r="XV14">
        <f t="shared" ca="1" si="257"/>
        <v>1</v>
      </c>
      <c r="XW14">
        <f t="shared" ca="1" si="257"/>
        <v>1</v>
      </c>
      <c r="XX14">
        <f t="shared" ca="1" si="257"/>
        <v>1</v>
      </c>
      <c r="XY14">
        <f t="shared" ca="1" si="257"/>
        <v>1</v>
      </c>
      <c r="XZ14">
        <f t="shared" ca="1" si="257"/>
        <v>1</v>
      </c>
      <c r="YA14">
        <f t="shared" ca="1" si="257"/>
        <v>1</v>
      </c>
      <c r="YB14">
        <f t="shared" ca="1" si="257"/>
        <v>1</v>
      </c>
      <c r="YC14">
        <f t="shared" ca="1" si="257"/>
        <v>1</v>
      </c>
      <c r="YD14">
        <f t="shared" ca="1" si="257"/>
        <v>1</v>
      </c>
      <c r="YE14">
        <f t="shared" ca="1" si="257"/>
        <v>1</v>
      </c>
      <c r="YF14">
        <f t="shared" ca="1" si="257"/>
        <v>1</v>
      </c>
      <c r="YG14">
        <f t="shared" ca="1" si="257"/>
        <v>1</v>
      </c>
      <c r="YH14">
        <f t="shared" ca="1" si="257"/>
        <v>1</v>
      </c>
      <c r="YI14">
        <f t="shared" ca="1" si="257"/>
        <v>1</v>
      </c>
      <c r="YJ14">
        <f t="shared" ca="1" si="257"/>
        <v>1</v>
      </c>
      <c r="YK14">
        <f t="shared" ca="1" si="257"/>
        <v>1</v>
      </c>
      <c r="YL14">
        <f t="shared" ca="1" si="257"/>
        <v>1</v>
      </c>
      <c r="YM14">
        <f t="shared" ca="1" si="257"/>
        <v>1</v>
      </c>
      <c r="YN14">
        <f t="shared" ca="1" si="257"/>
        <v>1</v>
      </c>
      <c r="YO14">
        <f t="shared" ca="1" si="257"/>
        <v>1</v>
      </c>
      <c r="YP14">
        <f t="shared" ca="1" si="257"/>
        <v>1</v>
      </c>
      <c r="YQ14">
        <f t="shared" ca="1" si="257"/>
        <v>1</v>
      </c>
      <c r="YR14">
        <f t="shared" ca="1" si="257"/>
        <v>1</v>
      </c>
      <c r="YS14">
        <f t="shared" ca="1" si="257"/>
        <v>1</v>
      </c>
      <c r="YT14">
        <f t="shared" ca="1" si="257"/>
        <v>1</v>
      </c>
      <c r="YU14">
        <f t="shared" ca="1" si="257"/>
        <v>1</v>
      </c>
      <c r="YV14">
        <f t="shared" ca="1" si="257"/>
        <v>1</v>
      </c>
      <c r="YW14">
        <f t="shared" ca="1" si="257"/>
        <v>1</v>
      </c>
      <c r="YX14">
        <f t="shared" ca="1" si="257"/>
        <v>1</v>
      </c>
      <c r="YY14">
        <f t="shared" ca="1" si="257"/>
        <v>1</v>
      </c>
      <c r="YZ14">
        <f t="shared" ca="1" si="257"/>
        <v>1</v>
      </c>
      <c r="ZA14">
        <f t="shared" ca="1" si="257"/>
        <v>1</v>
      </c>
      <c r="ZB14">
        <f t="shared" ca="1" si="257"/>
        <v>1</v>
      </c>
      <c r="ZC14">
        <f t="shared" ca="1" si="257"/>
        <v>1</v>
      </c>
      <c r="ZD14">
        <f t="shared" ca="1" si="257"/>
        <v>1</v>
      </c>
      <c r="ZE14">
        <f t="shared" ca="1" si="257"/>
        <v>1</v>
      </c>
      <c r="ZF14">
        <f t="shared" ca="1" si="257"/>
        <v>1</v>
      </c>
      <c r="ZG14">
        <f t="shared" ca="1" si="257"/>
        <v>1</v>
      </c>
      <c r="ZH14">
        <f t="shared" ca="1" si="257"/>
        <v>1</v>
      </c>
      <c r="ZI14">
        <f t="shared" ca="1" si="257"/>
        <v>1</v>
      </c>
      <c r="ZJ14">
        <f t="shared" ca="1" si="257"/>
        <v>1</v>
      </c>
      <c r="ZK14">
        <f t="shared" ca="1" si="257"/>
        <v>1</v>
      </c>
      <c r="ZL14">
        <f t="shared" ca="1" si="257"/>
        <v>1</v>
      </c>
      <c r="ZM14">
        <f t="shared" ca="1" si="257"/>
        <v>1</v>
      </c>
      <c r="ZN14">
        <f t="shared" ca="1" si="257"/>
        <v>1</v>
      </c>
      <c r="ZO14">
        <f t="shared" ca="1" si="257"/>
        <v>1</v>
      </c>
      <c r="ZP14">
        <f t="shared" ca="1" si="257"/>
        <v>1</v>
      </c>
      <c r="ZQ14">
        <f t="shared" ca="1" si="257"/>
        <v>1</v>
      </c>
      <c r="ZR14">
        <f t="shared" ca="1" si="257"/>
        <v>1</v>
      </c>
      <c r="ZS14">
        <f t="shared" ca="1" si="257"/>
        <v>1</v>
      </c>
      <c r="ZT14">
        <f t="shared" ca="1" si="257"/>
        <v>1</v>
      </c>
      <c r="ZU14">
        <f t="shared" ca="1" si="257"/>
        <v>1</v>
      </c>
      <c r="ZV14">
        <f t="shared" ca="1" si="257"/>
        <v>1</v>
      </c>
      <c r="ZW14">
        <f t="shared" ca="1" si="257"/>
        <v>1</v>
      </c>
      <c r="ZX14">
        <f t="shared" ca="1" si="257"/>
        <v>1</v>
      </c>
      <c r="ZY14">
        <f t="shared" ca="1" si="257"/>
        <v>1</v>
      </c>
      <c r="ZZ14">
        <f t="shared" ca="1" si="257"/>
        <v>1</v>
      </c>
      <c r="AAA14">
        <f t="shared" ca="1" si="257"/>
        <v>1</v>
      </c>
      <c r="AAB14">
        <f t="shared" ca="1" si="257"/>
        <v>1</v>
      </c>
      <c r="AAC14">
        <f t="shared" ca="1" si="257"/>
        <v>1</v>
      </c>
      <c r="AAD14">
        <f t="shared" ca="1" si="257"/>
        <v>1</v>
      </c>
      <c r="AAE14">
        <f t="shared" ref="AAE14:ACP14" ca="1" si="258">$B14+IF(AAE$7&lt;OEn_high_before_low_ns,1,IF(AAE$7&lt;OEn_off_time_ns,0,1))</f>
        <v>1</v>
      </c>
      <c r="AAF14">
        <f t="shared" ca="1" si="258"/>
        <v>1</v>
      </c>
      <c r="AAG14">
        <f t="shared" ca="1" si="258"/>
        <v>1</v>
      </c>
      <c r="AAH14">
        <f t="shared" ca="1" si="258"/>
        <v>1</v>
      </c>
      <c r="AAI14">
        <f t="shared" ca="1" si="258"/>
        <v>1</v>
      </c>
      <c r="AAJ14">
        <f t="shared" ca="1" si="258"/>
        <v>1</v>
      </c>
      <c r="AAK14">
        <f t="shared" ca="1" si="258"/>
        <v>1</v>
      </c>
      <c r="AAL14">
        <f t="shared" ca="1" si="258"/>
        <v>1</v>
      </c>
      <c r="AAM14">
        <f t="shared" ca="1" si="258"/>
        <v>1</v>
      </c>
      <c r="AAN14">
        <f t="shared" ca="1" si="258"/>
        <v>1</v>
      </c>
      <c r="AAO14">
        <f t="shared" ca="1" si="258"/>
        <v>1</v>
      </c>
      <c r="AAP14">
        <f t="shared" ca="1" si="258"/>
        <v>1</v>
      </c>
      <c r="AAQ14">
        <f t="shared" ca="1" si="258"/>
        <v>1</v>
      </c>
      <c r="AAR14">
        <f t="shared" ca="1" si="258"/>
        <v>1</v>
      </c>
      <c r="AAS14">
        <f t="shared" ca="1" si="258"/>
        <v>1</v>
      </c>
      <c r="AAT14">
        <f t="shared" ca="1" si="258"/>
        <v>1</v>
      </c>
      <c r="AAU14">
        <f t="shared" ca="1" si="258"/>
        <v>1</v>
      </c>
      <c r="AAV14">
        <f t="shared" ca="1" si="258"/>
        <v>1</v>
      </c>
      <c r="AAW14">
        <f t="shared" ca="1" si="258"/>
        <v>1</v>
      </c>
      <c r="AAX14">
        <f t="shared" ca="1" si="258"/>
        <v>1</v>
      </c>
      <c r="AAY14">
        <f t="shared" ca="1" si="258"/>
        <v>1</v>
      </c>
      <c r="AAZ14">
        <f t="shared" ca="1" si="258"/>
        <v>1</v>
      </c>
      <c r="ABA14">
        <f t="shared" ca="1" si="258"/>
        <v>1</v>
      </c>
      <c r="ABB14">
        <f t="shared" ca="1" si="258"/>
        <v>1</v>
      </c>
      <c r="ABC14">
        <f t="shared" ca="1" si="258"/>
        <v>1</v>
      </c>
      <c r="ABD14">
        <f t="shared" ca="1" si="258"/>
        <v>1</v>
      </c>
      <c r="ABE14">
        <f t="shared" ca="1" si="258"/>
        <v>1</v>
      </c>
      <c r="ABF14">
        <f t="shared" ca="1" si="258"/>
        <v>1</v>
      </c>
      <c r="ABG14">
        <f t="shared" ca="1" si="258"/>
        <v>1</v>
      </c>
      <c r="ABH14">
        <f t="shared" ca="1" si="258"/>
        <v>1</v>
      </c>
      <c r="ABI14">
        <f t="shared" ca="1" si="258"/>
        <v>1</v>
      </c>
      <c r="ABJ14">
        <f t="shared" ca="1" si="258"/>
        <v>1</v>
      </c>
      <c r="ABK14">
        <f t="shared" ca="1" si="258"/>
        <v>1</v>
      </c>
      <c r="ABL14">
        <f t="shared" ca="1" si="258"/>
        <v>1</v>
      </c>
      <c r="ABM14">
        <f t="shared" ca="1" si="258"/>
        <v>1</v>
      </c>
      <c r="ABN14">
        <f t="shared" ca="1" si="258"/>
        <v>1</v>
      </c>
      <c r="ABO14">
        <f t="shared" ca="1" si="258"/>
        <v>1</v>
      </c>
      <c r="ABP14">
        <f t="shared" ca="1" si="258"/>
        <v>1</v>
      </c>
      <c r="ABQ14">
        <f t="shared" ca="1" si="258"/>
        <v>1</v>
      </c>
      <c r="ABR14">
        <f t="shared" ca="1" si="258"/>
        <v>1</v>
      </c>
      <c r="ABS14">
        <f t="shared" ca="1" si="258"/>
        <v>1</v>
      </c>
      <c r="ABT14">
        <f t="shared" ca="1" si="258"/>
        <v>1</v>
      </c>
      <c r="ABU14">
        <f t="shared" ca="1" si="258"/>
        <v>1</v>
      </c>
      <c r="ABV14">
        <f t="shared" ca="1" si="258"/>
        <v>1</v>
      </c>
      <c r="ABW14">
        <f t="shared" ca="1" si="258"/>
        <v>1</v>
      </c>
      <c r="ABX14">
        <f t="shared" ca="1" si="258"/>
        <v>1</v>
      </c>
      <c r="ABY14">
        <f t="shared" ca="1" si="258"/>
        <v>1</v>
      </c>
      <c r="ABZ14">
        <f t="shared" ca="1" si="258"/>
        <v>1</v>
      </c>
      <c r="ACA14">
        <f t="shared" ca="1" si="258"/>
        <v>1</v>
      </c>
      <c r="ACB14">
        <f t="shared" ca="1" si="258"/>
        <v>1</v>
      </c>
      <c r="ACC14">
        <f t="shared" ca="1" si="258"/>
        <v>1</v>
      </c>
      <c r="ACD14">
        <f t="shared" ca="1" si="258"/>
        <v>1</v>
      </c>
      <c r="ACE14">
        <f t="shared" ca="1" si="258"/>
        <v>1</v>
      </c>
      <c r="ACF14">
        <f t="shared" ca="1" si="258"/>
        <v>1</v>
      </c>
      <c r="ACG14">
        <f t="shared" ca="1" si="258"/>
        <v>1</v>
      </c>
      <c r="ACH14">
        <f t="shared" ca="1" si="258"/>
        <v>1</v>
      </c>
      <c r="ACI14">
        <f t="shared" ca="1" si="258"/>
        <v>1</v>
      </c>
      <c r="ACJ14">
        <f t="shared" ca="1" si="258"/>
        <v>1</v>
      </c>
      <c r="ACK14">
        <f t="shared" ca="1" si="258"/>
        <v>1</v>
      </c>
      <c r="ACL14">
        <f t="shared" ca="1" si="258"/>
        <v>1</v>
      </c>
      <c r="ACM14">
        <f t="shared" ca="1" si="258"/>
        <v>1</v>
      </c>
      <c r="ACN14">
        <f t="shared" ca="1" si="258"/>
        <v>1</v>
      </c>
      <c r="ACO14">
        <f t="shared" ca="1" si="258"/>
        <v>1</v>
      </c>
      <c r="ACP14">
        <f t="shared" ca="1" si="258"/>
        <v>1</v>
      </c>
      <c r="ACQ14">
        <f t="shared" ref="ACQ14:AFB14" ca="1" si="259">$B14+IF(ACQ$7&lt;OEn_high_before_low_ns,1,IF(ACQ$7&lt;OEn_off_time_ns,0,1))</f>
        <v>1</v>
      </c>
      <c r="ACR14">
        <f t="shared" ca="1" si="259"/>
        <v>1</v>
      </c>
      <c r="ACS14">
        <f t="shared" ca="1" si="259"/>
        <v>1</v>
      </c>
      <c r="ACT14">
        <f t="shared" ca="1" si="259"/>
        <v>1</v>
      </c>
      <c r="ACU14">
        <f t="shared" ca="1" si="259"/>
        <v>1</v>
      </c>
      <c r="ACV14">
        <f t="shared" ca="1" si="259"/>
        <v>1</v>
      </c>
      <c r="ACW14">
        <f t="shared" ca="1" si="259"/>
        <v>1</v>
      </c>
      <c r="ACX14">
        <f t="shared" ca="1" si="259"/>
        <v>1</v>
      </c>
      <c r="ACY14">
        <f t="shared" ca="1" si="259"/>
        <v>1</v>
      </c>
      <c r="ACZ14">
        <f t="shared" ca="1" si="259"/>
        <v>1</v>
      </c>
      <c r="ADA14">
        <f t="shared" ca="1" si="259"/>
        <v>1</v>
      </c>
      <c r="ADB14">
        <f t="shared" ca="1" si="259"/>
        <v>1</v>
      </c>
      <c r="ADC14">
        <f t="shared" ca="1" si="259"/>
        <v>1</v>
      </c>
      <c r="ADD14">
        <f t="shared" ca="1" si="259"/>
        <v>1</v>
      </c>
      <c r="ADE14">
        <f t="shared" ca="1" si="259"/>
        <v>1</v>
      </c>
      <c r="ADF14">
        <f t="shared" ca="1" si="259"/>
        <v>1</v>
      </c>
      <c r="ADG14">
        <f t="shared" ca="1" si="259"/>
        <v>1</v>
      </c>
      <c r="ADH14">
        <f t="shared" ca="1" si="259"/>
        <v>1</v>
      </c>
      <c r="ADI14">
        <f t="shared" ca="1" si="259"/>
        <v>1</v>
      </c>
      <c r="ADJ14">
        <f t="shared" ca="1" si="259"/>
        <v>1</v>
      </c>
      <c r="ADK14">
        <f t="shared" ca="1" si="259"/>
        <v>1</v>
      </c>
      <c r="ADL14">
        <f t="shared" ca="1" si="259"/>
        <v>1</v>
      </c>
      <c r="ADM14">
        <f t="shared" ca="1" si="259"/>
        <v>1</v>
      </c>
      <c r="ADN14">
        <f t="shared" ca="1" si="259"/>
        <v>1</v>
      </c>
      <c r="ADO14">
        <f t="shared" ca="1" si="259"/>
        <v>1</v>
      </c>
      <c r="ADP14">
        <f t="shared" ca="1" si="259"/>
        <v>1</v>
      </c>
      <c r="ADQ14">
        <f t="shared" ca="1" si="259"/>
        <v>1</v>
      </c>
      <c r="ADR14">
        <f t="shared" ca="1" si="259"/>
        <v>1</v>
      </c>
      <c r="ADS14">
        <f t="shared" ca="1" si="259"/>
        <v>1</v>
      </c>
      <c r="ADT14">
        <f t="shared" ca="1" si="259"/>
        <v>1</v>
      </c>
      <c r="ADU14">
        <f t="shared" ca="1" si="259"/>
        <v>1</v>
      </c>
      <c r="ADV14">
        <f t="shared" ca="1" si="259"/>
        <v>1</v>
      </c>
      <c r="ADW14">
        <f t="shared" ca="1" si="259"/>
        <v>1</v>
      </c>
      <c r="ADX14">
        <f t="shared" ca="1" si="259"/>
        <v>1</v>
      </c>
      <c r="ADY14">
        <f t="shared" ca="1" si="259"/>
        <v>1</v>
      </c>
      <c r="ADZ14">
        <f t="shared" ca="1" si="259"/>
        <v>1</v>
      </c>
      <c r="AEA14">
        <f t="shared" ca="1" si="259"/>
        <v>1</v>
      </c>
      <c r="AEB14">
        <f t="shared" ca="1" si="259"/>
        <v>1</v>
      </c>
      <c r="AEC14">
        <f t="shared" ca="1" si="259"/>
        <v>1</v>
      </c>
      <c r="AED14">
        <f t="shared" ca="1" si="259"/>
        <v>1</v>
      </c>
      <c r="AEE14">
        <f t="shared" ca="1" si="259"/>
        <v>1</v>
      </c>
      <c r="AEF14">
        <f t="shared" ca="1" si="259"/>
        <v>1</v>
      </c>
      <c r="AEG14">
        <f t="shared" ca="1" si="259"/>
        <v>1</v>
      </c>
      <c r="AEH14">
        <f t="shared" ca="1" si="259"/>
        <v>1</v>
      </c>
      <c r="AEI14">
        <f t="shared" ca="1" si="259"/>
        <v>1</v>
      </c>
      <c r="AEJ14">
        <f t="shared" ca="1" si="259"/>
        <v>1</v>
      </c>
      <c r="AEK14">
        <f t="shared" ca="1" si="259"/>
        <v>1</v>
      </c>
      <c r="AEL14">
        <f t="shared" ca="1" si="259"/>
        <v>1</v>
      </c>
      <c r="AEM14">
        <f t="shared" ca="1" si="259"/>
        <v>1</v>
      </c>
      <c r="AEN14">
        <f t="shared" ca="1" si="259"/>
        <v>1</v>
      </c>
      <c r="AEO14">
        <f t="shared" ca="1" si="259"/>
        <v>1</v>
      </c>
      <c r="AEP14">
        <f t="shared" ca="1" si="259"/>
        <v>1</v>
      </c>
      <c r="AEQ14">
        <f t="shared" ca="1" si="259"/>
        <v>1</v>
      </c>
      <c r="AER14">
        <f t="shared" ca="1" si="259"/>
        <v>1</v>
      </c>
      <c r="AES14">
        <f t="shared" ca="1" si="259"/>
        <v>1</v>
      </c>
      <c r="AET14">
        <f t="shared" ca="1" si="259"/>
        <v>1</v>
      </c>
      <c r="AEU14">
        <f t="shared" ca="1" si="259"/>
        <v>1</v>
      </c>
      <c r="AEV14">
        <f t="shared" ca="1" si="259"/>
        <v>1</v>
      </c>
      <c r="AEW14">
        <f t="shared" ca="1" si="259"/>
        <v>1</v>
      </c>
      <c r="AEX14">
        <f t="shared" ca="1" si="259"/>
        <v>1</v>
      </c>
      <c r="AEY14">
        <f t="shared" ca="1" si="259"/>
        <v>1</v>
      </c>
      <c r="AEZ14">
        <f t="shared" ca="1" si="259"/>
        <v>1</v>
      </c>
      <c r="AFA14">
        <f t="shared" ca="1" si="259"/>
        <v>1</v>
      </c>
      <c r="AFB14">
        <f t="shared" ca="1" si="259"/>
        <v>1</v>
      </c>
      <c r="AFC14">
        <f t="shared" ref="AFC14:AHN14" ca="1" si="260">$B14+IF(AFC$7&lt;OEn_high_before_low_ns,1,IF(AFC$7&lt;OEn_off_time_ns,0,1))</f>
        <v>1</v>
      </c>
      <c r="AFD14">
        <f t="shared" ca="1" si="260"/>
        <v>1</v>
      </c>
      <c r="AFE14">
        <f t="shared" ca="1" si="260"/>
        <v>1</v>
      </c>
      <c r="AFF14">
        <f t="shared" ca="1" si="260"/>
        <v>1</v>
      </c>
      <c r="AFG14">
        <f t="shared" ca="1" si="260"/>
        <v>1</v>
      </c>
      <c r="AFH14">
        <f t="shared" ca="1" si="260"/>
        <v>1</v>
      </c>
      <c r="AFI14">
        <f t="shared" ca="1" si="260"/>
        <v>1</v>
      </c>
      <c r="AFJ14">
        <f t="shared" ca="1" si="260"/>
        <v>1</v>
      </c>
      <c r="AFK14">
        <f t="shared" ca="1" si="260"/>
        <v>1</v>
      </c>
      <c r="AFL14">
        <f t="shared" ca="1" si="260"/>
        <v>1</v>
      </c>
      <c r="AFM14">
        <f t="shared" ca="1" si="260"/>
        <v>1</v>
      </c>
      <c r="AFN14">
        <f t="shared" ca="1" si="260"/>
        <v>1</v>
      </c>
      <c r="AFO14">
        <f t="shared" ca="1" si="260"/>
        <v>1</v>
      </c>
      <c r="AFP14">
        <f t="shared" ca="1" si="260"/>
        <v>1</v>
      </c>
      <c r="AFQ14">
        <f t="shared" ca="1" si="260"/>
        <v>1</v>
      </c>
      <c r="AFR14">
        <f t="shared" ca="1" si="260"/>
        <v>1</v>
      </c>
      <c r="AFS14">
        <f t="shared" ca="1" si="260"/>
        <v>1</v>
      </c>
      <c r="AFT14">
        <f t="shared" ca="1" si="260"/>
        <v>1</v>
      </c>
      <c r="AFU14">
        <f t="shared" ca="1" si="260"/>
        <v>1</v>
      </c>
      <c r="AFV14">
        <f t="shared" ca="1" si="260"/>
        <v>1</v>
      </c>
      <c r="AFW14">
        <f t="shared" ca="1" si="260"/>
        <v>1</v>
      </c>
      <c r="AFX14">
        <f t="shared" ca="1" si="260"/>
        <v>1</v>
      </c>
      <c r="AFY14">
        <f t="shared" ca="1" si="260"/>
        <v>1</v>
      </c>
      <c r="AFZ14">
        <f t="shared" ca="1" si="260"/>
        <v>1</v>
      </c>
      <c r="AGA14">
        <f t="shared" ca="1" si="260"/>
        <v>1</v>
      </c>
      <c r="AGB14">
        <f t="shared" ca="1" si="260"/>
        <v>1</v>
      </c>
      <c r="AGC14">
        <f t="shared" ca="1" si="260"/>
        <v>1</v>
      </c>
      <c r="AGD14">
        <f t="shared" ca="1" si="260"/>
        <v>1</v>
      </c>
      <c r="AGE14">
        <f t="shared" ca="1" si="260"/>
        <v>1</v>
      </c>
      <c r="AGF14">
        <f t="shared" ca="1" si="260"/>
        <v>1</v>
      </c>
      <c r="AGG14">
        <f t="shared" ca="1" si="260"/>
        <v>1</v>
      </c>
      <c r="AGH14">
        <f t="shared" ca="1" si="260"/>
        <v>1</v>
      </c>
      <c r="AGI14">
        <f t="shared" ca="1" si="260"/>
        <v>1</v>
      </c>
      <c r="AGJ14">
        <f t="shared" ca="1" si="260"/>
        <v>1</v>
      </c>
      <c r="AGK14">
        <f t="shared" ca="1" si="260"/>
        <v>1</v>
      </c>
      <c r="AGL14">
        <f t="shared" ca="1" si="260"/>
        <v>1</v>
      </c>
      <c r="AGM14">
        <f t="shared" ca="1" si="260"/>
        <v>1</v>
      </c>
      <c r="AGN14">
        <f t="shared" ca="1" si="260"/>
        <v>1</v>
      </c>
      <c r="AGO14">
        <f t="shared" ca="1" si="260"/>
        <v>1</v>
      </c>
      <c r="AGP14">
        <f t="shared" ca="1" si="260"/>
        <v>1</v>
      </c>
      <c r="AGQ14">
        <f t="shared" ca="1" si="260"/>
        <v>1</v>
      </c>
      <c r="AGR14">
        <f t="shared" ca="1" si="260"/>
        <v>1</v>
      </c>
      <c r="AGS14">
        <f t="shared" ca="1" si="260"/>
        <v>1</v>
      </c>
      <c r="AGT14">
        <f t="shared" ca="1" si="260"/>
        <v>1</v>
      </c>
      <c r="AGU14">
        <f t="shared" ca="1" si="260"/>
        <v>1</v>
      </c>
      <c r="AGV14">
        <f t="shared" ca="1" si="260"/>
        <v>1</v>
      </c>
      <c r="AGW14">
        <f t="shared" ca="1" si="260"/>
        <v>1</v>
      </c>
      <c r="AGX14">
        <f t="shared" ca="1" si="260"/>
        <v>1</v>
      </c>
      <c r="AGY14">
        <f t="shared" ca="1" si="260"/>
        <v>1</v>
      </c>
      <c r="AGZ14">
        <f t="shared" ca="1" si="260"/>
        <v>1</v>
      </c>
      <c r="AHA14">
        <f t="shared" ca="1" si="260"/>
        <v>1</v>
      </c>
      <c r="AHB14">
        <f t="shared" ca="1" si="260"/>
        <v>1</v>
      </c>
      <c r="AHC14">
        <f t="shared" ca="1" si="260"/>
        <v>1</v>
      </c>
      <c r="AHD14">
        <f t="shared" ca="1" si="260"/>
        <v>1</v>
      </c>
      <c r="AHE14">
        <f t="shared" ca="1" si="260"/>
        <v>1</v>
      </c>
      <c r="AHF14">
        <f t="shared" ca="1" si="260"/>
        <v>1</v>
      </c>
      <c r="AHG14">
        <f t="shared" ca="1" si="260"/>
        <v>1</v>
      </c>
      <c r="AHH14">
        <f t="shared" ca="1" si="260"/>
        <v>1</v>
      </c>
      <c r="AHI14">
        <f t="shared" ca="1" si="260"/>
        <v>1</v>
      </c>
      <c r="AHJ14">
        <f t="shared" ca="1" si="260"/>
        <v>1</v>
      </c>
      <c r="AHK14">
        <f t="shared" ca="1" si="260"/>
        <v>1</v>
      </c>
      <c r="AHL14">
        <f t="shared" ca="1" si="260"/>
        <v>1</v>
      </c>
      <c r="AHM14">
        <f t="shared" ca="1" si="260"/>
        <v>1</v>
      </c>
      <c r="AHN14">
        <f t="shared" ca="1" si="260"/>
        <v>1</v>
      </c>
      <c r="AHO14">
        <f t="shared" ref="AHO14:AJZ14" ca="1" si="261">$B14+IF(AHO$7&lt;OEn_high_before_low_ns,1,IF(AHO$7&lt;OEn_off_time_ns,0,1))</f>
        <v>1</v>
      </c>
      <c r="AHP14">
        <f t="shared" ca="1" si="261"/>
        <v>1</v>
      </c>
      <c r="AHQ14">
        <f t="shared" ca="1" si="261"/>
        <v>1</v>
      </c>
      <c r="AHR14">
        <f t="shared" ca="1" si="261"/>
        <v>1</v>
      </c>
      <c r="AHS14">
        <f t="shared" ca="1" si="261"/>
        <v>1</v>
      </c>
      <c r="AHT14">
        <f t="shared" ca="1" si="261"/>
        <v>1</v>
      </c>
      <c r="AHU14">
        <f t="shared" ca="1" si="261"/>
        <v>1</v>
      </c>
      <c r="AHV14">
        <f t="shared" ca="1" si="261"/>
        <v>1</v>
      </c>
      <c r="AHW14">
        <f t="shared" ca="1" si="261"/>
        <v>1</v>
      </c>
      <c r="AHX14">
        <f t="shared" ca="1" si="261"/>
        <v>1</v>
      </c>
      <c r="AHY14">
        <f t="shared" ca="1" si="261"/>
        <v>1</v>
      </c>
      <c r="AHZ14">
        <f t="shared" ca="1" si="261"/>
        <v>1</v>
      </c>
      <c r="AIA14">
        <f t="shared" ca="1" si="261"/>
        <v>1</v>
      </c>
      <c r="AIB14">
        <f t="shared" ca="1" si="261"/>
        <v>1</v>
      </c>
      <c r="AIC14">
        <f t="shared" ca="1" si="261"/>
        <v>1</v>
      </c>
      <c r="AID14">
        <f t="shared" ca="1" si="261"/>
        <v>1</v>
      </c>
      <c r="AIE14">
        <f t="shared" ca="1" si="261"/>
        <v>1</v>
      </c>
      <c r="AIF14">
        <f t="shared" ca="1" si="261"/>
        <v>1</v>
      </c>
      <c r="AIG14">
        <f t="shared" ca="1" si="261"/>
        <v>1</v>
      </c>
      <c r="AIH14">
        <f t="shared" ca="1" si="261"/>
        <v>1</v>
      </c>
      <c r="AII14">
        <f t="shared" ca="1" si="261"/>
        <v>1</v>
      </c>
      <c r="AIJ14">
        <f t="shared" ca="1" si="261"/>
        <v>1</v>
      </c>
      <c r="AIK14">
        <f t="shared" ca="1" si="261"/>
        <v>1</v>
      </c>
      <c r="AIL14">
        <f t="shared" ca="1" si="261"/>
        <v>1</v>
      </c>
      <c r="AIM14">
        <f t="shared" ca="1" si="261"/>
        <v>1</v>
      </c>
      <c r="AIN14">
        <f t="shared" ca="1" si="261"/>
        <v>1</v>
      </c>
      <c r="AIO14">
        <f t="shared" ca="1" si="261"/>
        <v>1</v>
      </c>
      <c r="AIP14">
        <f t="shared" ca="1" si="261"/>
        <v>1</v>
      </c>
      <c r="AIQ14">
        <f t="shared" ca="1" si="261"/>
        <v>1</v>
      </c>
      <c r="AIR14">
        <f t="shared" ca="1" si="261"/>
        <v>1</v>
      </c>
      <c r="AIS14">
        <f t="shared" ca="1" si="261"/>
        <v>1</v>
      </c>
      <c r="AIT14">
        <f t="shared" ca="1" si="261"/>
        <v>1</v>
      </c>
      <c r="AIU14">
        <f t="shared" ca="1" si="261"/>
        <v>1</v>
      </c>
      <c r="AIV14">
        <f t="shared" ca="1" si="261"/>
        <v>1</v>
      </c>
      <c r="AIW14">
        <f t="shared" ca="1" si="261"/>
        <v>1</v>
      </c>
      <c r="AIX14">
        <f t="shared" ca="1" si="261"/>
        <v>1</v>
      </c>
      <c r="AIY14">
        <f t="shared" ca="1" si="261"/>
        <v>1</v>
      </c>
      <c r="AIZ14">
        <f t="shared" ca="1" si="261"/>
        <v>1</v>
      </c>
      <c r="AJA14">
        <f t="shared" ca="1" si="261"/>
        <v>1</v>
      </c>
      <c r="AJB14">
        <f t="shared" ca="1" si="261"/>
        <v>1</v>
      </c>
      <c r="AJC14">
        <f t="shared" ca="1" si="261"/>
        <v>1</v>
      </c>
      <c r="AJD14">
        <f t="shared" ca="1" si="261"/>
        <v>1</v>
      </c>
      <c r="AJE14">
        <f t="shared" ca="1" si="261"/>
        <v>1</v>
      </c>
      <c r="AJF14">
        <f t="shared" ca="1" si="261"/>
        <v>1</v>
      </c>
      <c r="AJG14">
        <f t="shared" ca="1" si="261"/>
        <v>1</v>
      </c>
      <c r="AJH14">
        <f t="shared" ca="1" si="261"/>
        <v>1</v>
      </c>
      <c r="AJI14">
        <f t="shared" ca="1" si="261"/>
        <v>1</v>
      </c>
      <c r="AJJ14">
        <f t="shared" ca="1" si="261"/>
        <v>1</v>
      </c>
      <c r="AJK14">
        <f t="shared" ca="1" si="261"/>
        <v>1</v>
      </c>
      <c r="AJL14">
        <f t="shared" ca="1" si="261"/>
        <v>1</v>
      </c>
      <c r="AJM14">
        <f t="shared" ca="1" si="261"/>
        <v>1</v>
      </c>
      <c r="AJN14">
        <f t="shared" ca="1" si="261"/>
        <v>1</v>
      </c>
      <c r="AJO14">
        <f t="shared" ca="1" si="261"/>
        <v>1</v>
      </c>
      <c r="AJP14">
        <f t="shared" ca="1" si="261"/>
        <v>1</v>
      </c>
      <c r="AJQ14">
        <f t="shared" ca="1" si="261"/>
        <v>1</v>
      </c>
      <c r="AJR14">
        <f t="shared" ca="1" si="261"/>
        <v>1</v>
      </c>
      <c r="AJS14">
        <f t="shared" ca="1" si="261"/>
        <v>1</v>
      </c>
      <c r="AJT14">
        <f t="shared" ca="1" si="261"/>
        <v>1</v>
      </c>
      <c r="AJU14">
        <f t="shared" ca="1" si="261"/>
        <v>1</v>
      </c>
      <c r="AJV14">
        <f t="shared" ca="1" si="261"/>
        <v>1</v>
      </c>
      <c r="AJW14">
        <f t="shared" ca="1" si="261"/>
        <v>1</v>
      </c>
      <c r="AJX14">
        <f t="shared" ca="1" si="261"/>
        <v>1</v>
      </c>
      <c r="AJY14">
        <f t="shared" ca="1" si="261"/>
        <v>1</v>
      </c>
      <c r="AJZ14">
        <f t="shared" ca="1" si="261"/>
        <v>1</v>
      </c>
      <c r="AKA14">
        <f t="shared" ref="AKA14:AML14" ca="1" si="262">$B14+IF(AKA$7&lt;OEn_high_before_low_ns,1,IF(AKA$7&lt;OEn_off_time_ns,0,1))</f>
        <v>1</v>
      </c>
      <c r="AKB14">
        <f t="shared" ca="1" si="262"/>
        <v>1</v>
      </c>
      <c r="AKC14">
        <f t="shared" ca="1" si="262"/>
        <v>1</v>
      </c>
      <c r="AKD14">
        <f t="shared" ca="1" si="262"/>
        <v>1</v>
      </c>
      <c r="AKE14">
        <f t="shared" ca="1" si="262"/>
        <v>1</v>
      </c>
      <c r="AKF14">
        <f t="shared" ca="1" si="262"/>
        <v>1</v>
      </c>
      <c r="AKG14">
        <f t="shared" ca="1" si="262"/>
        <v>1</v>
      </c>
      <c r="AKH14">
        <f t="shared" ca="1" si="262"/>
        <v>1</v>
      </c>
      <c r="AKI14">
        <f t="shared" ca="1" si="262"/>
        <v>1</v>
      </c>
      <c r="AKJ14">
        <f t="shared" ca="1" si="262"/>
        <v>1</v>
      </c>
      <c r="AKK14">
        <f t="shared" ca="1" si="262"/>
        <v>1</v>
      </c>
      <c r="AKL14">
        <f t="shared" ca="1" si="262"/>
        <v>1</v>
      </c>
      <c r="AKM14">
        <f t="shared" ca="1" si="262"/>
        <v>1</v>
      </c>
      <c r="AKN14">
        <f t="shared" ca="1" si="262"/>
        <v>1</v>
      </c>
      <c r="AKO14">
        <f t="shared" ca="1" si="262"/>
        <v>1</v>
      </c>
      <c r="AKP14">
        <f t="shared" ca="1" si="262"/>
        <v>1</v>
      </c>
      <c r="AKQ14">
        <f t="shared" ca="1" si="262"/>
        <v>1</v>
      </c>
      <c r="AKR14">
        <f t="shared" ca="1" si="262"/>
        <v>1</v>
      </c>
      <c r="AKS14">
        <f t="shared" ca="1" si="262"/>
        <v>1</v>
      </c>
      <c r="AKT14">
        <f t="shared" ca="1" si="262"/>
        <v>1</v>
      </c>
      <c r="AKU14">
        <f t="shared" ca="1" si="262"/>
        <v>1</v>
      </c>
      <c r="AKV14">
        <f t="shared" ca="1" si="262"/>
        <v>1</v>
      </c>
      <c r="AKW14">
        <f t="shared" ca="1" si="262"/>
        <v>1</v>
      </c>
      <c r="AKX14">
        <f t="shared" ca="1" si="262"/>
        <v>1</v>
      </c>
      <c r="AKY14">
        <f t="shared" ca="1" si="262"/>
        <v>1</v>
      </c>
      <c r="AKZ14">
        <f t="shared" ca="1" si="262"/>
        <v>1</v>
      </c>
      <c r="ALA14">
        <f t="shared" ca="1" si="262"/>
        <v>1</v>
      </c>
      <c r="ALB14">
        <f t="shared" ca="1" si="262"/>
        <v>1</v>
      </c>
      <c r="ALC14">
        <f t="shared" ca="1" si="262"/>
        <v>1</v>
      </c>
      <c r="ALD14">
        <f t="shared" ca="1" si="262"/>
        <v>1</v>
      </c>
      <c r="ALE14">
        <f t="shared" ca="1" si="262"/>
        <v>1</v>
      </c>
      <c r="ALF14">
        <f t="shared" ca="1" si="262"/>
        <v>1</v>
      </c>
      <c r="ALG14">
        <f t="shared" ca="1" si="262"/>
        <v>1</v>
      </c>
      <c r="ALH14">
        <f t="shared" ca="1" si="262"/>
        <v>1</v>
      </c>
      <c r="ALI14">
        <f t="shared" ca="1" si="262"/>
        <v>1</v>
      </c>
      <c r="ALJ14">
        <f t="shared" ca="1" si="262"/>
        <v>1</v>
      </c>
      <c r="ALK14">
        <f t="shared" ca="1" si="262"/>
        <v>1</v>
      </c>
      <c r="ALL14">
        <f t="shared" ca="1" si="262"/>
        <v>1</v>
      </c>
      <c r="ALM14">
        <f t="shared" ca="1" si="262"/>
        <v>1</v>
      </c>
      <c r="ALN14">
        <f t="shared" ca="1" si="262"/>
        <v>1</v>
      </c>
      <c r="ALO14">
        <f t="shared" ca="1" si="262"/>
        <v>1</v>
      </c>
      <c r="ALP14">
        <f t="shared" ca="1" si="262"/>
        <v>1</v>
      </c>
      <c r="ALQ14">
        <f t="shared" ca="1" si="262"/>
        <v>1</v>
      </c>
      <c r="ALR14">
        <f t="shared" ca="1" si="262"/>
        <v>1</v>
      </c>
      <c r="ALS14">
        <f t="shared" ca="1" si="262"/>
        <v>1</v>
      </c>
      <c r="ALT14">
        <f t="shared" ca="1" si="262"/>
        <v>1</v>
      </c>
      <c r="ALU14">
        <f t="shared" ca="1" si="262"/>
        <v>1</v>
      </c>
      <c r="ALV14">
        <f t="shared" ca="1" si="262"/>
        <v>1</v>
      </c>
      <c r="ALW14">
        <f t="shared" ca="1" si="262"/>
        <v>1</v>
      </c>
      <c r="ALX14">
        <f t="shared" ca="1" si="262"/>
        <v>1</v>
      </c>
      <c r="ALY14">
        <f t="shared" ca="1" si="262"/>
        <v>1</v>
      </c>
      <c r="ALZ14">
        <f t="shared" ca="1" si="262"/>
        <v>1</v>
      </c>
      <c r="AMA14">
        <f t="shared" ca="1" si="262"/>
        <v>1</v>
      </c>
      <c r="AMB14">
        <f t="shared" ca="1" si="262"/>
        <v>1</v>
      </c>
      <c r="AMC14">
        <f t="shared" ca="1" si="262"/>
        <v>1</v>
      </c>
      <c r="AMD14">
        <f t="shared" ca="1" si="262"/>
        <v>1</v>
      </c>
      <c r="AME14">
        <f t="shared" ca="1" si="262"/>
        <v>1</v>
      </c>
      <c r="AMF14">
        <f t="shared" ca="1" si="262"/>
        <v>1</v>
      </c>
      <c r="AMG14">
        <f t="shared" ca="1" si="262"/>
        <v>1</v>
      </c>
      <c r="AMH14">
        <f t="shared" ca="1" si="262"/>
        <v>1</v>
      </c>
      <c r="AMI14">
        <f t="shared" ca="1" si="262"/>
        <v>1</v>
      </c>
      <c r="AMJ14">
        <f t="shared" ca="1" si="262"/>
        <v>1</v>
      </c>
      <c r="AMK14">
        <f t="shared" ca="1" si="262"/>
        <v>1</v>
      </c>
      <c r="AML14">
        <f t="shared" ca="1" si="262"/>
        <v>1</v>
      </c>
      <c r="AMM14">
        <f t="shared" ref="AMM14:AOX14" ca="1" si="263">$B14+IF(AMM$7&lt;OEn_high_before_low_ns,1,IF(AMM$7&lt;OEn_off_time_ns,0,1))</f>
        <v>1</v>
      </c>
      <c r="AMN14">
        <f t="shared" ca="1" si="263"/>
        <v>1</v>
      </c>
      <c r="AMO14">
        <f t="shared" ca="1" si="263"/>
        <v>1</v>
      </c>
      <c r="AMP14">
        <f t="shared" ca="1" si="263"/>
        <v>1</v>
      </c>
      <c r="AMQ14">
        <f t="shared" ca="1" si="263"/>
        <v>1</v>
      </c>
      <c r="AMR14">
        <f t="shared" ca="1" si="263"/>
        <v>1</v>
      </c>
      <c r="AMS14">
        <f t="shared" ca="1" si="263"/>
        <v>1</v>
      </c>
      <c r="AMT14">
        <f t="shared" ca="1" si="263"/>
        <v>1</v>
      </c>
      <c r="AMU14">
        <f t="shared" ca="1" si="263"/>
        <v>1</v>
      </c>
      <c r="AMV14">
        <f t="shared" ca="1" si="263"/>
        <v>1</v>
      </c>
      <c r="AMW14">
        <f t="shared" ca="1" si="263"/>
        <v>1</v>
      </c>
      <c r="AMX14">
        <f t="shared" ca="1" si="263"/>
        <v>1</v>
      </c>
      <c r="AMY14">
        <f t="shared" ca="1" si="263"/>
        <v>1</v>
      </c>
      <c r="AMZ14">
        <f t="shared" ca="1" si="263"/>
        <v>1</v>
      </c>
      <c r="ANA14">
        <f t="shared" ca="1" si="263"/>
        <v>1</v>
      </c>
      <c r="ANB14">
        <f t="shared" ca="1" si="263"/>
        <v>1</v>
      </c>
      <c r="ANC14">
        <f t="shared" ca="1" si="263"/>
        <v>1</v>
      </c>
      <c r="AND14">
        <f t="shared" ca="1" si="263"/>
        <v>1</v>
      </c>
      <c r="ANE14">
        <f t="shared" ca="1" si="263"/>
        <v>1</v>
      </c>
      <c r="ANF14">
        <f t="shared" ca="1" si="263"/>
        <v>1</v>
      </c>
      <c r="ANG14">
        <f t="shared" ca="1" si="263"/>
        <v>1</v>
      </c>
      <c r="ANH14">
        <f t="shared" ca="1" si="263"/>
        <v>1</v>
      </c>
      <c r="ANI14">
        <f t="shared" ca="1" si="263"/>
        <v>1</v>
      </c>
      <c r="ANJ14">
        <f t="shared" ca="1" si="263"/>
        <v>1</v>
      </c>
      <c r="ANK14">
        <f t="shared" ca="1" si="263"/>
        <v>1</v>
      </c>
      <c r="ANL14">
        <f t="shared" ca="1" si="263"/>
        <v>1</v>
      </c>
      <c r="ANM14">
        <f t="shared" ca="1" si="263"/>
        <v>1</v>
      </c>
      <c r="ANN14">
        <f t="shared" ca="1" si="263"/>
        <v>1</v>
      </c>
      <c r="ANO14">
        <f t="shared" ca="1" si="263"/>
        <v>1</v>
      </c>
      <c r="ANP14">
        <f t="shared" ca="1" si="263"/>
        <v>1</v>
      </c>
      <c r="ANQ14">
        <f t="shared" ca="1" si="263"/>
        <v>1</v>
      </c>
      <c r="ANR14">
        <f t="shared" ca="1" si="263"/>
        <v>1</v>
      </c>
      <c r="ANS14">
        <f t="shared" ca="1" si="263"/>
        <v>1</v>
      </c>
      <c r="ANT14">
        <f t="shared" ca="1" si="263"/>
        <v>1</v>
      </c>
      <c r="ANU14">
        <f t="shared" ca="1" si="263"/>
        <v>1</v>
      </c>
      <c r="ANV14">
        <f t="shared" ca="1" si="263"/>
        <v>1</v>
      </c>
      <c r="ANW14">
        <f t="shared" ca="1" si="263"/>
        <v>1</v>
      </c>
      <c r="ANX14">
        <f t="shared" ca="1" si="263"/>
        <v>1</v>
      </c>
      <c r="ANY14">
        <f t="shared" ca="1" si="263"/>
        <v>1</v>
      </c>
      <c r="ANZ14">
        <f t="shared" ca="1" si="263"/>
        <v>1</v>
      </c>
      <c r="AOA14">
        <f t="shared" ca="1" si="263"/>
        <v>1</v>
      </c>
      <c r="AOB14">
        <f t="shared" ca="1" si="263"/>
        <v>1</v>
      </c>
      <c r="AOC14">
        <f t="shared" ca="1" si="263"/>
        <v>1</v>
      </c>
      <c r="AOD14">
        <f t="shared" ca="1" si="263"/>
        <v>1</v>
      </c>
      <c r="AOE14">
        <f t="shared" ca="1" si="263"/>
        <v>1</v>
      </c>
      <c r="AOF14">
        <f t="shared" ca="1" si="263"/>
        <v>1</v>
      </c>
      <c r="AOG14">
        <f t="shared" ca="1" si="263"/>
        <v>1</v>
      </c>
      <c r="AOH14">
        <f t="shared" ca="1" si="263"/>
        <v>1</v>
      </c>
      <c r="AOI14">
        <f t="shared" ca="1" si="263"/>
        <v>1</v>
      </c>
      <c r="AOJ14">
        <f t="shared" ca="1" si="263"/>
        <v>1</v>
      </c>
      <c r="AOK14">
        <f t="shared" ca="1" si="263"/>
        <v>1</v>
      </c>
      <c r="AOL14">
        <f t="shared" ca="1" si="263"/>
        <v>1</v>
      </c>
      <c r="AOM14">
        <f t="shared" ca="1" si="263"/>
        <v>1</v>
      </c>
      <c r="AON14">
        <f t="shared" ca="1" si="263"/>
        <v>1</v>
      </c>
      <c r="AOO14">
        <f t="shared" ca="1" si="263"/>
        <v>1</v>
      </c>
      <c r="AOP14">
        <f t="shared" ca="1" si="263"/>
        <v>1</v>
      </c>
      <c r="AOQ14">
        <f t="shared" ca="1" si="263"/>
        <v>1</v>
      </c>
      <c r="AOR14">
        <f t="shared" ca="1" si="263"/>
        <v>1</v>
      </c>
      <c r="AOS14">
        <f t="shared" ca="1" si="263"/>
        <v>1</v>
      </c>
      <c r="AOT14">
        <f t="shared" ca="1" si="263"/>
        <v>1</v>
      </c>
      <c r="AOU14">
        <f t="shared" ca="1" si="263"/>
        <v>1</v>
      </c>
      <c r="AOV14">
        <f t="shared" ca="1" si="263"/>
        <v>1</v>
      </c>
      <c r="AOW14">
        <f t="shared" ca="1" si="263"/>
        <v>1</v>
      </c>
      <c r="AOX14">
        <f t="shared" ca="1" si="263"/>
        <v>1</v>
      </c>
      <c r="AOY14">
        <f t="shared" ref="AOY14:ARJ14" ca="1" si="264">$B14+IF(AOY$7&lt;OEn_high_before_low_ns,1,IF(AOY$7&lt;OEn_off_time_ns,0,1))</f>
        <v>1</v>
      </c>
      <c r="AOZ14">
        <f t="shared" ca="1" si="264"/>
        <v>1</v>
      </c>
      <c r="APA14">
        <f t="shared" ca="1" si="264"/>
        <v>1</v>
      </c>
      <c r="APB14">
        <f t="shared" ca="1" si="264"/>
        <v>1</v>
      </c>
      <c r="APC14">
        <f t="shared" ca="1" si="264"/>
        <v>1</v>
      </c>
      <c r="APD14">
        <f t="shared" ca="1" si="264"/>
        <v>1</v>
      </c>
      <c r="APE14">
        <f t="shared" ca="1" si="264"/>
        <v>1</v>
      </c>
      <c r="APF14">
        <f t="shared" ca="1" si="264"/>
        <v>1</v>
      </c>
      <c r="APG14">
        <f t="shared" ca="1" si="264"/>
        <v>1</v>
      </c>
      <c r="APH14">
        <f t="shared" ca="1" si="264"/>
        <v>1</v>
      </c>
      <c r="API14">
        <f t="shared" ca="1" si="264"/>
        <v>1</v>
      </c>
      <c r="APJ14">
        <f t="shared" ca="1" si="264"/>
        <v>1</v>
      </c>
      <c r="APK14">
        <f t="shared" ca="1" si="264"/>
        <v>1</v>
      </c>
      <c r="APL14">
        <f t="shared" ca="1" si="264"/>
        <v>1</v>
      </c>
      <c r="APM14">
        <f t="shared" ca="1" si="264"/>
        <v>1</v>
      </c>
      <c r="APN14">
        <f t="shared" ca="1" si="264"/>
        <v>1</v>
      </c>
      <c r="APO14">
        <f t="shared" ca="1" si="264"/>
        <v>1</v>
      </c>
      <c r="APP14">
        <f t="shared" ca="1" si="264"/>
        <v>1</v>
      </c>
      <c r="APQ14">
        <f t="shared" ca="1" si="264"/>
        <v>1</v>
      </c>
      <c r="APR14">
        <f t="shared" ca="1" si="264"/>
        <v>1</v>
      </c>
      <c r="APS14">
        <f t="shared" ca="1" si="264"/>
        <v>1</v>
      </c>
      <c r="APT14">
        <f t="shared" ca="1" si="264"/>
        <v>1</v>
      </c>
      <c r="APU14">
        <f t="shared" ca="1" si="264"/>
        <v>1</v>
      </c>
      <c r="APV14">
        <f t="shared" ca="1" si="264"/>
        <v>1</v>
      </c>
      <c r="APW14">
        <f t="shared" ca="1" si="264"/>
        <v>1</v>
      </c>
      <c r="APX14">
        <f t="shared" ca="1" si="264"/>
        <v>1</v>
      </c>
      <c r="APY14">
        <f t="shared" ca="1" si="264"/>
        <v>1</v>
      </c>
      <c r="APZ14">
        <f t="shared" ca="1" si="264"/>
        <v>1</v>
      </c>
      <c r="AQA14">
        <f t="shared" ca="1" si="264"/>
        <v>1</v>
      </c>
      <c r="AQB14">
        <f t="shared" ca="1" si="264"/>
        <v>1</v>
      </c>
      <c r="AQC14">
        <f t="shared" ca="1" si="264"/>
        <v>1</v>
      </c>
      <c r="AQD14">
        <f t="shared" ca="1" si="264"/>
        <v>1</v>
      </c>
      <c r="AQE14">
        <f t="shared" ca="1" si="264"/>
        <v>1</v>
      </c>
      <c r="AQF14">
        <f t="shared" ca="1" si="264"/>
        <v>1</v>
      </c>
      <c r="AQG14">
        <f t="shared" ca="1" si="264"/>
        <v>1</v>
      </c>
      <c r="AQH14">
        <f t="shared" ca="1" si="264"/>
        <v>1</v>
      </c>
      <c r="AQI14">
        <f t="shared" ca="1" si="264"/>
        <v>1</v>
      </c>
      <c r="AQJ14">
        <f t="shared" ca="1" si="264"/>
        <v>1</v>
      </c>
      <c r="AQK14">
        <f t="shared" ca="1" si="264"/>
        <v>1</v>
      </c>
      <c r="AQL14">
        <f t="shared" ca="1" si="264"/>
        <v>1</v>
      </c>
      <c r="AQM14">
        <f t="shared" ca="1" si="264"/>
        <v>1</v>
      </c>
      <c r="AQN14">
        <f t="shared" ca="1" si="264"/>
        <v>1</v>
      </c>
      <c r="AQO14">
        <f t="shared" ca="1" si="264"/>
        <v>1</v>
      </c>
      <c r="AQP14">
        <f t="shared" ca="1" si="264"/>
        <v>1</v>
      </c>
      <c r="AQQ14">
        <f t="shared" ca="1" si="264"/>
        <v>1</v>
      </c>
      <c r="AQR14">
        <f t="shared" ca="1" si="264"/>
        <v>1</v>
      </c>
      <c r="AQS14">
        <f t="shared" ca="1" si="264"/>
        <v>1</v>
      </c>
      <c r="AQT14">
        <f t="shared" ca="1" si="264"/>
        <v>1</v>
      </c>
      <c r="AQU14">
        <f t="shared" ca="1" si="264"/>
        <v>1</v>
      </c>
      <c r="AQV14">
        <f t="shared" ca="1" si="264"/>
        <v>1</v>
      </c>
      <c r="AQW14">
        <f t="shared" ca="1" si="264"/>
        <v>1</v>
      </c>
      <c r="AQX14">
        <f t="shared" ca="1" si="264"/>
        <v>1</v>
      </c>
      <c r="AQY14">
        <f t="shared" ca="1" si="264"/>
        <v>1</v>
      </c>
      <c r="AQZ14">
        <f t="shared" ca="1" si="264"/>
        <v>1</v>
      </c>
      <c r="ARA14">
        <f t="shared" ca="1" si="264"/>
        <v>1</v>
      </c>
      <c r="ARB14">
        <f t="shared" ca="1" si="264"/>
        <v>1</v>
      </c>
      <c r="ARC14">
        <f t="shared" ca="1" si="264"/>
        <v>1</v>
      </c>
      <c r="ARD14">
        <f t="shared" ca="1" si="264"/>
        <v>1</v>
      </c>
      <c r="ARE14">
        <f t="shared" ca="1" si="264"/>
        <v>1</v>
      </c>
      <c r="ARF14">
        <f t="shared" ca="1" si="264"/>
        <v>1</v>
      </c>
      <c r="ARG14">
        <f t="shared" ca="1" si="264"/>
        <v>1</v>
      </c>
      <c r="ARH14">
        <f t="shared" ca="1" si="264"/>
        <v>1</v>
      </c>
      <c r="ARI14">
        <f t="shared" ca="1" si="264"/>
        <v>1</v>
      </c>
      <c r="ARJ14">
        <f t="shared" ca="1" si="264"/>
        <v>1</v>
      </c>
      <c r="ARK14">
        <f t="shared" ref="ARK14:ATV14" ca="1" si="265">$B14+IF(ARK$7&lt;OEn_high_before_low_ns,1,IF(ARK$7&lt;OEn_off_time_ns,0,1))</f>
        <v>1</v>
      </c>
      <c r="ARL14">
        <f t="shared" ca="1" si="265"/>
        <v>1</v>
      </c>
      <c r="ARM14">
        <f t="shared" ca="1" si="265"/>
        <v>1</v>
      </c>
      <c r="ARN14">
        <f t="shared" ca="1" si="265"/>
        <v>1</v>
      </c>
      <c r="ARO14">
        <f t="shared" ca="1" si="265"/>
        <v>1</v>
      </c>
      <c r="ARP14">
        <f t="shared" ca="1" si="265"/>
        <v>1</v>
      </c>
      <c r="ARQ14">
        <f t="shared" ca="1" si="265"/>
        <v>1</v>
      </c>
      <c r="ARR14">
        <f t="shared" ca="1" si="265"/>
        <v>1</v>
      </c>
      <c r="ARS14">
        <f t="shared" ca="1" si="265"/>
        <v>1</v>
      </c>
      <c r="ART14">
        <f t="shared" ca="1" si="265"/>
        <v>1</v>
      </c>
      <c r="ARU14">
        <f t="shared" ca="1" si="265"/>
        <v>1</v>
      </c>
      <c r="ARV14">
        <f t="shared" ca="1" si="265"/>
        <v>1</v>
      </c>
      <c r="ARW14">
        <f t="shared" ca="1" si="265"/>
        <v>1</v>
      </c>
      <c r="ARX14">
        <f t="shared" ca="1" si="265"/>
        <v>1</v>
      </c>
      <c r="ARY14">
        <f t="shared" ca="1" si="265"/>
        <v>1</v>
      </c>
      <c r="ARZ14">
        <f t="shared" ca="1" si="265"/>
        <v>1</v>
      </c>
      <c r="ASA14">
        <f t="shared" ca="1" si="265"/>
        <v>1</v>
      </c>
      <c r="ASB14">
        <f t="shared" ca="1" si="265"/>
        <v>1</v>
      </c>
      <c r="ASC14">
        <f t="shared" ca="1" si="265"/>
        <v>1</v>
      </c>
      <c r="ASD14">
        <f t="shared" ca="1" si="265"/>
        <v>1</v>
      </c>
      <c r="ASE14">
        <f t="shared" ca="1" si="265"/>
        <v>1</v>
      </c>
      <c r="ASF14">
        <f t="shared" ca="1" si="265"/>
        <v>1</v>
      </c>
      <c r="ASG14">
        <f t="shared" ca="1" si="265"/>
        <v>1</v>
      </c>
      <c r="ASH14">
        <f t="shared" ca="1" si="265"/>
        <v>1</v>
      </c>
      <c r="ASI14">
        <f t="shared" ca="1" si="265"/>
        <v>1</v>
      </c>
      <c r="ASJ14">
        <f t="shared" ca="1" si="265"/>
        <v>1</v>
      </c>
      <c r="ASK14">
        <f t="shared" ca="1" si="265"/>
        <v>1</v>
      </c>
      <c r="ASL14">
        <f t="shared" ca="1" si="265"/>
        <v>1</v>
      </c>
      <c r="ASM14">
        <f t="shared" ca="1" si="265"/>
        <v>1</v>
      </c>
      <c r="ASN14">
        <f t="shared" ca="1" si="265"/>
        <v>1</v>
      </c>
      <c r="ASO14">
        <f t="shared" ca="1" si="265"/>
        <v>1</v>
      </c>
      <c r="ASP14">
        <f t="shared" ca="1" si="265"/>
        <v>1</v>
      </c>
      <c r="ASQ14">
        <f t="shared" ca="1" si="265"/>
        <v>1</v>
      </c>
      <c r="ASR14">
        <f t="shared" ca="1" si="265"/>
        <v>1</v>
      </c>
      <c r="ASS14">
        <f t="shared" ca="1" si="265"/>
        <v>1</v>
      </c>
      <c r="AST14">
        <f t="shared" ca="1" si="265"/>
        <v>1</v>
      </c>
      <c r="ASU14">
        <f t="shared" ca="1" si="265"/>
        <v>1</v>
      </c>
      <c r="ASV14">
        <f t="shared" ca="1" si="265"/>
        <v>1</v>
      </c>
      <c r="ASW14">
        <f t="shared" ca="1" si="265"/>
        <v>1</v>
      </c>
      <c r="ASX14">
        <f t="shared" ca="1" si="265"/>
        <v>1</v>
      </c>
      <c r="ASY14">
        <f t="shared" ca="1" si="265"/>
        <v>1</v>
      </c>
      <c r="ASZ14">
        <f t="shared" ca="1" si="265"/>
        <v>1</v>
      </c>
      <c r="ATA14">
        <f t="shared" ca="1" si="265"/>
        <v>1</v>
      </c>
      <c r="ATB14">
        <f t="shared" ca="1" si="265"/>
        <v>1</v>
      </c>
      <c r="ATC14">
        <f t="shared" ca="1" si="265"/>
        <v>1</v>
      </c>
      <c r="ATD14">
        <f t="shared" ca="1" si="265"/>
        <v>1</v>
      </c>
      <c r="ATE14">
        <f t="shared" ca="1" si="265"/>
        <v>1</v>
      </c>
      <c r="ATF14">
        <f t="shared" ca="1" si="265"/>
        <v>1</v>
      </c>
      <c r="ATG14">
        <f t="shared" ca="1" si="265"/>
        <v>1</v>
      </c>
      <c r="ATH14">
        <f t="shared" ca="1" si="265"/>
        <v>1</v>
      </c>
      <c r="ATI14">
        <f t="shared" ca="1" si="265"/>
        <v>1</v>
      </c>
      <c r="ATJ14">
        <f t="shared" ca="1" si="265"/>
        <v>1</v>
      </c>
      <c r="ATK14">
        <f t="shared" ca="1" si="265"/>
        <v>1</v>
      </c>
      <c r="ATL14">
        <f t="shared" ca="1" si="265"/>
        <v>1</v>
      </c>
      <c r="ATM14">
        <f t="shared" ca="1" si="265"/>
        <v>1</v>
      </c>
      <c r="ATN14">
        <f t="shared" ca="1" si="265"/>
        <v>1</v>
      </c>
      <c r="ATO14">
        <f t="shared" ca="1" si="265"/>
        <v>1</v>
      </c>
      <c r="ATP14">
        <f t="shared" ca="1" si="265"/>
        <v>1</v>
      </c>
      <c r="ATQ14">
        <f t="shared" ca="1" si="265"/>
        <v>1</v>
      </c>
      <c r="ATR14">
        <f t="shared" ca="1" si="265"/>
        <v>1</v>
      </c>
      <c r="ATS14">
        <f t="shared" ca="1" si="265"/>
        <v>1</v>
      </c>
      <c r="ATT14">
        <f t="shared" ca="1" si="265"/>
        <v>1</v>
      </c>
      <c r="ATU14">
        <f t="shared" ca="1" si="265"/>
        <v>1</v>
      </c>
      <c r="ATV14">
        <f t="shared" ca="1" si="265"/>
        <v>1</v>
      </c>
      <c r="ATW14">
        <f t="shared" ref="ATW14:AWH14" ca="1" si="266">$B14+IF(ATW$7&lt;OEn_high_before_low_ns,1,IF(ATW$7&lt;OEn_off_time_ns,0,1))</f>
        <v>1</v>
      </c>
      <c r="ATX14">
        <f t="shared" ca="1" si="266"/>
        <v>1</v>
      </c>
      <c r="ATY14">
        <f t="shared" ca="1" si="266"/>
        <v>1</v>
      </c>
      <c r="ATZ14">
        <f t="shared" ca="1" si="266"/>
        <v>1</v>
      </c>
      <c r="AUA14">
        <f t="shared" ca="1" si="266"/>
        <v>1</v>
      </c>
      <c r="AUB14">
        <f t="shared" ca="1" si="266"/>
        <v>1</v>
      </c>
      <c r="AUC14">
        <f t="shared" ca="1" si="266"/>
        <v>1</v>
      </c>
      <c r="AUD14">
        <f t="shared" ca="1" si="266"/>
        <v>1</v>
      </c>
      <c r="AUE14">
        <f t="shared" ca="1" si="266"/>
        <v>1</v>
      </c>
      <c r="AUF14">
        <f t="shared" ca="1" si="266"/>
        <v>1</v>
      </c>
      <c r="AUG14">
        <f t="shared" ca="1" si="266"/>
        <v>1</v>
      </c>
      <c r="AUH14">
        <f t="shared" ca="1" si="266"/>
        <v>1</v>
      </c>
      <c r="AUI14">
        <f t="shared" ca="1" si="266"/>
        <v>1</v>
      </c>
      <c r="AUJ14">
        <f t="shared" ca="1" si="266"/>
        <v>1</v>
      </c>
      <c r="AUK14">
        <f t="shared" ca="1" si="266"/>
        <v>1</v>
      </c>
      <c r="AUL14">
        <f t="shared" ca="1" si="266"/>
        <v>1</v>
      </c>
      <c r="AUM14">
        <f t="shared" ca="1" si="266"/>
        <v>1</v>
      </c>
      <c r="AUN14">
        <f t="shared" ca="1" si="266"/>
        <v>1</v>
      </c>
      <c r="AUO14">
        <f t="shared" ca="1" si="266"/>
        <v>1</v>
      </c>
      <c r="AUP14">
        <f t="shared" ca="1" si="266"/>
        <v>1</v>
      </c>
      <c r="AUQ14">
        <f t="shared" ca="1" si="266"/>
        <v>1</v>
      </c>
      <c r="AUR14">
        <f t="shared" ca="1" si="266"/>
        <v>1</v>
      </c>
      <c r="AUS14">
        <f t="shared" ca="1" si="266"/>
        <v>1</v>
      </c>
      <c r="AUT14">
        <f t="shared" ca="1" si="266"/>
        <v>1</v>
      </c>
      <c r="AUU14">
        <f t="shared" ca="1" si="266"/>
        <v>1</v>
      </c>
      <c r="AUV14">
        <f t="shared" ca="1" si="266"/>
        <v>1</v>
      </c>
      <c r="AUW14">
        <f t="shared" ca="1" si="266"/>
        <v>1</v>
      </c>
      <c r="AUX14">
        <f t="shared" ca="1" si="266"/>
        <v>1</v>
      </c>
      <c r="AUY14">
        <f t="shared" ca="1" si="266"/>
        <v>1</v>
      </c>
      <c r="AUZ14">
        <f t="shared" ca="1" si="266"/>
        <v>1</v>
      </c>
      <c r="AVA14">
        <f t="shared" ca="1" si="266"/>
        <v>1</v>
      </c>
      <c r="AVB14">
        <f t="shared" ca="1" si="266"/>
        <v>1</v>
      </c>
      <c r="AVC14">
        <f t="shared" ca="1" si="266"/>
        <v>1</v>
      </c>
      <c r="AVD14">
        <f t="shared" ca="1" si="266"/>
        <v>1</v>
      </c>
      <c r="AVE14">
        <f t="shared" ca="1" si="266"/>
        <v>1</v>
      </c>
      <c r="AVF14">
        <f t="shared" ca="1" si="266"/>
        <v>1</v>
      </c>
      <c r="AVG14">
        <f t="shared" ca="1" si="266"/>
        <v>1</v>
      </c>
      <c r="AVH14">
        <f t="shared" ca="1" si="266"/>
        <v>1</v>
      </c>
      <c r="AVI14">
        <f t="shared" ca="1" si="266"/>
        <v>1</v>
      </c>
      <c r="AVJ14">
        <f t="shared" ca="1" si="266"/>
        <v>1</v>
      </c>
      <c r="AVK14">
        <f t="shared" ca="1" si="266"/>
        <v>1</v>
      </c>
      <c r="AVL14">
        <f t="shared" ca="1" si="266"/>
        <v>1</v>
      </c>
      <c r="AVM14">
        <f t="shared" ca="1" si="266"/>
        <v>1</v>
      </c>
      <c r="AVN14">
        <f t="shared" ca="1" si="266"/>
        <v>1</v>
      </c>
      <c r="AVO14">
        <f t="shared" ca="1" si="266"/>
        <v>1</v>
      </c>
      <c r="AVP14">
        <f t="shared" ca="1" si="266"/>
        <v>1</v>
      </c>
      <c r="AVQ14">
        <f t="shared" ca="1" si="266"/>
        <v>1</v>
      </c>
      <c r="AVR14">
        <f t="shared" ca="1" si="266"/>
        <v>1</v>
      </c>
      <c r="AVS14">
        <f t="shared" ca="1" si="266"/>
        <v>1</v>
      </c>
      <c r="AVT14">
        <f t="shared" ca="1" si="266"/>
        <v>1</v>
      </c>
      <c r="AVU14">
        <f t="shared" ca="1" si="266"/>
        <v>1</v>
      </c>
      <c r="AVV14">
        <f t="shared" ca="1" si="266"/>
        <v>1</v>
      </c>
      <c r="AVW14">
        <f t="shared" ca="1" si="266"/>
        <v>1</v>
      </c>
      <c r="AVX14">
        <f t="shared" ca="1" si="266"/>
        <v>1</v>
      </c>
      <c r="AVY14">
        <f t="shared" ca="1" si="266"/>
        <v>1</v>
      </c>
      <c r="AVZ14">
        <f t="shared" ca="1" si="266"/>
        <v>1</v>
      </c>
      <c r="AWA14">
        <f t="shared" ca="1" si="266"/>
        <v>1</v>
      </c>
      <c r="AWB14">
        <f t="shared" ca="1" si="266"/>
        <v>1</v>
      </c>
      <c r="AWC14">
        <f t="shared" ca="1" si="266"/>
        <v>1</v>
      </c>
      <c r="AWD14">
        <f t="shared" ca="1" si="266"/>
        <v>1</v>
      </c>
      <c r="AWE14">
        <f t="shared" ca="1" si="266"/>
        <v>1</v>
      </c>
      <c r="AWF14">
        <f t="shared" ca="1" si="266"/>
        <v>1</v>
      </c>
      <c r="AWG14">
        <f t="shared" ca="1" si="266"/>
        <v>1</v>
      </c>
      <c r="AWH14">
        <f t="shared" ca="1" si="266"/>
        <v>1</v>
      </c>
      <c r="AWI14">
        <f t="shared" ref="AWI14:AYT14" ca="1" si="267">$B14+IF(AWI$7&lt;OEn_high_before_low_ns,1,IF(AWI$7&lt;OEn_off_time_ns,0,1))</f>
        <v>1</v>
      </c>
      <c r="AWJ14">
        <f t="shared" ca="1" si="267"/>
        <v>1</v>
      </c>
      <c r="AWK14">
        <f t="shared" ca="1" si="267"/>
        <v>1</v>
      </c>
      <c r="AWL14">
        <f t="shared" ca="1" si="267"/>
        <v>1</v>
      </c>
      <c r="AWM14">
        <f t="shared" ca="1" si="267"/>
        <v>1</v>
      </c>
      <c r="AWN14">
        <f t="shared" ca="1" si="267"/>
        <v>1</v>
      </c>
      <c r="AWO14">
        <f t="shared" ca="1" si="267"/>
        <v>1</v>
      </c>
      <c r="AWP14">
        <f t="shared" ca="1" si="267"/>
        <v>1</v>
      </c>
      <c r="AWQ14">
        <f t="shared" ca="1" si="267"/>
        <v>1</v>
      </c>
      <c r="AWR14">
        <f t="shared" ca="1" si="267"/>
        <v>1</v>
      </c>
      <c r="AWS14">
        <f t="shared" ca="1" si="267"/>
        <v>1</v>
      </c>
      <c r="AWT14">
        <f t="shared" ca="1" si="267"/>
        <v>1</v>
      </c>
      <c r="AWU14">
        <f t="shared" ca="1" si="267"/>
        <v>1</v>
      </c>
      <c r="AWV14">
        <f t="shared" ca="1" si="267"/>
        <v>1</v>
      </c>
      <c r="AWW14">
        <f t="shared" ca="1" si="267"/>
        <v>1</v>
      </c>
      <c r="AWX14">
        <f t="shared" ca="1" si="267"/>
        <v>1</v>
      </c>
      <c r="AWY14">
        <f t="shared" ca="1" si="267"/>
        <v>1</v>
      </c>
      <c r="AWZ14">
        <f t="shared" ca="1" si="267"/>
        <v>1</v>
      </c>
      <c r="AXA14">
        <f t="shared" ca="1" si="267"/>
        <v>1</v>
      </c>
      <c r="AXB14">
        <f t="shared" ca="1" si="267"/>
        <v>1</v>
      </c>
      <c r="AXC14">
        <f t="shared" ca="1" si="267"/>
        <v>1</v>
      </c>
      <c r="AXD14">
        <f t="shared" ca="1" si="267"/>
        <v>1</v>
      </c>
      <c r="AXE14">
        <f t="shared" ca="1" si="267"/>
        <v>1</v>
      </c>
      <c r="AXF14">
        <f t="shared" ca="1" si="267"/>
        <v>1</v>
      </c>
      <c r="AXG14">
        <f t="shared" ca="1" si="267"/>
        <v>1</v>
      </c>
      <c r="AXH14">
        <f t="shared" ca="1" si="267"/>
        <v>1</v>
      </c>
      <c r="AXI14">
        <f t="shared" ca="1" si="267"/>
        <v>1</v>
      </c>
      <c r="AXJ14">
        <f t="shared" ca="1" si="267"/>
        <v>1</v>
      </c>
      <c r="AXK14">
        <f t="shared" ca="1" si="267"/>
        <v>1</v>
      </c>
      <c r="AXL14">
        <f t="shared" ca="1" si="267"/>
        <v>1</v>
      </c>
      <c r="AXM14">
        <f t="shared" ca="1" si="267"/>
        <v>1</v>
      </c>
      <c r="AXN14">
        <f t="shared" ca="1" si="267"/>
        <v>1</v>
      </c>
      <c r="AXO14">
        <f t="shared" ca="1" si="267"/>
        <v>1</v>
      </c>
      <c r="AXP14">
        <f t="shared" ca="1" si="267"/>
        <v>1</v>
      </c>
      <c r="AXQ14">
        <f t="shared" ca="1" si="267"/>
        <v>1</v>
      </c>
      <c r="AXR14">
        <f t="shared" ca="1" si="267"/>
        <v>1</v>
      </c>
      <c r="AXS14">
        <f t="shared" ca="1" si="267"/>
        <v>1</v>
      </c>
      <c r="AXT14">
        <f t="shared" ca="1" si="267"/>
        <v>1</v>
      </c>
      <c r="AXU14">
        <f t="shared" ca="1" si="267"/>
        <v>1</v>
      </c>
      <c r="AXV14">
        <f t="shared" ca="1" si="267"/>
        <v>1</v>
      </c>
      <c r="AXW14">
        <f t="shared" ca="1" si="267"/>
        <v>1</v>
      </c>
      <c r="AXX14">
        <f t="shared" ca="1" si="267"/>
        <v>1</v>
      </c>
      <c r="AXY14">
        <f t="shared" ca="1" si="267"/>
        <v>1</v>
      </c>
      <c r="AXZ14">
        <f t="shared" ca="1" si="267"/>
        <v>1</v>
      </c>
      <c r="AYA14">
        <f t="shared" ca="1" si="267"/>
        <v>1</v>
      </c>
      <c r="AYB14">
        <f t="shared" ca="1" si="267"/>
        <v>1</v>
      </c>
      <c r="AYC14">
        <f t="shared" ca="1" si="267"/>
        <v>1</v>
      </c>
      <c r="AYD14">
        <f t="shared" ca="1" si="267"/>
        <v>1</v>
      </c>
      <c r="AYE14">
        <f t="shared" ca="1" si="267"/>
        <v>1</v>
      </c>
      <c r="AYF14">
        <f t="shared" ca="1" si="267"/>
        <v>1</v>
      </c>
      <c r="AYG14">
        <f t="shared" ca="1" si="267"/>
        <v>1</v>
      </c>
      <c r="AYH14">
        <f t="shared" ca="1" si="267"/>
        <v>1</v>
      </c>
      <c r="AYI14">
        <f t="shared" ca="1" si="267"/>
        <v>1</v>
      </c>
      <c r="AYJ14">
        <f t="shared" ca="1" si="267"/>
        <v>1</v>
      </c>
      <c r="AYK14">
        <f t="shared" ca="1" si="267"/>
        <v>1</v>
      </c>
      <c r="AYL14">
        <f t="shared" ca="1" si="267"/>
        <v>1</v>
      </c>
      <c r="AYM14">
        <f t="shared" ca="1" si="267"/>
        <v>1</v>
      </c>
      <c r="AYN14">
        <f t="shared" ca="1" si="267"/>
        <v>1</v>
      </c>
      <c r="AYO14">
        <f t="shared" ca="1" si="267"/>
        <v>1</v>
      </c>
      <c r="AYP14">
        <f t="shared" ca="1" si="267"/>
        <v>1</v>
      </c>
      <c r="AYQ14">
        <f t="shared" ca="1" si="267"/>
        <v>1</v>
      </c>
      <c r="AYR14">
        <f t="shared" ca="1" si="267"/>
        <v>1</v>
      </c>
      <c r="AYS14">
        <f t="shared" ca="1" si="267"/>
        <v>1</v>
      </c>
      <c r="AYT14">
        <f t="shared" ca="1" si="267"/>
        <v>1</v>
      </c>
      <c r="AYU14">
        <f t="shared" ref="AYU14:BBF14" ca="1" si="268">$B14+IF(AYU$7&lt;OEn_high_before_low_ns,1,IF(AYU$7&lt;OEn_off_time_ns,0,1))</f>
        <v>1</v>
      </c>
      <c r="AYV14">
        <f t="shared" ca="1" si="268"/>
        <v>1</v>
      </c>
      <c r="AYW14">
        <f t="shared" ca="1" si="268"/>
        <v>1</v>
      </c>
      <c r="AYX14">
        <f t="shared" ca="1" si="268"/>
        <v>1</v>
      </c>
      <c r="AYY14">
        <f t="shared" ca="1" si="268"/>
        <v>1</v>
      </c>
      <c r="AYZ14">
        <f t="shared" ca="1" si="268"/>
        <v>1</v>
      </c>
      <c r="AZA14">
        <f t="shared" ca="1" si="268"/>
        <v>1</v>
      </c>
      <c r="AZB14">
        <f t="shared" ca="1" si="268"/>
        <v>1</v>
      </c>
      <c r="AZC14">
        <f t="shared" ca="1" si="268"/>
        <v>1</v>
      </c>
      <c r="AZD14">
        <f t="shared" ca="1" si="268"/>
        <v>1</v>
      </c>
      <c r="AZE14">
        <f t="shared" ca="1" si="268"/>
        <v>1</v>
      </c>
      <c r="AZF14">
        <f t="shared" ca="1" si="268"/>
        <v>1</v>
      </c>
      <c r="AZG14">
        <f t="shared" ca="1" si="268"/>
        <v>1</v>
      </c>
      <c r="AZH14">
        <f t="shared" ca="1" si="268"/>
        <v>1</v>
      </c>
      <c r="AZI14">
        <f t="shared" ca="1" si="268"/>
        <v>1</v>
      </c>
      <c r="AZJ14">
        <f t="shared" ca="1" si="268"/>
        <v>1</v>
      </c>
      <c r="AZK14">
        <f t="shared" ca="1" si="268"/>
        <v>1</v>
      </c>
      <c r="AZL14">
        <f t="shared" ca="1" si="268"/>
        <v>1</v>
      </c>
      <c r="AZM14">
        <f t="shared" ca="1" si="268"/>
        <v>1</v>
      </c>
      <c r="AZN14">
        <f t="shared" ca="1" si="268"/>
        <v>1</v>
      </c>
      <c r="AZO14">
        <f t="shared" ca="1" si="268"/>
        <v>1</v>
      </c>
      <c r="AZP14">
        <f t="shared" ca="1" si="268"/>
        <v>1</v>
      </c>
      <c r="AZQ14">
        <f t="shared" ca="1" si="268"/>
        <v>1</v>
      </c>
      <c r="AZR14">
        <f t="shared" ca="1" si="268"/>
        <v>1</v>
      </c>
      <c r="AZS14">
        <f t="shared" ca="1" si="268"/>
        <v>1</v>
      </c>
      <c r="AZT14">
        <f t="shared" ca="1" si="268"/>
        <v>1</v>
      </c>
      <c r="AZU14">
        <f t="shared" ca="1" si="268"/>
        <v>1</v>
      </c>
      <c r="AZV14">
        <f t="shared" ca="1" si="268"/>
        <v>1</v>
      </c>
      <c r="AZW14">
        <f t="shared" ca="1" si="268"/>
        <v>1</v>
      </c>
      <c r="AZX14">
        <f t="shared" ca="1" si="268"/>
        <v>1</v>
      </c>
      <c r="AZY14">
        <f t="shared" ca="1" si="268"/>
        <v>1</v>
      </c>
      <c r="AZZ14">
        <f t="shared" ca="1" si="268"/>
        <v>1</v>
      </c>
      <c r="BAA14">
        <f t="shared" ca="1" si="268"/>
        <v>1</v>
      </c>
      <c r="BAB14">
        <f t="shared" ca="1" si="268"/>
        <v>1</v>
      </c>
      <c r="BAC14">
        <f t="shared" ca="1" si="268"/>
        <v>1</v>
      </c>
      <c r="BAD14">
        <f t="shared" ca="1" si="268"/>
        <v>1</v>
      </c>
      <c r="BAE14">
        <f t="shared" ca="1" si="268"/>
        <v>1</v>
      </c>
      <c r="BAF14">
        <f t="shared" ca="1" si="268"/>
        <v>1</v>
      </c>
      <c r="BAG14">
        <f t="shared" ca="1" si="268"/>
        <v>1</v>
      </c>
      <c r="BAH14">
        <f t="shared" ca="1" si="268"/>
        <v>1</v>
      </c>
      <c r="BAI14">
        <f t="shared" ca="1" si="268"/>
        <v>1</v>
      </c>
      <c r="BAJ14">
        <f t="shared" ca="1" si="268"/>
        <v>1</v>
      </c>
      <c r="BAK14">
        <f t="shared" ca="1" si="268"/>
        <v>1</v>
      </c>
      <c r="BAL14">
        <f t="shared" ca="1" si="268"/>
        <v>1</v>
      </c>
      <c r="BAM14">
        <f t="shared" ca="1" si="268"/>
        <v>1</v>
      </c>
      <c r="BAN14">
        <f t="shared" ca="1" si="268"/>
        <v>1</v>
      </c>
      <c r="BAO14">
        <f t="shared" ca="1" si="268"/>
        <v>1</v>
      </c>
      <c r="BAP14">
        <f t="shared" ca="1" si="268"/>
        <v>1</v>
      </c>
      <c r="BAQ14">
        <f t="shared" ca="1" si="268"/>
        <v>1</v>
      </c>
      <c r="BAR14">
        <f t="shared" ca="1" si="268"/>
        <v>1</v>
      </c>
      <c r="BAS14">
        <f t="shared" ca="1" si="268"/>
        <v>1</v>
      </c>
      <c r="BAT14">
        <f t="shared" ca="1" si="268"/>
        <v>1</v>
      </c>
      <c r="BAU14">
        <f t="shared" ca="1" si="268"/>
        <v>1</v>
      </c>
      <c r="BAV14">
        <f t="shared" ca="1" si="268"/>
        <v>1</v>
      </c>
      <c r="BAW14">
        <f t="shared" ca="1" si="268"/>
        <v>1</v>
      </c>
      <c r="BAX14">
        <f t="shared" ca="1" si="268"/>
        <v>1</v>
      </c>
      <c r="BAY14">
        <f t="shared" ca="1" si="268"/>
        <v>1</v>
      </c>
      <c r="BAZ14">
        <f t="shared" ca="1" si="268"/>
        <v>1</v>
      </c>
      <c r="BBA14">
        <f t="shared" ca="1" si="268"/>
        <v>1</v>
      </c>
      <c r="BBB14">
        <f t="shared" ca="1" si="268"/>
        <v>1</v>
      </c>
      <c r="BBC14">
        <f t="shared" ca="1" si="268"/>
        <v>1</v>
      </c>
      <c r="BBD14">
        <f t="shared" ca="1" si="268"/>
        <v>1</v>
      </c>
      <c r="BBE14">
        <f t="shared" ca="1" si="268"/>
        <v>1</v>
      </c>
      <c r="BBF14">
        <f t="shared" ca="1" si="268"/>
        <v>1</v>
      </c>
      <c r="BBG14">
        <f t="shared" ref="BBG14:BDR14" ca="1" si="269">$B14+IF(BBG$7&lt;OEn_high_before_low_ns,1,IF(BBG$7&lt;OEn_off_time_ns,0,1))</f>
        <v>1</v>
      </c>
      <c r="BBH14">
        <f t="shared" ca="1" si="269"/>
        <v>1</v>
      </c>
      <c r="BBI14">
        <f t="shared" ca="1" si="269"/>
        <v>1</v>
      </c>
      <c r="BBJ14">
        <f t="shared" ca="1" si="269"/>
        <v>1</v>
      </c>
      <c r="BBK14">
        <f t="shared" ca="1" si="269"/>
        <v>1</v>
      </c>
      <c r="BBL14">
        <f t="shared" ca="1" si="269"/>
        <v>1</v>
      </c>
      <c r="BBM14">
        <f t="shared" ca="1" si="269"/>
        <v>1</v>
      </c>
      <c r="BBN14">
        <f t="shared" ca="1" si="269"/>
        <v>1</v>
      </c>
      <c r="BBO14">
        <f t="shared" ca="1" si="269"/>
        <v>1</v>
      </c>
      <c r="BBP14">
        <f t="shared" ca="1" si="269"/>
        <v>1</v>
      </c>
      <c r="BBQ14">
        <f t="shared" ca="1" si="269"/>
        <v>1</v>
      </c>
      <c r="BBR14">
        <f t="shared" ca="1" si="269"/>
        <v>1</v>
      </c>
      <c r="BBS14">
        <f t="shared" ca="1" si="269"/>
        <v>1</v>
      </c>
      <c r="BBT14">
        <f t="shared" ca="1" si="269"/>
        <v>1</v>
      </c>
      <c r="BBU14">
        <f t="shared" ca="1" si="269"/>
        <v>1</v>
      </c>
      <c r="BBV14">
        <f t="shared" ca="1" si="269"/>
        <v>1</v>
      </c>
      <c r="BBW14">
        <f t="shared" ca="1" si="269"/>
        <v>1</v>
      </c>
      <c r="BBX14">
        <f t="shared" ca="1" si="269"/>
        <v>1</v>
      </c>
      <c r="BBY14">
        <f t="shared" ca="1" si="269"/>
        <v>1</v>
      </c>
      <c r="BBZ14">
        <f t="shared" ca="1" si="269"/>
        <v>1</v>
      </c>
      <c r="BCA14">
        <f t="shared" ca="1" si="269"/>
        <v>1</v>
      </c>
      <c r="BCB14">
        <f t="shared" ca="1" si="269"/>
        <v>1</v>
      </c>
      <c r="BCC14">
        <f t="shared" ca="1" si="269"/>
        <v>1</v>
      </c>
      <c r="BCD14">
        <f t="shared" ca="1" si="269"/>
        <v>1</v>
      </c>
      <c r="BCE14">
        <f t="shared" ca="1" si="269"/>
        <v>1</v>
      </c>
      <c r="BCF14">
        <f t="shared" ca="1" si="269"/>
        <v>1</v>
      </c>
      <c r="BCG14">
        <f t="shared" ca="1" si="269"/>
        <v>1</v>
      </c>
      <c r="BCH14">
        <f t="shared" ca="1" si="269"/>
        <v>1</v>
      </c>
      <c r="BCI14">
        <f t="shared" ca="1" si="269"/>
        <v>1</v>
      </c>
      <c r="BCJ14">
        <f t="shared" ca="1" si="269"/>
        <v>1</v>
      </c>
      <c r="BCK14">
        <f t="shared" ca="1" si="269"/>
        <v>1</v>
      </c>
      <c r="BCL14">
        <f t="shared" ca="1" si="269"/>
        <v>1</v>
      </c>
      <c r="BCM14">
        <f t="shared" ca="1" si="269"/>
        <v>1</v>
      </c>
      <c r="BCN14">
        <f t="shared" ca="1" si="269"/>
        <v>1</v>
      </c>
      <c r="BCO14">
        <f t="shared" ca="1" si="269"/>
        <v>1</v>
      </c>
      <c r="BCP14">
        <f t="shared" ca="1" si="269"/>
        <v>1</v>
      </c>
      <c r="BCQ14">
        <f t="shared" ca="1" si="269"/>
        <v>1</v>
      </c>
      <c r="BCR14">
        <f t="shared" ca="1" si="269"/>
        <v>1</v>
      </c>
      <c r="BCS14">
        <f t="shared" ca="1" si="269"/>
        <v>1</v>
      </c>
      <c r="BCT14">
        <f t="shared" ca="1" si="269"/>
        <v>1</v>
      </c>
      <c r="BCU14">
        <f t="shared" ca="1" si="269"/>
        <v>1</v>
      </c>
      <c r="BCV14">
        <f t="shared" ca="1" si="269"/>
        <v>1</v>
      </c>
      <c r="BCW14">
        <f t="shared" ca="1" si="269"/>
        <v>1</v>
      </c>
      <c r="BCX14">
        <f t="shared" ca="1" si="269"/>
        <v>1</v>
      </c>
      <c r="BCY14">
        <f t="shared" ca="1" si="269"/>
        <v>1</v>
      </c>
      <c r="BCZ14">
        <f t="shared" ca="1" si="269"/>
        <v>1</v>
      </c>
      <c r="BDA14">
        <f t="shared" ca="1" si="269"/>
        <v>1</v>
      </c>
      <c r="BDB14">
        <f t="shared" ca="1" si="269"/>
        <v>1</v>
      </c>
      <c r="BDC14">
        <f t="shared" ca="1" si="269"/>
        <v>1</v>
      </c>
      <c r="BDD14">
        <f t="shared" ca="1" si="269"/>
        <v>1</v>
      </c>
      <c r="BDE14">
        <f t="shared" ca="1" si="269"/>
        <v>1</v>
      </c>
      <c r="BDF14">
        <f t="shared" ca="1" si="269"/>
        <v>1</v>
      </c>
      <c r="BDG14">
        <f t="shared" ca="1" si="269"/>
        <v>1</v>
      </c>
      <c r="BDH14">
        <f t="shared" ca="1" si="269"/>
        <v>1</v>
      </c>
      <c r="BDI14">
        <f t="shared" ca="1" si="269"/>
        <v>1</v>
      </c>
      <c r="BDJ14">
        <f t="shared" ca="1" si="269"/>
        <v>1</v>
      </c>
      <c r="BDK14">
        <f t="shared" ca="1" si="269"/>
        <v>1</v>
      </c>
      <c r="BDL14">
        <f t="shared" ca="1" si="269"/>
        <v>1</v>
      </c>
      <c r="BDM14">
        <f t="shared" ca="1" si="269"/>
        <v>1</v>
      </c>
      <c r="BDN14">
        <f t="shared" ca="1" si="269"/>
        <v>1</v>
      </c>
      <c r="BDO14">
        <f t="shared" ca="1" si="269"/>
        <v>1</v>
      </c>
      <c r="BDP14">
        <f t="shared" ca="1" si="269"/>
        <v>1</v>
      </c>
      <c r="BDQ14">
        <f t="shared" ca="1" si="269"/>
        <v>1</v>
      </c>
      <c r="BDR14">
        <f t="shared" ca="1" si="269"/>
        <v>1</v>
      </c>
      <c r="BDS14">
        <f t="shared" ref="BDS14:BGD14" ca="1" si="270">$B14+IF(BDS$7&lt;OEn_high_before_low_ns,1,IF(BDS$7&lt;OEn_off_time_ns,0,1))</f>
        <v>1</v>
      </c>
      <c r="BDT14">
        <f t="shared" ca="1" si="270"/>
        <v>1</v>
      </c>
      <c r="BDU14">
        <f t="shared" ca="1" si="270"/>
        <v>1</v>
      </c>
      <c r="BDV14">
        <f t="shared" ca="1" si="270"/>
        <v>1</v>
      </c>
      <c r="BDW14">
        <f t="shared" ca="1" si="270"/>
        <v>1</v>
      </c>
      <c r="BDX14">
        <f t="shared" ca="1" si="270"/>
        <v>1</v>
      </c>
      <c r="BDY14">
        <f t="shared" ca="1" si="270"/>
        <v>1</v>
      </c>
      <c r="BDZ14">
        <f t="shared" ca="1" si="270"/>
        <v>1</v>
      </c>
      <c r="BEA14">
        <f t="shared" ca="1" si="270"/>
        <v>1</v>
      </c>
      <c r="BEB14">
        <f t="shared" ca="1" si="270"/>
        <v>1</v>
      </c>
      <c r="BEC14">
        <f t="shared" ca="1" si="270"/>
        <v>1</v>
      </c>
      <c r="BED14">
        <f t="shared" ca="1" si="270"/>
        <v>1</v>
      </c>
      <c r="BEE14">
        <f t="shared" ca="1" si="270"/>
        <v>1</v>
      </c>
      <c r="BEF14">
        <f t="shared" ca="1" si="270"/>
        <v>1</v>
      </c>
      <c r="BEG14">
        <f t="shared" ca="1" si="270"/>
        <v>1</v>
      </c>
      <c r="BEH14">
        <f t="shared" ca="1" si="270"/>
        <v>1</v>
      </c>
      <c r="BEI14">
        <f t="shared" ca="1" si="270"/>
        <v>1</v>
      </c>
      <c r="BEJ14">
        <f t="shared" ca="1" si="270"/>
        <v>1</v>
      </c>
      <c r="BEK14">
        <f t="shared" ca="1" si="270"/>
        <v>1</v>
      </c>
      <c r="BEL14">
        <f t="shared" ca="1" si="270"/>
        <v>1</v>
      </c>
      <c r="BEM14">
        <f t="shared" ca="1" si="270"/>
        <v>1</v>
      </c>
      <c r="BEN14">
        <f t="shared" ca="1" si="270"/>
        <v>1</v>
      </c>
      <c r="BEO14">
        <f t="shared" ca="1" si="270"/>
        <v>1</v>
      </c>
      <c r="BEP14">
        <f t="shared" ca="1" si="270"/>
        <v>1</v>
      </c>
      <c r="BEQ14">
        <f t="shared" ca="1" si="270"/>
        <v>1</v>
      </c>
      <c r="BER14">
        <f t="shared" ca="1" si="270"/>
        <v>1</v>
      </c>
      <c r="BES14">
        <f t="shared" ca="1" si="270"/>
        <v>1</v>
      </c>
      <c r="BET14">
        <f t="shared" ca="1" si="270"/>
        <v>1</v>
      </c>
      <c r="BEU14">
        <f t="shared" ca="1" si="270"/>
        <v>1</v>
      </c>
      <c r="BEV14">
        <f t="shared" ca="1" si="270"/>
        <v>1</v>
      </c>
      <c r="BEW14">
        <f t="shared" ca="1" si="270"/>
        <v>1</v>
      </c>
      <c r="BEX14">
        <f t="shared" ca="1" si="270"/>
        <v>1</v>
      </c>
      <c r="BEY14">
        <f t="shared" ca="1" si="270"/>
        <v>1</v>
      </c>
      <c r="BEZ14">
        <f t="shared" ca="1" si="270"/>
        <v>1</v>
      </c>
      <c r="BFA14">
        <f t="shared" ca="1" si="270"/>
        <v>1</v>
      </c>
      <c r="BFB14">
        <f t="shared" ca="1" si="270"/>
        <v>1</v>
      </c>
      <c r="BFC14">
        <f t="shared" ca="1" si="270"/>
        <v>1</v>
      </c>
      <c r="BFD14">
        <f t="shared" ca="1" si="270"/>
        <v>1</v>
      </c>
      <c r="BFE14">
        <f t="shared" ca="1" si="270"/>
        <v>1</v>
      </c>
      <c r="BFF14">
        <f t="shared" ca="1" si="270"/>
        <v>1</v>
      </c>
      <c r="BFG14">
        <f t="shared" ca="1" si="270"/>
        <v>1</v>
      </c>
      <c r="BFH14">
        <f t="shared" ca="1" si="270"/>
        <v>1</v>
      </c>
      <c r="BFI14">
        <f t="shared" ca="1" si="270"/>
        <v>1</v>
      </c>
      <c r="BFJ14">
        <f t="shared" ca="1" si="270"/>
        <v>1</v>
      </c>
      <c r="BFK14">
        <f t="shared" ca="1" si="270"/>
        <v>1</v>
      </c>
      <c r="BFL14">
        <f t="shared" ca="1" si="270"/>
        <v>1</v>
      </c>
      <c r="BFM14">
        <f t="shared" ca="1" si="270"/>
        <v>1</v>
      </c>
      <c r="BFN14">
        <f t="shared" ca="1" si="270"/>
        <v>1</v>
      </c>
      <c r="BFO14">
        <f t="shared" ca="1" si="270"/>
        <v>1</v>
      </c>
      <c r="BFP14">
        <f t="shared" ca="1" si="270"/>
        <v>1</v>
      </c>
      <c r="BFQ14">
        <f t="shared" ca="1" si="270"/>
        <v>1</v>
      </c>
      <c r="BFR14">
        <f t="shared" ca="1" si="270"/>
        <v>1</v>
      </c>
      <c r="BFS14">
        <f t="shared" ca="1" si="270"/>
        <v>1</v>
      </c>
      <c r="BFT14">
        <f t="shared" ca="1" si="270"/>
        <v>1</v>
      </c>
      <c r="BFU14">
        <f t="shared" ca="1" si="270"/>
        <v>1</v>
      </c>
      <c r="BFV14">
        <f t="shared" ca="1" si="270"/>
        <v>1</v>
      </c>
      <c r="BFW14">
        <f t="shared" ca="1" si="270"/>
        <v>1</v>
      </c>
      <c r="BFX14">
        <f t="shared" ca="1" si="270"/>
        <v>1</v>
      </c>
      <c r="BFY14">
        <f t="shared" ca="1" si="270"/>
        <v>1</v>
      </c>
      <c r="BFZ14">
        <f t="shared" ca="1" si="270"/>
        <v>1</v>
      </c>
      <c r="BGA14">
        <f t="shared" ca="1" si="270"/>
        <v>1</v>
      </c>
      <c r="BGB14">
        <f t="shared" ca="1" si="270"/>
        <v>1</v>
      </c>
      <c r="BGC14">
        <f t="shared" ca="1" si="270"/>
        <v>1</v>
      </c>
      <c r="BGD14">
        <f t="shared" ca="1" si="270"/>
        <v>1</v>
      </c>
      <c r="BGE14">
        <f t="shared" ref="BGE14:BIP14" ca="1" si="271">$B14+IF(BGE$7&lt;OEn_high_before_low_ns,1,IF(BGE$7&lt;OEn_off_time_ns,0,1))</f>
        <v>1</v>
      </c>
      <c r="BGF14">
        <f t="shared" ca="1" si="271"/>
        <v>1</v>
      </c>
      <c r="BGG14">
        <f t="shared" ca="1" si="271"/>
        <v>1</v>
      </c>
      <c r="BGH14">
        <f t="shared" ca="1" si="271"/>
        <v>1</v>
      </c>
      <c r="BGI14">
        <f t="shared" ca="1" si="271"/>
        <v>1</v>
      </c>
      <c r="BGJ14">
        <f t="shared" ca="1" si="271"/>
        <v>1</v>
      </c>
      <c r="BGK14">
        <f t="shared" ca="1" si="271"/>
        <v>1</v>
      </c>
      <c r="BGL14">
        <f t="shared" ca="1" si="271"/>
        <v>1</v>
      </c>
      <c r="BGM14">
        <f t="shared" ca="1" si="271"/>
        <v>1</v>
      </c>
      <c r="BGN14">
        <f t="shared" ca="1" si="271"/>
        <v>1</v>
      </c>
      <c r="BGO14">
        <f t="shared" ca="1" si="271"/>
        <v>1</v>
      </c>
      <c r="BGP14">
        <f t="shared" ca="1" si="271"/>
        <v>1</v>
      </c>
      <c r="BGQ14">
        <f t="shared" ca="1" si="271"/>
        <v>1</v>
      </c>
      <c r="BGR14">
        <f t="shared" ca="1" si="271"/>
        <v>1</v>
      </c>
      <c r="BGS14">
        <f t="shared" ca="1" si="271"/>
        <v>1</v>
      </c>
      <c r="BGT14">
        <f t="shared" ca="1" si="271"/>
        <v>1</v>
      </c>
      <c r="BGU14">
        <f t="shared" ca="1" si="271"/>
        <v>1</v>
      </c>
      <c r="BGV14">
        <f t="shared" ca="1" si="271"/>
        <v>1</v>
      </c>
      <c r="BGW14">
        <f t="shared" ca="1" si="271"/>
        <v>1</v>
      </c>
      <c r="BGX14">
        <f t="shared" ca="1" si="271"/>
        <v>1</v>
      </c>
      <c r="BGY14">
        <f t="shared" ca="1" si="271"/>
        <v>1</v>
      </c>
      <c r="BGZ14">
        <f t="shared" ca="1" si="271"/>
        <v>1</v>
      </c>
      <c r="BHA14">
        <f t="shared" ca="1" si="271"/>
        <v>1</v>
      </c>
      <c r="BHB14">
        <f t="shared" ca="1" si="271"/>
        <v>1</v>
      </c>
      <c r="BHC14">
        <f t="shared" ca="1" si="271"/>
        <v>1</v>
      </c>
      <c r="BHD14">
        <f t="shared" ca="1" si="271"/>
        <v>1</v>
      </c>
      <c r="BHE14">
        <f t="shared" ca="1" si="271"/>
        <v>1</v>
      </c>
      <c r="BHF14">
        <f t="shared" ca="1" si="271"/>
        <v>1</v>
      </c>
      <c r="BHG14">
        <f t="shared" ca="1" si="271"/>
        <v>1</v>
      </c>
      <c r="BHH14">
        <f t="shared" ca="1" si="271"/>
        <v>1</v>
      </c>
      <c r="BHI14">
        <f t="shared" ca="1" si="271"/>
        <v>1</v>
      </c>
      <c r="BHJ14">
        <f t="shared" ca="1" si="271"/>
        <v>1</v>
      </c>
      <c r="BHK14">
        <f t="shared" ca="1" si="271"/>
        <v>1</v>
      </c>
      <c r="BHL14">
        <f t="shared" ca="1" si="271"/>
        <v>1</v>
      </c>
      <c r="BHM14">
        <f t="shared" ca="1" si="271"/>
        <v>1</v>
      </c>
      <c r="BHN14">
        <f t="shared" ca="1" si="271"/>
        <v>1</v>
      </c>
      <c r="BHO14">
        <f t="shared" ca="1" si="271"/>
        <v>1</v>
      </c>
      <c r="BHP14">
        <f t="shared" ca="1" si="271"/>
        <v>1</v>
      </c>
      <c r="BHQ14">
        <f t="shared" ca="1" si="271"/>
        <v>1</v>
      </c>
      <c r="BHR14">
        <f t="shared" ca="1" si="271"/>
        <v>1</v>
      </c>
      <c r="BHS14">
        <f t="shared" ca="1" si="271"/>
        <v>1</v>
      </c>
      <c r="BHT14">
        <f t="shared" ca="1" si="271"/>
        <v>1</v>
      </c>
      <c r="BHU14">
        <f t="shared" ca="1" si="271"/>
        <v>1</v>
      </c>
      <c r="BHV14">
        <f t="shared" ca="1" si="271"/>
        <v>1</v>
      </c>
      <c r="BHW14">
        <f t="shared" ca="1" si="271"/>
        <v>1</v>
      </c>
      <c r="BHX14">
        <f t="shared" ca="1" si="271"/>
        <v>1</v>
      </c>
      <c r="BHY14">
        <f t="shared" ca="1" si="271"/>
        <v>1</v>
      </c>
      <c r="BHZ14">
        <f t="shared" ca="1" si="271"/>
        <v>1</v>
      </c>
      <c r="BIA14">
        <f t="shared" ca="1" si="271"/>
        <v>1</v>
      </c>
      <c r="BIB14">
        <f t="shared" ca="1" si="271"/>
        <v>1</v>
      </c>
      <c r="BIC14">
        <f t="shared" ca="1" si="271"/>
        <v>1</v>
      </c>
      <c r="BID14">
        <f t="shared" ca="1" si="271"/>
        <v>1</v>
      </c>
      <c r="BIE14">
        <f t="shared" ca="1" si="271"/>
        <v>1</v>
      </c>
      <c r="BIF14">
        <f t="shared" ca="1" si="271"/>
        <v>1</v>
      </c>
      <c r="BIG14">
        <f t="shared" ca="1" si="271"/>
        <v>1</v>
      </c>
      <c r="BIH14">
        <f t="shared" ca="1" si="271"/>
        <v>1</v>
      </c>
      <c r="BII14">
        <f t="shared" ca="1" si="271"/>
        <v>1</v>
      </c>
      <c r="BIJ14">
        <f t="shared" ca="1" si="271"/>
        <v>1</v>
      </c>
      <c r="BIK14">
        <f t="shared" ca="1" si="271"/>
        <v>1</v>
      </c>
      <c r="BIL14">
        <f t="shared" ca="1" si="271"/>
        <v>1</v>
      </c>
      <c r="BIM14">
        <f t="shared" ca="1" si="271"/>
        <v>1</v>
      </c>
      <c r="BIN14">
        <f t="shared" ca="1" si="271"/>
        <v>1</v>
      </c>
      <c r="BIO14">
        <f t="shared" ca="1" si="271"/>
        <v>1</v>
      </c>
      <c r="BIP14">
        <f t="shared" ca="1" si="271"/>
        <v>1</v>
      </c>
      <c r="BIQ14">
        <f t="shared" ref="BIQ14:BLB14" ca="1" si="272">$B14+IF(BIQ$7&lt;OEn_high_before_low_ns,1,IF(BIQ$7&lt;OEn_off_time_ns,0,1))</f>
        <v>1</v>
      </c>
      <c r="BIR14">
        <f t="shared" ca="1" si="272"/>
        <v>1</v>
      </c>
      <c r="BIS14">
        <f t="shared" ca="1" si="272"/>
        <v>1</v>
      </c>
      <c r="BIT14">
        <f t="shared" ca="1" si="272"/>
        <v>1</v>
      </c>
      <c r="BIU14">
        <f t="shared" ca="1" si="272"/>
        <v>1</v>
      </c>
      <c r="BIV14">
        <f t="shared" ca="1" si="272"/>
        <v>1</v>
      </c>
      <c r="BIW14">
        <f t="shared" ca="1" si="272"/>
        <v>1</v>
      </c>
      <c r="BIX14">
        <f t="shared" ca="1" si="272"/>
        <v>1</v>
      </c>
      <c r="BIY14">
        <f t="shared" ca="1" si="272"/>
        <v>1</v>
      </c>
      <c r="BIZ14">
        <f t="shared" ca="1" si="272"/>
        <v>1</v>
      </c>
      <c r="BJA14">
        <f t="shared" ca="1" si="272"/>
        <v>1</v>
      </c>
      <c r="BJB14">
        <f t="shared" ca="1" si="272"/>
        <v>1</v>
      </c>
      <c r="BJC14">
        <f t="shared" ca="1" si="272"/>
        <v>1</v>
      </c>
      <c r="BJD14">
        <f t="shared" ca="1" si="272"/>
        <v>1</v>
      </c>
      <c r="BJE14">
        <f t="shared" ca="1" si="272"/>
        <v>1</v>
      </c>
      <c r="BJF14">
        <f t="shared" ca="1" si="272"/>
        <v>1</v>
      </c>
      <c r="BJG14">
        <f t="shared" ca="1" si="272"/>
        <v>1</v>
      </c>
      <c r="BJH14">
        <f t="shared" ca="1" si="272"/>
        <v>1</v>
      </c>
      <c r="BJI14">
        <f t="shared" ca="1" si="272"/>
        <v>1</v>
      </c>
      <c r="BJJ14">
        <f t="shared" ca="1" si="272"/>
        <v>1</v>
      </c>
      <c r="BJK14">
        <f t="shared" ca="1" si="272"/>
        <v>1</v>
      </c>
      <c r="BJL14">
        <f t="shared" ca="1" si="272"/>
        <v>1</v>
      </c>
      <c r="BJM14">
        <f t="shared" ca="1" si="272"/>
        <v>1</v>
      </c>
      <c r="BJN14">
        <f t="shared" ca="1" si="272"/>
        <v>1</v>
      </c>
      <c r="BJO14">
        <f t="shared" ca="1" si="272"/>
        <v>1</v>
      </c>
      <c r="BJP14">
        <f t="shared" ca="1" si="272"/>
        <v>1</v>
      </c>
      <c r="BJQ14">
        <f t="shared" ca="1" si="272"/>
        <v>1</v>
      </c>
      <c r="BJR14">
        <f t="shared" ca="1" si="272"/>
        <v>1</v>
      </c>
      <c r="BJS14">
        <f t="shared" ca="1" si="272"/>
        <v>1</v>
      </c>
      <c r="BJT14">
        <f t="shared" ca="1" si="272"/>
        <v>1</v>
      </c>
      <c r="BJU14">
        <f t="shared" ca="1" si="272"/>
        <v>1</v>
      </c>
      <c r="BJV14">
        <f t="shared" ca="1" si="272"/>
        <v>1</v>
      </c>
      <c r="BJW14">
        <f t="shared" ca="1" si="272"/>
        <v>1</v>
      </c>
      <c r="BJX14">
        <f t="shared" ca="1" si="272"/>
        <v>1</v>
      </c>
      <c r="BJY14">
        <f t="shared" ca="1" si="272"/>
        <v>1</v>
      </c>
      <c r="BJZ14">
        <f t="shared" ca="1" si="272"/>
        <v>1</v>
      </c>
      <c r="BKA14">
        <f t="shared" ca="1" si="272"/>
        <v>1</v>
      </c>
      <c r="BKB14">
        <f t="shared" ca="1" si="272"/>
        <v>1</v>
      </c>
      <c r="BKC14">
        <f t="shared" ca="1" si="272"/>
        <v>1</v>
      </c>
      <c r="BKD14">
        <f t="shared" ca="1" si="272"/>
        <v>1</v>
      </c>
      <c r="BKE14">
        <f t="shared" ca="1" si="272"/>
        <v>1</v>
      </c>
      <c r="BKF14">
        <f t="shared" ca="1" si="272"/>
        <v>1</v>
      </c>
      <c r="BKG14">
        <f t="shared" ca="1" si="272"/>
        <v>1</v>
      </c>
      <c r="BKH14">
        <f t="shared" ca="1" si="272"/>
        <v>1</v>
      </c>
      <c r="BKI14">
        <f t="shared" ca="1" si="272"/>
        <v>1</v>
      </c>
      <c r="BKJ14">
        <f t="shared" ca="1" si="272"/>
        <v>1</v>
      </c>
      <c r="BKK14">
        <f t="shared" ca="1" si="272"/>
        <v>1</v>
      </c>
      <c r="BKL14">
        <f t="shared" ca="1" si="272"/>
        <v>1</v>
      </c>
      <c r="BKM14">
        <f t="shared" ca="1" si="272"/>
        <v>1</v>
      </c>
      <c r="BKN14">
        <f t="shared" ca="1" si="272"/>
        <v>1</v>
      </c>
      <c r="BKO14">
        <f t="shared" ca="1" si="272"/>
        <v>1</v>
      </c>
      <c r="BKP14">
        <f t="shared" ca="1" si="272"/>
        <v>1</v>
      </c>
      <c r="BKQ14">
        <f t="shared" ca="1" si="272"/>
        <v>1</v>
      </c>
      <c r="BKR14">
        <f t="shared" ca="1" si="272"/>
        <v>1</v>
      </c>
      <c r="BKS14">
        <f t="shared" ca="1" si="272"/>
        <v>1</v>
      </c>
      <c r="BKT14">
        <f t="shared" ca="1" si="272"/>
        <v>1</v>
      </c>
      <c r="BKU14">
        <f t="shared" ca="1" si="272"/>
        <v>1</v>
      </c>
      <c r="BKV14">
        <f t="shared" ca="1" si="272"/>
        <v>1</v>
      </c>
      <c r="BKW14">
        <f t="shared" ca="1" si="272"/>
        <v>1</v>
      </c>
      <c r="BKX14">
        <f t="shared" ca="1" si="272"/>
        <v>1</v>
      </c>
      <c r="BKY14">
        <f t="shared" ca="1" si="272"/>
        <v>1</v>
      </c>
      <c r="BKZ14">
        <f t="shared" ca="1" si="272"/>
        <v>1</v>
      </c>
      <c r="BLA14">
        <f t="shared" ca="1" si="272"/>
        <v>1</v>
      </c>
      <c r="BLB14">
        <f t="shared" ca="1" si="272"/>
        <v>1</v>
      </c>
      <c r="BLC14">
        <f t="shared" ref="BLC14:BNN14" ca="1" si="273">$B14+IF(BLC$7&lt;OEn_high_before_low_ns,1,IF(BLC$7&lt;OEn_off_time_ns,0,1))</f>
        <v>1</v>
      </c>
      <c r="BLD14">
        <f t="shared" ca="1" si="273"/>
        <v>1</v>
      </c>
      <c r="BLE14">
        <f t="shared" ca="1" si="273"/>
        <v>1</v>
      </c>
      <c r="BLF14">
        <f t="shared" ca="1" si="273"/>
        <v>1</v>
      </c>
      <c r="BLG14">
        <f t="shared" ca="1" si="273"/>
        <v>1</v>
      </c>
      <c r="BLH14">
        <f t="shared" ca="1" si="273"/>
        <v>1</v>
      </c>
      <c r="BLI14">
        <f t="shared" ca="1" si="273"/>
        <v>1</v>
      </c>
      <c r="BLJ14">
        <f t="shared" ca="1" si="273"/>
        <v>1</v>
      </c>
      <c r="BLK14">
        <f t="shared" ca="1" si="273"/>
        <v>1</v>
      </c>
      <c r="BLL14">
        <f t="shared" ca="1" si="273"/>
        <v>1</v>
      </c>
      <c r="BLM14">
        <f t="shared" ca="1" si="273"/>
        <v>1</v>
      </c>
      <c r="BLN14">
        <f t="shared" ca="1" si="273"/>
        <v>1</v>
      </c>
      <c r="BLO14">
        <f t="shared" ca="1" si="273"/>
        <v>1</v>
      </c>
      <c r="BLP14">
        <f t="shared" ca="1" si="273"/>
        <v>1</v>
      </c>
      <c r="BLQ14">
        <f t="shared" ca="1" si="273"/>
        <v>1</v>
      </c>
      <c r="BLR14">
        <f t="shared" ca="1" si="273"/>
        <v>1</v>
      </c>
      <c r="BLS14">
        <f t="shared" ca="1" si="273"/>
        <v>1</v>
      </c>
      <c r="BLT14">
        <f t="shared" ca="1" si="273"/>
        <v>1</v>
      </c>
      <c r="BLU14">
        <f t="shared" ca="1" si="273"/>
        <v>1</v>
      </c>
      <c r="BLV14">
        <f t="shared" ca="1" si="273"/>
        <v>1</v>
      </c>
      <c r="BLW14">
        <f t="shared" ca="1" si="273"/>
        <v>1</v>
      </c>
      <c r="BLX14">
        <f t="shared" ca="1" si="273"/>
        <v>1</v>
      </c>
      <c r="BLY14">
        <f t="shared" ca="1" si="273"/>
        <v>1</v>
      </c>
      <c r="BLZ14">
        <f t="shared" ca="1" si="273"/>
        <v>1</v>
      </c>
      <c r="BMA14">
        <f t="shared" ca="1" si="273"/>
        <v>1</v>
      </c>
      <c r="BMB14">
        <f t="shared" ca="1" si="273"/>
        <v>1</v>
      </c>
      <c r="BMC14">
        <f t="shared" ca="1" si="273"/>
        <v>1</v>
      </c>
      <c r="BMD14">
        <f t="shared" ca="1" si="273"/>
        <v>1</v>
      </c>
      <c r="BME14">
        <f t="shared" ca="1" si="273"/>
        <v>1</v>
      </c>
      <c r="BMF14">
        <f t="shared" ca="1" si="273"/>
        <v>1</v>
      </c>
      <c r="BMG14">
        <f t="shared" ca="1" si="273"/>
        <v>1</v>
      </c>
      <c r="BMH14">
        <f t="shared" ca="1" si="273"/>
        <v>1</v>
      </c>
      <c r="BMI14">
        <f t="shared" ca="1" si="273"/>
        <v>1</v>
      </c>
      <c r="BMJ14">
        <f t="shared" ca="1" si="273"/>
        <v>1</v>
      </c>
      <c r="BMK14">
        <f t="shared" ca="1" si="273"/>
        <v>1</v>
      </c>
      <c r="BML14">
        <f t="shared" ca="1" si="273"/>
        <v>1</v>
      </c>
      <c r="BMM14">
        <f t="shared" ca="1" si="273"/>
        <v>1</v>
      </c>
      <c r="BMN14">
        <f t="shared" ca="1" si="273"/>
        <v>1</v>
      </c>
      <c r="BMO14">
        <f t="shared" ca="1" si="273"/>
        <v>1</v>
      </c>
      <c r="BMP14">
        <f t="shared" ca="1" si="273"/>
        <v>1</v>
      </c>
      <c r="BMQ14">
        <f t="shared" ca="1" si="273"/>
        <v>1</v>
      </c>
      <c r="BMR14">
        <f t="shared" ca="1" si="273"/>
        <v>1</v>
      </c>
      <c r="BMS14">
        <f t="shared" ca="1" si="273"/>
        <v>1</v>
      </c>
      <c r="BMT14">
        <f t="shared" ca="1" si="273"/>
        <v>1</v>
      </c>
      <c r="BMU14">
        <f t="shared" ca="1" si="273"/>
        <v>1</v>
      </c>
      <c r="BMV14">
        <f t="shared" ca="1" si="273"/>
        <v>1</v>
      </c>
      <c r="BMW14">
        <f t="shared" ca="1" si="273"/>
        <v>1</v>
      </c>
      <c r="BMX14">
        <f t="shared" ca="1" si="273"/>
        <v>1</v>
      </c>
      <c r="BMY14">
        <f t="shared" ca="1" si="273"/>
        <v>1</v>
      </c>
      <c r="BMZ14">
        <f t="shared" ca="1" si="273"/>
        <v>1</v>
      </c>
      <c r="BNA14">
        <f t="shared" ca="1" si="273"/>
        <v>1</v>
      </c>
      <c r="BNB14">
        <f t="shared" ca="1" si="273"/>
        <v>1</v>
      </c>
      <c r="BNC14">
        <f t="shared" ca="1" si="273"/>
        <v>1</v>
      </c>
      <c r="BND14">
        <f t="shared" ca="1" si="273"/>
        <v>1</v>
      </c>
      <c r="BNE14">
        <f t="shared" ca="1" si="273"/>
        <v>1</v>
      </c>
      <c r="BNF14">
        <f t="shared" ca="1" si="273"/>
        <v>1</v>
      </c>
      <c r="BNG14">
        <f t="shared" ca="1" si="273"/>
        <v>1</v>
      </c>
      <c r="BNH14">
        <f t="shared" ca="1" si="273"/>
        <v>1</v>
      </c>
      <c r="BNI14">
        <f t="shared" ca="1" si="273"/>
        <v>1</v>
      </c>
      <c r="BNJ14">
        <f t="shared" ca="1" si="273"/>
        <v>1</v>
      </c>
      <c r="BNK14">
        <f t="shared" ca="1" si="273"/>
        <v>1</v>
      </c>
      <c r="BNL14">
        <f t="shared" ca="1" si="273"/>
        <v>1</v>
      </c>
      <c r="BNM14">
        <f t="shared" ca="1" si="273"/>
        <v>1</v>
      </c>
      <c r="BNN14">
        <f t="shared" ca="1" si="273"/>
        <v>1</v>
      </c>
      <c r="BNO14">
        <f t="shared" ref="BNO14:BPZ14" ca="1" si="274">$B14+IF(BNO$7&lt;OEn_high_before_low_ns,1,IF(BNO$7&lt;OEn_off_time_ns,0,1))</f>
        <v>1</v>
      </c>
      <c r="BNP14">
        <f t="shared" ca="1" si="274"/>
        <v>1</v>
      </c>
      <c r="BNQ14">
        <f t="shared" ca="1" si="274"/>
        <v>1</v>
      </c>
      <c r="BNR14">
        <f t="shared" ca="1" si="274"/>
        <v>1</v>
      </c>
      <c r="BNS14">
        <f t="shared" ca="1" si="274"/>
        <v>1</v>
      </c>
      <c r="BNT14">
        <f t="shared" ca="1" si="274"/>
        <v>1</v>
      </c>
      <c r="BNU14">
        <f t="shared" ca="1" si="274"/>
        <v>1</v>
      </c>
      <c r="BNV14">
        <f t="shared" ca="1" si="274"/>
        <v>1</v>
      </c>
      <c r="BNW14">
        <f t="shared" ca="1" si="274"/>
        <v>1</v>
      </c>
      <c r="BNX14">
        <f t="shared" ca="1" si="274"/>
        <v>1</v>
      </c>
      <c r="BNY14">
        <f t="shared" ca="1" si="274"/>
        <v>1</v>
      </c>
      <c r="BNZ14">
        <f t="shared" ca="1" si="274"/>
        <v>1</v>
      </c>
      <c r="BOA14">
        <f t="shared" ca="1" si="274"/>
        <v>1</v>
      </c>
      <c r="BOB14">
        <f t="shared" ca="1" si="274"/>
        <v>1</v>
      </c>
      <c r="BOC14">
        <f t="shared" ca="1" si="274"/>
        <v>1</v>
      </c>
      <c r="BOD14">
        <f t="shared" ca="1" si="274"/>
        <v>1</v>
      </c>
      <c r="BOE14">
        <f t="shared" ca="1" si="274"/>
        <v>1</v>
      </c>
      <c r="BOF14">
        <f t="shared" ca="1" si="274"/>
        <v>1</v>
      </c>
      <c r="BOG14">
        <f t="shared" ca="1" si="274"/>
        <v>1</v>
      </c>
      <c r="BOH14">
        <f t="shared" ca="1" si="274"/>
        <v>1</v>
      </c>
      <c r="BOI14">
        <f t="shared" ca="1" si="274"/>
        <v>1</v>
      </c>
      <c r="BOJ14">
        <f t="shared" ca="1" si="274"/>
        <v>1</v>
      </c>
      <c r="BOK14">
        <f t="shared" ca="1" si="274"/>
        <v>1</v>
      </c>
      <c r="BOL14">
        <f t="shared" ca="1" si="274"/>
        <v>1</v>
      </c>
      <c r="BOM14">
        <f t="shared" ca="1" si="274"/>
        <v>1</v>
      </c>
      <c r="BON14">
        <f t="shared" ca="1" si="274"/>
        <v>1</v>
      </c>
      <c r="BOO14">
        <f t="shared" ca="1" si="274"/>
        <v>1</v>
      </c>
      <c r="BOP14">
        <f t="shared" ca="1" si="274"/>
        <v>1</v>
      </c>
      <c r="BOQ14">
        <f t="shared" ca="1" si="274"/>
        <v>1</v>
      </c>
      <c r="BOR14">
        <f t="shared" ca="1" si="274"/>
        <v>1</v>
      </c>
      <c r="BOS14">
        <f t="shared" ca="1" si="274"/>
        <v>1</v>
      </c>
      <c r="BOT14">
        <f t="shared" ca="1" si="274"/>
        <v>1</v>
      </c>
      <c r="BOU14">
        <f t="shared" ca="1" si="274"/>
        <v>1</v>
      </c>
      <c r="BOV14">
        <f t="shared" ca="1" si="274"/>
        <v>1</v>
      </c>
      <c r="BOW14">
        <f t="shared" ca="1" si="274"/>
        <v>1</v>
      </c>
      <c r="BOX14">
        <f t="shared" ca="1" si="274"/>
        <v>1</v>
      </c>
      <c r="BOY14">
        <f t="shared" ca="1" si="274"/>
        <v>1</v>
      </c>
      <c r="BOZ14">
        <f t="shared" ca="1" si="274"/>
        <v>1</v>
      </c>
      <c r="BPA14">
        <f t="shared" ca="1" si="274"/>
        <v>1</v>
      </c>
      <c r="BPB14">
        <f t="shared" ca="1" si="274"/>
        <v>1</v>
      </c>
      <c r="BPC14">
        <f t="shared" ca="1" si="274"/>
        <v>1</v>
      </c>
      <c r="BPD14">
        <f t="shared" ca="1" si="274"/>
        <v>1</v>
      </c>
      <c r="BPE14">
        <f t="shared" ca="1" si="274"/>
        <v>1</v>
      </c>
      <c r="BPF14">
        <f t="shared" ca="1" si="274"/>
        <v>1</v>
      </c>
      <c r="BPG14">
        <f t="shared" ca="1" si="274"/>
        <v>1</v>
      </c>
      <c r="BPH14">
        <f t="shared" ca="1" si="274"/>
        <v>1</v>
      </c>
      <c r="BPI14">
        <f t="shared" ca="1" si="274"/>
        <v>1</v>
      </c>
      <c r="BPJ14">
        <f t="shared" ca="1" si="274"/>
        <v>1</v>
      </c>
      <c r="BPK14">
        <f t="shared" ca="1" si="274"/>
        <v>1</v>
      </c>
      <c r="BPL14">
        <f t="shared" ca="1" si="274"/>
        <v>1</v>
      </c>
      <c r="BPM14">
        <f t="shared" ca="1" si="274"/>
        <v>1</v>
      </c>
      <c r="BPN14">
        <f t="shared" ca="1" si="274"/>
        <v>1</v>
      </c>
      <c r="BPO14">
        <f t="shared" ca="1" si="274"/>
        <v>1</v>
      </c>
      <c r="BPP14">
        <f t="shared" ca="1" si="274"/>
        <v>1</v>
      </c>
      <c r="BPQ14">
        <f t="shared" ca="1" si="274"/>
        <v>1</v>
      </c>
      <c r="BPR14">
        <f t="shared" ca="1" si="274"/>
        <v>1</v>
      </c>
      <c r="BPS14">
        <f t="shared" ca="1" si="274"/>
        <v>1</v>
      </c>
      <c r="BPT14">
        <f t="shared" ca="1" si="274"/>
        <v>1</v>
      </c>
      <c r="BPU14">
        <f t="shared" ca="1" si="274"/>
        <v>1</v>
      </c>
      <c r="BPV14">
        <f t="shared" ca="1" si="274"/>
        <v>1</v>
      </c>
      <c r="BPW14">
        <f t="shared" ca="1" si="274"/>
        <v>1</v>
      </c>
      <c r="BPX14">
        <f t="shared" ca="1" si="274"/>
        <v>1</v>
      </c>
      <c r="BPY14">
        <f t="shared" ca="1" si="274"/>
        <v>1</v>
      </c>
      <c r="BPZ14">
        <f t="shared" ca="1" si="274"/>
        <v>1</v>
      </c>
      <c r="BQA14">
        <f t="shared" ref="BQA14:BSL14" ca="1" si="275">$B14+IF(BQA$7&lt;OEn_high_before_low_ns,1,IF(BQA$7&lt;OEn_off_time_ns,0,1))</f>
        <v>1</v>
      </c>
      <c r="BQB14">
        <f t="shared" ca="1" si="275"/>
        <v>1</v>
      </c>
      <c r="BQC14">
        <f t="shared" ca="1" si="275"/>
        <v>1</v>
      </c>
      <c r="BQD14">
        <f t="shared" ca="1" si="275"/>
        <v>1</v>
      </c>
      <c r="BQE14">
        <f t="shared" ca="1" si="275"/>
        <v>1</v>
      </c>
      <c r="BQF14">
        <f t="shared" ca="1" si="275"/>
        <v>1</v>
      </c>
      <c r="BQG14">
        <f t="shared" ca="1" si="275"/>
        <v>1</v>
      </c>
      <c r="BQH14">
        <f t="shared" ca="1" si="275"/>
        <v>1</v>
      </c>
      <c r="BQI14">
        <f t="shared" ca="1" si="275"/>
        <v>1</v>
      </c>
      <c r="BQJ14">
        <f t="shared" ca="1" si="275"/>
        <v>1</v>
      </c>
      <c r="BQK14">
        <f t="shared" ca="1" si="275"/>
        <v>1</v>
      </c>
      <c r="BQL14">
        <f t="shared" ca="1" si="275"/>
        <v>1</v>
      </c>
      <c r="BQM14">
        <f t="shared" ca="1" si="275"/>
        <v>1</v>
      </c>
      <c r="BQN14">
        <f t="shared" ca="1" si="275"/>
        <v>1</v>
      </c>
      <c r="BQO14">
        <f t="shared" ca="1" si="275"/>
        <v>1</v>
      </c>
      <c r="BQP14">
        <f t="shared" ca="1" si="275"/>
        <v>1</v>
      </c>
      <c r="BQQ14">
        <f t="shared" ca="1" si="275"/>
        <v>1</v>
      </c>
      <c r="BQR14">
        <f t="shared" ca="1" si="275"/>
        <v>1</v>
      </c>
      <c r="BQS14">
        <f t="shared" ca="1" si="275"/>
        <v>1</v>
      </c>
      <c r="BQT14">
        <f t="shared" ca="1" si="275"/>
        <v>1</v>
      </c>
      <c r="BQU14">
        <f t="shared" ca="1" si="275"/>
        <v>1</v>
      </c>
      <c r="BQV14">
        <f t="shared" ca="1" si="275"/>
        <v>1</v>
      </c>
      <c r="BQW14">
        <f t="shared" ca="1" si="275"/>
        <v>1</v>
      </c>
      <c r="BQX14">
        <f t="shared" ca="1" si="275"/>
        <v>1</v>
      </c>
      <c r="BQY14">
        <f t="shared" ca="1" si="275"/>
        <v>1</v>
      </c>
      <c r="BQZ14">
        <f t="shared" ca="1" si="275"/>
        <v>1</v>
      </c>
      <c r="BRA14">
        <f t="shared" ca="1" si="275"/>
        <v>1</v>
      </c>
      <c r="BRB14">
        <f t="shared" ca="1" si="275"/>
        <v>1</v>
      </c>
      <c r="BRC14">
        <f t="shared" ca="1" si="275"/>
        <v>1</v>
      </c>
      <c r="BRD14">
        <f t="shared" ca="1" si="275"/>
        <v>1</v>
      </c>
      <c r="BRE14">
        <f t="shared" ca="1" si="275"/>
        <v>1</v>
      </c>
      <c r="BRF14">
        <f t="shared" ca="1" si="275"/>
        <v>1</v>
      </c>
      <c r="BRG14">
        <f t="shared" ca="1" si="275"/>
        <v>1</v>
      </c>
      <c r="BRH14">
        <f t="shared" ca="1" si="275"/>
        <v>1</v>
      </c>
      <c r="BRI14">
        <f t="shared" ca="1" si="275"/>
        <v>1</v>
      </c>
      <c r="BRJ14">
        <f t="shared" ca="1" si="275"/>
        <v>1</v>
      </c>
      <c r="BRK14">
        <f t="shared" ca="1" si="275"/>
        <v>1</v>
      </c>
      <c r="BRL14">
        <f t="shared" ca="1" si="275"/>
        <v>1</v>
      </c>
      <c r="BRM14">
        <f t="shared" ca="1" si="275"/>
        <v>1</v>
      </c>
      <c r="BRN14">
        <f t="shared" ca="1" si="275"/>
        <v>1</v>
      </c>
      <c r="BRO14">
        <f t="shared" ca="1" si="275"/>
        <v>1</v>
      </c>
      <c r="BRP14">
        <f t="shared" ca="1" si="275"/>
        <v>1</v>
      </c>
      <c r="BRQ14">
        <f t="shared" ca="1" si="275"/>
        <v>1</v>
      </c>
      <c r="BRR14">
        <f t="shared" ca="1" si="275"/>
        <v>1</v>
      </c>
      <c r="BRS14">
        <f t="shared" ca="1" si="275"/>
        <v>1</v>
      </c>
      <c r="BRT14">
        <f t="shared" ca="1" si="275"/>
        <v>1</v>
      </c>
      <c r="BRU14">
        <f t="shared" ca="1" si="275"/>
        <v>1</v>
      </c>
      <c r="BRV14">
        <f t="shared" ca="1" si="275"/>
        <v>1</v>
      </c>
      <c r="BRW14">
        <f t="shared" ca="1" si="275"/>
        <v>1</v>
      </c>
      <c r="BRX14">
        <f t="shared" ca="1" si="275"/>
        <v>1</v>
      </c>
      <c r="BRY14">
        <f t="shared" ca="1" si="275"/>
        <v>1</v>
      </c>
      <c r="BRZ14">
        <f t="shared" ca="1" si="275"/>
        <v>1</v>
      </c>
      <c r="BSA14">
        <f t="shared" ca="1" si="275"/>
        <v>1</v>
      </c>
      <c r="BSB14">
        <f t="shared" ca="1" si="275"/>
        <v>1</v>
      </c>
      <c r="BSC14">
        <f t="shared" ca="1" si="275"/>
        <v>1</v>
      </c>
      <c r="BSD14">
        <f t="shared" ca="1" si="275"/>
        <v>1</v>
      </c>
      <c r="BSE14">
        <f t="shared" ca="1" si="275"/>
        <v>1</v>
      </c>
      <c r="BSF14">
        <f t="shared" ca="1" si="275"/>
        <v>1</v>
      </c>
      <c r="BSG14">
        <f t="shared" ca="1" si="275"/>
        <v>1</v>
      </c>
      <c r="BSH14">
        <f t="shared" ca="1" si="275"/>
        <v>1</v>
      </c>
      <c r="BSI14">
        <f t="shared" ca="1" si="275"/>
        <v>1</v>
      </c>
      <c r="BSJ14">
        <f t="shared" ca="1" si="275"/>
        <v>1</v>
      </c>
      <c r="BSK14">
        <f t="shared" ca="1" si="275"/>
        <v>1</v>
      </c>
      <c r="BSL14">
        <f t="shared" ca="1" si="275"/>
        <v>1</v>
      </c>
      <c r="BSM14">
        <f t="shared" ref="BSM14:BUX14" ca="1" si="276">$B14+IF(BSM$7&lt;OEn_high_before_low_ns,1,IF(BSM$7&lt;OEn_off_time_ns,0,1))</f>
        <v>1</v>
      </c>
      <c r="BSN14">
        <f t="shared" ca="1" si="276"/>
        <v>1</v>
      </c>
      <c r="BSO14">
        <f t="shared" ca="1" si="276"/>
        <v>1</v>
      </c>
      <c r="BSP14">
        <f t="shared" ca="1" si="276"/>
        <v>1</v>
      </c>
      <c r="BSQ14">
        <f t="shared" ca="1" si="276"/>
        <v>1</v>
      </c>
      <c r="BSR14">
        <f t="shared" ca="1" si="276"/>
        <v>1</v>
      </c>
      <c r="BSS14">
        <f t="shared" ca="1" si="276"/>
        <v>1</v>
      </c>
      <c r="BST14">
        <f t="shared" ca="1" si="276"/>
        <v>1</v>
      </c>
      <c r="BSU14">
        <f t="shared" ca="1" si="276"/>
        <v>1</v>
      </c>
      <c r="BSV14">
        <f t="shared" ca="1" si="276"/>
        <v>1</v>
      </c>
      <c r="BSW14">
        <f t="shared" ca="1" si="276"/>
        <v>1</v>
      </c>
      <c r="BSX14">
        <f t="shared" ca="1" si="276"/>
        <v>1</v>
      </c>
      <c r="BSY14">
        <f t="shared" ca="1" si="276"/>
        <v>1</v>
      </c>
      <c r="BSZ14">
        <f t="shared" ca="1" si="276"/>
        <v>1</v>
      </c>
      <c r="BTA14">
        <f t="shared" ca="1" si="276"/>
        <v>1</v>
      </c>
      <c r="BTB14">
        <f t="shared" ca="1" si="276"/>
        <v>1</v>
      </c>
      <c r="BTC14">
        <f t="shared" ca="1" si="276"/>
        <v>1</v>
      </c>
      <c r="BTD14">
        <f t="shared" ca="1" si="276"/>
        <v>1</v>
      </c>
      <c r="BTE14">
        <f t="shared" ca="1" si="276"/>
        <v>1</v>
      </c>
      <c r="BTF14">
        <f t="shared" ca="1" si="276"/>
        <v>1</v>
      </c>
      <c r="BTG14">
        <f t="shared" ca="1" si="276"/>
        <v>1</v>
      </c>
      <c r="BTH14">
        <f t="shared" ca="1" si="276"/>
        <v>1</v>
      </c>
      <c r="BTI14">
        <f t="shared" ca="1" si="276"/>
        <v>1</v>
      </c>
      <c r="BTJ14">
        <f t="shared" ca="1" si="276"/>
        <v>1</v>
      </c>
      <c r="BTK14">
        <f t="shared" ca="1" si="276"/>
        <v>1</v>
      </c>
      <c r="BTL14">
        <f t="shared" ca="1" si="276"/>
        <v>1</v>
      </c>
      <c r="BTM14">
        <f t="shared" ca="1" si="276"/>
        <v>1</v>
      </c>
      <c r="BTN14">
        <f t="shared" ca="1" si="276"/>
        <v>1</v>
      </c>
      <c r="BTO14">
        <f t="shared" ca="1" si="276"/>
        <v>1</v>
      </c>
      <c r="BTP14">
        <f t="shared" ca="1" si="276"/>
        <v>1</v>
      </c>
      <c r="BTQ14">
        <f t="shared" ca="1" si="276"/>
        <v>1</v>
      </c>
      <c r="BTR14">
        <f t="shared" ca="1" si="276"/>
        <v>1</v>
      </c>
      <c r="BTS14">
        <f t="shared" ca="1" si="276"/>
        <v>1</v>
      </c>
      <c r="BTT14">
        <f t="shared" ca="1" si="276"/>
        <v>1</v>
      </c>
      <c r="BTU14">
        <f t="shared" ca="1" si="276"/>
        <v>1</v>
      </c>
      <c r="BTV14">
        <f t="shared" ca="1" si="276"/>
        <v>1</v>
      </c>
      <c r="BTW14">
        <f t="shared" ca="1" si="276"/>
        <v>1</v>
      </c>
      <c r="BTX14">
        <f t="shared" ca="1" si="276"/>
        <v>1</v>
      </c>
      <c r="BTY14">
        <f t="shared" ca="1" si="276"/>
        <v>1</v>
      </c>
      <c r="BTZ14">
        <f t="shared" ca="1" si="276"/>
        <v>1</v>
      </c>
      <c r="BUA14">
        <f t="shared" ca="1" si="276"/>
        <v>1</v>
      </c>
      <c r="BUB14">
        <f t="shared" ca="1" si="276"/>
        <v>1</v>
      </c>
      <c r="BUC14">
        <f t="shared" ca="1" si="276"/>
        <v>1</v>
      </c>
      <c r="BUD14">
        <f t="shared" ca="1" si="276"/>
        <v>1</v>
      </c>
      <c r="BUE14">
        <f t="shared" ca="1" si="276"/>
        <v>1</v>
      </c>
      <c r="BUF14">
        <f t="shared" ca="1" si="276"/>
        <v>1</v>
      </c>
      <c r="BUG14">
        <f t="shared" ca="1" si="276"/>
        <v>1</v>
      </c>
      <c r="BUH14">
        <f t="shared" ca="1" si="276"/>
        <v>1</v>
      </c>
      <c r="BUI14">
        <f t="shared" ca="1" si="276"/>
        <v>1</v>
      </c>
      <c r="BUJ14">
        <f t="shared" ca="1" si="276"/>
        <v>1</v>
      </c>
      <c r="BUK14">
        <f t="shared" ca="1" si="276"/>
        <v>1</v>
      </c>
      <c r="BUL14">
        <f t="shared" ca="1" si="276"/>
        <v>1</v>
      </c>
      <c r="BUM14">
        <f t="shared" ca="1" si="276"/>
        <v>1</v>
      </c>
      <c r="BUN14">
        <f t="shared" ca="1" si="276"/>
        <v>1</v>
      </c>
      <c r="BUO14">
        <f t="shared" ca="1" si="276"/>
        <v>1</v>
      </c>
      <c r="BUP14">
        <f t="shared" ca="1" si="276"/>
        <v>1</v>
      </c>
      <c r="BUQ14">
        <f t="shared" ca="1" si="276"/>
        <v>1</v>
      </c>
      <c r="BUR14">
        <f t="shared" ca="1" si="276"/>
        <v>1</v>
      </c>
      <c r="BUS14">
        <f t="shared" ca="1" si="276"/>
        <v>1</v>
      </c>
      <c r="BUT14">
        <f t="shared" ca="1" si="276"/>
        <v>1</v>
      </c>
      <c r="BUU14">
        <f t="shared" ca="1" si="276"/>
        <v>1</v>
      </c>
      <c r="BUV14">
        <f t="shared" ca="1" si="276"/>
        <v>1</v>
      </c>
      <c r="BUW14">
        <f t="shared" ca="1" si="276"/>
        <v>1</v>
      </c>
      <c r="BUX14">
        <f t="shared" ca="1" si="276"/>
        <v>1</v>
      </c>
      <c r="BUY14">
        <f t="shared" ref="BUY14:BXJ14" ca="1" si="277">$B14+IF(BUY$7&lt;OEn_high_before_low_ns,1,IF(BUY$7&lt;OEn_off_time_ns,0,1))</f>
        <v>1</v>
      </c>
      <c r="BUZ14">
        <f t="shared" ca="1" si="277"/>
        <v>1</v>
      </c>
      <c r="BVA14">
        <f t="shared" ca="1" si="277"/>
        <v>1</v>
      </c>
      <c r="BVB14">
        <f t="shared" ca="1" si="277"/>
        <v>1</v>
      </c>
      <c r="BVC14">
        <f t="shared" ca="1" si="277"/>
        <v>1</v>
      </c>
      <c r="BVD14">
        <f t="shared" ca="1" si="277"/>
        <v>1</v>
      </c>
      <c r="BVE14">
        <f t="shared" ca="1" si="277"/>
        <v>1</v>
      </c>
      <c r="BVF14">
        <f t="shared" ca="1" si="277"/>
        <v>1</v>
      </c>
      <c r="BVG14">
        <f t="shared" ca="1" si="277"/>
        <v>1</v>
      </c>
      <c r="BVH14">
        <f t="shared" ca="1" si="277"/>
        <v>1</v>
      </c>
      <c r="BVI14">
        <f t="shared" ca="1" si="277"/>
        <v>1</v>
      </c>
      <c r="BVJ14">
        <f t="shared" ca="1" si="277"/>
        <v>1</v>
      </c>
      <c r="BVK14">
        <f t="shared" ca="1" si="277"/>
        <v>1</v>
      </c>
      <c r="BVL14">
        <f t="shared" ca="1" si="277"/>
        <v>1</v>
      </c>
      <c r="BVM14">
        <f t="shared" ca="1" si="277"/>
        <v>1</v>
      </c>
      <c r="BVN14">
        <f t="shared" ca="1" si="277"/>
        <v>1</v>
      </c>
      <c r="BVO14">
        <f t="shared" ca="1" si="277"/>
        <v>1</v>
      </c>
      <c r="BVP14">
        <f t="shared" ca="1" si="277"/>
        <v>1</v>
      </c>
      <c r="BVQ14">
        <f t="shared" ca="1" si="277"/>
        <v>1</v>
      </c>
      <c r="BVR14">
        <f t="shared" ca="1" si="277"/>
        <v>1</v>
      </c>
      <c r="BVS14">
        <f t="shared" ca="1" si="277"/>
        <v>1</v>
      </c>
      <c r="BVT14">
        <f t="shared" ca="1" si="277"/>
        <v>1</v>
      </c>
      <c r="BVU14">
        <f t="shared" ca="1" si="277"/>
        <v>1</v>
      </c>
      <c r="BVV14">
        <f t="shared" ca="1" si="277"/>
        <v>1</v>
      </c>
      <c r="BVW14">
        <f t="shared" ca="1" si="277"/>
        <v>1</v>
      </c>
      <c r="BVX14">
        <f t="shared" ca="1" si="277"/>
        <v>1</v>
      </c>
      <c r="BVY14">
        <f t="shared" ca="1" si="277"/>
        <v>1</v>
      </c>
      <c r="BVZ14">
        <f t="shared" ca="1" si="277"/>
        <v>1</v>
      </c>
      <c r="BWA14">
        <f t="shared" ca="1" si="277"/>
        <v>1</v>
      </c>
      <c r="BWB14">
        <f t="shared" ca="1" si="277"/>
        <v>1</v>
      </c>
      <c r="BWC14">
        <f t="shared" ca="1" si="277"/>
        <v>1</v>
      </c>
      <c r="BWD14">
        <f t="shared" ca="1" si="277"/>
        <v>1</v>
      </c>
      <c r="BWE14">
        <f t="shared" ca="1" si="277"/>
        <v>1</v>
      </c>
      <c r="BWF14">
        <f t="shared" ca="1" si="277"/>
        <v>1</v>
      </c>
      <c r="BWG14">
        <f t="shared" ca="1" si="277"/>
        <v>1</v>
      </c>
      <c r="BWH14">
        <f t="shared" ca="1" si="277"/>
        <v>1</v>
      </c>
      <c r="BWI14">
        <f t="shared" ca="1" si="277"/>
        <v>1</v>
      </c>
      <c r="BWJ14">
        <f t="shared" ca="1" si="277"/>
        <v>1</v>
      </c>
      <c r="BWK14">
        <f t="shared" ca="1" si="277"/>
        <v>1</v>
      </c>
      <c r="BWL14">
        <f t="shared" ca="1" si="277"/>
        <v>1</v>
      </c>
      <c r="BWM14">
        <f t="shared" ca="1" si="277"/>
        <v>1</v>
      </c>
      <c r="BWN14">
        <f t="shared" ca="1" si="277"/>
        <v>1</v>
      </c>
      <c r="BWO14">
        <f t="shared" ca="1" si="277"/>
        <v>1</v>
      </c>
      <c r="BWP14">
        <f t="shared" ca="1" si="277"/>
        <v>1</v>
      </c>
      <c r="BWQ14">
        <f t="shared" ca="1" si="277"/>
        <v>1</v>
      </c>
      <c r="BWR14">
        <f t="shared" ca="1" si="277"/>
        <v>1</v>
      </c>
      <c r="BWS14">
        <f t="shared" ca="1" si="277"/>
        <v>1</v>
      </c>
      <c r="BWT14">
        <f t="shared" ca="1" si="277"/>
        <v>1</v>
      </c>
      <c r="BWU14">
        <f t="shared" ca="1" si="277"/>
        <v>1</v>
      </c>
      <c r="BWV14">
        <f t="shared" ca="1" si="277"/>
        <v>1</v>
      </c>
      <c r="BWW14">
        <f t="shared" ca="1" si="277"/>
        <v>1</v>
      </c>
      <c r="BWX14">
        <f t="shared" ca="1" si="277"/>
        <v>1</v>
      </c>
      <c r="BWY14">
        <f t="shared" ca="1" si="277"/>
        <v>1</v>
      </c>
      <c r="BWZ14">
        <f t="shared" ca="1" si="277"/>
        <v>1</v>
      </c>
      <c r="BXA14">
        <f t="shared" ca="1" si="277"/>
        <v>1</v>
      </c>
      <c r="BXB14">
        <f t="shared" ca="1" si="277"/>
        <v>1</v>
      </c>
      <c r="BXC14">
        <f t="shared" ca="1" si="277"/>
        <v>1</v>
      </c>
      <c r="BXD14">
        <f t="shared" ca="1" si="277"/>
        <v>1</v>
      </c>
      <c r="BXE14">
        <f t="shared" ca="1" si="277"/>
        <v>1</v>
      </c>
      <c r="BXF14">
        <f t="shared" ca="1" si="277"/>
        <v>1</v>
      </c>
      <c r="BXG14">
        <f t="shared" ca="1" si="277"/>
        <v>1</v>
      </c>
      <c r="BXH14">
        <f t="shared" ca="1" si="277"/>
        <v>1</v>
      </c>
      <c r="BXI14">
        <f t="shared" ca="1" si="277"/>
        <v>1</v>
      </c>
      <c r="BXJ14">
        <f t="shared" ca="1" si="277"/>
        <v>1</v>
      </c>
      <c r="BXK14">
        <f t="shared" ref="BXK14:BZV14" ca="1" si="278">$B14+IF(BXK$7&lt;OEn_high_before_low_ns,1,IF(BXK$7&lt;OEn_off_time_ns,0,1))</f>
        <v>1</v>
      </c>
      <c r="BXL14">
        <f t="shared" ca="1" si="278"/>
        <v>1</v>
      </c>
      <c r="BXM14">
        <f t="shared" ca="1" si="278"/>
        <v>1</v>
      </c>
      <c r="BXN14">
        <f t="shared" ca="1" si="278"/>
        <v>1</v>
      </c>
      <c r="BXO14">
        <f t="shared" ca="1" si="278"/>
        <v>1</v>
      </c>
      <c r="BXP14">
        <f t="shared" ca="1" si="278"/>
        <v>1</v>
      </c>
      <c r="BXQ14">
        <f t="shared" ca="1" si="278"/>
        <v>1</v>
      </c>
      <c r="BXR14">
        <f t="shared" ca="1" si="278"/>
        <v>1</v>
      </c>
      <c r="BXS14">
        <f t="shared" ca="1" si="278"/>
        <v>1</v>
      </c>
      <c r="BXT14">
        <f t="shared" ca="1" si="278"/>
        <v>1</v>
      </c>
      <c r="BXU14">
        <f t="shared" ca="1" si="278"/>
        <v>1</v>
      </c>
      <c r="BXV14">
        <f t="shared" ca="1" si="278"/>
        <v>1</v>
      </c>
      <c r="BXW14">
        <f t="shared" ca="1" si="278"/>
        <v>1</v>
      </c>
      <c r="BXX14">
        <f t="shared" ca="1" si="278"/>
        <v>1</v>
      </c>
      <c r="BXY14">
        <f t="shared" ca="1" si="278"/>
        <v>1</v>
      </c>
      <c r="BXZ14">
        <f t="shared" ca="1" si="278"/>
        <v>1</v>
      </c>
      <c r="BYA14">
        <f t="shared" ca="1" si="278"/>
        <v>1</v>
      </c>
      <c r="BYB14">
        <f t="shared" ca="1" si="278"/>
        <v>1</v>
      </c>
      <c r="BYC14">
        <f t="shared" ca="1" si="278"/>
        <v>1</v>
      </c>
      <c r="BYD14">
        <f t="shared" ca="1" si="278"/>
        <v>1</v>
      </c>
      <c r="BYE14">
        <f t="shared" ca="1" si="278"/>
        <v>1</v>
      </c>
      <c r="BYF14">
        <f t="shared" ca="1" si="278"/>
        <v>1</v>
      </c>
      <c r="BYG14">
        <f t="shared" ca="1" si="278"/>
        <v>1</v>
      </c>
      <c r="BYH14">
        <f t="shared" ca="1" si="278"/>
        <v>1</v>
      </c>
      <c r="BYI14">
        <f t="shared" ca="1" si="278"/>
        <v>1</v>
      </c>
      <c r="BYJ14">
        <f t="shared" ca="1" si="278"/>
        <v>1</v>
      </c>
      <c r="BYK14">
        <f t="shared" ca="1" si="278"/>
        <v>1</v>
      </c>
      <c r="BYL14">
        <f t="shared" ca="1" si="278"/>
        <v>1</v>
      </c>
      <c r="BYM14">
        <f t="shared" ca="1" si="278"/>
        <v>1</v>
      </c>
      <c r="BYN14">
        <f t="shared" ca="1" si="278"/>
        <v>1</v>
      </c>
      <c r="BYO14">
        <f t="shared" ca="1" si="278"/>
        <v>1</v>
      </c>
      <c r="BYP14">
        <f t="shared" ca="1" si="278"/>
        <v>1</v>
      </c>
      <c r="BYQ14">
        <f t="shared" ca="1" si="278"/>
        <v>1</v>
      </c>
      <c r="BYR14">
        <f t="shared" ca="1" si="278"/>
        <v>1</v>
      </c>
      <c r="BYS14">
        <f t="shared" ca="1" si="278"/>
        <v>1</v>
      </c>
      <c r="BYT14">
        <f t="shared" ca="1" si="278"/>
        <v>1</v>
      </c>
      <c r="BYU14">
        <f t="shared" ca="1" si="278"/>
        <v>1</v>
      </c>
      <c r="BYV14">
        <f t="shared" ca="1" si="278"/>
        <v>1</v>
      </c>
      <c r="BYW14">
        <f t="shared" ca="1" si="278"/>
        <v>1</v>
      </c>
      <c r="BYX14">
        <f t="shared" ca="1" si="278"/>
        <v>1</v>
      </c>
      <c r="BYY14">
        <f t="shared" ca="1" si="278"/>
        <v>1</v>
      </c>
      <c r="BYZ14">
        <f t="shared" ca="1" si="278"/>
        <v>1</v>
      </c>
      <c r="BZA14">
        <f t="shared" ca="1" si="278"/>
        <v>1</v>
      </c>
      <c r="BZB14">
        <f t="shared" ca="1" si="278"/>
        <v>1</v>
      </c>
      <c r="BZC14">
        <f t="shared" ca="1" si="278"/>
        <v>1</v>
      </c>
      <c r="BZD14">
        <f t="shared" ca="1" si="278"/>
        <v>1</v>
      </c>
      <c r="BZE14">
        <f t="shared" ca="1" si="278"/>
        <v>1</v>
      </c>
      <c r="BZF14">
        <f t="shared" ca="1" si="278"/>
        <v>1</v>
      </c>
      <c r="BZG14">
        <f t="shared" ca="1" si="278"/>
        <v>1</v>
      </c>
      <c r="BZH14">
        <f t="shared" ca="1" si="278"/>
        <v>1</v>
      </c>
      <c r="BZI14">
        <f t="shared" ca="1" si="278"/>
        <v>1</v>
      </c>
      <c r="BZJ14">
        <f t="shared" ca="1" si="278"/>
        <v>1</v>
      </c>
      <c r="BZK14">
        <f t="shared" ca="1" si="278"/>
        <v>1</v>
      </c>
      <c r="BZL14">
        <f t="shared" ca="1" si="278"/>
        <v>1</v>
      </c>
      <c r="BZM14">
        <f t="shared" ca="1" si="278"/>
        <v>1</v>
      </c>
      <c r="BZN14">
        <f t="shared" ca="1" si="278"/>
        <v>1</v>
      </c>
      <c r="BZO14">
        <f t="shared" ca="1" si="278"/>
        <v>1</v>
      </c>
      <c r="BZP14">
        <f t="shared" ca="1" si="278"/>
        <v>1</v>
      </c>
      <c r="BZQ14">
        <f t="shared" ca="1" si="278"/>
        <v>1</v>
      </c>
      <c r="BZR14">
        <f t="shared" ca="1" si="278"/>
        <v>1</v>
      </c>
      <c r="BZS14">
        <f t="shared" ca="1" si="278"/>
        <v>1</v>
      </c>
      <c r="BZT14">
        <f t="shared" ca="1" si="278"/>
        <v>1</v>
      </c>
      <c r="BZU14">
        <f t="shared" ca="1" si="278"/>
        <v>1</v>
      </c>
      <c r="BZV14">
        <f t="shared" ca="1" si="278"/>
        <v>1</v>
      </c>
      <c r="BZW14">
        <f t="shared" ref="BZW14:CCH14" ca="1" si="279">$B14+IF(BZW$7&lt;OEn_high_before_low_ns,1,IF(BZW$7&lt;OEn_off_time_ns,0,1))</f>
        <v>1</v>
      </c>
      <c r="BZX14">
        <f t="shared" ca="1" si="279"/>
        <v>1</v>
      </c>
      <c r="BZY14">
        <f t="shared" ca="1" si="279"/>
        <v>1</v>
      </c>
      <c r="BZZ14">
        <f t="shared" ca="1" si="279"/>
        <v>1</v>
      </c>
      <c r="CAA14">
        <f t="shared" ca="1" si="279"/>
        <v>1</v>
      </c>
      <c r="CAB14">
        <f t="shared" ca="1" si="279"/>
        <v>1</v>
      </c>
      <c r="CAC14">
        <f t="shared" ca="1" si="279"/>
        <v>1</v>
      </c>
      <c r="CAD14">
        <f t="shared" ca="1" si="279"/>
        <v>1</v>
      </c>
      <c r="CAE14">
        <f t="shared" ca="1" si="279"/>
        <v>1</v>
      </c>
      <c r="CAF14">
        <f t="shared" ca="1" si="279"/>
        <v>1</v>
      </c>
      <c r="CAG14">
        <f t="shared" ca="1" si="279"/>
        <v>1</v>
      </c>
      <c r="CAH14">
        <f t="shared" ca="1" si="279"/>
        <v>1</v>
      </c>
      <c r="CAI14">
        <f t="shared" ca="1" si="279"/>
        <v>1</v>
      </c>
      <c r="CAJ14">
        <f t="shared" ca="1" si="279"/>
        <v>1</v>
      </c>
      <c r="CAK14">
        <f t="shared" ca="1" si="279"/>
        <v>1</v>
      </c>
      <c r="CAL14">
        <f t="shared" ca="1" si="279"/>
        <v>1</v>
      </c>
      <c r="CAM14">
        <f t="shared" ca="1" si="279"/>
        <v>1</v>
      </c>
      <c r="CAN14">
        <f t="shared" ca="1" si="279"/>
        <v>1</v>
      </c>
      <c r="CAO14">
        <f t="shared" ca="1" si="279"/>
        <v>1</v>
      </c>
      <c r="CAP14">
        <f t="shared" ca="1" si="279"/>
        <v>1</v>
      </c>
      <c r="CAQ14">
        <f t="shared" ca="1" si="279"/>
        <v>1</v>
      </c>
      <c r="CAR14">
        <f t="shared" ca="1" si="279"/>
        <v>1</v>
      </c>
      <c r="CAS14">
        <f t="shared" ca="1" si="279"/>
        <v>1</v>
      </c>
      <c r="CAT14">
        <f t="shared" ca="1" si="279"/>
        <v>1</v>
      </c>
      <c r="CAU14">
        <f t="shared" ca="1" si="279"/>
        <v>1</v>
      </c>
      <c r="CAV14">
        <f t="shared" ca="1" si="279"/>
        <v>1</v>
      </c>
      <c r="CAW14">
        <f t="shared" ca="1" si="279"/>
        <v>1</v>
      </c>
      <c r="CAX14">
        <f t="shared" ca="1" si="279"/>
        <v>1</v>
      </c>
      <c r="CAY14">
        <f t="shared" ca="1" si="279"/>
        <v>1</v>
      </c>
      <c r="CAZ14">
        <f t="shared" ca="1" si="279"/>
        <v>1</v>
      </c>
      <c r="CBA14">
        <f t="shared" ca="1" si="279"/>
        <v>1</v>
      </c>
      <c r="CBB14">
        <f t="shared" ca="1" si="279"/>
        <v>1</v>
      </c>
      <c r="CBC14">
        <f t="shared" ca="1" si="279"/>
        <v>1</v>
      </c>
      <c r="CBD14">
        <f t="shared" ca="1" si="279"/>
        <v>1</v>
      </c>
      <c r="CBE14">
        <f t="shared" ca="1" si="279"/>
        <v>1</v>
      </c>
      <c r="CBF14">
        <f t="shared" ca="1" si="279"/>
        <v>1</v>
      </c>
      <c r="CBG14">
        <f t="shared" ca="1" si="279"/>
        <v>1</v>
      </c>
      <c r="CBH14">
        <f t="shared" ca="1" si="279"/>
        <v>1</v>
      </c>
      <c r="CBI14">
        <f t="shared" ca="1" si="279"/>
        <v>1</v>
      </c>
      <c r="CBJ14">
        <f t="shared" ca="1" si="279"/>
        <v>1</v>
      </c>
      <c r="CBK14">
        <f t="shared" ca="1" si="279"/>
        <v>1</v>
      </c>
      <c r="CBL14">
        <f t="shared" ca="1" si="279"/>
        <v>1</v>
      </c>
      <c r="CBM14">
        <f t="shared" ca="1" si="279"/>
        <v>1</v>
      </c>
      <c r="CBN14">
        <f t="shared" ca="1" si="279"/>
        <v>1</v>
      </c>
      <c r="CBO14">
        <f t="shared" ca="1" si="279"/>
        <v>1</v>
      </c>
      <c r="CBP14">
        <f t="shared" ca="1" si="279"/>
        <v>1</v>
      </c>
      <c r="CBQ14">
        <f t="shared" ca="1" si="279"/>
        <v>1</v>
      </c>
      <c r="CBR14">
        <f t="shared" ca="1" si="279"/>
        <v>1</v>
      </c>
      <c r="CBS14">
        <f t="shared" ca="1" si="279"/>
        <v>1</v>
      </c>
      <c r="CBT14">
        <f t="shared" ca="1" si="279"/>
        <v>1</v>
      </c>
      <c r="CBU14">
        <f t="shared" ca="1" si="279"/>
        <v>1</v>
      </c>
      <c r="CBV14">
        <f t="shared" ca="1" si="279"/>
        <v>1</v>
      </c>
      <c r="CBW14">
        <f t="shared" ca="1" si="279"/>
        <v>1</v>
      </c>
      <c r="CBX14">
        <f t="shared" ca="1" si="279"/>
        <v>1</v>
      </c>
      <c r="CBY14">
        <f t="shared" ca="1" si="279"/>
        <v>1</v>
      </c>
      <c r="CBZ14">
        <f t="shared" ca="1" si="279"/>
        <v>1</v>
      </c>
      <c r="CCA14">
        <f t="shared" ca="1" si="279"/>
        <v>1</v>
      </c>
      <c r="CCB14">
        <f t="shared" ca="1" si="279"/>
        <v>1</v>
      </c>
      <c r="CCC14">
        <f t="shared" ca="1" si="279"/>
        <v>1</v>
      </c>
      <c r="CCD14">
        <f t="shared" ca="1" si="279"/>
        <v>1</v>
      </c>
      <c r="CCE14">
        <f t="shared" ca="1" si="279"/>
        <v>1</v>
      </c>
      <c r="CCF14">
        <f t="shared" ca="1" si="279"/>
        <v>1</v>
      </c>
      <c r="CCG14">
        <f t="shared" ca="1" si="279"/>
        <v>1</v>
      </c>
      <c r="CCH14">
        <f t="shared" ca="1" si="279"/>
        <v>1</v>
      </c>
      <c r="CCI14">
        <f t="shared" ref="CCI14:CET14" ca="1" si="280">$B14+IF(CCI$7&lt;OEn_high_before_low_ns,1,IF(CCI$7&lt;OEn_off_time_ns,0,1))</f>
        <v>1</v>
      </c>
      <c r="CCJ14">
        <f t="shared" ca="1" si="280"/>
        <v>1</v>
      </c>
      <c r="CCK14">
        <f t="shared" ca="1" si="280"/>
        <v>1</v>
      </c>
      <c r="CCL14">
        <f t="shared" ca="1" si="280"/>
        <v>1</v>
      </c>
      <c r="CCM14">
        <f t="shared" ca="1" si="280"/>
        <v>1</v>
      </c>
      <c r="CCN14">
        <f t="shared" ca="1" si="280"/>
        <v>1</v>
      </c>
      <c r="CCO14">
        <f t="shared" ca="1" si="280"/>
        <v>1</v>
      </c>
      <c r="CCP14">
        <f t="shared" ca="1" si="280"/>
        <v>1</v>
      </c>
      <c r="CCQ14">
        <f t="shared" ca="1" si="280"/>
        <v>1</v>
      </c>
      <c r="CCR14">
        <f t="shared" ca="1" si="280"/>
        <v>1</v>
      </c>
      <c r="CCS14">
        <f t="shared" ca="1" si="280"/>
        <v>1</v>
      </c>
      <c r="CCT14">
        <f t="shared" ca="1" si="280"/>
        <v>1</v>
      </c>
      <c r="CCU14">
        <f t="shared" ca="1" si="280"/>
        <v>1</v>
      </c>
      <c r="CCV14">
        <f t="shared" ca="1" si="280"/>
        <v>1</v>
      </c>
      <c r="CCW14">
        <f t="shared" ca="1" si="280"/>
        <v>1</v>
      </c>
      <c r="CCX14">
        <f t="shared" ca="1" si="280"/>
        <v>1</v>
      </c>
      <c r="CCY14">
        <f t="shared" ca="1" si="280"/>
        <v>1</v>
      </c>
      <c r="CCZ14">
        <f t="shared" ca="1" si="280"/>
        <v>1</v>
      </c>
      <c r="CDA14">
        <f t="shared" ca="1" si="280"/>
        <v>1</v>
      </c>
      <c r="CDB14">
        <f t="shared" ca="1" si="280"/>
        <v>1</v>
      </c>
      <c r="CDC14">
        <f t="shared" ca="1" si="280"/>
        <v>1</v>
      </c>
      <c r="CDD14">
        <f t="shared" ca="1" si="280"/>
        <v>1</v>
      </c>
      <c r="CDE14">
        <f t="shared" ca="1" si="280"/>
        <v>1</v>
      </c>
      <c r="CDF14">
        <f t="shared" ca="1" si="280"/>
        <v>1</v>
      </c>
      <c r="CDG14">
        <f t="shared" ca="1" si="280"/>
        <v>1</v>
      </c>
      <c r="CDH14">
        <f t="shared" ca="1" si="280"/>
        <v>1</v>
      </c>
      <c r="CDI14">
        <f t="shared" ca="1" si="280"/>
        <v>1</v>
      </c>
      <c r="CDJ14">
        <f t="shared" ca="1" si="280"/>
        <v>1</v>
      </c>
      <c r="CDK14">
        <f t="shared" ca="1" si="280"/>
        <v>1</v>
      </c>
      <c r="CDL14">
        <f t="shared" ca="1" si="280"/>
        <v>1</v>
      </c>
      <c r="CDM14">
        <f t="shared" ca="1" si="280"/>
        <v>1</v>
      </c>
      <c r="CDN14">
        <f t="shared" ca="1" si="280"/>
        <v>1</v>
      </c>
      <c r="CDO14">
        <f t="shared" ca="1" si="280"/>
        <v>1</v>
      </c>
      <c r="CDP14">
        <f t="shared" ca="1" si="280"/>
        <v>1</v>
      </c>
      <c r="CDQ14">
        <f t="shared" ca="1" si="280"/>
        <v>1</v>
      </c>
      <c r="CDR14">
        <f t="shared" ca="1" si="280"/>
        <v>1</v>
      </c>
      <c r="CDS14">
        <f t="shared" ca="1" si="280"/>
        <v>1</v>
      </c>
      <c r="CDT14">
        <f t="shared" ca="1" si="280"/>
        <v>1</v>
      </c>
      <c r="CDU14">
        <f t="shared" ca="1" si="280"/>
        <v>1</v>
      </c>
      <c r="CDV14">
        <f t="shared" ca="1" si="280"/>
        <v>1</v>
      </c>
      <c r="CDW14">
        <f t="shared" ca="1" si="280"/>
        <v>1</v>
      </c>
      <c r="CDX14">
        <f t="shared" ca="1" si="280"/>
        <v>1</v>
      </c>
      <c r="CDY14">
        <f t="shared" ca="1" si="280"/>
        <v>1</v>
      </c>
      <c r="CDZ14">
        <f t="shared" ca="1" si="280"/>
        <v>1</v>
      </c>
      <c r="CEA14">
        <f t="shared" ca="1" si="280"/>
        <v>1</v>
      </c>
      <c r="CEB14">
        <f t="shared" ca="1" si="280"/>
        <v>1</v>
      </c>
      <c r="CEC14">
        <f t="shared" ca="1" si="280"/>
        <v>1</v>
      </c>
      <c r="CED14">
        <f t="shared" ca="1" si="280"/>
        <v>1</v>
      </c>
      <c r="CEE14">
        <f t="shared" ca="1" si="280"/>
        <v>1</v>
      </c>
      <c r="CEF14">
        <f t="shared" ca="1" si="280"/>
        <v>1</v>
      </c>
      <c r="CEG14">
        <f t="shared" ca="1" si="280"/>
        <v>1</v>
      </c>
      <c r="CEH14">
        <f t="shared" ca="1" si="280"/>
        <v>1</v>
      </c>
      <c r="CEI14">
        <f t="shared" ca="1" si="280"/>
        <v>1</v>
      </c>
      <c r="CEJ14">
        <f t="shared" ca="1" si="280"/>
        <v>1</v>
      </c>
      <c r="CEK14">
        <f t="shared" ca="1" si="280"/>
        <v>1</v>
      </c>
      <c r="CEL14">
        <f t="shared" ca="1" si="280"/>
        <v>1</v>
      </c>
      <c r="CEM14">
        <f t="shared" ca="1" si="280"/>
        <v>1</v>
      </c>
      <c r="CEN14">
        <f t="shared" ca="1" si="280"/>
        <v>1</v>
      </c>
      <c r="CEO14">
        <f t="shared" ca="1" si="280"/>
        <v>1</v>
      </c>
      <c r="CEP14">
        <f t="shared" ca="1" si="280"/>
        <v>1</v>
      </c>
      <c r="CEQ14">
        <f t="shared" ca="1" si="280"/>
        <v>1</v>
      </c>
      <c r="CER14">
        <f t="shared" ca="1" si="280"/>
        <v>1</v>
      </c>
      <c r="CES14">
        <f t="shared" ca="1" si="280"/>
        <v>1</v>
      </c>
      <c r="CET14">
        <f t="shared" ca="1" si="280"/>
        <v>1</v>
      </c>
      <c r="CEU14">
        <f t="shared" ref="CEU14:CHF14" ca="1" si="281">$B14+IF(CEU$7&lt;OEn_high_before_low_ns,1,IF(CEU$7&lt;OEn_off_time_ns,0,1))</f>
        <v>1</v>
      </c>
      <c r="CEV14">
        <f t="shared" ca="1" si="281"/>
        <v>1</v>
      </c>
      <c r="CEW14">
        <f t="shared" ca="1" si="281"/>
        <v>1</v>
      </c>
      <c r="CEX14">
        <f t="shared" ca="1" si="281"/>
        <v>1</v>
      </c>
      <c r="CEY14">
        <f t="shared" ca="1" si="281"/>
        <v>1</v>
      </c>
      <c r="CEZ14">
        <f t="shared" ca="1" si="281"/>
        <v>1</v>
      </c>
      <c r="CFA14">
        <f t="shared" ca="1" si="281"/>
        <v>1</v>
      </c>
      <c r="CFB14">
        <f t="shared" ca="1" si="281"/>
        <v>1</v>
      </c>
      <c r="CFC14">
        <f t="shared" ca="1" si="281"/>
        <v>1</v>
      </c>
      <c r="CFD14">
        <f t="shared" ca="1" si="281"/>
        <v>1</v>
      </c>
      <c r="CFE14">
        <f t="shared" ca="1" si="281"/>
        <v>1</v>
      </c>
      <c r="CFF14">
        <f t="shared" ca="1" si="281"/>
        <v>1</v>
      </c>
      <c r="CFG14">
        <f t="shared" ca="1" si="281"/>
        <v>1</v>
      </c>
      <c r="CFH14">
        <f t="shared" ca="1" si="281"/>
        <v>1</v>
      </c>
      <c r="CFI14">
        <f t="shared" ca="1" si="281"/>
        <v>1</v>
      </c>
      <c r="CFJ14">
        <f t="shared" ca="1" si="281"/>
        <v>1</v>
      </c>
      <c r="CFK14">
        <f t="shared" ca="1" si="281"/>
        <v>1</v>
      </c>
      <c r="CFL14">
        <f t="shared" ca="1" si="281"/>
        <v>1</v>
      </c>
      <c r="CFM14">
        <f t="shared" ca="1" si="281"/>
        <v>1</v>
      </c>
      <c r="CFN14">
        <f t="shared" ca="1" si="281"/>
        <v>1</v>
      </c>
      <c r="CFO14">
        <f t="shared" ca="1" si="281"/>
        <v>1</v>
      </c>
      <c r="CFP14">
        <f t="shared" ca="1" si="281"/>
        <v>1</v>
      </c>
      <c r="CFQ14">
        <f t="shared" ca="1" si="281"/>
        <v>1</v>
      </c>
      <c r="CFR14">
        <f t="shared" ca="1" si="281"/>
        <v>1</v>
      </c>
      <c r="CFS14">
        <f t="shared" ca="1" si="281"/>
        <v>1</v>
      </c>
      <c r="CFT14">
        <f t="shared" ca="1" si="281"/>
        <v>1</v>
      </c>
      <c r="CFU14">
        <f t="shared" ca="1" si="281"/>
        <v>1</v>
      </c>
      <c r="CFV14">
        <f t="shared" ca="1" si="281"/>
        <v>1</v>
      </c>
      <c r="CFW14">
        <f t="shared" ca="1" si="281"/>
        <v>1</v>
      </c>
      <c r="CFX14">
        <f t="shared" ca="1" si="281"/>
        <v>1</v>
      </c>
      <c r="CFY14">
        <f t="shared" ca="1" si="281"/>
        <v>1</v>
      </c>
      <c r="CFZ14">
        <f t="shared" ca="1" si="281"/>
        <v>1</v>
      </c>
      <c r="CGA14">
        <f t="shared" ca="1" si="281"/>
        <v>1</v>
      </c>
      <c r="CGB14">
        <f t="shared" ca="1" si="281"/>
        <v>1</v>
      </c>
      <c r="CGC14">
        <f t="shared" ca="1" si="281"/>
        <v>1</v>
      </c>
      <c r="CGD14">
        <f t="shared" ca="1" si="281"/>
        <v>1</v>
      </c>
      <c r="CGE14">
        <f t="shared" ca="1" si="281"/>
        <v>1</v>
      </c>
      <c r="CGF14">
        <f t="shared" ca="1" si="281"/>
        <v>1</v>
      </c>
      <c r="CGG14">
        <f t="shared" ca="1" si="281"/>
        <v>1</v>
      </c>
      <c r="CGH14">
        <f t="shared" ca="1" si="281"/>
        <v>1</v>
      </c>
      <c r="CGI14">
        <f t="shared" ca="1" si="281"/>
        <v>1</v>
      </c>
      <c r="CGJ14">
        <f t="shared" ca="1" si="281"/>
        <v>1</v>
      </c>
      <c r="CGK14">
        <f t="shared" ca="1" si="281"/>
        <v>1</v>
      </c>
      <c r="CGL14">
        <f t="shared" ca="1" si="281"/>
        <v>1</v>
      </c>
      <c r="CGM14">
        <f t="shared" ca="1" si="281"/>
        <v>1</v>
      </c>
      <c r="CGN14">
        <f t="shared" ca="1" si="281"/>
        <v>1</v>
      </c>
      <c r="CGO14">
        <f t="shared" ca="1" si="281"/>
        <v>1</v>
      </c>
      <c r="CGP14">
        <f t="shared" ca="1" si="281"/>
        <v>1</v>
      </c>
      <c r="CGQ14">
        <f t="shared" ca="1" si="281"/>
        <v>1</v>
      </c>
      <c r="CGR14">
        <f t="shared" ca="1" si="281"/>
        <v>1</v>
      </c>
      <c r="CGS14">
        <f t="shared" ca="1" si="281"/>
        <v>1</v>
      </c>
      <c r="CGT14">
        <f t="shared" ca="1" si="281"/>
        <v>1</v>
      </c>
      <c r="CGU14">
        <f t="shared" ca="1" si="281"/>
        <v>1</v>
      </c>
      <c r="CGV14">
        <f t="shared" ca="1" si="281"/>
        <v>1</v>
      </c>
      <c r="CGW14">
        <f t="shared" ca="1" si="281"/>
        <v>1</v>
      </c>
      <c r="CGX14">
        <f t="shared" ca="1" si="281"/>
        <v>1</v>
      </c>
      <c r="CGY14">
        <f t="shared" ca="1" si="281"/>
        <v>1</v>
      </c>
      <c r="CGZ14">
        <f t="shared" ca="1" si="281"/>
        <v>1</v>
      </c>
      <c r="CHA14">
        <f t="shared" ca="1" si="281"/>
        <v>1</v>
      </c>
      <c r="CHB14">
        <f t="shared" ca="1" si="281"/>
        <v>1</v>
      </c>
      <c r="CHC14">
        <f t="shared" ca="1" si="281"/>
        <v>1</v>
      </c>
      <c r="CHD14">
        <f t="shared" ca="1" si="281"/>
        <v>1</v>
      </c>
      <c r="CHE14">
        <f t="shared" ca="1" si="281"/>
        <v>1</v>
      </c>
      <c r="CHF14">
        <f t="shared" ca="1" si="281"/>
        <v>1</v>
      </c>
      <c r="CHG14">
        <f t="shared" ref="CHG14:CJR14" ca="1" si="282">$B14+IF(CHG$7&lt;OEn_high_before_low_ns,1,IF(CHG$7&lt;OEn_off_time_ns,0,1))</f>
        <v>1</v>
      </c>
      <c r="CHH14">
        <f t="shared" ca="1" si="282"/>
        <v>1</v>
      </c>
      <c r="CHI14">
        <f t="shared" ca="1" si="282"/>
        <v>1</v>
      </c>
      <c r="CHJ14">
        <f t="shared" ca="1" si="282"/>
        <v>1</v>
      </c>
      <c r="CHK14">
        <f t="shared" ca="1" si="282"/>
        <v>1</v>
      </c>
      <c r="CHL14">
        <f t="shared" ca="1" si="282"/>
        <v>1</v>
      </c>
      <c r="CHM14">
        <f t="shared" ca="1" si="282"/>
        <v>1</v>
      </c>
      <c r="CHN14">
        <f t="shared" ca="1" si="282"/>
        <v>1</v>
      </c>
      <c r="CHO14">
        <f t="shared" ca="1" si="282"/>
        <v>1</v>
      </c>
      <c r="CHP14">
        <f t="shared" ca="1" si="282"/>
        <v>1</v>
      </c>
      <c r="CHQ14">
        <f t="shared" ca="1" si="282"/>
        <v>1</v>
      </c>
      <c r="CHR14">
        <f t="shared" ca="1" si="282"/>
        <v>1</v>
      </c>
      <c r="CHS14">
        <f t="shared" ca="1" si="282"/>
        <v>1</v>
      </c>
      <c r="CHT14">
        <f t="shared" ca="1" si="282"/>
        <v>1</v>
      </c>
      <c r="CHU14">
        <f t="shared" ca="1" si="282"/>
        <v>1</v>
      </c>
      <c r="CHV14">
        <f t="shared" ca="1" si="282"/>
        <v>1</v>
      </c>
      <c r="CHW14">
        <f t="shared" ca="1" si="282"/>
        <v>1</v>
      </c>
      <c r="CHX14">
        <f t="shared" ca="1" si="282"/>
        <v>1</v>
      </c>
      <c r="CHY14">
        <f t="shared" ca="1" si="282"/>
        <v>1</v>
      </c>
      <c r="CHZ14">
        <f t="shared" ca="1" si="282"/>
        <v>1</v>
      </c>
      <c r="CIA14">
        <f t="shared" ca="1" si="282"/>
        <v>1</v>
      </c>
      <c r="CIB14">
        <f t="shared" ca="1" si="282"/>
        <v>1</v>
      </c>
      <c r="CIC14">
        <f t="shared" ca="1" si="282"/>
        <v>1</v>
      </c>
      <c r="CID14">
        <f t="shared" ca="1" si="282"/>
        <v>1</v>
      </c>
      <c r="CIE14">
        <f t="shared" ca="1" si="282"/>
        <v>1</v>
      </c>
      <c r="CIF14">
        <f t="shared" ca="1" si="282"/>
        <v>1</v>
      </c>
      <c r="CIG14">
        <f t="shared" ca="1" si="282"/>
        <v>1</v>
      </c>
      <c r="CIH14">
        <f t="shared" ca="1" si="282"/>
        <v>1</v>
      </c>
      <c r="CII14">
        <f t="shared" ca="1" si="282"/>
        <v>1</v>
      </c>
      <c r="CIJ14">
        <f t="shared" ca="1" si="282"/>
        <v>1</v>
      </c>
      <c r="CIK14">
        <f t="shared" ca="1" si="282"/>
        <v>1</v>
      </c>
      <c r="CIL14">
        <f t="shared" ca="1" si="282"/>
        <v>1</v>
      </c>
      <c r="CIM14">
        <f t="shared" ca="1" si="282"/>
        <v>1</v>
      </c>
      <c r="CIN14">
        <f t="shared" ca="1" si="282"/>
        <v>1</v>
      </c>
      <c r="CIO14">
        <f t="shared" ca="1" si="282"/>
        <v>1</v>
      </c>
      <c r="CIP14">
        <f t="shared" ca="1" si="282"/>
        <v>1</v>
      </c>
      <c r="CIQ14">
        <f t="shared" ca="1" si="282"/>
        <v>1</v>
      </c>
      <c r="CIR14">
        <f t="shared" ca="1" si="282"/>
        <v>1</v>
      </c>
      <c r="CIS14">
        <f t="shared" ca="1" si="282"/>
        <v>1</v>
      </c>
      <c r="CIT14">
        <f t="shared" ca="1" si="282"/>
        <v>1</v>
      </c>
      <c r="CIU14">
        <f t="shared" ca="1" si="282"/>
        <v>1</v>
      </c>
      <c r="CIV14">
        <f t="shared" ca="1" si="282"/>
        <v>1</v>
      </c>
      <c r="CIW14">
        <f t="shared" ca="1" si="282"/>
        <v>1</v>
      </c>
      <c r="CIX14">
        <f t="shared" ca="1" si="282"/>
        <v>1</v>
      </c>
      <c r="CIY14">
        <f t="shared" ca="1" si="282"/>
        <v>1</v>
      </c>
      <c r="CIZ14">
        <f t="shared" ca="1" si="282"/>
        <v>1</v>
      </c>
      <c r="CJA14">
        <f t="shared" ca="1" si="282"/>
        <v>1</v>
      </c>
      <c r="CJB14">
        <f t="shared" ca="1" si="282"/>
        <v>1</v>
      </c>
      <c r="CJC14">
        <f t="shared" ca="1" si="282"/>
        <v>1</v>
      </c>
      <c r="CJD14">
        <f t="shared" ca="1" si="282"/>
        <v>1</v>
      </c>
      <c r="CJE14">
        <f t="shared" ca="1" si="282"/>
        <v>1</v>
      </c>
      <c r="CJF14">
        <f t="shared" ca="1" si="282"/>
        <v>1</v>
      </c>
      <c r="CJG14">
        <f t="shared" ca="1" si="282"/>
        <v>1</v>
      </c>
      <c r="CJH14">
        <f t="shared" ca="1" si="282"/>
        <v>1</v>
      </c>
      <c r="CJI14">
        <f t="shared" ca="1" si="282"/>
        <v>1</v>
      </c>
      <c r="CJJ14">
        <f t="shared" ca="1" si="282"/>
        <v>1</v>
      </c>
      <c r="CJK14">
        <f t="shared" ca="1" si="282"/>
        <v>1</v>
      </c>
      <c r="CJL14">
        <f t="shared" ca="1" si="282"/>
        <v>1</v>
      </c>
      <c r="CJM14">
        <f t="shared" ca="1" si="282"/>
        <v>1</v>
      </c>
      <c r="CJN14">
        <f t="shared" ca="1" si="282"/>
        <v>1</v>
      </c>
      <c r="CJO14">
        <f t="shared" ca="1" si="282"/>
        <v>1</v>
      </c>
      <c r="CJP14">
        <f t="shared" ca="1" si="282"/>
        <v>1</v>
      </c>
      <c r="CJQ14">
        <f t="shared" ca="1" si="282"/>
        <v>1</v>
      </c>
      <c r="CJR14">
        <f t="shared" ca="1" si="282"/>
        <v>1</v>
      </c>
      <c r="CJS14">
        <f t="shared" ref="CJS14:CMD14" ca="1" si="283">$B14+IF(CJS$7&lt;OEn_high_before_low_ns,1,IF(CJS$7&lt;OEn_off_time_ns,0,1))</f>
        <v>1</v>
      </c>
      <c r="CJT14">
        <f t="shared" ca="1" si="283"/>
        <v>1</v>
      </c>
      <c r="CJU14">
        <f t="shared" ca="1" si="283"/>
        <v>1</v>
      </c>
      <c r="CJV14">
        <f t="shared" ca="1" si="283"/>
        <v>1</v>
      </c>
      <c r="CJW14">
        <f t="shared" ca="1" si="283"/>
        <v>1</v>
      </c>
      <c r="CJX14">
        <f t="shared" ca="1" si="283"/>
        <v>1</v>
      </c>
      <c r="CJY14">
        <f t="shared" ca="1" si="283"/>
        <v>1</v>
      </c>
      <c r="CJZ14">
        <f t="shared" ca="1" si="283"/>
        <v>1</v>
      </c>
      <c r="CKA14">
        <f t="shared" ca="1" si="283"/>
        <v>1</v>
      </c>
      <c r="CKB14">
        <f t="shared" ca="1" si="283"/>
        <v>1</v>
      </c>
      <c r="CKC14">
        <f t="shared" ca="1" si="283"/>
        <v>1</v>
      </c>
      <c r="CKD14">
        <f t="shared" ca="1" si="283"/>
        <v>1</v>
      </c>
      <c r="CKE14">
        <f t="shared" ca="1" si="283"/>
        <v>1</v>
      </c>
      <c r="CKF14">
        <f t="shared" ca="1" si="283"/>
        <v>1</v>
      </c>
      <c r="CKG14">
        <f t="shared" ca="1" si="283"/>
        <v>1</v>
      </c>
      <c r="CKH14">
        <f t="shared" ca="1" si="283"/>
        <v>1</v>
      </c>
      <c r="CKI14">
        <f t="shared" ca="1" si="283"/>
        <v>1</v>
      </c>
      <c r="CKJ14">
        <f t="shared" ca="1" si="283"/>
        <v>1</v>
      </c>
      <c r="CKK14">
        <f t="shared" ca="1" si="283"/>
        <v>1</v>
      </c>
      <c r="CKL14">
        <f t="shared" ca="1" si="283"/>
        <v>1</v>
      </c>
      <c r="CKM14">
        <f t="shared" ca="1" si="283"/>
        <v>1</v>
      </c>
      <c r="CKN14">
        <f t="shared" ca="1" si="283"/>
        <v>1</v>
      </c>
      <c r="CKO14">
        <f t="shared" ca="1" si="283"/>
        <v>1</v>
      </c>
      <c r="CKP14">
        <f t="shared" ca="1" si="283"/>
        <v>1</v>
      </c>
      <c r="CKQ14">
        <f t="shared" ca="1" si="283"/>
        <v>1</v>
      </c>
      <c r="CKR14">
        <f t="shared" ca="1" si="283"/>
        <v>1</v>
      </c>
      <c r="CKS14">
        <f t="shared" ca="1" si="283"/>
        <v>1</v>
      </c>
      <c r="CKT14">
        <f t="shared" ca="1" si="283"/>
        <v>1</v>
      </c>
      <c r="CKU14">
        <f t="shared" ca="1" si="283"/>
        <v>1</v>
      </c>
      <c r="CKV14">
        <f t="shared" ca="1" si="283"/>
        <v>1</v>
      </c>
      <c r="CKW14">
        <f t="shared" ca="1" si="283"/>
        <v>1</v>
      </c>
      <c r="CKX14">
        <f t="shared" ca="1" si="283"/>
        <v>1</v>
      </c>
      <c r="CKY14">
        <f t="shared" ca="1" si="283"/>
        <v>1</v>
      </c>
      <c r="CKZ14">
        <f t="shared" ca="1" si="283"/>
        <v>1</v>
      </c>
      <c r="CLA14">
        <f t="shared" ca="1" si="283"/>
        <v>1</v>
      </c>
      <c r="CLB14">
        <f t="shared" ca="1" si="283"/>
        <v>1</v>
      </c>
      <c r="CLC14">
        <f t="shared" ca="1" si="283"/>
        <v>1</v>
      </c>
      <c r="CLD14">
        <f t="shared" ca="1" si="283"/>
        <v>1</v>
      </c>
      <c r="CLE14">
        <f t="shared" ca="1" si="283"/>
        <v>1</v>
      </c>
      <c r="CLF14">
        <f t="shared" ca="1" si="283"/>
        <v>1</v>
      </c>
      <c r="CLG14">
        <f t="shared" ca="1" si="283"/>
        <v>1</v>
      </c>
      <c r="CLH14">
        <f t="shared" ca="1" si="283"/>
        <v>1</v>
      </c>
      <c r="CLI14">
        <f t="shared" ca="1" si="283"/>
        <v>1</v>
      </c>
      <c r="CLJ14">
        <f t="shared" ca="1" si="283"/>
        <v>1</v>
      </c>
      <c r="CLK14">
        <f t="shared" ca="1" si="283"/>
        <v>1</v>
      </c>
      <c r="CLL14">
        <f t="shared" ca="1" si="283"/>
        <v>1</v>
      </c>
      <c r="CLM14">
        <f t="shared" ca="1" si="283"/>
        <v>1</v>
      </c>
      <c r="CLN14">
        <f t="shared" ca="1" si="283"/>
        <v>1</v>
      </c>
      <c r="CLO14">
        <f t="shared" ca="1" si="283"/>
        <v>1</v>
      </c>
      <c r="CLP14">
        <f t="shared" ca="1" si="283"/>
        <v>1</v>
      </c>
      <c r="CLQ14">
        <f t="shared" ca="1" si="283"/>
        <v>1</v>
      </c>
      <c r="CLR14">
        <f t="shared" ca="1" si="283"/>
        <v>1</v>
      </c>
      <c r="CLS14">
        <f t="shared" ca="1" si="283"/>
        <v>1</v>
      </c>
      <c r="CLT14">
        <f t="shared" ca="1" si="283"/>
        <v>1</v>
      </c>
      <c r="CLU14">
        <f t="shared" ca="1" si="283"/>
        <v>1</v>
      </c>
      <c r="CLV14">
        <f t="shared" ca="1" si="283"/>
        <v>1</v>
      </c>
      <c r="CLW14">
        <f t="shared" ca="1" si="283"/>
        <v>1</v>
      </c>
      <c r="CLX14">
        <f t="shared" ca="1" si="283"/>
        <v>1</v>
      </c>
      <c r="CLY14">
        <f t="shared" ca="1" si="283"/>
        <v>1</v>
      </c>
      <c r="CLZ14">
        <f t="shared" ca="1" si="283"/>
        <v>1</v>
      </c>
      <c r="CMA14">
        <f t="shared" ca="1" si="283"/>
        <v>1</v>
      </c>
      <c r="CMB14">
        <f t="shared" ca="1" si="283"/>
        <v>1</v>
      </c>
      <c r="CMC14">
        <f t="shared" ca="1" si="283"/>
        <v>1</v>
      </c>
      <c r="CMD14">
        <f t="shared" ca="1" si="283"/>
        <v>1</v>
      </c>
      <c r="CME14">
        <f t="shared" ref="CME14:COP14" ca="1" si="284">$B14+IF(CME$7&lt;OEn_high_before_low_ns,1,IF(CME$7&lt;OEn_off_time_ns,0,1))</f>
        <v>1</v>
      </c>
      <c r="CMF14">
        <f t="shared" ca="1" si="284"/>
        <v>1</v>
      </c>
      <c r="CMG14">
        <f t="shared" ca="1" si="284"/>
        <v>1</v>
      </c>
      <c r="CMH14">
        <f t="shared" ca="1" si="284"/>
        <v>1</v>
      </c>
      <c r="CMI14">
        <f t="shared" ca="1" si="284"/>
        <v>1</v>
      </c>
      <c r="CMJ14">
        <f t="shared" ca="1" si="284"/>
        <v>1</v>
      </c>
      <c r="CMK14">
        <f t="shared" ca="1" si="284"/>
        <v>1</v>
      </c>
      <c r="CML14">
        <f t="shared" ca="1" si="284"/>
        <v>1</v>
      </c>
      <c r="CMM14">
        <f t="shared" ca="1" si="284"/>
        <v>1</v>
      </c>
      <c r="CMN14">
        <f t="shared" ca="1" si="284"/>
        <v>1</v>
      </c>
      <c r="CMO14">
        <f t="shared" ca="1" si="284"/>
        <v>1</v>
      </c>
      <c r="CMP14">
        <f t="shared" ca="1" si="284"/>
        <v>1</v>
      </c>
      <c r="CMQ14">
        <f t="shared" ca="1" si="284"/>
        <v>1</v>
      </c>
      <c r="CMR14">
        <f t="shared" ca="1" si="284"/>
        <v>1</v>
      </c>
      <c r="CMS14">
        <f t="shared" ca="1" si="284"/>
        <v>1</v>
      </c>
      <c r="CMT14">
        <f t="shared" ca="1" si="284"/>
        <v>1</v>
      </c>
      <c r="CMU14">
        <f t="shared" ca="1" si="284"/>
        <v>1</v>
      </c>
      <c r="CMV14">
        <f t="shared" ca="1" si="284"/>
        <v>1</v>
      </c>
      <c r="CMW14">
        <f t="shared" ca="1" si="284"/>
        <v>1</v>
      </c>
      <c r="CMX14">
        <f t="shared" ca="1" si="284"/>
        <v>1</v>
      </c>
      <c r="CMY14">
        <f t="shared" ca="1" si="284"/>
        <v>1</v>
      </c>
      <c r="CMZ14">
        <f t="shared" ca="1" si="284"/>
        <v>1</v>
      </c>
      <c r="CNA14">
        <f t="shared" ca="1" si="284"/>
        <v>1</v>
      </c>
      <c r="CNB14">
        <f t="shared" ca="1" si="284"/>
        <v>1</v>
      </c>
      <c r="CNC14">
        <f t="shared" ca="1" si="284"/>
        <v>1</v>
      </c>
      <c r="CND14">
        <f t="shared" ca="1" si="284"/>
        <v>1</v>
      </c>
      <c r="CNE14">
        <f t="shared" ca="1" si="284"/>
        <v>1</v>
      </c>
      <c r="CNF14">
        <f t="shared" ca="1" si="284"/>
        <v>1</v>
      </c>
      <c r="CNG14">
        <f t="shared" ca="1" si="284"/>
        <v>1</v>
      </c>
      <c r="CNH14">
        <f t="shared" ca="1" si="284"/>
        <v>1</v>
      </c>
      <c r="CNI14">
        <f t="shared" ca="1" si="284"/>
        <v>1</v>
      </c>
      <c r="CNJ14">
        <f t="shared" ca="1" si="284"/>
        <v>1</v>
      </c>
      <c r="CNK14">
        <f t="shared" ca="1" si="284"/>
        <v>1</v>
      </c>
      <c r="CNL14">
        <f t="shared" ca="1" si="284"/>
        <v>1</v>
      </c>
      <c r="CNM14">
        <f t="shared" ca="1" si="284"/>
        <v>1</v>
      </c>
      <c r="CNN14">
        <f t="shared" ca="1" si="284"/>
        <v>1</v>
      </c>
      <c r="CNO14">
        <f t="shared" ca="1" si="284"/>
        <v>1</v>
      </c>
      <c r="CNP14">
        <f t="shared" ca="1" si="284"/>
        <v>1</v>
      </c>
      <c r="CNQ14">
        <f t="shared" ca="1" si="284"/>
        <v>1</v>
      </c>
      <c r="CNR14">
        <f t="shared" ca="1" si="284"/>
        <v>1</v>
      </c>
      <c r="CNS14">
        <f t="shared" ca="1" si="284"/>
        <v>1</v>
      </c>
      <c r="CNT14">
        <f t="shared" ca="1" si="284"/>
        <v>1</v>
      </c>
      <c r="CNU14">
        <f t="shared" ca="1" si="284"/>
        <v>1</v>
      </c>
      <c r="CNV14">
        <f t="shared" ca="1" si="284"/>
        <v>1</v>
      </c>
      <c r="CNW14">
        <f t="shared" ca="1" si="284"/>
        <v>1</v>
      </c>
      <c r="CNX14">
        <f t="shared" ca="1" si="284"/>
        <v>1</v>
      </c>
      <c r="CNY14">
        <f t="shared" ca="1" si="284"/>
        <v>1</v>
      </c>
      <c r="CNZ14">
        <f t="shared" ca="1" si="284"/>
        <v>1</v>
      </c>
      <c r="COA14">
        <f t="shared" ca="1" si="284"/>
        <v>1</v>
      </c>
      <c r="COB14">
        <f t="shared" ca="1" si="284"/>
        <v>1</v>
      </c>
      <c r="COC14">
        <f t="shared" ca="1" si="284"/>
        <v>1</v>
      </c>
      <c r="COD14">
        <f t="shared" ca="1" si="284"/>
        <v>1</v>
      </c>
      <c r="COE14">
        <f t="shared" ca="1" si="284"/>
        <v>1</v>
      </c>
      <c r="COF14">
        <f t="shared" ca="1" si="284"/>
        <v>1</v>
      </c>
      <c r="COG14">
        <f t="shared" ca="1" si="284"/>
        <v>1</v>
      </c>
      <c r="COH14">
        <f t="shared" ca="1" si="284"/>
        <v>1</v>
      </c>
      <c r="COI14">
        <f t="shared" ca="1" si="284"/>
        <v>1</v>
      </c>
      <c r="COJ14">
        <f t="shared" ca="1" si="284"/>
        <v>1</v>
      </c>
      <c r="COK14">
        <f t="shared" ca="1" si="284"/>
        <v>1</v>
      </c>
      <c r="COL14">
        <f t="shared" ca="1" si="284"/>
        <v>1</v>
      </c>
      <c r="COM14">
        <f t="shared" ca="1" si="284"/>
        <v>1</v>
      </c>
      <c r="CON14">
        <f t="shared" ca="1" si="284"/>
        <v>1</v>
      </c>
      <c r="COO14">
        <f t="shared" ca="1" si="284"/>
        <v>1</v>
      </c>
      <c r="COP14">
        <f t="shared" ca="1" si="284"/>
        <v>1</v>
      </c>
      <c r="COQ14">
        <f t="shared" ref="COQ14:CRB14" ca="1" si="285">$B14+IF(COQ$7&lt;OEn_high_before_low_ns,1,IF(COQ$7&lt;OEn_off_time_ns,0,1))</f>
        <v>1</v>
      </c>
      <c r="COR14">
        <f t="shared" ca="1" si="285"/>
        <v>1</v>
      </c>
      <c r="COS14">
        <f t="shared" ca="1" si="285"/>
        <v>1</v>
      </c>
      <c r="COT14">
        <f t="shared" ca="1" si="285"/>
        <v>1</v>
      </c>
      <c r="COU14">
        <f t="shared" ca="1" si="285"/>
        <v>1</v>
      </c>
      <c r="COV14">
        <f t="shared" ca="1" si="285"/>
        <v>1</v>
      </c>
      <c r="COW14">
        <f t="shared" ca="1" si="285"/>
        <v>1</v>
      </c>
      <c r="COX14">
        <f t="shared" ca="1" si="285"/>
        <v>1</v>
      </c>
      <c r="COY14">
        <f t="shared" ca="1" si="285"/>
        <v>1</v>
      </c>
      <c r="COZ14">
        <f t="shared" ca="1" si="285"/>
        <v>1</v>
      </c>
      <c r="CPA14">
        <f t="shared" ca="1" si="285"/>
        <v>1</v>
      </c>
      <c r="CPB14">
        <f t="shared" ca="1" si="285"/>
        <v>1</v>
      </c>
      <c r="CPC14">
        <f t="shared" ca="1" si="285"/>
        <v>1</v>
      </c>
      <c r="CPD14">
        <f t="shared" ca="1" si="285"/>
        <v>1</v>
      </c>
      <c r="CPE14">
        <f t="shared" ca="1" si="285"/>
        <v>1</v>
      </c>
      <c r="CPF14">
        <f t="shared" ca="1" si="285"/>
        <v>1</v>
      </c>
      <c r="CPG14">
        <f t="shared" ca="1" si="285"/>
        <v>1</v>
      </c>
      <c r="CPH14">
        <f t="shared" ca="1" si="285"/>
        <v>1</v>
      </c>
      <c r="CPI14">
        <f t="shared" ca="1" si="285"/>
        <v>1</v>
      </c>
      <c r="CPJ14">
        <f t="shared" ca="1" si="285"/>
        <v>1</v>
      </c>
      <c r="CPK14">
        <f t="shared" ca="1" si="285"/>
        <v>1</v>
      </c>
      <c r="CPL14">
        <f t="shared" ca="1" si="285"/>
        <v>1</v>
      </c>
      <c r="CPM14">
        <f t="shared" ca="1" si="285"/>
        <v>1</v>
      </c>
      <c r="CPN14">
        <f t="shared" ca="1" si="285"/>
        <v>1</v>
      </c>
      <c r="CPO14">
        <f t="shared" ca="1" si="285"/>
        <v>1</v>
      </c>
      <c r="CPP14">
        <f t="shared" ca="1" si="285"/>
        <v>1</v>
      </c>
      <c r="CPQ14">
        <f t="shared" ca="1" si="285"/>
        <v>1</v>
      </c>
      <c r="CPR14">
        <f t="shared" ca="1" si="285"/>
        <v>1</v>
      </c>
      <c r="CPS14">
        <f t="shared" ca="1" si="285"/>
        <v>1</v>
      </c>
      <c r="CPT14">
        <f t="shared" ca="1" si="285"/>
        <v>1</v>
      </c>
      <c r="CPU14">
        <f t="shared" ca="1" si="285"/>
        <v>1</v>
      </c>
      <c r="CPV14">
        <f t="shared" ca="1" si="285"/>
        <v>1</v>
      </c>
      <c r="CPW14">
        <f t="shared" ca="1" si="285"/>
        <v>1</v>
      </c>
      <c r="CPX14">
        <f t="shared" ca="1" si="285"/>
        <v>1</v>
      </c>
      <c r="CPY14">
        <f t="shared" ca="1" si="285"/>
        <v>1</v>
      </c>
      <c r="CPZ14">
        <f t="shared" ca="1" si="285"/>
        <v>1</v>
      </c>
      <c r="CQA14">
        <f t="shared" ca="1" si="285"/>
        <v>1</v>
      </c>
      <c r="CQB14">
        <f t="shared" ca="1" si="285"/>
        <v>1</v>
      </c>
      <c r="CQC14">
        <f t="shared" ca="1" si="285"/>
        <v>1</v>
      </c>
      <c r="CQD14">
        <f t="shared" ca="1" si="285"/>
        <v>1</v>
      </c>
      <c r="CQE14">
        <f t="shared" ca="1" si="285"/>
        <v>1</v>
      </c>
      <c r="CQF14">
        <f t="shared" ca="1" si="285"/>
        <v>1</v>
      </c>
      <c r="CQG14">
        <f t="shared" ca="1" si="285"/>
        <v>1</v>
      </c>
      <c r="CQH14">
        <f t="shared" ca="1" si="285"/>
        <v>1</v>
      </c>
      <c r="CQI14">
        <f t="shared" ca="1" si="285"/>
        <v>1</v>
      </c>
      <c r="CQJ14">
        <f t="shared" ca="1" si="285"/>
        <v>1</v>
      </c>
      <c r="CQK14">
        <f t="shared" ca="1" si="285"/>
        <v>1</v>
      </c>
      <c r="CQL14">
        <f t="shared" ca="1" si="285"/>
        <v>1</v>
      </c>
      <c r="CQM14">
        <f t="shared" ca="1" si="285"/>
        <v>1</v>
      </c>
      <c r="CQN14">
        <f t="shared" ca="1" si="285"/>
        <v>1</v>
      </c>
      <c r="CQO14">
        <f t="shared" ca="1" si="285"/>
        <v>1</v>
      </c>
      <c r="CQP14">
        <f t="shared" ca="1" si="285"/>
        <v>1</v>
      </c>
      <c r="CQQ14">
        <f t="shared" ca="1" si="285"/>
        <v>1</v>
      </c>
      <c r="CQR14">
        <f t="shared" ca="1" si="285"/>
        <v>1</v>
      </c>
      <c r="CQS14">
        <f t="shared" ca="1" si="285"/>
        <v>1</v>
      </c>
      <c r="CQT14">
        <f t="shared" ca="1" si="285"/>
        <v>1</v>
      </c>
      <c r="CQU14">
        <f t="shared" ca="1" si="285"/>
        <v>1</v>
      </c>
      <c r="CQV14">
        <f t="shared" ca="1" si="285"/>
        <v>1</v>
      </c>
      <c r="CQW14">
        <f t="shared" ca="1" si="285"/>
        <v>1</v>
      </c>
      <c r="CQX14">
        <f t="shared" ca="1" si="285"/>
        <v>1</v>
      </c>
      <c r="CQY14">
        <f t="shared" ca="1" si="285"/>
        <v>1</v>
      </c>
      <c r="CQZ14">
        <f t="shared" ca="1" si="285"/>
        <v>1</v>
      </c>
      <c r="CRA14">
        <f t="shared" ca="1" si="285"/>
        <v>1</v>
      </c>
      <c r="CRB14">
        <f t="shared" ca="1" si="285"/>
        <v>1</v>
      </c>
      <c r="CRC14">
        <f t="shared" ref="CRC14:CTN14" ca="1" si="286">$B14+IF(CRC$7&lt;OEn_high_before_low_ns,1,IF(CRC$7&lt;OEn_off_time_ns,0,1))</f>
        <v>1</v>
      </c>
      <c r="CRD14">
        <f t="shared" ca="1" si="286"/>
        <v>1</v>
      </c>
      <c r="CRE14">
        <f t="shared" ca="1" si="286"/>
        <v>1</v>
      </c>
      <c r="CRF14">
        <f t="shared" ca="1" si="286"/>
        <v>1</v>
      </c>
      <c r="CRG14">
        <f t="shared" ca="1" si="286"/>
        <v>1</v>
      </c>
      <c r="CRH14">
        <f t="shared" ca="1" si="286"/>
        <v>1</v>
      </c>
      <c r="CRI14">
        <f t="shared" ca="1" si="286"/>
        <v>1</v>
      </c>
      <c r="CRJ14">
        <f t="shared" ca="1" si="286"/>
        <v>1</v>
      </c>
      <c r="CRK14">
        <f t="shared" ca="1" si="286"/>
        <v>1</v>
      </c>
      <c r="CRL14">
        <f t="shared" ca="1" si="286"/>
        <v>1</v>
      </c>
      <c r="CRM14">
        <f t="shared" ca="1" si="286"/>
        <v>1</v>
      </c>
      <c r="CRN14">
        <f t="shared" ca="1" si="286"/>
        <v>1</v>
      </c>
      <c r="CRO14">
        <f t="shared" ca="1" si="286"/>
        <v>1</v>
      </c>
      <c r="CRP14">
        <f t="shared" ca="1" si="286"/>
        <v>1</v>
      </c>
      <c r="CRQ14">
        <f t="shared" ca="1" si="286"/>
        <v>1</v>
      </c>
      <c r="CRR14">
        <f t="shared" ca="1" si="286"/>
        <v>1</v>
      </c>
      <c r="CRS14">
        <f t="shared" ca="1" si="286"/>
        <v>1</v>
      </c>
      <c r="CRT14">
        <f t="shared" ca="1" si="286"/>
        <v>1</v>
      </c>
      <c r="CRU14">
        <f t="shared" ca="1" si="286"/>
        <v>1</v>
      </c>
      <c r="CRV14">
        <f t="shared" ca="1" si="286"/>
        <v>1</v>
      </c>
      <c r="CRW14">
        <f t="shared" ca="1" si="286"/>
        <v>1</v>
      </c>
      <c r="CRX14">
        <f t="shared" ca="1" si="286"/>
        <v>1</v>
      </c>
      <c r="CRY14">
        <f t="shared" ca="1" si="286"/>
        <v>1</v>
      </c>
      <c r="CRZ14">
        <f t="shared" ca="1" si="286"/>
        <v>1</v>
      </c>
      <c r="CSA14">
        <f t="shared" ca="1" si="286"/>
        <v>1</v>
      </c>
      <c r="CSB14">
        <f t="shared" ca="1" si="286"/>
        <v>1</v>
      </c>
      <c r="CSC14">
        <f t="shared" ca="1" si="286"/>
        <v>1</v>
      </c>
      <c r="CSD14">
        <f t="shared" ca="1" si="286"/>
        <v>1</v>
      </c>
      <c r="CSE14">
        <f t="shared" ca="1" si="286"/>
        <v>1</v>
      </c>
      <c r="CSF14">
        <f t="shared" ca="1" si="286"/>
        <v>1</v>
      </c>
      <c r="CSG14">
        <f t="shared" ca="1" si="286"/>
        <v>1</v>
      </c>
      <c r="CSH14">
        <f t="shared" ca="1" si="286"/>
        <v>1</v>
      </c>
      <c r="CSI14">
        <f t="shared" ca="1" si="286"/>
        <v>1</v>
      </c>
      <c r="CSJ14">
        <f t="shared" ca="1" si="286"/>
        <v>1</v>
      </c>
      <c r="CSK14">
        <f t="shared" ca="1" si="286"/>
        <v>1</v>
      </c>
      <c r="CSL14">
        <f t="shared" ca="1" si="286"/>
        <v>1</v>
      </c>
      <c r="CSM14">
        <f t="shared" ca="1" si="286"/>
        <v>1</v>
      </c>
      <c r="CSN14">
        <f t="shared" ca="1" si="286"/>
        <v>1</v>
      </c>
      <c r="CSO14">
        <f t="shared" ca="1" si="286"/>
        <v>1</v>
      </c>
      <c r="CSP14">
        <f t="shared" ca="1" si="286"/>
        <v>1</v>
      </c>
      <c r="CSQ14">
        <f t="shared" ca="1" si="286"/>
        <v>1</v>
      </c>
      <c r="CSR14">
        <f t="shared" ca="1" si="286"/>
        <v>1</v>
      </c>
      <c r="CSS14">
        <f t="shared" ca="1" si="286"/>
        <v>1</v>
      </c>
      <c r="CST14">
        <f t="shared" ca="1" si="286"/>
        <v>1</v>
      </c>
      <c r="CSU14">
        <f t="shared" ca="1" si="286"/>
        <v>1</v>
      </c>
      <c r="CSV14">
        <f t="shared" ca="1" si="286"/>
        <v>1</v>
      </c>
      <c r="CSW14">
        <f t="shared" ca="1" si="286"/>
        <v>1</v>
      </c>
      <c r="CSX14">
        <f t="shared" ca="1" si="286"/>
        <v>1</v>
      </c>
      <c r="CSY14">
        <f t="shared" ca="1" si="286"/>
        <v>1</v>
      </c>
      <c r="CSZ14">
        <f t="shared" ca="1" si="286"/>
        <v>1</v>
      </c>
      <c r="CTA14">
        <f t="shared" ca="1" si="286"/>
        <v>1</v>
      </c>
      <c r="CTB14">
        <f t="shared" ca="1" si="286"/>
        <v>1</v>
      </c>
      <c r="CTC14">
        <f t="shared" ca="1" si="286"/>
        <v>1</v>
      </c>
      <c r="CTD14">
        <f t="shared" ca="1" si="286"/>
        <v>1</v>
      </c>
      <c r="CTE14">
        <f t="shared" ca="1" si="286"/>
        <v>1</v>
      </c>
      <c r="CTF14">
        <f t="shared" ca="1" si="286"/>
        <v>1</v>
      </c>
      <c r="CTG14">
        <f t="shared" ca="1" si="286"/>
        <v>1</v>
      </c>
      <c r="CTH14">
        <f t="shared" ca="1" si="286"/>
        <v>1</v>
      </c>
      <c r="CTI14">
        <f t="shared" ca="1" si="286"/>
        <v>1</v>
      </c>
      <c r="CTJ14">
        <f t="shared" ca="1" si="286"/>
        <v>1</v>
      </c>
      <c r="CTK14">
        <f t="shared" ca="1" si="286"/>
        <v>1</v>
      </c>
      <c r="CTL14">
        <f t="shared" ca="1" si="286"/>
        <v>1</v>
      </c>
      <c r="CTM14">
        <f t="shared" ca="1" si="286"/>
        <v>1</v>
      </c>
      <c r="CTN14">
        <f t="shared" ca="1" si="286"/>
        <v>1</v>
      </c>
      <c r="CTO14">
        <f t="shared" ref="CTO14:CVZ14" ca="1" si="287">$B14+IF(CTO$7&lt;OEn_high_before_low_ns,1,IF(CTO$7&lt;OEn_off_time_ns,0,1))</f>
        <v>1</v>
      </c>
      <c r="CTP14">
        <f t="shared" ca="1" si="287"/>
        <v>1</v>
      </c>
      <c r="CTQ14">
        <f t="shared" ca="1" si="287"/>
        <v>1</v>
      </c>
      <c r="CTR14">
        <f t="shared" ca="1" si="287"/>
        <v>1</v>
      </c>
      <c r="CTS14">
        <f t="shared" ca="1" si="287"/>
        <v>1</v>
      </c>
      <c r="CTT14">
        <f t="shared" ca="1" si="287"/>
        <v>1</v>
      </c>
      <c r="CTU14">
        <f t="shared" ca="1" si="287"/>
        <v>1</v>
      </c>
      <c r="CTV14">
        <f t="shared" ca="1" si="287"/>
        <v>1</v>
      </c>
      <c r="CTW14">
        <f t="shared" ca="1" si="287"/>
        <v>1</v>
      </c>
      <c r="CTX14">
        <f t="shared" ca="1" si="287"/>
        <v>1</v>
      </c>
      <c r="CTY14">
        <f t="shared" ca="1" si="287"/>
        <v>1</v>
      </c>
      <c r="CTZ14">
        <f t="shared" ca="1" si="287"/>
        <v>1</v>
      </c>
      <c r="CUA14">
        <f t="shared" ca="1" si="287"/>
        <v>1</v>
      </c>
      <c r="CUB14">
        <f t="shared" ca="1" si="287"/>
        <v>1</v>
      </c>
      <c r="CUC14">
        <f t="shared" ca="1" si="287"/>
        <v>1</v>
      </c>
      <c r="CUD14">
        <f t="shared" ca="1" si="287"/>
        <v>1</v>
      </c>
      <c r="CUE14">
        <f t="shared" ca="1" si="287"/>
        <v>1</v>
      </c>
      <c r="CUF14">
        <f t="shared" ca="1" si="287"/>
        <v>1</v>
      </c>
      <c r="CUG14">
        <f t="shared" ca="1" si="287"/>
        <v>1</v>
      </c>
      <c r="CUH14">
        <f t="shared" ca="1" si="287"/>
        <v>1</v>
      </c>
      <c r="CUI14">
        <f t="shared" ca="1" si="287"/>
        <v>1</v>
      </c>
      <c r="CUJ14">
        <f t="shared" ca="1" si="287"/>
        <v>1</v>
      </c>
      <c r="CUK14">
        <f t="shared" ca="1" si="287"/>
        <v>1</v>
      </c>
      <c r="CUL14">
        <f t="shared" ca="1" si="287"/>
        <v>1</v>
      </c>
      <c r="CUM14">
        <f t="shared" ca="1" si="287"/>
        <v>1</v>
      </c>
      <c r="CUN14">
        <f t="shared" ca="1" si="287"/>
        <v>1</v>
      </c>
      <c r="CUO14">
        <f t="shared" ca="1" si="287"/>
        <v>1</v>
      </c>
      <c r="CUP14">
        <f t="shared" ca="1" si="287"/>
        <v>1</v>
      </c>
      <c r="CUQ14">
        <f t="shared" ca="1" si="287"/>
        <v>1</v>
      </c>
      <c r="CUR14">
        <f t="shared" ca="1" si="287"/>
        <v>1</v>
      </c>
      <c r="CUS14">
        <f t="shared" ca="1" si="287"/>
        <v>1</v>
      </c>
      <c r="CUT14">
        <f t="shared" ca="1" si="287"/>
        <v>1</v>
      </c>
      <c r="CUU14">
        <f t="shared" ca="1" si="287"/>
        <v>1</v>
      </c>
      <c r="CUV14">
        <f t="shared" ca="1" si="287"/>
        <v>1</v>
      </c>
      <c r="CUW14">
        <f t="shared" ca="1" si="287"/>
        <v>1</v>
      </c>
      <c r="CUX14">
        <f t="shared" ca="1" si="287"/>
        <v>1</v>
      </c>
      <c r="CUY14">
        <f t="shared" ca="1" si="287"/>
        <v>1</v>
      </c>
      <c r="CUZ14">
        <f t="shared" ca="1" si="287"/>
        <v>1</v>
      </c>
      <c r="CVA14">
        <f t="shared" ca="1" si="287"/>
        <v>1</v>
      </c>
      <c r="CVB14">
        <f t="shared" ca="1" si="287"/>
        <v>1</v>
      </c>
      <c r="CVC14">
        <f t="shared" ca="1" si="287"/>
        <v>1</v>
      </c>
      <c r="CVD14">
        <f t="shared" ca="1" si="287"/>
        <v>1</v>
      </c>
      <c r="CVE14">
        <f t="shared" ca="1" si="287"/>
        <v>1</v>
      </c>
      <c r="CVF14">
        <f t="shared" ca="1" si="287"/>
        <v>1</v>
      </c>
      <c r="CVG14">
        <f t="shared" ca="1" si="287"/>
        <v>1</v>
      </c>
      <c r="CVH14">
        <f t="shared" ca="1" si="287"/>
        <v>1</v>
      </c>
      <c r="CVI14">
        <f t="shared" ca="1" si="287"/>
        <v>1</v>
      </c>
      <c r="CVJ14">
        <f t="shared" ca="1" si="287"/>
        <v>1</v>
      </c>
      <c r="CVK14">
        <f t="shared" ca="1" si="287"/>
        <v>1</v>
      </c>
      <c r="CVL14">
        <f t="shared" ca="1" si="287"/>
        <v>1</v>
      </c>
      <c r="CVM14">
        <f t="shared" ca="1" si="287"/>
        <v>1</v>
      </c>
      <c r="CVN14">
        <f t="shared" ca="1" si="287"/>
        <v>1</v>
      </c>
      <c r="CVO14">
        <f t="shared" ca="1" si="287"/>
        <v>1</v>
      </c>
      <c r="CVP14">
        <f t="shared" ca="1" si="287"/>
        <v>1</v>
      </c>
      <c r="CVQ14">
        <f t="shared" ca="1" si="287"/>
        <v>1</v>
      </c>
      <c r="CVR14">
        <f t="shared" ca="1" si="287"/>
        <v>1</v>
      </c>
      <c r="CVS14">
        <f t="shared" ca="1" si="287"/>
        <v>1</v>
      </c>
      <c r="CVT14">
        <f t="shared" ca="1" si="287"/>
        <v>1</v>
      </c>
      <c r="CVU14">
        <f t="shared" ca="1" si="287"/>
        <v>1</v>
      </c>
      <c r="CVV14">
        <f t="shared" ca="1" si="287"/>
        <v>1</v>
      </c>
      <c r="CVW14">
        <f t="shared" ca="1" si="287"/>
        <v>1</v>
      </c>
      <c r="CVX14">
        <f t="shared" ca="1" si="287"/>
        <v>1</v>
      </c>
      <c r="CVY14">
        <f t="shared" ca="1" si="287"/>
        <v>1</v>
      </c>
      <c r="CVZ14">
        <f t="shared" ca="1" si="287"/>
        <v>1</v>
      </c>
      <c r="CWA14">
        <f t="shared" ref="CWA14:CYL14" ca="1" si="288">$B14+IF(CWA$7&lt;OEn_high_before_low_ns,1,IF(CWA$7&lt;OEn_off_time_ns,0,1))</f>
        <v>1</v>
      </c>
      <c r="CWB14">
        <f t="shared" ca="1" si="288"/>
        <v>1</v>
      </c>
      <c r="CWC14">
        <f t="shared" ca="1" si="288"/>
        <v>1</v>
      </c>
      <c r="CWD14">
        <f t="shared" ca="1" si="288"/>
        <v>1</v>
      </c>
      <c r="CWE14">
        <f t="shared" ca="1" si="288"/>
        <v>1</v>
      </c>
      <c r="CWF14">
        <f t="shared" ca="1" si="288"/>
        <v>1</v>
      </c>
      <c r="CWG14">
        <f t="shared" ca="1" si="288"/>
        <v>1</v>
      </c>
      <c r="CWH14">
        <f t="shared" ca="1" si="288"/>
        <v>1</v>
      </c>
      <c r="CWI14">
        <f t="shared" ca="1" si="288"/>
        <v>1</v>
      </c>
      <c r="CWJ14">
        <f t="shared" ca="1" si="288"/>
        <v>1</v>
      </c>
      <c r="CWK14">
        <f t="shared" ca="1" si="288"/>
        <v>1</v>
      </c>
      <c r="CWL14">
        <f t="shared" ca="1" si="288"/>
        <v>1</v>
      </c>
      <c r="CWM14">
        <f t="shared" ca="1" si="288"/>
        <v>1</v>
      </c>
      <c r="CWN14">
        <f t="shared" ca="1" si="288"/>
        <v>1</v>
      </c>
      <c r="CWO14">
        <f t="shared" ca="1" si="288"/>
        <v>1</v>
      </c>
      <c r="CWP14">
        <f t="shared" ca="1" si="288"/>
        <v>1</v>
      </c>
      <c r="CWQ14">
        <f t="shared" ca="1" si="288"/>
        <v>1</v>
      </c>
      <c r="CWR14">
        <f t="shared" ca="1" si="288"/>
        <v>1</v>
      </c>
      <c r="CWS14">
        <f t="shared" ca="1" si="288"/>
        <v>1</v>
      </c>
      <c r="CWT14">
        <f t="shared" ca="1" si="288"/>
        <v>1</v>
      </c>
      <c r="CWU14">
        <f t="shared" ca="1" si="288"/>
        <v>1</v>
      </c>
      <c r="CWV14">
        <f t="shared" ca="1" si="288"/>
        <v>1</v>
      </c>
      <c r="CWW14">
        <f t="shared" ca="1" si="288"/>
        <v>1</v>
      </c>
      <c r="CWX14">
        <f t="shared" ca="1" si="288"/>
        <v>1</v>
      </c>
      <c r="CWY14">
        <f t="shared" ca="1" si="288"/>
        <v>1</v>
      </c>
      <c r="CWZ14">
        <f t="shared" ca="1" si="288"/>
        <v>1</v>
      </c>
      <c r="CXA14">
        <f t="shared" ca="1" si="288"/>
        <v>1</v>
      </c>
      <c r="CXB14">
        <f t="shared" ca="1" si="288"/>
        <v>1</v>
      </c>
      <c r="CXC14">
        <f t="shared" ca="1" si="288"/>
        <v>1</v>
      </c>
      <c r="CXD14">
        <f t="shared" ca="1" si="288"/>
        <v>1</v>
      </c>
      <c r="CXE14">
        <f t="shared" ca="1" si="288"/>
        <v>1</v>
      </c>
      <c r="CXF14">
        <f t="shared" ca="1" si="288"/>
        <v>1</v>
      </c>
      <c r="CXG14">
        <f t="shared" ca="1" si="288"/>
        <v>1</v>
      </c>
      <c r="CXH14">
        <f t="shared" ca="1" si="288"/>
        <v>1</v>
      </c>
      <c r="CXI14">
        <f t="shared" ca="1" si="288"/>
        <v>1</v>
      </c>
      <c r="CXJ14">
        <f t="shared" ca="1" si="288"/>
        <v>1</v>
      </c>
      <c r="CXK14">
        <f t="shared" ca="1" si="288"/>
        <v>1</v>
      </c>
      <c r="CXL14">
        <f t="shared" ca="1" si="288"/>
        <v>1</v>
      </c>
      <c r="CXM14">
        <f t="shared" ca="1" si="288"/>
        <v>1</v>
      </c>
      <c r="CXN14">
        <f t="shared" ca="1" si="288"/>
        <v>1</v>
      </c>
      <c r="CXO14">
        <f t="shared" ca="1" si="288"/>
        <v>1</v>
      </c>
      <c r="CXP14">
        <f t="shared" ca="1" si="288"/>
        <v>1</v>
      </c>
      <c r="CXQ14">
        <f t="shared" ca="1" si="288"/>
        <v>1</v>
      </c>
      <c r="CXR14">
        <f t="shared" ca="1" si="288"/>
        <v>1</v>
      </c>
      <c r="CXS14">
        <f t="shared" ca="1" si="288"/>
        <v>1</v>
      </c>
      <c r="CXT14">
        <f t="shared" ca="1" si="288"/>
        <v>1</v>
      </c>
      <c r="CXU14">
        <f t="shared" ca="1" si="288"/>
        <v>1</v>
      </c>
      <c r="CXV14">
        <f t="shared" ca="1" si="288"/>
        <v>1</v>
      </c>
      <c r="CXW14">
        <f t="shared" ca="1" si="288"/>
        <v>1</v>
      </c>
      <c r="CXX14">
        <f t="shared" ca="1" si="288"/>
        <v>1</v>
      </c>
      <c r="CXY14">
        <f t="shared" ca="1" si="288"/>
        <v>1</v>
      </c>
      <c r="CXZ14">
        <f t="shared" ca="1" si="288"/>
        <v>1</v>
      </c>
      <c r="CYA14">
        <f t="shared" ca="1" si="288"/>
        <v>1</v>
      </c>
      <c r="CYB14">
        <f t="shared" ca="1" si="288"/>
        <v>1</v>
      </c>
      <c r="CYC14">
        <f t="shared" ca="1" si="288"/>
        <v>1</v>
      </c>
      <c r="CYD14">
        <f t="shared" ca="1" si="288"/>
        <v>1</v>
      </c>
      <c r="CYE14">
        <f t="shared" ca="1" si="288"/>
        <v>1</v>
      </c>
      <c r="CYF14">
        <f t="shared" ca="1" si="288"/>
        <v>1</v>
      </c>
      <c r="CYG14">
        <f t="shared" ca="1" si="288"/>
        <v>1</v>
      </c>
      <c r="CYH14">
        <f t="shared" ca="1" si="288"/>
        <v>1</v>
      </c>
      <c r="CYI14">
        <f t="shared" ca="1" si="288"/>
        <v>1</v>
      </c>
      <c r="CYJ14">
        <f t="shared" ca="1" si="288"/>
        <v>1</v>
      </c>
      <c r="CYK14">
        <f t="shared" ca="1" si="288"/>
        <v>1</v>
      </c>
      <c r="CYL14">
        <f t="shared" ca="1" si="288"/>
        <v>1</v>
      </c>
      <c r="CYM14">
        <f t="shared" ref="CYM14:DAX14" ca="1" si="289">$B14+IF(CYM$7&lt;OEn_high_before_low_ns,1,IF(CYM$7&lt;OEn_off_time_ns,0,1))</f>
        <v>1</v>
      </c>
      <c r="CYN14">
        <f t="shared" ca="1" si="289"/>
        <v>1</v>
      </c>
      <c r="CYO14">
        <f t="shared" ca="1" si="289"/>
        <v>1</v>
      </c>
      <c r="CYP14">
        <f t="shared" ca="1" si="289"/>
        <v>1</v>
      </c>
      <c r="CYQ14">
        <f t="shared" ca="1" si="289"/>
        <v>1</v>
      </c>
      <c r="CYR14">
        <f t="shared" ca="1" si="289"/>
        <v>1</v>
      </c>
      <c r="CYS14">
        <f t="shared" ca="1" si="289"/>
        <v>1</v>
      </c>
      <c r="CYT14">
        <f t="shared" ca="1" si="289"/>
        <v>1</v>
      </c>
      <c r="CYU14">
        <f t="shared" ca="1" si="289"/>
        <v>1</v>
      </c>
      <c r="CYV14">
        <f t="shared" ca="1" si="289"/>
        <v>1</v>
      </c>
      <c r="CYW14">
        <f t="shared" ca="1" si="289"/>
        <v>1</v>
      </c>
      <c r="CYX14">
        <f t="shared" ca="1" si="289"/>
        <v>1</v>
      </c>
      <c r="CYY14">
        <f t="shared" ca="1" si="289"/>
        <v>1</v>
      </c>
      <c r="CYZ14">
        <f t="shared" ca="1" si="289"/>
        <v>1</v>
      </c>
      <c r="CZA14">
        <f t="shared" ca="1" si="289"/>
        <v>1</v>
      </c>
      <c r="CZB14">
        <f t="shared" ca="1" si="289"/>
        <v>1</v>
      </c>
      <c r="CZC14">
        <f t="shared" ca="1" si="289"/>
        <v>1</v>
      </c>
      <c r="CZD14">
        <f t="shared" ca="1" si="289"/>
        <v>1</v>
      </c>
      <c r="CZE14">
        <f t="shared" ca="1" si="289"/>
        <v>1</v>
      </c>
      <c r="CZF14">
        <f t="shared" ca="1" si="289"/>
        <v>1</v>
      </c>
      <c r="CZG14">
        <f t="shared" ca="1" si="289"/>
        <v>1</v>
      </c>
      <c r="CZH14">
        <f t="shared" ca="1" si="289"/>
        <v>1</v>
      </c>
      <c r="CZI14">
        <f t="shared" ca="1" si="289"/>
        <v>1</v>
      </c>
      <c r="CZJ14">
        <f t="shared" ca="1" si="289"/>
        <v>1</v>
      </c>
      <c r="CZK14">
        <f t="shared" ca="1" si="289"/>
        <v>1</v>
      </c>
      <c r="CZL14">
        <f t="shared" ca="1" si="289"/>
        <v>1</v>
      </c>
      <c r="CZM14">
        <f t="shared" ca="1" si="289"/>
        <v>1</v>
      </c>
      <c r="CZN14">
        <f t="shared" ca="1" si="289"/>
        <v>1</v>
      </c>
      <c r="CZO14">
        <f t="shared" ca="1" si="289"/>
        <v>1</v>
      </c>
      <c r="CZP14">
        <f t="shared" ca="1" si="289"/>
        <v>1</v>
      </c>
      <c r="CZQ14">
        <f t="shared" ca="1" si="289"/>
        <v>1</v>
      </c>
      <c r="CZR14">
        <f t="shared" ca="1" si="289"/>
        <v>1</v>
      </c>
      <c r="CZS14">
        <f t="shared" ca="1" si="289"/>
        <v>1</v>
      </c>
      <c r="CZT14">
        <f t="shared" ca="1" si="289"/>
        <v>1</v>
      </c>
      <c r="CZU14">
        <f t="shared" ca="1" si="289"/>
        <v>1</v>
      </c>
      <c r="CZV14">
        <f t="shared" ca="1" si="289"/>
        <v>1</v>
      </c>
      <c r="CZW14">
        <f t="shared" ca="1" si="289"/>
        <v>1</v>
      </c>
      <c r="CZX14">
        <f t="shared" ca="1" si="289"/>
        <v>1</v>
      </c>
      <c r="CZY14">
        <f t="shared" ca="1" si="289"/>
        <v>1</v>
      </c>
      <c r="CZZ14">
        <f t="shared" ca="1" si="289"/>
        <v>1</v>
      </c>
      <c r="DAA14">
        <f t="shared" ca="1" si="289"/>
        <v>1</v>
      </c>
      <c r="DAB14">
        <f t="shared" ca="1" si="289"/>
        <v>1</v>
      </c>
      <c r="DAC14">
        <f t="shared" ca="1" si="289"/>
        <v>1</v>
      </c>
      <c r="DAD14">
        <f t="shared" ca="1" si="289"/>
        <v>1</v>
      </c>
      <c r="DAE14">
        <f t="shared" ca="1" si="289"/>
        <v>1</v>
      </c>
      <c r="DAF14">
        <f t="shared" ca="1" si="289"/>
        <v>1</v>
      </c>
      <c r="DAG14">
        <f t="shared" ca="1" si="289"/>
        <v>1</v>
      </c>
      <c r="DAH14">
        <f t="shared" ca="1" si="289"/>
        <v>1</v>
      </c>
      <c r="DAI14">
        <f t="shared" ca="1" si="289"/>
        <v>1</v>
      </c>
      <c r="DAJ14">
        <f t="shared" ca="1" si="289"/>
        <v>1</v>
      </c>
      <c r="DAK14">
        <f t="shared" ca="1" si="289"/>
        <v>1</v>
      </c>
      <c r="DAL14">
        <f t="shared" ca="1" si="289"/>
        <v>1</v>
      </c>
      <c r="DAM14">
        <f t="shared" ca="1" si="289"/>
        <v>1</v>
      </c>
      <c r="DAN14">
        <f t="shared" ca="1" si="289"/>
        <v>1</v>
      </c>
      <c r="DAO14">
        <f t="shared" ca="1" si="289"/>
        <v>1</v>
      </c>
      <c r="DAP14">
        <f t="shared" ca="1" si="289"/>
        <v>1</v>
      </c>
      <c r="DAQ14">
        <f t="shared" ca="1" si="289"/>
        <v>1</v>
      </c>
      <c r="DAR14">
        <f t="shared" ca="1" si="289"/>
        <v>1</v>
      </c>
      <c r="DAS14">
        <f t="shared" ca="1" si="289"/>
        <v>1</v>
      </c>
      <c r="DAT14">
        <f t="shared" ca="1" si="289"/>
        <v>1</v>
      </c>
      <c r="DAU14">
        <f t="shared" ca="1" si="289"/>
        <v>1</v>
      </c>
      <c r="DAV14">
        <f t="shared" ca="1" si="289"/>
        <v>1</v>
      </c>
      <c r="DAW14">
        <f t="shared" ca="1" si="289"/>
        <v>1</v>
      </c>
      <c r="DAX14">
        <f t="shared" ca="1" si="289"/>
        <v>1</v>
      </c>
      <c r="DAY14">
        <f t="shared" ref="DAY14:DDJ14" ca="1" si="290">$B14+IF(DAY$7&lt;OEn_high_before_low_ns,1,IF(DAY$7&lt;OEn_off_time_ns,0,1))</f>
        <v>1</v>
      </c>
      <c r="DAZ14">
        <f t="shared" ca="1" si="290"/>
        <v>1</v>
      </c>
      <c r="DBA14">
        <f t="shared" ca="1" si="290"/>
        <v>1</v>
      </c>
      <c r="DBB14">
        <f t="shared" ca="1" si="290"/>
        <v>1</v>
      </c>
      <c r="DBC14">
        <f t="shared" ca="1" si="290"/>
        <v>1</v>
      </c>
      <c r="DBD14">
        <f t="shared" ca="1" si="290"/>
        <v>1</v>
      </c>
      <c r="DBE14">
        <f t="shared" ca="1" si="290"/>
        <v>1</v>
      </c>
      <c r="DBF14">
        <f t="shared" ca="1" si="290"/>
        <v>1</v>
      </c>
      <c r="DBG14">
        <f t="shared" ca="1" si="290"/>
        <v>1</v>
      </c>
      <c r="DBH14">
        <f t="shared" ca="1" si="290"/>
        <v>1</v>
      </c>
      <c r="DBI14">
        <f t="shared" ca="1" si="290"/>
        <v>1</v>
      </c>
      <c r="DBJ14">
        <f t="shared" ca="1" si="290"/>
        <v>1</v>
      </c>
      <c r="DBK14">
        <f t="shared" ca="1" si="290"/>
        <v>1</v>
      </c>
      <c r="DBL14">
        <f t="shared" ca="1" si="290"/>
        <v>1</v>
      </c>
      <c r="DBM14">
        <f t="shared" ca="1" si="290"/>
        <v>1</v>
      </c>
      <c r="DBN14">
        <f t="shared" ca="1" si="290"/>
        <v>1</v>
      </c>
      <c r="DBO14">
        <f t="shared" ca="1" si="290"/>
        <v>1</v>
      </c>
      <c r="DBP14">
        <f t="shared" ca="1" si="290"/>
        <v>1</v>
      </c>
      <c r="DBQ14">
        <f t="shared" ca="1" si="290"/>
        <v>1</v>
      </c>
      <c r="DBR14">
        <f t="shared" ca="1" si="290"/>
        <v>1</v>
      </c>
      <c r="DBS14">
        <f t="shared" ca="1" si="290"/>
        <v>1</v>
      </c>
      <c r="DBT14">
        <f t="shared" ca="1" si="290"/>
        <v>1</v>
      </c>
      <c r="DBU14">
        <f t="shared" ca="1" si="290"/>
        <v>1</v>
      </c>
      <c r="DBV14">
        <f t="shared" ca="1" si="290"/>
        <v>1</v>
      </c>
      <c r="DBW14">
        <f t="shared" ca="1" si="290"/>
        <v>1</v>
      </c>
      <c r="DBX14">
        <f t="shared" ca="1" si="290"/>
        <v>1</v>
      </c>
      <c r="DBY14">
        <f t="shared" ca="1" si="290"/>
        <v>1</v>
      </c>
      <c r="DBZ14">
        <f t="shared" ca="1" si="290"/>
        <v>1</v>
      </c>
      <c r="DCA14">
        <f t="shared" ca="1" si="290"/>
        <v>1</v>
      </c>
      <c r="DCB14">
        <f t="shared" ca="1" si="290"/>
        <v>1</v>
      </c>
      <c r="DCC14">
        <f t="shared" ca="1" si="290"/>
        <v>1</v>
      </c>
      <c r="DCD14">
        <f t="shared" ca="1" si="290"/>
        <v>1</v>
      </c>
      <c r="DCE14">
        <f t="shared" ca="1" si="290"/>
        <v>1</v>
      </c>
      <c r="DCF14">
        <f t="shared" ca="1" si="290"/>
        <v>1</v>
      </c>
      <c r="DCG14">
        <f t="shared" ca="1" si="290"/>
        <v>1</v>
      </c>
      <c r="DCH14">
        <f t="shared" ca="1" si="290"/>
        <v>1</v>
      </c>
      <c r="DCI14">
        <f t="shared" ca="1" si="290"/>
        <v>1</v>
      </c>
      <c r="DCJ14">
        <f t="shared" ca="1" si="290"/>
        <v>1</v>
      </c>
      <c r="DCK14">
        <f t="shared" ca="1" si="290"/>
        <v>1</v>
      </c>
      <c r="DCL14">
        <f t="shared" ca="1" si="290"/>
        <v>1</v>
      </c>
      <c r="DCM14">
        <f t="shared" ca="1" si="290"/>
        <v>1</v>
      </c>
      <c r="DCN14">
        <f t="shared" ca="1" si="290"/>
        <v>1</v>
      </c>
      <c r="DCO14">
        <f t="shared" ca="1" si="290"/>
        <v>1</v>
      </c>
      <c r="DCP14">
        <f t="shared" ca="1" si="290"/>
        <v>1</v>
      </c>
      <c r="DCQ14">
        <f t="shared" ca="1" si="290"/>
        <v>1</v>
      </c>
      <c r="DCR14">
        <f t="shared" ca="1" si="290"/>
        <v>1</v>
      </c>
      <c r="DCS14">
        <f t="shared" ca="1" si="290"/>
        <v>1</v>
      </c>
      <c r="DCT14">
        <f t="shared" ca="1" si="290"/>
        <v>1</v>
      </c>
      <c r="DCU14">
        <f t="shared" ca="1" si="290"/>
        <v>1</v>
      </c>
      <c r="DCV14">
        <f t="shared" ca="1" si="290"/>
        <v>1</v>
      </c>
      <c r="DCW14">
        <f t="shared" ca="1" si="290"/>
        <v>1</v>
      </c>
      <c r="DCX14">
        <f t="shared" ca="1" si="290"/>
        <v>1</v>
      </c>
      <c r="DCY14">
        <f t="shared" ca="1" si="290"/>
        <v>1</v>
      </c>
      <c r="DCZ14">
        <f t="shared" ca="1" si="290"/>
        <v>1</v>
      </c>
      <c r="DDA14">
        <f t="shared" ca="1" si="290"/>
        <v>1</v>
      </c>
      <c r="DDB14">
        <f t="shared" ca="1" si="290"/>
        <v>1</v>
      </c>
      <c r="DDC14">
        <f t="shared" ca="1" si="290"/>
        <v>1</v>
      </c>
      <c r="DDD14">
        <f t="shared" ca="1" si="290"/>
        <v>1</v>
      </c>
      <c r="DDE14">
        <f t="shared" ca="1" si="290"/>
        <v>1</v>
      </c>
      <c r="DDF14">
        <f t="shared" ca="1" si="290"/>
        <v>1</v>
      </c>
      <c r="DDG14">
        <f t="shared" ca="1" si="290"/>
        <v>1</v>
      </c>
      <c r="DDH14">
        <f t="shared" ca="1" si="290"/>
        <v>1</v>
      </c>
      <c r="DDI14">
        <f t="shared" ca="1" si="290"/>
        <v>1</v>
      </c>
      <c r="DDJ14">
        <f t="shared" ca="1" si="290"/>
        <v>1</v>
      </c>
      <c r="DDK14">
        <f t="shared" ref="DDK14:DFV14" ca="1" si="291">$B14+IF(DDK$7&lt;OEn_high_before_low_ns,1,IF(DDK$7&lt;OEn_off_time_ns,0,1))</f>
        <v>1</v>
      </c>
      <c r="DDL14">
        <f t="shared" ca="1" si="291"/>
        <v>1</v>
      </c>
      <c r="DDM14">
        <f t="shared" ca="1" si="291"/>
        <v>1</v>
      </c>
      <c r="DDN14">
        <f t="shared" ca="1" si="291"/>
        <v>1</v>
      </c>
      <c r="DDO14">
        <f t="shared" ca="1" si="291"/>
        <v>1</v>
      </c>
      <c r="DDP14">
        <f t="shared" ca="1" si="291"/>
        <v>1</v>
      </c>
      <c r="DDQ14">
        <f t="shared" ca="1" si="291"/>
        <v>1</v>
      </c>
      <c r="DDR14">
        <f t="shared" ca="1" si="291"/>
        <v>1</v>
      </c>
      <c r="DDS14">
        <f t="shared" ca="1" si="291"/>
        <v>1</v>
      </c>
      <c r="DDT14">
        <f t="shared" ca="1" si="291"/>
        <v>1</v>
      </c>
      <c r="DDU14">
        <f t="shared" ca="1" si="291"/>
        <v>1</v>
      </c>
      <c r="DDV14">
        <f t="shared" ca="1" si="291"/>
        <v>1</v>
      </c>
      <c r="DDW14">
        <f t="shared" ca="1" si="291"/>
        <v>1</v>
      </c>
      <c r="DDX14">
        <f t="shared" ca="1" si="291"/>
        <v>1</v>
      </c>
      <c r="DDY14">
        <f t="shared" ca="1" si="291"/>
        <v>1</v>
      </c>
      <c r="DDZ14">
        <f t="shared" ca="1" si="291"/>
        <v>1</v>
      </c>
      <c r="DEA14">
        <f t="shared" ca="1" si="291"/>
        <v>1</v>
      </c>
      <c r="DEB14">
        <f t="shared" ca="1" si="291"/>
        <v>1</v>
      </c>
      <c r="DEC14">
        <f t="shared" ca="1" si="291"/>
        <v>1</v>
      </c>
      <c r="DED14">
        <f t="shared" ca="1" si="291"/>
        <v>1</v>
      </c>
      <c r="DEE14">
        <f t="shared" ca="1" si="291"/>
        <v>1</v>
      </c>
      <c r="DEF14">
        <f t="shared" ca="1" si="291"/>
        <v>1</v>
      </c>
      <c r="DEG14">
        <f t="shared" ca="1" si="291"/>
        <v>1</v>
      </c>
      <c r="DEH14">
        <f t="shared" ca="1" si="291"/>
        <v>1</v>
      </c>
      <c r="DEI14">
        <f t="shared" ca="1" si="291"/>
        <v>1</v>
      </c>
      <c r="DEJ14">
        <f t="shared" ca="1" si="291"/>
        <v>1</v>
      </c>
      <c r="DEK14">
        <f t="shared" ca="1" si="291"/>
        <v>1</v>
      </c>
      <c r="DEL14">
        <f t="shared" ca="1" si="291"/>
        <v>1</v>
      </c>
      <c r="DEM14">
        <f t="shared" ca="1" si="291"/>
        <v>1</v>
      </c>
      <c r="DEN14">
        <f t="shared" ca="1" si="291"/>
        <v>1</v>
      </c>
      <c r="DEO14">
        <f t="shared" ca="1" si="291"/>
        <v>1</v>
      </c>
      <c r="DEP14">
        <f t="shared" ca="1" si="291"/>
        <v>1</v>
      </c>
      <c r="DEQ14">
        <f t="shared" ca="1" si="291"/>
        <v>1</v>
      </c>
      <c r="DER14">
        <f t="shared" ca="1" si="291"/>
        <v>1</v>
      </c>
      <c r="DES14">
        <f t="shared" ca="1" si="291"/>
        <v>1</v>
      </c>
      <c r="DET14">
        <f t="shared" ca="1" si="291"/>
        <v>1</v>
      </c>
      <c r="DEU14">
        <f t="shared" ca="1" si="291"/>
        <v>1</v>
      </c>
      <c r="DEV14">
        <f t="shared" ca="1" si="291"/>
        <v>1</v>
      </c>
      <c r="DEW14">
        <f t="shared" ca="1" si="291"/>
        <v>1</v>
      </c>
      <c r="DEX14">
        <f t="shared" ca="1" si="291"/>
        <v>1</v>
      </c>
      <c r="DEY14">
        <f t="shared" ca="1" si="291"/>
        <v>1</v>
      </c>
      <c r="DEZ14">
        <f t="shared" ca="1" si="291"/>
        <v>1</v>
      </c>
      <c r="DFA14">
        <f t="shared" ca="1" si="291"/>
        <v>1</v>
      </c>
      <c r="DFB14">
        <f t="shared" ca="1" si="291"/>
        <v>1</v>
      </c>
      <c r="DFC14">
        <f t="shared" ca="1" si="291"/>
        <v>1</v>
      </c>
      <c r="DFD14">
        <f t="shared" ca="1" si="291"/>
        <v>1</v>
      </c>
      <c r="DFE14">
        <f t="shared" ca="1" si="291"/>
        <v>1</v>
      </c>
      <c r="DFF14">
        <f t="shared" ca="1" si="291"/>
        <v>1</v>
      </c>
      <c r="DFG14">
        <f t="shared" ca="1" si="291"/>
        <v>1</v>
      </c>
      <c r="DFH14">
        <f t="shared" ca="1" si="291"/>
        <v>1</v>
      </c>
      <c r="DFI14">
        <f t="shared" ca="1" si="291"/>
        <v>1</v>
      </c>
      <c r="DFJ14">
        <f t="shared" ca="1" si="291"/>
        <v>1</v>
      </c>
      <c r="DFK14">
        <f t="shared" ca="1" si="291"/>
        <v>1</v>
      </c>
      <c r="DFL14">
        <f t="shared" ca="1" si="291"/>
        <v>1</v>
      </c>
      <c r="DFM14">
        <f t="shared" ca="1" si="291"/>
        <v>1</v>
      </c>
      <c r="DFN14">
        <f t="shared" ca="1" si="291"/>
        <v>1</v>
      </c>
      <c r="DFO14">
        <f t="shared" ca="1" si="291"/>
        <v>1</v>
      </c>
      <c r="DFP14">
        <f t="shared" ca="1" si="291"/>
        <v>1</v>
      </c>
      <c r="DFQ14">
        <f t="shared" ca="1" si="291"/>
        <v>1</v>
      </c>
      <c r="DFR14">
        <f t="shared" ca="1" si="291"/>
        <v>1</v>
      </c>
      <c r="DFS14">
        <f t="shared" ca="1" si="291"/>
        <v>1</v>
      </c>
      <c r="DFT14">
        <f t="shared" ca="1" si="291"/>
        <v>1</v>
      </c>
      <c r="DFU14">
        <f t="shared" ca="1" si="291"/>
        <v>1</v>
      </c>
      <c r="DFV14">
        <f t="shared" ca="1" si="291"/>
        <v>1</v>
      </c>
      <c r="DFW14">
        <f t="shared" ref="DFW14:DIH14" ca="1" si="292">$B14+IF(DFW$7&lt;OEn_high_before_low_ns,1,IF(DFW$7&lt;OEn_off_time_ns,0,1))</f>
        <v>1</v>
      </c>
      <c r="DFX14">
        <f t="shared" ca="1" si="292"/>
        <v>1</v>
      </c>
      <c r="DFY14">
        <f t="shared" ca="1" si="292"/>
        <v>1</v>
      </c>
      <c r="DFZ14">
        <f t="shared" ca="1" si="292"/>
        <v>1</v>
      </c>
      <c r="DGA14">
        <f t="shared" ca="1" si="292"/>
        <v>1</v>
      </c>
      <c r="DGB14">
        <f t="shared" ca="1" si="292"/>
        <v>1</v>
      </c>
      <c r="DGC14">
        <f t="shared" ca="1" si="292"/>
        <v>1</v>
      </c>
      <c r="DGD14">
        <f t="shared" ca="1" si="292"/>
        <v>1</v>
      </c>
      <c r="DGE14">
        <f t="shared" ca="1" si="292"/>
        <v>1</v>
      </c>
      <c r="DGF14">
        <f t="shared" ca="1" si="292"/>
        <v>1</v>
      </c>
      <c r="DGG14">
        <f t="shared" ca="1" si="292"/>
        <v>1</v>
      </c>
      <c r="DGH14">
        <f t="shared" ca="1" si="292"/>
        <v>1</v>
      </c>
      <c r="DGI14">
        <f t="shared" ca="1" si="292"/>
        <v>1</v>
      </c>
      <c r="DGJ14">
        <f t="shared" ca="1" si="292"/>
        <v>1</v>
      </c>
      <c r="DGK14">
        <f t="shared" ca="1" si="292"/>
        <v>1</v>
      </c>
      <c r="DGL14">
        <f t="shared" ca="1" si="292"/>
        <v>1</v>
      </c>
      <c r="DGM14">
        <f t="shared" ca="1" si="292"/>
        <v>1</v>
      </c>
      <c r="DGN14">
        <f t="shared" ca="1" si="292"/>
        <v>1</v>
      </c>
      <c r="DGO14">
        <f t="shared" ca="1" si="292"/>
        <v>1</v>
      </c>
      <c r="DGP14">
        <f t="shared" ca="1" si="292"/>
        <v>1</v>
      </c>
      <c r="DGQ14">
        <f t="shared" ca="1" si="292"/>
        <v>1</v>
      </c>
      <c r="DGR14">
        <f t="shared" ca="1" si="292"/>
        <v>1</v>
      </c>
      <c r="DGS14">
        <f t="shared" ca="1" si="292"/>
        <v>1</v>
      </c>
      <c r="DGT14">
        <f t="shared" ca="1" si="292"/>
        <v>1</v>
      </c>
      <c r="DGU14">
        <f t="shared" ca="1" si="292"/>
        <v>1</v>
      </c>
      <c r="DGV14">
        <f t="shared" ca="1" si="292"/>
        <v>1</v>
      </c>
      <c r="DGW14">
        <f t="shared" ca="1" si="292"/>
        <v>1</v>
      </c>
      <c r="DGX14">
        <f t="shared" ca="1" si="292"/>
        <v>1</v>
      </c>
      <c r="DGY14">
        <f t="shared" ca="1" si="292"/>
        <v>1</v>
      </c>
      <c r="DGZ14">
        <f t="shared" ca="1" si="292"/>
        <v>1</v>
      </c>
      <c r="DHA14">
        <f t="shared" ca="1" si="292"/>
        <v>1</v>
      </c>
      <c r="DHB14">
        <f t="shared" ca="1" si="292"/>
        <v>1</v>
      </c>
      <c r="DHC14">
        <f t="shared" ca="1" si="292"/>
        <v>1</v>
      </c>
      <c r="DHD14">
        <f t="shared" ca="1" si="292"/>
        <v>1</v>
      </c>
      <c r="DHE14">
        <f t="shared" ca="1" si="292"/>
        <v>1</v>
      </c>
      <c r="DHF14">
        <f t="shared" ca="1" si="292"/>
        <v>1</v>
      </c>
      <c r="DHG14">
        <f t="shared" ca="1" si="292"/>
        <v>1</v>
      </c>
      <c r="DHH14">
        <f t="shared" ca="1" si="292"/>
        <v>1</v>
      </c>
      <c r="DHI14">
        <f t="shared" ca="1" si="292"/>
        <v>1</v>
      </c>
      <c r="DHJ14">
        <f t="shared" ca="1" si="292"/>
        <v>1</v>
      </c>
      <c r="DHK14">
        <f t="shared" ca="1" si="292"/>
        <v>1</v>
      </c>
      <c r="DHL14">
        <f t="shared" ca="1" si="292"/>
        <v>1</v>
      </c>
      <c r="DHM14">
        <f t="shared" ca="1" si="292"/>
        <v>1</v>
      </c>
      <c r="DHN14">
        <f t="shared" ca="1" si="292"/>
        <v>1</v>
      </c>
      <c r="DHO14">
        <f t="shared" ca="1" si="292"/>
        <v>1</v>
      </c>
      <c r="DHP14">
        <f t="shared" ca="1" si="292"/>
        <v>1</v>
      </c>
      <c r="DHQ14">
        <f t="shared" ca="1" si="292"/>
        <v>1</v>
      </c>
      <c r="DHR14">
        <f t="shared" ca="1" si="292"/>
        <v>1</v>
      </c>
      <c r="DHS14">
        <f t="shared" ca="1" si="292"/>
        <v>1</v>
      </c>
      <c r="DHT14">
        <f t="shared" ca="1" si="292"/>
        <v>1</v>
      </c>
      <c r="DHU14">
        <f t="shared" ca="1" si="292"/>
        <v>1</v>
      </c>
      <c r="DHV14">
        <f t="shared" ca="1" si="292"/>
        <v>1</v>
      </c>
      <c r="DHW14">
        <f t="shared" ca="1" si="292"/>
        <v>1</v>
      </c>
      <c r="DHX14">
        <f t="shared" ca="1" si="292"/>
        <v>1</v>
      </c>
      <c r="DHY14">
        <f t="shared" ca="1" si="292"/>
        <v>1</v>
      </c>
      <c r="DHZ14">
        <f t="shared" ca="1" si="292"/>
        <v>1</v>
      </c>
      <c r="DIA14">
        <f t="shared" ca="1" si="292"/>
        <v>1</v>
      </c>
      <c r="DIB14">
        <f t="shared" ca="1" si="292"/>
        <v>1</v>
      </c>
      <c r="DIC14">
        <f t="shared" ca="1" si="292"/>
        <v>1</v>
      </c>
      <c r="DID14">
        <f t="shared" ca="1" si="292"/>
        <v>1</v>
      </c>
      <c r="DIE14">
        <f t="shared" ca="1" si="292"/>
        <v>1</v>
      </c>
      <c r="DIF14">
        <f t="shared" ca="1" si="292"/>
        <v>1</v>
      </c>
      <c r="DIG14">
        <f t="shared" ca="1" si="292"/>
        <v>1</v>
      </c>
      <c r="DIH14">
        <f t="shared" ca="1" si="292"/>
        <v>1</v>
      </c>
      <c r="DII14">
        <f t="shared" ref="DII14:DKT14" ca="1" si="293">$B14+IF(DII$7&lt;OEn_high_before_low_ns,1,IF(DII$7&lt;OEn_off_time_ns,0,1))</f>
        <v>1</v>
      </c>
      <c r="DIJ14">
        <f t="shared" ca="1" si="293"/>
        <v>1</v>
      </c>
      <c r="DIK14">
        <f t="shared" ca="1" si="293"/>
        <v>1</v>
      </c>
      <c r="DIL14">
        <f t="shared" ca="1" si="293"/>
        <v>1</v>
      </c>
      <c r="DIM14">
        <f t="shared" ca="1" si="293"/>
        <v>1</v>
      </c>
      <c r="DIN14">
        <f t="shared" ca="1" si="293"/>
        <v>1</v>
      </c>
      <c r="DIO14">
        <f t="shared" ca="1" si="293"/>
        <v>1</v>
      </c>
      <c r="DIP14">
        <f t="shared" ca="1" si="293"/>
        <v>1</v>
      </c>
      <c r="DIQ14">
        <f t="shared" ca="1" si="293"/>
        <v>1</v>
      </c>
      <c r="DIR14">
        <f t="shared" ca="1" si="293"/>
        <v>1</v>
      </c>
      <c r="DIS14">
        <f t="shared" ca="1" si="293"/>
        <v>1</v>
      </c>
      <c r="DIT14">
        <f t="shared" ca="1" si="293"/>
        <v>1</v>
      </c>
      <c r="DIU14">
        <f t="shared" ca="1" si="293"/>
        <v>1</v>
      </c>
      <c r="DIV14">
        <f t="shared" ca="1" si="293"/>
        <v>1</v>
      </c>
      <c r="DIW14">
        <f t="shared" ca="1" si="293"/>
        <v>1</v>
      </c>
      <c r="DIX14">
        <f t="shared" ca="1" si="293"/>
        <v>1</v>
      </c>
      <c r="DIY14">
        <f t="shared" ca="1" si="293"/>
        <v>1</v>
      </c>
      <c r="DIZ14">
        <f t="shared" ca="1" si="293"/>
        <v>1</v>
      </c>
      <c r="DJA14">
        <f t="shared" ca="1" si="293"/>
        <v>1</v>
      </c>
      <c r="DJB14">
        <f t="shared" ca="1" si="293"/>
        <v>1</v>
      </c>
      <c r="DJC14">
        <f t="shared" ca="1" si="293"/>
        <v>1</v>
      </c>
      <c r="DJD14">
        <f t="shared" ca="1" si="293"/>
        <v>1</v>
      </c>
      <c r="DJE14">
        <f t="shared" ca="1" si="293"/>
        <v>1</v>
      </c>
      <c r="DJF14">
        <f t="shared" ca="1" si="293"/>
        <v>1</v>
      </c>
      <c r="DJG14">
        <f t="shared" ca="1" si="293"/>
        <v>1</v>
      </c>
      <c r="DJH14">
        <f t="shared" ca="1" si="293"/>
        <v>1</v>
      </c>
      <c r="DJI14">
        <f t="shared" ca="1" si="293"/>
        <v>1</v>
      </c>
      <c r="DJJ14">
        <f t="shared" ca="1" si="293"/>
        <v>1</v>
      </c>
      <c r="DJK14">
        <f t="shared" ca="1" si="293"/>
        <v>1</v>
      </c>
      <c r="DJL14">
        <f t="shared" ca="1" si="293"/>
        <v>1</v>
      </c>
      <c r="DJM14">
        <f t="shared" ca="1" si="293"/>
        <v>1</v>
      </c>
      <c r="DJN14">
        <f t="shared" ca="1" si="293"/>
        <v>1</v>
      </c>
      <c r="DJO14">
        <f t="shared" ca="1" si="293"/>
        <v>1</v>
      </c>
      <c r="DJP14">
        <f t="shared" ca="1" si="293"/>
        <v>1</v>
      </c>
      <c r="DJQ14">
        <f t="shared" ca="1" si="293"/>
        <v>1</v>
      </c>
      <c r="DJR14">
        <f t="shared" ca="1" si="293"/>
        <v>1</v>
      </c>
      <c r="DJS14">
        <f t="shared" ca="1" si="293"/>
        <v>1</v>
      </c>
      <c r="DJT14">
        <f t="shared" ca="1" si="293"/>
        <v>1</v>
      </c>
      <c r="DJU14">
        <f t="shared" ca="1" si="293"/>
        <v>1</v>
      </c>
      <c r="DJV14">
        <f t="shared" ca="1" si="293"/>
        <v>1</v>
      </c>
      <c r="DJW14">
        <f t="shared" ca="1" si="293"/>
        <v>1</v>
      </c>
      <c r="DJX14">
        <f t="shared" ca="1" si="293"/>
        <v>1</v>
      </c>
      <c r="DJY14">
        <f t="shared" ca="1" si="293"/>
        <v>1</v>
      </c>
      <c r="DJZ14">
        <f t="shared" ca="1" si="293"/>
        <v>1</v>
      </c>
      <c r="DKA14">
        <f t="shared" ca="1" si="293"/>
        <v>1</v>
      </c>
      <c r="DKB14">
        <f t="shared" ca="1" si="293"/>
        <v>1</v>
      </c>
      <c r="DKC14">
        <f t="shared" ca="1" si="293"/>
        <v>1</v>
      </c>
      <c r="DKD14">
        <f t="shared" ca="1" si="293"/>
        <v>1</v>
      </c>
      <c r="DKE14">
        <f t="shared" ca="1" si="293"/>
        <v>1</v>
      </c>
      <c r="DKF14">
        <f t="shared" ca="1" si="293"/>
        <v>1</v>
      </c>
      <c r="DKG14">
        <f t="shared" ca="1" si="293"/>
        <v>1</v>
      </c>
      <c r="DKH14">
        <f t="shared" ca="1" si="293"/>
        <v>1</v>
      </c>
      <c r="DKI14">
        <f t="shared" ca="1" si="293"/>
        <v>1</v>
      </c>
      <c r="DKJ14">
        <f t="shared" ca="1" si="293"/>
        <v>1</v>
      </c>
      <c r="DKK14">
        <f t="shared" ca="1" si="293"/>
        <v>1</v>
      </c>
      <c r="DKL14">
        <f t="shared" ca="1" si="293"/>
        <v>1</v>
      </c>
      <c r="DKM14">
        <f t="shared" ca="1" si="293"/>
        <v>1</v>
      </c>
      <c r="DKN14">
        <f t="shared" ca="1" si="293"/>
        <v>1</v>
      </c>
      <c r="DKO14">
        <f t="shared" ca="1" si="293"/>
        <v>1</v>
      </c>
      <c r="DKP14">
        <f t="shared" ca="1" si="293"/>
        <v>1</v>
      </c>
      <c r="DKQ14">
        <f t="shared" ca="1" si="293"/>
        <v>1</v>
      </c>
      <c r="DKR14">
        <f t="shared" ca="1" si="293"/>
        <v>1</v>
      </c>
      <c r="DKS14">
        <f t="shared" ca="1" si="293"/>
        <v>1</v>
      </c>
      <c r="DKT14">
        <f t="shared" ca="1" si="293"/>
        <v>1</v>
      </c>
      <c r="DKU14">
        <f t="shared" ref="DKU14:DNF14" ca="1" si="294">$B14+IF(DKU$7&lt;OEn_high_before_low_ns,1,IF(DKU$7&lt;OEn_off_time_ns,0,1))</f>
        <v>1</v>
      </c>
      <c r="DKV14">
        <f t="shared" ca="1" si="294"/>
        <v>1</v>
      </c>
      <c r="DKW14">
        <f t="shared" ca="1" si="294"/>
        <v>1</v>
      </c>
      <c r="DKX14">
        <f t="shared" ca="1" si="294"/>
        <v>1</v>
      </c>
      <c r="DKY14">
        <f t="shared" ca="1" si="294"/>
        <v>1</v>
      </c>
      <c r="DKZ14">
        <f t="shared" ca="1" si="294"/>
        <v>1</v>
      </c>
      <c r="DLA14">
        <f t="shared" ca="1" si="294"/>
        <v>1</v>
      </c>
      <c r="DLB14">
        <f t="shared" ca="1" si="294"/>
        <v>1</v>
      </c>
      <c r="DLC14">
        <f t="shared" ca="1" si="294"/>
        <v>1</v>
      </c>
      <c r="DLD14">
        <f t="shared" ca="1" si="294"/>
        <v>1</v>
      </c>
      <c r="DLE14">
        <f t="shared" ca="1" si="294"/>
        <v>1</v>
      </c>
      <c r="DLF14">
        <f t="shared" ca="1" si="294"/>
        <v>1</v>
      </c>
      <c r="DLG14">
        <f t="shared" ca="1" si="294"/>
        <v>1</v>
      </c>
      <c r="DLH14">
        <f t="shared" ca="1" si="294"/>
        <v>1</v>
      </c>
      <c r="DLI14">
        <f t="shared" ca="1" si="294"/>
        <v>1</v>
      </c>
      <c r="DLJ14">
        <f t="shared" ca="1" si="294"/>
        <v>1</v>
      </c>
      <c r="DLK14">
        <f t="shared" ca="1" si="294"/>
        <v>1</v>
      </c>
      <c r="DLL14">
        <f t="shared" ca="1" si="294"/>
        <v>1</v>
      </c>
      <c r="DLM14">
        <f t="shared" ca="1" si="294"/>
        <v>1</v>
      </c>
      <c r="DLN14">
        <f t="shared" ca="1" si="294"/>
        <v>1</v>
      </c>
      <c r="DLO14">
        <f t="shared" ca="1" si="294"/>
        <v>1</v>
      </c>
      <c r="DLP14">
        <f t="shared" ca="1" si="294"/>
        <v>1</v>
      </c>
      <c r="DLQ14">
        <f t="shared" ca="1" si="294"/>
        <v>1</v>
      </c>
      <c r="DLR14">
        <f t="shared" ca="1" si="294"/>
        <v>1</v>
      </c>
      <c r="DLS14">
        <f t="shared" ca="1" si="294"/>
        <v>1</v>
      </c>
      <c r="DLT14">
        <f t="shared" ca="1" si="294"/>
        <v>1</v>
      </c>
      <c r="DLU14">
        <f t="shared" ca="1" si="294"/>
        <v>1</v>
      </c>
      <c r="DLV14">
        <f t="shared" ca="1" si="294"/>
        <v>1</v>
      </c>
      <c r="DLW14">
        <f t="shared" ca="1" si="294"/>
        <v>1</v>
      </c>
      <c r="DLX14">
        <f t="shared" ca="1" si="294"/>
        <v>1</v>
      </c>
      <c r="DLY14">
        <f t="shared" ca="1" si="294"/>
        <v>1</v>
      </c>
      <c r="DLZ14">
        <f t="shared" ca="1" si="294"/>
        <v>1</v>
      </c>
      <c r="DMA14">
        <f t="shared" ca="1" si="294"/>
        <v>1</v>
      </c>
      <c r="DMB14">
        <f t="shared" ca="1" si="294"/>
        <v>1</v>
      </c>
      <c r="DMC14">
        <f t="shared" ca="1" si="294"/>
        <v>1</v>
      </c>
      <c r="DMD14">
        <f t="shared" ca="1" si="294"/>
        <v>1</v>
      </c>
      <c r="DME14">
        <f t="shared" ca="1" si="294"/>
        <v>1</v>
      </c>
      <c r="DMF14">
        <f t="shared" ca="1" si="294"/>
        <v>1</v>
      </c>
      <c r="DMG14">
        <f t="shared" ca="1" si="294"/>
        <v>1</v>
      </c>
      <c r="DMH14">
        <f t="shared" ca="1" si="294"/>
        <v>1</v>
      </c>
      <c r="DMI14">
        <f t="shared" ca="1" si="294"/>
        <v>1</v>
      </c>
      <c r="DMJ14">
        <f t="shared" ca="1" si="294"/>
        <v>1</v>
      </c>
      <c r="DMK14">
        <f t="shared" ca="1" si="294"/>
        <v>1</v>
      </c>
      <c r="DML14">
        <f t="shared" ca="1" si="294"/>
        <v>1</v>
      </c>
      <c r="DMM14">
        <f t="shared" ca="1" si="294"/>
        <v>1</v>
      </c>
      <c r="DMN14">
        <f t="shared" ca="1" si="294"/>
        <v>1</v>
      </c>
      <c r="DMO14">
        <f t="shared" ca="1" si="294"/>
        <v>1</v>
      </c>
      <c r="DMP14">
        <f t="shared" ca="1" si="294"/>
        <v>1</v>
      </c>
      <c r="DMQ14">
        <f t="shared" ca="1" si="294"/>
        <v>1</v>
      </c>
      <c r="DMR14">
        <f t="shared" ca="1" si="294"/>
        <v>1</v>
      </c>
      <c r="DMS14">
        <f t="shared" ca="1" si="294"/>
        <v>1</v>
      </c>
      <c r="DMT14">
        <f t="shared" ca="1" si="294"/>
        <v>1</v>
      </c>
      <c r="DMU14">
        <f t="shared" ca="1" si="294"/>
        <v>1</v>
      </c>
      <c r="DMV14">
        <f t="shared" ca="1" si="294"/>
        <v>1</v>
      </c>
      <c r="DMW14">
        <f t="shared" ca="1" si="294"/>
        <v>1</v>
      </c>
      <c r="DMX14">
        <f t="shared" ca="1" si="294"/>
        <v>1</v>
      </c>
      <c r="DMY14">
        <f t="shared" ca="1" si="294"/>
        <v>1</v>
      </c>
      <c r="DMZ14">
        <f t="shared" ca="1" si="294"/>
        <v>1</v>
      </c>
      <c r="DNA14">
        <f t="shared" ca="1" si="294"/>
        <v>1</v>
      </c>
      <c r="DNB14">
        <f t="shared" ca="1" si="294"/>
        <v>1</v>
      </c>
      <c r="DNC14">
        <f t="shared" ca="1" si="294"/>
        <v>1</v>
      </c>
      <c r="DND14">
        <f t="shared" ca="1" si="294"/>
        <v>1</v>
      </c>
      <c r="DNE14">
        <f t="shared" ca="1" si="294"/>
        <v>1</v>
      </c>
      <c r="DNF14">
        <f t="shared" ca="1" si="294"/>
        <v>1</v>
      </c>
      <c r="DNG14">
        <f t="shared" ref="DNG14:DOK14" ca="1" si="295">$B14+IF(DNG$7&lt;OEn_high_before_low_ns,1,IF(DNG$7&lt;OEn_off_time_ns,0,1))</f>
        <v>1</v>
      </c>
      <c r="DNH14">
        <f t="shared" ca="1" si="295"/>
        <v>1</v>
      </c>
      <c r="DNI14">
        <f t="shared" ca="1" si="295"/>
        <v>1</v>
      </c>
      <c r="DNJ14">
        <f t="shared" ca="1" si="295"/>
        <v>1</v>
      </c>
      <c r="DNK14">
        <f t="shared" ca="1" si="295"/>
        <v>1</v>
      </c>
      <c r="DNL14">
        <f t="shared" ca="1" si="295"/>
        <v>1</v>
      </c>
      <c r="DNM14">
        <f t="shared" ca="1" si="295"/>
        <v>1</v>
      </c>
      <c r="DNN14">
        <f t="shared" ca="1" si="295"/>
        <v>1</v>
      </c>
      <c r="DNO14">
        <f t="shared" ca="1" si="295"/>
        <v>1</v>
      </c>
      <c r="DNP14">
        <f t="shared" ca="1" si="295"/>
        <v>1</v>
      </c>
      <c r="DNQ14">
        <f t="shared" ca="1" si="295"/>
        <v>1</v>
      </c>
      <c r="DNR14">
        <f t="shared" ca="1" si="295"/>
        <v>1</v>
      </c>
      <c r="DNS14">
        <f t="shared" ca="1" si="295"/>
        <v>1</v>
      </c>
      <c r="DNT14">
        <f t="shared" ca="1" si="295"/>
        <v>1</v>
      </c>
      <c r="DNU14">
        <f t="shared" ca="1" si="295"/>
        <v>1</v>
      </c>
      <c r="DNV14">
        <f t="shared" ca="1" si="295"/>
        <v>1</v>
      </c>
      <c r="DNW14">
        <f t="shared" ca="1" si="295"/>
        <v>1</v>
      </c>
      <c r="DNX14">
        <f t="shared" ca="1" si="295"/>
        <v>1</v>
      </c>
      <c r="DNY14">
        <f t="shared" ca="1" si="295"/>
        <v>1</v>
      </c>
      <c r="DNZ14">
        <f t="shared" ca="1" si="295"/>
        <v>1</v>
      </c>
      <c r="DOA14">
        <f t="shared" ca="1" si="295"/>
        <v>1</v>
      </c>
      <c r="DOB14">
        <f t="shared" ca="1" si="295"/>
        <v>1</v>
      </c>
      <c r="DOC14">
        <f t="shared" ca="1" si="295"/>
        <v>1</v>
      </c>
      <c r="DOD14">
        <f t="shared" ca="1" si="295"/>
        <v>1</v>
      </c>
      <c r="DOE14">
        <f t="shared" ca="1" si="295"/>
        <v>1</v>
      </c>
      <c r="DOF14">
        <f t="shared" ca="1" si="295"/>
        <v>1</v>
      </c>
      <c r="DOG14">
        <f t="shared" ca="1" si="295"/>
        <v>1</v>
      </c>
      <c r="DOH14">
        <f t="shared" ca="1" si="295"/>
        <v>1</v>
      </c>
      <c r="DOI14">
        <f t="shared" ca="1" si="295"/>
        <v>1</v>
      </c>
      <c r="DOJ14">
        <f t="shared" ca="1" si="295"/>
        <v>1</v>
      </c>
      <c r="DOK14">
        <f t="shared" ca="1" si="295"/>
        <v>1</v>
      </c>
    </row>
    <row r="15" spans="1:16384">
      <c r="A15" t="s">
        <v>418</v>
      </c>
      <c r="B15">
        <v>0</v>
      </c>
      <c r="C15">
        <f t="shared" ref="C15:BN15" ca="1" si="296">IF((ROUND(C$7,1)-0.1)=ROUND(RDCYCLETIME_ns,1),0,IF(ROUND(C$7,1)=ROUND(RDCYCLETIME_ns,1),MAX($B10:$B16)+1,-1))</f>
        <v>-1</v>
      </c>
      <c r="D15">
        <f t="shared" ca="1" si="296"/>
        <v>-1</v>
      </c>
      <c r="E15">
        <f t="shared" ca="1" si="296"/>
        <v>-1</v>
      </c>
      <c r="F15">
        <f t="shared" ca="1" si="296"/>
        <v>-1</v>
      </c>
      <c r="G15">
        <f t="shared" ca="1" si="296"/>
        <v>-1</v>
      </c>
      <c r="H15">
        <f t="shared" ca="1" si="296"/>
        <v>-1</v>
      </c>
      <c r="I15">
        <f t="shared" ca="1" si="296"/>
        <v>-1</v>
      </c>
      <c r="J15">
        <f t="shared" ca="1" si="296"/>
        <v>-1</v>
      </c>
      <c r="K15">
        <f t="shared" ca="1" si="296"/>
        <v>-1</v>
      </c>
      <c r="L15">
        <f t="shared" ca="1" si="296"/>
        <v>-1</v>
      </c>
      <c r="M15">
        <f t="shared" ca="1" si="296"/>
        <v>-1</v>
      </c>
      <c r="N15">
        <f t="shared" ca="1" si="296"/>
        <v>-1</v>
      </c>
      <c r="O15">
        <f t="shared" ca="1" si="296"/>
        <v>-1</v>
      </c>
      <c r="P15">
        <f t="shared" ca="1" si="296"/>
        <v>-1</v>
      </c>
      <c r="Q15">
        <f t="shared" ca="1" si="296"/>
        <v>-1</v>
      </c>
      <c r="R15">
        <f t="shared" ca="1" si="296"/>
        <v>-1</v>
      </c>
      <c r="S15">
        <f t="shared" ca="1" si="296"/>
        <v>-1</v>
      </c>
      <c r="T15">
        <f t="shared" ca="1" si="296"/>
        <v>-1</v>
      </c>
      <c r="U15">
        <f t="shared" ca="1" si="296"/>
        <v>-1</v>
      </c>
      <c r="V15">
        <f t="shared" ca="1" si="296"/>
        <v>-1</v>
      </c>
      <c r="W15">
        <f t="shared" ca="1" si="296"/>
        <v>-1</v>
      </c>
      <c r="X15">
        <f t="shared" ca="1" si="296"/>
        <v>-1</v>
      </c>
      <c r="Y15">
        <f t="shared" ca="1" si="296"/>
        <v>-1</v>
      </c>
      <c r="Z15">
        <f t="shared" ca="1" si="296"/>
        <v>-1</v>
      </c>
      <c r="AA15">
        <f t="shared" ca="1" si="296"/>
        <v>-1</v>
      </c>
      <c r="AB15">
        <f t="shared" ca="1" si="296"/>
        <v>-1</v>
      </c>
      <c r="AC15">
        <f t="shared" ca="1" si="296"/>
        <v>-1</v>
      </c>
      <c r="AD15">
        <f t="shared" ca="1" si="296"/>
        <v>-1</v>
      </c>
      <c r="AE15">
        <f t="shared" ca="1" si="296"/>
        <v>-1</v>
      </c>
      <c r="AF15">
        <f t="shared" ca="1" si="296"/>
        <v>-1</v>
      </c>
      <c r="AG15">
        <f t="shared" ca="1" si="296"/>
        <v>-1</v>
      </c>
      <c r="AH15">
        <f t="shared" ca="1" si="296"/>
        <v>-1</v>
      </c>
      <c r="AI15">
        <f t="shared" ca="1" si="296"/>
        <v>-1</v>
      </c>
      <c r="AJ15">
        <f t="shared" ca="1" si="296"/>
        <v>-1</v>
      </c>
      <c r="AK15">
        <f t="shared" ca="1" si="296"/>
        <v>-1</v>
      </c>
      <c r="AL15">
        <f t="shared" ca="1" si="296"/>
        <v>-1</v>
      </c>
      <c r="AM15">
        <f t="shared" ca="1" si="296"/>
        <v>-1</v>
      </c>
      <c r="AN15">
        <f t="shared" ca="1" si="296"/>
        <v>-1</v>
      </c>
      <c r="AO15">
        <f t="shared" ca="1" si="296"/>
        <v>-1</v>
      </c>
      <c r="AP15">
        <f t="shared" ca="1" si="296"/>
        <v>-1</v>
      </c>
      <c r="AQ15">
        <f t="shared" ca="1" si="296"/>
        <v>-1</v>
      </c>
      <c r="AR15">
        <f t="shared" ca="1" si="296"/>
        <v>-1</v>
      </c>
      <c r="AS15">
        <f t="shared" ca="1" si="296"/>
        <v>-1</v>
      </c>
      <c r="AT15">
        <f t="shared" ca="1" si="296"/>
        <v>-1</v>
      </c>
      <c r="AU15">
        <f t="shared" ca="1" si="296"/>
        <v>-1</v>
      </c>
      <c r="AV15">
        <f t="shared" ca="1" si="296"/>
        <v>-1</v>
      </c>
      <c r="AW15">
        <f t="shared" ca="1" si="296"/>
        <v>-1</v>
      </c>
      <c r="AX15">
        <f t="shared" ca="1" si="296"/>
        <v>-1</v>
      </c>
      <c r="AY15">
        <f t="shared" ca="1" si="296"/>
        <v>-1</v>
      </c>
      <c r="AZ15">
        <f t="shared" ca="1" si="296"/>
        <v>-1</v>
      </c>
      <c r="BA15">
        <f t="shared" ca="1" si="296"/>
        <v>-1</v>
      </c>
      <c r="BB15">
        <f t="shared" ca="1" si="296"/>
        <v>-1</v>
      </c>
      <c r="BC15">
        <f t="shared" ca="1" si="296"/>
        <v>-1</v>
      </c>
      <c r="BD15">
        <f t="shared" ca="1" si="296"/>
        <v>-1</v>
      </c>
      <c r="BE15">
        <f t="shared" ca="1" si="296"/>
        <v>-1</v>
      </c>
      <c r="BF15">
        <f t="shared" ca="1" si="296"/>
        <v>-1</v>
      </c>
      <c r="BG15">
        <f t="shared" ca="1" si="296"/>
        <v>-1</v>
      </c>
      <c r="BH15">
        <f t="shared" ca="1" si="296"/>
        <v>-1</v>
      </c>
      <c r="BI15">
        <f t="shared" ca="1" si="296"/>
        <v>-1</v>
      </c>
      <c r="BJ15">
        <f t="shared" ca="1" si="296"/>
        <v>-1</v>
      </c>
      <c r="BK15">
        <f t="shared" ca="1" si="296"/>
        <v>-1</v>
      </c>
      <c r="BL15">
        <f t="shared" ca="1" si="296"/>
        <v>-1</v>
      </c>
      <c r="BM15">
        <f t="shared" ca="1" si="296"/>
        <v>-1</v>
      </c>
      <c r="BN15">
        <f t="shared" ca="1" si="296"/>
        <v>-1</v>
      </c>
      <c r="BO15">
        <f t="shared" ref="BO15:DZ15" ca="1" si="297">IF((ROUND(BO$7,1)-0.1)=ROUND(RDCYCLETIME_ns,1),0,IF(ROUND(BO$7,1)=ROUND(RDCYCLETIME_ns,1),MAX($B10:$B16)+1,-1))</f>
        <v>-1</v>
      </c>
      <c r="BP15">
        <f t="shared" ca="1" si="297"/>
        <v>-1</v>
      </c>
      <c r="BQ15">
        <f t="shared" ca="1" si="297"/>
        <v>-1</v>
      </c>
      <c r="BR15">
        <f t="shared" ca="1" si="297"/>
        <v>-1</v>
      </c>
      <c r="BS15">
        <f t="shared" ca="1" si="297"/>
        <v>-1</v>
      </c>
      <c r="BT15">
        <f t="shared" ca="1" si="297"/>
        <v>-1</v>
      </c>
      <c r="BU15">
        <f t="shared" ca="1" si="297"/>
        <v>-1</v>
      </c>
      <c r="BV15">
        <f t="shared" ca="1" si="297"/>
        <v>-1</v>
      </c>
      <c r="BW15">
        <f t="shared" ca="1" si="297"/>
        <v>-1</v>
      </c>
      <c r="BX15">
        <f t="shared" ca="1" si="297"/>
        <v>-1</v>
      </c>
      <c r="BY15">
        <f t="shared" ca="1" si="297"/>
        <v>-1</v>
      </c>
      <c r="BZ15">
        <f t="shared" ca="1" si="297"/>
        <v>-1</v>
      </c>
      <c r="CA15">
        <f t="shared" ca="1" si="297"/>
        <v>-1</v>
      </c>
      <c r="CB15">
        <f t="shared" ca="1" si="297"/>
        <v>-1</v>
      </c>
      <c r="CC15">
        <f t="shared" ca="1" si="297"/>
        <v>-1</v>
      </c>
      <c r="CD15">
        <f t="shared" ca="1" si="297"/>
        <v>-1</v>
      </c>
      <c r="CE15">
        <f t="shared" ca="1" si="297"/>
        <v>-1</v>
      </c>
      <c r="CF15">
        <f t="shared" ca="1" si="297"/>
        <v>-1</v>
      </c>
      <c r="CG15">
        <f t="shared" ca="1" si="297"/>
        <v>-1</v>
      </c>
      <c r="CH15">
        <f t="shared" ca="1" si="297"/>
        <v>-1</v>
      </c>
      <c r="CI15">
        <f t="shared" ca="1" si="297"/>
        <v>-1</v>
      </c>
      <c r="CJ15">
        <f t="shared" ca="1" si="297"/>
        <v>-1</v>
      </c>
      <c r="CK15">
        <f t="shared" ca="1" si="297"/>
        <v>-1</v>
      </c>
      <c r="CL15">
        <f t="shared" ca="1" si="297"/>
        <v>-1</v>
      </c>
      <c r="CM15">
        <f t="shared" ca="1" si="297"/>
        <v>-1</v>
      </c>
      <c r="CN15">
        <f t="shared" ca="1" si="297"/>
        <v>-1</v>
      </c>
      <c r="CO15">
        <f t="shared" ca="1" si="297"/>
        <v>-1</v>
      </c>
      <c r="CP15">
        <f t="shared" ca="1" si="297"/>
        <v>-1</v>
      </c>
      <c r="CQ15">
        <f t="shared" ca="1" si="297"/>
        <v>-1</v>
      </c>
      <c r="CR15">
        <f t="shared" ca="1" si="297"/>
        <v>-1</v>
      </c>
      <c r="CS15">
        <f t="shared" ca="1" si="297"/>
        <v>-1</v>
      </c>
      <c r="CT15">
        <f t="shared" ca="1" si="297"/>
        <v>-1</v>
      </c>
      <c r="CU15">
        <f t="shared" ca="1" si="297"/>
        <v>-1</v>
      </c>
      <c r="CV15">
        <f t="shared" ca="1" si="297"/>
        <v>-1</v>
      </c>
      <c r="CW15">
        <f t="shared" ca="1" si="297"/>
        <v>-1</v>
      </c>
      <c r="CX15">
        <f t="shared" ca="1" si="297"/>
        <v>-1</v>
      </c>
      <c r="CY15">
        <f t="shared" ca="1" si="297"/>
        <v>-1</v>
      </c>
      <c r="CZ15">
        <f t="shared" ca="1" si="297"/>
        <v>-1</v>
      </c>
      <c r="DA15">
        <f t="shared" ca="1" si="297"/>
        <v>-1</v>
      </c>
      <c r="DB15">
        <f t="shared" ca="1" si="297"/>
        <v>-1</v>
      </c>
      <c r="DC15">
        <f t="shared" ca="1" si="297"/>
        <v>-1</v>
      </c>
      <c r="DD15">
        <f t="shared" ca="1" si="297"/>
        <v>-1</v>
      </c>
      <c r="DE15">
        <f t="shared" ca="1" si="297"/>
        <v>-1</v>
      </c>
      <c r="DF15">
        <f t="shared" ca="1" si="297"/>
        <v>-1</v>
      </c>
      <c r="DG15">
        <f t="shared" ca="1" si="297"/>
        <v>-1</v>
      </c>
      <c r="DH15">
        <f t="shared" ca="1" si="297"/>
        <v>-1</v>
      </c>
      <c r="DI15">
        <f t="shared" ca="1" si="297"/>
        <v>-1</v>
      </c>
      <c r="DJ15">
        <f t="shared" ca="1" si="297"/>
        <v>-1</v>
      </c>
      <c r="DK15">
        <f t="shared" ca="1" si="297"/>
        <v>-1</v>
      </c>
      <c r="DL15">
        <f t="shared" ca="1" si="297"/>
        <v>-1</v>
      </c>
      <c r="DM15">
        <f t="shared" ca="1" si="297"/>
        <v>-1</v>
      </c>
      <c r="DN15">
        <f t="shared" ca="1" si="297"/>
        <v>-1</v>
      </c>
      <c r="DO15">
        <f t="shared" ca="1" si="297"/>
        <v>-1</v>
      </c>
      <c r="DP15">
        <f t="shared" ca="1" si="297"/>
        <v>-1</v>
      </c>
      <c r="DQ15">
        <f t="shared" ca="1" si="297"/>
        <v>-1</v>
      </c>
      <c r="DR15">
        <f t="shared" ca="1" si="297"/>
        <v>-1</v>
      </c>
      <c r="DS15">
        <f t="shared" ca="1" si="297"/>
        <v>-1</v>
      </c>
      <c r="DT15">
        <f t="shared" ca="1" si="297"/>
        <v>-1</v>
      </c>
      <c r="DU15">
        <f t="shared" ca="1" si="297"/>
        <v>-1</v>
      </c>
      <c r="DV15">
        <f t="shared" ca="1" si="297"/>
        <v>-1</v>
      </c>
      <c r="DW15">
        <f t="shared" ca="1" si="297"/>
        <v>-1</v>
      </c>
      <c r="DX15">
        <f t="shared" ca="1" si="297"/>
        <v>-1</v>
      </c>
      <c r="DY15">
        <f t="shared" ca="1" si="297"/>
        <v>-1</v>
      </c>
      <c r="DZ15">
        <f t="shared" ca="1" si="297"/>
        <v>-1</v>
      </c>
      <c r="EA15">
        <f t="shared" ref="EA15:GL15" ca="1" si="298">IF((ROUND(EA$7,1)-0.1)=ROUND(RDCYCLETIME_ns,1),0,IF(ROUND(EA$7,1)=ROUND(RDCYCLETIME_ns,1),MAX($B10:$B16)+1,-1))</f>
        <v>-1</v>
      </c>
      <c r="EB15">
        <f t="shared" ca="1" si="298"/>
        <v>-1</v>
      </c>
      <c r="EC15">
        <f t="shared" ca="1" si="298"/>
        <v>-1</v>
      </c>
      <c r="ED15">
        <f t="shared" ca="1" si="298"/>
        <v>-1</v>
      </c>
      <c r="EE15">
        <f t="shared" ca="1" si="298"/>
        <v>-1</v>
      </c>
      <c r="EF15">
        <f t="shared" ca="1" si="298"/>
        <v>-1</v>
      </c>
      <c r="EG15">
        <f t="shared" ca="1" si="298"/>
        <v>-1</v>
      </c>
      <c r="EH15">
        <f t="shared" ca="1" si="298"/>
        <v>-1</v>
      </c>
      <c r="EI15">
        <f t="shared" ca="1" si="298"/>
        <v>-1</v>
      </c>
      <c r="EJ15">
        <f t="shared" ca="1" si="298"/>
        <v>-1</v>
      </c>
      <c r="EK15">
        <f t="shared" ca="1" si="298"/>
        <v>-1</v>
      </c>
      <c r="EL15">
        <f t="shared" ca="1" si="298"/>
        <v>-1</v>
      </c>
      <c r="EM15">
        <f t="shared" ca="1" si="298"/>
        <v>-1</v>
      </c>
      <c r="EN15">
        <f t="shared" ca="1" si="298"/>
        <v>-1</v>
      </c>
      <c r="EO15">
        <f t="shared" ca="1" si="298"/>
        <v>-1</v>
      </c>
      <c r="EP15">
        <f t="shared" ca="1" si="298"/>
        <v>-1</v>
      </c>
      <c r="EQ15">
        <f t="shared" ca="1" si="298"/>
        <v>-1</v>
      </c>
      <c r="ER15">
        <f t="shared" ca="1" si="298"/>
        <v>-1</v>
      </c>
      <c r="ES15">
        <f t="shared" ca="1" si="298"/>
        <v>-1</v>
      </c>
      <c r="ET15">
        <f t="shared" ca="1" si="298"/>
        <v>-1</v>
      </c>
      <c r="EU15">
        <f t="shared" ca="1" si="298"/>
        <v>-1</v>
      </c>
      <c r="EV15">
        <f t="shared" ca="1" si="298"/>
        <v>-1</v>
      </c>
      <c r="EW15">
        <f t="shared" ca="1" si="298"/>
        <v>-1</v>
      </c>
      <c r="EX15">
        <f t="shared" ca="1" si="298"/>
        <v>-1</v>
      </c>
      <c r="EY15">
        <f t="shared" ca="1" si="298"/>
        <v>-1</v>
      </c>
      <c r="EZ15">
        <f t="shared" ca="1" si="298"/>
        <v>-1</v>
      </c>
      <c r="FA15">
        <f t="shared" ca="1" si="298"/>
        <v>-1</v>
      </c>
      <c r="FB15">
        <f t="shared" ca="1" si="298"/>
        <v>-1</v>
      </c>
      <c r="FC15">
        <f t="shared" ca="1" si="298"/>
        <v>-1</v>
      </c>
      <c r="FD15">
        <f t="shared" ca="1" si="298"/>
        <v>-1</v>
      </c>
      <c r="FE15">
        <f t="shared" ca="1" si="298"/>
        <v>-1</v>
      </c>
      <c r="FF15">
        <f t="shared" ca="1" si="298"/>
        <v>-1</v>
      </c>
      <c r="FG15">
        <f t="shared" ca="1" si="298"/>
        <v>-1</v>
      </c>
      <c r="FH15">
        <f t="shared" ca="1" si="298"/>
        <v>-1</v>
      </c>
      <c r="FI15">
        <f t="shared" ca="1" si="298"/>
        <v>-1</v>
      </c>
      <c r="FJ15">
        <f t="shared" ca="1" si="298"/>
        <v>-1</v>
      </c>
      <c r="FK15">
        <f t="shared" ca="1" si="298"/>
        <v>-1</v>
      </c>
      <c r="FL15">
        <f t="shared" ca="1" si="298"/>
        <v>-1</v>
      </c>
      <c r="FM15">
        <f t="shared" ca="1" si="298"/>
        <v>-1</v>
      </c>
      <c r="FN15">
        <f t="shared" ca="1" si="298"/>
        <v>-1</v>
      </c>
      <c r="FO15">
        <f t="shared" ca="1" si="298"/>
        <v>-1</v>
      </c>
      <c r="FP15">
        <f t="shared" ca="1" si="298"/>
        <v>-1</v>
      </c>
      <c r="FQ15">
        <f t="shared" ca="1" si="298"/>
        <v>-1</v>
      </c>
      <c r="FR15">
        <f t="shared" ca="1" si="298"/>
        <v>-1</v>
      </c>
      <c r="FS15">
        <f t="shared" ca="1" si="298"/>
        <v>-1</v>
      </c>
      <c r="FT15">
        <f t="shared" ca="1" si="298"/>
        <v>-1</v>
      </c>
      <c r="FU15">
        <f t="shared" ca="1" si="298"/>
        <v>-1</v>
      </c>
      <c r="FV15">
        <f t="shared" ca="1" si="298"/>
        <v>-1</v>
      </c>
      <c r="FW15">
        <f t="shared" ca="1" si="298"/>
        <v>-1</v>
      </c>
      <c r="FX15">
        <f t="shared" ca="1" si="298"/>
        <v>-1</v>
      </c>
      <c r="FY15">
        <f t="shared" ca="1" si="298"/>
        <v>-1</v>
      </c>
      <c r="FZ15">
        <f t="shared" ca="1" si="298"/>
        <v>-1</v>
      </c>
      <c r="GA15">
        <f t="shared" ca="1" si="298"/>
        <v>-1</v>
      </c>
      <c r="GB15">
        <f t="shared" ca="1" si="298"/>
        <v>-1</v>
      </c>
      <c r="GC15">
        <f t="shared" ca="1" si="298"/>
        <v>-1</v>
      </c>
      <c r="GD15">
        <f t="shared" ca="1" si="298"/>
        <v>-1</v>
      </c>
      <c r="GE15">
        <f t="shared" ca="1" si="298"/>
        <v>-1</v>
      </c>
      <c r="GF15">
        <f t="shared" ca="1" si="298"/>
        <v>-1</v>
      </c>
      <c r="GG15">
        <f t="shared" ca="1" si="298"/>
        <v>-1</v>
      </c>
      <c r="GH15">
        <f t="shared" ca="1" si="298"/>
        <v>-1</v>
      </c>
      <c r="GI15">
        <f t="shared" ca="1" si="298"/>
        <v>-1</v>
      </c>
      <c r="GJ15">
        <f t="shared" ca="1" si="298"/>
        <v>-1</v>
      </c>
      <c r="GK15">
        <f t="shared" ca="1" si="298"/>
        <v>-1</v>
      </c>
      <c r="GL15">
        <f t="shared" ca="1" si="298"/>
        <v>-1</v>
      </c>
      <c r="GM15">
        <f t="shared" ref="GM15:IX15" ca="1" si="299">IF((ROUND(GM$7,1)-0.1)=ROUND(RDCYCLETIME_ns,1),0,IF(ROUND(GM$7,1)=ROUND(RDCYCLETIME_ns,1),MAX($B10:$B16)+1,-1))</f>
        <v>-1</v>
      </c>
      <c r="GN15">
        <f t="shared" ca="1" si="299"/>
        <v>-1</v>
      </c>
      <c r="GO15">
        <f t="shared" ca="1" si="299"/>
        <v>-1</v>
      </c>
      <c r="GP15">
        <f t="shared" ca="1" si="299"/>
        <v>-1</v>
      </c>
      <c r="GQ15">
        <f t="shared" ca="1" si="299"/>
        <v>-1</v>
      </c>
      <c r="GR15">
        <f t="shared" ca="1" si="299"/>
        <v>-1</v>
      </c>
      <c r="GS15">
        <f t="shared" ca="1" si="299"/>
        <v>-1</v>
      </c>
      <c r="GT15">
        <f t="shared" ca="1" si="299"/>
        <v>-1</v>
      </c>
      <c r="GU15">
        <f t="shared" ca="1" si="299"/>
        <v>-1</v>
      </c>
      <c r="GV15">
        <f t="shared" ca="1" si="299"/>
        <v>-1</v>
      </c>
      <c r="GW15">
        <f t="shared" ca="1" si="299"/>
        <v>-1</v>
      </c>
      <c r="GX15">
        <f t="shared" ca="1" si="299"/>
        <v>-1</v>
      </c>
      <c r="GY15">
        <f t="shared" ca="1" si="299"/>
        <v>-1</v>
      </c>
      <c r="GZ15">
        <f t="shared" ca="1" si="299"/>
        <v>-1</v>
      </c>
      <c r="HA15">
        <f t="shared" ca="1" si="299"/>
        <v>-1</v>
      </c>
      <c r="HB15">
        <f t="shared" ca="1" si="299"/>
        <v>-1</v>
      </c>
      <c r="HC15">
        <f t="shared" ca="1" si="299"/>
        <v>-1</v>
      </c>
      <c r="HD15">
        <f t="shared" ca="1" si="299"/>
        <v>-1</v>
      </c>
      <c r="HE15">
        <f t="shared" ca="1" si="299"/>
        <v>-1</v>
      </c>
      <c r="HF15">
        <f t="shared" ca="1" si="299"/>
        <v>-1</v>
      </c>
      <c r="HG15">
        <f t="shared" ca="1" si="299"/>
        <v>-1</v>
      </c>
      <c r="HH15">
        <f t="shared" ca="1" si="299"/>
        <v>-1</v>
      </c>
      <c r="HI15">
        <f t="shared" ca="1" si="299"/>
        <v>-1</v>
      </c>
      <c r="HJ15">
        <f t="shared" ca="1" si="299"/>
        <v>-1</v>
      </c>
      <c r="HK15">
        <f t="shared" ca="1" si="299"/>
        <v>-1</v>
      </c>
      <c r="HL15">
        <f t="shared" ca="1" si="299"/>
        <v>-1</v>
      </c>
      <c r="HM15">
        <f t="shared" ca="1" si="299"/>
        <v>-1</v>
      </c>
      <c r="HN15">
        <f t="shared" ca="1" si="299"/>
        <v>-1</v>
      </c>
      <c r="HO15">
        <f t="shared" ca="1" si="299"/>
        <v>-1</v>
      </c>
      <c r="HP15">
        <f t="shared" ca="1" si="299"/>
        <v>-1</v>
      </c>
      <c r="HQ15">
        <f t="shared" ca="1" si="299"/>
        <v>-1</v>
      </c>
      <c r="HR15">
        <f t="shared" ca="1" si="299"/>
        <v>-1</v>
      </c>
      <c r="HS15">
        <f t="shared" ca="1" si="299"/>
        <v>-1</v>
      </c>
      <c r="HT15">
        <f t="shared" ca="1" si="299"/>
        <v>-1</v>
      </c>
      <c r="HU15">
        <f t="shared" ca="1" si="299"/>
        <v>-1</v>
      </c>
      <c r="HV15">
        <f t="shared" ca="1" si="299"/>
        <v>-1</v>
      </c>
      <c r="HW15">
        <f t="shared" ca="1" si="299"/>
        <v>-1</v>
      </c>
      <c r="HX15">
        <f t="shared" ca="1" si="299"/>
        <v>-1</v>
      </c>
      <c r="HY15">
        <f t="shared" ca="1" si="299"/>
        <v>-1</v>
      </c>
      <c r="HZ15">
        <f t="shared" ca="1" si="299"/>
        <v>-1</v>
      </c>
      <c r="IA15">
        <f t="shared" ca="1" si="299"/>
        <v>-1</v>
      </c>
      <c r="IB15">
        <f t="shared" ca="1" si="299"/>
        <v>-1</v>
      </c>
      <c r="IC15">
        <f t="shared" ca="1" si="299"/>
        <v>-1</v>
      </c>
      <c r="ID15">
        <f t="shared" ca="1" si="299"/>
        <v>-1</v>
      </c>
      <c r="IE15">
        <f t="shared" ca="1" si="299"/>
        <v>-1</v>
      </c>
      <c r="IF15">
        <f t="shared" ca="1" si="299"/>
        <v>-1</v>
      </c>
      <c r="IG15">
        <f t="shared" ca="1" si="299"/>
        <v>-1</v>
      </c>
      <c r="IH15">
        <f t="shared" ca="1" si="299"/>
        <v>-1</v>
      </c>
      <c r="II15">
        <f t="shared" ca="1" si="299"/>
        <v>-1</v>
      </c>
      <c r="IJ15">
        <f t="shared" ca="1" si="299"/>
        <v>-1</v>
      </c>
      <c r="IK15">
        <f t="shared" ca="1" si="299"/>
        <v>-1</v>
      </c>
      <c r="IL15">
        <f t="shared" ca="1" si="299"/>
        <v>-1</v>
      </c>
      <c r="IM15">
        <f t="shared" ca="1" si="299"/>
        <v>-1</v>
      </c>
      <c r="IN15">
        <f t="shared" ca="1" si="299"/>
        <v>-1</v>
      </c>
      <c r="IO15">
        <f t="shared" ca="1" si="299"/>
        <v>-1</v>
      </c>
      <c r="IP15">
        <f t="shared" ca="1" si="299"/>
        <v>-1</v>
      </c>
      <c r="IQ15">
        <f t="shared" ca="1" si="299"/>
        <v>-1</v>
      </c>
      <c r="IR15">
        <f t="shared" ca="1" si="299"/>
        <v>-1</v>
      </c>
      <c r="IS15">
        <f t="shared" ca="1" si="299"/>
        <v>-1</v>
      </c>
      <c r="IT15">
        <f t="shared" ca="1" si="299"/>
        <v>-1</v>
      </c>
      <c r="IU15">
        <f t="shared" ca="1" si="299"/>
        <v>-1</v>
      </c>
      <c r="IV15">
        <f t="shared" ca="1" si="299"/>
        <v>-1</v>
      </c>
      <c r="IW15">
        <f t="shared" ca="1" si="299"/>
        <v>-1</v>
      </c>
      <c r="IX15">
        <f t="shared" ca="1" si="299"/>
        <v>-1</v>
      </c>
      <c r="IY15">
        <f t="shared" ref="IY15:LJ15" ca="1" si="300">IF((ROUND(IY$7,1)-0.1)=ROUND(RDCYCLETIME_ns,1),0,IF(ROUND(IY$7,1)=ROUND(RDCYCLETIME_ns,1),MAX($B10:$B16)+1,-1))</f>
        <v>-1</v>
      </c>
      <c r="IZ15">
        <f t="shared" ca="1" si="300"/>
        <v>-1</v>
      </c>
      <c r="JA15">
        <f t="shared" ca="1" si="300"/>
        <v>-1</v>
      </c>
      <c r="JB15">
        <f t="shared" ca="1" si="300"/>
        <v>-1</v>
      </c>
      <c r="JC15">
        <f t="shared" ca="1" si="300"/>
        <v>-1</v>
      </c>
      <c r="JD15">
        <f t="shared" ca="1" si="300"/>
        <v>-1</v>
      </c>
      <c r="JE15">
        <f t="shared" ca="1" si="300"/>
        <v>-1</v>
      </c>
      <c r="JF15">
        <f t="shared" ca="1" si="300"/>
        <v>-1</v>
      </c>
      <c r="JG15">
        <f t="shared" ca="1" si="300"/>
        <v>-1</v>
      </c>
      <c r="JH15">
        <f t="shared" ca="1" si="300"/>
        <v>-1</v>
      </c>
      <c r="JI15">
        <f t="shared" ca="1" si="300"/>
        <v>-1</v>
      </c>
      <c r="JJ15">
        <f t="shared" ca="1" si="300"/>
        <v>-1</v>
      </c>
      <c r="JK15">
        <f t="shared" ca="1" si="300"/>
        <v>-1</v>
      </c>
      <c r="JL15">
        <f t="shared" ca="1" si="300"/>
        <v>-1</v>
      </c>
      <c r="JM15">
        <f t="shared" ca="1" si="300"/>
        <v>-1</v>
      </c>
      <c r="JN15">
        <f t="shared" ca="1" si="300"/>
        <v>-1</v>
      </c>
      <c r="JO15">
        <f t="shared" ca="1" si="300"/>
        <v>-1</v>
      </c>
      <c r="JP15">
        <f t="shared" ca="1" si="300"/>
        <v>-1</v>
      </c>
      <c r="JQ15">
        <f t="shared" ca="1" si="300"/>
        <v>-1</v>
      </c>
      <c r="JR15">
        <f t="shared" ca="1" si="300"/>
        <v>-1</v>
      </c>
      <c r="JS15">
        <f t="shared" ca="1" si="300"/>
        <v>-1</v>
      </c>
      <c r="JT15">
        <f t="shared" ca="1" si="300"/>
        <v>-1</v>
      </c>
      <c r="JU15">
        <f t="shared" ca="1" si="300"/>
        <v>-1</v>
      </c>
      <c r="JV15">
        <f t="shared" ca="1" si="300"/>
        <v>-1</v>
      </c>
      <c r="JW15">
        <f t="shared" ca="1" si="300"/>
        <v>-1</v>
      </c>
      <c r="JX15">
        <f t="shared" ca="1" si="300"/>
        <v>-1</v>
      </c>
      <c r="JY15">
        <f t="shared" ca="1" si="300"/>
        <v>-1</v>
      </c>
      <c r="JZ15">
        <f t="shared" ca="1" si="300"/>
        <v>-1</v>
      </c>
      <c r="KA15">
        <f t="shared" ca="1" si="300"/>
        <v>-1</v>
      </c>
      <c r="KB15">
        <f t="shared" ca="1" si="300"/>
        <v>-1</v>
      </c>
      <c r="KC15">
        <f t="shared" ca="1" si="300"/>
        <v>-1</v>
      </c>
      <c r="KD15">
        <f t="shared" ca="1" si="300"/>
        <v>-1</v>
      </c>
      <c r="KE15">
        <f t="shared" ca="1" si="300"/>
        <v>-1</v>
      </c>
      <c r="KF15">
        <f t="shared" ca="1" si="300"/>
        <v>-1</v>
      </c>
      <c r="KG15">
        <f t="shared" ca="1" si="300"/>
        <v>-1</v>
      </c>
      <c r="KH15">
        <f t="shared" ca="1" si="300"/>
        <v>-1</v>
      </c>
      <c r="KI15">
        <f t="shared" ca="1" si="300"/>
        <v>-1</v>
      </c>
      <c r="KJ15">
        <f t="shared" ca="1" si="300"/>
        <v>-1</v>
      </c>
      <c r="KK15">
        <f t="shared" ca="1" si="300"/>
        <v>-1</v>
      </c>
      <c r="KL15">
        <f t="shared" ca="1" si="300"/>
        <v>-1</v>
      </c>
      <c r="KM15">
        <f t="shared" ca="1" si="300"/>
        <v>-1</v>
      </c>
      <c r="KN15">
        <f t="shared" ca="1" si="300"/>
        <v>-1</v>
      </c>
      <c r="KO15">
        <f t="shared" ca="1" si="300"/>
        <v>-1</v>
      </c>
      <c r="KP15">
        <f t="shared" ca="1" si="300"/>
        <v>-1</v>
      </c>
      <c r="KQ15">
        <f t="shared" ca="1" si="300"/>
        <v>-1</v>
      </c>
      <c r="KR15">
        <f t="shared" ca="1" si="300"/>
        <v>-1</v>
      </c>
      <c r="KS15">
        <f t="shared" ca="1" si="300"/>
        <v>9</v>
      </c>
      <c r="KT15">
        <f t="shared" ca="1" si="300"/>
        <v>0</v>
      </c>
      <c r="KU15">
        <f t="shared" ca="1" si="300"/>
        <v>-1</v>
      </c>
      <c r="KV15">
        <f t="shared" ca="1" si="300"/>
        <v>-1</v>
      </c>
      <c r="KW15">
        <f t="shared" ca="1" si="300"/>
        <v>-1</v>
      </c>
      <c r="KX15">
        <f t="shared" ca="1" si="300"/>
        <v>-1</v>
      </c>
      <c r="KY15">
        <f t="shared" ca="1" si="300"/>
        <v>-1</v>
      </c>
      <c r="KZ15">
        <f t="shared" ca="1" si="300"/>
        <v>-1</v>
      </c>
      <c r="LA15">
        <f t="shared" ca="1" si="300"/>
        <v>-1</v>
      </c>
      <c r="LB15">
        <f t="shared" ca="1" si="300"/>
        <v>-1</v>
      </c>
      <c r="LC15">
        <f t="shared" ca="1" si="300"/>
        <v>-1</v>
      </c>
      <c r="LD15">
        <f t="shared" ca="1" si="300"/>
        <v>-1</v>
      </c>
      <c r="LE15">
        <f t="shared" ca="1" si="300"/>
        <v>-1</v>
      </c>
      <c r="LF15">
        <f t="shared" ca="1" si="300"/>
        <v>-1</v>
      </c>
      <c r="LG15">
        <f t="shared" ca="1" si="300"/>
        <v>-1</v>
      </c>
      <c r="LH15">
        <f t="shared" ca="1" si="300"/>
        <v>-1</v>
      </c>
      <c r="LI15">
        <f t="shared" ca="1" si="300"/>
        <v>-1</v>
      </c>
      <c r="LJ15">
        <f t="shared" ca="1" si="300"/>
        <v>-1</v>
      </c>
      <c r="LK15">
        <f t="shared" ref="LK15:NV15" ca="1" si="301">IF((ROUND(LK$7,1)-0.1)=ROUND(RDCYCLETIME_ns,1),0,IF(ROUND(LK$7,1)=ROUND(RDCYCLETIME_ns,1),MAX($B10:$B16)+1,-1))</f>
        <v>-1</v>
      </c>
      <c r="LL15">
        <f t="shared" ca="1" si="301"/>
        <v>-1</v>
      </c>
      <c r="LM15">
        <f t="shared" ca="1" si="301"/>
        <v>-1</v>
      </c>
      <c r="LN15">
        <f t="shared" ca="1" si="301"/>
        <v>-1</v>
      </c>
      <c r="LO15">
        <f t="shared" ca="1" si="301"/>
        <v>-1</v>
      </c>
      <c r="LP15">
        <f t="shared" ca="1" si="301"/>
        <v>-1</v>
      </c>
      <c r="LQ15">
        <f t="shared" ca="1" si="301"/>
        <v>-1</v>
      </c>
      <c r="LR15">
        <f t="shared" ca="1" si="301"/>
        <v>-1</v>
      </c>
      <c r="LS15">
        <f t="shared" ca="1" si="301"/>
        <v>-1</v>
      </c>
      <c r="LT15">
        <f t="shared" ca="1" si="301"/>
        <v>-1</v>
      </c>
      <c r="LU15">
        <f t="shared" ca="1" si="301"/>
        <v>-1</v>
      </c>
      <c r="LV15">
        <f t="shared" ca="1" si="301"/>
        <v>-1</v>
      </c>
      <c r="LW15">
        <f t="shared" ca="1" si="301"/>
        <v>-1</v>
      </c>
      <c r="LX15">
        <f t="shared" ca="1" si="301"/>
        <v>-1</v>
      </c>
      <c r="LY15">
        <f t="shared" ca="1" si="301"/>
        <v>-1</v>
      </c>
      <c r="LZ15">
        <f t="shared" ca="1" si="301"/>
        <v>-1</v>
      </c>
      <c r="MA15">
        <f t="shared" ca="1" si="301"/>
        <v>-1</v>
      </c>
      <c r="MB15">
        <f t="shared" ca="1" si="301"/>
        <v>-1</v>
      </c>
      <c r="MC15">
        <f t="shared" ca="1" si="301"/>
        <v>-1</v>
      </c>
      <c r="MD15">
        <f t="shared" ca="1" si="301"/>
        <v>-1</v>
      </c>
      <c r="ME15">
        <f t="shared" ca="1" si="301"/>
        <v>-1</v>
      </c>
      <c r="MF15">
        <f t="shared" ca="1" si="301"/>
        <v>-1</v>
      </c>
      <c r="MG15">
        <f t="shared" ca="1" si="301"/>
        <v>-1</v>
      </c>
      <c r="MH15">
        <f t="shared" ca="1" si="301"/>
        <v>-1</v>
      </c>
      <c r="MI15">
        <f t="shared" ca="1" si="301"/>
        <v>-1</v>
      </c>
      <c r="MJ15">
        <f t="shared" ca="1" si="301"/>
        <v>-1</v>
      </c>
      <c r="MK15">
        <f t="shared" ca="1" si="301"/>
        <v>-1</v>
      </c>
      <c r="ML15">
        <f t="shared" ca="1" si="301"/>
        <v>-1</v>
      </c>
      <c r="MM15">
        <f t="shared" ca="1" si="301"/>
        <v>-1</v>
      </c>
      <c r="MN15">
        <f t="shared" ca="1" si="301"/>
        <v>-1</v>
      </c>
      <c r="MO15">
        <f t="shared" ca="1" si="301"/>
        <v>-1</v>
      </c>
      <c r="MP15">
        <f t="shared" ca="1" si="301"/>
        <v>-1</v>
      </c>
      <c r="MQ15">
        <f t="shared" ca="1" si="301"/>
        <v>-1</v>
      </c>
      <c r="MR15">
        <f t="shared" ca="1" si="301"/>
        <v>-1</v>
      </c>
      <c r="MS15">
        <f t="shared" ca="1" si="301"/>
        <v>-1</v>
      </c>
      <c r="MT15">
        <f t="shared" ca="1" si="301"/>
        <v>-1</v>
      </c>
      <c r="MU15">
        <f t="shared" ca="1" si="301"/>
        <v>-1</v>
      </c>
      <c r="MV15">
        <f t="shared" ca="1" si="301"/>
        <v>-1</v>
      </c>
      <c r="MW15">
        <f t="shared" ca="1" si="301"/>
        <v>-1</v>
      </c>
      <c r="MX15">
        <f t="shared" ca="1" si="301"/>
        <v>-1</v>
      </c>
      <c r="MY15">
        <f t="shared" ca="1" si="301"/>
        <v>-1</v>
      </c>
      <c r="MZ15">
        <f t="shared" ca="1" si="301"/>
        <v>-1</v>
      </c>
      <c r="NA15">
        <f t="shared" ca="1" si="301"/>
        <v>-1</v>
      </c>
      <c r="NB15">
        <f t="shared" ca="1" si="301"/>
        <v>-1</v>
      </c>
      <c r="NC15">
        <f t="shared" ca="1" si="301"/>
        <v>-1</v>
      </c>
      <c r="ND15">
        <f t="shared" ca="1" si="301"/>
        <v>-1</v>
      </c>
      <c r="NE15">
        <f t="shared" ca="1" si="301"/>
        <v>-1</v>
      </c>
      <c r="NF15">
        <f t="shared" ca="1" si="301"/>
        <v>-1</v>
      </c>
      <c r="NG15">
        <f t="shared" ca="1" si="301"/>
        <v>-1</v>
      </c>
      <c r="NH15">
        <f t="shared" ca="1" si="301"/>
        <v>-1</v>
      </c>
      <c r="NI15">
        <f t="shared" ca="1" si="301"/>
        <v>-1</v>
      </c>
      <c r="NJ15">
        <f t="shared" ca="1" si="301"/>
        <v>-1</v>
      </c>
      <c r="NK15">
        <f t="shared" ca="1" si="301"/>
        <v>-1</v>
      </c>
      <c r="NL15">
        <f t="shared" ca="1" si="301"/>
        <v>-1</v>
      </c>
      <c r="NM15">
        <f t="shared" ca="1" si="301"/>
        <v>-1</v>
      </c>
      <c r="NN15">
        <f t="shared" ca="1" si="301"/>
        <v>-1</v>
      </c>
      <c r="NO15">
        <f t="shared" ca="1" si="301"/>
        <v>-1</v>
      </c>
      <c r="NP15">
        <f t="shared" ca="1" si="301"/>
        <v>-1</v>
      </c>
      <c r="NQ15">
        <f t="shared" ca="1" si="301"/>
        <v>-1</v>
      </c>
      <c r="NR15">
        <f t="shared" ca="1" si="301"/>
        <v>-1</v>
      </c>
      <c r="NS15">
        <f t="shared" ca="1" si="301"/>
        <v>-1</v>
      </c>
      <c r="NT15">
        <f t="shared" ca="1" si="301"/>
        <v>-1</v>
      </c>
      <c r="NU15">
        <f t="shared" ca="1" si="301"/>
        <v>-1</v>
      </c>
      <c r="NV15">
        <f t="shared" ca="1" si="301"/>
        <v>-1</v>
      </c>
      <c r="NW15">
        <f t="shared" ref="NW15:QH15" ca="1" si="302">IF((ROUND(NW$7,1)-0.1)=ROUND(RDCYCLETIME_ns,1),0,IF(ROUND(NW$7,1)=ROUND(RDCYCLETIME_ns,1),MAX($B10:$B16)+1,-1))</f>
        <v>-1</v>
      </c>
      <c r="NX15">
        <f t="shared" ca="1" si="302"/>
        <v>-1</v>
      </c>
      <c r="NY15">
        <f t="shared" ca="1" si="302"/>
        <v>-1</v>
      </c>
      <c r="NZ15">
        <f t="shared" ca="1" si="302"/>
        <v>-1</v>
      </c>
      <c r="OA15">
        <f t="shared" ca="1" si="302"/>
        <v>-1</v>
      </c>
      <c r="OB15">
        <f t="shared" ca="1" si="302"/>
        <v>-1</v>
      </c>
      <c r="OC15">
        <f t="shared" ca="1" si="302"/>
        <v>-1</v>
      </c>
      <c r="OD15">
        <f t="shared" ca="1" si="302"/>
        <v>-1</v>
      </c>
      <c r="OE15">
        <f t="shared" ca="1" si="302"/>
        <v>-1</v>
      </c>
      <c r="OF15">
        <f t="shared" ca="1" si="302"/>
        <v>-1</v>
      </c>
      <c r="OG15">
        <f t="shared" ca="1" si="302"/>
        <v>-1</v>
      </c>
      <c r="OH15">
        <f t="shared" ca="1" si="302"/>
        <v>-1</v>
      </c>
      <c r="OI15">
        <f t="shared" ca="1" si="302"/>
        <v>-1</v>
      </c>
      <c r="OJ15">
        <f t="shared" ca="1" si="302"/>
        <v>-1</v>
      </c>
      <c r="OK15">
        <f t="shared" ca="1" si="302"/>
        <v>-1</v>
      </c>
      <c r="OL15">
        <f t="shared" ca="1" si="302"/>
        <v>-1</v>
      </c>
      <c r="OM15">
        <f t="shared" ca="1" si="302"/>
        <v>-1</v>
      </c>
      <c r="ON15">
        <f t="shared" ca="1" si="302"/>
        <v>-1</v>
      </c>
      <c r="OO15">
        <f t="shared" ca="1" si="302"/>
        <v>-1</v>
      </c>
      <c r="OP15">
        <f t="shared" ca="1" si="302"/>
        <v>-1</v>
      </c>
      <c r="OQ15">
        <f t="shared" ca="1" si="302"/>
        <v>-1</v>
      </c>
      <c r="OR15">
        <f t="shared" ca="1" si="302"/>
        <v>-1</v>
      </c>
      <c r="OS15">
        <f t="shared" ca="1" si="302"/>
        <v>-1</v>
      </c>
      <c r="OT15">
        <f t="shared" ca="1" si="302"/>
        <v>-1</v>
      </c>
      <c r="OU15">
        <f t="shared" ca="1" si="302"/>
        <v>-1</v>
      </c>
      <c r="OV15">
        <f t="shared" ca="1" si="302"/>
        <v>-1</v>
      </c>
      <c r="OW15">
        <f t="shared" ca="1" si="302"/>
        <v>-1</v>
      </c>
      <c r="OX15">
        <f t="shared" ca="1" si="302"/>
        <v>-1</v>
      </c>
      <c r="OY15">
        <f t="shared" ca="1" si="302"/>
        <v>-1</v>
      </c>
      <c r="OZ15">
        <f t="shared" ca="1" si="302"/>
        <v>-1</v>
      </c>
      <c r="PA15">
        <f t="shared" ca="1" si="302"/>
        <v>-1</v>
      </c>
      <c r="PB15">
        <f t="shared" ca="1" si="302"/>
        <v>-1</v>
      </c>
      <c r="PC15">
        <f t="shared" ca="1" si="302"/>
        <v>-1</v>
      </c>
      <c r="PD15">
        <f t="shared" ca="1" si="302"/>
        <v>-1</v>
      </c>
      <c r="PE15">
        <f t="shared" ca="1" si="302"/>
        <v>-1</v>
      </c>
      <c r="PF15">
        <f t="shared" ca="1" si="302"/>
        <v>-1</v>
      </c>
      <c r="PG15">
        <f t="shared" ca="1" si="302"/>
        <v>-1</v>
      </c>
      <c r="PH15">
        <f t="shared" ca="1" si="302"/>
        <v>-1</v>
      </c>
      <c r="PI15">
        <f t="shared" ca="1" si="302"/>
        <v>-1</v>
      </c>
      <c r="PJ15">
        <f t="shared" ca="1" si="302"/>
        <v>-1</v>
      </c>
      <c r="PK15">
        <f t="shared" ca="1" si="302"/>
        <v>-1</v>
      </c>
      <c r="PL15">
        <f t="shared" ca="1" si="302"/>
        <v>-1</v>
      </c>
      <c r="PM15">
        <f t="shared" ca="1" si="302"/>
        <v>-1</v>
      </c>
      <c r="PN15">
        <f t="shared" ca="1" si="302"/>
        <v>-1</v>
      </c>
      <c r="PO15">
        <f t="shared" ca="1" si="302"/>
        <v>-1</v>
      </c>
      <c r="PP15">
        <f t="shared" ca="1" si="302"/>
        <v>-1</v>
      </c>
      <c r="PQ15">
        <f t="shared" ca="1" si="302"/>
        <v>-1</v>
      </c>
      <c r="PR15">
        <f t="shared" ca="1" si="302"/>
        <v>-1</v>
      </c>
      <c r="PS15">
        <f t="shared" ca="1" si="302"/>
        <v>-1</v>
      </c>
      <c r="PT15">
        <f t="shared" ca="1" si="302"/>
        <v>-1</v>
      </c>
      <c r="PU15">
        <f t="shared" ca="1" si="302"/>
        <v>-1</v>
      </c>
      <c r="PV15">
        <f t="shared" ca="1" si="302"/>
        <v>-1</v>
      </c>
      <c r="PW15">
        <f t="shared" ca="1" si="302"/>
        <v>-1</v>
      </c>
      <c r="PX15">
        <f t="shared" ca="1" si="302"/>
        <v>-1</v>
      </c>
      <c r="PY15">
        <f t="shared" ca="1" si="302"/>
        <v>-1</v>
      </c>
      <c r="PZ15">
        <f t="shared" ca="1" si="302"/>
        <v>-1</v>
      </c>
      <c r="QA15">
        <f t="shared" ca="1" si="302"/>
        <v>-1</v>
      </c>
      <c r="QB15">
        <f t="shared" ca="1" si="302"/>
        <v>-1</v>
      </c>
      <c r="QC15">
        <f t="shared" ca="1" si="302"/>
        <v>-1</v>
      </c>
      <c r="QD15">
        <f t="shared" ca="1" si="302"/>
        <v>-1</v>
      </c>
      <c r="QE15">
        <f t="shared" ca="1" si="302"/>
        <v>-1</v>
      </c>
      <c r="QF15">
        <f t="shared" ca="1" si="302"/>
        <v>-1</v>
      </c>
      <c r="QG15">
        <f t="shared" ca="1" si="302"/>
        <v>-1</v>
      </c>
      <c r="QH15">
        <f t="shared" ca="1" si="302"/>
        <v>-1</v>
      </c>
      <c r="QI15">
        <f t="shared" ref="QI15:ST15" ca="1" si="303">IF((ROUND(QI$7,1)-0.1)=ROUND(RDCYCLETIME_ns,1),0,IF(ROUND(QI$7,1)=ROUND(RDCYCLETIME_ns,1),MAX($B10:$B16)+1,-1))</f>
        <v>-1</v>
      </c>
      <c r="QJ15">
        <f t="shared" ca="1" si="303"/>
        <v>-1</v>
      </c>
      <c r="QK15">
        <f t="shared" ca="1" si="303"/>
        <v>-1</v>
      </c>
      <c r="QL15">
        <f t="shared" ca="1" si="303"/>
        <v>-1</v>
      </c>
      <c r="QM15">
        <f t="shared" ca="1" si="303"/>
        <v>-1</v>
      </c>
      <c r="QN15">
        <f t="shared" ca="1" si="303"/>
        <v>-1</v>
      </c>
      <c r="QO15">
        <f t="shared" ca="1" si="303"/>
        <v>-1</v>
      </c>
      <c r="QP15">
        <f t="shared" ca="1" si="303"/>
        <v>-1</v>
      </c>
      <c r="QQ15">
        <f t="shared" ca="1" si="303"/>
        <v>-1</v>
      </c>
      <c r="QR15">
        <f t="shared" ca="1" si="303"/>
        <v>-1</v>
      </c>
      <c r="QS15">
        <f t="shared" ca="1" si="303"/>
        <v>-1</v>
      </c>
      <c r="QT15">
        <f t="shared" ca="1" si="303"/>
        <v>-1</v>
      </c>
      <c r="QU15">
        <f t="shared" ca="1" si="303"/>
        <v>-1</v>
      </c>
      <c r="QV15">
        <f t="shared" ca="1" si="303"/>
        <v>-1</v>
      </c>
      <c r="QW15">
        <f t="shared" ca="1" si="303"/>
        <v>-1</v>
      </c>
      <c r="QX15">
        <f t="shared" ca="1" si="303"/>
        <v>-1</v>
      </c>
      <c r="QY15">
        <f t="shared" ca="1" si="303"/>
        <v>-1</v>
      </c>
      <c r="QZ15">
        <f t="shared" ca="1" si="303"/>
        <v>-1</v>
      </c>
      <c r="RA15">
        <f t="shared" ca="1" si="303"/>
        <v>-1</v>
      </c>
      <c r="RB15">
        <f t="shared" ca="1" si="303"/>
        <v>-1</v>
      </c>
      <c r="RC15">
        <f t="shared" ca="1" si="303"/>
        <v>-1</v>
      </c>
      <c r="RD15">
        <f t="shared" ca="1" si="303"/>
        <v>-1</v>
      </c>
      <c r="RE15">
        <f t="shared" ca="1" si="303"/>
        <v>-1</v>
      </c>
      <c r="RF15">
        <f t="shared" ca="1" si="303"/>
        <v>-1</v>
      </c>
      <c r="RG15">
        <f t="shared" ca="1" si="303"/>
        <v>-1</v>
      </c>
      <c r="RH15">
        <f t="shared" ca="1" si="303"/>
        <v>-1</v>
      </c>
      <c r="RI15">
        <f t="shared" ca="1" si="303"/>
        <v>-1</v>
      </c>
      <c r="RJ15">
        <f t="shared" ca="1" si="303"/>
        <v>-1</v>
      </c>
      <c r="RK15">
        <f t="shared" ca="1" si="303"/>
        <v>-1</v>
      </c>
      <c r="RL15">
        <f t="shared" ca="1" si="303"/>
        <v>-1</v>
      </c>
      <c r="RM15">
        <f t="shared" ca="1" si="303"/>
        <v>-1</v>
      </c>
      <c r="RN15">
        <f t="shared" ca="1" si="303"/>
        <v>-1</v>
      </c>
      <c r="RO15">
        <f t="shared" ca="1" si="303"/>
        <v>-1</v>
      </c>
      <c r="RP15">
        <f t="shared" ca="1" si="303"/>
        <v>-1</v>
      </c>
      <c r="RQ15">
        <f t="shared" ca="1" si="303"/>
        <v>-1</v>
      </c>
      <c r="RR15">
        <f t="shared" ca="1" si="303"/>
        <v>-1</v>
      </c>
      <c r="RS15">
        <f t="shared" ca="1" si="303"/>
        <v>-1</v>
      </c>
      <c r="RT15">
        <f t="shared" ca="1" si="303"/>
        <v>-1</v>
      </c>
      <c r="RU15">
        <f t="shared" ca="1" si="303"/>
        <v>-1</v>
      </c>
      <c r="RV15">
        <f t="shared" ca="1" si="303"/>
        <v>-1</v>
      </c>
      <c r="RW15">
        <f t="shared" ca="1" si="303"/>
        <v>-1</v>
      </c>
      <c r="RX15">
        <f t="shared" ca="1" si="303"/>
        <v>-1</v>
      </c>
      <c r="RY15">
        <f t="shared" ca="1" si="303"/>
        <v>-1</v>
      </c>
      <c r="RZ15">
        <f t="shared" ca="1" si="303"/>
        <v>-1</v>
      </c>
      <c r="SA15">
        <f t="shared" ca="1" si="303"/>
        <v>-1</v>
      </c>
      <c r="SB15">
        <f t="shared" ca="1" si="303"/>
        <v>-1</v>
      </c>
      <c r="SC15">
        <f t="shared" ca="1" si="303"/>
        <v>-1</v>
      </c>
      <c r="SD15">
        <f t="shared" ca="1" si="303"/>
        <v>-1</v>
      </c>
      <c r="SE15">
        <f t="shared" ca="1" si="303"/>
        <v>-1</v>
      </c>
      <c r="SF15">
        <f t="shared" ca="1" si="303"/>
        <v>-1</v>
      </c>
      <c r="SG15">
        <f t="shared" ca="1" si="303"/>
        <v>-1</v>
      </c>
      <c r="SH15">
        <f t="shared" ca="1" si="303"/>
        <v>-1</v>
      </c>
      <c r="SI15">
        <f t="shared" ca="1" si="303"/>
        <v>-1</v>
      </c>
      <c r="SJ15">
        <f t="shared" ca="1" si="303"/>
        <v>-1</v>
      </c>
      <c r="SK15">
        <f t="shared" ca="1" si="303"/>
        <v>-1</v>
      </c>
      <c r="SL15">
        <f t="shared" ca="1" si="303"/>
        <v>-1</v>
      </c>
      <c r="SM15">
        <f t="shared" ca="1" si="303"/>
        <v>-1</v>
      </c>
      <c r="SN15">
        <f t="shared" ca="1" si="303"/>
        <v>-1</v>
      </c>
      <c r="SO15">
        <f t="shared" ca="1" si="303"/>
        <v>-1</v>
      </c>
      <c r="SP15">
        <f t="shared" ca="1" si="303"/>
        <v>-1</v>
      </c>
      <c r="SQ15">
        <f t="shared" ca="1" si="303"/>
        <v>-1</v>
      </c>
      <c r="SR15">
        <f t="shared" ca="1" si="303"/>
        <v>-1</v>
      </c>
      <c r="SS15">
        <f t="shared" ca="1" si="303"/>
        <v>-1</v>
      </c>
      <c r="ST15">
        <f t="shared" ca="1" si="303"/>
        <v>-1</v>
      </c>
      <c r="SU15">
        <f t="shared" ref="SU15:VF15" ca="1" si="304">IF((ROUND(SU$7,1)-0.1)=ROUND(RDCYCLETIME_ns,1),0,IF(ROUND(SU$7,1)=ROUND(RDCYCLETIME_ns,1),MAX($B10:$B16)+1,-1))</f>
        <v>-1</v>
      </c>
      <c r="SV15">
        <f t="shared" ca="1" si="304"/>
        <v>-1</v>
      </c>
      <c r="SW15">
        <f t="shared" ca="1" si="304"/>
        <v>-1</v>
      </c>
      <c r="SX15">
        <f t="shared" ca="1" si="304"/>
        <v>-1</v>
      </c>
      <c r="SY15">
        <f t="shared" ca="1" si="304"/>
        <v>-1</v>
      </c>
      <c r="SZ15">
        <f t="shared" ca="1" si="304"/>
        <v>-1</v>
      </c>
      <c r="TA15">
        <f t="shared" ca="1" si="304"/>
        <v>-1</v>
      </c>
      <c r="TB15">
        <f t="shared" ca="1" si="304"/>
        <v>-1</v>
      </c>
      <c r="TC15">
        <f t="shared" ca="1" si="304"/>
        <v>-1</v>
      </c>
      <c r="TD15">
        <f t="shared" ca="1" si="304"/>
        <v>-1</v>
      </c>
      <c r="TE15">
        <f t="shared" ca="1" si="304"/>
        <v>-1</v>
      </c>
      <c r="TF15">
        <f t="shared" ca="1" si="304"/>
        <v>-1</v>
      </c>
      <c r="TG15">
        <f t="shared" ca="1" si="304"/>
        <v>-1</v>
      </c>
      <c r="TH15">
        <f t="shared" ca="1" si="304"/>
        <v>-1</v>
      </c>
      <c r="TI15">
        <f t="shared" ca="1" si="304"/>
        <v>-1</v>
      </c>
      <c r="TJ15">
        <f t="shared" ca="1" si="304"/>
        <v>-1</v>
      </c>
      <c r="TK15">
        <f t="shared" ca="1" si="304"/>
        <v>-1</v>
      </c>
      <c r="TL15">
        <f t="shared" ca="1" si="304"/>
        <v>-1</v>
      </c>
      <c r="TM15">
        <f t="shared" ca="1" si="304"/>
        <v>-1</v>
      </c>
      <c r="TN15">
        <f t="shared" ca="1" si="304"/>
        <v>-1</v>
      </c>
      <c r="TO15">
        <f t="shared" ca="1" si="304"/>
        <v>-1</v>
      </c>
      <c r="TP15">
        <f t="shared" ca="1" si="304"/>
        <v>-1</v>
      </c>
      <c r="TQ15">
        <f t="shared" ca="1" si="304"/>
        <v>-1</v>
      </c>
      <c r="TR15">
        <f t="shared" ca="1" si="304"/>
        <v>-1</v>
      </c>
      <c r="TS15">
        <f t="shared" ca="1" si="304"/>
        <v>-1</v>
      </c>
      <c r="TT15">
        <f t="shared" ca="1" si="304"/>
        <v>-1</v>
      </c>
      <c r="TU15">
        <f t="shared" ca="1" si="304"/>
        <v>-1</v>
      </c>
      <c r="TV15">
        <f t="shared" ca="1" si="304"/>
        <v>-1</v>
      </c>
      <c r="TW15">
        <f t="shared" ca="1" si="304"/>
        <v>-1</v>
      </c>
      <c r="TX15">
        <f t="shared" ca="1" si="304"/>
        <v>-1</v>
      </c>
      <c r="TY15">
        <f t="shared" ca="1" si="304"/>
        <v>-1</v>
      </c>
      <c r="TZ15">
        <f t="shared" ca="1" si="304"/>
        <v>-1</v>
      </c>
      <c r="UA15">
        <f t="shared" ca="1" si="304"/>
        <v>-1</v>
      </c>
      <c r="UB15">
        <f t="shared" ca="1" si="304"/>
        <v>-1</v>
      </c>
      <c r="UC15">
        <f t="shared" ca="1" si="304"/>
        <v>-1</v>
      </c>
      <c r="UD15">
        <f t="shared" ca="1" si="304"/>
        <v>-1</v>
      </c>
      <c r="UE15">
        <f t="shared" ca="1" si="304"/>
        <v>-1</v>
      </c>
      <c r="UF15">
        <f t="shared" ca="1" si="304"/>
        <v>-1</v>
      </c>
      <c r="UG15">
        <f t="shared" ca="1" si="304"/>
        <v>-1</v>
      </c>
      <c r="UH15">
        <f t="shared" ca="1" si="304"/>
        <v>-1</v>
      </c>
      <c r="UI15">
        <f t="shared" ca="1" si="304"/>
        <v>-1</v>
      </c>
      <c r="UJ15">
        <f t="shared" ca="1" si="304"/>
        <v>-1</v>
      </c>
      <c r="UK15">
        <f t="shared" ca="1" si="304"/>
        <v>-1</v>
      </c>
      <c r="UL15">
        <f t="shared" ca="1" si="304"/>
        <v>-1</v>
      </c>
      <c r="UM15">
        <f t="shared" ca="1" si="304"/>
        <v>-1</v>
      </c>
      <c r="UN15">
        <f t="shared" ca="1" si="304"/>
        <v>-1</v>
      </c>
      <c r="UO15">
        <f t="shared" ca="1" si="304"/>
        <v>-1</v>
      </c>
      <c r="UP15">
        <f t="shared" ca="1" si="304"/>
        <v>-1</v>
      </c>
      <c r="UQ15">
        <f t="shared" ca="1" si="304"/>
        <v>-1</v>
      </c>
      <c r="UR15">
        <f t="shared" ca="1" si="304"/>
        <v>-1</v>
      </c>
      <c r="US15">
        <f t="shared" ca="1" si="304"/>
        <v>-1</v>
      </c>
      <c r="UT15">
        <f t="shared" ca="1" si="304"/>
        <v>-1</v>
      </c>
      <c r="UU15">
        <f t="shared" ca="1" si="304"/>
        <v>-1</v>
      </c>
      <c r="UV15">
        <f t="shared" ca="1" si="304"/>
        <v>-1</v>
      </c>
      <c r="UW15">
        <f t="shared" ca="1" si="304"/>
        <v>-1</v>
      </c>
      <c r="UX15">
        <f t="shared" ca="1" si="304"/>
        <v>-1</v>
      </c>
      <c r="UY15">
        <f t="shared" ca="1" si="304"/>
        <v>-1</v>
      </c>
      <c r="UZ15">
        <f t="shared" ca="1" si="304"/>
        <v>-1</v>
      </c>
      <c r="VA15">
        <f t="shared" ca="1" si="304"/>
        <v>-1</v>
      </c>
      <c r="VB15">
        <f t="shared" ca="1" si="304"/>
        <v>-1</v>
      </c>
      <c r="VC15">
        <f t="shared" ca="1" si="304"/>
        <v>-1</v>
      </c>
      <c r="VD15">
        <f t="shared" ca="1" si="304"/>
        <v>-1</v>
      </c>
      <c r="VE15">
        <f t="shared" ca="1" si="304"/>
        <v>-1</v>
      </c>
      <c r="VF15">
        <f t="shared" ca="1" si="304"/>
        <v>-1</v>
      </c>
      <c r="VG15">
        <f t="shared" ref="VG15:XR15" ca="1" si="305">IF((ROUND(VG$7,1)-0.1)=ROUND(RDCYCLETIME_ns,1),0,IF(ROUND(VG$7,1)=ROUND(RDCYCLETIME_ns,1),MAX($B10:$B16)+1,-1))</f>
        <v>-1</v>
      </c>
      <c r="VH15">
        <f t="shared" ca="1" si="305"/>
        <v>-1</v>
      </c>
      <c r="VI15">
        <f t="shared" ca="1" si="305"/>
        <v>-1</v>
      </c>
      <c r="VJ15">
        <f t="shared" ca="1" si="305"/>
        <v>-1</v>
      </c>
      <c r="VK15">
        <f t="shared" ca="1" si="305"/>
        <v>-1</v>
      </c>
      <c r="VL15">
        <f t="shared" ca="1" si="305"/>
        <v>-1</v>
      </c>
      <c r="VM15">
        <f t="shared" ca="1" si="305"/>
        <v>-1</v>
      </c>
      <c r="VN15">
        <f t="shared" ca="1" si="305"/>
        <v>-1</v>
      </c>
      <c r="VO15">
        <f t="shared" ca="1" si="305"/>
        <v>-1</v>
      </c>
      <c r="VP15">
        <f t="shared" ca="1" si="305"/>
        <v>-1</v>
      </c>
      <c r="VQ15">
        <f t="shared" ca="1" si="305"/>
        <v>-1</v>
      </c>
      <c r="VR15">
        <f t="shared" ca="1" si="305"/>
        <v>-1</v>
      </c>
      <c r="VS15">
        <f t="shared" ca="1" si="305"/>
        <v>-1</v>
      </c>
      <c r="VT15">
        <f t="shared" ca="1" si="305"/>
        <v>-1</v>
      </c>
      <c r="VU15">
        <f t="shared" ca="1" si="305"/>
        <v>-1</v>
      </c>
      <c r="VV15">
        <f t="shared" ca="1" si="305"/>
        <v>-1</v>
      </c>
      <c r="VW15">
        <f t="shared" ca="1" si="305"/>
        <v>-1</v>
      </c>
      <c r="VX15">
        <f t="shared" ca="1" si="305"/>
        <v>-1</v>
      </c>
      <c r="VY15">
        <f t="shared" ca="1" si="305"/>
        <v>-1</v>
      </c>
      <c r="VZ15">
        <f t="shared" ca="1" si="305"/>
        <v>-1</v>
      </c>
      <c r="WA15">
        <f t="shared" ca="1" si="305"/>
        <v>-1</v>
      </c>
      <c r="WB15">
        <f t="shared" ca="1" si="305"/>
        <v>-1</v>
      </c>
      <c r="WC15">
        <f t="shared" ca="1" si="305"/>
        <v>-1</v>
      </c>
      <c r="WD15">
        <f t="shared" ca="1" si="305"/>
        <v>-1</v>
      </c>
      <c r="WE15">
        <f t="shared" ca="1" si="305"/>
        <v>-1</v>
      </c>
      <c r="WF15">
        <f t="shared" ca="1" si="305"/>
        <v>-1</v>
      </c>
      <c r="WG15">
        <f t="shared" ca="1" si="305"/>
        <v>-1</v>
      </c>
      <c r="WH15">
        <f t="shared" ca="1" si="305"/>
        <v>-1</v>
      </c>
      <c r="WI15">
        <f t="shared" ca="1" si="305"/>
        <v>-1</v>
      </c>
      <c r="WJ15">
        <f t="shared" ca="1" si="305"/>
        <v>-1</v>
      </c>
      <c r="WK15">
        <f t="shared" ca="1" si="305"/>
        <v>-1</v>
      </c>
      <c r="WL15">
        <f t="shared" ca="1" si="305"/>
        <v>-1</v>
      </c>
      <c r="WM15">
        <f t="shared" ca="1" si="305"/>
        <v>-1</v>
      </c>
      <c r="WN15">
        <f t="shared" ca="1" si="305"/>
        <v>-1</v>
      </c>
      <c r="WO15">
        <f t="shared" ca="1" si="305"/>
        <v>-1</v>
      </c>
      <c r="WP15">
        <f t="shared" ca="1" si="305"/>
        <v>-1</v>
      </c>
      <c r="WQ15">
        <f t="shared" ca="1" si="305"/>
        <v>-1</v>
      </c>
      <c r="WR15">
        <f t="shared" ca="1" si="305"/>
        <v>-1</v>
      </c>
      <c r="WS15">
        <f t="shared" ca="1" si="305"/>
        <v>-1</v>
      </c>
      <c r="WT15">
        <f t="shared" ca="1" si="305"/>
        <v>-1</v>
      </c>
      <c r="WU15">
        <f t="shared" ca="1" si="305"/>
        <v>-1</v>
      </c>
      <c r="WV15">
        <f t="shared" ca="1" si="305"/>
        <v>-1</v>
      </c>
      <c r="WW15">
        <f t="shared" ca="1" si="305"/>
        <v>-1</v>
      </c>
      <c r="WX15">
        <f t="shared" ca="1" si="305"/>
        <v>-1</v>
      </c>
      <c r="WY15">
        <f t="shared" ca="1" si="305"/>
        <v>-1</v>
      </c>
      <c r="WZ15">
        <f t="shared" ca="1" si="305"/>
        <v>-1</v>
      </c>
      <c r="XA15">
        <f t="shared" ca="1" si="305"/>
        <v>-1</v>
      </c>
      <c r="XB15">
        <f t="shared" ca="1" si="305"/>
        <v>-1</v>
      </c>
      <c r="XC15">
        <f t="shared" ca="1" si="305"/>
        <v>-1</v>
      </c>
      <c r="XD15">
        <f t="shared" ca="1" si="305"/>
        <v>-1</v>
      </c>
      <c r="XE15">
        <f t="shared" ca="1" si="305"/>
        <v>-1</v>
      </c>
      <c r="XF15">
        <f t="shared" ca="1" si="305"/>
        <v>-1</v>
      </c>
      <c r="XG15">
        <f t="shared" ca="1" si="305"/>
        <v>-1</v>
      </c>
      <c r="XH15">
        <f t="shared" ca="1" si="305"/>
        <v>-1</v>
      </c>
      <c r="XI15">
        <f t="shared" ca="1" si="305"/>
        <v>-1</v>
      </c>
      <c r="XJ15">
        <f t="shared" ca="1" si="305"/>
        <v>-1</v>
      </c>
      <c r="XK15">
        <f t="shared" ca="1" si="305"/>
        <v>-1</v>
      </c>
      <c r="XL15">
        <f t="shared" ca="1" si="305"/>
        <v>-1</v>
      </c>
      <c r="XM15">
        <f t="shared" ca="1" si="305"/>
        <v>-1</v>
      </c>
      <c r="XN15">
        <f t="shared" ca="1" si="305"/>
        <v>-1</v>
      </c>
      <c r="XO15">
        <f t="shared" ca="1" si="305"/>
        <v>-1</v>
      </c>
      <c r="XP15">
        <f t="shared" ca="1" si="305"/>
        <v>-1</v>
      </c>
      <c r="XQ15">
        <f t="shared" ca="1" si="305"/>
        <v>-1</v>
      </c>
      <c r="XR15">
        <f t="shared" ca="1" si="305"/>
        <v>-1</v>
      </c>
      <c r="XS15">
        <f t="shared" ref="XS15:AAD15" ca="1" si="306">IF((ROUND(XS$7,1)-0.1)=ROUND(RDCYCLETIME_ns,1),0,IF(ROUND(XS$7,1)=ROUND(RDCYCLETIME_ns,1),MAX($B10:$B16)+1,-1))</f>
        <v>-1</v>
      </c>
      <c r="XT15">
        <f t="shared" ca="1" si="306"/>
        <v>-1</v>
      </c>
      <c r="XU15">
        <f t="shared" ca="1" si="306"/>
        <v>-1</v>
      </c>
      <c r="XV15">
        <f t="shared" ca="1" si="306"/>
        <v>-1</v>
      </c>
      <c r="XW15">
        <f t="shared" ca="1" si="306"/>
        <v>-1</v>
      </c>
      <c r="XX15">
        <f t="shared" ca="1" si="306"/>
        <v>-1</v>
      </c>
      <c r="XY15">
        <f t="shared" ca="1" si="306"/>
        <v>-1</v>
      </c>
      <c r="XZ15">
        <f t="shared" ca="1" si="306"/>
        <v>-1</v>
      </c>
      <c r="YA15">
        <f t="shared" ca="1" si="306"/>
        <v>-1</v>
      </c>
      <c r="YB15">
        <f t="shared" ca="1" si="306"/>
        <v>-1</v>
      </c>
      <c r="YC15">
        <f t="shared" ca="1" si="306"/>
        <v>-1</v>
      </c>
      <c r="YD15">
        <f t="shared" ca="1" si="306"/>
        <v>-1</v>
      </c>
      <c r="YE15">
        <f t="shared" ca="1" si="306"/>
        <v>-1</v>
      </c>
      <c r="YF15">
        <f t="shared" ca="1" si="306"/>
        <v>-1</v>
      </c>
      <c r="YG15">
        <f t="shared" ca="1" si="306"/>
        <v>-1</v>
      </c>
      <c r="YH15">
        <f t="shared" ca="1" si="306"/>
        <v>-1</v>
      </c>
      <c r="YI15">
        <f t="shared" ca="1" si="306"/>
        <v>-1</v>
      </c>
      <c r="YJ15">
        <f t="shared" ca="1" si="306"/>
        <v>-1</v>
      </c>
      <c r="YK15">
        <f t="shared" ca="1" si="306"/>
        <v>-1</v>
      </c>
      <c r="YL15">
        <f t="shared" ca="1" si="306"/>
        <v>-1</v>
      </c>
      <c r="YM15">
        <f t="shared" ca="1" si="306"/>
        <v>-1</v>
      </c>
      <c r="YN15">
        <f t="shared" ca="1" si="306"/>
        <v>-1</v>
      </c>
      <c r="YO15">
        <f t="shared" ca="1" si="306"/>
        <v>-1</v>
      </c>
      <c r="YP15">
        <f t="shared" ca="1" si="306"/>
        <v>-1</v>
      </c>
      <c r="YQ15">
        <f t="shared" ca="1" si="306"/>
        <v>-1</v>
      </c>
      <c r="YR15">
        <f t="shared" ca="1" si="306"/>
        <v>-1</v>
      </c>
      <c r="YS15">
        <f t="shared" ca="1" si="306"/>
        <v>-1</v>
      </c>
      <c r="YT15">
        <f t="shared" ca="1" si="306"/>
        <v>-1</v>
      </c>
      <c r="YU15">
        <f t="shared" ca="1" si="306"/>
        <v>-1</v>
      </c>
      <c r="YV15">
        <f t="shared" ca="1" si="306"/>
        <v>-1</v>
      </c>
      <c r="YW15">
        <f t="shared" ca="1" si="306"/>
        <v>-1</v>
      </c>
      <c r="YX15">
        <f t="shared" ca="1" si="306"/>
        <v>-1</v>
      </c>
      <c r="YY15">
        <f t="shared" ca="1" si="306"/>
        <v>-1</v>
      </c>
      <c r="YZ15">
        <f t="shared" ca="1" si="306"/>
        <v>-1</v>
      </c>
      <c r="ZA15">
        <f t="shared" ca="1" si="306"/>
        <v>-1</v>
      </c>
      <c r="ZB15">
        <f t="shared" ca="1" si="306"/>
        <v>-1</v>
      </c>
      <c r="ZC15">
        <f t="shared" ca="1" si="306"/>
        <v>-1</v>
      </c>
      <c r="ZD15">
        <f t="shared" ca="1" si="306"/>
        <v>-1</v>
      </c>
      <c r="ZE15">
        <f t="shared" ca="1" si="306"/>
        <v>-1</v>
      </c>
      <c r="ZF15">
        <f t="shared" ca="1" si="306"/>
        <v>-1</v>
      </c>
      <c r="ZG15">
        <f t="shared" ca="1" si="306"/>
        <v>-1</v>
      </c>
      <c r="ZH15">
        <f t="shared" ca="1" si="306"/>
        <v>-1</v>
      </c>
      <c r="ZI15">
        <f t="shared" ca="1" si="306"/>
        <v>-1</v>
      </c>
      <c r="ZJ15">
        <f t="shared" ca="1" si="306"/>
        <v>-1</v>
      </c>
      <c r="ZK15">
        <f t="shared" ca="1" si="306"/>
        <v>-1</v>
      </c>
      <c r="ZL15">
        <f t="shared" ca="1" si="306"/>
        <v>-1</v>
      </c>
      <c r="ZM15">
        <f t="shared" ca="1" si="306"/>
        <v>-1</v>
      </c>
      <c r="ZN15">
        <f t="shared" ca="1" si="306"/>
        <v>-1</v>
      </c>
      <c r="ZO15">
        <f t="shared" ca="1" si="306"/>
        <v>-1</v>
      </c>
      <c r="ZP15">
        <f t="shared" ca="1" si="306"/>
        <v>-1</v>
      </c>
      <c r="ZQ15">
        <f t="shared" ca="1" si="306"/>
        <v>-1</v>
      </c>
      <c r="ZR15">
        <f t="shared" ca="1" si="306"/>
        <v>-1</v>
      </c>
      <c r="ZS15">
        <f t="shared" ca="1" si="306"/>
        <v>-1</v>
      </c>
      <c r="ZT15">
        <f t="shared" ca="1" si="306"/>
        <v>-1</v>
      </c>
      <c r="ZU15">
        <f t="shared" ca="1" si="306"/>
        <v>-1</v>
      </c>
      <c r="ZV15">
        <f t="shared" ca="1" si="306"/>
        <v>-1</v>
      </c>
      <c r="ZW15">
        <f t="shared" ca="1" si="306"/>
        <v>-1</v>
      </c>
      <c r="ZX15">
        <f t="shared" ca="1" si="306"/>
        <v>-1</v>
      </c>
      <c r="ZY15">
        <f t="shared" ca="1" si="306"/>
        <v>-1</v>
      </c>
      <c r="ZZ15">
        <f t="shared" ca="1" si="306"/>
        <v>-1</v>
      </c>
      <c r="AAA15">
        <f t="shared" ca="1" si="306"/>
        <v>-1</v>
      </c>
      <c r="AAB15">
        <f t="shared" ca="1" si="306"/>
        <v>-1</v>
      </c>
      <c r="AAC15">
        <f t="shared" ca="1" si="306"/>
        <v>-1</v>
      </c>
      <c r="AAD15">
        <f t="shared" ca="1" si="306"/>
        <v>-1</v>
      </c>
      <c r="AAE15">
        <f t="shared" ref="AAE15:ACP15" ca="1" si="307">IF((ROUND(AAE$7,1)-0.1)=ROUND(RDCYCLETIME_ns,1),0,IF(ROUND(AAE$7,1)=ROUND(RDCYCLETIME_ns,1),MAX($B10:$B16)+1,-1))</f>
        <v>-1</v>
      </c>
      <c r="AAF15">
        <f t="shared" ca="1" si="307"/>
        <v>-1</v>
      </c>
      <c r="AAG15">
        <f t="shared" ca="1" si="307"/>
        <v>-1</v>
      </c>
      <c r="AAH15">
        <f t="shared" ca="1" si="307"/>
        <v>-1</v>
      </c>
      <c r="AAI15">
        <f t="shared" ca="1" si="307"/>
        <v>-1</v>
      </c>
      <c r="AAJ15">
        <f t="shared" ca="1" si="307"/>
        <v>-1</v>
      </c>
      <c r="AAK15">
        <f t="shared" ca="1" si="307"/>
        <v>-1</v>
      </c>
      <c r="AAL15">
        <f t="shared" ca="1" si="307"/>
        <v>-1</v>
      </c>
      <c r="AAM15">
        <f t="shared" ca="1" si="307"/>
        <v>-1</v>
      </c>
      <c r="AAN15">
        <f t="shared" ca="1" si="307"/>
        <v>-1</v>
      </c>
      <c r="AAO15">
        <f t="shared" ca="1" si="307"/>
        <v>-1</v>
      </c>
      <c r="AAP15">
        <f t="shared" ca="1" si="307"/>
        <v>-1</v>
      </c>
      <c r="AAQ15">
        <f t="shared" ca="1" si="307"/>
        <v>-1</v>
      </c>
      <c r="AAR15">
        <f t="shared" ca="1" si="307"/>
        <v>-1</v>
      </c>
      <c r="AAS15">
        <f t="shared" ca="1" si="307"/>
        <v>-1</v>
      </c>
      <c r="AAT15">
        <f t="shared" ca="1" si="307"/>
        <v>-1</v>
      </c>
      <c r="AAU15">
        <f t="shared" ca="1" si="307"/>
        <v>-1</v>
      </c>
      <c r="AAV15">
        <f t="shared" ca="1" si="307"/>
        <v>-1</v>
      </c>
      <c r="AAW15">
        <f t="shared" ca="1" si="307"/>
        <v>-1</v>
      </c>
      <c r="AAX15">
        <f t="shared" ca="1" si="307"/>
        <v>-1</v>
      </c>
      <c r="AAY15">
        <f t="shared" ca="1" si="307"/>
        <v>-1</v>
      </c>
      <c r="AAZ15">
        <f t="shared" ca="1" si="307"/>
        <v>-1</v>
      </c>
      <c r="ABA15">
        <f t="shared" ca="1" si="307"/>
        <v>-1</v>
      </c>
      <c r="ABB15">
        <f t="shared" ca="1" si="307"/>
        <v>-1</v>
      </c>
      <c r="ABC15">
        <f t="shared" ca="1" si="307"/>
        <v>-1</v>
      </c>
      <c r="ABD15">
        <f t="shared" ca="1" si="307"/>
        <v>-1</v>
      </c>
      <c r="ABE15">
        <f t="shared" ca="1" si="307"/>
        <v>-1</v>
      </c>
      <c r="ABF15">
        <f t="shared" ca="1" si="307"/>
        <v>-1</v>
      </c>
      <c r="ABG15">
        <f t="shared" ca="1" si="307"/>
        <v>-1</v>
      </c>
      <c r="ABH15">
        <f t="shared" ca="1" si="307"/>
        <v>-1</v>
      </c>
      <c r="ABI15">
        <f t="shared" ca="1" si="307"/>
        <v>-1</v>
      </c>
      <c r="ABJ15">
        <f t="shared" ca="1" si="307"/>
        <v>-1</v>
      </c>
      <c r="ABK15">
        <f t="shared" ca="1" si="307"/>
        <v>-1</v>
      </c>
      <c r="ABL15">
        <f t="shared" ca="1" si="307"/>
        <v>-1</v>
      </c>
      <c r="ABM15">
        <f t="shared" ca="1" si="307"/>
        <v>-1</v>
      </c>
      <c r="ABN15">
        <f t="shared" ca="1" si="307"/>
        <v>-1</v>
      </c>
      <c r="ABO15">
        <f t="shared" ca="1" si="307"/>
        <v>-1</v>
      </c>
      <c r="ABP15">
        <f t="shared" ca="1" si="307"/>
        <v>-1</v>
      </c>
      <c r="ABQ15">
        <f t="shared" ca="1" si="307"/>
        <v>-1</v>
      </c>
      <c r="ABR15">
        <f t="shared" ca="1" si="307"/>
        <v>-1</v>
      </c>
      <c r="ABS15">
        <f t="shared" ca="1" si="307"/>
        <v>-1</v>
      </c>
      <c r="ABT15">
        <f t="shared" ca="1" si="307"/>
        <v>-1</v>
      </c>
      <c r="ABU15">
        <f t="shared" ca="1" si="307"/>
        <v>-1</v>
      </c>
      <c r="ABV15">
        <f t="shared" ca="1" si="307"/>
        <v>-1</v>
      </c>
      <c r="ABW15">
        <f t="shared" ca="1" si="307"/>
        <v>-1</v>
      </c>
      <c r="ABX15">
        <f t="shared" ca="1" si="307"/>
        <v>-1</v>
      </c>
      <c r="ABY15">
        <f t="shared" ca="1" si="307"/>
        <v>-1</v>
      </c>
      <c r="ABZ15">
        <f t="shared" ca="1" si="307"/>
        <v>-1</v>
      </c>
      <c r="ACA15">
        <f t="shared" ca="1" si="307"/>
        <v>-1</v>
      </c>
      <c r="ACB15">
        <f t="shared" ca="1" si="307"/>
        <v>-1</v>
      </c>
      <c r="ACC15">
        <f t="shared" ca="1" si="307"/>
        <v>-1</v>
      </c>
      <c r="ACD15">
        <f t="shared" ca="1" si="307"/>
        <v>-1</v>
      </c>
      <c r="ACE15">
        <f t="shared" ca="1" si="307"/>
        <v>-1</v>
      </c>
      <c r="ACF15">
        <f t="shared" ca="1" si="307"/>
        <v>-1</v>
      </c>
      <c r="ACG15">
        <f t="shared" ca="1" si="307"/>
        <v>-1</v>
      </c>
      <c r="ACH15">
        <f t="shared" ca="1" si="307"/>
        <v>-1</v>
      </c>
      <c r="ACI15">
        <f t="shared" ca="1" si="307"/>
        <v>-1</v>
      </c>
      <c r="ACJ15">
        <f t="shared" ca="1" si="307"/>
        <v>-1</v>
      </c>
      <c r="ACK15">
        <f t="shared" ca="1" si="307"/>
        <v>-1</v>
      </c>
      <c r="ACL15">
        <f t="shared" ca="1" si="307"/>
        <v>-1</v>
      </c>
      <c r="ACM15">
        <f t="shared" ca="1" si="307"/>
        <v>-1</v>
      </c>
      <c r="ACN15">
        <f t="shared" ca="1" si="307"/>
        <v>-1</v>
      </c>
      <c r="ACO15">
        <f t="shared" ca="1" si="307"/>
        <v>-1</v>
      </c>
      <c r="ACP15">
        <f t="shared" ca="1" si="307"/>
        <v>-1</v>
      </c>
      <c r="ACQ15">
        <f t="shared" ref="ACQ15:AFB15" ca="1" si="308">IF((ROUND(ACQ$7,1)-0.1)=ROUND(RDCYCLETIME_ns,1),0,IF(ROUND(ACQ$7,1)=ROUND(RDCYCLETIME_ns,1),MAX($B10:$B16)+1,-1))</f>
        <v>-1</v>
      </c>
      <c r="ACR15">
        <f t="shared" ca="1" si="308"/>
        <v>-1</v>
      </c>
      <c r="ACS15">
        <f t="shared" ca="1" si="308"/>
        <v>-1</v>
      </c>
      <c r="ACT15">
        <f t="shared" ca="1" si="308"/>
        <v>-1</v>
      </c>
      <c r="ACU15">
        <f t="shared" ca="1" si="308"/>
        <v>-1</v>
      </c>
      <c r="ACV15">
        <f t="shared" ca="1" si="308"/>
        <v>-1</v>
      </c>
      <c r="ACW15">
        <f t="shared" ca="1" si="308"/>
        <v>-1</v>
      </c>
      <c r="ACX15">
        <f t="shared" ca="1" si="308"/>
        <v>-1</v>
      </c>
      <c r="ACY15">
        <f t="shared" ca="1" si="308"/>
        <v>-1</v>
      </c>
      <c r="ACZ15">
        <f t="shared" ca="1" si="308"/>
        <v>-1</v>
      </c>
      <c r="ADA15">
        <f t="shared" ca="1" si="308"/>
        <v>-1</v>
      </c>
      <c r="ADB15">
        <f t="shared" ca="1" si="308"/>
        <v>-1</v>
      </c>
      <c r="ADC15">
        <f t="shared" ca="1" si="308"/>
        <v>-1</v>
      </c>
      <c r="ADD15">
        <f t="shared" ca="1" si="308"/>
        <v>-1</v>
      </c>
      <c r="ADE15">
        <f t="shared" ca="1" si="308"/>
        <v>-1</v>
      </c>
      <c r="ADF15">
        <f t="shared" ca="1" si="308"/>
        <v>-1</v>
      </c>
      <c r="ADG15">
        <f t="shared" ca="1" si="308"/>
        <v>-1</v>
      </c>
      <c r="ADH15">
        <f t="shared" ca="1" si="308"/>
        <v>-1</v>
      </c>
      <c r="ADI15">
        <f t="shared" ca="1" si="308"/>
        <v>-1</v>
      </c>
      <c r="ADJ15">
        <f t="shared" ca="1" si="308"/>
        <v>-1</v>
      </c>
      <c r="ADK15">
        <f t="shared" ca="1" si="308"/>
        <v>-1</v>
      </c>
      <c r="ADL15">
        <f t="shared" ca="1" si="308"/>
        <v>-1</v>
      </c>
      <c r="ADM15">
        <f t="shared" ca="1" si="308"/>
        <v>-1</v>
      </c>
      <c r="ADN15">
        <f t="shared" ca="1" si="308"/>
        <v>-1</v>
      </c>
      <c r="ADO15">
        <f t="shared" ca="1" si="308"/>
        <v>-1</v>
      </c>
      <c r="ADP15">
        <f t="shared" ca="1" si="308"/>
        <v>-1</v>
      </c>
      <c r="ADQ15">
        <f t="shared" ca="1" si="308"/>
        <v>-1</v>
      </c>
      <c r="ADR15">
        <f t="shared" ca="1" si="308"/>
        <v>-1</v>
      </c>
      <c r="ADS15">
        <f t="shared" ca="1" si="308"/>
        <v>-1</v>
      </c>
      <c r="ADT15">
        <f t="shared" ca="1" si="308"/>
        <v>-1</v>
      </c>
      <c r="ADU15">
        <f t="shared" ca="1" si="308"/>
        <v>-1</v>
      </c>
      <c r="ADV15">
        <f t="shared" ca="1" si="308"/>
        <v>-1</v>
      </c>
      <c r="ADW15">
        <f t="shared" ca="1" si="308"/>
        <v>-1</v>
      </c>
      <c r="ADX15">
        <f t="shared" ca="1" si="308"/>
        <v>-1</v>
      </c>
      <c r="ADY15">
        <f t="shared" ca="1" si="308"/>
        <v>-1</v>
      </c>
      <c r="ADZ15">
        <f t="shared" ca="1" si="308"/>
        <v>-1</v>
      </c>
      <c r="AEA15">
        <f t="shared" ca="1" si="308"/>
        <v>-1</v>
      </c>
      <c r="AEB15">
        <f t="shared" ca="1" si="308"/>
        <v>-1</v>
      </c>
      <c r="AEC15">
        <f t="shared" ca="1" si="308"/>
        <v>-1</v>
      </c>
      <c r="AED15">
        <f t="shared" ca="1" si="308"/>
        <v>-1</v>
      </c>
      <c r="AEE15">
        <f t="shared" ca="1" si="308"/>
        <v>-1</v>
      </c>
      <c r="AEF15">
        <f t="shared" ca="1" si="308"/>
        <v>-1</v>
      </c>
      <c r="AEG15">
        <f t="shared" ca="1" si="308"/>
        <v>-1</v>
      </c>
      <c r="AEH15">
        <f t="shared" ca="1" si="308"/>
        <v>-1</v>
      </c>
      <c r="AEI15">
        <f t="shared" ca="1" si="308"/>
        <v>-1</v>
      </c>
      <c r="AEJ15">
        <f t="shared" ca="1" si="308"/>
        <v>-1</v>
      </c>
      <c r="AEK15">
        <f t="shared" ca="1" si="308"/>
        <v>-1</v>
      </c>
      <c r="AEL15">
        <f t="shared" ca="1" si="308"/>
        <v>-1</v>
      </c>
      <c r="AEM15">
        <f t="shared" ca="1" si="308"/>
        <v>-1</v>
      </c>
      <c r="AEN15">
        <f t="shared" ca="1" si="308"/>
        <v>-1</v>
      </c>
      <c r="AEO15">
        <f t="shared" ca="1" si="308"/>
        <v>-1</v>
      </c>
      <c r="AEP15">
        <f t="shared" ca="1" si="308"/>
        <v>-1</v>
      </c>
      <c r="AEQ15">
        <f t="shared" ca="1" si="308"/>
        <v>-1</v>
      </c>
      <c r="AER15">
        <f t="shared" ca="1" si="308"/>
        <v>-1</v>
      </c>
      <c r="AES15">
        <f t="shared" ca="1" si="308"/>
        <v>-1</v>
      </c>
      <c r="AET15">
        <f t="shared" ca="1" si="308"/>
        <v>-1</v>
      </c>
      <c r="AEU15">
        <f t="shared" ca="1" si="308"/>
        <v>-1</v>
      </c>
      <c r="AEV15">
        <f t="shared" ca="1" si="308"/>
        <v>-1</v>
      </c>
      <c r="AEW15">
        <f t="shared" ca="1" si="308"/>
        <v>-1</v>
      </c>
      <c r="AEX15">
        <f t="shared" ca="1" si="308"/>
        <v>-1</v>
      </c>
      <c r="AEY15">
        <f t="shared" ca="1" si="308"/>
        <v>-1</v>
      </c>
      <c r="AEZ15">
        <f t="shared" ca="1" si="308"/>
        <v>-1</v>
      </c>
      <c r="AFA15">
        <f t="shared" ca="1" si="308"/>
        <v>-1</v>
      </c>
      <c r="AFB15">
        <f t="shared" ca="1" si="308"/>
        <v>-1</v>
      </c>
      <c r="AFC15">
        <f t="shared" ref="AFC15:AHN15" ca="1" si="309">IF((ROUND(AFC$7,1)-0.1)=ROUND(RDCYCLETIME_ns,1),0,IF(ROUND(AFC$7,1)=ROUND(RDCYCLETIME_ns,1),MAX($B10:$B16)+1,-1))</f>
        <v>-1</v>
      </c>
      <c r="AFD15">
        <f t="shared" ca="1" si="309"/>
        <v>-1</v>
      </c>
      <c r="AFE15">
        <f t="shared" ca="1" si="309"/>
        <v>-1</v>
      </c>
      <c r="AFF15">
        <f t="shared" ca="1" si="309"/>
        <v>-1</v>
      </c>
      <c r="AFG15">
        <f t="shared" ca="1" si="309"/>
        <v>-1</v>
      </c>
      <c r="AFH15">
        <f t="shared" ca="1" si="309"/>
        <v>-1</v>
      </c>
      <c r="AFI15">
        <f t="shared" ca="1" si="309"/>
        <v>-1</v>
      </c>
      <c r="AFJ15">
        <f t="shared" ca="1" si="309"/>
        <v>-1</v>
      </c>
      <c r="AFK15">
        <f t="shared" ca="1" si="309"/>
        <v>-1</v>
      </c>
      <c r="AFL15">
        <f t="shared" ca="1" si="309"/>
        <v>-1</v>
      </c>
      <c r="AFM15">
        <f t="shared" ca="1" si="309"/>
        <v>-1</v>
      </c>
      <c r="AFN15">
        <f t="shared" ca="1" si="309"/>
        <v>-1</v>
      </c>
      <c r="AFO15">
        <f t="shared" ca="1" si="309"/>
        <v>-1</v>
      </c>
      <c r="AFP15">
        <f t="shared" ca="1" si="309"/>
        <v>-1</v>
      </c>
      <c r="AFQ15">
        <f t="shared" ca="1" si="309"/>
        <v>-1</v>
      </c>
      <c r="AFR15">
        <f t="shared" ca="1" si="309"/>
        <v>-1</v>
      </c>
      <c r="AFS15">
        <f t="shared" ca="1" si="309"/>
        <v>-1</v>
      </c>
      <c r="AFT15">
        <f t="shared" ca="1" si="309"/>
        <v>-1</v>
      </c>
      <c r="AFU15">
        <f t="shared" ca="1" si="309"/>
        <v>-1</v>
      </c>
      <c r="AFV15">
        <f t="shared" ca="1" si="309"/>
        <v>-1</v>
      </c>
      <c r="AFW15">
        <f t="shared" ca="1" si="309"/>
        <v>-1</v>
      </c>
      <c r="AFX15">
        <f t="shared" ca="1" si="309"/>
        <v>-1</v>
      </c>
      <c r="AFY15">
        <f t="shared" ca="1" si="309"/>
        <v>-1</v>
      </c>
      <c r="AFZ15">
        <f t="shared" ca="1" si="309"/>
        <v>-1</v>
      </c>
      <c r="AGA15">
        <f t="shared" ca="1" si="309"/>
        <v>-1</v>
      </c>
      <c r="AGB15">
        <f t="shared" ca="1" si="309"/>
        <v>-1</v>
      </c>
      <c r="AGC15">
        <f t="shared" ca="1" si="309"/>
        <v>-1</v>
      </c>
      <c r="AGD15">
        <f t="shared" ca="1" si="309"/>
        <v>-1</v>
      </c>
      <c r="AGE15">
        <f t="shared" ca="1" si="309"/>
        <v>-1</v>
      </c>
      <c r="AGF15">
        <f t="shared" ca="1" si="309"/>
        <v>-1</v>
      </c>
      <c r="AGG15">
        <f t="shared" ca="1" si="309"/>
        <v>-1</v>
      </c>
      <c r="AGH15">
        <f t="shared" ca="1" si="309"/>
        <v>-1</v>
      </c>
      <c r="AGI15">
        <f t="shared" ca="1" si="309"/>
        <v>-1</v>
      </c>
      <c r="AGJ15">
        <f t="shared" ca="1" si="309"/>
        <v>-1</v>
      </c>
      <c r="AGK15">
        <f t="shared" ca="1" si="309"/>
        <v>-1</v>
      </c>
      <c r="AGL15">
        <f t="shared" ca="1" si="309"/>
        <v>-1</v>
      </c>
      <c r="AGM15">
        <f t="shared" ca="1" si="309"/>
        <v>-1</v>
      </c>
      <c r="AGN15">
        <f t="shared" ca="1" si="309"/>
        <v>-1</v>
      </c>
      <c r="AGO15">
        <f t="shared" ca="1" si="309"/>
        <v>-1</v>
      </c>
      <c r="AGP15">
        <f t="shared" ca="1" si="309"/>
        <v>-1</v>
      </c>
      <c r="AGQ15">
        <f t="shared" ca="1" si="309"/>
        <v>-1</v>
      </c>
      <c r="AGR15">
        <f t="shared" ca="1" si="309"/>
        <v>-1</v>
      </c>
      <c r="AGS15">
        <f t="shared" ca="1" si="309"/>
        <v>-1</v>
      </c>
      <c r="AGT15">
        <f t="shared" ca="1" si="309"/>
        <v>-1</v>
      </c>
      <c r="AGU15">
        <f t="shared" ca="1" si="309"/>
        <v>-1</v>
      </c>
      <c r="AGV15">
        <f t="shared" ca="1" si="309"/>
        <v>-1</v>
      </c>
      <c r="AGW15">
        <f t="shared" ca="1" si="309"/>
        <v>-1</v>
      </c>
      <c r="AGX15">
        <f t="shared" ca="1" si="309"/>
        <v>-1</v>
      </c>
      <c r="AGY15">
        <f t="shared" ca="1" si="309"/>
        <v>-1</v>
      </c>
      <c r="AGZ15">
        <f t="shared" ca="1" si="309"/>
        <v>-1</v>
      </c>
      <c r="AHA15">
        <f t="shared" ca="1" si="309"/>
        <v>-1</v>
      </c>
      <c r="AHB15">
        <f t="shared" ca="1" si="309"/>
        <v>-1</v>
      </c>
      <c r="AHC15">
        <f t="shared" ca="1" si="309"/>
        <v>-1</v>
      </c>
      <c r="AHD15">
        <f t="shared" ca="1" si="309"/>
        <v>-1</v>
      </c>
      <c r="AHE15">
        <f t="shared" ca="1" si="309"/>
        <v>-1</v>
      </c>
      <c r="AHF15">
        <f t="shared" ca="1" si="309"/>
        <v>-1</v>
      </c>
      <c r="AHG15">
        <f t="shared" ca="1" si="309"/>
        <v>-1</v>
      </c>
      <c r="AHH15">
        <f t="shared" ca="1" si="309"/>
        <v>-1</v>
      </c>
      <c r="AHI15">
        <f t="shared" ca="1" si="309"/>
        <v>-1</v>
      </c>
      <c r="AHJ15">
        <f t="shared" ca="1" si="309"/>
        <v>-1</v>
      </c>
      <c r="AHK15">
        <f t="shared" ca="1" si="309"/>
        <v>-1</v>
      </c>
      <c r="AHL15">
        <f t="shared" ca="1" si="309"/>
        <v>-1</v>
      </c>
      <c r="AHM15">
        <f t="shared" ca="1" si="309"/>
        <v>-1</v>
      </c>
      <c r="AHN15">
        <f t="shared" ca="1" si="309"/>
        <v>-1</v>
      </c>
      <c r="AHO15">
        <f t="shared" ref="AHO15:AJZ15" ca="1" si="310">IF((ROUND(AHO$7,1)-0.1)=ROUND(RDCYCLETIME_ns,1),0,IF(ROUND(AHO$7,1)=ROUND(RDCYCLETIME_ns,1),MAX($B10:$B16)+1,-1))</f>
        <v>-1</v>
      </c>
      <c r="AHP15">
        <f t="shared" ca="1" si="310"/>
        <v>-1</v>
      </c>
      <c r="AHQ15">
        <f t="shared" ca="1" si="310"/>
        <v>-1</v>
      </c>
      <c r="AHR15">
        <f t="shared" ca="1" si="310"/>
        <v>-1</v>
      </c>
      <c r="AHS15">
        <f t="shared" ca="1" si="310"/>
        <v>-1</v>
      </c>
      <c r="AHT15">
        <f t="shared" ca="1" si="310"/>
        <v>-1</v>
      </c>
      <c r="AHU15">
        <f t="shared" ca="1" si="310"/>
        <v>-1</v>
      </c>
      <c r="AHV15">
        <f t="shared" ca="1" si="310"/>
        <v>-1</v>
      </c>
      <c r="AHW15">
        <f t="shared" ca="1" si="310"/>
        <v>-1</v>
      </c>
      <c r="AHX15">
        <f t="shared" ca="1" si="310"/>
        <v>-1</v>
      </c>
      <c r="AHY15">
        <f t="shared" ca="1" si="310"/>
        <v>-1</v>
      </c>
      <c r="AHZ15">
        <f t="shared" ca="1" si="310"/>
        <v>-1</v>
      </c>
      <c r="AIA15">
        <f t="shared" ca="1" si="310"/>
        <v>-1</v>
      </c>
      <c r="AIB15">
        <f t="shared" ca="1" si="310"/>
        <v>-1</v>
      </c>
      <c r="AIC15">
        <f t="shared" ca="1" si="310"/>
        <v>-1</v>
      </c>
      <c r="AID15">
        <f t="shared" ca="1" si="310"/>
        <v>-1</v>
      </c>
      <c r="AIE15">
        <f t="shared" ca="1" si="310"/>
        <v>-1</v>
      </c>
      <c r="AIF15">
        <f t="shared" ca="1" si="310"/>
        <v>-1</v>
      </c>
      <c r="AIG15">
        <f t="shared" ca="1" si="310"/>
        <v>-1</v>
      </c>
      <c r="AIH15">
        <f t="shared" ca="1" si="310"/>
        <v>-1</v>
      </c>
      <c r="AII15">
        <f t="shared" ca="1" si="310"/>
        <v>-1</v>
      </c>
      <c r="AIJ15">
        <f t="shared" ca="1" si="310"/>
        <v>-1</v>
      </c>
      <c r="AIK15">
        <f t="shared" ca="1" si="310"/>
        <v>-1</v>
      </c>
      <c r="AIL15">
        <f t="shared" ca="1" si="310"/>
        <v>-1</v>
      </c>
      <c r="AIM15">
        <f t="shared" ca="1" si="310"/>
        <v>-1</v>
      </c>
      <c r="AIN15">
        <f t="shared" ca="1" si="310"/>
        <v>-1</v>
      </c>
      <c r="AIO15">
        <f t="shared" ca="1" si="310"/>
        <v>-1</v>
      </c>
      <c r="AIP15">
        <f t="shared" ca="1" si="310"/>
        <v>-1</v>
      </c>
      <c r="AIQ15">
        <f t="shared" ca="1" si="310"/>
        <v>-1</v>
      </c>
      <c r="AIR15">
        <f t="shared" ca="1" si="310"/>
        <v>-1</v>
      </c>
      <c r="AIS15">
        <f t="shared" ca="1" si="310"/>
        <v>-1</v>
      </c>
      <c r="AIT15">
        <f t="shared" ca="1" si="310"/>
        <v>-1</v>
      </c>
      <c r="AIU15">
        <f t="shared" ca="1" si="310"/>
        <v>-1</v>
      </c>
      <c r="AIV15">
        <f t="shared" ca="1" si="310"/>
        <v>-1</v>
      </c>
      <c r="AIW15">
        <f t="shared" ca="1" si="310"/>
        <v>-1</v>
      </c>
      <c r="AIX15">
        <f t="shared" ca="1" si="310"/>
        <v>-1</v>
      </c>
      <c r="AIY15">
        <f t="shared" ca="1" si="310"/>
        <v>-1</v>
      </c>
      <c r="AIZ15">
        <f t="shared" ca="1" si="310"/>
        <v>-1</v>
      </c>
      <c r="AJA15">
        <f t="shared" ca="1" si="310"/>
        <v>-1</v>
      </c>
      <c r="AJB15">
        <f t="shared" ca="1" si="310"/>
        <v>-1</v>
      </c>
      <c r="AJC15">
        <f t="shared" ca="1" si="310"/>
        <v>-1</v>
      </c>
      <c r="AJD15">
        <f t="shared" ca="1" si="310"/>
        <v>-1</v>
      </c>
      <c r="AJE15">
        <f t="shared" ca="1" si="310"/>
        <v>-1</v>
      </c>
      <c r="AJF15">
        <f t="shared" ca="1" si="310"/>
        <v>-1</v>
      </c>
      <c r="AJG15">
        <f t="shared" ca="1" si="310"/>
        <v>-1</v>
      </c>
      <c r="AJH15">
        <f t="shared" ca="1" si="310"/>
        <v>-1</v>
      </c>
      <c r="AJI15">
        <f t="shared" ca="1" si="310"/>
        <v>-1</v>
      </c>
      <c r="AJJ15">
        <f t="shared" ca="1" si="310"/>
        <v>-1</v>
      </c>
      <c r="AJK15">
        <f t="shared" ca="1" si="310"/>
        <v>-1</v>
      </c>
      <c r="AJL15">
        <f t="shared" ca="1" si="310"/>
        <v>-1</v>
      </c>
      <c r="AJM15">
        <f t="shared" ca="1" si="310"/>
        <v>-1</v>
      </c>
      <c r="AJN15">
        <f t="shared" ca="1" si="310"/>
        <v>-1</v>
      </c>
      <c r="AJO15">
        <f t="shared" ca="1" si="310"/>
        <v>-1</v>
      </c>
      <c r="AJP15">
        <f t="shared" ca="1" si="310"/>
        <v>-1</v>
      </c>
      <c r="AJQ15">
        <f t="shared" ca="1" si="310"/>
        <v>-1</v>
      </c>
      <c r="AJR15">
        <f t="shared" ca="1" si="310"/>
        <v>-1</v>
      </c>
      <c r="AJS15">
        <f t="shared" ca="1" si="310"/>
        <v>-1</v>
      </c>
      <c r="AJT15">
        <f t="shared" ca="1" si="310"/>
        <v>-1</v>
      </c>
      <c r="AJU15">
        <f t="shared" ca="1" si="310"/>
        <v>-1</v>
      </c>
      <c r="AJV15">
        <f t="shared" ca="1" si="310"/>
        <v>-1</v>
      </c>
      <c r="AJW15">
        <f t="shared" ca="1" si="310"/>
        <v>-1</v>
      </c>
      <c r="AJX15">
        <f t="shared" ca="1" si="310"/>
        <v>-1</v>
      </c>
      <c r="AJY15">
        <f t="shared" ca="1" si="310"/>
        <v>-1</v>
      </c>
      <c r="AJZ15">
        <f t="shared" ca="1" si="310"/>
        <v>-1</v>
      </c>
      <c r="AKA15">
        <f t="shared" ref="AKA15:AML15" ca="1" si="311">IF((ROUND(AKA$7,1)-0.1)=ROUND(RDCYCLETIME_ns,1),0,IF(ROUND(AKA$7,1)=ROUND(RDCYCLETIME_ns,1),MAX($B10:$B16)+1,-1))</f>
        <v>-1</v>
      </c>
      <c r="AKB15">
        <f t="shared" ca="1" si="311"/>
        <v>-1</v>
      </c>
      <c r="AKC15">
        <f t="shared" ca="1" si="311"/>
        <v>-1</v>
      </c>
      <c r="AKD15">
        <f t="shared" ca="1" si="311"/>
        <v>-1</v>
      </c>
      <c r="AKE15">
        <f t="shared" ca="1" si="311"/>
        <v>-1</v>
      </c>
      <c r="AKF15">
        <f t="shared" ca="1" si="311"/>
        <v>-1</v>
      </c>
      <c r="AKG15">
        <f t="shared" ca="1" si="311"/>
        <v>-1</v>
      </c>
      <c r="AKH15">
        <f t="shared" ca="1" si="311"/>
        <v>-1</v>
      </c>
      <c r="AKI15">
        <f t="shared" ca="1" si="311"/>
        <v>-1</v>
      </c>
      <c r="AKJ15">
        <f t="shared" ca="1" si="311"/>
        <v>-1</v>
      </c>
      <c r="AKK15">
        <f t="shared" ca="1" si="311"/>
        <v>-1</v>
      </c>
      <c r="AKL15">
        <f t="shared" ca="1" si="311"/>
        <v>-1</v>
      </c>
      <c r="AKM15">
        <f t="shared" ca="1" si="311"/>
        <v>-1</v>
      </c>
      <c r="AKN15">
        <f t="shared" ca="1" si="311"/>
        <v>-1</v>
      </c>
      <c r="AKO15">
        <f t="shared" ca="1" si="311"/>
        <v>-1</v>
      </c>
      <c r="AKP15">
        <f t="shared" ca="1" si="311"/>
        <v>-1</v>
      </c>
      <c r="AKQ15">
        <f t="shared" ca="1" si="311"/>
        <v>-1</v>
      </c>
      <c r="AKR15">
        <f t="shared" ca="1" si="311"/>
        <v>-1</v>
      </c>
      <c r="AKS15">
        <f t="shared" ca="1" si="311"/>
        <v>-1</v>
      </c>
      <c r="AKT15">
        <f t="shared" ca="1" si="311"/>
        <v>-1</v>
      </c>
      <c r="AKU15">
        <f t="shared" ca="1" si="311"/>
        <v>-1</v>
      </c>
      <c r="AKV15">
        <f t="shared" ca="1" si="311"/>
        <v>-1</v>
      </c>
      <c r="AKW15">
        <f t="shared" ca="1" si="311"/>
        <v>-1</v>
      </c>
      <c r="AKX15">
        <f t="shared" ca="1" si="311"/>
        <v>-1</v>
      </c>
      <c r="AKY15">
        <f t="shared" ca="1" si="311"/>
        <v>-1</v>
      </c>
      <c r="AKZ15">
        <f t="shared" ca="1" si="311"/>
        <v>-1</v>
      </c>
      <c r="ALA15">
        <f t="shared" ca="1" si="311"/>
        <v>-1</v>
      </c>
      <c r="ALB15">
        <f t="shared" ca="1" si="311"/>
        <v>-1</v>
      </c>
      <c r="ALC15">
        <f t="shared" ca="1" si="311"/>
        <v>-1</v>
      </c>
      <c r="ALD15">
        <f t="shared" ca="1" si="311"/>
        <v>-1</v>
      </c>
      <c r="ALE15">
        <f t="shared" ca="1" si="311"/>
        <v>-1</v>
      </c>
      <c r="ALF15">
        <f t="shared" ca="1" si="311"/>
        <v>-1</v>
      </c>
      <c r="ALG15">
        <f t="shared" ca="1" si="311"/>
        <v>-1</v>
      </c>
      <c r="ALH15">
        <f t="shared" ca="1" si="311"/>
        <v>-1</v>
      </c>
      <c r="ALI15">
        <f t="shared" ca="1" si="311"/>
        <v>-1</v>
      </c>
      <c r="ALJ15">
        <f t="shared" ca="1" si="311"/>
        <v>-1</v>
      </c>
      <c r="ALK15">
        <f t="shared" ca="1" si="311"/>
        <v>-1</v>
      </c>
      <c r="ALL15">
        <f t="shared" ca="1" si="311"/>
        <v>-1</v>
      </c>
      <c r="ALM15">
        <f t="shared" ca="1" si="311"/>
        <v>-1</v>
      </c>
      <c r="ALN15">
        <f t="shared" ca="1" si="311"/>
        <v>-1</v>
      </c>
      <c r="ALO15">
        <f t="shared" ca="1" si="311"/>
        <v>-1</v>
      </c>
      <c r="ALP15">
        <f t="shared" ca="1" si="311"/>
        <v>-1</v>
      </c>
      <c r="ALQ15">
        <f t="shared" ca="1" si="311"/>
        <v>-1</v>
      </c>
      <c r="ALR15">
        <f t="shared" ca="1" si="311"/>
        <v>-1</v>
      </c>
      <c r="ALS15">
        <f t="shared" ca="1" si="311"/>
        <v>-1</v>
      </c>
      <c r="ALT15">
        <f t="shared" ca="1" si="311"/>
        <v>-1</v>
      </c>
      <c r="ALU15">
        <f t="shared" ca="1" si="311"/>
        <v>-1</v>
      </c>
      <c r="ALV15">
        <f t="shared" ca="1" si="311"/>
        <v>-1</v>
      </c>
      <c r="ALW15">
        <f t="shared" ca="1" si="311"/>
        <v>-1</v>
      </c>
      <c r="ALX15">
        <f t="shared" ca="1" si="311"/>
        <v>-1</v>
      </c>
      <c r="ALY15">
        <f t="shared" ca="1" si="311"/>
        <v>-1</v>
      </c>
      <c r="ALZ15">
        <f t="shared" ca="1" si="311"/>
        <v>-1</v>
      </c>
      <c r="AMA15">
        <f t="shared" ca="1" si="311"/>
        <v>-1</v>
      </c>
      <c r="AMB15">
        <f t="shared" ca="1" si="311"/>
        <v>-1</v>
      </c>
      <c r="AMC15">
        <f t="shared" ca="1" si="311"/>
        <v>-1</v>
      </c>
      <c r="AMD15">
        <f t="shared" ca="1" si="311"/>
        <v>-1</v>
      </c>
      <c r="AME15">
        <f t="shared" ca="1" si="311"/>
        <v>-1</v>
      </c>
      <c r="AMF15">
        <f t="shared" ca="1" si="311"/>
        <v>-1</v>
      </c>
      <c r="AMG15">
        <f t="shared" ca="1" si="311"/>
        <v>-1</v>
      </c>
      <c r="AMH15">
        <f t="shared" ca="1" si="311"/>
        <v>-1</v>
      </c>
      <c r="AMI15">
        <f t="shared" ca="1" si="311"/>
        <v>-1</v>
      </c>
      <c r="AMJ15">
        <f t="shared" ca="1" si="311"/>
        <v>-1</v>
      </c>
      <c r="AMK15">
        <f t="shared" ca="1" si="311"/>
        <v>-1</v>
      </c>
      <c r="AML15">
        <f t="shared" ca="1" si="311"/>
        <v>-1</v>
      </c>
      <c r="AMM15">
        <f t="shared" ref="AMM15:AOX15" ca="1" si="312">IF((ROUND(AMM$7,1)-0.1)=ROUND(RDCYCLETIME_ns,1),0,IF(ROUND(AMM$7,1)=ROUND(RDCYCLETIME_ns,1),MAX($B10:$B16)+1,-1))</f>
        <v>-1</v>
      </c>
      <c r="AMN15">
        <f t="shared" ca="1" si="312"/>
        <v>-1</v>
      </c>
      <c r="AMO15">
        <f t="shared" ca="1" si="312"/>
        <v>-1</v>
      </c>
      <c r="AMP15">
        <f t="shared" ca="1" si="312"/>
        <v>-1</v>
      </c>
      <c r="AMQ15">
        <f t="shared" ca="1" si="312"/>
        <v>-1</v>
      </c>
      <c r="AMR15">
        <f t="shared" ca="1" si="312"/>
        <v>-1</v>
      </c>
      <c r="AMS15">
        <f t="shared" ca="1" si="312"/>
        <v>-1</v>
      </c>
      <c r="AMT15">
        <f t="shared" ca="1" si="312"/>
        <v>-1</v>
      </c>
      <c r="AMU15">
        <f t="shared" ca="1" si="312"/>
        <v>-1</v>
      </c>
      <c r="AMV15">
        <f t="shared" ca="1" si="312"/>
        <v>-1</v>
      </c>
      <c r="AMW15">
        <f t="shared" ca="1" si="312"/>
        <v>-1</v>
      </c>
      <c r="AMX15">
        <f t="shared" ca="1" si="312"/>
        <v>-1</v>
      </c>
      <c r="AMY15">
        <f t="shared" ca="1" si="312"/>
        <v>-1</v>
      </c>
      <c r="AMZ15">
        <f t="shared" ca="1" si="312"/>
        <v>-1</v>
      </c>
      <c r="ANA15">
        <f t="shared" ca="1" si="312"/>
        <v>-1</v>
      </c>
      <c r="ANB15">
        <f t="shared" ca="1" si="312"/>
        <v>-1</v>
      </c>
      <c r="ANC15">
        <f t="shared" ca="1" si="312"/>
        <v>-1</v>
      </c>
      <c r="AND15">
        <f t="shared" ca="1" si="312"/>
        <v>-1</v>
      </c>
      <c r="ANE15">
        <f t="shared" ca="1" si="312"/>
        <v>-1</v>
      </c>
      <c r="ANF15">
        <f t="shared" ca="1" si="312"/>
        <v>-1</v>
      </c>
      <c r="ANG15">
        <f t="shared" ca="1" si="312"/>
        <v>-1</v>
      </c>
      <c r="ANH15">
        <f t="shared" ca="1" si="312"/>
        <v>-1</v>
      </c>
      <c r="ANI15">
        <f t="shared" ca="1" si="312"/>
        <v>-1</v>
      </c>
      <c r="ANJ15">
        <f t="shared" ca="1" si="312"/>
        <v>-1</v>
      </c>
      <c r="ANK15">
        <f t="shared" ca="1" si="312"/>
        <v>-1</v>
      </c>
      <c r="ANL15">
        <f t="shared" ca="1" si="312"/>
        <v>-1</v>
      </c>
      <c r="ANM15">
        <f t="shared" ca="1" si="312"/>
        <v>-1</v>
      </c>
      <c r="ANN15">
        <f t="shared" ca="1" si="312"/>
        <v>-1</v>
      </c>
      <c r="ANO15">
        <f t="shared" ca="1" si="312"/>
        <v>-1</v>
      </c>
      <c r="ANP15">
        <f t="shared" ca="1" si="312"/>
        <v>-1</v>
      </c>
      <c r="ANQ15">
        <f t="shared" ca="1" si="312"/>
        <v>-1</v>
      </c>
      <c r="ANR15">
        <f t="shared" ca="1" si="312"/>
        <v>-1</v>
      </c>
      <c r="ANS15">
        <f t="shared" ca="1" si="312"/>
        <v>-1</v>
      </c>
      <c r="ANT15">
        <f t="shared" ca="1" si="312"/>
        <v>-1</v>
      </c>
      <c r="ANU15">
        <f t="shared" ca="1" si="312"/>
        <v>-1</v>
      </c>
      <c r="ANV15">
        <f t="shared" ca="1" si="312"/>
        <v>-1</v>
      </c>
      <c r="ANW15">
        <f t="shared" ca="1" si="312"/>
        <v>-1</v>
      </c>
      <c r="ANX15">
        <f t="shared" ca="1" si="312"/>
        <v>-1</v>
      </c>
      <c r="ANY15">
        <f t="shared" ca="1" si="312"/>
        <v>-1</v>
      </c>
      <c r="ANZ15">
        <f t="shared" ca="1" si="312"/>
        <v>-1</v>
      </c>
      <c r="AOA15">
        <f t="shared" ca="1" si="312"/>
        <v>-1</v>
      </c>
      <c r="AOB15">
        <f t="shared" ca="1" si="312"/>
        <v>-1</v>
      </c>
      <c r="AOC15">
        <f t="shared" ca="1" si="312"/>
        <v>-1</v>
      </c>
      <c r="AOD15">
        <f t="shared" ca="1" si="312"/>
        <v>-1</v>
      </c>
      <c r="AOE15">
        <f t="shared" ca="1" si="312"/>
        <v>-1</v>
      </c>
      <c r="AOF15">
        <f t="shared" ca="1" si="312"/>
        <v>-1</v>
      </c>
      <c r="AOG15">
        <f t="shared" ca="1" si="312"/>
        <v>-1</v>
      </c>
      <c r="AOH15">
        <f t="shared" ca="1" si="312"/>
        <v>-1</v>
      </c>
      <c r="AOI15">
        <f t="shared" ca="1" si="312"/>
        <v>-1</v>
      </c>
      <c r="AOJ15">
        <f t="shared" ca="1" si="312"/>
        <v>-1</v>
      </c>
      <c r="AOK15">
        <f t="shared" ca="1" si="312"/>
        <v>-1</v>
      </c>
      <c r="AOL15">
        <f t="shared" ca="1" si="312"/>
        <v>-1</v>
      </c>
      <c r="AOM15">
        <f t="shared" ca="1" si="312"/>
        <v>-1</v>
      </c>
      <c r="AON15">
        <f t="shared" ca="1" si="312"/>
        <v>-1</v>
      </c>
      <c r="AOO15">
        <f t="shared" ca="1" si="312"/>
        <v>-1</v>
      </c>
      <c r="AOP15">
        <f t="shared" ca="1" si="312"/>
        <v>-1</v>
      </c>
      <c r="AOQ15">
        <f t="shared" ca="1" si="312"/>
        <v>-1</v>
      </c>
      <c r="AOR15">
        <f t="shared" ca="1" si="312"/>
        <v>-1</v>
      </c>
      <c r="AOS15">
        <f t="shared" ca="1" si="312"/>
        <v>-1</v>
      </c>
      <c r="AOT15">
        <f t="shared" ca="1" si="312"/>
        <v>-1</v>
      </c>
      <c r="AOU15">
        <f t="shared" ca="1" si="312"/>
        <v>-1</v>
      </c>
      <c r="AOV15">
        <f t="shared" ca="1" si="312"/>
        <v>-1</v>
      </c>
      <c r="AOW15">
        <f t="shared" ca="1" si="312"/>
        <v>-1</v>
      </c>
      <c r="AOX15">
        <f t="shared" ca="1" si="312"/>
        <v>-1</v>
      </c>
      <c r="AOY15">
        <f t="shared" ref="AOY15:ARJ15" ca="1" si="313">IF((ROUND(AOY$7,1)-0.1)=ROUND(RDCYCLETIME_ns,1),0,IF(ROUND(AOY$7,1)=ROUND(RDCYCLETIME_ns,1),MAX($B10:$B16)+1,-1))</f>
        <v>-1</v>
      </c>
      <c r="AOZ15">
        <f t="shared" ca="1" si="313"/>
        <v>-1</v>
      </c>
      <c r="APA15">
        <f t="shared" ca="1" si="313"/>
        <v>-1</v>
      </c>
      <c r="APB15">
        <f t="shared" ca="1" si="313"/>
        <v>-1</v>
      </c>
      <c r="APC15">
        <f t="shared" ca="1" si="313"/>
        <v>-1</v>
      </c>
      <c r="APD15">
        <f t="shared" ca="1" si="313"/>
        <v>-1</v>
      </c>
      <c r="APE15">
        <f t="shared" ca="1" si="313"/>
        <v>-1</v>
      </c>
      <c r="APF15">
        <f t="shared" ca="1" si="313"/>
        <v>-1</v>
      </c>
      <c r="APG15">
        <f t="shared" ca="1" si="313"/>
        <v>-1</v>
      </c>
      <c r="APH15">
        <f t="shared" ca="1" si="313"/>
        <v>-1</v>
      </c>
      <c r="API15">
        <f t="shared" ca="1" si="313"/>
        <v>-1</v>
      </c>
      <c r="APJ15">
        <f t="shared" ca="1" si="313"/>
        <v>-1</v>
      </c>
      <c r="APK15">
        <f t="shared" ca="1" si="313"/>
        <v>-1</v>
      </c>
      <c r="APL15">
        <f t="shared" ca="1" si="313"/>
        <v>-1</v>
      </c>
      <c r="APM15">
        <f t="shared" ca="1" si="313"/>
        <v>-1</v>
      </c>
      <c r="APN15">
        <f t="shared" ca="1" si="313"/>
        <v>-1</v>
      </c>
      <c r="APO15">
        <f t="shared" ca="1" si="313"/>
        <v>-1</v>
      </c>
      <c r="APP15">
        <f t="shared" ca="1" si="313"/>
        <v>-1</v>
      </c>
      <c r="APQ15">
        <f t="shared" ca="1" si="313"/>
        <v>-1</v>
      </c>
      <c r="APR15">
        <f t="shared" ca="1" si="313"/>
        <v>-1</v>
      </c>
      <c r="APS15">
        <f t="shared" ca="1" si="313"/>
        <v>-1</v>
      </c>
      <c r="APT15">
        <f t="shared" ca="1" si="313"/>
        <v>-1</v>
      </c>
      <c r="APU15">
        <f t="shared" ca="1" si="313"/>
        <v>-1</v>
      </c>
      <c r="APV15">
        <f t="shared" ca="1" si="313"/>
        <v>-1</v>
      </c>
      <c r="APW15">
        <f t="shared" ca="1" si="313"/>
        <v>-1</v>
      </c>
      <c r="APX15">
        <f t="shared" ca="1" si="313"/>
        <v>-1</v>
      </c>
      <c r="APY15">
        <f t="shared" ca="1" si="313"/>
        <v>-1</v>
      </c>
      <c r="APZ15">
        <f t="shared" ca="1" si="313"/>
        <v>-1</v>
      </c>
      <c r="AQA15">
        <f t="shared" ca="1" si="313"/>
        <v>-1</v>
      </c>
      <c r="AQB15">
        <f t="shared" ca="1" si="313"/>
        <v>-1</v>
      </c>
      <c r="AQC15">
        <f t="shared" ca="1" si="313"/>
        <v>-1</v>
      </c>
      <c r="AQD15">
        <f t="shared" ca="1" si="313"/>
        <v>-1</v>
      </c>
      <c r="AQE15">
        <f t="shared" ca="1" si="313"/>
        <v>-1</v>
      </c>
      <c r="AQF15">
        <f t="shared" ca="1" si="313"/>
        <v>-1</v>
      </c>
      <c r="AQG15">
        <f t="shared" ca="1" si="313"/>
        <v>-1</v>
      </c>
      <c r="AQH15">
        <f t="shared" ca="1" si="313"/>
        <v>-1</v>
      </c>
      <c r="AQI15">
        <f t="shared" ca="1" si="313"/>
        <v>-1</v>
      </c>
      <c r="AQJ15">
        <f t="shared" ca="1" si="313"/>
        <v>-1</v>
      </c>
      <c r="AQK15">
        <f t="shared" ca="1" si="313"/>
        <v>-1</v>
      </c>
      <c r="AQL15">
        <f t="shared" ca="1" si="313"/>
        <v>-1</v>
      </c>
      <c r="AQM15">
        <f t="shared" ca="1" si="313"/>
        <v>-1</v>
      </c>
      <c r="AQN15">
        <f t="shared" ca="1" si="313"/>
        <v>-1</v>
      </c>
      <c r="AQO15">
        <f t="shared" ca="1" si="313"/>
        <v>-1</v>
      </c>
      <c r="AQP15">
        <f t="shared" ca="1" si="313"/>
        <v>-1</v>
      </c>
      <c r="AQQ15">
        <f t="shared" ca="1" si="313"/>
        <v>-1</v>
      </c>
      <c r="AQR15">
        <f t="shared" ca="1" si="313"/>
        <v>-1</v>
      </c>
      <c r="AQS15">
        <f t="shared" ca="1" si="313"/>
        <v>-1</v>
      </c>
      <c r="AQT15">
        <f t="shared" ca="1" si="313"/>
        <v>-1</v>
      </c>
      <c r="AQU15">
        <f t="shared" ca="1" si="313"/>
        <v>-1</v>
      </c>
      <c r="AQV15">
        <f t="shared" ca="1" si="313"/>
        <v>-1</v>
      </c>
      <c r="AQW15">
        <f t="shared" ca="1" si="313"/>
        <v>-1</v>
      </c>
      <c r="AQX15">
        <f t="shared" ca="1" si="313"/>
        <v>-1</v>
      </c>
      <c r="AQY15">
        <f t="shared" ca="1" si="313"/>
        <v>-1</v>
      </c>
      <c r="AQZ15">
        <f t="shared" ca="1" si="313"/>
        <v>-1</v>
      </c>
      <c r="ARA15">
        <f t="shared" ca="1" si="313"/>
        <v>-1</v>
      </c>
      <c r="ARB15">
        <f t="shared" ca="1" si="313"/>
        <v>-1</v>
      </c>
      <c r="ARC15">
        <f t="shared" ca="1" si="313"/>
        <v>-1</v>
      </c>
      <c r="ARD15">
        <f t="shared" ca="1" si="313"/>
        <v>-1</v>
      </c>
      <c r="ARE15">
        <f t="shared" ca="1" si="313"/>
        <v>-1</v>
      </c>
      <c r="ARF15">
        <f t="shared" ca="1" si="313"/>
        <v>-1</v>
      </c>
      <c r="ARG15">
        <f t="shared" ca="1" si="313"/>
        <v>-1</v>
      </c>
      <c r="ARH15">
        <f t="shared" ca="1" si="313"/>
        <v>-1</v>
      </c>
      <c r="ARI15">
        <f t="shared" ca="1" si="313"/>
        <v>-1</v>
      </c>
      <c r="ARJ15">
        <f t="shared" ca="1" si="313"/>
        <v>-1</v>
      </c>
      <c r="ARK15">
        <f t="shared" ref="ARK15:ATV15" ca="1" si="314">IF((ROUND(ARK$7,1)-0.1)=ROUND(RDCYCLETIME_ns,1),0,IF(ROUND(ARK$7,1)=ROUND(RDCYCLETIME_ns,1),MAX($B10:$B16)+1,-1))</f>
        <v>-1</v>
      </c>
      <c r="ARL15">
        <f t="shared" ca="1" si="314"/>
        <v>-1</v>
      </c>
      <c r="ARM15">
        <f t="shared" ca="1" si="314"/>
        <v>-1</v>
      </c>
      <c r="ARN15">
        <f t="shared" ca="1" si="314"/>
        <v>-1</v>
      </c>
      <c r="ARO15">
        <f t="shared" ca="1" si="314"/>
        <v>-1</v>
      </c>
      <c r="ARP15">
        <f t="shared" ca="1" si="314"/>
        <v>-1</v>
      </c>
      <c r="ARQ15">
        <f t="shared" ca="1" si="314"/>
        <v>-1</v>
      </c>
      <c r="ARR15">
        <f t="shared" ca="1" si="314"/>
        <v>-1</v>
      </c>
      <c r="ARS15">
        <f t="shared" ca="1" si="314"/>
        <v>-1</v>
      </c>
      <c r="ART15">
        <f t="shared" ca="1" si="314"/>
        <v>-1</v>
      </c>
      <c r="ARU15">
        <f t="shared" ca="1" si="314"/>
        <v>-1</v>
      </c>
      <c r="ARV15">
        <f t="shared" ca="1" si="314"/>
        <v>-1</v>
      </c>
      <c r="ARW15">
        <f t="shared" ca="1" si="314"/>
        <v>-1</v>
      </c>
      <c r="ARX15">
        <f t="shared" ca="1" si="314"/>
        <v>-1</v>
      </c>
      <c r="ARY15">
        <f t="shared" ca="1" si="314"/>
        <v>-1</v>
      </c>
      <c r="ARZ15">
        <f t="shared" ca="1" si="314"/>
        <v>-1</v>
      </c>
      <c r="ASA15">
        <f t="shared" ca="1" si="314"/>
        <v>-1</v>
      </c>
      <c r="ASB15">
        <f t="shared" ca="1" si="314"/>
        <v>-1</v>
      </c>
      <c r="ASC15">
        <f t="shared" ca="1" si="314"/>
        <v>-1</v>
      </c>
      <c r="ASD15">
        <f t="shared" ca="1" si="314"/>
        <v>-1</v>
      </c>
      <c r="ASE15">
        <f t="shared" ca="1" si="314"/>
        <v>-1</v>
      </c>
      <c r="ASF15">
        <f t="shared" ca="1" si="314"/>
        <v>-1</v>
      </c>
      <c r="ASG15">
        <f t="shared" ca="1" si="314"/>
        <v>-1</v>
      </c>
      <c r="ASH15">
        <f t="shared" ca="1" si="314"/>
        <v>-1</v>
      </c>
      <c r="ASI15">
        <f t="shared" ca="1" si="314"/>
        <v>-1</v>
      </c>
      <c r="ASJ15">
        <f t="shared" ca="1" si="314"/>
        <v>-1</v>
      </c>
      <c r="ASK15">
        <f t="shared" ca="1" si="314"/>
        <v>-1</v>
      </c>
      <c r="ASL15">
        <f t="shared" ca="1" si="314"/>
        <v>-1</v>
      </c>
      <c r="ASM15">
        <f t="shared" ca="1" si="314"/>
        <v>-1</v>
      </c>
      <c r="ASN15">
        <f t="shared" ca="1" si="314"/>
        <v>-1</v>
      </c>
      <c r="ASO15">
        <f t="shared" ca="1" si="314"/>
        <v>-1</v>
      </c>
      <c r="ASP15">
        <f t="shared" ca="1" si="314"/>
        <v>-1</v>
      </c>
      <c r="ASQ15">
        <f t="shared" ca="1" si="314"/>
        <v>-1</v>
      </c>
      <c r="ASR15">
        <f t="shared" ca="1" si="314"/>
        <v>-1</v>
      </c>
      <c r="ASS15">
        <f t="shared" ca="1" si="314"/>
        <v>-1</v>
      </c>
      <c r="AST15">
        <f t="shared" ca="1" si="314"/>
        <v>-1</v>
      </c>
      <c r="ASU15">
        <f t="shared" ca="1" si="314"/>
        <v>-1</v>
      </c>
      <c r="ASV15">
        <f t="shared" ca="1" si="314"/>
        <v>-1</v>
      </c>
      <c r="ASW15">
        <f t="shared" ca="1" si="314"/>
        <v>-1</v>
      </c>
      <c r="ASX15">
        <f t="shared" ca="1" si="314"/>
        <v>-1</v>
      </c>
      <c r="ASY15">
        <f t="shared" ca="1" si="314"/>
        <v>-1</v>
      </c>
      <c r="ASZ15">
        <f t="shared" ca="1" si="314"/>
        <v>-1</v>
      </c>
      <c r="ATA15">
        <f t="shared" ca="1" si="314"/>
        <v>-1</v>
      </c>
      <c r="ATB15">
        <f t="shared" ca="1" si="314"/>
        <v>-1</v>
      </c>
      <c r="ATC15">
        <f t="shared" ca="1" si="314"/>
        <v>-1</v>
      </c>
      <c r="ATD15">
        <f t="shared" ca="1" si="314"/>
        <v>-1</v>
      </c>
      <c r="ATE15">
        <f t="shared" ca="1" si="314"/>
        <v>-1</v>
      </c>
      <c r="ATF15">
        <f t="shared" ca="1" si="314"/>
        <v>-1</v>
      </c>
      <c r="ATG15">
        <f t="shared" ca="1" si="314"/>
        <v>-1</v>
      </c>
      <c r="ATH15">
        <f t="shared" ca="1" si="314"/>
        <v>-1</v>
      </c>
      <c r="ATI15">
        <f t="shared" ca="1" si="314"/>
        <v>-1</v>
      </c>
      <c r="ATJ15">
        <f t="shared" ca="1" si="314"/>
        <v>-1</v>
      </c>
      <c r="ATK15">
        <f t="shared" ca="1" si="314"/>
        <v>-1</v>
      </c>
      <c r="ATL15">
        <f t="shared" ca="1" si="314"/>
        <v>-1</v>
      </c>
      <c r="ATM15">
        <f t="shared" ca="1" si="314"/>
        <v>-1</v>
      </c>
      <c r="ATN15">
        <f t="shared" ca="1" si="314"/>
        <v>-1</v>
      </c>
      <c r="ATO15">
        <f t="shared" ca="1" si="314"/>
        <v>-1</v>
      </c>
      <c r="ATP15">
        <f t="shared" ca="1" si="314"/>
        <v>-1</v>
      </c>
      <c r="ATQ15">
        <f t="shared" ca="1" si="314"/>
        <v>-1</v>
      </c>
      <c r="ATR15">
        <f t="shared" ca="1" si="314"/>
        <v>-1</v>
      </c>
      <c r="ATS15">
        <f t="shared" ca="1" si="314"/>
        <v>-1</v>
      </c>
      <c r="ATT15">
        <f t="shared" ca="1" si="314"/>
        <v>-1</v>
      </c>
      <c r="ATU15">
        <f t="shared" ca="1" si="314"/>
        <v>-1</v>
      </c>
      <c r="ATV15">
        <f t="shared" ca="1" si="314"/>
        <v>-1</v>
      </c>
      <c r="ATW15">
        <f t="shared" ref="ATW15:AWH15" ca="1" si="315">IF((ROUND(ATW$7,1)-0.1)=ROUND(RDCYCLETIME_ns,1),0,IF(ROUND(ATW$7,1)=ROUND(RDCYCLETIME_ns,1),MAX($B10:$B16)+1,-1))</f>
        <v>-1</v>
      </c>
      <c r="ATX15">
        <f t="shared" ca="1" si="315"/>
        <v>-1</v>
      </c>
      <c r="ATY15">
        <f t="shared" ca="1" si="315"/>
        <v>-1</v>
      </c>
      <c r="ATZ15">
        <f t="shared" ca="1" si="315"/>
        <v>-1</v>
      </c>
      <c r="AUA15">
        <f t="shared" ca="1" si="315"/>
        <v>-1</v>
      </c>
      <c r="AUB15">
        <f t="shared" ca="1" si="315"/>
        <v>-1</v>
      </c>
      <c r="AUC15">
        <f t="shared" ca="1" si="315"/>
        <v>-1</v>
      </c>
      <c r="AUD15">
        <f t="shared" ca="1" si="315"/>
        <v>-1</v>
      </c>
      <c r="AUE15">
        <f t="shared" ca="1" si="315"/>
        <v>-1</v>
      </c>
      <c r="AUF15">
        <f t="shared" ca="1" si="315"/>
        <v>-1</v>
      </c>
      <c r="AUG15">
        <f t="shared" ca="1" si="315"/>
        <v>-1</v>
      </c>
      <c r="AUH15">
        <f t="shared" ca="1" si="315"/>
        <v>-1</v>
      </c>
      <c r="AUI15">
        <f t="shared" ca="1" si="315"/>
        <v>-1</v>
      </c>
      <c r="AUJ15">
        <f t="shared" ca="1" si="315"/>
        <v>-1</v>
      </c>
      <c r="AUK15">
        <f t="shared" ca="1" si="315"/>
        <v>-1</v>
      </c>
      <c r="AUL15">
        <f t="shared" ca="1" si="315"/>
        <v>-1</v>
      </c>
      <c r="AUM15">
        <f t="shared" ca="1" si="315"/>
        <v>-1</v>
      </c>
      <c r="AUN15">
        <f t="shared" ca="1" si="315"/>
        <v>-1</v>
      </c>
      <c r="AUO15">
        <f t="shared" ca="1" si="315"/>
        <v>-1</v>
      </c>
      <c r="AUP15">
        <f t="shared" ca="1" si="315"/>
        <v>-1</v>
      </c>
      <c r="AUQ15">
        <f t="shared" ca="1" si="315"/>
        <v>-1</v>
      </c>
      <c r="AUR15">
        <f t="shared" ca="1" si="315"/>
        <v>-1</v>
      </c>
      <c r="AUS15">
        <f t="shared" ca="1" si="315"/>
        <v>-1</v>
      </c>
      <c r="AUT15">
        <f t="shared" ca="1" si="315"/>
        <v>-1</v>
      </c>
      <c r="AUU15">
        <f t="shared" ca="1" si="315"/>
        <v>-1</v>
      </c>
      <c r="AUV15">
        <f t="shared" ca="1" si="315"/>
        <v>-1</v>
      </c>
      <c r="AUW15">
        <f t="shared" ca="1" si="315"/>
        <v>-1</v>
      </c>
      <c r="AUX15">
        <f t="shared" ca="1" si="315"/>
        <v>-1</v>
      </c>
      <c r="AUY15">
        <f t="shared" ca="1" si="315"/>
        <v>-1</v>
      </c>
      <c r="AUZ15">
        <f t="shared" ca="1" si="315"/>
        <v>-1</v>
      </c>
      <c r="AVA15">
        <f t="shared" ca="1" si="315"/>
        <v>-1</v>
      </c>
      <c r="AVB15">
        <f t="shared" ca="1" si="315"/>
        <v>-1</v>
      </c>
      <c r="AVC15">
        <f t="shared" ca="1" si="315"/>
        <v>-1</v>
      </c>
      <c r="AVD15">
        <f t="shared" ca="1" si="315"/>
        <v>-1</v>
      </c>
      <c r="AVE15">
        <f t="shared" ca="1" si="315"/>
        <v>-1</v>
      </c>
      <c r="AVF15">
        <f t="shared" ca="1" si="315"/>
        <v>-1</v>
      </c>
      <c r="AVG15">
        <f t="shared" ca="1" si="315"/>
        <v>-1</v>
      </c>
      <c r="AVH15">
        <f t="shared" ca="1" si="315"/>
        <v>-1</v>
      </c>
      <c r="AVI15">
        <f t="shared" ca="1" si="315"/>
        <v>-1</v>
      </c>
      <c r="AVJ15">
        <f t="shared" ca="1" si="315"/>
        <v>-1</v>
      </c>
      <c r="AVK15">
        <f t="shared" ca="1" si="315"/>
        <v>-1</v>
      </c>
      <c r="AVL15">
        <f t="shared" ca="1" si="315"/>
        <v>-1</v>
      </c>
      <c r="AVM15">
        <f t="shared" ca="1" si="315"/>
        <v>-1</v>
      </c>
      <c r="AVN15">
        <f t="shared" ca="1" si="315"/>
        <v>-1</v>
      </c>
      <c r="AVO15">
        <f t="shared" ca="1" si="315"/>
        <v>-1</v>
      </c>
      <c r="AVP15">
        <f t="shared" ca="1" si="315"/>
        <v>-1</v>
      </c>
      <c r="AVQ15">
        <f t="shared" ca="1" si="315"/>
        <v>-1</v>
      </c>
      <c r="AVR15">
        <f t="shared" ca="1" si="315"/>
        <v>-1</v>
      </c>
      <c r="AVS15">
        <f t="shared" ca="1" si="315"/>
        <v>-1</v>
      </c>
      <c r="AVT15">
        <f t="shared" ca="1" si="315"/>
        <v>-1</v>
      </c>
      <c r="AVU15">
        <f t="shared" ca="1" si="315"/>
        <v>-1</v>
      </c>
      <c r="AVV15">
        <f t="shared" ca="1" si="315"/>
        <v>-1</v>
      </c>
      <c r="AVW15">
        <f t="shared" ca="1" si="315"/>
        <v>-1</v>
      </c>
      <c r="AVX15">
        <f t="shared" ca="1" si="315"/>
        <v>-1</v>
      </c>
      <c r="AVY15">
        <f t="shared" ca="1" si="315"/>
        <v>-1</v>
      </c>
      <c r="AVZ15">
        <f t="shared" ca="1" si="315"/>
        <v>-1</v>
      </c>
      <c r="AWA15">
        <f t="shared" ca="1" si="315"/>
        <v>-1</v>
      </c>
      <c r="AWB15">
        <f t="shared" ca="1" si="315"/>
        <v>-1</v>
      </c>
      <c r="AWC15">
        <f t="shared" ca="1" si="315"/>
        <v>-1</v>
      </c>
      <c r="AWD15">
        <f t="shared" ca="1" si="315"/>
        <v>-1</v>
      </c>
      <c r="AWE15">
        <f t="shared" ca="1" si="315"/>
        <v>-1</v>
      </c>
      <c r="AWF15">
        <f t="shared" ca="1" si="315"/>
        <v>-1</v>
      </c>
      <c r="AWG15">
        <f t="shared" ca="1" si="315"/>
        <v>-1</v>
      </c>
      <c r="AWH15">
        <f t="shared" ca="1" si="315"/>
        <v>-1</v>
      </c>
      <c r="AWI15">
        <f t="shared" ref="AWI15:AYT15" ca="1" si="316">IF((ROUND(AWI$7,1)-0.1)=ROUND(RDCYCLETIME_ns,1),0,IF(ROUND(AWI$7,1)=ROUND(RDCYCLETIME_ns,1),MAX($B10:$B16)+1,-1))</f>
        <v>-1</v>
      </c>
      <c r="AWJ15">
        <f t="shared" ca="1" si="316"/>
        <v>-1</v>
      </c>
      <c r="AWK15">
        <f t="shared" ca="1" si="316"/>
        <v>-1</v>
      </c>
      <c r="AWL15">
        <f t="shared" ca="1" si="316"/>
        <v>-1</v>
      </c>
      <c r="AWM15">
        <f t="shared" ca="1" si="316"/>
        <v>-1</v>
      </c>
      <c r="AWN15">
        <f t="shared" ca="1" si="316"/>
        <v>-1</v>
      </c>
      <c r="AWO15">
        <f t="shared" ca="1" si="316"/>
        <v>-1</v>
      </c>
      <c r="AWP15">
        <f t="shared" ca="1" si="316"/>
        <v>-1</v>
      </c>
      <c r="AWQ15">
        <f t="shared" ca="1" si="316"/>
        <v>-1</v>
      </c>
      <c r="AWR15">
        <f t="shared" ca="1" si="316"/>
        <v>-1</v>
      </c>
      <c r="AWS15">
        <f t="shared" ca="1" si="316"/>
        <v>-1</v>
      </c>
      <c r="AWT15">
        <f t="shared" ca="1" si="316"/>
        <v>-1</v>
      </c>
      <c r="AWU15">
        <f t="shared" ca="1" si="316"/>
        <v>-1</v>
      </c>
      <c r="AWV15">
        <f t="shared" ca="1" si="316"/>
        <v>-1</v>
      </c>
      <c r="AWW15">
        <f t="shared" ca="1" si="316"/>
        <v>-1</v>
      </c>
      <c r="AWX15">
        <f t="shared" ca="1" si="316"/>
        <v>-1</v>
      </c>
      <c r="AWY15">
        <f t="shared" ca="1" si="316"/>
        <v>-1</v>
      </c>
      <c r="AWZ15">
        <f t="shared" ca="1" si="316"/>
        <v>-1</v>
      </c>
      <c r="AXA15">
        <f t="shared" ca="1" si="316"/>
        <v>-1</v>
      </c>
      <c r="AXB15">
        <f t="shared" ca="1" si="316"/>
        <v>-1</v>
      </c>
      <c r="AXC15">
        <f t="shared" ca="1" si="316"/>
        <v>-1</v>
      </c>
      <c r="AXD15">
        <f t="shared" ca="1" si="316"/>
        <v>-1</v>
      </c>
      <c r="AXE15">
        <f t="shared" ca="1" si="316"/>
        <v>-1</v>
      </c>
      <c r="AXF15">
        <f t="shared" ca="1" si="316"/>
        <v>-1</v>
      </c>
      <c r="AXG15">
        <f t="shared" ca="1" si="316"/>
        <v>-1</v>
      </c>
      <c r="AXH15">
        <f t="shared" ca="1" si="316"/>
        <v>-1</v>
      </c>
      <c r="AXI15">
        <f t="shared" ca="1" si="316"/>
        <v>-1</v>
      </c>
      <c r="AXJ15">
        <f t="shared" ca="1" si="316"/>
        <v>-1</v>
      </c>
      <c r="AXK15">
        <f t="shared" ca="1" si="316"/>
        <v>-1</v>
      </c>
      <c r="AXL15">
        <f t="shared" ca="1" si="316"/>
        <v>-1</v>
      </c>
      <c r="AXM15">
        <f t="shared" ca="1" si="316"/>
        <v>-1</v>
      </c>
      <c r="AXN15">
        <f t="shared" ca="1" si="316"/>
        <v>-1</v>
      </c>
      <c r="AXO15">
        <f t="shared" ca="1" si="316"/>
        <v>-1</v>
      </c>
      <c r="AXP15">
        <f t="shared" ca="1" si="316"/>
        <v>-1</v>
      </c>
      <c r="AXQ15">
        <f t="shared" ca="1" si="316"/>
        <v>-1</v>
      </c>
      <c r="AXR15">
        <f t="shared" ca="1" si="316"/>
        <v>-1</v>
      </c>
      <c r="AXS15">
        <f t="shared" ca="1" si="316"/>
        <v>-1</v>
      </c>
      <c r="AXT15">
        <f t="shared" ca="1" si="316"/>
        <v>-1</v>
      </c>
      <c r="AXU15">
        <f t="shared" ca="1" si="316"/>
        <v>-1</v>
      </c>
      <c r="AXV15">
        <f t="shared" ca="1" si="316"/>
        <v>-1</v>
      </c>
      <c r="AXW15">
        <f t="shared" ca="1" si="316"/>
        <v>-1</v>
      </c>
      <c r="AXX15">
        <f t="shared" ca="1" si="316"/>
        <v>-1</v>
      </c>
      <c r="AXY15">
        <f t="shared" ca="1" si="316"/>
        <v>-1</v>
      </c>
      <c r="AXZ15">
        <f t="shared" ca="1" si="316"/>
        <v>-1</v>
      </c>
      <c r="AYA15">
        <f t="shared" ca="1" si="316"/>
        <v>-1</v>
      </c>
      <c r="AYB15">
        <f t="shared" ca="1" si="316"/>
        <v>-1</v>
      </c>
      <c r="AYC15">
        <f t="shared" ca="1" si="316"/>
        <v>-1</v>
      </c>
      <c r="AYD15">
        <f t="shared" ca="1" si="316"/>
        <v>-1</v>
      </c>
      <c r="AYE15">
        <f t="shared" ca="1" si="316"/>
        <v>-1</v>
      </c>
      <c r="AYF15">
        <f t="shared" ca="1" si="316"/>
        <v>-1</v>
      </c>
      <c r="AYG15">
        <f t="shared" ca="1" si="316"/>
        <v>-1</v>
      </c>
      <c r="AYH15">
        <f t="shared" ca="1" si="316"/>
        <v>-1</v>
      </c>
      <c r="AYI15">
        <f t="shared" ca="1" si="316"/>
        <v>-1</v>
      </c>
      <c r="AYJ15">
        <f t="shared" ca="1" si="316"/>
        <v>-1</v>
      </c>
      <c r="AYK15">
        <f t="shared" ca="1" si="316"/>
        <v>-1</v>
      </c>
      <c r="AYL15">
        <f t="shared" ca="1" si="316"/>
        <v>-1</v>
      </c>
      <c r="AYM15">
        <f t="shared" ca="1" si="316"/>
        <v>-1</v>
      </c>
      <c r="AYN15">
        <f t="shared" ca="1" si="316"/>
        <v>-1</v>
      </c>
      <c r="AYO15">
        <f t="shared" ca="1" si="316"/>
        <v>-1</v>
      </c>
      <c r="AYP15">
        <f t="shared" ca="1" si="316"/>
        <v>-1</v>
      </c>
      <c r="AYQ15">
        <f t="shared" ca="1" si="316"/>
        <v>-1</v>
      </c>
      <c r="AYR15">
        <f t="shared" ca="1" si="316"/>
        <v>-1</v>
      </c>
      <c r="AYS15">
        <f t="shared" ca="1" si="316"/>
        <v>-1</v>
      </c>
      <c r="AYT15">
        <f t="shared" ca="1" si="316"/>
        <v>-1</v>
      </c>
      <c r="AYU15">
        <f t="shared" ref="AYU15:BBF15" ca="1" si="317">IF((ROUND(AYU$7,1)-0.1)=ROUND(RDCYCLETIME_ns,1),0,IF(ROUND(AYU$7,1)=ROUND(RDCYCLETIME_ns,1),MAX($B10:$B16)+1,-1))</f>
        <v>-1</v>
      </c>
      <c r="AYV15">
        <f t="shared" ca="1" si="317"/>
        <v>-1</v>
      </c>
      <c r="AYW15">
        <f t="shared" ca="1" si="317"/>
        <v>-1</v>
      </c>
      <c r="AYX15">
        <f t="shared" ca="1" si="317"/>
        <v>-1</v>
      </c>
      <c r="AYY15">
        <f t="shared" ca="1" si="317"/>
        <v>-1</v>
      </c>
      <c r="AYZ15">
        <f t="shared" ca="1" si="317"/>
        <v>-1</v>
      </c>
      <c r="AZA15">
        <f t="shared" ca="1" si="317"/>
        <v>-1</v>
      </c>
      <c r="AZB15">
        <f t="shared" ca="1" si="317"/>
        <v>-1</v>
      </c>
      <c r="AZC15">
        <f t="shared" ca="1" si="317"/>
        <v>-1</v>
      </c>
      <c r="AZD15">
        <f t="shared" ca="1" si="317"/>
        <v>-1</v>
      </c>
      <c r="AZE15">
        <f t="shared" ca="1" si="317"/>
        <v>-1</v>
      </c>
      <c r="AZF15">
        <f t="shared" ca="1" si="317"/>
        <v>-1</v>
      </c>
      <c r="AZG15">
        <f t="shared" ca="1" si="317"/>
        <v>-1</v>
      </c>
      <c r="AZH15">
        <f t="shared" ca="1" si="317"/>
        <v>-1</v>
      </c>
      <c r="AZI15">
        <f t="shared" ca="1" si="317"/>
        <v>-1</v>
      </c>
      <c r="AZJ15">
        <f t="shared" ca="1" si="317"/>
        <v>-1</v>
      </c>
      <c r="AZK15">
        <f t="shared" ca="1" si="317"/>
        <v>-1</v>
      </c>
      <c r="AZL15">
        <f t="shared" ca="1" si="317"/>
        <v>-1</v>
      </c>
      <c r="AZM15">
        <f t="shared" ca="1" si="317"/>
        <v>-1</v>
      </c>
      <c r="AZN15">
        <f t="shared" ca="1" si="317"/>
        <v>-1</v>
      </c>
      <c r="AZO15">
        <f t="shared" ca="1" si="317"/>
        <v>-1</v>
      </c>
      <c r="AZP15">
        <f t="shared" ca="1" si="317"/>
        <v>-1</v>
      </c>
      <c r="AZQ15">
        <f t="shared" ca="1" si="317"/>
        <v>-1</v>
      </c>
      <c r="AZR15">
        <f t="shared" ca="1" si="317"/>
        <v>-1</v>
      </c>
      <c r="AZS15">
        <f t="shared" ca="1" si="317"/>
        <v>-1</v>
      </c>
      <c r="AZT15">
        <f t="shared" ca="1" si="317"/>
        <v>-1</v>
      </c>
      <c r="AZU15">
        <f t="shared" ca="1" si="317"/>
        <v>-1</v>
      </c>
      <c r="AZV15">
        <f t="shared" ca="1" si="317"/>
        <v>-1</v>
      </c>
      <c r="AZW15">
        <f t="shared" ca="1" si="317"/>
        <v>-1</v>
      </c>
      <c r="AZX15">
        <f t="shared" ca="1" si="317"/>
        <v>-1</v>
      </c>
      <c r="AZY15">
        <f t="shared" ca="1" si="317"/>
        <v>-1</v>
      </c>
      <c r="AZZ15">
        <f t="shared" ca="1" si="317"/>
        <v>-1</v>
      </c>
      <c r="BAA15">
        <f t="shared" ca="1" si="317"/>
        <v>-1</v>
      </c>
      <c r="BAB15">
        <f t="shared" ca="1" si="317"/>
        <v>-1</v>
      </c>
      <c r="BAC15">
        <f t="shared" ca="1" si="317"/>
        <v>-1</v>
      </c>
      <c r="BAD15">
        <f t="shared" ca="1" si="317"/>
        <v>-1</v>
      </c>
      <c r="BAE15">
        <f t="shared" ca="1" si="317"/>
        <v>-1</v>
      </c>
      <c r="BAF15">
        <f t="shared" ca="1" si="317"/>
        <v>-1</v>
      </c>
      <c r="BAG15">
        <f t="shared" ca="1" si="317"/>
        <v>-1</v>
      </c>
      <c r="BAH15">
        <f t="shared" ca="1" si="317"/>
        <v>-1</v>
      </c>
      <c r="BAI15">
        <f t="shared" ca="1" si="317"/>
        <v>-1</v>
      </c>
      <c r="BAJ15">
        <f t="shared" ca="1" si="317"/>
        <v>-1</v>
      </c>
      <c r="BAK15">
        <f t="shared" ca="1" si="317"/>
        <v>-1</v>
      </c>
      <c r="BAL15">
        <f t="shared" ca="1" si="317"/>
        <v>-1</v>
      </c>
      <c r="BAM15">
        <f t="shared" ca="1" si="317"/>
        <v>-1</v>
      </c>
      <c r="BAN15">
        <f t="shared" ca="1" si="317"/>
        <v>-1</v>
      </c>
      <c r="BAO15">
        <f t="shared" ca="1" si="317"/>
        <v>-1</v>
      </c>
      <c r="BAP15">
        <f t="shared" ca="1" si="317"/>
        <v>-1</v>
      </c>
      <c r="BAQ15">
        <f t="shared" ca="1" si="317"/>
        <v>-1</v>
      </c>
      <c r="BAR15">
        <f t="shared" ca="1" si="317"/>
        <v>-1</v>
      </c>
      <c r="BAS15">
        <f t="shared" ca="1" si="317"/>
        <v>-1</v>
      </c>
      <c r="BAT15">
        <f t="shared" ca="1" si="317"/>
        <v>-1</v>
      </c>
      <c r="BAU15">
        <f t="shared" ca="1" si="317"/>
        <v>-1</v>
      </c>
      <c r="BAV15">
        <f t="shared" ca="1" si="317"/>
        <v>-1</v>
      </c>
      <c r="BAW15">
        <f t="shared" ca="1" si="317"/>
        <v>-1</v>
      </c>
      <c r="BAX15">
        <f t="shared" ca="1" si="317"/>
        <v>-1</v>
      </c>
      <c r="BAY15">
        <f t="shared" ca="1" si="317"/>
        <v>-1</v>
      </c>
      <c r="BAZ15">
        <f t="shared" ca="1" si="317"/>
        <v>-1</v>
      </c>
      <c r="BBA15">
        <f t="shared" ca="1" si="317"/>
        <v>-1</v>
      </c>
      <c r="BBB15">
        <f t="shared" ca="1" si="317"/>
        <v>-1</v>
      </c>
      <c r="BBC15">
        <f t="shared" ca="1" si="317"/>
        <v>-1</v>
      </c>
      <c r="BBD15">
        <f t="shared" ca="1" si="317"/>
        <v>-1</v>
      </c>
      <c r="BBE15">
        <f t="shared" ca="1" si="317"/>
        <v>-1</v>
      </c>
      <c r="BBF15">
        <f t="shared" ca="1" si="317"/>
        <v>-1</v>
      </c>
      <c r="BBG15">
        <f t="shared" ref="BBG15:BDR15" ca="1" si="318">IF((ROUND(BBG$7,1)-0.1)=ROUND(RDCYCLETIME_ns,1),0,IF(ROUND(BBG$7,1)=ROUND(RDCYCLETIME_ns,1),MAX($B10:$B16)+1,-1))</f>
        <v>-1</v>
      </c>
      <c r="BBH15">
        <f t="shared" ca="1" si="318"/>
        <v>-1</v>
      </c>
      <c r="BBI15">
        <f t="shared" ca="1" si="318"/>
        <v>-1</v>
      </c>
      <c r="BBJ15">
        <f t="shared" ca="1" si="318"/>
        <v>-1</v>
      </c>
      <c r="BBK15">
        <f t="shared" ca="1" si="318"/>
        <v>-1</v>
      </c>
      <c r="BBL15">
        <f t="shared" ca="1" si="318"/>
        <v>-1</v>
      </c>
      <c r="BBM15">
        <f t="shared" ca="1" si="318"/>
        <v>-1</v>
      </c>
      <c r="BBN15">
        <f t="shared" ca="1" si="318"/>
        <v>-1</v>
      </c>
      <c r="BBO15">
        <f t="shared" ca="1" si="318"/>
        <v>-1</v>
      </c>
      <c r="BBP15">
        <f t="shared" ca="1" si="318"/>
        <v>-1</v>
      </c>
      <c r="BBQ15">
        <f t="shared" ca="1" si="318"/>
        <v>-1</v>
      </c>
      <c r="BBR15">
        <f t="shared" ca="1" si="318"/>
        <v>-1</v>
      </c>
      <c r="BBS15">
        <f t="shared" ca="1" si="318"/>
        <v>-1</v>
      </c>
      <c r="BBT15">
        <f t="shared" ca="1" si="318"/>
        <v>-1</v>
      </c>
      <c r="BBU15">
        <f t="shared" ca="1" si="318"/>
        <v>-1</v>
      </c>
      <c r="BBV15">
        <f t="shared" ca="1" si="318"/>
        <v>-1</v>
      </c>
      <c r="BBW15">
        <f t="shared" ca="1" si="318"/>
        <v>-1</v>
      </c>
      <c r="BBX15">
        <f t="shared" ca="1" si="318"/>
        <v>-1</v>
      </c>
      <c r="BBY15">
        <f t="shared" ca="1" si="318"/>
        <v>-1</v>
      </c>
      <c r="BBZ15">
        <f t="shared" ca="1" si="318"/>
        <v>-1</v>
      </c>
      <c r="BCA15">
        <f t="shared" ca="1" si="318"/>
        <v>-1</v>
      </c>
      <c r="BCB15">
        <f t="shared" ca="1" si="318"/>
        <v>-1</v>
      </c>
      <c r="BCC15">
        <f t="shared" ca="1" si="318"/>
        <v>-1</v>
      </c>
      <c r="BCD15">
        <f t="shared" ca="1" si="318"/>
        <v>-1</v>
      </c>
      <c r="BCE15">
        <f t="shared" ca="1" si="318"/>
        <v>-1</v>
      </c>
      <c r="BCF15">
        <f t="shared" ca="1" si="318"/>
        <v>-1</v>
      </c>
      <c r="BCG15">
        <f t="shared" ca="1" si="318"/>
        <v>-1</v>
      </c>
      <c r="BCH15">
        <f t="shared" ca="1" si="318"/>
        <v>-1</v>
      </c>
      <c r="BCI15">
        <f t="shared" ca="1" si="318"/>
        <v>-1</v>
      </c>
      <c r="BCJ15">
        <f t="shared" ca="1" si="318"/>
        <v>-1</v>
      </c>
      <c r="BCK15">
        <f t="shared" ca="1" si="318"/>
        <v>-1</v>
      </c>
      <c r="BCL15">
        <f t="shared" ca="1" si="318"/>
        <v>-1</v>
      </c>
      <c r="BCM15">
        <f t="shared" ca="1" si="318"/>
        <v>-1</v>
      </c>
      <c r="BCN15">
        <f t="shared" ca="1" si="318"/>
        <v>-1</v>
      </c>
      <c r="BCO15">
        <f t="shared" ca="1" si="318"/>
        <v>-1</v>
      </c>
      <c r="BCP15">
        <f t="shared" ca="1" si="318"/>
        <v>-1</v>
      </c>
      <c r="BCQ15">
        <f t="shared" ca="1" si="318"/>
        <v>-1</v>
      </c>
      <c r="BCR15">
        <f t="shared" ca="1" si="318"/>
        <v>-1</v>
      </c>
      <c r="BCS15">
        <f t="shared" ca="1" si="318"/>
        <v>-1</v>
      </c>
      <c r="BCT15">
        <f t="shared" ca="1" si="318"/>
        <v>-1</v>
      </c>
      <c r="BCU15">
        <f t="shared" ca="1" si="318"/>
        <v>-1</v>
      </c>
      <c r="BCV15">
        <f t="shared" ca="1" si="318"/>
        <v>-1</v>
      </c>
      <c r="BCW15">
        <f t="shared" ca="1" si="318"/>
        <v>-1</v>
      </c>
      <c r="BCX15">
        <f t="shared" ca="1" si="318"/>
        <v>-1</v>
      </c>
      <c r="BCY15">
        <f t="shared" ca="1" si="318"/>
        <v>-1</v>
      </c>
      <c r="BCZ15">
        <f t="shared" ca="1" si="318"/>
        <v>-1</v>
      </c>
      <c r="BDA15">
        <f t="shared" ca="1" si="318"/>
        <v>-1</v>
      </c>
      <c r="BDB15">
        <f t="shared" ca="1" si="318"/>
        <v>-1</v>
      </c>
      <c r="BDC15">
        <f t="shared" ca="1" si="318"/>
        <v>-1</v>
      </c>
      <c r="BDD15">
        <f t="shared" ca="1" si="318"/>
        <v>-1</v>
      </c>
      <c r="BDE15">
        <f t="shared" ca="1" si="318"/>
        <v>-1</v>
      </c>
      <c r="BDF15">
        <f t="shared" ca="1" si="318"/>
        <v>-1</v>
      </c>
      <c r="BDG15">
        <f t="shared" ca="1" si="318"/>
        <v>-1</v>
      </c>
      <c r="BDH15">
        <f t="shared" ca="1" si="318"/>
        <v>-1</v>
      </c>
      <c r="BDI15">
        <f t="shared" ca="1" si="318"/>
        <v>-1</v>
      </c>
      <c r="BDJ15">
        <f t="shared" ca="1" si="318"/>
        <v>-1</v>
      </c>
      <c r="BDK15">
        <f t="shared" ca="1" si="318"/>
        <v>-1</v>
      </c>
      <c r="BDL15">
        <f t="shared" ca="1" si="318"/>
        <v>-1</v>
      </c>
      <c r="BDM15">
        <f t="shared" ca="1" si="318"/>
        <v>-1</v>
      </c>
      <c r="BDN15">
        <f t="shared" ca="1" si="318"/>
        <v>-1</v>
      </c>
      <c r="BDO15">
        <f t="shared" ca="1" si="318"/>
        <v>-1</v>
      </c>
      <c r="BDP15">
        <f t="shared" ca="1" si="318"/>
        <v>-1</v>
      </c>
      <c r="BDQ15">
        <f t="shared" ca="1" si="318"/>
        <v>-1</v>
      </c>
      <c r="BDR15">
        <f t="shared" ca="1" si="318"/>
        <v>-1</v>
      </c>
      <c r="BDS15">
        <f t="shared" ref="BDS15:BGD15" ca="1" si="319">IF((ROUND(BDS$7,1)-0.1)=ROUND(RDCYCLETIME_ns,1),0,IF(ROUND(BDS$7,1)=ROUND(RDCYCLETIME_ns,1),MAX($B10:$B16)+1,-1))</f>
        <v>-1</v>
      </c>
      <c r="BDT15">
        <f t="shared" ca="1" si="319"/>
        <v>-1</v>
      </c>
      <c r="BDU15">
        <f t="shared" ca="1" si="319"/>
        <v>-1</v>
      </c>
      <c r="BDV15">
        <f t="shared" ca="1" si="319"/>
        <v>-1</v>
      </c>
      <c r="BDW15">
        <f t="shared" ca="1" si="319"/>
        <v>-1</v>
      </c>
      <c r="BDX15">
        <f t="shared" ca="1" si="319"/>
        <v>-1</v>
      </c>
      <c r="BDY15">
        <f t="shared" ca="1" si="319"/>
        <v>-1</v>
      </c>
      <c r="BDZ15">
        <f t="shared" ca="1" si="319"/>
        <v>-1</v>
      </c>
      <c r="BEA15">
        <f t="shared" ca="1" si="319"/>
        <v>-1</v>
      </c>
      <c r="BEB15">
        <f t="shared" ca="1" si="319"/>
        <v>-1</v>
      </c>
      <c r="BEC15">
        <f t="shared" ca="1" si="319"/>
        <v>-1</v>
      </c>
      <c r="BED15">
        <f t="shared" ca="1" si="319"/>
        <v>-1</v>
      </c>
      <c r="BEE15">
        <f t="shared" ca="1" si="319"/>
        <v>-1</v>
      </c>
      <c r="BEF15">
        <f t="shared" ca="1" si="319"/>
        <v>-1</v>
      </c>
      <c r="BEG15">
        <f t="shared" ca="1" si="319"/>
        <v>-1</v>
      </c>
      <c r="BEH15">
        <f t="shared" ca="1" si="319"/>
        <v>-1</v>
      </c>
      <c r="BEI15">
        <f t="shared" ca="1" si="319"/>
        <v>-1</v>
      </c>
      <c r="BEJ15">
        <f t="shared" ca="1" si="319"/>
        <v>-1</v>
      </c>
      <c r="BEK15">
        <f t="shared" ca="1" si="319"/>
        <v>-1</v>
      </c>
      <c r="BEL15">
        <f t="shared" ca="1" si="319"/>
        <v>-1</v>
      </c>
      <c r="BEM15">
        <f t="shared" ca="1" si="319"/>
        <v>-1</v>
      </c>
      <c r="BEN15">
        <f t="shared" ca="1" si="319"/>
        <v>-1</v>
      </c>
      <c r="BEO15">
        <f t="shared" ca="1" si="319"/>
        <v>-1</v>
      </c>
      <c r="BEP15">
        <f t="shared" ca="1" si="319"/>
        <v>-1</v>
      </c>
      <c r="BEQ15">
        <f t="shared" ca="1" si="319"/>
        <v>-1</v>
      </c>
      <c r="BER15">
        <f t="shared" ca="1" si="319"/>
        <v>-1</v>
      </c>
      <c r="BES15">
        <f t="shared" ca="1" si="319"/>
        <v>-1</v>
      </c>
      <c r="BET15">
        <f t="shared" ca="1" si="319"/>
        <v>-1</v>
      </c>
      <c r="BEU15">
        <f t="shared" ca="1" si="319"/>
        <v>-1</v>
      </c>
      <c r="BEV15">
        <f t="shared" ca="1" si="319"/>
        <v>-1</v>
      </c>
      <c r="BEW15">
        <f t="shared" ca="1" si="319"/>
        <v>-1</v>
      </c>
      <c r="BEX15">
        <f t="shared" ca="1" si="319"/>
        <v>-1</v>
      </c>
      <c r="BEY15">
        <f t="shared" ca="1" si="319"/>
        <v>-1</v>
      </c>
      <c r="BEZ15">
        <f t="shared" ca="1" si="319"/>
        <v>-1</v>
      </c>
      <c r="BFA15">
        <f t="shared" ca="1" si="319"/>
        <v>-1</v>
      </c>
      <c r="BFB15">
        <f t="shared" ca="1" si="319"/>
        <v>-1</v>
      </c>
      <c r="BFC15">
        <f t="shared" ca="1" si="319"/>
        <v>-1</v>
      </c>
      <c r="BFD15">
        <f t="shared" ca="1" si="319"/>
        <v>-1</v>
      </c>
      <c r="BFE15">
        <f t="shared" ca="1" si="319"/>
        <v>-1</v>
      </c>
      <c r="BFF15">
        <f t="shared" ca="1" si="319"/>
        <v>-1</v>
      </c>
      <c r="BFG15">
        <f t="shared" ca="1" si="319"/>
        <v>-1</v>
      </c>
      <c r="BFH15">
        <f t="shared" ca="1" si="319"/>
        <v>-1</v>
      </c>
      <c r="BFI15">
        <f t="shared" ca="1" si="319"/>
        <v>-1</v>
      </c>
      <c r="BFJ15">
        <f t="shared" ca="1" si="319"/>
        <v>-1</v>
      </c>
      <c r="BFK15">
        <f t="shared" ca="1" si="319"/>
        <v>-1</v>
      </c>
      <c r="BFL15">
        <f t="shared" ca="1" si="319"/>
        <v>-1</v>
      </c>
      <c r="BFM15">
        <f t="shared" ca="1" si="319"/>
        <v>-1</v>
      </c>
      <c r="BFN15">
        <f t="shared" ca="1" si="319"/>
        <v>-1</v>
      </c>
      <c r="BFO15">
        <f t="shared" ca="1" si="319"/>
        <v>-1</v>
      </c>
      <c r="BFP15">
        <f t="shared" ca="1" si="319"/>
        <v>-1</v>
      </c>
      <c r="BFQ15">
        <f t="shared" ca="1" si="319"/>
        <v>-1</v>
      </c>
      <c r="BFR15">
        <f t="shared" ca="1" si="319"/>
        <v>-1</v>
      </c>
      <c r="BFS15">
        <f t="shared" ca="1" si="319"/>
        <v>-1</v>
      </c>
      <c r="BFT15">
        <f t="shared" ca="1" si="319"/>
        <v>-1</v>
      </c>
      <c r="BFU15">
        <f t="shared" ca="1" si="319"/>
        <v>-1</v>
      </c>
      <c r="BFV15">
        <f t="shared" ca="1" si="319"/>
        <v>-1</v>
      </c>
      <c r="BFW15">
        <f t="shared" ca="1" si="319"/>
        <v>-1</v>
      </c>
      <c r="BFX15">
        <f t="shared" ca="1" si="319"/>
        <v>-1</v>
      </c>
      <c r="BFY15">
        <f t="shared" ca="1" si="319"/>
        <v>-1</v>
      </c>
      <c r="BFZ15">
        <f t="shared" ca="1" si="319"/>
        <v>-1</v>
      </c>
      <c r="BGA15">
        <f t="shared" ca="1" si="319"/>
        <v>-1</v>
      </c>
      <c r="BGB15">
        <f t="shared" ca="1" si="319"/>
        <v>-1</v>
      </c>
      <c r="BGC15">
        <f t="shared" ca="1" si="319"/>
        <v>-1</v>
      </c>
      <c r="BGD15">
        <f t="shared" ca="1" si="319"/>
        <v>-1</v>
      </c>
      <c r="BGE15">
        <f t="shared" ref="BGE15:BIP15" ca="1" si="320">IF((ROUND(BGE$7,1)-0.1)=ROUND(RDCYCLETIME_ns,1),0,IF(ROUND(BGE$7,1)=ROUND(RDCYCLETIME_ns,1),MAX($B10:$B16)+1,-1))</f>
        <v>-1</v>
      </c>
      <c r="BGF15">
        <f t="shared" ca="1" si="320"/>
        <v>-1</v>
      </c>
      <c r="BGG15">
        <f t="shared" ca="1" si="320"/>
        <v>-1</v>
      </c>
      <c r="BGH15">
        <f t="shared" ca="1" si="320"/>
        <v>-1</v>
      </c>
      <c r="BGI15">
        <f t="shared" ca="1" si="320"/>
        <v>-1</v>
      </c>
      <c r="BGJ15">
        <f t="shared" ca="1" si="320"/>
        <v>-1</v>
      </c>
      <c r="BGK15">
        <f t="shared" ca="1" si="320"/>
        <v>-1</v>
      </c>
      <c r="BGL15">
        <f t="shared" ca="1" si="320"/>
        <v>-1</v>
      </c>
      <c r="BGM15">
        <f t="shared" ca="1" si="320"/>
        <v>-1</v>
      </c>
      <c r="BGN15">
        <f t="shared" ca="1" si="320"/>
        <v>-1</v>
      </c>
      <c r="BGO15">
        <f t="shared" ca="1" si="320"/>
        <v>-1</v>
      </c>
      <c r="BGP15">
        <f t="shared" ca="1" si="320"/>
        <v>-1</v>
      </c>
      <c r="BGQ15">
        <f t="shared" ca="1" si="320"/>
        <v>-1</v>
      </c>
      <c r="BGR15">
        <f t="shared" ca="1" si="320"/>
        <v>-1</v>
      </c>
      <c r="BGS15">
        <f t="shared" ca="1" si="320"/>
        <v>-1</v>
      </c>
      <c r="BGT15">
        <f t="shared" ca="1" si="320"/>
        <v>-1</v>
      </c>
      <c r="BGU15">
        <f t="shared" ca="1" si="320"/>
        <v>-1</v>
      </c>
      <c r="BGV15">
        <f t="shared" ca="1" si="320"/>
        <v>-1</v>
      </c>
      <c r="BGW15">
        <f t="shared" ca="1" si="320"/>
        <v>-1</v>
      </c>
      <c r="BGX15">
        <f t="shared" ca="1" si="320"/>
        <v>-1</v>
      </c>
      <c r="BGY15">
        <f t="shared" ca="1" si="320"/>
        <v>-1</v>
      </c>
      <c r="BGZ15">
        <f t="shared" ca="1" si="320"/>
        <v>-1</v>
      </c>
      <c r="BHA15">
        <f t="shared" ca="1" si="320"/>
        <v>-1</v>
      </c>
      <c r="BHB15">
        <f t="shared" ca="1" si="320"/>
        <v>-1</v>
      </c>
      <c r="BHC15">
        <f t="shared" ca="1" si="320"/>
        <v>-1</v>
      </c>
      <c r="BHD15">
        <f t="shared" ca="1" si="320"/>
        <v>-1</v>
      </c>
      <c r="BHE15">
        <f t="shared" ca="1" si="320"/>
        <v>-1</v>
      </c>
      <c r="BHF15">
        <f t="shared" ca="1" si="320"/>
        <v>-1</v>
      </c>
      <c r="BHG15">
        <f t="shared" ca="1" si="320"/>
        <v>-1</v>
      </c>
      <c r="BHH15">
        <f t="shared" ca="1" si="320"/>
        <v>-1</v>
      </c>
      <c r="BHI15">
        <f t="shared" ca="1" si="320"/>
        <v>-1</v>
      </c>
      <c r="BHJ15">
        <f t="shared" ca="1" si="320"/>
        <v>-1</v>
      </c>
      <c r="BHK15">
        <f t="shared" ca="1" si="320"/>
        <v>-1</v>
      </c>
      <c r="BHL15">
        <f t="shared" ca="1" si="320"/>
        <v>-1</v>
      </c>
      <c r="BHM15">
        <f t="shared" ca="1" si="320"/>
        <v>-1</v>
      </c>
      <c r="BHN15">
        <f t="shared" ca="1" si="320"/>
        <v>-1</v>
      </c>
      <c r="BHO15">
        <f t="shared" ca="1" si="320"/>
        <v>-1</v>
      </c>
      <c r="BHP15">
        <f t="shared" ca="1" si="320"/>
        <v>-1</v>
      </c>
      <c r="BHQ15">
        <f t="shared" ca="1" si="320"/>
        <v>-1</v>
      </c>
      <c r="BHR15">
        <f t="shared" ca="1" si="320"/>
        <v>-1</v>
      </c>
      <c r="BHS15">
        <f t="shared" ca="1" si="320"/>
        <v>-1</v>
      </c>
      <c r="BHT15">
        <f t="shared" ca="1" si="320"/>
        <v>-1</v>
      </c>
      <c r="BHU15">
        <f t="shared" ca="1" si="320"/>
        <v>-1</v>
      </c>
      <c r="BHV15">
        <f t="shared" ca="1" si="320"/>
        <v>-1</v>
      </c>
      <c r="BHW15">
        <f t="shared" ca="1" si="320"/>
        <v>-1</v>
      </c>
      <c r="BHX15">
        <f t="shared" ca="1" si="320"/>
        <v>-1</v>
      </c>
      <c r="BHY15">
        <f t="shared" ca="1" si="320"/>
        <v>-1</v>
      </c>
      <c r="BHZ15">
        <f t="shared" ca="1" si="320"/>
        <v>-1</v>
      </c>
      <c r="BIA15">
        <f t="shared" ca="1" si="320"/>
        <v>-1</v>
      </c>
      <c r="BIB15">
        <f t="shared" ca="1" si="320"/>
        <v>-1</v>
      </c>
      <c r="BIC15">
        <f t="shared" ca="1" si="320"/>
        <v>-1</v>
      </c>
      <c r="BID15">
        <f t="shared" ca="1" si="320"/>
        <v>-1</v>
      </c>
      <c r="BIE15">
        <f t="shared" ca="1" si="320"/>
        <v>-1</v>
      </c>
      <c r="BIF15">
        <f t="shared" ca="1" si="320"/>
        <v>-1</v>
      </c>
      <c r="BIG15">
        <f t="shared" ca="1" si="320"/>
        <v>-1</v>
      </c>
      <c r="BIH15">
        <f t="shared" ca="1" si="320"/>
        <v>-1</v>
      </c>
      <c r="BII15">
        <f t="shared" ca="1" si="320"/>
        <v>-1</v>
      </c>
      <c r="BIJ15">
        <f t="shared" ca="1" si="320"/>
        <v>-1</v>
      </c>
      <c r="BIK15">
        <f t="shared" ca="1" si="320"/>
        <v>-1</v>
      </c>
      <c r="BIL15">
        <f t="shared" ca="1" si="320"/>
        <v>-1</v>
      </c>
      <c r="BIM15">
        <f t="shared" ca="1" si="320"/>
        <v>-1</v>
      </c>
      <c r="BIN15">
        <f t="shared" ca="1" si="320"/>
        <v>-1</v>
      </c>
      <c r="BIO15">
        <f t="shared" ca="1" si="320"/>
        <v>-1</v>
      </c>
      <c r="BIP15">
        <f t="shared" ca="1" si="320"/>
        <v>-1</v>
      </c>
      <c r="BIQ15">
        <f t="shared" ref="BIQ15:BLB15" ca="1" si="321">IF((ROUND(BIQ$7,1)-0.1)=ROUND(RDCYCLETIME_ns,1),0,IF(ROUND(BIQ$7,1)=ROUND(RDCYCLETIME_ns,1),MAX($B10:$B16)+1,-1))</f>
        <v>-1</v>
      </c>
      <c r="BIR15">
        <f t="shared" ca="1" si="321"/>
        <v>-1</v>
      </c>
      <c r="BIS15">
        <f t="shared" ca="1" si="321"/>
        <v>-1</v>
      </c>
      <c r="BIT15">
        <f t="shared" ca="1" si="321"/>
        <v>-1</v>
      </c>
      <c r="BIU15">
        <f t="shared" ca="1" si="321"/>
        <v>-1</v>
      </c>
      <c r="BIV15">
        <f t="shared" ca="1" si="321"/>
        <v>-1</v>
      </c>
      <c r="BIW15">
        <f t="shared" ca="1" si="321"/>
        <v>-1</v>
      </c>
      <c r="BIX15">
        <f t="shared" ca="1" si="321"/>
        <v>-1</v>
      </c>
      <c r="BIY15">
        <f t="shared" ca="1" si="321"/>
        <v>-1</v>
      </c>
      <c r="BIZ15">
        <f t="shared" ca="1" si="321"/>
        <v>-1</v>
      </c>
      <c r="BJA15">
        <f t="shared" ca="1" si="321"/>
        <v>-1</v>
      </c>
      <c r="BJB15">
        <f t="shared" ca="1" si="321"/>
        <v>-1</v>
      </c>
      <c r="BJC15">
        <f t="shared" ca="1" si="321"/>
        <v>-1</v>
      </c>
      <c r="BJD15">
        <f t="shared" ca="1" si="321"/>
        <v>-1</v>
      </c>
      <c r="BJE15">
        <f t="shared" ca="1" si="321"/>
        <v>-1</v>
      </c>
      <c r="BJF15">
        <f t="shared" ca="1" si="321"/>
        <v>-1</v>
      </c>
      <c r="BJG15">
        <f t="shared" ca="1" si="321"/>
        <v>-1</v>
      </c>
      <c r="BJH15">
        <f t="shared" ca="1" si="321"/>
        <v>-1</v>
      </c>
      <c r="BJI15">
        <f t="shared" ca="1" si="321"/>
        <v>-1</v>
      </c>
      <c r="BJJ15">
        <f t="shared" ca="1" si="321"/>
        <v>-1</v>
      </c>
      <c r="BJK15">
        <f t="shared" ca="1" si="321"/>
        <v>-1</v>
      </c>
      <c r="BJL15">
        <f t="shared" ca="1" si="321"/>
        <v>-1</v>
      </c>
      <c r="BJM15">
        <f t="shared" ca="1" si="321"/>
        <v>-1</v>
      </c>
      <c r="BJN15">
        <f t="shared" ca="1" si="321"/>
        <v>-1</v>
      </c>
      <c r="BJO15">
        <f t="shared" ca="1" si="321"/>
        <v>-1</v>
      </c>
      <c r="BJP15">
        <f t="shared" ca="1" si="321"/>
        <v>-1</v>
      </c>
      <c r="BJQ15">
        <f t="shared" ca="1" si="321"/>
        <v>-1</v>
      </c>
      <c r="BJR15">
        <f t="shared" ca="1" si="321"/>
        <v>-1</v>
      </c>
      <c r="BJS15">
        <f t="shared" ca="1" si="321"/>
        <v>-1</v>
      </c>
      <c r="BJT15">
        <f t="shared" ca="1" si="321"/>
        <v>-1</v>
      </c>
      <c r="BJU15">
        <f t="shared" ca="1" si="321"/>
        <v>-1</v>
      </c>
      <c r="BJV15">
        <f t="shared" ca="1" si="321"/>
        <v>-1</v>
      </c>
      <c r="BJW15">
        <f t="shared" ca="1" si="321"/>
        <v>-1</v>
      </c>
      <c r="BJX15">
        <f t="shared" ca="1" si="321"/>
        <v>-1</v>
      </c>
      <c r="BJY15">
        <f t="shared" ca="1" si="321"/>
        <v>-1</v>
      </c>
      <c r="BJZ15">
        <f t="shared" ca="1" si="321"/>
        <v>-1</v>
      </c>
      <c r="BKA15">
        <f t="shared" ca="1" si="321"/>
        <v>-1</v>
      </c>
      <c r="BKB15">
        <f t="shared" ca="1" si="321"/>
        <v>-1</v>
      </c>
      <c r="BKC15">
        <f t="shared" ca="1" si="321"/>
        <v>-1</v>
      </c>
      <c r="BKD15">
        <f t="shared" ca="1" si="321"/>
        <v>-1</v>
      </c>
      <c r="BKE15">
        <f t="shared" ca="1" si="321"/>
        <v>-1</v>
      </c>
      <c r="BKF15">
        <f t="shared" ca="1" si="321"/>
        <v>-1</v>
      </c>
      <c r="BKG15">
        <f t="shared" ca="1" si="321"/>
        <v>-1</v>
      </c>
      <c r="BKH15">
        <f t="shared" ca="1" si="321"/>
        <v>-1</v>
      </c>
      <c r="BKI15">
        <f t="shared" ca="1" si="321"/>
        <v>-1</v>
      </c>
      <c r="BKJ15">
        <f t="shared" ca="1" si="321"/>
        <v>-1</v>
      </c>
      <c r="BKK15">
        <f t="shared" ca="1" si="321"/>
        <v>-1</v>
      </c>
      <c r="BKL15">
        <f t="shared" ca="1" si="321"/>
        <v>-1</v>
      </c>
      <c r="BKM15">
        <f t="shared" ca="1" si="321"/>
        <v>-1</v>
      </c>
      <c r="BKN15">
        <f t="shared" ca="1" si="321"/>
        <v>-1</v>
      </c>
      <c r="BKO15">
        <f t="shared" ca="1" si="321"/>
        <v>-1</v>
      </c>
      <c r="BKP15">
        <f t="shared" ca="1" si="321"/>
        <v>-1</v>
      </c>
      <c r="BKQ15">
        <f t="shared" ca="1" si="321"/>
        <v>-1</v>
      </c>
      <c r="BKR15">
        <f t="shared" ca="1" si="321"/>
        <v>-1</v>
      </c>
      <c r="BKS15">
        <f t="shared" ca="1" si="321"/>
        <v>-1</v>
      </c>
      <c r="BKT15">
        <f t="shared" ca="1" si="321"/>
        <v>-1</v>
      </c>
      <c r="BKU15">
        <f t="shared" ca="1" si="321"/>
        <v>-1</v>
      </c>
      <c r="BKV15">
        <f t="shared" ca="1" si="321"/>
        <v>-1</v>
      </c>
      <c r="BKW15">
        <f t="shared" ca="1" si="321"/>
        <v>-1</v>
      </c>
      <c r="BKX15">
        <f t="shared" ca="1" si="321"/>
        <v>-1</v>
      </c>
      <c r="BKY15">
        <f t="shared" ca="1" si="321"/>
        <v>-1</v>
      </c>
      <c r="BKZ15">
        <f t="shared" ca="1" si="321"/>
        <v>-1</v>
      </c>
      <c r="BLA15">
        <f t="shared" ca="1" si="321"/>
        <v>-1</v>
      </c>
      <c r="BLB15">
        <f t="shared" ca="1" si="321"/>
        <v>-1</v>
      </c>
      <c r="BLC15">
        <f t="shared" ref="BLC15:BNN15" ca="1" si="322">IF((ROUND(BLC$7,1)-0.1)=ROUND(RDCYCLETIME_ns,1),0,IF(ROUND(BLC$7,1)=ROUND(RDCYCLETIME_ns,1),MAX($B10:$B16)+1,-1))</f>
        <v>-1</v>
      </c>
      <c r="BLD15">
        <f t="shared" ca="1" si="322"/>
        <v>-1</v>
      </c>
      <c r="BLE15">
        <f t="shared" ca="1" si="322"/>
        <v>-1</v>
      </c>
      <c r="BLF15">
        <f t="shared" ca="1" si="322"/>
        <v>-1</v>
      </c>
      <c r="BLG15">
        <f t="shared" ca="1" si="322"/>
        <v>-1</v>
      </c>
      <c r="BLH15">
        <f t="shared" ca="1" si="322"/>
        <v>-1</v>
      </c>
      <c r="BLI15">
        <f t="shared" ca="1" si="322"/>
        <v>-1</v>
      </c>
      <c r="BLJ15">
        <f t="shared" ca="1" si="322"/>
        <v>-1</v>
      </c>
      <c r="BLK15">
        <f t="shared" ca="1" si="322"/>
        <v>-1</v>
      </c>
      <c r="BLL15">
        <f t="shared" ca="1" si="322"/>
        <v>-1</v>
      </c>
      <c r="BLM15">
        <f t="shared" ca="1" si="322"/>
        <v>-1</v>
      </c>
      <c r="BLN15">
        <f t="shared" ca="1" si="322"/>
        <v>-1</v>
      </c>
      <c r="BLO15">
        <f t="shared" ca="1" si="322"/>
        <v>-1</v>
      </c>
      <c r="BLP15">
        <f t="shared" ca="1" si="322"/>
        <v>-1</v>
      </c>
      <c r="BLQ15">
        <f t="shared" ca="1" si="322"/>
        <v>-1</v>
      </c>
      <c r="BLR15">
        <f t="shared" ca="1" si="322"/>
        <v>-1</v>
      </c>
      <c r="BLS15">
        <f t="shared" ca="1" si="322"/>
        <v>-1</v>
      </c>
      <c r="BLT15">
        <f t="shared" ca="1" si="322"/>
        <v>-1</v>
      </c>
      <c r="BLU15">
        <f t="shared" ca="1" si="322"/>
        <v>-1</v>
      </c>
      <c r="BLV15">
        <f t="shared" ca="1" si="322"/>
        <v>-1</v>
      </c>
      <c r="BLW15">
        <f t="shared" ca="1" si="322"/>
        <v>-1</v>
      </c>
      <c r="BLX15">
        <f t="shared" ca="1" si="322"/>
        <v>-1</v>
      </c>
      <c r="BLY15">
        <f t="shared" ca="1" si="322"/>
        <v>-1</v>
      </c>
      <c r="BLZ15">
        <f t="shared" ca="1" si="322"/>
        <v>-1</v>
      </c>
      <c r="BMA15">
        <f t="shared" ca="1" si="322"/>
        <v>-1</v>
      </c>
      <c r="BMB15">
        <f t="shared" ca="1" si="322"/>
        <v>-1</v>
      </c>
      <c r="BMC15">
        <f t="shared" ca="1" si="322"/>
        <v>-1</v>
      </c>
      <c r="BMD15">
        <f t="shared" ca="1" si="322"/>
        <v>-1</v>
      </c>
      <c r="BME15">
        <f t="shared" ca="1" si="322"/>
        <v>-1</v>
      </c>
      <c r="BMF15">
        <f t="shared" ca="1" si="322"/>
        <v>-1</v>
      </c>
      <c r="BMG15">
        <f t="shared" ca="1" si="322"/>
        <v>-1</v>
      </c>
      <c r="BMH15">
        <f t="shared" ca="1" si="322"/>
        <v>-1</v>
      </c>
      <c r="BMI15">
        <f t="shared" ca="1" si="322"/>
        <v>-1</v>
      </c>
      <c r="BMJ15">
        <f t="shared" ca="1" si="322"/>
        <v>-1</v>
      </c>
      <c r="BMK15">
        <f t="shared" ca="1" si="322"/>
        <v>-1</v>
      </c>
      <c r="BML15">
        <f t="shared" ca="1" si="322"/>
        <v>-1</v>
      </c>
      <c r="BMM15">
        <f t="shared" ca="1" si="322"/>
        <v>-1</v>
      </c>
      <c r="BMN15">
        <f t="shared" ca="1" si="322"/>
        <v>-1</v>
      </c>
      <c r="BMO15">
        <f t="shared" ca="1" si="322"/>
        <v>-1</v>
      </c>
      <c r="BMP15">
        <f t="shared" ca="1" si="322"/>
        <v>-1</v>
      </c>
      <c r="BMQ15">
        <f t="shared" ca="1" si="322"/>
        <v>-1</v>
      </c>
      <c r="BMR15">
        <f t="shared" ca="1" si="322"/>
        <v>-1</v>
      </c>
      <c r="BMS15">
        <f t="shared" ca="1" si="322"/>
        <v>-1</v>
      </c>
      <c r="BMT15">
        <f t="shared" ca="1" si="322"/>
        <v>-1</v>
      </c>
      <c r="BMU15">
        <f t="shared" ca="1" si="322"/>
        <v>-1</v>
      </c>
      <c r="BMV15">
        <f t="shared" ca="1" si="322"/>
        <v>-1</v>
      </c>
      <c r="BMW15">
        <f t="shared" ca="1" si="322"/>
        <v>-1</v>
      </c>
      <c r="BMX15">
        <f t="shared" ca="1" si="322"/>
        <v>-1</v>
      </c>
      <c r="BMY15">
        <f t="shared" ca="1" si="322"/>
        <v>-1</v>
      </c>
      <c r="BMZ15">
        <f t="shared" ca="1" si="322"/>
        <v>-1</v>
      </c>
      <c r="BNA15">
        <f t="shared" ca="1" si="322"/>
        <v>-1</v>
      </c>
      <c r="BNB15">
        <f t="shared" ca="1" si="322"/>
        <v>-1</v>
      </c>
      <c r="BNC15">
        <f t="shared" ca="1" si="322"/>
        <v>-1</v>
      </c>
      <c r="BND15">
        <f t="shared" ca="1" si="322"/>
        <v>-1</v>
      </c>
      <c r="BNE15">
        <f t="shared" ca="1" si="322"/>
        <v>-1</v>
      </c>
      <c r="BNF15">
        <f t="shared" ca="1" si="322"/>
        <v>-1</v>
      </c>
      <c r="BNG15">
        <f t="shared" ca="1" si="322"/>
        <v>-1</v>
      </c>
      <c r="BNH15">
        <f t="shared" ca="1" si="322"/>
        <v>-1</v>
      </c>
      <c r="BNI15">
        <f t="shared" ca="1" si="322"/>
        <v>-1</v>
      </c>
      <c r="BNJ15">
        <f t="shared" ca="1" si="322"/>
        <v>-1</v>
      </c>
      <c r="BNK15">
        <f t="shared" ca="1" si="322"/>
        <v>-1</v>
      </c>
      <c r="BNL15">
        <f t="shared" ca="1" si="322"/>
        <v>-1</v>
      </c>
      <c r="BNM15">
        <f t="shared" ca="1" si="322"/>
        <v>-1</v>
      </c>
      <c r="BNN15">
        <f t="shared" ca="1" si="322"/>
        <v>-1</v>
      </c>
      <c r="BNO15">
        <f t="shared" ref="BNO15:BPZ15" ca="1" si="323">IF((ROUND(BNO$7,1)-0.1)=ROUND(RDCYCLETIME_ns,1),0,IF(ROUND(BNO$7,1)=ROUND(RDCYCLETIME_ns,1),MAX($B10:$B16)+1,-1))</f>
        <v>-1</v>
      </c>
      <c r="BNP15">
        <f t="shared" ca="1" si="323"/>
        <v>-1</v>
      </c>
      <c r="BNQ15">
        <f t="shared" ca="1" si="323"/>
        <v>-1</v>
      </c>
      <c r="BNR15">
        <f t="shared" ca="1" si="323"/>
        <v>-1</v>
      </c>
      <c r="BNS15">
        <f t="shared" ca="1" si="323"/>
        <v>-1</v>
      </c>
      <c r="BNT15">
        <f t="shared" ca="1" si="323"/>
        <v>-1</v>
      </c>
      <c r="BNU15">
        <f t="shared" ca="1" si="323"/>
        <v>-1</v>
      </c>
      <c r="BNV15">
        <f t="shared" ca="1" si="323"/>
        <v>-1</v>
      </c>
      <c r="BNW15">
        <f t="shared" ca="1" si="323"/>
        <v>-1</v>
      </c>
      <c r="BNX15">
        <f t="shared" ca="1" si="323"/>
        <v>-1</v>
      </c>
      <c r="BNY15">
        <f t="shared" ca="1" si="323"/>
        <v>-1</v>
      </c>
      <c r="BNZ15">
        <f t="shared" ca="1" si="323"/>
        <v>-1</v>
      </c>
      <c r="BOA15">
        <f t="shared" ca="1" si="323"/>
        <v>-1</v>
      </c>
      <c r="BOB15">
        <f t="shared" ca="1" si="323"/>
        <v>-1</v>
      </c>
      <c r="BOC15">
        <f t="shared" ca="1" si="323"/>
        <v>-1</v>
      </c>
      <c r="BOD15">
        <f t="shared" ca="1" si="323"/>
        <v>-1</v>
      </c>
      <c r="BOE15">
        <f t="shared" ca="1" si="323"/>
        <v>-1</v>
      </c>
      <c r="BOF15">
        <f t="shared" ca="1" si="323"/>
        <v>-1</v>
      </c>
      <c r="BOG15">
        <f t="shared" ca="1" si="323"/>
        <v>-1</v>
      </c>
      <c r="BOH15">
        <f t="shared" ca="1" si="323"/>
        <v>-1</v>
      </c>
      <c r="BOI15">
        <f t="shared" ca="1" si="323"/>
        <v>-1</v>
      </c>
      <c r="BOJ15">
        <f t="shared" ca="1" si="323"/>
        <v>-1</v>
      </c>
      <c r="BOK15">
        <f t="shared" ca="1" si="323"/>
        <v>-1</v>
      </c>
      <c r="BOL15">
        <f t="shared" ca="1" si="323"/>
        <v>-1</v>
      </c>
      <c r="BOM15">
        <f t="shared" ca="1" si="323"/>
        <v>-1</v>
      </c>
      <c r="BON15">
        <f t="shared" ca="1" si="323"/>
        <v>-1</v>
      </c>
      <c r="BOO15">
        <f t="shared" ca="1" si="323"/>
        <v>-1</v>
      </c>
      <c r="BOP15">
        <f t="shared" ca="1" si="323"/>
        <v>-1</v>
      </c>
      <c r="BOQ15">
        <f t="shared" ca="1" si="323"/>
        <v>-1</v>
      </c>
      <c r="BOR15">
        <f t="shared" ca="1" si="323"/>
        <v>-1</v>
      </c>
      <c r="BOS15">
        <f t="shared" ca="1" si="323"/>
        <v>-1</v>
      </c>
      <c r="BOT15">
        <f t="shared" ca="1" si="323"/>
        <v>-1</v>
      </c>
      <c r="BOU15">
        <f t="shared" ca="1" si="323"/>
        <v>-1</v>
      </c>
      <c r="BOV15">
        <f t="shared" ca="1" si="323"/>
        <v>-1</v>
      </c>
      <c r="BOW15">
        <f t="shared" ca="1" si="323"/>
        <v>-1</v>
      </c>
      <c r="BOX15">
        <f t="shared" ca="1" si="323"/>
        <v>-1</v>
      </c>
      <c r="BOY15">
        <f t="shared" ca="1" si="323"/>
        <v>-1</v>
      </c>
      <c r="BOZ15">
        <f t="shared" ca="1" si="323"/>
        <v>-1</v>
      </c>
      <c r="BPA15">
        <f t="shared" ca="1" si="323"/>
        <v>-1</v>
      </c>
      <c r="BPB15">
        <f t="shared" ca="1" si="323"/>
        <v>-1</v>
      </c>
      <c r="BPC15">
        <f t="shared" ca="1" si="323"/>
        <v>-1</v>
      </c>
      <c r="BPD15">
        <f t="shared" ca="1" si="323"/>
        <v>-1</v>
      </c>
      <c r="BPE15">
        <f t="shared" ca="1" si="323"/>
        <v>-1</v>
      </c>
      <c r="BPF15">
        <f t="shared" ca="1" si="323"/>
        <v>-1</v>
      </c>
      <c r="BPG15">
        <f t="shared" ca="1" si="323"/>
        <v>-1</v>
      </c>
      <c r="BPH15">
        <f t="shared" ca="1" si="323"/>
        <v>-1</v>
      </c>
      <c r="BPI15">
        <f t="shared" ca="1" si="323"/>
        <v>-1</v>
      </c>
      <c r="BPJ15">
        <f t="shared" ca="1" si="323"/>
        <v>-1</v>
      </c>
      <c r="BPK15">
        <f t="shared" ca="1" si="323"/>
        <v>-1</v>
      </c>
      <c r="BPL15">
        <f t="shared" ca="1" si="323"/>
        <v>-1</v>
      </c>
      <c r="BPM15">
        <f t="shared" ca="1" si="323"/>
        <v>-1</v>
      </c>
      <c r="BPN15">
        <f t="shared" ca="1" si="323"/>
        <v>-1</v>
      </c>
      <c r="BPO15">
        <f t="shared" ca="1" si="323"/>
        <v>-1</v>
      </c>
      <c r="BPP15">
        <f t="shared" ca="1" si="323"/>
        <v>-1</v>
      </c>
      <c r="BPQ15">
        <f t="shared" ca="1" si="323"/>
        <v>-1</v>
      </c>
      <c r="BPR15">
        <f t="shared" ca="1" si="323"/>
        <v>-1</v>
      </c>
      <c r="BPS15">
        <f t="shared" ca="1" si="323"/>
        <v>-1</v>
      </c>
      <c r="BPT15">
        <f t="shared" ca="1" si="323"/>
        <v>-1</v>
      </c>
      <c r="BPU15">
        <f t="shared" ca="1" si="323"/>
        <v>-1</v>
      </c>
      <c r="BPV15">
        <f t="shared" ca="1" si="323"/>
        <v>-1</v>
      </c>
      <c r="BPW15">
        <f t="shared" ca="1" si="323"/>
        <v>-1</v>
      </c>
      <c r="BPX15">
        <f t="shared" ca="1" si="323"/>
        <v>-1</v>
      </c>
      <c r="BPY15">
        <f t="shared" ca="1" si="323"/>
        <v>-1</v>
      </c>
      <c r="BPZ15">
        <f t="shared" ca="1" si="323"/>
        <v>-1</v>
      </c>
      <c r="BQA15">
        <f t="shared" ref="BQA15:BSL15" ca="1" si="324">IF((ROUND(BQA$7,1)-0.1)=ROUND(RDCYCLETIME_ns,1),0,IF(ROUND(BQA$7,1)=ROUND(RDCYCLETIME_ns,1),MAX($B10:$B16)+1,-1))</f>
        <v>-1</v>
      </c>
      <c r="BQB15">
        <f t="shared" ca="1" si="324"/>
        <v>-1</v>
      </c>
      <c r="BQC15">
        <f t="shared" ca="1" si="324"/>
        <v>-1</v>
      </c>
      <c r="BQD15">
        <f t="shared" ca="1" si="324"/>
        <v>-1</v>
      </c>
      <c r="BQE15">
        <f t="shared" ca="1" si="324"/>
        <v>-1</v>
      </c>
      <c r="BQF15">
        <f t="shared" ca="1" si="324"/>
        <v>-1</v>
      </c>
      <c r="BQG15">
        <f t="shared" ca="1" si="324"/>
        <v>-1</v>
      </c>
      <c r="BQH15">
        <f t="shared" ca="1" si="324"/>
        <v>-1</v>
      </c>
      <c r="BQI15">
        <f t="shared" ca="1" si="324"/>
        <v>-1</v>
      </c>
      <c r="BQJ15">
        <f t="shared" ca="1" si="324"/>
        <v>-1</v>
      </c>
      <c r="BQK15">
        <f t="shared" ca="1" si="324"/>
        <v>-1</v>
      </c>
      <c r="BQL15">
        <f t="shared" ca="1" si="324"/>
        <v>-1</v>
      </c>
      <c r="BQM15">
        <f t="shared" ca="1" si="324"/>
        <v>-1</v>
      </c>
      <c r="BQN15">
        <f t="shared" ca="1" si="324"/>
        <v>-1</v>
      </c>
      <c r="BQO15">
        <f t="shared" ca="1" si="324"/>
        <v>-1</v>
      </c>
      <c r="BQP15">
        <f t="shared" ca="1" si="324"/>
        <v>-1</v>
      </c>
      <c r="BQQ15">
        <f t="shared" ca="1" si="324"/>
        <v>-1</v>
      </c>
      <c r="BQR15">
        <f t="shared" ca="1" si="324"/>
        <v>-1</v>
      </c>
      <c r="BQS15">
        <f t="shared" ca="1" si="324"/>
        <v>-1</v>
      </c>
      <c r="BQT15">
        <f t="shared" ca="1" si="324"/>
        <v>-1</v>
      </c>
      <c r="BQU15">
        <f t="shared" ca="1" si="324"/>
        <v>-1</v>
      </c>
      <c r="BQV15">
        <f t="shared" ca="1" si="324"/>
        <v>-1</v>
      </c>
      <c r="BQW15">
        <f t="shared" ca="1" si="324"/>
        <v>-1</v>
      </c>
      <c r="BQX15">
        <f t="shared" ca="1" si="324"/>
        <v>-1</v>
      </c>
      <c r="BQY15">
        <f t="shared" ca="1" si="324"/>
        <v>-1</v>
      </c>
      <c r="BQZ15">
        <f t="shared" ca="1" si="324"/>
        <v>-1</v>
      </c>
      <c r="BRA15">
        <f t="shared" ca="1" si="324"/>
        <v>-1</v>
      </c>
      <c r="BRB15">
        <f t="shared" ca="1" si="324"/>
        <v>-1</v>
      </c>
      <c r="BRC15">
        <f t="shared" ca="1" si="324"/>
        <v>-1</v>
      </c>
      <c r="BRD15">
        <f t="shared" ca="1" si="324"/>
        <v>-1</v>
      </c>
      <c r="BRE15">
        <f t="shared" ca="1" si="324"/>
        <v>-1</v>
      </c>
      <c r="BRF15">
        <f t="shared" ca="1" si="324"/>
        <v>-1</v>
      </c>
      <c r="BRG15">
        <f t="shared" ca="1" si="324"/>
        <v>-1</v>
      </c>
      <c r="BRH15">
        <f t="shared" ca="1" si="324"/>
        <v>-1</v>
      </c>
      <c r="BRI15">
        <f t="shared" ca="1" si="324"/>
        <v>-1</v>
      </c>
      <c r="BRJ15">
        <f t="shared" ca="1" si="324"/>
        <v>-1</v>
      </c>
      <c r="BRK15">
        <f t="shared" ca="1" si="324"/>
        <v>-1</v>
      </c>
      <c r="BRL15">
        <f t="shared" ca="1" si="324"/>
        <v>-1</v>
      </c>
      <c r="BRM15">
        <f t="shared" ca="1" si="324"/>
        <v>-1</v>
      </c>
      <c r="BRN15">
        <f t="shared" ca="1" si="324"/>
        <v>-1</v>
      </c>
      <c r="BRO15">
        <f t="shared" ca="1" si="324"/>
        <v>-1</v>
      </c>
      <c r="BRP15">
        <f t="shared" ca="1" si="324"/>
        <v>-1</v>
      </c>
      <c r="BRQ15">
        <f t="shared" ca="1" si="324"/>
        <v>-1</v>
      </c>
      <c r="BRR15">
        <f t="shared" ca="1" si="324"/>
        <v>-1</v>
      </c>
      <c r="BRS15">
        <f t="shared" ca="1" si="324"/>
        <v>-1</v>
      </c>
      <c r="BRT15">
        <f t="shared" ca="1" si="324"/>
        <v>-1</v>
      </c>
      <c r="BRU15">
        <f t="shared" ca="1" si="324"/>
        <v>-1</v>
      </c>
      <c r="BRV15">
        <f t="shared" ca="1" si="324"/>
        <v>-1</v>
      </c>
      <c r="BRW15">
        <f t="shared" ca="1" si="324"/>
        <v>-1</v>
      </c>
      <c r="BRX15">
        <f t="shared" ca="1" si="324"/>
        <v>-1</v>
      </c>
      <c r="BRY15">
        <f t="shared" ca="1" si="324"/>
        <v>-1</v>
      </c>
      <c r="BRZ15">
        <f t="shared" ca="1" si="324"/>
        <v>-1</v>
      </c>
      <c r="BSA15">
        <f t="shared" ca="1" si="324"/>
        <v>-1</v>
      </c>
      <c r="BSB15">
        <f t="shared" ca="1" si="324"/>
        <v>-1</v>
      </c>
      <c r="BSC15">
        <f t="shared" ca="1" si="324"/>
        <v>-1</v>
      </c>
      <c r="BSD15">
        <f t="shared" ca="1" si="324"/>
        <v>-1</v>
      </c>
      <c r="BSE15">
        <f t="shared" ca="1" si="324"/>
        <v>-1</v>
      </c>
      <c r="BSF15">
        <f t="shared" ca="1" si="324"/>
        <v>-1</v>
      </c>
      <c r="BSG15">
        <f t="shared" ca="1" si="324"/>
        <v>-1</v>
      </c>
      <c r="BSH15">
        <f t="shared" ca="1" si="324"/>
        <v>-1</v>
      </c>
      <c r="BSI15">
        <f t="shared" ca="1" si="324"/>
        <v>-1</v>
      </c>
      <c r="BSJ15">
        <f t="shared" ca="1" si="324"/>
        <v>-1</v>
      </c>
      <c r="BSK15">
        <f t="shared" ca="1" si="324"/>
        <v>-1</v>
      </c>
      <c r="BSL15">
        <f t="shared" ca="1" si="324"/>
        <v>-1</v>
      </c>
      <c r="BSM15">
        <f t="shared" ref="BSM15:BUX15" ca="1" si="325">IF((ROUND(BSM$7,1)-0.1)=ROUND(RDCYCLETIME_ns,1),0,IF(ROUND(BSM$7,1)=ROUND(RDCYCLETIME_ns,1),MAX($B10:$B16)+1,-1))</f>
        <v>-1</v>
      </c>
      <c r="BSN15">
        <f t="shared" ca="1" si="325"/>
        <v>-1</v>
      </c>
      <c r="BSO15">
        <f t="shared" ca="1" si="325"/>
        <v>-1</v>
      </c>
      <c r="BSP15">
        <f t="shared" ca="1" si="325"/>
        <v>-1</v>
      </c>
      <c r="BSQ15">
        <f t="shared" ca="1" si="325"/>
        <v>-1</v>
      </c>
      <c r="BSR15">
        <f t="shared" ca="1" si="325"/>
        <v>-1</v>
      </c>
      <c r="BSS15">
        <f t="shared" ca="1" si="325"/>
        <v>-1</v>
      </c>
      <c r="BST15">
        <f t="shared" ca="1" si="325"/>
        <v>-1</v>
      </c>
      <c r="BSU15">
        <f t="shared" ca="1" si="325"/>
        <v>-1</v>
      </c>
      <c r="BSV15">
        <f t="shared" ca="1" si="325"/>
        <v>-1</v>
      </c>
      <c r="BSW15">
        <f t="shared" ca="1" si="325"/>
        <v>-1</v>
      </c>
      <c r="BSX15">
        <f t="shared" ca="1" si="325"/>
        <v>-1</v>
      </c>
      <c r="BSY15">
        <f t="shared" ca="1" si="325"/>
        <v>-1</v>
      </c>
      <c r="BSZ15">
        <f t="shared" ca="1" si="325"/>
        <v>-1</v>
      </c>
      <c r="BTA15">
        <f t="shared" ca="1" si="325"/>
        <v>-1</v>
      </c>
      <c r="BTB15">
        <f t="shared" ca="1" si="325"/>
        <v>-1</v>
      </c>
      <c r="BTC15">
        <f t="shared" ca="1" si="325"/>
        <v>-1</v>
      </c>
      <c r="BTD15">
        <f t="shared" ca="1" si="325"/>
        <v>-1</v>
      </c>
      <c r="BTE15">
        <f t="shared" ca="1" si="325"/>
        <v>-1</v>
      </c>
      <c r="BTF15">
        <f t="shared" ca="1" si="325"/>
        <v>-1</v>
      </c>
      <c r="BTG15">
        <f t="shared" ca="1" si="325"/>
        <v>-1</v>
      </c>
      <c r="BTH15">
        <f t="shared" ca="1" si="325"/>
        <v>-1</v>
      </c>
      <c r="BTI15">
        <f t="shared" ca="1" si="325"/>
        <v>-1</v>
      </c>
      <c r="BTJ15">
        <f t="shared" ca="1" si="325"/>
        <v>-1</v>
      </c>
      <c r="BTK15">
        <f t="shared" ca="1" si="325"/>
        <v>-1</v>
      </c>
      <c r="BTL15">
        <f t="shared" ca="1" si="325"/>
        <v>-1</v>
      </c>
      <c r="BTM15">
        <f t="shared" ca="1" si="325"/>
        <v>-1</v>
      </c>
      <c r="BTN15">
        <f t="shared" ca="1" si="325"/>
        <v>-1</v>
      </c>
      <c r="BTO15">
        <f t="shared" ca="1" si="325"/>
        <v>-1</v>
      </c>
      <c r="BTP15">
        <f t="shared" ca="1" si="325"/>
        <v>-1</v>
      </c>
      <c r="BTQ15">
        <f t="shared" ca="1" si="325"/>
        <v>-1</v>
      </c>
      <c r="BTR15">
        <f t="shared" ca="1" si="325"/>
        <v>-1</v>
      </c>
      <c r="BTS15">
        <f t="shared" ca="1" si="325"/>
        <v>-1</v>
      </c>
      <c r="BTT15">
        <f t="shared" ca="1" si="325"/>
        <v>-1</v>
      </c>
      <c r="BTU15">
        <f t="shared" ca="1" si="325"/>
        <v>-1</v>
      </c>
      <c r="BTV15">
        <f t="shared" ca="1" si="325"/>
        <v>-1</v>
      </c>
      <c r="BTW15">
        <f t="shared" ca="1" si="325"/>
        <v>-1</v>
      </c>
      <c r="BTX15">
        <f t="shared" ca="1" si="325"/>
        <v>-1</v>
      </c>
      <c r="BTY15">
        <f t="shared" ca="1" si="325"/>
        <v>-1</v>
      </c>
      <c r="BTZ15">
        <f t="shared" ca="1" si="325"/>
        <v>-1</v>
      </c>
      <c r="BUA15">
        <f t="shared" ca="1" si="325"/>
        <v>-1</v>
      </c>
      <c r="BUB15">
        <f t="shared" ca="1" si="325"/>
        <v>-1</v>
      </c>
      <c r="BUC15">
        <f t="shared" ca="1" si="325"/>
        <v>-1</v>
      </c>
      <c r="BUD15">
        <f t="shared" ca="1" si="325"/>
        <v>-1</v>
      </c>
      <c r="BUE15">
        <f t="shared" ca="1" si="325"/>
        <v>-1</v>
      </c>
      <c r="BUF15">
        <f t="shared" ca="1" si="325"/>
        <v>-1</v>
      </c>
      <c r="BUG15">
        <f t="shared" ca="1" si="325"/>
        <v>-1</v>
      </c>
      <c r="BUH15">
        <f t="shared" ca="1" si="325"/>
        <v>-1</v>
      </c>
      <c r="BUI15">
        <f t="shared" ca="1" si="325"/>
        <v>-1</v>
      </c>
      <c r="BUJ15">
        <f t="shared" ca="1" si="325"/>
        <v>-1</v>
      </c>
      <c r="BUK15">
        <f t="shared" ca="1" si="325"/>
        <v>-1</v>
      </c>
      <c r="BUL15">
        <f t="shared" ca="1" si="325"/>
        <v>-1</v>
      </c>
      <c r="BUM15">
        <f t="shared" ca="1" si="325"/>
        <v>-1</v>
      </c>
      <c r="BUN15">
        <f t="shared" ca="1" si="325"/>
        <v>-1</v>
      </c>
      <c r="BUO15">
        <f t="shared" ca="1" si="325"/>
        <v>-1</v>
      </c>
      <c r="BUP15">
        <f t="shared" ca="1" si="325"/>
        <v>-1</v>
      </c>
      <c r="BUQ15">
        <f t="shared" ca="1" si="325"/>
        <v>-1</v>
      </c>
      <c r="BUR15">
        <f t="shared" ca="1" si="325"/>
        <v>-1</v>
      </c>
      <c r="BUS15">
        <f t="shared" ca="1" si="325"/>
        <v>-1</v>
      </c>
      <c r="BUT15">
        <f t="shared" ca="1" si="325"/>
        <v>-1</v>
      </c>
      <c r="BUU15">
        <f t="shared" ca="1" si="325"/>
        <v>-1</v>
      </c>
      <c r="BUV15">
        <f t="shared" ca="1" si="325"/>
        <v>-1</v>
      </c>
      <c r="BUW15">
        <f t="shared" ca="1" si="325"/>
        <v>-1</v>
      </c>
      <c r="BUX15">
        <f t="shared" ca="1" si="325"/>
        <v>-1</v>
      </c>
      <c r="BUY15">
        <f t="shared" ref="BUY15:BXJ15" ca="1" si="326">IF((ROUND(BUY$7,1)-0.1)=ROUND(RDCYCLETIME_ns,1),0,IF(ROUND(BUY$7,1)=ROUND(RDCYCLETIME_ns,1),MAX($B10:$B16)+1,-1))</f>
        <v>-1</v>
      </c>
      <c r="BUZ15">
        <f t="shared" ca="1" si="326"/>
        <v>-1</v>
      </c>
      <c r="BVA15">
        <f t="shared" ca="1" si="326"/>
        <v>-1</v>
      </c>
      <c r="BVB15">
        <f t="shared" ca="1" si="326"/>
        <v>-1</v>
      </c>
      <c r="BVC15">
        <f t="shared" ca="1" si="326"/>
        <v>-1</v>
      </c>
      <c r="BVD15">
        <f t="shared" ca="1" si="326"/>
        <v>-1</v>
      </c>
      <c r="BVE15">
        <f t="shared" ca="1" si="326"/>
        <v>-1</v>
      </c>
      <c r="BVF15">
        <f t="shared" ca="1" si="326"/>
        <v>-1</v>
      </c>
      <c r="BVG15">
        <f t="shared" ca="1" si="326"/>
        <v>-1</v>
      </c>
      <c r="BVH15">
        <f t="shared" ca="1" si="326"/>
        <v>-1</v>
      </c>
      <c r="BVI15">
        <f t="shared" ca="1" si="326"/>
        <v>-1</v>
      </c>
      <c r="BVJ15">
        <f t="shared" ca="1" si="326"/>
        <v>-1</v>
      </c>
      <c r="BVK15">
        <f t="shared" ca="1" si="326"/>
        <v>-1</v>
      </c>
      <c r="BVL15">
        <f t="shared" ca="1" si="326"/>
        <v>-1</v>
      </c>
      <c r="BVM15">
        <f t="shared" ca="1" si="326"/>
        <v>-1</v>
      </c>
      <c r="BVN15">
        <f t="shared" ca="1" si="326"/>
        <v>-1</v>
      </c>
      <c r="BVO15">
        <f t="shared" ca="1" si="326"/>
        <v>-1</v>
      </c>
      <c r="BVP15">
        <f t="shared" ca="1" si="326"/>
        <v>-1</v>
      </c>
      <c r="BVQ15">
        <f t="shared" ca="1" si="326"/>
        <v>-1</v>
      </c>
      <c r="BVR15">
        <f t="shared" ca="1" si="326"/>
        <v>-1</v>
      </c>
      <c r="BVS15">
        <f t="shared" ca="1" si="326"/>
        <v>-1</v>
      </c>
      <c r="BVT15">
        <f t="shared" ca="1" si="326"/>
        <v>-1</v>
      </c>
      <c r="BVU15">
        <f t="shared" ca="1" si="326"/>
        <v>-1</v>
      </c>
      <c r="BVV15">
        <f t="shared" ca="1" si="326"/>
        <v>-1</v>
      </c>
      <c r="BVW15">
        <f t="shared" ca="1" si="326"/>
        <v>-1</v>
      </c>
      <c r="BVX15">
        <f t="shared" ca="1" si="326"/>
        <v>-1</v>
      </c>
      <c r="BVY15">
        <f t="shared" ca="1" si="326"/>
        <v>-1</v>
      </c>
      <c r="BVZ15">
        <f t="shared" ca="1" si="326"/>
        <v>-1</v>
      </c>
      <c r="BWA15">
        <f t="shared" ca="1" si="326"/>
        <v>-1</v>
      </c>
      <c r="BWB15">
        <f t="shared" ca="1" si="326"/>
        <v>-1</v>
      </c>
      <c r="BWC15">
        <f t="shared" ca="1" si="326"/>
        <v>-1</v>
      </c>
      <c r="BWD15">
        <f t="shared" ca="1" si="326"/>
        <v>-1</v>
      </c>
      <c r="BWE15">
        <f t="shared" ca="1" si="326"/>
        <v>-1</v>
      </c>
      <c r="BWF15">
        <f t="shared" ca="1" si="326"/>
        <v>-1</v>
      </c>
      <c r="BWG15">
        <f t="shared" ca="1" si="326"/>
        <v>-1</v>
      </c>
      <c r="BWH15">
        <f t="shared" ca="1" si="326"/>
        <v>-1</v>
      </c>
      <c r="BWI15">
        <f t="shared" ca="1" si="326"/>
        <v>-1</v>
      </c>
      <c r="BWJ15">
        <f t="shared" ca="1" si="326"/>
        <v>-1</v>
      </c>
      <c r="BWK15">
        <f t="shared" ca="1" si="326"/>
        <v>-1</v>
      </c>
      <c r="BWL15">
        <f t="shared" ca="1" si="326"/>
        <v>-1</v>
      </c>
      <c r="BWM15">
        <f t="shared" ca="1" si="326"/>
        <v>-1</v>
      </c>
      <c r="BWN15">
        <f t="shared" ca="1" si="326"/>
        <v>-1</v>
      </c>
      <c r="BWO15">
        <f t="shared" ca="1" si="326"/>
        <v>-1</v>
      </c>
      <c r="BWP15">
        <f t="shared" ca="1" si="326"/>
        <v>-1</v>
      </c>
      <c r="BWQ15">
        <f t="shared" ca="1" si="326"/>
        <v>-1</v>
      </c>
      <c r="BWR15">
        <f t="shared" ca="1" si="326"/>
        <v>-1</v>
      </c>
      <c r="BWS15">
        <f t="shared" ca="1" si="326"/>
        <v>-1</v>
      </c>
      <c r="BWT15">
        <f t="shared" ca="1" si="326"/>
        <v>-1</v>
      </c>
      <c r="BWU15">
        <f t="shared" ca="1" si="326"/>
        <v>-1</v>
      </c>
      <c r="BWV15">
        <f t="shared" ca="1" si="326"/>
        <v>-1</v>
      </c>
      <c r="BWW15">
        <f t="shared" ca="1" si="326"/>
        <v>-1</v>
      </c>
      <c r="BWX15">
        <f t="shared" ca="1" si="326"/>
        <v>-1</v>
      </c>
      <c r="BWY15">
        <f t="shared" ca="1" si="326"/>
        <v>-1</v>
      </c>
      <c r="BWZ15">
        <f t="shared" ca="1" si="326"/>
        <v>-1</v>
      </c>
      <c r="BXA15">
        <f t="shared" ca="1" si="326"/>
        <v>-1</v>
      </c>
      <c r="BXB15">
        <f t="shared" ca="1" si="326"/>
        <v>-1</v>
      </c>
      <c r="BXC15">
        <f t="shared" ca="1" si="326"/>
        <v>-1</v>
      </c>
      <c r="BXD15">
        <f t="shared" ca="1" si="326"/>
        <v>-1</v>
      </c>
      <c r="BXE15">
        <f t="shared" ca="1" si="326"/>
        <v>-1</v>
      </c>
      <c r="BXF15">
        <f t="shared" ca="1" si="326"/>
        <v>-1</v>
      </c>
      <c r="BXG15">
        <f t="shared" ca="1" si="326"/>
        <v>-1</v>
      </c>
      <c r="BXH15">
        <f t="shared" ca="1" si="326"/>
        <v>-1</v>
      </c>
      <c r="BXI15">
        <f t="shared" ca="1" si="326"/>
        <v>-1</v>
      </c>
      <c r="BXJ15">
        <f t="shared" ca="1" si="326"/>
        <v>-1</v>
      </c>
      <c r="BXK15">
        <f t="shared" ref="BXK15:BZV15" ca="1" si="327">IF((ROUND(BXK$7,1)-0.1)=ROUND(RDCYCLETIME_ns,1),0,IF(ROUND(BXK$7,1)=ROUND(RDCYCLETIME_ns,1),MAX($B10:$B16)+1,-1))</f>
        <v>-1</v>
      </c>
      <c r="BXL15">
        <f t="shared" ca="1" si="327"/>
        <v>-1</v>
      </c>
      <c r="BXM15">
        <f t="shared" ca="1" si="327"/>
        <v>-1</v>
      </c>
      <c r="BXN15">
        <f t="shared" ca="1" si="327"/>
        <v>-1</v>
      </c>
      <c r="BXO15">
        <f t="shared" ca="1" si="327"/>
        <v>-1</v>
      </c>
      <c r="BXP15">
        <f t="shared" ca="1" si="327"/>
        <v>-1</v>
      </c>
      <c r="BXQ15">
        <f t="shared" ca="1" si="327"/>
        <v>-1</v>
      </c>
      <c r="BXR15">
        <f t="shared" ca="1" si="327"/>
        <v>-1</v>
      </c>
      <c r="BXS15">
        <f t="shared" ca="1" si="327"/>
        <v>-1</v>
      </c>
      <c r="BXT15">
        <f t="shared" ca="1" si="327"/>
        <v>-1</v>
      </c>
      <c r="BXU15">
        <f t="shared" ca="1" si="327"/>
        <v>-1</v>
      </c>
      <c r="BXV15">
        <f t="shared" ca="1" si="327"/>
        <v>-1</v>
      </c>
      <c r="BXW15">
        <f t="shared" ca="1" si="327"/>
        <v>-1</v>
      </c>
      <c r="BXX15">
        <f t="shared" ca="1" si="327"/>
        <v>-1</v>
      </c>
      <c r="BXY15">
        <f t="shared" ca="1" si="327"/>
        <v>-1</v>
      </c>
      <c r="BXZ15">
        <f t="shared" ca="1" si="327"/>
        <v>-1</v>
      </c>
      <c r="BYA15">
        <f t="shared" ca="1" si="327"/>
        <v>-1</v>
      </c>
      <c r="BYB15">
        <f t="shared" ca="1" si="327"/>
        <v>-1</v>
      </c>
      <c r="BYC15">
        <f t="shared" ca="1" si="327"/>
        <v>-1</v>
      </c>
      <c r="BYD15">
        <f t="shared" ca="1" si="327"/>
        <v>-1</v>
      </c>
      <c r="BYE15">
        <f t="shared" ca="1" si="327"/>
        <v>-1</v>
      </c>
      <c r="BYF15">
        <f t="shared" ca="1" si="327"/>
        <v>-1</v>
      </c>
      <c r="BYG15">
        <f t="shared" ca="1" si="327"/>
        <v>-1</v>
      </c>
      <c r="BYH15">
        <f t="shared" ca="1" si="327"/>
        <v>-1</v>
      </c>
      <c r="BYI15">
        <f t="shared" ca="1" si="327"/>
        <v>-1</v>
      </c>
      <c r="BYJ15">
        <f t="shared" ca="1" si="327"/>
        <v>-1</v>
      </c>
      <c r="BYK15">
        <f t="shared" ca="1" si="327"/>
        <v>-1</v>
      </c>
      <c r="BYL15">
        <f t="shared" ca="1" si="327"/>
        <v>-1</v>
      </c>
      <c r="BYM15">
        <f t="shared" ca="1" si="327"/>
        <v>-1</v>
      </c>
      <c r="BYN15">
        <f t="shared" ca="1" si="327"/>
        <v>-1</v>
      </c>
      <c r="BYO15">
        <f t="shared" ca="1" si="327"/>
        <v>-1</v>
      </c>
      <c r="BYP15">
        <f t="shared" ca="1" si="327"/>
        <v>-1</v>
      </c>
      <c r="BYQ15">
        <f t="shared" ca="1" si="327"/>
        <v>-1</v>
      </c>
      <c r="BYR15">
        <f t="shared" ca="1" si="327"/>
        <v>-1</v>
      </c>
      <c r="BYS15">
        <f t="shared" ca="1" si="327"/>
        <v>-1</v>
      </c>
      <c r="BYT15">
        <f t="shared" ca="1" si="327"/>
        <v>-1</v>
      </c>
      <c r="BYU15">
        <f t="shared" ca="1" si="327"/>
        <v>-1</v>
      </c>
      <c r="BYV15">
        <f t="shared" ca="1" si="327"/>
        <v>-1</v>
      </c>
      <c r="BYW15">
        <f t="shared" ca="1" si="327"/>
        <v>-1</v>
      </c>
      <c r="BYX15">
        <f t="shared" ca="1" si="327"/>
        <v>-1</v>
      </c>
      <c r="BYY15">
        <f t="shared" ca="1" si="327"/>
        <v>-1</v>
      </c>
      <c r="BYZ15">
        <f t="shared" ca="1" si="327"/>
        <v>-1</v>
      </c>
      <c r="BZA15">
        <f t="shared" ca="1" si="327"/>
        <v>-1</v>
      </c>
      <c r="BZB15">
        <f t="shared" ca="1" si="327"/>
        <v>-1</v>
      </c>
      <c r="BZC15">
        <f t="shared" ca="1" si="327"/>
        <v>-1</v>
      </c>
      <c r="BZD15">
        <f t="shared" ca="1" si="327"/>
        <v>-1</v>
      </c>
      <c r="BZE15">
        <f t="shared" ca="1" si="327"/>
        <v>-1</v>
      </c>
      <c r="BZF15">
        <f t="shared" ca="1" si="327"/>
        <v>-1</v>
      </c>
      <c r="BZG15">
        <f t="shared" ca="1" si="327"/>
        <v>-1</v>
      </c>
      <c r="BZH15">
        <f t="shared" ca="1" si="327"/>
        <v>-1</v>
      </c>
      <c r="BZI15">
        <f t="shared" ca="1" si="327"/>
        <v>-1</v>
      </c>
      <c r="BZJ15">
        <f t="shared" ca="1" si="327"/>
        <v>-1</v>
      </c>
      <c r="BZK15">
        <f t="shared" ca="1" si="327"/>
        <v>-1</v>
      </c>
      <c r="BZL15">
        <f t="shared" ca="1" si="327"/>
        <v>-1</v>
      </c>
      <c r="BZM15">
        <f t="shared" ca="1" si="327"/>
        <v>-1</v>
      </c>
      <c r="BZN15">
        <f t="shared" ca="1" si="327"/>
        <v>-1</v>
      </c>
      <c r="BZO15">
        <f t="shared" ca="1" si="327"/>
        <v>-1</v>
      </c>
      <c r="BZP15">
        <f t="shared" ca="1" si="327"/>
        <v>-1</v>
      </c>
      <c r="BZQ15">
        <f t="shared" ca="1" si="327"/>
        <v>-1</v>
      </c>
      <c r="BZR15">
        <f t="shared" ca="1" si="327"/>
        <v>-1</v>
      </c>
      <c r="BZS15">
        <f t="shared" ca="1" si="327"/>
        <v>-1</v>
      </c>
      <c r="BZT15">
        <f t="shared" ca="1" si="327"/>
        <v>-1</v>
      </c>
      <c r="BZU15">
        <f t="shared" ca="1" si="327"/>
        <v>-1</v>
      </c>
      <c r="BZV15">
        <f t="shared" ca="1" si="327"/>
        <v>-1</v>
      </c>
      <c r="BZW15">
        <f t="shared" ref="BZW15:CCH15" ca="1" si="328">IF((ROUND(BZW$7,1)-0.1)=ROUND(RDCYCLETIME_ns,1),0,IF(ROUND(BZW$7,1)=ROUND(RDCYCLETIME_ns,1),MAX($B10:$B16)+1,-1))</f>
        <v>-1</v>
      </c>
      <c r="BZX15">
        <f t="shared" ca="1" si="328"/>
        <v>-1</v>
      </c>
      <c r="BZY15">
        <f t="shared" ca="1" si="328"/>
        <v>-1</v>
      </c>
      <c r="BZZ15">
        <f t="shared" ca="1" si="328"/>
        <v>-1</v>
      </c>
      <c r="CAA15">
        <f t="shared" ca="1" si="328"/>
        <v>-1</v>
      </c>
      <c r="CAB15">
        <f t="shared" ca="1" si="328"/>
        <v>-1</v>
      </c>
      <c r="CAC15">
        <f t="shared" ca="1" si="328"/>
        <v>-1</v>
      </c>
      <c r="CAD15">
        <f t="shared" ca="1" si="328"/>
        <v>-1</v>
      </c>
      <c r="CAE15">
        <f t="shared" ca="1" si="328"/>
        <v>-1</v>
      </c>
      <c r="CAF15">
        <f t="shared" ca="1" si="328"/>
        <v>-1</v>
      </c>
      <c r="CAG15">
        <f t="shared" ca="1" si="328"/>
        <v>-1</v>
      </c>
      <c r="CAH15">
        <f t="shared" ca="1" si="328"/>
        <v>-1</v>
      </c>
      <c r="CAI15">
        <f t="shared" ca="1" si="328"/>
        <v>-1</v>
      </c>
      <c r="CAJ15">
        <f t="shared" ca="1" si="328"/>
        <v>-1</v>
      </c>
      <c r="CAK15">
        <f t="shared" ca="1" si="328"/>
        <v>-1</v>
      </c>
      <c r="CAL15">
        <f t="shared" ca="1" si="328"/>
        <v>-1</v>
      </c>
      <c r="CAM15">
        <f t="shared" ca="1" si="328"/>
        <v>-1</v>
      </c>
      <c r="CAN15">
        <f t="shared" ca="1" si="328"/>
        <v>-1</v>
      </c>
      <c r="CAO15">
        <f t="shared" ca="1" si="328"/>
        <v>-1</v>
      </c>
      <c r="CAP15">
        <f t="shared" ca="1" si="328"/>
        <v>-1</v>
      </c>
      <c r="CAQ15">
        <f t="shared" ca="1" si="328"/>
        <v>-1</v>
      </c>
      <c r="CAR15">
        <f t="shared" ca="1" si="328"/>
        <v>-1</v>
      </c>
      <c r="CAS15">
        <f t="shared" ca="1" si="328"/>
        <v>-1</v>
      </c>
      <c r="CAT15">
        <f t="shared" ca="1" si="328"/>
        <v>-1</v>
      </c>
      <c r="CAU15">
        <f t="shared" ca="1" si="328"/>
        <v>-1</v>
      </c>
      <c r="CAV15">
        <f t="shared" ca="1" si="328"/>
        <v>-1</v>
      </c>
      <c r="CAW15">
        <f t="shared" ca="1" si="328"/>
        <v>-1</v>
      </c>
      <c r="CAX15">
        <f t="shared" ca="1" si="328"/>
        <v>-1</v>
      </c>
      <c r="CAY15">
        <f t="shared" ca="1" si="328"/>
        <v>-1</v>
      </c>
      <c r="CAZ15">
        <f t="shared" ca="1" si="328"/>
        <v>-1</v>
      </c>
      <c r="CBA15">
        <f t="shared" ca="1" si="328"/>
        <v>-1</v>
      </c>
      <c r="CBB15">
        <f t="shared" ca="1" si="328"/>
        <v>-1</v>
      </c>
      <c r="CBC15">
        <f t="shared" ca="1" si="328"/>
        <v>-1</v>
      </c>
      <c r="CBD15">
        <f t="shared" ca="1" si="328"/>
        <v>-1</v>
      </c>
      <c r="CBE15">
        <f t="shared" ca="1" si="328"/>
        <v>-1</v>
      </c>
      <c r="CBF15">
        <f t="shared" ca="1" si="328"/>
        <v>-1</v>
      </c>
      <c r="CBG15">
        <f t="shared" ca="1" si="328"/>
        <v>-1</v>
      </c>
      <c r="CBH15">
        <f t="shared" ca="1" si="328"/>
        <v>-1</v>
      </c>
      <c r="CBI15">
        <f t="shared" ca="1" si="328"/>
        <v>-1</v>
      </c>
      <c r="CBJ15">
        <f t="shared" ca="1" si="328"/>
        <v>-1</v>
      </c>
      <c r="CBK15">
        <f t="shared" ca="1" si="328"/>
        <v>-1</v>
      </c>
      <c r="CBL15">
        <f t="shared" ca="1" si="328"/>
        <v>-1</v>
      </c>
      <c r="CBM15">
        <f t="shared" ca="1" si="328"/>
        <v>-1</v>
      </c>
      <c r="CBN15">
        <f t="shared" ca="1" si="328"/>
        <v>-1</v>
      </c>
      <c r="CBO15">
        <f t="shared" ca="1" si="328"/>
        <v>-1</v>
      </c>
      <c r="CBP15">
        <f t="shared" ca="1" si="328"/>
        <v>-1</v>
      </c>
      <c r="CBQ15">
        <f t="shared" ca="1" si="328"/>
        <v>-1</v>
      </c>
      <c r="CBR15">
        <f t="shared" ca="1" si="328"/>
        <v>-1</v>
      </c>
      <c r="CBS15">
        <f t="shared" ca="1" si="328"/>
        <v>-1</v>
      </c>
      <c r="CBT15">
        <f t="shared" ca="1" si="328"/>
        <v>-1</v>
      </c>
      <c r="CBU15">
        <f t="shared" ca="1" si="328"/>
        <v>-1</v>
      </c>
      <c r="CBV15">
        <f t="shared" ca="1" si="328"/>
        <v>-1</v>
      </c>
      <c r="CBW15">
        <f t="shared" ca="1" si="328"/>
        <v>-1</v>
      </c>
      <c r="CBX15">
        <f t="shared" ca="1" si="328"/>
        <v>-1</v>
      </c>
      <c r="CBY15">
        <f t="shared" ca="1" si="328"/>
        <v>-1</v>
      </c>
      <c r="CBZ15">
        <f t="shared" ca="1" si="328"/>
        <v>-1</v>
      </c>
      <c r="CCA15">
        <f t="shared" ca="1" si="328"/>
        <v>-1</v>
      </c>
      <c r="CCB15">
        <f t="shared" ca="1" si="328"/>
        <v>-1</v>
      </c>
      <c r="CCC15">
        <f t="shared" ca="1" si="328"/>
        <v>-1</v>
      </c>
      <c r="CCD15">
        <f t="shared" ca="1" si="328"/>
        <v>-1</v>
      </c>
      <c r="CCE15">
        <f t="shared" ca="1" si="328"/>
        <v>-1</v>
      </c>
      <c r="CCF15">
        <f t="shared" ca="1" si="328"/>
        <v>-1</v>
      </c>
      <c r="CCG15">
        <f t="shared" ca="1" si="328"/>
        <v>-1</v>
      </c>
      <c r="CCH15">
        <f t="shared" ca="1" si="328"/>
        <v>-1</v>
      </c>
      <c r="CCI15">
        <f t="shared" ref="CCI15:CET15" ca="1" si="329">IF((ROUND(CCI$7,1)-0.1)=ROUND(RDCYCLETIME_ns,1),0,IF(ROUND(CCI$7,1)=ROUND(RDCYCLETIME_ns,1),MAX($B10:$B16)+1,-1))</f>
        <v>-1</v>
      </c>
      <c r="CCJ15">
        <f t="shared" ca="1" si="329"/>
        <v>-1</v>
      </c>
      <c r="CCK15">
        <f t="shared" ca="1" si="329"/>
        <v>-1</v>
      </c>
      <c r="CCL15">
        <f t="shared" ca="1" si="329"/>
        <v>-1</v>
      </c>
      <c r="CCM15">
        <f t="shared" ca="1" si="329"/>
        <v>-1</v>
      </c>
      <c r="CCN15">
        <f t="shared" ca="1" si="329"/>
        <v>-1</v>
      </c>
      <c r="CCO15">
        <f t="shared" ca="1" si="329"/>
        <v>-1</v>
      </c>
      <c r="CCP15">
        <f t="shared" ca="1" si="329"/>
        <v>-1</v>
      </c>
      <c r="CCQ15">
        <f t="shared" ca="1" si="329"/>
        <v>-1</v>
      </c>
      <c r="CCR15">
        <f t="shared" ca="1" si="329"/>
        <v>-1</v>
      </c>
      <c r="CCS15">
        <f t="shared" ca="1" si="329"/>
        <v>-1</v>
      </c>
      <c r="CCT15">
        <f t="shared" ca="1" si="329"/>
        <v>-1</v>
      </c>
      <c r="CCU15">
        <f t="shared" ca="1" si="329"/>
        <v>-1</v>
      </c>
      <c r="CCV15">
        <f t="shared" ca="1" si="329"/>
        <v>-1</v>
      </c>
      <c r="CCW15">
        <f t="shared" ca="1" si="329"/>
        <v>-1</v>
      </c>
      <c r="CCX15">
        <f t="shared" ca="1" si="329"/>
        <v>-1</v>
      </c>
      <c r="CCY15">
        <f t="shared" ca="1" si="329"/>
        <v>-1</v>
      </c>
      <c r="CCZ15">
        <f t="shared" ca="1" si="329"/>
        <v>-1</v>
      </c>
      <c r="CDA15">
        <f t="shared" ca="1" si="329"/>
        <v>-1</v>
      </c>
      <c r="CDB15">
        <f t="shared" ca="1" si="329"/>
        <v>-1</v>
      </c>
      <c r="CDC15">
        <f t="shared" ca="1" si="329"/>
        <v>-1</v>
      </c>
      <c r="CDD15">
        <f t="shared" ca="1" si="329"/>
        <v>-1</v>
      </c>
      <c r="CDE15">
        <f t="shared" ca="1" si="329"/>
        <v>-1</v>
      </c>
      <c r="CDF15">
        <f t="shared" ca="1" si="329"/>
        <v>-1</v>
      </c>
      <c r="CDG15">
        <f t="shared" ca="1" si="329"/>
        <v>-1</v>
      </c>
      <c r="CDH15">
        <f t="shared" ca="1" si="329"/>
        <v>-1</v>
      </c>
      <c r="CDI15">
        <f t="shared" ca="1" si="329"/>
        <v>-1</v>
      </c>
      <c r="CDJ15">
        <f t="shared" ca="1" si="329"/>
        <v>-1</v>
      </c>
      <c r="CDK15">
        <f t="shared" ca="1" si="329"/>
        <v>-1</v>
      </c>
      <c r="CDL15">
        <f t="shared" ca="1" si="329"/>
        <v>-1</v>
      </c>
      <c r="CDM15">
        <f t="shared" ca="1" si="329"/>
        <v>-1</v>
      </c>
      <c r="CDN15">
        <f t="shared" ca="1" si="329"/>
        <v>-1</v>
      </c>
      <c r="CDO15">
        <f t="shared" ca="1" si="329"/>
        <v>-1</v>
      </c>
      <c r="CDP15">
        <f t="shared" ca="1" si="329"/>
        <v>-1</v>
      </c>
      <c r="CDQ15">
        <f t="shared" ca="1" si="329"/>
        <v>-1</v>
      </c>
      <c r="CDR15">
        <f t="shared" ca="1" si="329"/>
        <v>-1</v>
      </c>
      <c r="CDS15">
        <f t="shared" ca="1" si="329"/>
        <v>-1</v>
      </c>
      <c r="CDT15">
        <f t="shared" ca="1" si="329"/>
        <v>-1</v>
      </c>
      <c r="CDU15">
        <f t="shared" ca="1" si="329"/>
        <v>-1</v>
      </c>
      <c r="CDV15">
        <f t="shared" ca="1" si="329"/>
        <v>-1</v>
      </c>
      <c r="CDW15">
        <f t="shared" ca="1" si="329"/>
        <v>-1</v>
      </c>
      <c r="CDX15">
        <f t="shared" ca="1" si="329"/>
        <v>-1</v>
      </c>
      <c r="CDY15">
        <f t="shared" ca="1" si="329"/>
        <v>-1</v>
      </c>
      <c r="CDZ15">
        <f t="shared" ca="1" si="329"/>
        <v>-1</v>
      </c>
      <c r="CEA15">
        <f t="shared" ca="1" si="329"/>
        <v>-1</v>
      </c>
      <c r="CEB15">
        <f t="shared" ca="1" si="329"/>
        <v>-1</v>
      </c>
      <c r="CEC15">
        <f t="shared" ca="1" si="329"/>
        <v>-1</v>
      </c>
      <c r="CED15">
        <f t="shared" ca="1" si="329"/>
        <v>-1</v>
      </c>
      <c r="CEE15">
        <f t="shared" ca="1" si="329"/>
        <v>-1</v>
      </c>
      <c r="CEF15">
        <f t="shared" ca="1" si="329"/>
        <v>-1</v>
      </c>
      <c r="CEG15">
        <f t="shared" ca="1" si="329"/>
        <v>-1</v>
      </c>
      <c r="CEH15">
        <f t="shared" ca="1" si="329"/>
        <v>-1</v>
      </c>
      <c r="CEI15">
        <f t="shared" ca="1" si="329"/>
        <v>-1</v>
      </c>
      <c r="CEJ15">
        <f t="shared" ca="1" si="329"/>
        <v>-1</v>
      </c>
      <c r="CEK15">
        <f t="shared" ca="1" si="329"/>
        <v>-1</v>
      </c>
      <c r="CEL15">
        <f t="shared" ca="1" si="329"/>
        <v>-1</v>
      </c>
      <c r="CEM15">
        <f t="shared" ca="1" si="329"/>
        <v>-1</v>
      </c>
      <c r="CEN15">
        <f t="shared" ca="1" si="329"/>
        <v>-1</v>
      </c>
      <c r="CEO15">
        <f t="shared" ca="1" si="329"/>
        <v>-1</v>
      </c>
      <c r="CEP15">
        <f t="shared" ca="1" si="329"/>
        <v>-1</v>
      </c>
      <c r="CEQ15">
        <f t="shared" ca="1" si="329"/>
        <v>-1</v>
      </c>
      <c r="CER15">
        <f t="shared" ca="1" si="329"/>
        <v>-1</v>
      </c>
      <c r="CES15">
        <f t="shared" ca="1" si="329"/>
        <v>-1</v>
      </c>
      <c r="CET15">
        <f t="shared" ca="1" si="329"/>
        <v>-1</v>
      </c>
      <c r="CEU15">
        <f t="shared" ref="CEU15:CHF15" ca="1" si="330">IF((ROUND(CEU$7,1)-0.1)=ROUND(RDCYCLETIME_ns,1),0,IF(ROUND(CEU$7,1)=ROUND(RDCYCLETIME_ns,1),MAX($B10:$B16)+1,-1))</f>
        <v>-1</v>
      </c>
      <c r="CEV15">
        <f t="shared" ca="1" si="330"/>
        <v>-1</v>
      </c>
      <c r="CEW15">
        <f t="shared" ca="1" si="330"/>
        <v>-1</v>
      </c>
      <c r="CEX15">
        <f t="shared" ca="1" si="330"/>
        <v>-1</v>
      </c>
      <c r="CEY15">
        <f t="shared" ca="1" si="330"/>
        <v>-1</v>
      </c>
      <c r="CEZ15">
        <f t="shared" ca="1" si="330"/>
        <v>-1</v>
      </c>
      <c r="CFA15">
        <f t="shared" ca="1" si="330"/>
        <v>-1</v>
      </c>
      <c r="CFB15">
        <f t="shared" ca="1" si="330"/>
        <v>-1</v>
      </c>
      <c r="CFC15">
        <f t="shared" ca="1" si="330"/>
        <v>-1</v>
      </c>
      <c r="CFD15">
        <f t="shared" ca="1" si="330"/>
        <v>-1</v>
      </c>
      <c r="CFE15">
        <f t="shared" ca="1" si="330"/>
        <v>-1</v>
      </c>
      <c r="CFF15">
        <f t="shared" ca="1" si="330"/>
        <v>-1</v>
      </c>
      <c r="CFG15">
        <f t="shared" ca="1" si="330"/>
        <v>-1</v>
      </c>
      <c r="CFH15">
        <f t="shared" ca="1" si="330"/>
        <v>-1</v>
      </c>
      <c r="CFI15">
        <f t="shared" ca="1" si="330"/>
        <v>-1</v>
      </c>
      <c r="CFJ15">
        <f t="shared" ca="1" si="330"/>
        <v>-1</v>
      </c>
      <c r="CFK15">
        <f t="shared" ca="1" si="330"/>
        <v>-1</v>
      </c>
      <c r="CFL15">
        <f t="shared" ca="1" si="330"/>
        <v>-1</v>
      </c>
      <c r="CFM15">
        <f t="shared" ca="1" si="330"/>
        <v>-1</v>
      </c>
      <c r="CFN15">
        <f t="shared" ca="1" si="330"/>
        <v>-1</v>
      </c>
      <c r="CFO15">
        <f t="shared" ca="1" si="330"/>
        <v>-1</v>
      </c>
      <c r="CFP15">
        <f t="shared" ca="1" si="330"/>
        <v>-1</v>
      </c>
      <c r="CFQ15">
        <f t="shared" ca="1" si="330"/>
        <v>-1</v>
      </c>
      <c r="CFR15">
        <f t="shared" ca="1" si="330"/>
        <v>-1</v>
      </c>
      <c r="CFS15">
        <f t="shared" ca="1" si="330"/>
        <v>-1</v>
      </c>
      <c r="CFT15">
        <f t="shared" ca="1" si="330"/>
        <v>-1</v>
      </c>
      <c r="CFU15">
        <f t="shared" ca="1" si="330"/>
        <v>-1</v>
      </c>
      <c r="CFV15">
        <f t="shared" ca="1" si="330"/>
        <v>-1</v>
      </c>
      <c r="CFW15">
        <f t="shared" ca="1" si="330"/>
        <v>-1</v>
      </c>
      <c r="CFX15">
        <f t="shared" ca="1" si="330"/>
        <v>-1</v>
      </c>
      <c r="CFY15">
        <f t="shared" ca="1" si="330"/>
        <v>-1</v>
      </c>
      <c r="CFZ15">
        <f t="shared" ca="1" si="330"/>
        <v>-1</v>
      </c>
      <c r="CGA15">
        <f t="shared" ca="1" si="330"/>
        <v>-1</v>
      </c>
      <c r="CGB15">
        <f t="shared" ca="1" si="330"/>
        <v>-1</v>
      </c>
      <c r="CGC15">
        <f t="shared" ca="1" si="330"/>
        <v>-1</v>
      </c>
      <c r="CGD15">
        <f t="shared" ca="1" si="330"/>
        <v>-1</v>
      </c>
      <c r="CGE15">
        <f t="shared" ca="1" si="330"/>
        <v>-1</v>
      </c>
      <c r="CGF15">
        <f t="shared" ca="1" si="330"/>
        <v>-1</v>
      </c>
      <c r="CGG15">
        <f t="shared" ca="1" si="330"/>
        <v>-1</v>
      </c>
      <c r="CGH15">
        <f t="shared" ca="1" si="330"/>
        <v>-1</v>
      </c>
      <c r="CGI15">
        <f t="shared" ca="1" si="330"/>
        <v>-1</v>
      </c>
      <c r="CGJ15">
        <f t="shared" ca="1" si="330"/>
        <v>-1</v>
      </c>
      <c r="CGK15">
        <f t="shared" ca="1" si="330"/>
        <v>-1</v>
      </c>
      <c r="CGL15">
        <f t="shared" ca="1" si="330"/>
        <v>-1</v>
      </c>
      <c r="CGM15">
        <f t="shared" ca="1" si="330"/>
        <v>-1</v>
      </c>
      <c r="CGN15">
        <f t="shared" ca="1" si="330"/>
        <v>-1</v>
      </c>
      <c r="CGO15">
        <f t="shared" ca="1" si="330"/>
        <v>-1</v>
      </c>
      <c r="CGP15">
        <f t="shared" ca="1" si="330"/>
        <v>-1</v>
      </c>
      <c r="CGQ15">
        <f t="shared" ca="1" si="330"/>
        <v>-1</v>
      </c>
      <c r="CGR15">
        <f t="shared" ca="1" si="330"/>
        <v>-1</v>
      </c>
      <c r="CGS15">
        <f t="shared" ca="1" si="330"/>
        <v>-1</v>
      </c>
      <c r="CGT15">
        <f t="shared" ca="1" si="330"/>
        <v>-1</v>
      </c>
      <c r="CGU15">
        <f t="shared" ca="1" si="330"/>
        <v>-1</v>
      </c>
      <c r="CGV15">
        <f t="shared" ca="1" si="330"/>
        <v>-1</v>
      </c>
      <c r="CGW15">
        <f t="shared" ca="1" si="330"/>
        <v>-1</v>
      </c>
      <c r="CGX15">
        <f t="shared" ca="1" si="330"/>
        <v>-1</v>
      </c>
      <c r="CGY15">
        <f t="shared" ca="1" si="330"/>
        <v>-1</v>
      </c>
      <c r="CGZ15">
        <f t="shared" ca="1" si="330"/>
        <v>-1</v>
      </c>
      <c r="CHA15">
        <f t="shared" ca="1" si="330"/>
        <v>-1</v>
      </c>
      <c r="CHB15">
        <f t="shared" ca="1" si="330"/>
        <v>-1</v>
      </c>
      <c r="CHC15">
        <f t="shared" ca="1" si="330"/>
        <v>-1</v>
      </c>
      <c r="CHD15">
        <f t="shared" ca="1" si="330"/>
        <v>-1</v>
      </c>
      <c r="CHE15">
        <f t="shared" ca="1" si="330"/>
        <v>-1</v>
      </c>
      <c r="CHF15">
        <f t="shared" ca="1" si="330"/>
        <v>-1</v>
      </c>
      <c r="CHG15">
        <f t="shared" ref="CHG15:CJR15" ca="1" si="331">IF((ROUND(CHG$7,1)-0.1)=ROUND(RDCYCLETIME_ns,1),0,IF(ROUND(CHG$7,1)=ROUND(RDCYCLETIME_ns,1),MAX($B10:$B16)+1,-1))</f>
        <v>-1</v>
      </c>
      <c r="CHH15">
        <f t="shared" ca="1" si="331"/>
        <v>-1</v>
      </c>
      <c r="CHI15">
        <f t="shared" ca="1" si="331"/>
        <v>-1</v>
      </c>
      <c r="CHJ15">
        <f t="shared" ca="1" si="331"/>
        <v>-1</v>
      </c>
      <c r="CHK15">
        <f t="shared" ca="1" si="331"/>
        <v>-1</v>
      </c>
      <c r="CHL15">
        <f t="shared" ca="1" si="331"/>
        <v>-1</v>
      </c>
      <c r="CHM15">
        <f t="shared" ca="1" si="331"/>
        <v>-1</v>
      </c>
      <c r="CHN15">
        <f t="shared" ca="1" si="331"/>
        <v>-1</v>
      </c>
      <c r="CHO15">
        <f t="shared" ca="1" si="331"/>
        <v>-1</v>
      </c>
      <c r="CHP15">
        <f t="shared" ca="1" si="331"/>
        <v>-1</v>
      </c>
      <c r="CHQ15">
        <f t="shared" ca="1" si="331"/>
        <v>-1</v>
      </c>
      <c r="CHR15">
        <f t="shared" ca="1" si="331"/>
        <v>-1</v>
      </c>
      <c r="CHS15">
        <f t="shared" ca="1" si="331"/>
        <v>-1</v>
      </c>
      <c r="CHT15">
        <f t="shared" ca="1" si="331"/>
        <v>-1</v>
      </c>
      <c r="CHU15">
        <f t="shared" ca="1" si="331"/>
        <v>-1</v>
      </c>
      <c r="CHV15">
        <f t="shared" ca="1" si="331"/>
        <v>-1</v>
      </c>
      <c r="CHW15">
        <f t="shared" ca="1" si="331"/>
        <v>-1</v>
      </c>
      <c r="CHX15">
        <f t="shared" ca="1" si="331"/>
        <v>-1</v>
      </c>
      <c r="CHY15">
        <f t="shared" ca="1" si="331"/>
        <v>-1</v>
      </c>
      <c r="CHZ15">
        <f t="shared" ca="1" si="331"/>
        <v>-1</v>
      </c>
      <c r="CIA15">
        <f t="shared" ca="1" si="331"/>
        <v>-1</v>
      </c>
      <c r="CIB15">
        <f t="shared" ca="1" si="331"/>
        <v>-1</v>
      </c>
      <c r="CIC15">
        <f t="shared" ca="1" si="331"/>
        <v>-1</v>
      </c>
      <c r="CID15">
        <f t="shared" ca="1" si="331"/>
        <v>-1</v>
      </c>
      <c r="CIE15">
        <f t="shared" ca="1" si="331"/>
        <v>-1</v>
      </c>
      <c r="CIF15">
        <f t="shared" ca="1" si="331"/>
        <v>-1</v>
      </c>
      <c r="CIG15">
        <f t="shared" ca="1" si="331"/>
        <v>-1</v>
      </c>
      <c r="CIH15">
        <f t="shared" ca="1" si="331"/>
        <v>-1</v>
      </c>
      <c r="CII15">
        <f t="shared" ca="1" si="331"/>
        <v>-1</v>
      </c>
      <c r="CIJ15">
        <f t="shared" ca="1" si="331"/>
        <v>-1</v>
      </c>
      <c r="CIK15">
        <f t="shared" ca="1" si="331"/>
        <v>-1</v>
      </c>
      <c r="CIL15">
        <f t="shared" ca="1" si="331"/>
        <v>-1</v>
      </c>
      <c r="CIM15">
        <f t="shared" ca="1" si="331"/>
        <v>-1</v>
      </c>
      <c r="CIN15">
        <f t="shared" ca="1" si="331"/>
        <v>-1</v>
      </c>
      <c r="CIO15">
        <f t="shared" ca="1" si="331"/>
        <v>-1</v>
      </c>
      <c r="CIP15">
        <f t="shared" ca="1" si="331"/>
        <v>-1</v>
      </c>
      <c r="CIQ15">
        <f t="shared" ca="1" si="331"/>
        <v>-1</v>
      </c>
      <c r="CIR15">
        <f t="shared" ca="1" si="331"/>
        <v>-1</v>
      </c>
      <c r="CIS15">
        <f t="shared" ca="1" si="331"/>
        <v>-1</v>
      </c>
      <c r="CIT15">
        <f t="shared" ca="1" si="331"/>
        <v>-1</v>
      </c>
      <c r="CIU15">
        <f t="shared" ca="1" si="331"/>
        <v>-1</v>
      </c>
      <c r="CIV15">
        <f t="shared" ca="1" si="331"/>
        <v>-1</v>
      </c>
      <c r="CIW15">
        <f t="shared" ca="1" si="331"/>
        <v>-1</v>
      </c>
      <c r="CIX15">
        <f t="shared" ca="1" si="331"/>
        <v>-1</v>
      </c>
      <c r="CIY15">
        <f t="shared" ca="1" si="331"/>
        <v>-1</v>
      </c>
      <c r="CIZ15">
        <f t="shared" ca="1" si="331"/>
        <v>-1</v>
      </c>
      <c r="CJA15">
        <f t="shared" ca="1" si="331"/>
        <v>-1</v>
      </c>
      <c r="CJB15">
        <f t="shared" ca="1" si="331"/>
        <v>-1</v>
      </c>
      <c r="CJC15">
        <f t="shared" ca="1" si="331"/>
        <v>-1</v>
      </c>
      <c r="CJD15">
        <f t="shared" ca="1" si="331"/>
        <v>-1</v>
      </c>
      <c r="CJE15">
        <f t="shared" ca="1" si="331"/>
        <v>-1</v>
      </c>
      <c r="CJF15">
        <f t="shared" ca="1" si="331"/>
        <v>-1</v>
      </c>
      <c r="CJG15">
        <f t="shared" ca="1" si="331"/>
        <v>-1</v>
      </c>
      <c r="CJH15">
        <f t="shared" ca="1" si="331"/>
        <v>-1</v>
      </c>
      <c r="CJI15">
        <f t="shared" ca="1" si="331"/>
        <v>-1</v>
      </c>
      <c r="CJJ15">
        <f t="shared" ca="1" si="331"/>
        <v>-1</v>
      </c>
      <c r="CJK15">
        <f t="shared" ca="1" si="331"/>
        <v>-1</v>
      </c>
      <c r="CJL15">
        <f t="shared" ca="1" si="331"/>
        <v>-1</v>
      </c>
      <c r="CJM15">
        <f t="shared" ca="1" si="331"/>
        <v>-1</v>
      </c>
      <c r="CJN15">
        <f t="shared" ca="1" si="331"/>
        <v>-1</v>
      </c>
      <c r="CJO15">
        <f t="shared" ca="1" si="331"/>
        <v>-1</v>
      </c>
      <c r="CJP15">
        <f t="shared" ca="1" si="331"/>
        <v>-1</v>
      </c>
      <c r="CJQ15">
        <f t="shared" ca="1" si="331"/>
        <v>-1</v>
      </c>
      <c r="CJR15">
        <f t="shared" ca="1" si="331"/>
        <v>-1</v>
      </c>
      <c r="CJS15">
        <f t="shared" ref="CJS15:CMD15" ca="1" si="332">IF((ROUND(CJS$7,1)-0.1)=ROUND(RDCYCLETIME_ns,1),0,IF(ROUND(CJS$7,1)=ROUND(RDCYCLETIME_ns,1),MAX($B10:$B16)+1,-1))</f>
        <v>-1</v>
      </c>
      <c r="CJT15">
        <f t="shared" ca="1" si="332"/>
        <v>-1</v>
      </c>
      <c r="CJU15">
        <f t="shared" ca="1" si="332"/>
        <v>-1</v>
      </c>
      <c r="CJV15">
        <f t="shared" ca="1" si="332"/>
        <v>-1</v>
      </c>
      <c r="CJW15">
        <f t="shared" ca="1" si="332"/>
        <v>-1</v>
      </c>
      <c r="CJX15">
        <f t="shared" ca="1" si="332"/>
        <v>-1</v>
      </c>
      <c r="CJY15">
        <f t="shared" ca="1" si="332"/>
        <v>-1</v>
      </c>
      <c r="CJZ15">
        <f t="shared" ca="1" si="332"/>
        <v>-1</v>
      </c>
      <c r="CKA15">
        <f t="shared" ca="1" si="332"/>
        <v>-1</v>
      </c>
      <c r="CKB15">
        <f t="shared" ca="1" si="332"/>
        <v>-1</v>
      </c>
      <c r="CKC15">
        <f t="shared" ca="1" si="332"/>
        <v>-1</v>
      </c>
      <c r="CKD15">
        <f t="shared" ca="1" si="332"/>
        <v>-1</v>
      </c>
      <c r="CKE15">
        <f t="shared" ca="1" si="332"/>
        <v>-1</v>
      </c>
      <c r="CKF15">
        <f t="shared" ca="1" si="332"/>
        <v>-1</v>
      </c>
      <c r="CKG15">
        <f t="shared" ca="1" si="332"/>
        <v>-1</v>
      </c>
      <c r="CKH15">
        <f t="shared" ca="1" si="332"/>
        <v>-1</v>
      </c>
      <c r="CKI15">
        <f t="shared" ca="1" si="332"/>
        <v>-1</v>
      </c>
      <c r="CKJ15">
        <f t="shared" ca="1" si="332"/>
        <v>-1</v>
      </c>
      <c r="CKK15">
        <f t="shared" ca="1" si="332"/>
        <v>-1</v>
      </c>
      <c r="CKL15">
        <f t="shared" ca="1" si="332"/>
        <v>-1</v>
      </c>
      <c r="CKM15">
        <f t="shared" ca="1" si="332"/>
        <v>-1</v>
      </c>
      <c r="CKN15">
        <f t="shared" ca="1" si="332"/>
        <v>-1</v>
      </c>
      <c r="CKO15">
        <f t="shared" ca="1" si="332"/>
        <v>-1</v>
      </c>
      <c r="CKP15">
        <f t="shared" ca="1" si="332"/>
        <v>-1</v>
      </c>
      <c r="CKQ15">
        <f t="shared" ca="1" si="332"/>
        <v>-1</v>
      </c>
      <c r="CKR15">
        <f t="shared" ca="1" si="332"/>
        <v>-1</v>
      </c>
      <c r="CKS15">
        <f t="shared" ca="1" si="332"/>
        <v>-1</v>
      </c>
      <c r="CKT15">
        <f t="shared" ca="1" si="332"/>
        <v>-1</v>
      </c>
      <c r="CKU15">
        <f t="shared" ca="1" si="332"/>
        <v>-1</v>
      </c>
      <c r="CKV15">
        <f t="shared" ca="1" si="332"/>
        <v>-1</v>
      </c>
      <c r="CKW15">
        <f t="shared" ca="1" si="332"/>
        <v>-1</v>
      </c>
      <c r="CKX15">
        <f t="shared" ca="1" si="332"/>
        <v>-1</v>
      </c>
      <c r="CKY15">
        <f t="shared" ca="1" si="332"/>
        <v>-1</v>
      </c>
      <c r="CKZ15">
        <f t="shared" ca="1" si="332"/>
        <v>-1</v>
      </c>
      <c r="CLA15">
        <f t="shared" ca="1" si="332"/>
        <v>-1</v>
      </c>
      <c r="CLB15">
        <f t="shared" ca="1" si="332"/>
        <v>-1</v>
      </c>
      <c r="CLC15">
        <f t="shared" ca="1" si="332"/>
        <v>-1</v>
      </c>
      <c r="CLD15">
        <f t="shared" ca="1" si="332"/>
        <v>-1</v>
      </c>
      <c r="CLE15">
        <f t="shared" ca="1" si="332"/>
        <v>-1</v>
      </c>
      <c r="CLF15">
        <f t="shared" ca="1" si="332"/>
        <v>-1</v>
      </c>
      <c r="CLG15">
        <f t="shared" ca="1" si="332"/>
        <v>-1</v>
      </c>
      <c r="CLH15">
        <f t="shared" ca="1" si="332"/>
        <v>-1</v>
      </c>
      <c r="CLI15">
        <f t="shared" ca="1" si="332"/>
        <v>-1</v>
      </c>
      <c r="CLJ15">
        <f t="shared" ca="1" si="332"/>
        <v>-1</v>
      </c>
      <c r="CLK15">
        <f t="shared" ca="1" si="332"/>
        <v>-1</v>
      </c>
      <c r="CLL15">
        <f t="shared" ca="1" si="332"/>
        <v>-1</v>
      </c>
      <c r="CLM15">
        <f t="shared" ca="1" si="332"/>
        <v>-1</v>
      </c>
      <c r="CLN15">
        <f t="shared" ca="1" si="332"/>
        <v>-1</v>
      </c>
      <c r="CLO15">
        <f t="shared" ca="1" si="332"/>
        <v>-1</v>
      </c>
      <c r="CLP15">
        <f t="shared" ca="1" si="332"/>
        <v>-1</v>
      </c>
      <c r="CLQ15">
        <f t="shared" ca="1" si="332"/>
        <v>-1</v>
      </c>
      <c r="CLR15">
        <f t="shared" ca="1" si="332"/>
        <v>-1</v>
      </c>
      <c r="CLS15">
        <f t="shared" ca="1" si="332"/>
        <v>-1</v>
      </c>
      <c r="CLT15">
        <f t="shared" ca="1" si="332"/>
        <v>-1</v>
      </c>
      <c r="CLU15">
        <f t="shared" ca="1" si="332"/>
        <v>-1</v>
      </c>
      <c r="CLV15">
        <f t="shared" ca="1" si="332"/>
        <v>-1</v>
      </c>
      <c r="CLW15">
        <f t="shared" ca="1" si="332"/>
        <v>-1</v>
      </c>
      <c r="CLX15">
        <f t="shared" ca="1" si="332"/>
        <v>-1</v>
      </c>
      <c r="CLY15">
        <f t="shared" ca="1" si="332"/>
        <v>-1</v>
      </c>
      <c r="CLZ15">
        <f t="shared" ca="1" si="332"/>
        <v>-1</v>
      </c>
      <c r="CMA15">
        <f t="shared" ca="1" si="332"/>
        <v>-1</v>
      </c>
      <c r="CMB15">
        <f t="shared" ca="1" si="332"/>
        <v>-1</v>
      </c>
      <c r="CMC15">
        <f t="shared" ca="1" si="332"/>
        <v>-1</v>
      </c>
      <c r="CMD15">
        <f t="shared" ca="1" si="332"/>
        <v>-1</v>
      </c>
      <c r="CME15">
        <f t="shared" ref="CME15:COP15" ca="1" si="333">IF((ROUND(CME$7,1)-0.1)=ROUND(RDCYCLETIME_ns,1),0,IF(ROUND(CME$7,1)=ROUND(RDCYCLETIME_ns,1),MAX($B10:$B16)+1,-1))</f>
        <v>-1</v>
      </c>
      <c r="CMF15">
        <f t="shared" ca="1" si="333"/>
        <v>-1</v>
      </c>
      <c r="CMG15">
        <f t="shared" ca="1" si="333"/>
        <v>-1</v>
      </c>
      <c r="CMH15">
        <f t="shared" ca="1" si="333"/>
        <v>-1</v>
      </c>
      <c r="CMI15">
        <f t="shared" ca="1" si="333"/>
        <v>-1</v>
      </c>
      <c r="CMJ15">
        <f t="shared" ca="1" si="333"/>
        <v>-1</v>
      </c>
      <c r="CMK15">
        <f t="shared" ca="1" si="333"/>
        <v>-1</v>
      </c>
      <c r="CML15">
        <f t="shared" ca="1" si="333"/>
        <v>-1</v>
      </c>
      <c r="CMM15">
        <f t="shared" ca="1" si="333"/>
        <v>-1</v>
      </c>
      <c r="CMN15">
        <f t="shared" ca="1" si="333"/>
        <v>-1</v>
      </c>
      <c r="CMO15">
        <f t="shared" ca="1" si="333"/>
        <v>-1</v>
      </c>
      <c r="CMP15">
        <f t="shared" ca="1" si="333"/>
        <v>-1</v>
      </c>
      <c r="CMQ15">
        <f t="shared" ca="1" si="333"/>
        <v>-1</v>
      </c>
      <c r="CMR15">
        <f t="shared" ca="1" si="333"/>
        <v>-1</v>
      </c>
      <c r="CMS15">
        <f t="shared" ca="1" si="333"/>
        <v>-1</v>
      </c>
      <c r="CMT15">
        <f t="shared" ca="1" si="333"/>
        <v>-1</v>
      </c>
      <c r="CMU15">
        <f t="shared" ca="1" si="333"/>
        <v>-1</v>
      </c>
      <c r="CMV15">
        <f t="shared" ca="1" si="333"/>
        <v>-1</v>
      </c>
      <c r="CMW15">
        <f t="shared" ca="1" si="333"/>
        <v>-1</v>
      </c>
      <c r="CMX15">
        <f t="shared" ca="1" si="333"/>
        <v>-1</v>
      </c>
      <c r="CMY15">
        <f t="shared" ca="1" si="333"/>
        <v>-1</v>
      </c>
      <c r="CMZ15">
        <f t="shared" ca="1" si="333"/>
        <v>-1</v>
      </c>
      <c r="CNA15">
        <f t="shared" ca="1" si="333"/>
        <v>-1</v>
      </c>
      <c r="CNB15">
        <f t="shared" ca="1" si="333"/>
        <v>-1</v>
      </c>
      <c r="CNC15">
        <f t="shared" ca="1" si="333"/>
        <v>-1</v>
      </c>
      <c r="CND15">
        <f t="shared" ca="1" si="333"/>
        <v>-1</v>
      </c>
      <c r="CNE15">
        <f t="shared" ca="1" si="333"/>
        <v>-1</v>
      </c>
      <c r="CNF15">
        <f t="shared" ca="1" si="333"/>
        <v>-1</v>
      </c>
      <c r="CNG15">
        <f t="shared" ca="1" si="333"/>
        <v>-1</v>
      </c>
      <c r="CNH15">
        <f t="shared" ca="1" si="333"/>
        <v>-1</v>
      </c>
      <c r="CNI15">
        <f t="shared" ca="1" si="333"/>
        <v>-1</v>
      </c>
      <c r="CNJ15">
        <f t="shared" ca="1" si="333"/>
        <v>-1</v>
      </c>
      <c r="CNK15">
        <f t="shared" ca="1" si="333"/>
        <v>-1</v>
      </c>
      <c r="CNL15">
        <f t="shared" ca="1" si="333"/>
        <v>-1</v>
      </c>
      <c r="CNM15">
        <f t="shared" ca="1" si="333"/>
        <v>-1</v>
      </c>
      <c r="CNN15">
        <f t="shared" ca="1" si="333"/>
        <v>-1</v>
      </c>
      <c r="CNO15">
        <f t="shared" ca="1" si="333"/>
        <v>-1</v>
      </c>
      <c r="CNP15">
        <f t="shared" ca="1" si="333"/>
        <v>-1</v>
      </c>
      <c r="CNQ15">
        <f t="shared" ca="1" si="333"/>
        <v>-1</v>
      </c>
      <c r="CNR15">
        <f t="shared" ca="1" si="333"/>
        <v>-1</v>
      </c>
      <c r="CNS15">
        <f t="shared" ca="1" si="333"/>
        <v>-1</v>
      </c>
      <c r="CNT15">
        <f t="shared" ca="1" si="333"/>
        <v>-1</v>
      </c>
      <c r="CNU15">
        <f t="shared" ca="1" si="333"/>
        <v>-1</v>
      </c>
      <c r="CNV15">
        <f t="shared" ca="1" si="333"/>
        <v>-1</v>
      </c>
      <c r="CNW15">
        <f t="shared" ca="1" si="333"/>
        <v>-1</v>
      </c>
      <c r="CNX15">
        <f t="shared" ca="1" si="333"/>
        <v>-1</v>
      </c>
      <c r="CNY15">
        <f t="shared" ca="1" si="333"/>
        <v>-1</v>
      </c>
      <c r="CNZ15">
        <f t="shared" ca="1" si="333"/>
        <v>-1</v>
      </c>
      <c r="COA15">
        <f t="shared" ca="1" si="333"/>
        <v>-1</v>
      </c>
      <c r="COB15">
        <f t="shared" ca="1" si="333"/>
        <v>-1</v>
      </c>
      <c r="COC15">
        <f t="shared" ca="1" si="333"/>
        <v>-1</v>
      </c>
      <c r="COD15">
        <f t="shared" ca="1" si="333"/>
        <v>-1</v>
      </c>
      <c r="COE15">
        <f t="shared" ca="1" si="333"/>
        <v>-1</v>
      </c>
      <c r="COF15">
        <f t="shared" ca="1" si="333"/>
        <v>-1</v>
      </c>
      <c r="COG15">
        <f t="shared" ca="1" si="333"/>
        <v>-1</v>
      </c>
      <c r="COH15">
        <f t="shared" ca="1" si="333"/>
        <v>-1</v>
      </c>
      <c r="COI15">
        <f t="shared" ca="1" si="333"/>
        <v>-1</v>
      </c>
      <c r="COJ15">
        <f t="shared" ca="1" si="333"/>
        <v>-1</v>
      </c>
      <c r="COK15">
        <f t="shared" ca="1" si="333"/>
        <v>-1</v>
      </c>
      <c r="COL15">
        <f t="shared" ca="1" si="333"/>
        <v>-1</v>
      </c>
      <c r="COM15">
        <f t="shared" ca="1" si="333"/>
        <v>-1</v>
      </c>
      <c r="CON15">
        <f t="shared" ca="1" si="333"/>
        <v>-1</v>
      </c>
      <c r="COO15">
        <f t="shared" ca="1" si="333"/>
        <v>-1</v>
      </c>
      <c r="COP15">
        <f t="shared" ca="1" si="333"/>
        <v>-1</v>
      </c>
      <c r="COQ15">
        <f t="shared" ref="COQ15:CRB15" ca="1" si="334">IF((ROUND(COQ$7,1)-0.1)=ROUND(RDCYCLETIME_ns,1),0,IF(ROUND(COQ$7,1)=ROUND(RDCYCLETIME_ns,1),MAX($B10:$B16)+1,-1))</f>
        <v>-1</v>
      </c>
      <c r="COR15">
        <f t="shared" ca="1" si="334"/>
        <v>-1</v>
      </c>
      <c r="COS15">
        <f t="shared" ca="1" si="334"/>
        <v>-1</v>
      </c>
      <c r="COT15">
        <f t="shared" ca="1" si="334"/>
        <v>-1</v>
      </c>
      <c r="COU15">
        <f t="shared" ca="1" si="334"/>
        <v>-1</v>
      </c>
      <c r="COV15">
        <f t="shared" ca="1" si="334"/>
        <v>-1</v>
      </c>
      <c r="COW15">
        <f t="shared" ca="1" si="334"/>
        <v>-1</v>
      </c>
      <c r="COX15">
        <f t="shared" ca="1" si="334"/>
        <v>-1</v>
      </c>
      <c r="COY15">
        <f t="shared" ca="1" si="334"/>
        <v>-1</v>
      </c>
      <c r="COZ15">
        <f t="shared" ca="1" si="334"/>
        <v>-1</v>
      </c>
      <c r="CPA15">
        <f t="shared" ca="1" si="334"/>
        <v>-1</v>
      </c>
      <c r="CPB15">
        <f t="shared" ca="1" si="334"/>
        <v>-1</v>
      </c>
      <c r="CPC15">
        <f t="shared" ca="1" si="334"/>
        <v>-1</v>
      </c>
      <c r="CPD15">
        <f t="shared" ca="1" si="334"/>
        <v>-1</v>
      </c>
      <c r="CPE15">
        <f t="shared" ca="1" si="334"/>
        <v>-1</v>
      </c>
      <c r="CPF15">
        <f t="shared" ca="1" si="334"/>
        <v>-1</v>
      </c>
      <c r="CPG15">
        <f t="shared" ca="1" si="334"/>
        <v>-1</v>
      </c>
      <c r="CPH15">
        <f t="shared" ca="1" si="334"/>
        <v>-1</v>
      </c>
      <c r="CPI15">
        <f t="shared" ca="1" si="334"/>
        <v>-1</v>
      </c>
      <c r="CPJ15">
        <f t="shared" ca="1" si="334"/>
        <v>-1</v>
      </c>
      <c r="CPK15">
        <f t="shared" ca="1" si="334"/>
        <v>-1</v>
      </c>
      <c r="CPL15">
        <f t="shared" ca="1" si="334"/>
        <v>-1</v>
      </c>
      <c r="CPM15">
        <f t="shared" ca="1" si="334"/>
        <v>-1</v>
      </c>
      <c r="CPN15">
        <f t="shared" ca="1" si="334"/>
        <v>-1</v>
      </c>
      <c r="CPO15">
        <f t="shared" ca="1" si="334"/>
        <v>-1</v>
      </c>
      <c r="CPP15">
        <f t="shared" ca="1" si="334"/>
        <v>-1</v>
      </c>
      <c r="CPQ15">
        <f t="shared" ca="1" si="334"/>
        <v>-1</v>
      </c>
      <c r="CPR15">
        <f t="shared" ca="1" si="334"/>
        <v>-1</v>
      </c>
      <c r="CPS15">
        <f t="shared" ca="1" si="334"/>
        <v>-1</v>
      </c>
      <c r="CPT15">
        <f t="shared" ca="1" si="334"/>
        <v>-1</v>
      </c>
      <c r="CPU15">
        <f t="shared" ca="1" si="334"/>
        <v>-1</v>
      </c>
      <c r="CPV15">
        <f t="shared" ca="1" si="334"/>
        <v>-1</v>
      </c>
      <c r="CPW15">
        <f t="shared" ca="1" si="334"/>
        <v>-1</v>
      </c>
      <c r="CPX15">
        <f t="shared" ca="1" si="334"/>
        <v>-1</v>
      </c>
      <c r="CPY15">
        <f t="shared" ca="1" si="334"/>
        <v>-1</v>
      </c>
      <c r="CPZ15">
        <f t="shared" ca="1" si="334"/>
        <v>-1</v>
      </c>
      <c r="CQA15">
        <f t="shared" ca="1" si="334"/>
        <v>-1</v>
      </c>
      <c r="CQB15">
        <f t="shared" ca="1" si="334"/>
        <v>-1</v>
      </c>
      <c r="CQC15">
        <f t="shared" ca="1" si="334"/>
        <v>-1</v>
      </c>
      <c r="CQD15">
        <f t="shared" ca="1" si="334"/>
        <v>-1</v>
      </c>
      <c r="CQE15">
        <f t="shared" ca="1" si="334"/>
        <v>-1</v>
      </c>
      <c r="CQF15">
        <f t="shared" ca="1" si="334"/>
        <v>-1</v>
      </c>
      <c r="CQG15">
        <f t="shared" ca="1" si="334"/>
        <v>-1</v>
      </c>
      <c r="CQH15">
        <f t="shared" ca="1" si="334"/>
        <v>-1</v>
      </c>
      <c r="CQI15">
        <f t="shared" ca="1" si="334"/>
        <v>-1</v>
      </c>
      <c r="CQJ15">
        <f t="shared" ca="1" si="334"/>
        <v>-1</v>
      </c>
      <c r="CQK15">
        <f t="shared" ca="1" si="334"/>
        <v>-1</v>
      </c>
      <c r="CQL15">
        <f t="shared" ca="1" si="334"/>
        <v>-1</v>
      </c>
      <c r="CQM15">
        <f t="shared" ca="1" si="334"/>
        <v>-1</v>
      </c>
      <c r="CQN15">
        <f t="shared" ca="1" si="334"/>
        <v>-1</v>
      </c>
      <c r="CQO15">
        <f t="shared" ca="1" si="334"/>
        <v>-1</v>
      </c>
      <c r="CQP15">
        <f t="shared" ca="1" si="334"/>
        <v>-1</v>
      </c>
      <c r="CQQ15">
        <f t="shared" ca="1" si="334"/>
        <v>-1</v>
      </c>
      <c r="CQR15">
        <f t="shared" ca="1" si="334"/>
        <v>-1</v>
      </c>
      <c r="CQS15">
        <f t="shared" ca="1" si="334"/>
        <v>-1</v>
      </c>
      <c r="CQT15">
        <f t="shared" ca="1" si="334"/>
        <v>-1</v>
      </c>
      <c r="CQU15">
        <f t="shared" ca="1" si="334"/>
        <v>-1</v>
      </c>
      <c r="CQV15">
        <f t="shared" ca="1" si="334"/>
        <v>-1</v>
      </c>
      <c r="CQW15">
        <f t="shared" ca="1" si="334"/>
        <v>-1</v>
      </c>
      <c r="CQX15">
        <f t="shared" ca="1" si="334"/>
        <v>-1</v>
      </c>
      <c r="CQY15">
        <f t="shared" ca="1" si="334"/>
        <v>-1</v>
      </c>
      <c r="CQZ15">
        <f t="shared" ca="1" si="334"/>
        <v>-1</v>
      </c>
      <c r="CRA15">
        <f t="shared" ca="1" si="334"/>
        <v>-1</v>
      </c>
      <c r="CRB15">
        <f t="shared" ca="1" si="334"/>
        <v>-1</v>
      </c>
      <c r="CRC15">
        <f t="shared" ref="CRC15:CTN15" ca="1" si="335">IF((ROUND(CRC$7,1)-0.1)=ROUND(RDCYCLETIME_ns,1),0,IF(ROUND(CRC$7,1)=ROUND(RDCYCLETIME_ns,1),MAX($B10:$B16)+1,-1))</f>
        <v>-1</v>
      </c>
      <c r="CRD15">
        <f t="shared" ca="1" si="335"/>
        <v>-1</v>
      </c>
      <c r="CRE15">
        <f t="shared" ca="1" si="335"/>
        <v>-1</v>
      </c>
      <c r="CRF15">
        <f t="shared" ca="1" si="335"/>
        <v>-1</v>
      </c>
      <c r="CRG15">
        <f t="shared" ca="1" si="335"/>
        <v>-1</v>
      </c>
      <c r="CRH15">
        <f t="shared" ca="1" si="335"/>
        <v>-1</v>
      </c>
      <c r="CRI15">
        <f t="shared" ca="1" si="335"/>
        <v>-1</v>
      </c>
      <c r="CRJ15">
        <f t="shared" ca="1" si="335"/>
        <v>-1</v>
      </c>
      <c r="CRK15">
        <f t="shared" ca="1" si="335"/>
        <v>-1</v>
      </c>
      <c r="CRL15">
        <f t="shared" ca="1" si="335"/>
        <v>-1</v>
      </c>
      <c r="CRM15">
        <f t="shared" ca="1" si="335"/>
        <v>-1</v>
      </c>
      <c r="CRN15">
        <f t="shared" ca="1" si="335"/>
        <v>-1</v>
      </c>
      <c r="CRO15">
        <f t="shared" ca="1" si="335"/>
        <v>-1</v>
      </c>
      <c r="CRP15">
        <f t="shared" ca="1" si="335"/>
        <v>-1</v>
      </c>
      <c r="CRQ15">
        <f t="shared" ca="1" si="335"/>
        <v>-1</v>
      </c>
      <c r="CRR15">
        <f t="shared" ca="1" si="335"/>
        <v>-1</v>
      </c>
      <c r="CRS15">
        <f t="shared" ca="1" si="335"/>
        <v>-1</v>
      </c>
      <c r="CRT15">
        <f t="shared" ca="1" si="335"/>
        <v>-1</v>
      </c>
      <c r="CRU15">
        <f t="shared" ca="1" si="335"/>
        <v>-1</v>
      </c>
      <c r="CRV15">
        <f t="shared" ca="1" si="335"/>
        <v>-1</v>
      </c>
      <c r="CRW15">
        <f t="shared" ca="1" si="335"/>
        <v>-1</v>
      </c>
      <c r="CRX15">
        <f t="shared" ca="1" si="335"/>
        <v>-1</v>
      </c>
      <c r="CRY15">
        <f t="shared" ca="1" si="335"/>
        <v>-1</v>
      </c>
      <c r="CRZ15">
        <f t="shared" ca="1" si="335"/>
        <v>-1</v>
      </c>
      <c r="CSA15">
        <f t="shared" ca="1" si="335"/>
        <v>-1</v>
      </c>
      <c r="CSB15">
        <f t="shared" ca="1" si="335"/>
        <v>-1</v>
      </c>
      <c r="CSC15">
        <f t="shared" ca="1" si="335"/>
        <v>-1</v>
      </c>
      <c r="CSD15">
        <f t="shared" ca="1" si="335"/>
        <v>-1</v>
      </c>
      <c r="CSE15">
        <f t="shared" ca="1" si="335"/>
        <v>-1</v>
      </c>
      <c r="CSF15">
        <f t="shared" ca="1" si="335"/>
        <v>-1</v>
      </c>
      <c r="CSG15">
        <f t="shared" ca="1" si="335"/>
        <v>-1</v>
      </c>
      <c r="CSH15">
        <f t="shared" ca="1" si="335"/>
        <v>-1</v>
      </c>
      <c r="CSI15">
        <f t="shared" ca="1" si="335"/>
        <v>-1</v>
      </c>
      <c r="CSJ15">
        <f t="shared" ca="1" si="335"/>
        <v>-1</v>
      </c>
      <c r="CSK15">
        <f t="shared" ca="1" si="335"/>
        <v>-1</v>
      </c>
      <c r="CSL15">
        <f t="shared" ca="1" si="335"/>
        <v>-1</v>
      </c>
      <c r="CSM15">
        <f t="shared" ca="1" si="335"/>
        <v>-1</v>
      </c>
      <c r="CSN15">
        <f t="shared" ca="1" si="335"/>
        <v>-1</v>
      </c>
      <c r="CSO15">
        <f t="shared" ca="1" si="335"/>
        <v>-1</v>
      </c>
      <c r="CSP15">
        <f t="shared" ca="1" si="335"/>
        <v>-1</v>
      </c>
      <c r="CSQ15">
        <f t="shared" ca="1" si="335"/>
        <v>-1</v>
      </c>
      <c r="CSR15">
        <f t="shared" ca="1" si="335"/>
        <v>-1</v>
      </c>
      <c r="CSS15">
        <f t="shared" ca="1" si="335"/>
        <v>-1</v>
      </c>
      <c r="CST15">
        <f t="shared" ca="1" si="335"/>
        <v>-1</v>
      </c>
      <c r="CSU15">
        <f t="shared" ca="1" si="335"/>
        <v>-1</v>
      </c>
      <c r="CSV15">
        <f t="shared" ca="1" si="335"/>
        <v>-1</v>
      </c>
      <c r="CSW15">
        <f t="shared" ca="1" si="335"/>
        <v>-1</v>
      </c>
      <c r="CSX15">
        <f t="shared" ca="1" si="335"/>
        <v>-1</v>
      </c>
      <c r="CSY15">
        <f t="shared" ca="1" si="335"/>
        <v>-1</v>
      </c>
      <c r="CSZ15">
        <f t="shared" ca="1" si="335"/>
        <v>-1</v>
      </c>
      <c r="CTA15">
        <f t="shared" ca="1" si="335"/>
        <v>-1</v>
      </c>
      <c r="CTB15">
        <f t="shared" ca="1" si="335"/>
        <v>-1</v>
      </c>
      <c r="CTC15">
        <f t="shared" ca="1" si="335"/>
        <v>-1</v>
      </c>
      <c r="CTD15">
        <f t="shared" ca="1" si="335"/>
        <v>-1</v>
      </c>
      <c r="CTE15">
        <f t="shared" ca="1" si="335"/>
        <v>-1</v>
      </c>
      <c r="CTF15">
        <f t="shared" ca="1" si="335"/>
        <v>-1</v>
      </c>
      <c r="CTG15">
        <f t="shared" ca="1" si="335"/>
        <v>-1</v>
      </c>
      <c r="CTH15">
        <f t="shared" ca="1" si="335"/>
        <v>-1</v>
      </c>
      <c r="CTI15">
        <f t="shared" ca="1" si="335"/>
        <v>-1</v>
      </c>
      <c r="CTJ15">
        <f t="shared" ca="1" si="335"/>
        <v>-1</v>
      </c>
      <c r="CTK15">
        <f t="shared" ca="1" si="335"/>
        <v>-1</v>
      </c>
      <c r="CTL15">
        <f t="shared" ca="1" si="335"/>
        <v>-1</v>
      </c>
      <c r="CTM15">
        <f t="shared" ca="1" si="335"/>
        <v>-1</v>
      </c>
      <c r="CTN15">
        <f t="shared" ca="1" si="335"/>
        <v>-1</v>
      </c>
      <c r="CTO15">
        <f t="shared" ref="CTO15:CVZ15" ca="1" si="336">IF((ROUND(CTO$7,1)-0.1)=ROUND(RDCYCLETIME_ns,1),0,IF(ROUND(CTO$7,1)=ROUND(RDCYCLETIME_ns,1),MAX($B10:$B16)+1,-1))</f>
        <v>-1</v>
      </c>
      <c r="CTP15">
        <f t="shared" ca="1" si="336"/>
        <v>-1</v>
      </c>
      <c r="CTQ15">
        <f t="shared" ca="1" si="336"/>
        <v>-1</v>
      </c>
      <c r="CTR15">
        <f t="shared" ca="1" si="336"/>
        <v>-1</v>
      </c>
      <c r="CTS15">
        <f t="shared" ca="1" si="336"/>
        <v>-1</v>
      </c>
      <c r="CTT15">
        <f t="shared" ca="1" si="336"/>
        <v>-1</v>
      </c>
      <c r="CTU15">
        <f t="shared" ca="1" si="336"/>
        <v>-1</v>
      </c>
      <c r="CTV15">
        <f t="shared" ca="1" si="336"/>
        <v>-1</v>
      </c>
      <c r="CTW15">
        <f t="shared" ca="1" si="336"/>
        <v>-1</v>
      </c>
      <c r="CTX15">
        <f t="shared" ca="1" si="336"/>
        <v>-1</v>
      </c>
      <c r="CTY15">
        <f t="shared" ca="1" si="336"/>
        <v>-1</v>
      </c>
      <c r="CTZ15">
        <f t="shared" ca="1" si="336"/>
        <v>-1</v>
      </c>
      <c r="CUA15">
        <f t="shared" ca="1" si="336"/>
        <v>-1</v>
      </c>
      <c r="CUB15">
        <f t="shared" ca="1" si="336"/>
        <v>-1</v>
      </c>
      <c r="CUC15">
        <f t="shared" ca="1" si="336"/>
        <v>-1</v>
      </c>
      <c r="CUD15">
        <f t="shared" ca="1" si="336"/>
        <v>-1</v>
      </c>
      <c r="CUE15">
        <f t="shared" ca="1" si="336"/>
        <v>-1</v>
      </c>
      <c r="CUF15">
        <f t="shared" ca="1" si="336"/>
        <v>-1</v>
      </c>
      <c r="CUG15">
        <f t="shared" ca="1" si="336"/>
        <v>-1</v>
      </c>
      <c r="CUH15">
        <f t="shared" ca="1" si="336"/>
        <v>-1</v>
      </c>
      <c r="CUI15">
        <f t="shared" ca="1" si="336"/>
        <v>-1</v>
      </c>
      <c r="CUJ15">
        <f t="shared" ca="1" si="336"/>
        <v>-1</v>
      </c>
      <c r="CUK15">
        <f t="shared" ca="1" si="336"/>
        <v>-1</v>
      </c>
      <c r="CUL15">
        <f t="shared" ca="1" si="336"/>
        <v>-1</v>
      </c>
      <c r="CUM15">
        <f t="shared" ca="1" si="336"/>
        <v>-1</v>
      </c>
      <c r="CUN15">
        <f t="shared" ca="1" si="336"/>
        <v>-1</v>
      </c>
      <c r="CUO15">
        <f t="shared" ca="1" si="336"/>
        <v>-1</v>
      </c>
      <c r="CUP15">
        <f t="shared" ca="1" si="336"/>
        <v>-1</v>
      </c>
      <c r="CUQ15">
        <f t="shared" ca="1" si="336"/>
        <v>-1</v>
      </c>
      <c r="CUR15">
        <f t="shared" ca="1" si="336"/>
        <v>-1</v>
      </c>
      <c r="CUS15">
        <f t="shared" ca="1" si="336"/>
        <v>-1</v>
      </c>
      <c r="CUT15">
        <f t="shared" ca="1" si="336"/>
        <v>-1</v>
      </c>
      <c r="CUU15">
        <f t="shared" ca="1" si="336"/>
        <v>-1</v>
      </c>
      <c r="CUV15">
        <f t="shared" ca="1" si="336"/>
        <v>-1</v>
      </c>
      <c r="CUW15">
        <f t="shared" ca="1" si="336"/>
        <v>-1</v>
      </c>
      <c r="CUX15">
        <f t="shared" ca="1" si="336"/>
        <v>-1</v>
      </c>
      <c r="CUY15">
        <f t="shared" ca="1" si="336"/>
        <v>-1</v>
      </c>
      <c r="CUZ15">
        <f t="shared" ca="1" si="336"/>
        <v>-1</v>
      </c>
      <c r="CVA15">
        <f t="shared" ca="1" si="336"/>
        <v>-1</v>
      </c>
      <c r="CVB15">
        <f t="shared" ca="1" si="336"/>
        <v>-1</v>
      </c>
      <c r="CVC15">
        <f t="shared" ca="1" si="336"/>
        <v>-1</v>
      </c>
      <c r="CVD15">
        <f t="shared" ca="1" si="336"/>
        <v>-1</v>
      </c>
      <c r="CVE15">
        <f t="shared" ca="1" si="336"/>
        <v>-1</v>
      </c>
      <c r="CVF15">
        <f t="shared" ca="1" si="336"/>
        <v>-1</v>
      </c>
      <c r="CVG15">
        <f t="shared" ca="1" si="336"/>
        <v>-1</v>
      </c>
      <c r="CVH15">
        <f t="shared" ca="1" si="336"/>
        <v>-1</v>
      </c>
      <c r="CVI15">
        <f t="shared" ca="1" si="336"/>
        <v>-1</v>
      </c>
      <c r="CVJ15">
        <f t="shared" ca="1" si="336"/>
        <v>-1</v>
      </c>
      <c r="CVK15">
        <f t="shared" ca="1" si="336"/>
        <v>-1</v>
      </c>
      <c r="CVL15">
        <f t="shared" ca="1" si="336"/>
        <v>-1</v>
      </c>
      <c r="CVM15">
        <f t="shared" ca="1" si="336"/>
        <v>-1</v>
      </c>
      <c r="CVN15">
        <f t="shared" ca="1" si="336"/>
        <v>-1</v>
      </c>
      <c r="CVO15">
        <f t="shared" ca="1" si="336"/>
        <v>-1</v>
      </c>
      <c r="CVP15">
        <f t="shared" ca="1" si="336"/>
        <v>-1</v>
      </c>
      <c r="CVQ15">
        <f t="shared" ca="1" si="336"/>
        <v>-1</v>
      </c>
      <c r="CVR15">
        <f t="shared" ca="1" si="336"/>
        <v>-1</v>
      </c>
      <c r="CVS15">
        <f t="shared" ca="1" si="336"/>
        <v>-1</v>
      </c>
      <c r="CVT15">
        <f t="shared" ca="1" si="336"/>
        <v>-1</v>
      </c>
      <c r="CVU15">
        <f t="shared" ca="1" si="336"/>
        <v>-1</v>
      </c>
      <c r="CVV15">
        <f t="shared" ca="1" si="336"/>
        <v>-1</v>
      </c>
      <c r="CVW15">
        <f t="shared" ca="1" si="336"/>
        <v>-1</v>
      </c>
      <c r="CVX15">
        <f t="shared" ca="1" si="336"/>
        <v>-1</v>
      </c>
      <c r="CVY15">
        <f t="shared" ca="1" si="336"/>
        <v>-1</v>
      </c>
      <c r="CVZ15">
        <f t="shared" ca="1" si="336"/>
        <v>-1</v>
      </c>
      <c r="CWA15">
        <f t="shared" ref="CWA15:CYL15" ca="1" si="337">IF((ROUND(CWA$7,1)-0.1)=ROUND(RDCYCLETIME_ns,1),0,IF(ROUND(CWA$7,1)=ROUND(RDCYCLETIME_ns,1),MAX($B10:$B16)+1,-1))</f>
        <v>-1</v>
      </c>
      <c r="CWB15">
        <f t="shared" ca="1" si="337"/>
        <v>-1</v>
      </c>
      <c r="CWC15">
        <f t="shared" ca="1" si="337"/>
        <v>-1</v>
      </c>
      <c r="CWD15">
        <f t="shared" ca="1" si="337"/>
        <v>-1</v>
      </c>
      <c r="CWE15">
        <f t="shared" ca="1" si="337"/>
        <v>-1</v>
      </c>
      <c r="CWF15">
        <f t="shared" ca="1" si="337"/>
        <v>-1</v>
      </c>
      <c r="CWG15">
        <f t="shared" ca="1" si="337"/>
        <v>-1</v>
      </c>
      <c r="CWH15">
        <f t="shared" ca="1" si="337"/>
        <v>-1</v>
      </c>
      <c r="CWI15">
        <f t="shared" ca="1" si="337"/>
        <v>-1</v>
      </c>
      <c r="CWJ15">
        <f t="shared" ca="1" si="337"/>
        <v>-1</v>
      </c>
      <c r="CWK15">
        <f t="shared" ca="1" si="337"/>
        <v>-1</v>
      </c>
      <c r="CWL15">
        <f t="shared" ca="1" si="337"/>
        <v>-1</v>
      </c>
      <c r="CWM15">
        <f t="shared" ca="1" si="337"/>
        <v>-1</v>
      </c>
      <c r="CWN15">
        <f t="shared" ca="1" si="337"/>
        <v>-1</v>
      </c>
      <c r="CWO15">
        <f t="shared" ca="1" si="337"/>
        <v>-1</v>
      </c>
      <c r="CWP15">
        <f t="shared" ca="1" si="337"/>
        <v>-1</v>
      </c>
      <c r="CWQ15">
        <f t="shared" ca="1" si="337"/>
        <v>-1</v>
      </c>
      <c r="CWR15">
        <f t="shared" ca="1" si="337"/>
        <v>-1</v>
      </c>
      <c r="CWS15">
        <f t="shared" ca="1" si="337"/>
        <v>-1</v>
      </c>
      <c r="CWT15">
        <f t="shared" ca="1" si="337"/>
        <v>-1</v>
      </c>
      <c r="CWU15">
        <f t="shared" ca="1" si="337"/>
        <v>-1</v>
      </c>
      <c r="CWV15">
        <f t="shared" ca="1" si="337"/>
        <v>-1</v>
      </c>
      <c r="CWW15">
        <f t="shared" ca="1" si="337"/>
        <v>-1</v>
      </c>
      <c r="CWX15">
        <f t="shared" ca="1" si="337"/>
        <v>-1</v>
      </c>
      <c r="CWY15">
        <f t="shared" ca="1" si="337"/>
        <v>-1</v>
      </c>
      <c r="CWZ15">
        <f t="shared" ca="1" si="337"/>
        <v>-1</v>
      </c>
      <c r="CXA15">
        <f t="shared" ca="1" si="337"/>
        <v>-1</v>
      </c>
      <c r="CXB15">
        <f t="shared" ca="1" si="337"/>
        <v>-1</v>
      </c>
      <c r="CXC15">
        <f t="shared" ca="1" si="337"/>
        <v>-1</v>
      </c>
      <c r="CXD15">
        <f t="shared" ca="1" si="337"/>
        <v>-1</v>
      </c>
      <c r="CXE15">
        <f t="shared" ca="1" si="337"/>
        <v>-1</v>
      </c>
      <c r="CXF15">
        <f t="shared" ca="1" si="337"/>
        <v>-1</v>
      </c>
      <c r="CXG15">
        <f t="shared" ca="1" si="337"/>
        <v>-1</v>
      </c>
      <c r="CXH15">
        <f t="shared" ca="1" si="337"/>
        <v>-1</v>
      </c>
      <c r="CXI15">
        <f t="shared" ca="1" si="337"/>
        <v>-1</v>
      </c>
      <c r="CXJ15">
        <f t="shared" ca="1" si="337"/>
        <v>-1</v>
      </c>
      <c r="CXK15">
        <f t="shared" ca="1" si="337"/>
        <v>-1</v>
      </c>
      <c r="CXL15">
        <f t="shared" ca="1" si="337"/>
        <v>-1</v>
      </c>
      <c r="CXM15">
        <f t="shared" ca="1" si="337"/>
        <v>-1</v>
      </c>
      <c r="CXN15">
        <f t="shared" ca="1" si="337"/>
        <v>-1</v>
      </c>
      <c r="CXO15">
        <f t="shared" ca="1" si="337"/>
        <v>-1</v>
      </c>
      <c r="CXP15">
        <f t="shared" ca="1" si="337"/>
        <v>-1</v>
      </c>
      <c r="CXQ15">
        <f t="shared" ca="1" si="337"/>
        <v>-1</v>
      </c>
      <c r="CXR15">
        <f t="shared" ca="1" si="337"/>
        <v>-1</v>
      </c>
      <c r="CXS15">
        <f t="shared" ca="1" si="337"/>
        <v>-1</v>
      </c>
      <c r="CXT15">
        <f t="shared" ca="1" si="337"/>
        <v>-1</v>
      </c>
      <c r="CXU15">
        <f t="shared" ca="1" si="337"/>
        <v>-1</v>
      </c>
      <c r="CXV15">
        <f t="shared" ca="1" si="337"/>
        <v>-1</v>
      </c>
      <c r="CXW15">
        <f t="shared" ca="1" si="337"/>
        <v>-1</v>
      </c>
      <c r="CXX15">
        <f t="shared" ca="1" si="337"/>
        <v>-1</v>
      </c>
      <c r="CXY15">
        <f t="shared" ca="1" si="337"/>
        <v>-1</v>
      </c>
      <c r="CXZ15">
        <f t="shared" ca="1" si="337"/>
        <v>-1</v>
      </c>
      <c r="CYA15">
        <f t="shared" ca="1" si="337"/>
        <v>-1</v>
      </c>
      <c r="CYB15">
        <f t="shared" ca="1" si="337"/>
        <v>-1</v>
      </c>
      <c r="CYC15">
        <f t="shared" ca="1" si="337"/>
        <v>-1</v>
      </c>
      <c r="CYD15">
        <f t="shared" ca="1" si="337"/>
        <v>-1</v>
      </c>
      <c r="CYE15">
        <f t="shared" ca="1" si="337"/>
        <v>-1</v>
      </c>
      <c r="CYF15">
        <f t="shared" ca="1" si="337"/>
        <v>-1</v>
      </c>
      <c r="CYG15">
        <f t="shared" ca="1" si="337"/>
        <v>-1</v>
      </c>
      <c r="CYH15">
        <f t="shared" ca="1" si="337"/>
        <v>-1</v>
      </c>
      <c r="CYI15">
        <f t="shared" ca="1" si="337"/>
        <v>-1</v>
      </c>
      <c r="CYJ15">
        <f t="shared" ca="1" si="337"/>
        <v>-1</v>
      </c>
      <c r="CYK15">
        <f t="shared" ca="1" si="337"/>
        <v>-1</v>
      </c>
      <c r="CYL15">
        <f t="shared" ca="1" si="337"/>
        <v>-1</v>
      </c>
      <c r="CYM15">
        <f t="shared" ref="CYM15:DAX15" ca="1" si="338">IF((ROUND(CYM$7,1)-0.1)=ROUND(RDCYCLETIME_ns,1),0,IF(ROUND(CYM$7,1)=ROUND(RDCYCLETIME_ns,1),MAX($B10:$B16)+1,-1))</f>
        <v>-1</v>
      </c>
      <c r="CYN15">
        <f t="shared" ca="1" si="338"/>
        <v>-1</v>
      </c>
      <c r="CYO15">
        <f t="shared" ca="1" si="338"/>
        <v>-1</v>
      </c>
      <c r="CYP15">
        <f t="shared" ca="1" si="338"/>
        <v>-1</v>
      </c>
      <c r="CYQ15">
        <f t="shared" ca="1" si="338"/>
        <v>-1</v>
      </c>
      <c r="CYR15">
        <f t="shared" ca="1" si="338"/>
        <v>-1</v>
      </c>
      <c r="CYS15">
        <f t="shared" ca="1" si="338"/>
        <v>-1</v>
      </c>
      <c r="CYT15">
        <f t="shared" ca="1" si="338"/>
        <v>-1</v>
      </c>
      <c r="CYU15">
        <f t="shared" ca="1" si="338"/>
        <v>-1</v>
      </c>
      <c r="CYV15">
        <f t="shared" ca="1" si="338"/>
        <v>-1</v>
      </c>
      <c r="CYW15">
        <f t="shared" ca="1" si="338"/>
        <v>-1</v>
      </c>
      <c r="CYX15">
        <f t="shared" ca="1" si="338"/>
        <v>-1</v>
      </c>
      <c r="CYY15">
        <f t="shared" ca="1" si="338"/>
        <v>-1</v>
      </c>
      <c r="CYZ15">
        <f t="shared" ca="1" si="338"/>
        <v>-1</v>
      </c>
      <c r="CZA15">
        <f t="shared" ca="1" si="338"/>
        <v>-1</v>
      </c>
      <c r="CZB15">
        <f t="shared" ca="1" si="338"/>
        <v>-1</v>
      </c>
      <c r="CZC15">
        <f t="shared" ca="1" si="338"/>
        <v>-1</v>
      </c>
      <c r="CZD15">
        <f t="shared" ca="1" si="338"/>
        <v>-1</v>
      </c>
      <c r="CZE15">
        <f t="shared" ca="1" si="338"/>
        <v>-1</v>
      </c>
      <c r="CZF15">
        <f t="shared" ca="1" si="338"/>
        <v>-1</v>
      </c>
      <c r="CZG15">
        <f t="shared" ca="1" si="338"/>
        <v>-1</v>
      </c>
      <c r="CZH15">
        <f t="shared" ca="1" si="338"/>
        <v>-1</v>
      </c>
      <c r="CZI15">
        <f t="shared" ca="1" si="338"/>
        <v>-1</v>
      </c>
      <c r="CZJ15">
        <f t="shared" ca="1" si="338"/>
        <v>-1</v>
      </c>
      <c r="CZK15">
        <f t="shared" ca="1" si="338"/>
        <v>-1</v>
      </c>
      <c r="CZL15">
        <f t="shared" ca="1" si="338"/>
        <v>-1</v>
      </c>
      <c r="CZM15">
        <f t="shared" ca="1" si="338"/>
        <v>-1</v>
      </c>
      <c r="CZN15">
        <f t="shared" ca="1" si="338"/>
        <v>-1</v>
      </c>
      <c r="CZO15">
        <f t="shared" ca="1" si="338"/>
        <v>-1</v>
      </c>
      <c r="CZP15">
        <f t="shared" ca="1" si="338"/>
        <v>-1</v>
      </c>
      <c r="CZQ15">
        <f t="shared" ca="1" si="338"/>
        <v>-1</v>
      </c>
      <c r="CZR15">
        <f t="shared" ca="1" si="338"/>
        <v>-1</v>
      </c>
      <c r="CZS15">
        <f t="shared" ca="1" si="338"/>
        <v>-1</v>
      </c>
      <c r="CZT15">
        <f t="shared" ca="1" si="338"/>
        <v>-1</v>
      </c>
      <c r="CZU15">
        <f t="shared" ca="1" si="338"/>
        <v>-1</v>
      </c>
      <c r="CZV15">
        <f t="shared" ca="1" si="338"/>
        <v>-1</v>
      </c>
      <c r="CZW15">
        <f t="shared" ca="1" si="338"/>
        <v>-1</v>
      </c>
      <c r="CZX15">
        <f t="shared" ca="1" si="338"/>
        <v>-1</v>
      </c>
      <c r="CZY15">
        <f t="shared" ca="1" si="338"/>
        <v>-1</v>
      </c>
      <c r="CZZ15">
        <f t="shared" ca="1" si="338"/>
        <v>-1</v>
      </c>
      <c r="DAA15">
        <f t="shared" ca="1" si="338"/>
        <v>-1</v>
      </c>
      <c r="DAB15">
        <f t="shared" ca="1" si="338"/>
        <v>-1</v>
      </c>
      <c r="DAC15">
        <f t="shared" ca="1" si="338"/>
        <v>-1</v>
      </c>
      <c r="DAD15">
        <f t="shared" ca="1" si="338"/>
        <v>-1</v>
      </c>
      <c r="DAE15">
        <f t="shared" ca="1" si="338"/>
        <v>-1</v>
      </c>
      <c r="DAF15">
        <f t="shared" ca="1" si="338"/>
        <v>-1</v>
      </c>
      <c r="DAG15">
        <f t="shared" ca="1" si="338"/>
        <v>-1</v>
      </c>
      <c r="DAH15">
        <f t="shared" ca="1" si="338"/>
        <v>-1</v>
      </c>
      <c r="DAI15">
        <f t="shared" ca="1" si="338"/>
        <v>-1</v>
      </c>
      <c r="DAJ15">
        <f t="shared" ca="1" si="338"/>
        <v>-1</v>
      </c>
      <c r="DAK15">
        <f t="shared" ca="1" si="338"/>
        <v>-1</v>
      </c>
      <c r="DAL15">
        <f t="shared" ca="1" si="338"/>
        <v>-1</v>
      </c>
      <c r="DAM15">
        <f t="shared" ca="1" si="338"/>
        <v>-1</v>
      </c>
      <c r="DAN15">
        <f t="shared" ca="1" si="338"/>
        <v>-1</v>
      </c>
      <c r="DAO15">
        <f t="shared" ca="1" si="338"/>
        <v>-1</v>
      </c>
      <c r="DAP15">
        <f t="shared" ca="1" si="338"/>
        <v>-1</v>
      </c>
      <c r="DAQ15">
        <f t="shared" ca="1" si="338"/>
        <v>-1</v>
      </c>
      <c r="DAR15">
        <f t="shared" ca="1" si="338"/>
        <v>-1</v>
      </c>
      <c r="DAS15">
        <f t="shared" ca="1" si="338"/>
        <v>-1</v>
      </c>
      <c r="DAT15">
        <f t="shared" ca="1" si="338"/>
        <v>-1</v>
      </c>
      <c r="DAU15">
        <f t="shared" ca="1" si="338"/>
        <v>-1</v>
      </c>
      <c r="DAV15">
        <f t="shared" ca="1" si="338"/>
        <v>-1</v>
      </c>
      <c r="DAW15">
        <f t="shared" ca="1" si="338"/>
        <v>-1</v>
      </c>
      <c r="DAX15">
        <f t="shared" ca="1" si="338"/>
        <v>-1</v>
      </c>
      <c r="DAY15">
        <f t="shared" ref="DAY15:DDJ15" ca="1" si="339">IF((ROUND(DAY$7,1)-0.1)=ROUND(RDCYCLETIME_ns,1),0,IF(ROUND(DAY$7,1)=ROUND(RDCYCLETIME_ns,1),MAX($B10:$B16)+1,-1))</f>
        <v>-1</v>
      </c>
      <c r="DAZ15">
        <f t="shared" ca="1" si="339"/>
        <v>-1</v>
      </c>
      <c r="DBA15">
        <f t="shared" ca="1" si="339"/>
        <v>-1</v>
      </c>
      <c r="DBB15">
        <f t="shared" ca="1" si="339"/>
        <v>-1</v>
      </c>
      <c r="DBC15">
        <f t="shared" ca="1" si="339"/>
        <v>-1</v>
      </c>
      <c r="DBD15">
        <f t="shared" ca="1" si="339"/>
        <v>-1</v>
      </c>
      <c r="DBE15">
        <f t="shared" ca="1" si="339"/>
        <v>-1</v>
      </c>
      <c r="DBF15">
        <f t="shared" ca="1" si="339"/>
        <v>-1</v>
      </c>
      <c r="DBG15">
        <f t="shared" ca="1" si="339"/>
        <v>-1</v>
      </c>
      <c r="DBH15">
        <f t="shared" ca="1" si="339"/>
        <v>-1</v>
      </c>
      <c r="DBI15">
        <f t="shared" ca="1" si="339"/>
        <v>-1</v>
      </c>
      <c r="DBJ15">
        <f t="shared" ca="1" si="339"/>
        <v>-1</v>
      </c>
      <c r="DBK15">
        <f t="shared" ca="1" si="339"/>
        <v>-1</v>
      </c>
      <c r="DBL15">
        <f t="shared" ca="1" si="339"/>
        <v>-1</v>
      </c>
      <c r="DBM15">
        <f t="shared" ca="1" si="339"/>
        <v>-1</v>
      </c>
      <c r="DBN15">
        <f t="shared" ca="1" si="339"/>
        <v>-1</v>
      </c>
      <c r="DBO15">
        <f t="shared" ca="1" si="339"/>
        <v>-1</v>
      </c>
      <c r="DBP15">
        <f t="shared" ca="1" si="339"/>
        <v>-1</v>
      </c>
      <c r="DBQ15">
        <f t="shared" ca="1" si="339"/>
        <v>-1</v>
      </c>
      <c r="DBR15">
        <f t="shared" ca="1" si="339"/>
        <v>-1</v>
      </c>
      <c r="DBS15">
        <f t="shared" ca="1" si="339"/>
        <v>-1</v>
      </c>
      <c r="DBT15">
        <f t="shared" ca="1" si="339"/>
        <v>-1</v>
      </c>
      <c r="DBU15">
        <f t="shared" ca="1" si="339"/>
        <v>-1</v>
      </c>
      <c r="DBV15">
        <f t="shared" ca="1" si="339"/>
        <v>-1</v>
      </c>
      <c r="DBW15">
        <f t="shared" ca="1" si="339"/>
        <v>-1</v>
      </c>
      <c r="DBX15">
        <f t="shared" ca="1" si="339"/>
        <v>-1</v>
      </c>
      <c r="DBY15">
        <f t="shared" ca="1" si="339"/>
        <v>-1</v>
      </c>
      <c r="DBZ15">
        <f t="shared" ca="1" si="339"/>
        <v>-1</v>
      </c>
      <c r="DCA15">
        <f t="shared" ca="1" si="339"/>
        <v>-1</v>
      </c>
      <c r="DCB15">
        <f t="shared" ca="1" si="339"/>
        <v>-1</v>
      </c>
      <c r="DCC15">
        <f t="shared" ca="1" si="339"/>
        <v>-1</v>
      </c>
      <c r="DCD15">
        <f t="shared" ca="1" si="339"/>
        <v>-1</v>
      </c>
      <c r="DCE15">
        <f t="shared" ca="1" si="339"/>
        <v>-1</v>
      </c>
      <c r="DCF15">
        <f t="shared" ca="1" si="339"/>
        <v>-1</v>
      </c>
      <c r="DCG15">
        <f t="shared" ca="1" si="339"/>
        <v>-1</v>
      </c>
      <c r="DCH15">
        <f t="shared" ca="1" si="339"/>
        <v>-1</v>
      </c>
      <c r="DCI15">
        <f t="shared" ca="1" si="339"/>
        <v>-1</v>
      </c>
      <c r="DCJ15">
        <f t="shared" ca="1" si="339"/>
        <v>-1</v>
      </c>
      <c r="DCK15">
        <f t="shared" ca="1" si="339"/>
        <v>-1</v>
      </c>
      <c r="DCL15">
        <f t="shared" ca="1" si="339"/>
        <v>-1</v>
      </c>
      <c r="DCM15">
        <f t="shared" ca="1" si="339"/>
        <v>-1</v>
      </c>
      <c r="DCN15">
        <f t="shared" ca="1" si="339"/>
        <v>-1</v>
      </c>
      <c r="DCO15">
        <f t="shared" ca="1" si="339"/>
        <v>-1</v>
      </c>
      <c r="DCP15">
        <f t="shared" ca="1" si="339"/>
        <v>-1</v>
      </c>
      <c r="DCQ15">
        <f t="shared" ca="1" si="339"/>
        <v>-1</v>
      </c>
      <c r="DCR15">
        <f t="shared" ca="1" si="339"/>
        <v>-1</v>
      </c>
      <c r="DCS15">
        <f t="shared" ca="1" si="339"/>
        <v>-1</v>
      </c>
      <c r="DCT15">
        <f t="shared" ca="1" si="339"/>
        <v>-1</v>
      </c>
      <c r="DCU15">
        <f t="shared" ca="1" si="339"/>
        <v>-1</v>
      </c>
      <c r="DCV15">
        <f t="shared" ca="1" si="339"/>
        <v>-1</v>
      </c>
      <c r="DCW15">
        <f t="shared" ca="1" si="339"/>
        <v>-1</v>
      </c>
      <c r="DCX15">
        <f t="shared" ca="1" si="339"/>
        <v>-1</v>
      </c>
      <c r="DCY15">
        <f t="shared" ca="1" si="339"/>
        <v>-1</v>
      </c>
      <c r="DCZ15">
        <f t="shared" ca="1" si="339"/>
        <v>-1</v>
      </c>
      <c r="DDA15">
        <f t="shared" ca="1" si="339"/>
        <v>-1</v>
      </c>
      <c r="DDB15">
        <f t="shared" ca="1" si="339"/>
        <v>-1</v>
      </c>
      <c r="DDC15">
        <f t="shared" ca="1" si="339"/>
        <v>-1</v>
      </c>
      <c r="DDD15">
        <f t="shared" ca="1" si="339"/>
        <v>-1</v>
      </c>
      <c r="DDE15">
        <f t="shared" ca="1" si="339"/>
        <v>-1</v>
      </c>
      <c r="DDF15">
        <f t="shared" ca="1" si="339"/>
        <v>-1</v>
      </c>
      <c r="DDG15">
        <f t="shared" ca="1" si="339"/>
        <v>-1</v>
      </c>
      <c r="DDH15">
        <f t="shared" ca="1" si="339"/>
        <v>-1</v>
      </c>
      <c r="DDI15">
        <f t="shared" ca="1" si="339"/>
        <v>-1</v>
      </c>
      <c r="DDJ15">
        <f t="shared" ca="1" si="339"/>
        <v>-1</v>
      </c>
      <c r="DDK15">
        <f t="shared" ref="DDK15:DFV15" ca="1" si="340">IF((ROUND(DDK$7,1)-0.1)=ROUND(RDCYCLETIME_ns,1),0,IF(ROUND(DDK$7,1)=ROUND(RDCYCLETIME_ns,1),MAX($B10:$B16)+1,-1))</f>
        <v>-1</v>
      </c>
      <c r="DDL15">
        <f t="shared" ca="1" si="340"/>
        <v>-1</v>
      </c>
      <c r="DDM15">
        <f t="shared" ca="1" si="340"/>
        <v>-1</v>
      </c>
      <c r="DDN15">
        <f t="shared" ca="1" si="340"/>
        <v>-1</v>
      </c>
      <c r="DDO15">
        <f t="shared" ca="1" si="340"/>
        <v>-1</v>
      </c>
      <c r="DDP15">
        <f t="shared" ca="1" si="340"/>
        <v>-1</v>
      </c>
      <c r="DDQ15">
        <f t="shared" ca="1" si="340"/>
        <v>-1</v>
      </c>
      <c r="DDR15">
        <f t="shared" ca="1" si="340"/>
        <v>-1</v>
      </c>
      <c r="DDS15">
        <f t="shared" ca="1" si="340"/>
        <v>-1</v>
      </c>
      <c r="DDT15">
        <f t="shared" ca="1" si="340"/>
        <v>-1</v>
      </c>
      <c r="DDU15">
        <f t="shared" ca="1" si="340"/>
        <v>-1</v>
      </c>
      <c r="DDV15">
        <f t="shared" ca="1" si="340"/>
        <v>-1</v>
      </c>
      <c r="DDW15">
        <f t="shared" ca="1" si="340"/>
        <v>-1</v>
      </c>
      <c r="DDX15">
        <f t="shared" ca="1" si="340"/>
        <v>-1</v>
      </c>
      <c r="DDY15">
        <f t="shared" ca="1" si="340"/>
        <v>-1</v>
      </c>
      <c r="DDZ15">
        <f t="shared" ca="1" si="340"/>
        <v>-1</v>
      </c>
      <c r="DEA15">
        <f t="shared" ca="1" si="340"/>
        <v>-1</v>
      </c>
      <c r="DEB15">
        <f t="shared" ca="1" si="340"/>
        <v>-1</v>
      </c>
      <c r="DEC15">
        <f t="shared" ca="1" si="340"/>
        <v>-1</v>
      </c>
      <c r="DED15">
        <f t="shared" ca="1" si="340"/>
        <v>-1</v>
      </c>
      <c r="DEE15">
        <f t="shared" ca="1" si="340"/>
        <v>-1</v>
      </c>
      <c r="DEF15">
        <f t="shared" ca="1" si="340"/>
        <v>-1</v>
      </c>
      <c r="DEG15">
        <f t="shared" ca="1" si="340"/>
        <v>-1</v>
      </c>
      <c r="DEH15">
        <f t="shared" ca="1" si="340"/>
        <v>-1</v>
      </c>
      <c r="DEI15">
        <f t="shared" ca="1" si="340"/>
        <v>-1</v>
      </c>
      <c r="DEJ15">
        <f t="shared" ca="1" si="340"/>
        <v>-1</v>
      </c>
      <c r="DEK15">
        <f t="shared" ca="1" si="340"/>
        <v>-1</v>
      </c>
      <c r="DEL15">
        <f t="shared" ca="1" si="340"/>
        <v>-1</v>
      </c>
      <c r="DEM15">
        <f t="shared" ca="1" si="340"/>
        <v>-1</v>
      </c>
      <c r="DEN15">
        <f t="shared" ca="1" si="340"/>
        <v>-1</v>
      </c>
      <c r="DEO15">
        <f t="shared" ca="1" si="340"/>
        <v>-1</v>
      </c>
      <c r="DEP15">
        <f t="shared" ca="1" si="340"/>
        <v>-1</v>
      </c>
      <c r="DEQ15">
        <f t="shared" ca="1" si="340"/>
        <v>-1</v>
      </c>
      <c r="DER15">
        <f t="shared" ca="1" si="340"/>
        <v>-1</v>
      </c>
      <c r="DES15">
        <f t="shared" ca="1" si="340"/>
        <v>-1</v>
      </c>
      <c r="DET15">
        <f t="shared" ca="1" si="340"/>
        <v>-1</v>
      </c>
      <c r="DEU15">
        <f t="shared" ca="1" si="340"/>
        <v>-1</v>
      </c>
      <c r="DEV15">
        <f t="shared" ca="1" si="340"/>
        <v>-1</v>
      </c>
      <c r="DEW15">
        <f t="shared" ca="1" si="340"/>
        <v>-1</v>
      </c>
      <c r="DEX15">
        <f t="shared" ca="1" si="340"/>
        <v>-1</v>
      </c>
      <c r="DEY15">
        <f t="shared" ca="1" si="340"/>
        <v>-1</v>
      </c>
      <c r="DEZ15">
        <f t="shared" ca="1" si="340"/>
        <v>-1</v>
      </c>
      <c r="DFA15">
        <f t="shared" ca="1" si="340"/>
        <v>-1</v>
      </c>
      <c r="DFB15">
        <f t="shared" ca="1" si="340"/>
        <v>-1</v>
      </c>
      <c r="DFC15">
        <f t="shared" ca="1" si="340"/>
        <v>-1</v>
      </c>
      <c r="DFD15">
        <f t="shared" ca="1" si="340"/>
        <v>-1</v>
      </c>
      <c r="DFE15">
        <f t="shared" ca="1" si="340"/>
        <v>-1</v>
      </c>
      <c r="DFF15">
        <f t="shared" ca="1" si="340"/>
        <v>-1</v>
      </c>
      <c r="DFG15">
        <f t="shared" ca="1" si="340"/>
        <v>-1</v>
      </c>
      <c r="DFH15">
        <f t="shared" ca="1" si="340"/>
        <v>-1</v>
      </c>
      <c r="DFI15">
        <f t="shared" ca="1" si="340"/>
        <v>-1</v>
      </c>
      <c r="DFJ15">
        <f t="shared" ca="1" si="340"/>
        <v>-1</v>
      </c>
      <c r="DFK15">
        <f t="shared" ca="1" si="340"/>
        <v>-1</v>
      </c>
      <c r="DFL15">
        <f t="shared" ca="1" si="340"/>
        <v>-1</v>
      </c>
      <c r="DFM15">
        <f t="shared" ca="1" si="340"/>
        <v>-1</v>
      </c>
      <c r="DFN15">
        <f t="shared" ca="1" si="340"/>
        <v>-1</v>
      </c>
      <c r="DFO15">
        <f t="shared" ca="1" si="340"/>
        <v>-1</v>
      </c>
      <c r="DFP15">
        <f t="shared" ca="1" si="340"/>
        <v>-1</v>
      </c>
      <c r="DFQ15">
        <f t="shared" ca="1" si="340"/>
        <v>-1</v>
      </c>
      <c r="DFR15">
        <f t="shared" ca="1" si="340"/>
        <v>-1</v>
      </c>
      <c r="DFS15">
        <f t="shared" ca="1" si="340"/>
        <v>-1</v>
      </c>
      <c r="DFT15">
        <f t="shared" ca="1" si="340"/>
        <v>-1</v>
      </c>
      <c r="DFU15">
        <f t="shared" ca="1" si="340"/>
        <v>-1</v>
      </c>
      <c r="DFV15">
        <f t="shared" ca="1" si="340"/>
        <v>-1</v>
      </c>
      <c r="DFW15">
        <f t="shared" ref="DFW15:DIH15" ca="1" si="341">IF((ROUND(DFW$7,1)-0.1)=ROUND(RDCYCLETIME_ns,1),0,IF(ROUND(DFW$7,1)=ROUND(RDCYCLETIME_ns,1),MAX($B10:$B16)+1,-1))</f>
        <v>-1</v>
      </c>
      <c r="DFX15">
        <f t="shared" ca="1" si="341"/>
        <v>-1</v>
      </c>
      <c r="DFY15">
        <f t="shared" ca="1" si="341"/>
        <v>-1</v>
      </c>
      <c r="DFZ15">
        <f t="shared" ca="1" si="341"/>
        <v>-1</v>
      </c>
      <c r="DGA15">
        <f t="shared" ca="1" si="341"/>
        <v>-1</v>
      </c>
      <c r="DGB15">
        <f t="shared" ca="1" si="341"/>
        <v>-1</v>
      </c>
      <c r="DGC15">
        <f t="shared" ca="1" si="341"/>
        <v>-1</v>
      </c>
      <c r="DGD15">
        <f t="shared" ca="1" si="341"/>
        <v>-1</v>
      </c>
      <c r="DGE15">
        <f t="shared" ca="1" si="341"/>
        <v>-1</v>
      </c>
      <c r="DGF15">
        <f t="shared" ca="1" si="341"/>
        <v>-1</v>
      </c>
      <c r="DGG15">
        <f t="shared" ca="1" si="341"/>
        <v>-1</v>
      </c>
      <c r="DGH15">
        <f t="shared" ca="1" si="341"/>
        <v>-1</v>
      </c>
      <c r="DGI15">
        <f t="shared" ca="1" si="341"/>
        <v>-1</v>
      </c>
      <c r="DGJ15">
        <f t="shared" ca="1" si="341"/>
        <v>-1</v>
      </c>
      <c r="DGK15">
        <f t="shared" ca="1" si="341"/>
        <v>-1</v>
      </c>
      <c r="DGL15">
        <f t="shared" ca="1" si="341"/>
        <v>-1</v>
      </c>
      <c r="DGM15">
        <f t="shared" ca="1" si="341"/>
        <v>-1</v>
      </c>
      <c r="DGN15">
        <f t="shared" ca="1" si="341"/>
        <v>-1</v>
      </c>
      <c r="DGO15">
        <f t="shared" ca="1" si="341"/>
        <v>-1</v>
      </c>
      <c r="DGP15">
        <f t="shared" ca="1" si="341"/>
        <v>-1</v>
      </c>
      <c r="DGQ15">
        <f t="shared" ca="1" si="341"/>
        <v>-1</v>
      </c>
      <c r="DGR15">
        <f t="shared" ca="1" si="341"/>
        <v>-1</v>
      </c>
      <c r="DGS15">
        <f t="shared" ca="1" si="341"/>
        <v>-1</v>
      </c>
      <c r="DGT15">
        <f t="shared" ca="1" si="341"/>
        <v>-1</v>
      </c>
      <c r="DGU15">
        <f t="shared" ca="1" si="341"/>
        <v>-1</v>
      </c>
      <c r="DGV15">
        <f t="shared" ca="1" si="341"/>
        <v>-1</v>
      </c>
      <c r="DGW15">
        <f t="shared" ca="1" si="341"/>
        <v>-1</v>
      </c>
      <c r="DGX15">
        <f t="shared" ca="1" si="341"/>
        <v>-1</v>
      </c>
      <c r="DGY15">
        <f t="shared" ca="1" si="341"/>
        <v>-1</v>
      </c>
      <c r="DGZ15">
        <f t="shared" ca="1" si="341"/>
        <v>-1</v>
      </c>
      <c r="DHA15">
        <f t="shared" ca="1" si="341"/>
        <v>-1</v>
      </c>
      <c r="DHB15">
        <f t="shared" ca="1" si="341"/>
        <v>-1</v>
      </c>
      <c r="DHC15">
        <f t="shared" ca="1" si="341"/>
        <v>-1</v>
      </c>
      <c r="DHD15">
        <f t="shared" ca="1" si="341"/>
        <v>-1</v>
      </c>
      <c r="DHE15">
        <f t="shared" ca="1" si="341"/>
        <v>-1</v>
      </c>
      <c r="DHF15">
        <f t="shared" ca="1" si="341"/>
        <v>-1</v>
      </c>
      <c r="DHG15">
        <f t="shared" ca="1" si="341"/>
        <v>-1</v>
      </c>
      <c r="DHH15">
        <f t="shared" ca="1" si="341"/>
        <v>-1</v>
      </c>
      <c r="DHI15">
        <f t="shared" ca="1" si="341"/>
        <v>-1</v>
      </c>
      <c r="DHJ15">
        <f t="shared" ca="1" si="341"/>
        <v>-1</v>
      </c>
      <c r="DHK15">
        <f t="shared" ca="1" si="341"/>
        <v>-1</v>
      </c>
      <c r="DHL15">
        <f t="shared" ca="1" si="341"/>
        <v>-1</v>
      </c>
      <c r="DHM15">
        <f t="shared" ca="1" si="341"/>
        <v>-1</v>
      </c>
      <c r="DHN15">
        <f t="shared" ca="1" si="341"/>
        <v>-1</v>
      </c>
      <c r="DHO15">
        <f t="shared" ca="1" si="341"/>
        <v>-1</v>
      </c>
      <c r="DHP15">
        <f t="shared" ca="1" si="341"/>
        <v>-1</v>
      </c>
      <c r="DHQ15">
        <f t="shared" ca="1" si="341"/>
        <v>-1</v>
      </c>
      <c r="DHR15">
        <f t="shared" ca="1" si="341"/>
        <v>-1</v>
      </c>
      <c r="DHS15">
        <f t="shared" ca="1" si="341"/>
        <v>-1</v>
      </c>
      <c r="DHT15">
        <f t="shared" ca="1" si="341"/>
        <v>-1</v>
      </c>
      <c r="DHU15">
        <f t="shared" ca="1" si="341"/>
        <v>-1</v>
      </c>
      <c r="DHV15">
        <f t="shared" ca="1" si="341"/>
        <v>-1</v>
      </c>
      <c r="DHW15">
        <f t="shared" ca="1" si="341"/>
        <v>-1</v>
      </c>
      <c r="DHX15">
        <f t="shared" ca="1" si="341"/>
        <v>-1</v>
      </c>
      <c r="DHY15">
        <f t="shared" ca="1" si="341"/>
        <v>-1</v>
      </c>
      <c r="DHZ15">
        <f t="shared" ca="1" si="341"/>
        <v>-1</v>
      </c>
      <c r="DIA15">
        <f t="shared" ca="1" si="341"/>
        <v>-1</v>
      </c>
      <c r="DIB15">
        <f t="shared" ca="1" si="341"/>
        <v>-1</v>
      </c>
      <c r="DIC15">
        <f t="shared" ca="1" si="341"/>
        <v>-1</v>
      </c>
      <c r="DID15">
        <f t="shared" ca="1" si="341"/>
        <v>-1</v>
      </c>
      <c r="DIE15">
        <f t="shared" ca="1" si="341"/>
        <v>-1</v>
      </c>
      <c r="DIF15">
        <f t="shared" ca="1" si="341"/>
        <v>-1</v>
      </c>
      <c r="DIG15">
        <f t="shared" ca="1" si="341"/>
        <v>-1</v>
      </c>
      <c r="DIH15">
        <f t="shared" ca="1" si="341"/>
        <v>-1</v>
      </c>
      <c r="DII15">
        <f t="shared" ref="DII15:DKT15" ca="1" si="342">IF((ROUND(DII$7,1)-0.1)=ROUND(RDCYCLETIME_ns,1),0,IF(ROUND(DII$7,1)=ROUND(RDCYCLETIME_ns,1),MAX($B10:$B16)+1,-1))</f>
        <v>-1</v>
      </c>
      <c r="DIJ15">
        <f t="shared" ca="1" si="342"/>
        <v>-1</v>
      </c>
      <c r="DIK15">
        <f t="shared" ca="1" si="342"/>
        <v>-1</v>
      </c>
      <c r="DIL15">
        <f t="shared" ca="1" si="342"/>
        <v>-1</v>
      </c>
      <c r="DIM15">
        <f t="shared" ca="1" si="342"/>
        <v>-1</v>
      </c>
      <c r="DIN15">
        <f t="shared" ca="1" si="342"/>
        <v>-1</v>
      </c>
      <c r="DIO15">
        <f t="shared" ca="1" si="342"/>
        <v>-1</v>
      </c>
      <c r="DIP15">
        <f t="shared" ca="1" si="342"/>
        <v>-1</v>
      </c>
      <c r="DIQ15">
        <f t="shared" ca="1" si="342"/>
        <v>-1</v>
      </c>
      <c r="DIR15">
        <f t="shared" ca="1" si="342"/>
        <v>-1</v>
      </c>
      <c r="DIS15">
        <f t="shared" ca="1" si="342"/>
        <v>-1</v>
      </c>
      <c r="DIT15">
        <f t="shared" ca="1" si="342"/>
        <v>-1</v>
      </c>
      <c r="DIU15">
        <f t="shared" ca="1" si="342"/>
        <v>-1</v>
      </c>
      <c r="DIV15">
        <f t="shared" ca="1" si="342"/>
        <v>-1</v>
      </c>
      <c r="DIW15">
        <f t="shared" ca="1" si="342"/>
        <v>-1</v>
      </c>
      <c r="DIX15">
        <f t="shared" ca="1" si="342"/>
        <v>-1</v>
      </c>
      <c r="DIY15">
        <f t="shared" ca="1" si="342"/>
        <v>-1</v>
      </c>
      <c r="DIZ15">
        <f t="shared" ca="1" si="342"/>
        <v>-1</v>
      </c>
      <c r="DJA15">
        <f t="shared" ca="1" si="342"/>
        <v>-1</v>
      </c>
      <c r="DJB15">
        <f t="shared" ca="1" si="342"/>
        <v>-1</v>
      </c>
      <c r="DJC15">
        <f t="shared" ca="1" si="342"/>
        <v>-1</v>
      </c>
      <c r="DJD15">
        <f t="shared" ca="1" si="342"/>
        <v>-1</v>
      </c>
      <c r="DJE15">
        <f t="shared" ca="1" si="342"/>
        <v>-1</v>
      </c>
      <c r="DJF15">
        <f t="shared" ca="1" si="342"/>
        <v>-1</v>
      </c>
      <c r="DJG15">
        <f t="shared" ca="1" si="342"/>
        <v>-1</v>
      </c>
      <c r="DJH15">
        <f t="shared" ca="1" si="342"/>
        <v>-1</v>
      </c>
      <c r="DJI15">
        <f t="shared" ca="1" si="342"/>
        <v>-1</v>
      </c>
      <c r="DJJ15">
        <f t="shared" ca="1" si="342"/>
        <v>-1</v>
      </c>
      <c r="DJK15">
        <f t="shared" ca="1" si="342"/>
        <v>-1</v>
      </c>
      <c r="DJL15">
        <f t="shared" ca="1" si="342"/>
        <v>-1</v>
      </c>
      <c r="DJM15">
        <f t="shared" ca="1" si="342"/>
        <v>-1</v>
      </c>
      <c r="DJN15">
        <f t="shared" ca="1" si="342"/>
        <v>-1</v>
      </c>
      <c r="DJO15">
        <f t="shared" ca="1" si="342"/>
        <v>-1</v>
      </c>
      <c r="DJP15">
        <f t="shared" ca="1" si="342"/>
        <v>-1</v>
      </c>
      <c r="DJQ15">
        <f t="shared" ca="1" si="342"/>
        <v>-1</v>
      </c>
      <c r="DJR15">
        <f t="shared" ca="1" si="342"/>
        <v>-1</v>
      </c>
      <c r="DJS15">
        <f t="shared" ca="1" si="342"/>
        <v>-1</v>
      </c>
      <c r="DJT15">
        <f t="shared" ca="1" si="342"/>
        <v>-1</v>
      </c>
      <c r="DJU15">
        <f t="shared" ca="1" si="342"/>
        <v>-1</v>
      </c>
      <c r="DJV15">
        <f t="shared" ca="1" si="342"/>
        <v>-1</v>
      </c>
      <c r="DJW15">
        <f t="shared" ca="1" si="342"/>
        <v>-1</v>
      </c>
      <c r="DJX15">
        <f t="shared" ca="1" si="342"/>
        <v>-1</v>
      </c>
      <c r="DJY15">
        <f t="shared" ca="1" si="342"/>
        <v>-1</v>
      </c>
      <c r="DJZ15">
        <f t="shared" ca="1" si="342"/>
        <v>-1</v>
      </c>
      <c r="DKA15">
        <f t="shared" ca="1" si="342"/>
        <v>-1</v>
      </c>
      <c r="DKB15">
        <f t="shared" ca="1" si="342"/>
        <v>-1</v>
      </c>
      <c r="DKC15">
        <f t="shared" ca="1" si="342"/>
        <v>-1</v>
      </c>
      <c r="DKD15">
        <f t="shared" ca="1" si="342"/>
        <v>-1</v>
      </c>
      <c r="DKE15">
        <f t="shared" ca="1" si="342"/>
        <v>-1</v>
      </c>
      <c r="DKF15">
        <f t="shared" ca="1" si="342"/>
        <v>-1</v>
      </c>
      <c r="DKG15">
        <f t="shared" ca="1" si="342"/>
        <v>-1</v>
      </c>
      <c r="DKH15">
        <f t="shared" ca="1" si="342"/>
        <v>-1</v>
      </c>
      <c r="DKI15">
        <f t="shared" ca="1" si="342"/>
        <v>-1</v>
      </c>
      <c r="DKJ15">
        <f t="shared" ca="1" si="342"/>
        <v>-1</v>
      </c>
      <c r="DKK15">
        <f t="shared" ca="1" si="342"/>
        <v>-1</v>
      </c>
      <c r="DKL15">
        <f t="shared" ca="1" si="342"/>
        <v>-1</v>
      </c>
      <c r="DKM15">
        <f t="shared" ca="1" si="342"/>
        <v>-1</v>
      </c>
      <c r="DKN15">
        <f t="shared" ca="1" si="342"/>
        <v>-1</v>
      </c>
      <c r="DKO15">
        <f t="shared" ca="1" si="342"/>
        <v>-1</v>
      </c>
      <c r="DKP15">
        <f t="shared" ca="1" si="342"/>
        <v>-1</v>
      </c>
      <c r="DKQ15">
        <f t="shared" ca="1" si="342"/>
        <v>-1</v>
      </c>
      <c r="DKR15">
        <f t="shared" ca="1" si="342"/>
        <v>-1</v>
      </c>
      <c r="DKS15">
        <f t="shared" ca="1" si="342"/>
        <v>-1</v>
      </c>
      <c r="DKT15">
        <f t="shared" ca="1" si="342"/>
        <v>-1</v>
      </c>
      <c r="DKU15">
        <f t="shared" ref="DKU15:DNF15" ca="1" si="343">IF((ROUND(DKU$7,1)-0.1)=ROUND(RDCYCLETIME_ns,1),0,IF(ROUND(DKU$7,1)=ROUND(RDCYCLETIME_ns,1),MAX($B10:$B16)+1,-1))</f>
        <v>-1</v>
      </c>
      <c r="DKV15">
        <f t="shared" ca="1" si="343"/>
        <v>-1</v>
      </c>
      <c r="DKW15">
        <f t="shared" ca="1" si="343"/>
        <v>-1</v>
      </c>
      <c r="DKX15">
        <f t="shared" ca="1" si="343"/>
        <v>-1</v>
      </c>
      <c r="DKY15">
        <f t="shared" ca="1" si="343"/>
        <v>-1</v>
      </c>
      <c r="DKZ15">
        <f t="shared" ca="1" si="343"/>
        <v>-1</v>
      </c>
      <c r="DLA15">
        <f t="shared" ca="1" si="343"/>
        <v>-1</v>
      </c>
      <c r="DLB15">
        <f t="shared" ca="1" si="343"/>
        <v>-1</v>
      </c>
      <c r="DLC15">
        <f t="shared" ca="1" si="343"/>
        <v>-1</v>
      </c>
      <c r="DLD15">
        <f t="shared" ca="1" si="343"/>
        <v>-1</v>
      </c>
      <c r="DLE15">
        <f t="shared" ca="1" si="343"/>
        <v>-1</v>
      </c>
      <c r="DLF15">
        <f t="shared" ca="1" si="343"/>
        <v>-1</v>
      </c>
      <c r="DLG15">
        <f t="shared" ca="1" si="343"/>
        <v>-1</v>
      </c>
      <c r="DLH15">
        <f t="shared" ca="1" si="343"/>
        <v>-1</v>
      </c>
      <c r="DLI15">
        <f t="shared" ca="1" si="343"/>
        <v>-1</v>
      </c>
      <c r="DLJ15">
        <f t="shared" ca="1" si="343"/>
        <v>-1</v>
      </c>
      <c r="DLK15">
        <f t="shared" ca="1" si="343"/>
        <v>-1</v>
      </c>
      <c r="DLL15">
        <f t="shared" ca="1" si="343"/>
        <v>-1</v>
      </c>
      <c r="DLM15">
        <f t="shared" ca="1" si="343"/>
        <v>-1</v>
      </c>
      <c r="DLN15">
        <f t="shared" ca="1" si="343"/>
        <v>-1</v>
      </c>
      <c r="DLO15">
        <f t="shared" ca="1" si="343"/>
        <v>-1</v>
      </c>
      <c r="DLP15">
        <f t="shared" ca="1" si="343"/>
        <v>-1</v>
      </c>
      <c r="DLQ15">
        <f t="shared" ca="1" si="343"/>
        <v>-1</v>
      </c>
      <c r="DLR15">
        <f t="shared" ca="1" si="343"/>
        <v>-1</v>
      </c>
      <c r="DLS15">
        <f t="shared" ca="1" si="343"/>
        <v>-1</v>
      </c>
      <c r="DLT15">
        <f t="shared" ca="1" si="343"/>
        <v>-1</v>
      </c>
      <c r="DLU15">
        <f t="shared" ca="1" si="343"/>
        <v>-1</v>
      </c>
      <c r="DLV15">
        <f t="shared" ca="1" si="343"/>
        <v>-1</v>
      </c>
      <c r="DLW15">
        <f t="shared" ca="1" si="343"/>
        <v>-1</v>
      </c>
      <c r="DLX15">
        <f t="shared" ca="1" si="343"/>
        <v>-1</v>
      </c>
      <c r="DLY15">
        <f t="shared" ca="1" si="343"/>
        <v>-1</v>
      </c>
      <c r="DLZ15">
        <f t="shared" ca="1" si="343"/>
        <v>-1</v>
      </c>
      <c r="DMA15">
        <f t="shared" ca="1" si="343"/>
        <v>-1</v>
      </c>
      <c r="DMB15">
        <f t="shared" ca="1" si="343"/>
        <v>-1</v>
      </c>
      <c r="DMC15">
        <f t="shared" ca="1" si="343"/>
        <v>-1</v>
      </c>
      <c r="DMD15">
        <f t="shared" ca="1" si="343"/>
        <v>-1</v>
      </c>
      <c r="DME15">
        <f t="shared" ca="1" si="343"/>
        <v>-1</v>
      </c>
      <c r="DMF15">
        <f t="shared" ca="1" si="343"/>
        <v>-1</v>
      </c>
      <c r="DMG15">
        <f t="shared" ca="1" si="343"/>
        <v>-1</v>
      </c>
      <c r="DMH15">
        <f t="shared" ca="1" si="343"/>
        <v>-1</v>
      </c>
      <c r="DMI15">
        <f t="shared" ca="1" si="343"/>
        <v>-1</v>
      </c>
      <c r="DMJ15">
        <f t="shared" ca="1" si="343"/>
        <v>-1</v>
      </c>
      <c r="DMK15">
        <f t="shared" ca="1" si="343"/>
        <v>-1</v>
      </c>
      <c r="DML15">
        <f t="shared" ca="1" si="343"/>
        <v>-1</v>
      </c>
      <c r="DMM15">
        <f t="shared" ca="1" si="343"/>
        <v>-1</v>
      </c>
      <c r="DMN15">
        <f t="shared" ca="1" si="343"/>
        <v>-1</v>
      </c>
      <c r="DMO15">
        <f t="shared" ca="1" si="343"/>
        <v>-1</v>
      </c>
      <c r="DMP15">
        <f t="shared" ca="1" si="343"/>
        <v>-1</v>
      </c>
      <c r="DMQ15">
        <f t="shared" ca="1" si="343"/>
        <v>-1</v>
      </c>
      <c r="DMR15">
        <f t="shared" ca="1" si="343"/>
        <v>-1</v>
      </c>
      <c r="DMS15">
        <f t="shared" ca="1" si="343"/>
        <v>-1</v>
      </c>
      <c r="DMT15">
        <f t="shared" ca="1" si="343"/>
        <v>-1</v>
      </c>
      <c r="DMU15">
        <f t="shared" ca="1" si="343"/>
        <v>-1</v>
      </c>
      <c r="DMV15">
        <f t="shared" ca="1" si="343"/>
        <v>-1</v>
      </c>
      <c r="DMW15">
        <f t="shared" ca="1" si="343"/>
        <v>-1</v>
      </c>
      <c r="DMX15">
        <f t="shared" ca="1" si="343"/>
        <v>-1</v>
      </c>
      <c r="DMY15">
        <f t="shared" ca="1" si="343"/>
        <v>-1</v>
      </c>
      <c r="DMZ15">
        <f t="shared" ca="1" si="343"/>
        <v>-1</v>
      </c>
      <c r="DNA15">
        <f t="shared" ca="1" si="343"/>
        <v>-1</v>
      </c>
      <c r="DNB15">
        <f t="shared" ca="1" si="343"/>
        <v>-1</v>
      </c>
      <c r="DNC15">
        <f t="shared" ca="1" si="343"/>
        <v>-1</v>
      </c>
      <c r="DND15">
        <f t="shared" ca="1" si="343"/>
        <v>-1</v>
      </c>
      <c r="DNE15">
        <f t="shared" ca="1" si="343"/>
        <v>-1</v>
      </c>
      <c r="DNF15">
        <f t="shared" ca="1" si="343"/>
        <v>-1</v>
      </c>
      <c r="DNG15">
        <f t="shared" ref="DNG15:DOK15" ca="1" si="344">IF((ROUND(DNG$7,1)-0.1)=ROUND(RDCYCLETIME_ns,1),0,IF(ROUND(DNG$7,1)=ROUND(RDCYCLETIME_ns,1),MAX($B10:$B16)+1,-1))</f>
        <v>-1</v>
      </c>
      <c r="DNH15">
        <f t="shared" ca="1" si="344"/>
        <v>-1</v>
      </c>
      <c r="DNI15">
        <f t="shared" ca="1" si="344"/>
        <v>-1</v>
      </c>
      <c r="DNJ15">
        <f t="shared" ca="1" si="344"/>
        <v>-1</v>
      </c>
      <c r="DNK15">
        <f t="shared" ca="1" si="344"/>
        <v>-1</v>
      </c>
      <c r="DNL15">
        <f t="shared" ca="1" si="344"/>
        <v>-1</v>
      </c>
      <c r="DNM15">
        <f t="shared" ca="1" si="344"/>
        <v>-1</v>
      </c>
      <c r="DNN15">
        <f t="shared" ca="1" si="344"/>
        <v>-1</v>
      </c>
      <c r="DNO15">
        <f t="shared" ca="1" si="344"/>
        <v>-1</v>
      </c>
      <c r="DNP15">
        <f t="shared" ca="1" si="344"/>
        <v>-1</v>
      </c>
      <c r="DNQ15">
        <f t="shared" ca="1" si="344"/>
        <v>-1</v>
      </c>
      <c r="DNR15">
        <f t="shared" ca="1" si="344"/>
        <v>-1</v>
      </c>
      <c r="DNS15">
        <f t="shared" ca="1" si="344"/>
        <v>-1</v>
      </c>
      <c r="DNT15">
        <f t="shared" ca="1" si="344"/>
        <v>-1</v>
      </c>
      <c r="DNU15">
        <f t="shared" ca="1" si="344"/>
        <v>-1</v>
      </c>
      <c r="DNV15">
        <f t="shared" ca="1" si="344"/>
        <v>-1</v>
      </c>
      <c r="DNW15">
        <f t="shared" ca="1" si="344"/>
        <v>-1</v>
      </c>
      <c r="DNX15">
        <f t="shared" ca="1" si="344"/>
        <v>-1</v>
      </c>
      <c r="DNY15">
        <f t="shared" ca="1" si="344"/>
        <v>-1</v>
      </c>
      <c r="DNZ15">
        <f t="shared" ca="1" si="344"/>
        <v>-1</v>
      </c>
      <c r="DOA15">
        <f t="shared" ca="1" si="344"/>
        <v>-1</v>
      </c>
      <c r="DOB15">
        <f t="shared" ca="1" si="344"/>
        <v>-1</v>
      </c>
      <c r="DOC15">
        <f t="shared" ca="1" si="344"/>
        <v>-1</v>
      </c>
      <c r="DOD15">
        <f t="shared" ca="1" si="344"/>
        <v>-1</v>
      </c>
      <c r="DOE15">
        <f t="shared" ca="1" si="344"/>
        <v>-1</v>
      </c>
      <c r="DOF15">
        <f t="shared" ca="1" si="344"/>
        <v>-1</v>
      </c>
      <c r="DOG15">
        <f t="shared" ca="1" si="344"/>
        <v>-1</v>
      </c>
      <c r="DOH15">
        <f t="shared" ca="1" si="344"/>
        <v>-1</v>
      </c>
      <c r="DOI15">
        <f t="shared" ca="1" si="344"/>
        <v>-1</v>
      </c>
      <c r="DOJ15">
        <f t="shared" ca="1" si="344"/>
        <v>-1</v>
      </c>
      <c r="DOK15">
        <f t="shared" ca="1" si="344"/>
        <v>-1</v>
      </c>
    </row>
    <row r="16" spans="1:16384">
      <c r="A16" t="s">
        <v>425</v>
      </c>
      <c r="B16">
        <v>0</v>
      </c>
      <c r="C16">
        <f t="shared" ref="C16:BN16" ca="1" si="345">IF((ROUND(C$7,1)-0.1)=ROUND(RDACCESSTIME_ns,1),0,IF(ROUND(C$7,1)=ROUND(RDACCESSTIME_ns,1),MAX($B10:$B16)+1,-1))</f>
        <v>-1</v>
      </c>
      <c r="D16">
        <f t="shared" ca="1" si="345"/>
        <v>-1</v>
      </c>
      <c r="E16">
        <f t="shared" ca="1" si="345"/>
        <v>-1</v>
      </c>
      <c r="F16">
        <f t="shared" ca="1" si="345"/>
        <v>-1</v>
      </c>
      <c r="G16">
        <f t="shared" ca="1" si="345"/>
        <v>-1</v>
      </c>
      <c r="H16">
        <f t="shared" ca="1" si="345"/>
        <v>-1</v>
      </c>
      <c r="I16">
        <f t="shared" ca="1" si="345"/>
        <v>-1</v>
      </c>
      <c r="J16">
        <f t="shared" ca="1" si="345"/>
        <v>-1</v>
      </c>
      <c r="K16">
        <f t="shared" ca="1" si="345"/>
        <v>-1</v>
      </c>
      <c r="L16">
        <f t="shared" ca="1" si="345"/>
        <v>-1</v>
      </c>
      <c r="M16">
        <f t="shared" ca="1" si="345"/>
        <v>-1</v>
      </c>
      <c r="N16">
        <f t="shared" ca="1" si="345"/>
        <v>-1</v>
      </c>
      <c r="O16">
        <f t="shared" ca="1" si="345"/>
        <v>-1</v>
      </c>
      <c r="P16">
        <f t="shared" ca="1" si="345"/>
        <v>-1</v>
      </c>
      <c r="Q16">
        <f t="shared" ca="1" si="345"/>
        <v>-1</v>
      </c>
      <c r="R16">
        <f t="shared" ca="1" si="345"/>
        <v>-1</v>
      </c>
      <c r="S16">
        <f t="shared" ca="1" si="345"/>
        <v>-1</v>
      </c>
      <c r="T16">
        <f t="shared" ca="1" si="345"/>
        <v>-1</v>
      </c>
      <c r="U16">
        <f t="shared" ca="1" si="345"/>
        <v>-1</v>
      </c>
      <c r="V16">
        <f t="shared" ca="1" si="345"/>
        <v>-1</v>
      </c>
      <c r="W16">
        <f t="shared" ca="1" si="345"/>
        <v>-1</v>
      </c>
      <c r="X16">
        <f t="shared" ca="1" si="345"/>
        <v>-1</v>
      </c>
      <c r="Y16">
        <f t="shared" ca="1" si="345"/>
        <v>-1</v>
      </c>
      <c r="Z16">
        <f t="shared" ca="1" si="345"/>
        <v>-1</v>
      </c>
      <c r="AA16">
        <f t="shared" ca="1" si="345"/>
        <v>-1</v>
      </c>
      <c r="AB16">
        <f t="shared" ca="1" si="345"/>
        <v>-1</v>
      </c>
      <c r="AC16">
        <f t="shared" ca="1" si="345"/>
        <v>-1</v>
      </c>
      <c r="AD16">
        <f t="shared" ca="1" si="345"/>
        <v>-1</v>
      </c>
      <c r="AE16">
        <f t="shared" ca="1" si="345"/>
        <v>-1</v>
      </c>
      <c r="AF16">
        <f t="shared" ca="1" si="345"/>
        <v>-1</v>
      </c>
      <c r="AG16">
        <f t="shared" ca="1" si="345"/>
        <v>-1</v>
      </c>
      <c r="AH16">
        <f t="shared" ca="1" si="345"/>
        <v>-1</v>
      </c>
      <c r="AI16">
        <f t="shared" ca="1" si="345"/>
        <v>-1</v>
      </c>
      <c r="AJ16">
        <f t="shared" ca="1" si="345"/>
        <v>-1</v>
      </c>
      <c r="AK16">
        <f t="shared" ca="1" si="345"/>
        <v>-1</v>
      </c>
      <c r="AL16">
        <f t="shared" ca="1" si="345"/>
        <v>-1</v>
      </c>
      <c r="AM16">
        <f t="shared" ca="1" si="345"/>
        <v>-1</v>
      </c>
      <c r="AN16">
        <f t="shared" ca="1" si="345"/>
        <v>-1</v>
      </c>
      <c r="AO16">
        <f t="shared" ca="1" si="345"/>
        <v>-1</v>
      </c>
      <c r="AP16">
        <f t="shared" ca="1" si="345"/>
        <v>-1</v>
      </c>
      <c r="AQ16">
        <f t="shared" ca="1" si="345"/>
        <v>-1</v>
      </c>
      <c r="AR16">
        <f t="shared" ca="1" si="345"/>
        <v>-1</v>
      </c>
      <c r="AS16">
        <f t="shared" ca="1" si="345"/>
        <v>-1</v>
      </c>
      <c r="AT16">
        <f t="shared" ca="1" si="345"/>
        <v>-1</v>
      </c>
      <c r="AU16">
        <f t="shared" ca="1" si="345"/>
        <v>-1</v>
      </c>
      <c r="AV16">
        <f t="shared" ca="1" si="345"/>
        <v>-1</v>
      </c>
      <c r="AW16">
        <f t="shared" ca="1" si="345"/>
        <v>-1</v>
      </c>
      <c r="AX16">
        <f t="shared" ca="1" si="345"/>
        <v>-1</v>
      </c>
      <c r="AY16">
        <f t="shared" ca="1" si="345"/>
        <v>-1</v>
      </c>
      <c r="AZ16">
        <f t="shared" ca="1" si="345"/>
        <v>-1</v>
      </c>
      <c r="BA16">
        <f t="shared" ca="1" si="345"/>
        <v>-1</v>
      </c>
      <c r="BB16">
        <f t="shared" ca="1" si="345"/>
        <v>-1</v>
      </c>
      <c r="BC16">
        <f t="shared" ca="1" si="345"/>
        <v>-1</v>
      </c>
      <c r="BD16">
        <f t="shared" ca="1" si="345"/>
        <v>-1</v>
      </c>
      <c r="BE16">
        <f t="shared" ca="1" si="345"/>
        <v>-1</v>
      </c>
      <c r="BF16">
        <f t="shared" ca="1" si="345"/>
        <v>-1</v>
      </c>
      <c r="BG16">
        <f t="shared" ca="1" si="345"/>
        <v>-1</v>
      </c>
      <c r="BH16">
        <f t="shared" ca="1" si="345"/>
        <v>-1</v>
      </c>
      <c r="BI16">
        <f t="shared" ca="1" si="345"/>
        <v>-1</v>
      </c>
      <c r="BJ16">
        <f t="shared" ca="1" si="345"/>
        <v>-1</v>
      </c>
      <c r="BK16">
        <f t="shared" ca="1" si="345"/>
        <v>-1</v>
      </c>
      <c r="BL16">
        <f t="shared" ca="1" si="345"/>
        <v>-1</v>
      </c>
      <c r="BM16">
        <f t="shared" ca="1" si="345"/>
        <v>-1</v>
      </c>
      <c r="BN16">
        <f t="shared" ca="1" si="345"/>
        <v>-1</v>
      </c>
      <c r="BO16">
        <f t="shared" ref="BO16:DZ16" ca="1" si="346">IF((ROUND(BO$7,1)-0.1)=ROUND(RDACCESSTIME_ns,1),0,IF(ROUND(BO$7,1)=ROUND(RDACCESSTIME_ns,1),MAX($B10:$B16)+1,-1))</f>
        <v>-1</v>
      </c>
      <c r="BP16">
        <f t="shared" ca="1" si="346"/>
        <v>-1</v>
      </c>
      <c r="BQ16">
        <f t="shared" ca="1" si="346"/>
        <v>-1</v>
      </c>
      <c r="BR16">
        <f t="shared" ca="1" si="346"/>
        <v>-1</v>
      </c>
      <c r="BS16">
        <f t="shared" ca="1" si="346"/>
        <v>-1</v>
      </c>
      <c r="BT16">
        <f t="shared" ca="1" si="346"/>
        <v>-1</v>
      </c>
      <c r="BU16">
        <f t="shared" ca="1" si="346"/>
        <v>-1</v>
      </c>
      <c r="BV16">
        <f t="shared" ca="1" si="346"/>
        <v>-1</v>
      </c>
      <c r="BW16">
        <f t="shared" ca="1" si="346"/>
        <v>-1</v>
      </c>
      <c r="BX16">
        <f t="shared" ca="1" si="346"/>
        <v>-1</v>
      </c>
      <c r="BY16">
        <f t="shared" ca="1" si="346"/>
        <v>-1</v>
      </c>
      <c r="BZ16">
        <f t="shared" ca="1" si="346"/>
        <v>-1</v>
      </c>
      <c r="CA16">
        <f t="shared" ca="1" si="346"/>
        <v>-1</v>
      </c>
      <c r="CB16">
        <f t="shared" ca="1" si="346"/>
        <v>-1</v>
      </c>
      <c r="CC16">
        <f t="shared" ca="1" si="346"/>
        <v>-1</v>
      </c>
      <c r="CD16">
        <f t="shared" ca="1" si="346"/>
        <v>-1</v>
      </c>
      <c r="CE16">
        <f t="shared" ca="1" si="346"/>
        <v>-1</v>
      </c>
      <c r="CF16">
        <f t="shared" ca="1" si="346"/>
        <v>-1</v>
      </c>
      <c r="CG16">
        <f t="shared" ca="1" si="346"/>
        <v>-1</v>
      </c>
      <c r="CH16">
        <f t="shared" ca="1" si="346"/>
        <v>-1</v>
      </c>
      <c r="CI16">
        <f t="shared" ca="1" si="346"/>
        <v>-1</v>
      </c>
      <c r="CJ16">
        <f t="shared" ca="1" si="346"/>
        <v>-1</v>
      </c>
      <c r="CK16">
        <f t="shared" ca="1" si="346"/>
        <v>-1</v>
      </c>
      <c r="CL16">
        <f t="shared" ca="1" si="346"/>
        <v>-1</v>
      </c>
      <c r="CM16">
        <f t="shared" ca="1" si="346"/>
        <v>-1</v>
      </c>
      <c r="CN16">
        <f t="shared" ca="1" si="346"/>
        <v>-1</v>
      </c>
      <c r="CO16">
        <f t="shared" ca="1" si="346"/>
        <v>-1</v>
      </c>
      <c r="CP16">
        <f t="shared" ca="1" si="346"/>
        <v>-1</v>
      </c>
      <c r="CQ16">
        <f t="shared" ca="1" si="346"/>
        <v>-1</v>
      </c>
      <c r="CR16">
        <f t="shared" ca="1" si="346"/>
        <v>-1</v>
      </c>
      <c r="CS16">
        <f t="shared" ca="1" si="346"/>
        <v>-1</v>
      </c>
      <c r="CT16">
        <f t="shared" ca="1" si="346"/>
        <v>-1</v>
      </c>
      <c r="CU16">
        <f t="shared" ca="1" si="346"/>
        <v>-1</v>
      </c>
      <c r="CV16">
        <f t="shared" ca="1" si="346"/>
        <v>-1</v>
      </c>
      <c r="CW16">
        <f t="shared" ca="1" si="346"/>
        <v>-1</v>
      </c>
      <c r="CX16">
        <f t="shared" ca="1" si="346"/>
        <v>-1</v>
      </c>
      <c r="CY16">
        <f t="shared" ca="1" si="346"/>
        <v>-1</v>
      </c>
      <c r="CZ16">
        <f t="shared" ca="1" si="346"/>
        <v>-1</v>
      </c>
      <c r="DA16">
        <f t="shared" ca="1" si="346"/>
        <v>-1</v>
      </c>
      <c r="DB16">
        <f t="shared" ca="1" si="346"/>
        <v>-1</v>
      </c>
      <c r="DC16">
        <f t="shared" ca="1" si="346"/>
        <v>-1</v>
      </c>
      <c r="DD16">
        <f t="shared" ca="1" si="346"/>
        <v>-1</v>
      </c>
      <c r="DE16">
        <f t="shared" ca="1" si="346"/>
        <v>-1</v>
      </c>
      <c r="DF16">
        <f t="shared" ca="1" si="346"/>
        <v>-1</v>
      </c>
      <c r="DG16">
        <f t="shared" ca="1" si="346"/>
        <v>-1</v>
      </c>
      <c r="DH16">
        <f t="shared" ca="1" si="346"/>
        <v>-1</v>
      </c>
      <c r="DI16">
        <f t="shared" ca="1" si="346"/>
        <v>-1</v>
      </c>
      <c r="DJ16">
        <f t="shared" ca="1" si="346"/>
        <v>-1</v>
      </c>
      <c r="DK16">
        <f t="shared" ca="1" si="346"/>
        <v>-1</v>
      </c>
      <c r="DL16">
        <f t="shared" ca="1" si="346"/>
        <v>-1</v>
      </c>
      <c r="DM16">
        <f t="shared" ca="1" si="346"/>
        <v>-1</v>
      </c>
      <c r="DN16">
        <f t="shared" ca="1" si="346"/>
        <v>-1</v>
      </c>
      <c r="DO16">
        <f t="shared" ca="1" si="346"/>
        <v>-1</v>
      </c>
      <c r="DP16">
        <f t="shared" ca="1" si="346"/>
        <v>-1</v>
      </c>
      <c r="DQ16">
        <f t="shared" ca="1" si="346"/>
        <v>-1</v>
      </c>
      <c r="DR16">
        <f t="shared" ca="1" si="346"/>
        <v>-1</v>
      </c>
      <c r="DS16">
        <f t="shared" ca="1" si="346"/>
        <v>-1</v>
      </c>
      <c r="DT16">
        <f t="shared" ca="1" si="346"/>
        <v>-1</v>
      </c>
      <c r="DU16">
        <f t="shared" ca="1" si="346"/>
        <v>-1</v>
      </c>
      <c r="DV16">
        <f t="shared" ca="1" si="346"/>
        <v>-1</v>
      </c>
      <c r="DW16">
        <f t="shared" ca="1" si="346"/>
        <v>-1</v>
      </c>
      <c r="DX16">
        <f t="shared" ca="1" si="346"/>
        <v>-1</v>
      </c>
      <c r="DY16">
        <f t="shared" ca="1" si="346"/>
        <v>-1</v>
      </c>
      <c r="DZ16">
        <f t="shared" ca="1" si="346"/>
        <v>-1</v>
      </c>
      <c r="EA16">
        <f t="shared" ref="EA16:GL16" ca="1" si="347">IF((ROUND(EA$7,1)-0.1)=ROUND(RDACCESSTIME_ns,1),0,IF(ROUND(EA$7,1)=ROUND(RDACCESSTIME_ns,1),MAX($B10:$B16)+1,-1))</f>
        <v>-1</v>
      </c>
      <c r="EB16">
        <f t="shared" ca="1" si="347"/>
        <v>-1</v>
      </c>
      <c r="EC16">
        <f t="shared" ca="1" si="347"/>
        <v>-1</v>
      </c>
      <c r="ED16">
        <f t="shared" ca="1" si="347"/>
        <v>-1</v>
      </c>
      <c r="EE16">
        <f t="shared" ca="1" si="347"/>
        <v>-1</v>
      </c>
      <c r="EF16">
        <f t="shared" ca="1" si="347"/>
        <v>-1</v>
      </c>
      <c r="EG16">
        <f t="shared" ca="1" si="347"/>
        <v>-1</v>
      </c>
      <c r="EH16">
        <f t="shared" ca="1" si="347"/>
        <v>-1</v>
      </c>
      <c r="EI16">
        <f t="shared" ca="1" si="347"/>
        <v>-1</v>
      </c>
      <c r="EJ16">
        <f t="shared" ca="1" si="347"/>
        <v>-1</v>
      </c>
      <c r="EK16">
        <f t="shared" ca="1" si="347"/>
        <v>-1</v>
      </c>
      <c r="EL16">
        <f t="shared" ca="1" si="347"/>
        <v>-1</v>
      </c>
      <c r="EM16">
        <f t="shared" ca="1" si="347"/>
        <v>-1</v>
      </c>
      <c r="EN16">
        <f t="shared" ca="1" si="347"/>
        <v>-1</v>
      </c>
      <c r="EO16">
        <f t="shared" ca="1" si="347"/>
        <v>-1</v>
      </c>
      <c r="EP16">
        <f t="shared" ca="1" si="347"/>
        <v>-1</v>
      </c>
      <c r="EQ16">
        <f t="shared" ca="1" si="347"/>
        <v>-1</v>
      </c>
      <c r="ER16">
        <f t="shared" ca="1" si="347"/>
        <v>-1</v>
      </c>
      <c r="ES16">
        <f t="shared" ca="1" si="347"/>
        <v>-1</v>
      </c>
      <c r="ET16">
        <f t="shared" ca="1" si="347"/>
        <v>-1</v>
      </c>
      <c r="EU16">
        <f t="shared" ca="1" si="347"/>
        <v>-1</v>
      </c>
      <c r="EV16">
        <f t="shared" ca="1" si="347"/>
        <v>-1</v>
      </c>
      <c r="EW16">
        <f t="shared" ca="1" si="347"/>
        <v>-1</v>
      </c>
      <c r="EX16">
        <f t="shared" ca="1" si="347"/>
        <v>-1</v>
      </c>
      <c r="EY16">
        <f t="shared" ca="1" si="347"/>
        <v>-1</v>
      </c>
      <c r="EZ16">
        <f t="shared" ca="1" si="347"/>
        <v>-1</v>
      </c>
      <c r="FA16">
        <f t="shared" ca="1" si="347"/>
        <v>-1</v>
      </c>
      <c r="FB16">
        <f t="shared" ca="1" si="347"/>
        <v>-1</v>
      </c>
      <c r="FC16">
        <f t="shared" ca="1" si="347"/>
        <v>-1</v>
      </c>
      <c r="FD16">
        <f t="shared" ca="1" si="347"/>
        <v>-1</v>
      </c>
      <c r="FE16">
        <f t="shared" ca="1" si="347"/>
        <v>-1</v>
      </c>
      <c r="FF16">
        <f t="shared" ca="1" si="347"/>
        <v>-1</v>
      </c>
      <c r="FG16">
        <f t="shared" ca="1" si="347"/>
        <v>-1</v>
      </c>
      <c r="FH16">
        <f t="shared" ca="1" si="347"/>
        <v>-1</v>
      </c>
      <c r="FI16">
        <f t="shared" ca="1" si="347"/>
        <v>-1</v>
      </c>
      <c r="FJ16">
        <f t="shared" ca="1" si="347"/>
        <v>-1</v>
      </c>
      <c r="FK16">
        <f t="shared" ca="1" si="347"/>
        <v>-1</v>
      </c>
      <c r="FL16">
        <f t="shared" ca="1" si="347"/>
        <v>-1</v>
      </c>
      <c r="FM16">
        <f t="shared" ca="1" si="347"/>
        <v>-1</v>
      </c>
      <c r="FN16">
        <f t="shared" ca="1" si="347"/>
        <v>-1</v>
      </c>
      <c r="FO16">
        <f t="shared" ca="1" si="347"/>
        <v>-1</v>
      </c>
      <c r="FP16">
        <f t="shared" ca="1" si="347"/>
        <v>-1</v>
      </c>
      <c r="FQ16">
        <f t="shared" ca="1" si="347"/>
        <v>-1</v>
      </c>
      <c r="FR16">
        <f t="shared" ca="1" si="347"/>
        <v>-1</v>
      </c>
      <c r="FS16">
        <f t="shared" ca="1" si="347"/>
        <v>-1</v>
      </c>
      <c r="FT16">
        <f t="shared" ca="1" si="347"/>
        <v>-1</v>
      </c>
      <c r="FU16">
        <f t="shared" ca="1" si="347"/>
        <v>-1</v>
      </c>
      <c r="FV16">
        <f t="shared" ca="1" si="347"/>
        <v>-1</v>
      </c>
      <c r="FW16">
        <f t="shared" ca="1" si="347"/>
        <v>-1</v>
      </c>
      <c r="FX16">
        <f t="shared" ca="1" si="347"/>
        <v>-1</v>
      </c>
      <c r="FY16">
        <f t="shared" ca="1" si="347"/>
        <v>-1</v>
      </c>
      <c r="FZ16">
        <f t="shared" ca="1" si="347"/>
        <v>-1</v>
      </c>
      <c r="GA16">
        <f t="shared" ca="1" si="347"/>
        <v>-1</v>
      </c>
      <c r="GB16">
        <f t="shared" ca="1" si="347"/>
        <v>-1</v>
      </c>
      <c r="GC16">
        <f t="shared" ca="1" si="347"/>
        <v>-1</v>
      </c>
      <c r="GD16">
        <f t="shared" ca="1" si="347"/>
        <v>-1</v>
      </c>
      <c r="GE16">
        <f t="shared" ca="1" si="347"/>
        <v>-1</v>
      </c>
      <c r="GF16">
        <f t="shared" ca="1" si="347"/>
        <v>-1</v>
      </c>
      <c r="GG16">
        <f t="shared" ca="1" si="347"/>
        <v>-1</v>
      </c>
      <c r="GH16">
        <f t="shared" ca="1" si="347"/>
        <v>-1</v>
      </c>
      <c r="GI16">
        <f t="shared" ca="1" si="347"/>
        <v>-1</v>
      </c>
      <c r="GJ16">
        <f t="shared" ca="1" si="347"/>
        <v>-1</v>
      </c>
      <c r="GK16">
        <f t="shared" ca="1" si="347"/>
        <v>-1</v>
      </c>
      <c r="GL16">
        <f t="shared" ca="1" si="347"/>
        <v>-1</v>
      </c>
      <c r="GM16">
        <f t="shared" ref="GM16:IX16" ca="1" si="348">IF((ROUND(GM$7,1)-0.1)=ROUND(RDACCESSTIME_ns,1),0,IF(ROUND(GM$7,1)=ROUND(RDACCESSTIME_ns,1),MAX($B10:$B16)+1,-1))</f>
        <v>-1</v>
      </c>
      <c r="GN16">
        <f t="shared" ca="1" si="348"/>
        <v>-1</v>
      </c>
      <c r="GO16">
        <f t="shared" ca="1" si="348"/>
        <v>-1</v>
      </c>
      <c r="GP16">
        <f t="shared" ca="1" si="348"/>
        <v>-1</v>
      </c>
      <c r="GQ16">
        <f t="shared" ca="1" si="348"/>
        <v>-1</v>
      </c>
      <c r="GR16">
        <f t="shared" ca="1" si="348"/>
        <v>-1</v>
      </c>
      <c r="GS16">
        <f t="shared" ca="1" si="348"/>
        <v>-1</v>
      </c>
      <c r="GT16">
        <f t="shared" ca="1" si="348"/>
        <v>-1</v>
      </c>
      <c r="GU16">
        <f t="shared" ca="1" si="348"/>
        <v>-1</v>
      </c>
      <c r="GV16">
        <f t="shared" ca="1" si="348"/>
        <v>-1</v>
      </c>
      <c r="GW16">
        <f t="shared" ca="1" si="348"/>
        <v>-1</v>
      </c>
      <c r="GX16">
        <f t="shared" ca="1" si="348"/>
        <v>-1</v>
      </c>
      <c r="GY16">
        <f t="shared" ca="1" si="348"/>
        <v>-1</v>
      </c>
      <c r="GZ16">
        <f t="shared" ca="1" si="348"/>
        <v>-1</v>
      </c>
      <c r="HA16">
        <f t="shared" ca="1" si="348"/>
        <v>-1</v>
      </c>
      <c r="HB16">
        <f t="shared" ca="1" si="348"/>
        <v>-1</v>
      </c>
      <c r="HC16">
        <f t="shared" ca="1" si="348"/>
        <v>-1</v>
      </c>
      <c r="HD16">
        <f t="shared" ca="1" si="348"/>
        <v>-1</v>
      </c>
      <c r="HE16">
        <f t="shared" ca="1" si="348"/>
        <v>-1</v>
      </c>
      <c r="HF16">
        <f t="shared" ca="1" si="348"/>
        <v>-1</v>
      </c>
      <c r="HG16">
        <f t="shared" ca="1" si="348"/>
        <v>-1</v>
      </c>
      <c r="HH16">
        <f t="shared" ca="1" si="348"/>
        <v>-1</v>
      </c>
      <c r="HI16">
        <f t="shared" ca="1" si="348"/>
        <v>-1</v>
      </c>
      <c r="HJ16">
        <f t="shared" ca="1" si="348"/>
        <v>-1</v>
      </c>
      <c r="HK16">
        <f t="shared" ca="1" si="348"/>
        <v>-1</v>
      </c>
      <c r="HL16">
        <f t="shared" ca="1" si="348"/>
        <v>-1</v>
      </c>
      <c r="HM16">
        <f t="shared" ca="1" si="348"/>
        <v>-1</v>
      </c>
      <c r="HN16">
        <f t="shared" ca="1" si="348"/>
        <v>-1</v>
      </c>
      <c r="HO16">
        <f t="shared" ca="1" si="348"/>
        <v>-1</v>
      </c>
      <c r="HP16">
        <f t="shared" ca="1" si="348"/>
        <v>-1</v>
      </c>
      <c r="HQ16">
        <f t="shared" ca="1" si="348"/>
        <v>-1</v>
      </c>
      <c r="HR16">
        <f t="shared" ca="1" si="348"/>
        <v>-1</v>
      </c>
      <c r="HS16">
        <f t="shared" ca="1" si="348"/>
        <v>-1</v>
      </c>
      <c r="HT16">
        <f t="shared" ca="1" si="348"/>
        <v>-1</v>
      </c>
      <c r="HU16">
        <f t="shared" ca="1" si="348"/>
        <v>-1</v>
      </c>
      <c r="HV16">
        <f t="shared" ca="1" si="348"/>
        <v>-1</v>
      </c>
      <c r="HW16">
        <f t="shared" ca="1" si="348"/>
        <v>-1</v>
      </c>
      <c r="HX16">
        <f t="shared" ca="1" si="348"/>
        <v>-1</v>
      </c>
      <c r="HY16">
        <f t="shared" ca="1" si="348"/>
        <v>-1</v>
      </c>
      <c r="HZ16">
        <f t="shared" ca="1" si="348"/>
        <v>-1</v>
      </c>
      <c r="IA16">
        <f t="shared" ca="1" si="348"/>
        <v>-1</v>
      </c>
      <c r="IB16">
        <f t="shared" ca="1" si="348"/>
        <v>-1</v>
      </c>
      <c r="IC16">
        <f t="shared" ca="1" si="348"/>
        <v>-1</v>
      </c>
      <c r="ID16">
        <f t="shared" ca="1" si="348"/>
        <v>-1</v>
      </c>
      <c r="IE16">
        <f t="shared" ca="1" si="348"/>
        <v>-1</v>
      </c>
      <c r="IF16">
        <f t="shared" ca="1" si="348"/>
        <v>-1</v>
      </c>
      <c r="IG16">
        <f t="shared" ca="1" si="348"/>
        <v>-1</v>
      </c>
      <c r="IH16">
        <f t="shared" ca="1" si="348"/>
        <v>-1</v>
      </c>
      <c r="II16">
        <f t="shared" ca="1" si="348"/>
        <v>-1</v>
      </c>
      <c r="IJ16">
        <f t="shared" ca="1" si="348"/>
        <v>-1</v>
      </c>
      <c r="IK16">
        <f t="shared" ca="1" si="348"/>
        <v>-1</v>
      </c>
      <c r="IL16">
        <f t="shared" ca="1" si="348"/>
        <v>-1</v>
      </c>
      <c r="IM16">
        <f t="shared" ca="1" si="348"/>
        <v>-1</v>
      </c>
      <c r="IN16">
        <f t="shared" ca="1" si="348"/>
        <v>-1</v>
      </c>
      <c r="IO16">
        <f t="shared" ca="1" si="348"/>
        <v>-1</v>
      </c>
      <c r="IP16">
        <f t="shared" ca="1" si="348"/>
        <v>-1</v>
      </c>
      <c r="IQ16">
        <f t="shared" ca="1" si="348"/>
        <v>-1</v>
      </c>
      <c r="IR16">
        <f t="shared" ca="1" si="348"/>
        <v>-1</v>
      </c>
      <c r="IS16">
        <f t="shared" ca="1" si="348"/>
        <v>-1</v>
      </c>
      <c r="IT16">
        <f t="shared" ca="1" si="348"/>
        <v>-1</v>
      </c>
      <c r="IU16">
        <f t="shared" ca="1" si="348"/>
        <v>-1</v>
      </c>
      <c r="IV16">
        <f t="shared" ca="1" si="348"/>
        <v>-1</v>
      </c>
      <c r="IW16">
        <f t="shared" ca="1" si="348"/>
        <v>-1</v>
      </c>
      <c r="IX16">
        <f t="shared" ca="1" si="348"/>
        <v>-1</v>
      </c>
      <c r="IY16">
        <f t="shared" ref="IY16:LJ16" ca="1" si="349">IF((ROUND(IY$7,1)-0.1)=ROUND(RDACCESSTIME_ns,1),0,IF(ROUND(IY$7,1)=ROUND(RDACCESSTIME_ns,1),MAX($B10:$B16)+1,-1))</f>
        <v>-1</v>
      </c>
      <c r="IZ16">
        <f t="shared" ca="1" si="349"/>
        <v>-1</v>
      </c>
      <c r="JA16">
        <f t="shared" ca="1" si="349"/>
        <v>-1</v>
      </c>
      <c r="JB16">
        <f t="shared" ca="1" si="349"/>
        <v>-1</v>
      </c>
      <c r="JC16">
        <f t="shared" ca="1" si="349"/>
        <v>-1</v>
      </c>
      <c r="JD16">
        <f t="shared" ca="1" si="349"/>
        <v>-1</v>
      </c>
      <c r="JE16">
        <f t="shared" ca="1" si="349"/>
        <v>-1</v>
      </c>
      <c r="JF16">
        <f t="shared" ca="1" si="349"/>
        <v>-1</v>
      </c>
      <c r="JG16">
        <f t="shared" ca="1" si="349"/>
        <v>-1</v>
      </c>
      <c r="JH16">
        <f t="shared" ca="1" si="349"/>
        <v>-1</v>
      </c>
      <c r="JI16">
        <f t="shared" ca="1" si="349"/>
        <v>-1</v>
      </c>
      <c r="JJ16">
        <f t="shared" ca="1" si="349"/>
        <v>-1</v>
      </c>
      <c r="JK16">
        <f t="shared" ca="1" si="349"/>
        <v>-1</v>
      </c>
      <c r="JL16">
        <f t="shared" ca="1" si="349"/>
        <v>-1</v>
      </c>
      <c r="JM16">
        <f t="shared" ca="1" si="349"/>
        <v>-1</v>
      </c>
      <c r="JN16">
        <f t="shared" ca="1" si="349"/>
        <v>-1</v>
      </c>
      <c r="JO16">
        <f t="shared" ca="1" si="349"/>
        <v>-1</v>
      </c>
      <c r="JP16">
        <f t="shared" ca="1" si="349"/>
        <v>-1</v>
      </c>
      <c r="JQ16">
        <f t="shared" ca="1" si="349"/>
        <v>-1</v>
      </c>
      <c r="JR16">
        <f t="shared" ca="1" si="349"/>
        <v>-1</v>
      </c>
      <c r="JS16">
        <f t="shared" ca="1" si="349"/>
        <v>-1</v>
      </c>
      <c r="JT16">
        <f t="shared" ca="1" si="349"/>
        <v>-1</v>
      </c>
      <c r="JU16">
        <f t="shared" ca="1" si="349"/>
        <v>-1</v>
      </c>
      <c r="JV16">
        <f t="shared" ca="1" si="349"/>
        <v>-1</v>
      </c>
      <c r="JW16">
        <f t="shared" ca="1" si="349"/>
        <v>-1</v>
      </c>
      <c r="JX16">
        <f t="shared" ca="1" si="349"/>
        <v>-1</v>
      </c>
      <c r="JY16">
        <f t="shared" ca="1" si="349"/>
        <v>-1</v>
      </c>
      <c r="JZ16">
        <f t="shared" ca="1" si="349"/>
        <v>-1</v>
      </c>
      <c r="KA16">
        <f t="shared" ca="1" si="349"/>
        <v>-1</v>
      </c>
      <c r="KB16">
        <f t="shared" ca="1" si="349"/>
        <v>-1</v>
      </c>
      <c r="KC16">
        <f t="shared" ca="1" si="349"/>
        <v>-1</v>
      </c>
      <c r="KD16">
        <f t="shared" ca="1" si="349"/>
        <v>-1</v>
      </c>
      <c r="KE16">
        <f t="shared" ca="1" si="349"/>
        <v>-1</v>
      </c>
      <c r="KF16">
        <f t="shared" ca="1" si="349"/>
        <v>-1</v>
      </c>
      <c r="KG16">
        <f t="shared" ca="1" si="349"/>
        <v>-1</v>
      </c>
      <c r="KH16">
        <f t="shared" ca="1" si="349"/>
        <v>-1</v>
      </c>
      <c r="KI16">
        <f t="shared" ca="1" si="349"/>
        <v>-1</v>
      </c>
      <c r="KJ16">
        <f t="shared" ca="1" si="349"/>
        <v>-1</v>
      </c>
      <c r="KK16">
        <f t="shared" ca="1" si="349"/>
        <v>-1</v>
      </c>
      <c r="KL16">
        <f t="shared" ca="1" si="349"/>
        <v>-1</v>
      </c>
      <c r="KM16">
        <f t="shared" ca="1" si="349"/>
        <v>-1</v>
      </c>
      <c r="KN16">
        <f t="shared" ca="1" si="349"/>
        <v>-1</v>
      </c>
      <c r="KO16">
        <f t="shared" ca="1" si="349"/>
        <v>-1</v>
      </c>
      <c r="KP16">
        <f t="shared" ca="1" si="349"/>
        <v>-1</v>
      </c>
      <c r="KQ16">
        <f t="shared" ca="1" si="349"/>
        <v>-1</v>
      </c>
      <c r="KR16">
        <f t="shared" ca="1" si="349"/>
        <v>-1</v>
      </c>
      <c r="KS16">
        <f t="shared" ca="1" si="349"/>
        <v>9</v>
      </c>
      <c r="KT16">
        <f t="shared" ca="1" si="349"/>
        <v>0</v>
      </c>
      <c r="KU16">
        <f t="shared" ca="1" si="349"/>
        <v>-1</v>
      </c>
      <c r="KV16">
        <f t="shared" ca="1" si="349"/>
        <v>-1</v>
      </c>
      <c r="KW16">
        <f t="shared" ca="1" si="349"/>
        <v>-1</v>
      </c>
      <c r="KX16">
        <f t="shared" ca="1" si="349"/>
        <v>-1</v>
      </c>
      <c r="KY16">
        <f t="shared" ca="1" si="349"/>
        <v>-1</v>
      </c>
      <c r="KZ16">
        <f t="shared" ca="1" si="349"/>
        <v>-1</v>
      </c>
      <c r="LA16">
        <f t="shared" ca="1" si="349"/>
        <v>-1</v>
      </c>
      <c r="LB16">
        <f t="shared" ca="1" si="349"/>
        <v>-1</v>
      </c>
      <c r="LC16">
        <f t="shared" ca="1" si="349"/>
        <v>-1</v>
      </c>
      <c r="LD16">
        <f t="shared" ca="1" si="349"/>
        <v>-1</v>
      </c>
      <c r="LE16">
        <f t="shared" ca="1" si="349"/>
        <v>-1</v>
      </c>
      <c r="LF16">
        <f t="shared" ca="1" si="349"/>
        <v>-1</v>
      </c>
      <c r="LG16">
        <f t="shared" ca="1" si="349"/>
        <v>-1</v>
      </c>
      <c r="LH16">
        <f t="shared" ca="1" si="349"/>
        <v>-1</v>
      </c>
      <c r="LI16">
        <f t="shared" ca="1" si="349"/>
        <v>-1</v>
      </c>
      <c r="LJ16">
        <f t="shared" ca="1" si="349"/>
        <v>-1</v>
      </c>
      <c r="LK16">
        <f t="shared" ref="LK16:NV16" ca="1" si="350">IF((ROUND(LK$7,1)-0.1)=ROUND(RDACCESSTIME_ns,1),0,IF(ROUND(LK$7,1)=ROUND(RDACCESSTIME_ns,1),MAX($B10:$B16)+1,-1))</f>
        <v>-1</v>
      </c>
      <c r="LL16">
        <f t="shared" ca="1" si="350"/>
        <v>-1</v>
      </c>
      <c r="LM16">
        <f t="shared" ca="1" si="350"/>
        <v>-1</v>
      </c>
      <c r="LN16">
        <f t="shared" ca="1" si="350"/>
        <v>-1</v>
      </c>
      <c r="LO16">
        <f t="shared" ca="1" si="350"/>
        <v>-1</v>
      </c>
      <c r="LP16">
        <f t="shared" ca="1" si="350"/>
        <v>-1</v>
      </c>
      <c r="LQ16">
        <f t="shared" ca="1" si="350"/>
        <v>-1</v>
      </c>
      <c r="LR16">
        <f t="shared" ca="1" si="350"/>
        <v>-1</v>
      </c>
      <c r="LS16">
        <f t="shared" ca="1" si="350"/>
        <v>-1</v>
      </c>
      <c r="LT16">
        <f t="shared" ca="1" si="350"/>
        <v>-1</v>
      </c>
      <c r="LU16">
        <f t="shared" ca="1" si="350"/>
        <v>-1</v>
      </c>
      <c r="LV16">
        <f t="shared" ca="1" si="350"/>
        <v>-1</v>
      </c>
      <c r="LW16">
        <f t="shared" ca="1" si="350"/>
        <v>-1</v>
      </c>
      <c r="LX16">
        <f t="shared" ca="1" si="350"/>
        <v>-1</v>
      </c>
      <c r="LY16">
        <f t="shared" ca="1" si="350"/>
        <v>-1</v>
      </c>
      <c r="LZ16">
        <f t="shared" ca="1" si="350"/>
        <v>-1</v>
      </c>
      <c r="MA16">
        <f t="shared" ca="1" si="350"/>
        <v>-1</v>
      </c>
      <c r="MB16">
        <f t="shared" ca="1" si="350"/>
        <v>-1</v>
      </c>
      <c r="MC16">
        <f t="shared" ca="1" si="350"/>
        <v>-1</v>
      </c>
      <c r="MD16">
        <f t="shared" ca="1" si="350"/>
        <v>-1</v>
      </c>
      <c r="ME16">
        <f t="shared" ca="1" si="350"/>
        <v>-1</v>
      </c>
      <c r="MF16">
        <f t="shared" ca="1" si="350"/>
        <v>-1</v>
      </c>
      <c r="MG16">
        <f t="shared" ca="1" si="350"/>
        <v>-1</v>
      </c>
      <c r="MH16">
        <f t="shared" ca="1" si="350"/>
        <v>-1</v>
      </c>
      <c r="MI16">
        <f t="shared" ca="1" si="350"/>
        <v>-1</v>
      </c>
      <c r="MJ16">
        <f t="shared" ca="1" si="350"/>
        <v>-1</v>
      </c>
      <c r="MK16">
        <f t="shared" ca="1" si="350"/>
        <v>-1</v>
      </c>
      <c r="ML16">
        <f t="shared" ca="1" si="350"/>
        <v>-1</v>
      </c>
      <c r="MM16">
        <f t="shared" ca="1" si="350"/>
        <v>-1</v>
      </c>
      <c r="MN16">
        <f t="shared" ca="1" si="350"/>
        <v>-1</v>
      </c>
      <c r="MO16">
        <f t="shared" ca="1" si="350"/>
        <v>-1</v>
      </c>
      <c r="MP16">
        <f t="shared" ca="1" si="350"/>
        <v>-1</v>
      </c>
      <c r="MQ16">
        <f t="shared" ca="1" si="350"/>
        <v>-1</v>
      </c>
      <c r="MR16">
        <f t="shared" ca="1" si="350"/>
        <v>-1</v>
      </c>
      <c r="MS16">
        <f t="shared" ca="1" si="350"/>
        <v>-1</v>
      </c>
      <c r="MT16">
        <f t="shared" ca="1" si="350"/>
        <v>-1</v>
      </c>
      <c r="MU16">
        <f t="shared" ca="1" si="350"/>
        <v>-1</v>
      </c>
      <c r="MV16">
        <f t="shared" ca="1" si="350"/>
        <v>-1</v>
      </c>
      <c r="MW16">
        <f t="shared" ca="1" si="350"/>
        <v>-1</v>
      </c>
      <c r="MX16">
        <f t="shared" ca="1" si="350"/>
        <v>-1</v>
      </c>
      <c r="MY16">
        <f t="shared" ca="1" si="350"/>
        <v>-1</v>
      </c>
      <c r="MZ16">
        <f t="shared" ca="1" si="350"/>
        <v>-1</v>
      </c>
      <c r="NA16">
        <f t="shared" ca="1" si="350"/>
        <v>-1</v>
      </c>
      <c r="NB16">
        <f t="shared" ca="1" si="350"/>
        <v>-1</v>
      </c>
      <c r="NC16">
        <f t="shared" ca="1" si="350"/>
        <v>-1</v>
      </c>
      <c r="ND16">
        <f t="shared" ca="1" si="350"/>
        <v>-1</v>
      </c>
      <c r="NE16">
        <f t="shared" ca="1" si="350"/>
        <v>-1</v>
      </c>
      <c r="NF16">
        <f t="shared" ca="1" si="350"/>
        <v>-1</v>
      </c>
      <c r="NG16">
        <f t="shared" ca="1" si="350"/>
        <v>-1</v>
      </c>
      <c r="NH16">
        <f t="shared" ca="1" si="350"/>
        <v>-1</v>
      </c>
      <c r="NI16">
        <f t="shared" ca="1" si="350"/>
        <v>-1</v>
      </c>
      <c r="NJ16">
        <f t="shared" ca="1" si="350"/>
        <v>-1</v>
      </c>
      <c r="NK16">
        <f t="shared" ca="1" si="350"/>
        <v>-1</v>
      </c>
      <c r="NL16">
        <f t="shared" ca="1" si="350"/>
        <v>-1</v>
      </c>
      <c r="NM16">
        <f t="shared" ca="1" si="350"/>
        <v>-1</v>
      </c>
      <c r="NN16">
        <f t="shared" ca="1" si="350"/>
        <v>-1</v>
      </c>
      <c r="NO16">
        <f t="shared" ca="1" si="350"/>
        <v>-1</v>
      </c>
      <c r="NP16">
        <f t="shared" ca="1" si="350"/>
        <v>-1</v>
      </c>
      <c r="NQ16">
        <f t="shared" ca="1" si="350"/>
        <v>-1</v>
      </c>
      <c r="NR16">
        <f t="shared" ca="1" si="350"/>
        <v>-1</v>
      </c>
      <c r="NS16">
        <f t="shared" ca="1" si="350"/>
        <v>-1</v>
      </c>
      <c r="NT16">
        <f t="shared" ca="1" si="350"/>
        <v>-1</v>
      </c>
      <c r="NU16">
        <f t="shared" ca="1" si="350"/>
        <v>-1</v>
      </c>
      <c r="NV16">
        <f t="shared" ca="1" si="350"/>
        <v>-1</v>
      </c>
      <c r="NW16">
        <f t="shared" ref="NW16:QH16" ca="1" si="351">IF((ROUND(NW$7,1)-0.1)=ROUND(RDACCESSTIME_ns,1),0,IF(ROUND(NW$7,1)=ROUND(RDACCESSTIME_ns,1),MAX($B10:$B16)+1,-1))</f>
        <v>-1</v>
      </c>
      <c r="NX16">
        <f t="shared" ca="1" si="351"/>
        <v>-1</v>
      </c>
      <c r="NY16">
        <f t="shared" ca="1" si="351"/>
        <v>-1</v>
      </c>
      <c r="NZ16">
        <f t="shared" ca="1" si="351"/>
        <v>-1</v>
      </c>
      <c r="OA16">
        <f t="shared" ca="1" si="351"/>
        <v>-1</v>
      </c>
      <c r="OB16">
        <f t="shared" ca="1" si="351"/>
        <v>-1</v>
      </c>
      <c r="OC16">
        <f t="shared" ca="1" si="351"/>
        <v>-1</v>
      </c>
      <c r="OD16">
        <f t="shared" ca="1" si="351"/>
        <v>-1</v>
      </c>
      <c r="OE16">
        <f t="shared" ca="1" si="351"/>
        <v>-1</v>
      </c>
      <c r="OF16">
        <f t="shared" ca="1" si="351"/>
        <v>-1</v>
      </c>
      <c r="OG16">
        <f t="shared" ca="1" si="351"/>
        <v>-1</v>
      </c>
      <c r="OH16">
        <f t="shared" ca="1" si="351"/>
        <v>-1</v>
      </c>
      <c r="OI16">
        <f t="shared" ca="1" si="351"/>
        <v>-1</v>
      </c>
      <c r="OJ16">
        <f t="shared" ca="1" si="351"/>
        <v>-1</v>
      </c>
      <c r="OK16">
        <f t="shared" ca="1" si="351"/>
        <v>-1</v>
      </c>
      <c r="OL16">
        <f t="shared" ca="1" si="351"/>
        <v>-1</v>
      </c>
      <c r="OM16">
        <f t="shared" ca="1" si="351"/>
        <v>-1</v>
      </c>
      <c r="ON16">
        <f t="shared" ca="1" si="351"/>
        <v>-1</v>
      </c>
      <c r="OO16">
        <f t="shared" ca="1" si="351"/>
        <v>-1</v>
      </c>
      <c r="OP16">
        <f t="shared" ca="1" si="351"/>
        <v>-1</v>
      </c>
      <c r="OQ16">
        <f t="shared" ca="1" si="351"/>
        <v>-1</v>
      </c>
      <c r="OR16">
        <f t="shared" ca="1" si="351"/>
        <v>-1</v>
      </c>
      <c r="OS16">
        <f t="shared" ca="1" si="351"/>
        <v>-1</v>
      </c>
      <c r="OT16">
        <f t="shared" ca="1" si="351"/>
        <v>-1</v>
      </c>
      <c r="OU16">
        <f t="shared" ca="1" si="351"/>
        <v>-1</v>
      </c>
      <c r="OV16">
        <f t="shared" ca="1" si="351"/>
        <v>-1</v>
      </c>
      <c r="OW16">
        <f t="shared" ca="1" si="351"/>
        <v>-1</v>
      </c>
      <c r="OX16">
        <f t="shared" ca="1" si="351"/>
        <v>-1</v>
      </c>
      <c r="OY16">
        <f t="shared" ca="1" si="351"/>
        <v>-1</v>
      </c>
      <c r="OZ16">
        <f t="shared" ca="1" si="351"/>
        <v>-1</v>
      </c>
      <c r="PA16">
        <f t="shared" ca="1" si="351"/>
        <v>-1</v>
      </c>
      <c r="PB16">
        <f t="shared" ca="1" si="351"/>
        <v>-1</v>
      </c>
      <c r="PC16">
        <f t="shared" ca="1" si="351"/>
        <v>-1</v>
      </c>
      <c r="PD16">
        <f t="shared" ca="1" si="351"/>
        <v>-1</v>
      </c>
      <c r="PE16">
        <f t="shared" ca="1" si="351"/>
        <v>-1</v>
      </c>
      <c r="PF16">
        <f t="shared" ca="1" si="351"/>
        <v>-1</v>
      </c>
      <c r="PG16">
        <f t="shared" ca="1" si="351"/>
        <v>-1</v>
      </c>
      <c r="PH16">
        <f t="shared" ca="1" si="351"/>
        <v>-1</v>
      </c>
      <c r="PI16">
        <f t="shared" ca="1" si="351"/>
        <v>-1</v>
      </c>
      <c r="PJ16">
        <f t="shared" ca="1" si="351"/>
        <v>-1</v>
      </c>
      <c r="PK16">
        <f t="shared" ca="1" si="351"/>
        <v>-1</v>
      </c>
      <c r="PL16">
        <f t="shared" ca="1" si="351"/>
        <v>-1</v>
      </c>
      <c r="PM16">
        <f t="shared" ca="1" si="351"/>
        <v>-1</v>
      </c>
      <c r="PN16">
        <f t="shared" ca="1" si="351"/>
        <v>-1</v>
      </c>
      <c r="PO16">
        <f t="shared" ca="1" si="351"/>
        <v>-1</v>
      </c>
      <c r="PP16">
        <f t="shared" ca="1" si="351"/>
        <v>-1</v>
      </c>
      <c r="PQ16">
        <f t="shared" ca="1" si="351"/>
        <v>-1</v>
      </c>
      <c r="PR16">
        <f t="shared" ca="1" si="351"/>
        <v>-1</v>
      </c>
      <c r="PS16">
        <f t="shared" ca="1" si="351"/>
        <v>-1</v>
      </c>
      <c r="PT16">
        <f t="shared" ca="1" si="351"/>
        <v>-1</v>
      </c>
      <c r="PU16">
        <f t="shared" ca="1" si="351"/>
        <v>-1</v>
      </c>
      <c r="PV16">
        <f t="shared" ca="1" si="351"/>
        <v>-1</v>
      </c>
      <c r="PW16">
        <f t="shared" ca="1" si="351"/>
        <v>-1</v>
      </c>
      <c r="PX16">
        <f t="shared" ca="1" si="351"/>
        <v>-1</v>
      </c>
      <c r="PY16">
        <f t="shared" ca="1" si="351"/>
        <v>-1</v>
      </c>
      <c r="PZ16">
        <f t="shared" ca="1" si="351"/>
        <v>-1</v>
      </c>
      <c r="QA16">
        <f t="shared" ca="1" si="351"/>
        <v>-1</v>
      </c>
      <c r="QB16">
        <f t="shared" ca="1" si="351"/>
        <v>-1</v>
      </c>
      <c r="QC16">
        <f t="shared" ca="1" si="351"/>
        <v>-1</v>
      </c>
      <c r="QD16">
        <f t="shared" ca="1" si="351"/>
        <v>-1</v>
      </c>
      <c r="QE16">
        <f t="shared" ca="1" si="351"/>
        <v>-1</v>
      </c>
      <c r="QF16">
        <f t="shared" ca="1" si="351"/>
        <v>-1</v>
      </c>
      <c r="QG16">
        <f t="shared" ca="1" si="351"/>
        <v>-1</v>
      </c>
      <c r="QH16">
        <f t="shared" ca="1" si="351"/>
        <v>-1</v>
      </c>
      <c r="QI16">
        <f t="shared" ref="QI16:ST16" ca="1" si="352">IF((ROUND(QI$7,1)-0.1)=ROUND(RDACCESSTIME_ns,1),0,IF(ROUND(QI$7,1)=ROUND(RDACCESSTIME_ns,1),MAX($B10:$B16)+1,-1))</f>
        <v>-1</v>
      </c>
      <c r="QJ16">
        <f t="shared" ca="1" si="352"/>
        <v>-1</v>
      </c>
      <c r="QK16">
        <f t="shared" ca="1" si="352"/>
        <v>-1</v>
      </c>
      <c r="QL16">
        <f t="shared" ca="1" si="352"/>
        <v>-1</v>
      </c>
      <c r="QM16">
        <f t="shared" ca="1" si="352"/>
        <v>-1</v>
      </c>
      <c r="QN16">
        <f t="shared" ca="1" si="352"/>
        <v>-1</v>
      </c>
      <c r="QO16">
        <f t="shared" ca="1" si="352"/>
        <v>-1</v>
      </c>
      <c r="QP16">
        <f t="shared" ca="1" si="352"/>
        <v>-1</v>
      </c>
      <c r="QQ16">
        <f t="shared" ca="1" si="352"/>
        <v>-1</v>
      </c>
      <c r="QR16">
        <f t="shared" ca="1" si="352"/>
        <v>-1</v>
      </c>
      <c r="QS16">
        <f t="shared" ca="1" si="352"/>
        <v>-1</v>
      </c>
      <c r="QT16">
        <f t="shared" ca="1" si="352"/>
        <v>-1</v>
      </c>
      <c r="QU16">
        <f t="shared" ca="1" si="352"/>
        <v>-1</v>
      </c>
      <c r="QV16">
        <f t="shared" ca="1" si="352"/>
        <v>-1</v>
      </c>
      <c r="QW16">
        <f t="shared" ca="1" si="352"/>
        <v>-1</v>
      </c>
      <c r="QX16">
        <f t="shared" ca="1" si="352"/>
        <v>-1</v>
      </c>
      <c r="QY16">
        <f t="shared" ca="1" si="352"/>
        <v>-1</v>
      </c>
      <c r="QZ16">
        <f t="shared" ca="1" si="352"/>
        <v>-1</v>
      </c>
      <c r="RA16">
        <f t="shared" ca="1" si="352"/>
        <v>-1</v>
      </c>
      <c r="RB16">
        <f t="shared" ca="1" si="352"/>
        <v>-1</v>
      </c>
      <c r="RC16">
        <f t="shared" ca="1" si="352"/>
        <v>-1</v>
      </c>
      <c r="RD16">
        <f t="shared" ca="1" si="352"/>
        <v>-1</v>
      </c>
      <c r="RE16">
        <f t="shared" ca="1" si="352"/>
        <v>-1</v>
      </c>
      <c r="RF16">
        <f t="shared" ca="1" si="352"/>
        <v>-1</v>
      </c>
      <c r="RG16">
        <f t="shared" ca="1" si="352"/>
        <v>-1</v>
      </c>
      <c r="RH16">
        <f t="shared" ca="1" si="352"/>
        <v>-1</v>
      </c>
      <c r="RI16">
        <f t="shared" ca="1" si="352"/>
        <v>-1</v>
      </c>
      <c r="RJ16">
        <f t="shared" ca="1" si="352"/>
        <v>-1</v>
      </c>
      <c r="RK16">
        <f t="shared" ca="1" si="352"/>
        <v>-1</v>
      </c>
      <c r="RL16">
        <f t="shared" ca="1" si="352"/>
        <v>-1</v>
      </c>
      <c r="RM16">
        <f t="shared" ca="1" si="352"/>
        <v>-1</v>
      </c>
      <c r="RN16">
        <f t="shared" ca="1" si="352"/>
        <v>-1</v>
      </c>
      <c r="RO16">
        <f t="shared" ca="1" si="352"/>
        <v>-1</v>
      </c>
      <c r="RP16">
        <f t="shared" ca="1" si="352"/>
        <v>-1</v>
      </c>
      <c r="RQ16">
        <f t="shared" ca="1" si="352"/>
        <v>-1</v>
      </c>
      <c r="RR16">
        <f t="shared" ca="1" si="352"/>
        <v>-1</v>
      </c>
      <c r="RS16">
        <f t="shared" ca="1" si="352"/>
        <v>-1</v>
      </c>
      <c r="RT16">
        <f t="shared" ca="1" si="352"/>
        <v>-1</v>
      </c>
      <c r="RU16">
        <f t="shared" ca="1" si="352"/>
        <v>-1</v>
      </c>
      <c r="RV16">
        <f t="shared" ca="1" si="352"/>
        <v>-1</v>
      </c>
      <c r="RW16">
        <f t="shared" ca="1" si="352"/>
        <v>-1</v>
      </c>
      <c r="RX16">
        <f t="shared" ca="1" si="352"/>
        <v>-1</v>
      </c>
      <c r="RY16">
        <f t="shared" ca="1" si="352"/>
        <v>-1</v>
      </c>
      <c r="RZ16">
        <f t="shared" ca="1" si="352"/>
        <v>-1</v>
      </c>
      <c r="SA16">
        <f t="shared" ca="1" si="352"/>
        <v>-1</v>
      </c>
      <c r="SB16">
        <f t="shared" ca="1" si="352"/>
        <v>-1</v>
      </c>
      <c r="SC16">
        <f t="shared" ca="1" si="352"/>
        <v>-1</v>
      </c>
      <c r="SD16">
        <f t="shared" ca="1" si="352"/>
        <v>-1</v>
      </c>
      <c r="SE16">
        <f t="shared" ca="1" si="352"/>
        <v>-1</v>
      </c>
      <c r="SF16">
        <f t="shared" ca="1" si="352"/>
        <v>-1</v>
      </c>
      <c r="SG16">
        <f t="shared" ca="1" si="352"/>
        <v>-1</v>
      </c>
      <c r="SH16">
        <f t="shared" ca="1" si="352"/>
        <v>-1</v>
      </c>
      <c r="SI16">
        <f t="shared" ca="1" si="352"/>
        <v>-1</v>
      </c>
      <c r="SJ16">
        <f t="shared" ca="1" si="352"/>
        <v>-1</v>
      </c>
      <c r="SK16">
        <f t="shared" ca="1" si="352"/>
        <v>-1</v>
      </c>
      <c r="SL16">
        <f t="shared" ca="1" si="352"/>
        <v>-1</v>
      </c>
      <c r="SM16">
        <f t="shared" ca="1" si="352"/>
        <v>-1</v>
      </c>
      <c r="SN16">
        <f t="shared" ca="1" si="352"/>
        <v>-1</v>
      </c>
      <c r="SO16">
        <f t="shared" ca="1" si="352"/>
        <v>-1</v>
      </c>
      <c r="SP16">
        <f t="shared" ca="1" si="352"/>
        <v>-1</v>
      </c>
      <c r="SQ16">
        <f t="shared" ca="1" si="352"/>
        <v>-1</v>
      </c>
      <c r="SR16">
        <f t="shared" ca="1" si="352"/>
        <v>-1</v>
      </c>
      <c r="SS16">
        <f t="shared" ca="1" si="352"/>
        <v>-1</v>
      </c>
      <c r="ST16">
        <f t="shared" ca="1" si="352"/>
        <v>-1</v>
      </c>
      <c r="SU16">
        <f t="shared" ref="SU16:VF16" ca="1" si="353">IF((ROUND(SU$7,1)-0.1)=ROUND(RDACCESSTIME_ns,1),0,IF(ROUND(SU$7,1)=ROUND(RDACCESSTIME_ns,1),MAX($B10:$B16)+1,-1))</f>
        <v>-1</v>
      </c>
      <c r="SV16">
        <f t="shared" ca="1" si="353"/>
        <v>-1</v>
      </c>
      <c r="SW16">
        <f t="shared" ca="1" si="353"/>
        <v>-1</v>
      </c>
      <c r="SX16">
        <f t="shared" ca="1" si="353"/>
        <v>-1</v>
      </c>
      <c r="SY16">
        <f t="shared" ca="1" si="353"/>
        <v>-1</v>
      </c>
      <c r="SZ16">
        <f t="shared" ca="1" si="353"/>
        <v>-1</v>
      </c>
      <c r="TA16">
        <f t="shared" ca="1" si="353"/>
        <v>-1</v>
      </c>
      <c r="TB16">
        <f t="shared" ca="1" si="353"/>
        <v>-1</v>
      </c>
      <c r="TC16">
        <f t="shared" ca="1" si="353"/>
        <v>-1</v>
      </c>
      <c r="TD16">
        <f t="shared" ca="1" si="353"/>
        <v>-1</v>
      </c>
      <c r="TE16">
        <f t="shared" ca="1" si="353"/>
        <v>-1</v>
      </c>
      <c r="TF16">
        <f t="shared" ca="1" si="353"/>
        <v>-1</v>
      </c>
      <c r="TG16">
        <f t="shared" ca="1" si="353"/>
        <v>-1</v>
      </c>
      <c r="TH16">
        <f t="shared" ca="1" si="353"/>
        <v>-1</v>
      </c>
      <c r="TI16">
        <f t="shared" ca="1" si="353"/>
        <v>-1</v>
      </c>
      <c r="TJ16">
        <f t="shared" ca="1" si="353"/>
        <v>-1</v>
      </c>
      <c r="TK16">
        <f t="shared" ca="1" si="353"/>
        <v>-1</v>
      </c>
      <c r="TL16">
        <f t="shared" ca="1" si="353"/>
        <v>-1</v>
      </c>
      <c r="TM16">
        <f t="shared" ca="1" si="353"/>
        <v>-1</v>
      </c>
      <c r="TN16">
        <f t="shared" ca="1" si="353"/>
        <v>-1</v>
      </c>
      <c r="TO16">
        <f t="shared" ca="1" si="353"/>
        <v>-1</v>
      </c>
      <c r="TP16">
        <f t="shared" ca="1" si="353"/>
        <v>-1</v>
      </c>
      <c r="TQ16">
        <f t="shared" ca="1" si="353"/>
        <v>-1</v>
      </c>
      <c r="TR16">
        <f t="shared" ca="1" si="353"/>
        <v>-1</v>
      </c>
      <c r="TS16">
        <f t="shared" ca="1" si="353"/>
        <v>-1</v>
      </c>
      <c r="TT16">
        <f t="shared" ca="1" si="353"/>
        <v>-1</v>
      </c>
      <c r="TU16">
        <f t="shared" ca="1" si="353"/>
        <v>-1</v>
      </c>
      <c r="TV16">
        <f t="shared" ca="1" si="353"/>
        <v>-1</v>
      </c>
      <c r="TW16">
        <f t="shared" ca="1" si="353"/>
        <v>-1</v>
      </c>
      <c r="TX16">
        <f t="shared" ca="1" si="353"/>
        <v>-1</v>
      </c>
      <c r="TY16">
        <f t="shared" ca="1" si="353"/>
        <v>-1</v>
      </c>
      <c r="TZ16">
        <f t="shared" ca="1" si="353"/>
        <v>-1</v>
      </c>
      <c r="UA16">
        <f t="shared" ca="1" si="353"/>
        <v>-1</v>
      </c>
      <c r="UB16">
        <f t="shared" ca="1" si="353"/>
        <v>-1</v>
      </c>
      <c r="UC16">
        <f t="shared" ca="1" si="353"/>
        <v>-1</v>
      </c>
      <c r="UD16">
        <f t="shared" ca="1" si="353"/>
        <v>-1</v>
      </c>
      <c r="UE16">
        <f t="shared" ca="1" si="353"/>
        <v>-1</v>
      </c>
      <c r="UF16">
        <f t="shared" ca="1" si="353"/>
        <v>-1</v>
      </c>
      <c r="UG16">
        <f t="shared" ca="1" si="353"/>
        <v>-1</v>
      </c>
      <c r="UH16">
        <f t="shared" ca="1" si="353"/>
        <v>-1</v>
      </c>
      <c r="UI16">
        <f t="shared" ca="1" si="353"/>
        <v>-1</v>
      </c>
      <c r="UJ16">
        <f t="shared" ca="1" si="353"/>
        <v>-1</v>
      </c>
      <c r="UK16">
        <f t="shared" ca="1" si="353"/>
        <v>-1</v>
      </c>
      <c r="UL16">
        <f t="shared" ca="1" si="353"/>
        <v>-1</v>
      </c>
      <c r="UM16">
        <f t="shared" ca="1" si="353"/>
        <v>-1</v>
      </c>
      <c r="UN16">
        <f t="shared" ca="1" si="353"/>
        <v>-1</v>
      </c>
      <c r="UO16">
        <f t="shared" ca="1" si="353"/>
        <v>-1</v>
      </c>
      <c r="UP16">
        <f t="shared" ca="1" si="353"/>
        <v>-1</v>
      </c>
      <c r="UQ16">
        <f t="shared" ca="1" si="353"/>
        <v>-1</v>
      </c>
      <c r="UR16">
        <f t="shared" ca="1" si="353"/>
        <v>-1</v>
      </c>
      <c r="US16">
        <f t="shared" ca="1" si="353"/>
        <v>-1</v>
      </c>
      <c r="UT16">
        <f t="shared" ca="1" si="353"/>
        <v>-1</v>
      </c>
      <c r="UU16">
        <f t="shared" ca="1" si="353"/>
        <v>-1</v>
      </c>
      <c r="UV16">
        <f t="shared" ca="1" si="353"/>
        <v>-1</v>
      </c>
      <c r="UW16">
        <f t="shared" ca="1" si="353"/>
        <v>-1</v>
      </c>
      <c r="UX16">
        <f t="shared" ca="1" si="353"/>
        <v>-1</v>
      </c>
      <c r="UY16">
        <f t="shared" ca="1" si="353"/>
        <v>-1</v>
      </c>
      <c r="UZ16">
        <f t="shared" ca="1" si="353"/>
        <v>-1</v>
      </c>
      <c r="VA16">
        <f t="shared" ca="1" si="353"/>
        <v>-1</v>
      </c>
      <c r="VB16">
        <f t="shared" ca="1" si="353"/>
        <v>-1</v>
      </c>
      <c r="VC16">
        <f t="shared" ca="1" si="353"/>
        <v>-1</v>
      </c>
      <c r="VD16">
        <f t="shared" ca="1" si="353"/>
        <v>-1</v>
      </c>
      <c r="VE16">
        <f t="shared" ca="1" si="353"/>
        <v>-1</v>
      </c>
      <c r="VF16">
        <f t="shared" ca="1" si="353"/>
        <v>-1</v>
      </c>
      <c r="VG16">
        <f t="shared" ref="VG16:XR16" ca="1" si="354">IF((ROUND(VG$7,1)-0.1)=ROUND(RDACCESSTIME_ns,1),0,IF(ROUND(VG$7,1)=ROUND(RDACCESSTIME_ns,1),MAX($B10:$B16)+1,-1))</f>
        <v>-1</v>
      </c>
      <c r="VH16">
        <f t="shared" ca="1" si="354"/>
        <v>-1</v>
      </c>
      <c r="VI16">
        <f t="shared" ca="1" si="354"/>
        <v>-1</v>
      </c>
      <c r="VJ16">
        <f t="shared" ca="1" si="354"/>
        <v>-1</v>
      </c>
      <c r="VK16">
        <f t="shared" ca="1" si="354"/>
        <v>-1</v>
      </c>
      <c r="VL16">
        <f t="shared" ca="1" si="354"/>
        <v>-1</v>
      </c>
      <c r="VM16">
        <f t="shared" ca="1" si="354"/>
        <v>-1</v>
      </c>
      <c r="VN16">
        <f t="shared" ca="1" si="354"/>
        <v>-1</v>
      </c>
      <c r="VO16">
        <f t="shared" ca="1" si="354"/>
        <v>-1</v>
      </c>
      <c r="VP16">
        <f t="shared" ca="1" si="354"/>
        <v>-1</v>
      </c>
      <c r="VQ16">
        <f t="shared" ca="1" si="354"/>
        <v>-1</v>
      </c>
      <c r="VR16">
        <f t="shared" ca="1" si="354"/>
        <v>-1</v>
      </c>
      <c r="VS16">
        <f t="shared" ca="1" si="354"/>
        <v>-1</v>
      </c>
      <c r="VT16">
        <f t="shared" ca="1" si="354"/>
        <v>-1</v>
      </c>
      <c r="VU16">
        <f t="shared" ca="1" si="354"/>
        <v>-1</v>
      </c>
      <c r="VV16">
        <f t="shared" ca="1" si="354"/>
        <v>-1</v>
      </c>
      <c r="VW16">
        <f t="shared" ca="1" si="354"/>
        <v>-1</v>
      </c>
      <c r="VX16">
        <f t="shared" ca="1" si="354"/>
        <v>-1</v>
      </c>
      <c r="VY16">
        <f t="shared" ca="1" si="354"/>
        <v>-1</v>
      </c>
      <c r="VZ16">
        <f t="shared" ca="1" si="354"/>
        <v>-1</v>
      </c>
      <c r="WA16">
        <f t="shared" ca="1" si="354"/>
        <v>-1</v>
      </c>
      <c r="WB16">
        <f t="shared" ca="1" si="354"/>
        <v>-1</v>
      </c>
      <c r="WC16">
        <f t="shared" ca="1" si="354"/>
        <v>-1</v>
      </c>
      <c r="WD16">
        <f t="shared" ca="1" si="354"/>
        <v>-1</v>
      </c>
      <c r="WE16">
        <f t="shared" ca="1" si="354"/>
        <v>-1</v>
      </c>
      <c r="WF16">
        <f t="shared" ca="1" si="354"/>
        <v>-1</v>
      </c>
      <c r="WG16">
        <f t="shared" ca="1" si="354"/>
        <v>-1</v>
      </c>
      <c r="WH16">
        <f t="shared" ca="1" si="354"/>
        <v>-1</v>
      </c>
      <c r="WI16">
        <f t="shared" ca="1" si="354"/>
        <v>-1</v>
      </c>
      <c r="WJ16">
        <f t="shared" ca="1" si="354"/>
        <v>-1</v>
      </c>
      <c r="WK16">
        <f t="shared" ca="1" si="354"/>
        <v>-1</v>
      </c>
      <c r="WL16">
        <f t="shared" ca="1" si="354"/>
        <v>-1</v>
      </c>
      <c r="WM16">
        <f t="shared" ca="1" si="354"/>
        <v>-1</v>
      </c>
      <c r="WN16">
        <f t="shared" ca="1" si="354"/>
        <v>-1</v>
      </c>
      <c r="WO16">
        <f t="shared" ca="1" si="354"/>
        <v>-1</v>
      </c>
      <c r="WP16">
        <f t="shared" ca="1" si="354"/>
        <v>-1</v>
      </c>
      <c r="WQ16">
        <f t="shared" ca="1" si="354"/>
        <v>-1</v>
      </c>
      <c r="WR16">
        <f t="shared" ca="1" si="354"/>
        <v>-1</v>
      </c>
      <c r="WS16">
        <f t="shared" ca="1" si="354"/>
        <v>-1</v>
      </c>
      <c r="WT16">
        <f t="shared" ca="1" si="354"/>
        <v>-1</v>
      </c>
      <c r="WU16">
        <f t="shared" ca="1" si="354"/>
        <v>-1</v>
      </c>
      <c r="WV16">
        <f t="shared" ca="1" si="354"/>
        <v>-1</v>
      </c>
      <c r="WW16">
        <f t="shared" ca="1" si="354"/>
        <v>-1</v>
      </c>
      <c r="WX16">
        <f t="shared" ca="1" si="354"/>
        <v>-1</v>
      </c>
      <c r="WY16">
        <f t="shared" ca="1" si="354"/>
        <v>-1</v>
      </c>
      <c r="WZ16">
        <f t="shared" ca="1" si="354"/>
        <v>-1</v>
      </c>
      <c r="XA16">
        <f t="shared" ca="1" si="354"/>
        <v>-1</v>
      </c>
      <c r="XB16">
        <f t="shared" ca="1" si="354"/>
        <v>-1</v>
      </c>
      <c r="XC16">
        <f t="shared" ca="1" si="354"/>
        <v>-1</v>
      </c>
      <c r="XD16">
        <f t="shared" ca="1" si="354"/>
        <v>-1</v>
      </c>
      <c r="XE16">
        <f t="shared" ca="1" si="354"/>
        <v>-1</v>
      </c>
      <c r="XF16">
        <f t="shared" ca="1" si="354"/>
        <v>-1</v>
      </c>
      <c r="XG16">
        <f t="shared" ca="1" si="354"/>
        <v>-1</v>
      </c>
      <c r="XH16">
        <f t="shared" ca="1" si="354"/>
        <v>-1</v>
      </c>
      <c r="XI16">
        <f t="shared" ca="1" si="354"/>
        <v>-1</v>
      </c>
      <c r="XJ16">
        <f t="shared" ca="1" si="354"/>
        <v>-1</v>
      </c>
      <c r="XK16">
        <f t="shared" ca="1" si="354"/>
        <v>-1</v>
      </c>
      <c r="XL16">
        <f t="shared" ca="1" si="354"/>
        <v>-1</v>
      </c>
      <c r="XM16">
        <f t="shared" ca="1" si="354"/>
        <v>-1</v>
      </c>
      <c r="XN16">
        <f t="shared" ca="1" si="354"/>
        <v>-1</v>
      </c>
      <c r="XO16">
        <f t="shared" ca="1" si="354"/>
        <v>-1</v>
      </c>
      <c r="XP16">
        <f t="shared" ca="1" si="354"/>
        <v>-1</v>
      </c>
      <c r="XQ16">
        <f t="shared" ca="1" si="354"/>
        <v>-1</v>
      </c>
      <c r="XR16">
        <f t="shared" ca="1" si="354"/>
        <v>-1</v>
      </c>
      <c r="XS16">
        <f t="shared" ref="XS16:AAD16" ca="1" si="355">IF((ROUND(XS$7,1)-0.1)=ROUND(RDACCESSTIME_ns,1),0,IF(ROUND(XS$7,1)=ROUND(RDACCESSTIME_ns,1),MAX($B10:$B16)+1,-1))</f>
        <v>-1</v>
      </c>
      <c r="XT16">
        <f t="shared" ca="1" si="355"/>
        <v>-1</v>
      </c>
      <c r="XU16">
        <f t="shared" ca="1" si="355"/>
        <v>-1</v>
      </c>
      <c r="XV16">
        <f t="shared" ca="1" si="355"/>
        <v>-1</v>
      </c>
      <c r="XW16">
        <f t="shared" ca="1" si="355"/>
        <v>-1</v>
      </c>
      <c r="XX16">
        <f t="shared" ca="1" si="355"/>
        <v>-1</v>
      </c>
      <c r="XY16">
        <f t="shared" ca="1" si="355"/>
        <v>-1</v>
      </c>
      <c r="XZ16">
        <f t="shared" ca="1" si="355"/>
        <v>-1</v>
      </c>
      <c r="YA16">
        <f t="shared" ca="1" si="355"/>
        <v>-1</v>
      </c>
      <c r="YB16">
        <f t="shared" ca="1" si="355"/>
        <v>-1</v>
      </c>
      <c r="YC16">
        <f t="shared" ca="1" si="355"/>
        <v>-1</v>
      </c>
      <c r="YD16">
        <f t="shared" ca="1" si="355"/>
        <v>-1</v>
      </c>
      <c r="YE16">
        <f t="shared" ca="1" si="355"/>
        <v>-1</v>
      </c>
      <c r="YF16">
        <f t="shared" ca="1" si="355"/>
        <v>-1</v>
      </c>
      <c r="YG16">
        <f t="shared" ca="1" si="355"/>
        <v>-1</v>
      </c>
      <c r="YH16">
        <f t="shared" ca="1" si="355"/>
        <v>-1</v>
      </c>
      <c r="YI16">
        <f t="shared" ca="1" si="355"/>
        <v>-1</v>
      </c>
      <c r="YJ16">
        <f t="shared" ca="1" si="355"/>
        <v>-1</v>
      </c>
      <c r="YK16">
        <f t="shared" ca="1" si="355"/>
        <v>-1</v>
      </c>
      <c r="YL16">
        <f t="shared" ca="1" si="355"/>
        <v>-1</v>
      </c>
      <c r="YM16">
        <f t="shared" ca="1" si="355"/>
        <v>-1</v>
      </c>
      <c r="YN16">
        <f t="shared" ca="1" si="355"/>
        <v>-1</v>
      </c>
      <c r="YO16">
        <f t="shared" ca="1" si="355"/>
        <v>-1</v>
      </c>
      <c r="YP16">
        <f t="shared" ca="1" si="355"/>
        <v>-1</v>
      </c>
      <c r="YQ16">
        <f t="shared" ca="1" si="355"/>
        <v>-1</v>
      </c>
      <c r="YR16">
        <f t="shared" ca="1" si="355"/>
        <v>-1</v>
      </c>
      <c r="YS16">
        <f t="shared" ca="1" si="355"/>
        <v>-1</v>
      </c>
      <c r="YT16">
        <f t="shared" ca="1" si="355"/>
        <v>-1</v>
      </c>
      <c r="YU16">
        <f t="shared" ca="1" si="355"/>
        <v>-1</v>
      </c>
      <c r="YV16">
        <f t="shared" ca="1" si="355"/>
        <v>-1</v>
      </c>
      <c r="YW16">
        <f t="shared" ca="1" si="355"/>
        <v>-1</v>
      </c>
      <c r="YX16">
        <f t="shared" ca="1" si="355"/>
        <v>-1</v>
      </c>
      <c r="YY16">
        <f t="shared" ca="1" si="355"/>
        <v>-1</v>
      </c>
      <c r="YZ16">
        <f t="shared" ca="1" si="355"/>
        <v>-1</v>
      </c>
      <c r="ZA16">
        <f t="shared" ca="1" si="355"/>
        <v>-1</v>
      </c>
      <c r="ZB16">
        <f t="shared" ca="1" si="355"/>
        <v>-1</v>
      </c>
      <c r="ZC16">
        <f t="shared" ca="1" si="355"/>
        <v>-1</v>
      </c>
      <c r="ZD16">
        <f t="shared" ca="1" si="355"/>
        <v>-1</v>
      </c>
      <c r="ZE16">
        <f t="shared" ca="1" si="355"/>
        <v>-1</v>
      </c>
      <c r="ZF16">
        <f t="shared" ca="1" si="355"/>
        <v>-1</v>
      </c>
      <c r="ZG16">
        <f t="shared" ca="1" si="355"/>
        <v>-1</v>
      </c>
      <c r="ZH16">
        <f t="shared" ca="1" si="355"/>
        <v>-1</v>
      </c>
      <c r="ZI16">
        <f t="shared" ca="1" si="355"/>
        <v>-1</v>
      </c>
      <c r="ZJ16">
        <f t="shared" ca="1" si="355"/>
        <v>-1</v>
      </c>
      <c r="ZK16">
        <f t="shared" ca="1" si="355"/>
        <v>-1</v>
      </c>
      <c r="ZL16">
        <f t="shared" ca="1" si="355"/>
        <v>-1</v>
      </c>
      <c r="ZM16">
        <f t="shared" ca="1" si="355"/>
        <v>-1</v>
      </c>
      <c r="ZN16">
        <f t="shared" ca="1" si="355"/>
        <v>-1</v>
      </c>
      <c r="ZO16">
        <f t="shared" ca="1" si="355"/>
        <v>-1</v>
      </c>
      <c r="ZP16">
        <f t="shared" ca="1" si="355"/>
        <v>-1</v>
      </c>
      <c r="ZQ16">
        <f t="shared" ca="1" si="355"/>
        <v>-1</v>
      </c>
      <c r="ZR16">
        <f t="shared" ca="1" si="355"/>
        <v>-1</v>
      </c>
      <c r="ZS16">
        <f t="shared" ca="1" si="355"/>
        <v>-1</v>
      </c>
      <c r="ZT16">
        <f t="shared" ca="1" si="355"/>
        <v>-1</v>
      </c>
      <c r="ZU16">
        <f t="shared" ca="1" si="355"/>
        <v>-1</v>
      </c>
      <c r="ZV16">
        <f t="shared" ca="1" si="355"/>
        <v>-1</v>
      </c>
      <c r="ZW16">
        <f t="shared" ca="1" si="355"/>
        <v>-1</v>
      </c>
      <c r="ZX16">
        <f t="shared" ca="1" si="355"/>
        <v>-1</v>
      </c>
      <c r="ZY16">
        <f t="shared" ca="1" si="355"/>
        <v>-1</v>
      </c>
      <c r="ZZ16">
        <f t="shared" ca="1" si="355"/>
        <v>-1</v>
      </c>
      <c r="AAA16">
        <f t="shared" ca="1" si="355"/>
        <v>-1</v>
      </c>
      <c r="AAB16">
        <f t="shared" ca="1" si="355"/>
        <v>-1</v>
      </c>
      <c r="AAC16">
        <f t="shared" ca="1" si="355"/>
        <v>-1</v>
      </c>
      <c r="AAD16">
        <f t="shared" ca="1" si="355"/>
        <v>-1</v>
      </c>
      <c r="AAE16">
        <f t="shared" ref="AAE16:ACP16" ca="1" si="356">IF((ROUND(AAE$7,1)-0.1)=ROUND(RDACCESSTIME_ns,1),0,IF(ROUND(AAE$7,1)=ROUND(RDACCESSTIME_ns,1),MAX($B10:$B16)+1,-1))</f>
        <v>-1</v>
      </c>
      <c r="AAF16">
        <f t="shared" ca="1" si="356"/>
        <v>-1</v>
      </c>
      <c r="AAG16">
        <f t="shared" ca="1" si="356"/>
        <v>-1</v>
      </c>
      <c r="AAH16">
        <f t="shared" ca="1" si="356"/>
        <v>-1</v>
      </c>
      <c r="AAI16">
        <f t="shared" ca="1" si="356"/>
        <v>-1</v>
      </c>
      <c r="AAJ16">
        <f t="shared" ca="1" si="356"/>
        <v>-1</v>
      </c>
      <c r="AAK16">
        <f t="shared" ca="1" si="356"/>
        <v>-1</v>
      </c>
      <c r="AAL16">
        <f t="shared" ca="1" si="356"/>
        <v>-1</v>
      </c>
      <c r="AAM16">
        <f t="shared" ca="1" si="356"/>
        <v>-1</v>
      </c>
      <c r="AAN16">
        <f t="shared" ca="1" si="356"/>
        <v>-1</v>
      </c>
      <c r="AAO16">
        <f t="shared" ca="1" si="356"/>
        <v>-1</v>
      </c>
      <c r="AAP16">
        <f t="shared" ca="1" si="356"/>
        <v>-1</v>
      </c>
      <c r="AAQ16">
        <f t="shared" ca="1" si="356"/>
        <v>-1</v>
      </c>
      <c r="AAR16">
        <f t="shared" ca="1" si="356"/>
        <v>-1</v>
      </c>
      <c r="AAS16">
        <f t="shared" ca="1" si="356"/>
        <v>-1</v>
      </c>
      <c r="AAT16">
        <f t="shared" ca="1" si="356"/>
        <v>-1</v>
      </c>
      <c r="AAU16">
        <f t="shared" ca="1" si="356"/>
        <v>-1</v>
      </c>
      <c r="AAV16">
        <f t="shared" ca="1" si="356"/>
        <v>-1</v>
      </c>
      <c r="AAW16">
        <f t="shared" ca="1" si="356"/>
        <v>-1</v>
      </c>
      <c r="AAX16">
        <f t="shared" ca="1" si="356"/>
        <v>-1</v>
      </c>
      <c r="AAY16">
        <f t="shared" ca="1" si="356"/>
        <v>-1</v>
      </c>
      <c r="AAZ16">
        <f t="shared" ca="1" si="356"/>
        <v>-1</v>
      </c>
      <c r="ABA16">
        <f t="shared" ca="1" si="356"/>
        <v>-1</v>
      </c>
      <c r="ABB16">
        <f t="shared" ca="1" si="356"/>
        <v>-1</v>
      </c>
      <c r="ABC16">
        <f t="shared" ca="1" si="356"/>
        <v>-1</v>
      </c>
      <c r="ABD16">
        <f t="shared" ca="1" si="356"/>
        <v>-1</v>
      </c>
      <c r="ABE16">
        <f t="shared" ca="1" si="356"/>
        <v>-1</v>
      </c>
      <c r="ABF16">
        <f t="shared" ca="1" si="356"/>
        <v>-1</v>
      </c>
      <c r="ABG16">
        <f t="shared" ca="1" si="356"/>
        <v>-1</v>
      </c>
      <c r="ABH16">
        <f t="shared" ca="1" si="356"/>
        <v>-1</v>
      </c>
      <c r="ABI16">
        <f t="shared" ca="1" si="356"/>
        <v>-1</v>
      </c>
      <c r="ABJ16">
        <f t="shared" ca="1" si="356"/>
        <v>-1</v>
      </c>
      <c r="ABK16">
        <f t="shared" ca="1" si="356"/>
        <v>-1</v>
      </c>
      <c r="ABL16">
        <f t="shared" ca="1" si="356"/>
        <v>-1</v>
      </c>
      <c r="ABM16">
        <f t="shared" ca="1" si="356"/>
        <v>-1</v>
      </c>
      <c r="ABN16">
        <f t="shared" ca="1" si="356"/>
        <v>-1</v>
      </c>
      <c r="ABO16">
        <f t="shared" ca="1" si="356"/>
        <v>-1</v>
      </c>
      <c r="ABP16">
        <f t="shared" ca="1" si="356"/>
        <v>-1</v>
      </c>
      <c r="ABQ16">
        <f t="shared" ca="1" si="356"/>
        <v>-1</v>
      </c>
      <c r="ABR16">
        <f t="shared" ca="1" si="356"/>
        <v>-1</v>
      </c>
      <c r="ABS16">
        <f t="shared" ca="1" si="356"/>
        <v>-1</v>
      </c>
      <c r="ABT16">
        <f t="shared" ca="1" si="356"/>
        <v>-1</v>
      </c>
      <c r="ABU16">
        <f t="shared" ca="1" si="356"/>
        <v>-1</v>
      </c>
      <c r="ABV16">
        <f t="shared" ca="1" si="356"/>
        <v>-1</v>
      </c>
      <c r="ABW16">
        <f t="shared" ca="1" si="356"/>
        <v>-1</v>
      </c>
      <c r="ABX16">
        <f t="shared" ca="1" si="356"/>
        <v>-1</v>
      </c>
      <c r="ABY16">
        <f t="shared" ca="1" si="356"/>
        <v>-1</v>
      </c>
      <c r="ABZ16">
        <f t="shared" ca="1" si="356"/>
        <v>-1</v>
      </c>
      <c r="ACA16">
        <f t="shared" ca="1" si="356"/>
        <v>-1</v>
      </c>
      <c r="ACB16">
        <f t="shared" ca="1" si="356"/>
        <v>-1</v>
      </c>
      <c r="ACC16">
        <f t="shared" ca="1" si="356"/>
        <v>-1</v>
      </c>
      <c r="ACD16">
        <f t="shared" ca="1" si="356"/>
        <v>-1</v>
      </c>
      <c r="ACE16">
        <f t="shared" ca="1" si="356"/>
        <v>-1</v>
      </c>
      <c r="ACF16">
        <f t="shared" ca="1" si="356"/>
        <v>-1</v>
      </c>
      <c r="ACG16">
        <f t="shared" ca="1" si="356"/>
        <v>-1</v>
      </c>
      <c r="ACH16">
        <f t="shared" ca="1" si="356"/>
        <v>-1</v>
      </c>
      <c r="ACI16">
        <f t="shared" ca="1" si="356"/>
        <v>-1</v>
      </c>
      <c r="ACJ16">
        <f t="shared" ca="1" si="356"/>
        <v>-1</v>
      </c>
      <c r="ACK16">
        <f t="shared" ca="1" si="356"/>
        <v>-1</v>
      </c>
      <c r="ACL16">
        <f t="shared" ca="1" si="356"/>
        <v>-1</v>
      </c>
      <c r="ACM16">
        <f t="shared" ca="1" si="356"/>
        <v>-1</v>
      </c>
      <c r="ACN16">
        <f t="shared" ca="1" si="356"/>
        <v>-1</v>
      </c>
      <c r="ACO16">
        <f t="shared" ca="1" si="356"/>
        <v>-1</v>
      </c>
      <c r="ACP16">
        <f t="shared" ca="1" si="356"/>
        <v>-1</v>
      </c>
      <c r="ACQ16">
        <f t="shared" ref="ACQ16:AFB16" ca="1" si="357">IF((ROUND(ACQ$7,1)-0.1)=ROUND(RDACCESSTIME_ns,1),0,IF(ROUND(ACQ$7,1)=ROUND(RDACCESSTIME_ns,1),MAX($B10:$B16)+1,-1))</f>
        <v>-1</v>
      </c>
      <c r="ACR16">
        <f t="shared" ca="1" si="357"/>
        <v>-1</v>
      </c>
      <c r="ACS16">
        <f t="shared" ca="1" si="357"/>
        <v>-1</v>
      </c>
      <c r="ACT16">
        <f t="shared" ca="1" si="357"/>
        <v>-1</v>
      </c>
      <c r="ACU16">
        <f t="shared" ca="1" si="357"/>
        <v>-1</v>
      </c>
      <c r="ACV16">
        <f t="shared" ca="1" si="357"/>
        <v>-1</v>
      </c>
      <c r="ACW16">
        <f t="shared" ca="1" si="357"/>
        <v>-1</v>
      </c>
      <c r="ACX16">
        <f t="shared" ca="1" si="357"/>
        <v>-1</v>
      </c>
      <c r="ACY16">
        <f t="shared" ca="1" si="357"/>
        <v>-1</v>
      </c>
      <c r="ACZ16">
        <f t="shared" ca="1" si="357"/>
        <v>-1</v>
      </c>
      <c r="ADA16">
        <f t="shared" ca="1" si="357"/>
        <v>-1</v>
      </c>
      <c r="ADB16">
        <f t="shared" ca="1" si="357"/>
        <v>-1</v>
      </c>
      <c r="ADC16">
        <f t="shared" ca="1" si="357"/>
        <v>-1</v>
      </c>
      <c r="ADD16">
        <f t="shared" ca="1" si="357"/>
        <v>-1</v>
      </c>
      <c r="ADE16">
        <f t="shared" ca="1" si="357"/>
        <v>-1</v>
      </c>
      <c r="ADF16">
        <f t="shared" ca="1" si="357"/>
        <v>-1</v>
      </c>
      <c r="ADG16">
        <f t="shared" ca="1" si="357"/>
        <v>-1</v>
      </c>
      <c r="ADH16">
        <f t="shared" ca="1" si="357"/>
        <v>-1</v>
      </c>
      <c r="ADI16">
        <f t="shared" ca="1" si="357"/>
        <v>-1</v>
      </c>
      <c r="ADJ16">
        <f t="shared" ca="1" si="357"/>
        <v>-1</v>
      </c>
      <c r="ADK16">
        <f t="shared" ca="1" si="357"/>
        <v>-1</v>
      </c>
      <c r="ADL16">
        <f t="shared" ca="1" si="357"/>
        <v>-1</v>
      </c>
      <c r="ADM16">
        <f t="shared" ca="1" si="357"/>
        <v>-1</v>
      </c>
      <c r="ADN16">
        <f t="shared" ca="1" si="357"/>
        <v>-1</v>
      </c>
      <c r="ADO16">
        <f t="shared" ca="1" si="357"/>
        <v>-1</v>
      </c>
      <c r="ADP16">
        <f t="shared" ca="1" si="357"/>
        <v>-1</v>
      </c>
      <c r="ADQ16">
        <f t="shared" ca="1" si="357"/>
        <v>-1</v>
      </c>
      <c r="ADR16">
        <f t="shared" ca="1" si="357"/>
        <v>-1</v>
      </c>
      <c r="ADS16">
        <f t="shared" ca="1" si="357"/>
        <v>-1</v>
      </c>
      <c r="ADT16">
        <f t="shared" ca="1" si="357"/>
        <v>-1</v>
      </c>
      <c r="ADU16">
        <f t="shared" ca="1" si="357"/>
        <v>-1</v>
      </c>
      <c r="ADV16">
        <f t="shared" ca="1" si="357"/>
        <v>-1</v>
      </c>
      <c r="ADW16">
        <f t="shared" ca="1" si="357"/>
        <v>-1</v>
      </c>
      <c r="ADX16">
        <f t="shared" ca="1" si="357"/>
        <v>-1</v>
      </c>
      <c r="ADY16">
        <f t="shared" ca="1" si="357"/>
        <v>-1</v>
      </c>
      <c r="ADZ16">
        <f t="shared" ca="1" si="357"/>
        <v>-1</v>
      </c>
      <c r="AEA16">
        <f t="shared" ca="1" si="357"/>
        <v>-1</v>
      </c>
      <c r="AEB16">
        <f t="shared" ca="1" si="357"/>
        <v>-1</v>
      </c>
      <c r="AEC16">
        <f t="shared" ca="1" si="357"/>
        <v>-1</v>
      </c>
      <c r="AED16">
        <f t="shared" ca="1" si="357"/>
        <v>-1</v>
      </c>
      <c r="AEE16">
        <f t="shared" ca="1" si="357"/>
        <v>-1</v>
      </c>
      <c r="AEF16">
        <f t="shared" ca="1" si="357"/>
        <v>-1</v>
      </c>
      <c r="AEG16">
        <f t="shared" ca="1" si="357"/>
        <v>-1</v>
      </c>
      <c r="AEH16">
        <f t="shared" ca="1" si="357"/>
        <v>-1</v>
      </c>
      <c r="AEI16">
        <f t="shared" ca="1" si="357"/>
        <v>-1</v>
      </c>
      <c r="AEJ16">
        <f t="shared" ca="1" si="357"/>
        <v>-1</v>
      </c>
      <c r="AEK16">
        <f t="shared" ca="1" si="357"/>
        <v>-1</v>
      </c>
      <c r="AEL16">
        <f t="shared" ca="1" si="357"/>
        <v>-1</v>
      </c>
      <c r="AEM16">
        <f t="shared" ca="1" si="357"/>
        <v>-1</v>
      </c>
      <c r="AEN16">
        <f t="shared" ca="1" si="357"/>
        <v>-1</v>
      </c>
      <c r="AEO16">
        <f t="shared" ca="1" si="357"/>
        <v>-1</v>
      </c>
      <c r="AEP16">
        <f t="shared" ca="1" si="357"/>
        <v>-1</v>
      </c>
      <c r="AEQ16">
        <f t="shared" ca="1" si="357"/>
        <v>-1</v>
      </c>
      <c r="AER16">
        <f t="shared" ca="1" si="357"/>
        <v>-1</v>
      </c>
      <c r="AES16">
        <f t="shared" ca="1" si="357"/>
        <v>-1</v>
      </c>
      <c r="AET16">
        <f t="shared" ca="1" si="357"/>
        <v>-1</v>
      </c>
      <c r="AEU16">
        <f t="shared" ca="1" si="357"/>
        <v>-1</v>
      </c>
      <c r="AEV16">
        <f t="shared" ca="1" si="357"/>
        <v>-1</v>
      </c>
      <c r="AEW16">
        <f t="shared" ca="1" si="357"/>
        <v>-1</v>
      </c>
      <c r="AEX16">
        <f t="shared" ca="1" si="357"/>
        <v>-1</v>
      </c>
      <c r="AEY16">
        <f t="shared" ca="1" si="357"/>
        <v>-1</v>
      </c>
      <c r="AEZ16">
        <f t="shared" ca="1" si="357"/>
        <v>-1</v>
      </c>
      <c r="AFA16">
        <f t="shared" ca="1" si="357"/>
        <v>-1</v>
      </c>
      <c r="AFB16">
        <f t="shared" ca="1" si="357"/>
        <v>-1</v>
      </c>
      <c r="AFC16">
        <f t="shared" ref="AFC16:AHN16" ca="1" si="358">IF((ROUND(AFC$7,1)-0.1)=ROUND(RDACCESSTIME_ns,1),0,IF(ROUND(AFC$7,1)=ROUND(RDACCESSTIME_ns,1),MAX($B10:$B16)+1,-1))</f>
        <v>-1</v>
      </c>
      <c r="AFD16">
        <f t="shared" ca="1" si="358"/>
        <v>-1</v>
      </c>
      <c r="AFE16">
        <f t="shared" ca="1" si="358"/>
        <v>-1</v>
      </c>
      <c r="AFF16">
        <f t="shared" ca="1" si="358"/>
        <v>-1</v>
      </c>
      <c r="AFG16">
        <f t="shared" ca="1" si="358"/>
        <v>-1</v>
      </c>
      <c r="AFH16">
        <f t="shared" ca="1" si="358"/>
        <v>-1</v>
      </c>
      <c r="AFI16">
        <f t="shared" ca="1" si="358"/>
        <v>-1</v>
      </c>
      <c r="AFJ16">
        <f t="shared" ca="1" si="358"/>
        <v>-1</v>
      </c>
      <c r="AFK16">
        <f t="shared" ca="1" si="358"/>
        <v>-1</v>
      </c>
      <c r="AFL16">
        <f t="shared" ca="1" si="358"/>
        <v>-1</v>
      </c>
      <c r="AFM16">
        <f t="shared" ca="1" si="358"/>
        <v>-1</v>
      </c>
      <c r="AFN16">
        <f t="shared" ca="1" si="358"/>
        <v>-1</v>
      </c>
      <c r="AFO16">
        <f t="shared" ca="1" si="358"/>
        <v>-1</v>
      </c>
      <c r="AFP16">
        <f t="shared" ca="1" si="358"/>
        <v>-1</v>
      </c>
      <c r="AFQ16">
        <f t="shared" ca="1" si="358"/>
        <v>-1</v>
      </c>
      <c r="AFR16">
        <f t="shared" ca="1" si="358"/>
        <v>-1</v>
      </c>
      <c r="AFS16">
        <f t="shared" ca="1" si="358"/>
        <v>-1</v>
      </c>
      <c r="AFT16">
        <f t="shared" ca="1" si="358"/>
        <v>-1</v>
      </c>
      <c r="AFU16">
        <f t="shared" ca="1" si="358"/>
        <v>-1</v>
      </c>
      <c r="AFV16">
        <f t="shared" ca="1" si="358"/>
        <v>-1</v>
      </c>
      <c r="AFW16">
        <f t="shared" ca="1" si="358"/>
        <v>-1</v>
      </c>
      <c r="AFX16">
        <f t="shared" ca="1" si="358"/>
        <v>-1</v>
      </c>
      <c r="AFY16">
        <f t="shared" ca="1" si="358"/>
        <v>-1</v>
      </c>
      <c r="AFZ16">
        <f t="shared" ca="1" si="358"/>
        <v>-1</v>
      </c>
      <c r="AGA16">
        <f t="shared" ca="1" si="358"/>
        <v>-1</v>
      </c>
      <c r="AGB16">
        <f t="shared" ca="1" si="358"/>
        <v>-1</v>
      </c>
      <c r="AGC16">
        <f t="shared" ca="1" si="358"/>
        <v>-1</v>
      </c>
      <c r="AGD16">
        <f t="shared" ca="1" si="358"/>
        <v>-1</v>
      </c>
      <c r="AGE16">
        <f t="shared" ca="1" si="358"/>
        <v>-1</v>
      </c>
      <c r="AGF16">
        <f t="shared" ca="1" si="358"/>
        <v>-1</v>
      </c>
      <c r="AGG16">
        <f t="shared" ca="1" si="358"/>
        <v>-1</v>
      </c>
      <c r="AGH16">
        <f t="shared" ca="1" si="358"/>
        <v>-1</v>
      </c>
      <c r="AGI16">
        <f t="shared" ca="1" si="358"/>
        <v>-1</v>
      </c>
      <c r="AGJ16">
        <f t="shared" ca="1" si="358"/>
        <v>-1</v>
      </c>
      <c r="AGK16">
        <f t="shared" ca="1" si="358"/>
        <v>-1</v>
      </c>
      <c r="AGL16">
        <f t="shared" ca="1" si="358"/>
        <v>-1</v>
      </c>
      <c r="AGM16">
        <f t="shared" ca="1" si="358"/>
        <v>-1</v>
      </c>
      <c r="AGN16">
        <f t="shared" ca="1" si="358"/>
        <v>-1</v>
      </c>
      <c r="AGO16">
        <f t="shared" ca="1" si="358"/>
        <v>-1</v>
      </c>
      <c r="AGP16">
        <f t="shared" ca="1" si="358"/>
        <v>-1</v>
      </c>
      <c r="AGQ16">
        <f t="shared" ca="1" si="358"/>
        <v>-1</v>
      </c>
      <c r="AGR16">
        <f t="shared" ca="1" si="358"/>
        <v>-1</v>
      </c>
      <c r="AGS16">
        <f t="shared" ca="1" si="358"/>
        <v>-1</v>
      </c>
      <c r="AGT16">
        <f t="shared" ca="1" si="358"/>
        <v>-1</v>
      </c>
      <c r="AGU16">
        <f t="shared" ca="1" si="358"/>
        <v>-1</v>
      </c>
      <c r="AGV16">
        <f t="shared" ca="1" si="358"/>
        <v>-1</v>
      </c>
      <c r="AGW16">
        <f t="shared" ca="1" si="358"/>
        <v>-1</v>
      </c>
      <c r="AGX16">
        <f t="shared" ca="1" si="358"/>
        <v>-1</v>
      </c>
      <c r="AGY16">
        <f t="shared" ca="1" si="358"/>
        <v>-1</v>
      </c>
      <c r="AGZ16">
        <f t="shared" ca="1" si="358"/>
        <v>-1</v>
      </c>
      <c r="AHA16">
        <f t="shared" ca="1" si="358"/>
        <v>-1</v>
      </c>
      <c r="AHB16">
        <f t="shared" ca="1" si="358"/>
        <v>-1</v>
      </c>
      <c r="AHC16">
        <f t="shared" ca="1" si="358"/>
        <v>-1</v>
      </c>
      <c r="AHD16">
        <f t="shared" ca="1" si="358"/>
        <v>-1</v>
      </c>
      <c r="AHE16">
        <f t="shared" ca="1" si="358"/>
        <v>-1</v>
      </c>
      <c r="AHF16">
        <f t="shared" ca="1" si="358"/>
        <v>-1</v>
      </c>
      <c r="AHG16">
        <f t="shared" ca="1" si="358"/>
        <v>-1</v>
      </c>
      <c r="AHH16">
        <f t="shared" ca="1" si="358"/>
        <v>-1</v>
      </c>
      <c r="AHI16">
        <f t="shared" ca="1" si="358"/>
        <v>-1</v>
      </c>
      <c r="AHJ16">
        <f t="shared" ca="1" si="358"/>
        <v>-1</v>
      </c>
      <c r="AHK16">
        <f t="shared" ca="1" si="358"/>
        <v>-1</v>
      </c>
      <c r="AHL16">
        <f t="shared" ca="1" si="358"/>
        <v>-1</v>
      </c>
      <c r="AHM16">
        <f t="shared" ca="1" si="358"/>
        <v>-1</v>
      </c>
      <c r="AHN16">
        <f t="shared" ca="1" si="358"/>
        <v>-1</v>
      </c>
      <c r="AHO16">
        <f t="shared" ref="AHO16:AJZ16" ca="1" si="359">IF((ROUND(AHO$7,1)-0.1)=ROUND(RDACCESSTIME_ns,1),0,IF(ROUND(AHO$7,1)=ROUND(RDACCESSTIME_ns,1),MAX($B10:$B16)+1,-1))</f>
        <v>-1</v>
      </c>
      <c r="AHP16">
        <f t="shared" ca="1" si="359"/>
        <v>-1</v>
      </c>
      <c r="AHQ16">
        <f t="shared" ca="1" si="359"/>
        <v>-1</v>
      </c>
      <c r="AHR16">
        <f t="shared" ca="1" si="359"/>
        <v>-1</v>
      </c>
      <c r="AHS16">
        <f t="shared" ca="1" si="359"/>
        <v>-1</v>
      </c>
      <c r="AHT16">
        <f t="shared" ca="1" si="359"/>
        <v>-1</v>
      </c>
      <c r="AHU16">
        <f t="shared" ca="1" si="359"/>
        <v>-1</v>
      </c>
      <c r="AHV16">
        <f t="shared" ca="1" si="359"/>
        <v>-1</v>
      </c>
      <c r="AHW16">
        <f t="shared" ca="1" si="359"/>
        <v>-1</v>
      </c>
      <c r="AHX16">
        <f t="shared" ca="1" si="359"/>
        <v>-1</v>
      </c>
      <c r="AHY16">
        <f t="shared" ca="1" si="359"/>
        <v>-1</v>
      </c>
      <c r="AHZ16">
        <f t="shared" ca="1" si="359"/>
        <v>-1</v>
      </c>
      <c r="AIA16">
        <f t="shared" ca="1" si="359"/>
        <v>-1</v>
      </c>
      <c r="AIB16">
        <f t="shared" ca="1" si="359"/>
        <v>-1</v>
      </c>
      <c r="AIC16">
        <f t="shared" ca="1" si="359"/>
        <v>-1</v>
      </c>
      <c r="AID16">
        <f t="shared" ca="1" si="359"/>
        <v>-1</v>
      </c>
      <c r="AIE16">
        <f t="shared" ca="1" si="359"/>
        <v>-1</v>
      </c>
      <c r="AIF16">
        <f t="shared" ca="1" si="359"/>
        <v>-1</v>
      </c>
      <c r="AIG16">
        <f t="shared" ca="1" si="359"/>
        <v>-1</v>
      </c>
      <c r="AIH16">
        <f t="shared" ca="1" si="359"/>
        <v>-1</v>
      </c>
      <c r="AII16">
        <f t="shared" ca="1" si="359"/>
        <v>-1</v>
      </c>
      <c r="AIJ16">
        <f t="shared" ca="1" si="359"/>
        <v>-1</v>
      </c>
      <c r="AIK16">
        <f t="shared" ca="1" si="359"/>
        <v>-1</v>
      </c>
      <c r="AIL16">
        <f t="shared" ca="1" si="359"/>
        <v>-1</v>
      </c>
      <c r="AIM16">
        <f t="shared" ca="1" si="359"/>
        <v>-1</v>
      </c>
      <c r="AIN16">
        <f t="shared" ca="1" si="359"/>
        <v>-1</v>
      </c>
      <c r="AIO16">
        <f t="shared" ca="1" si="359"/>
        <v>-1</v>
      </c>
      <c r="AIP16">
        <f t="shared" ca="1" si="359"/>
        <v>-1</v>
      </c>
      <c r="AIQ16">
        <f t="shared" ca="1" si="359"/>
        <v>-1</v>
      </c>
      <c r="AIR16">
        <f t="shared" ca="1" si="359"/>
        <v>-1</v>
      </c>
      <c r="AIS16">
        <f t="shared" ca="1" si="359"/>
        <v>-1</v>
      </c>
      <c r="AIT16">
        <f t="shared" ca="1" si="359"/>
        <v>-1</v>
      </c>
      <c r="AIU16">
        <f t="shared" ca="1" si="359"/>
        <v>-1</v>
      </c>
      <c r="AIV16">
        <f t="shared" ca="1" si="359"/>
        <v>-1</v>
      </c>
      <c r="AIW16">
        <f t="shared" ca="1" si="359"/>
        <v>-1</v>
      </c>
      <c r="AIX16">
        <f t="shared" ca="1" si="359"/>
        <v>-1</v>
      </c>
      <c r="AIY16">
        <f t="shared" ca="1" si="359"/>
        <v>-1</v>
      </c>
      <c r="AIZ16">
        <f t="shared" ca="1" si="359"/>
        <v>-1</v>
      </c>
      <c r="AJA16">
        <f t="shared" ca="1" si="359"/>
        <v>-1</v>
      </c>
      <c r="AJB16">
        <f t="shared" ca="1" si="359"/>
        <v>-1</v>
      </c>
      <c r="AJC16">
        <f t="shared" ca="1" si="359"/>
        <v>-1</v>
      </c>
      <c r="AJD16">
        <f t="shared" ca="1" si="359"/>
        <v>-1</v>
      </c>
      <c r="AJE16">
        <f t="shared" ca="1" si="359"/>
        <v>-1</v>
      </c>
      <c r="AJF16">
        <f t="shared" ca="1" si="359"/>
        <v>-1</v>
      </c>
      <c r="AJG16">
        <f t="shared" ca="1" si="359"/>
        <v>-1</v>
      </c>
      <c r="AJH16">
        <f t="shared" ca="1" si="359"/>
        <v>-1</v>
      </c>
      <c r="AJI16">
        <f t="shared" ca="1" si="359"/>
        <v>-1</v>
      </c>
      <c r="AJJ16">
        <f t="shared" ca="1" si="359"/>
        <v>-1</v>
      </c>
      <c r="AJK16">
        <f t="shared" ca="1" si="359"/>
        <v>-1</v>
      </c>
      <c r="AJL16">
        <f t="shared" ca="1" si="359"/>
        <v>-1</v>
      </c>
      <c r="AJM16">
        <f t="shared" ca="1" si="359"/>
        <v>-1</v>
      </c>
      <c r="AJN16">
        <f t="shared" ca="1" si="359"/>
        <v>-1</v>
      </c>
      <c r="AJO16">
        <f t="shared" ca="1" si="359"/>
        <v>-1</v>
      </c>
      <c r="AJP16">
        <f t="shared" ca="1" si="359"/>
        <v>-1</v>
      </c>
      <c r="AJQ16">
        <f t="shared" ca="1" si="359"/>
        <v>-1</v>
      </c>
      <c r="AJR16">
        <f t="shared" ca="1" si="359"/>
        <v>-1</v>
      </c>
      <c r="AJS16">
        <f t="shared" ca="1" si="359"/>
        <v>-1</v>
      </c>
      <c r="AJT16">
        <f t="shared" ca="1" si="359"/>
        <v>-1</v>
      </c>
      <c r="AJU16">
        <f t="shared" ca="1" si="359"/>
        <v>-1</v>
      </c>
      <c r="AJV16">
        <f t="shared" ca="1" si="359"/>
        <v>-1</v>
      </c>
      <c r="AJW16">
        <f t="shared" ca="1" si="359"/>
        <v>-1</v>
      </c>
      <c r="AJX16">
        <f t="shared" ca="1" si="359"/>
        <v>-1</v>
      </c>
      <c r="AJY16">
        <f t="shared" ca="1" si="359"/>
        <v>-1</v>
      </c>
      <c r="AJZ16">
        <f t="shared" ca="1" si="359"/>
        <v>-1</v>
      </c>
      <c r="AKA16">
        <f t="shared" ref="AKA16:AML16" ca="1" si="360">IF((ROUND(AKA$7,1)-0.1)=ROUND(RDACCESSTIME_ns,1),0,IF(ROUND(AKA$7,1)=ROUND(RDACCESSTIME_ns,1),MAX($B10:$B16)+1,-1))</f>
        <v>-1</v>
      </c>
      <c r="AKB16">
        <f t="shared" ca="1" si="360"/>
        <v>-1</v>
      </c>
      <c r="AKC16">
        <f t="shared" ca="1" si="360"/>
        <v>-1</v>
      </c>
      <c r="AKD16">
        <f t="shared" ca="1" si="360"/>
        <v>-1</v>
      </c>
      <c r="AKE16">
        <f t="shared" ca="1" si="360"/>
        <v>-1</v>
      </c>
      <c r="AKF16">
        <f t="shared" ca="1" si="360"/>
        <v>-1</v>
      </c>
      <c r="AKG16">
        <f t="shared" ca="1" si="360"/>
        <v>-1</v>
      </c>
      <c r="AKH16">
        <f t="shared" ca="1" si="360"/>
        <v>-1</v>
      </c>
      <c r="AKI16">
        <f t="shared" ca="1" si="360"/>
        <v>-1</v>
      </c>
      <c r="AKJ16">
        <f t="shared" ca="1" si="360"/>
        <v>-1</v>
      </c>
      <c r="AKK16">
        <f t="shared" ca="1" si="360"/>
        <v>-1</v>
      </c>
      <c r="AKL16">
        <f t="shared" ca="1" si="360"/>
        <v>-1</v>
      </c>
      <c r="AKM16">
        <f t="shared" ca="1" si="360"/>
        <v>-1</v>
      </c>
      <c r="AKN16">
        <f t="shared" ca="1" si="360"/>
        <v>-1</v>
      </c>
      <c r="AKO16">
        <f t="shared" ca="1" si="360"/>
        <v>-1</v>
      </c>
      <c r="AKP16">
        <f t="shared" ca="1" si="360"/>
        <v>-1</v>
      </c>
      <c r="AKQ16">
        <f t="shared" ca="1" si="360"/>
        <v>-1</v>
      </c>
      <c r="AKR16">
        <f t="shared" ca="1" si="360"/>
        <v>-1</v>
      </c>
      <c r="AKS16">
        <f t="shared" ca="1" si="360"/>
        <v>-1</v>
      </c>
      <c r="AKT16">
        <f t="shared" ca="1" si="360"/>
        <v>-1</v>
      </c>
      <c r="AKU16">
        <f t="shared" ca="1" si="360"/>
        <v>-1</v>
      </c>
      <c r="AKV16">
        <f t="shared" ca="1" si="360"/>
        <v>-1</v>
      </c>
      <c r="AKW16">
        <f t="shared" ca="1" si="360"/>
        <v>-1</v>
      </c>
      <c r="AKX16">
        <f t="shared" ca="1" si="360"/>
        <v>-1</v>
      </c>
      <c r="AKY16">
        <f t="shared" ca="1" si="360"/>
        <v>-1</v>
      </c>
      <c r="AKZ16">
        <f t="shared" ca="1" si="360"/>
        <v>-1</v>
      </c>
      <c r="ALA16">
        <f t="shared" ca="1" si="360"/>
        <v>-1</v>
      </c>
      <c r="ALB16">
        <f t="shared" ca="1" si="360"/>
        <v>-1</v>
      </c>
      <c r="ALC16">
        <f t="shared" ca="1" si="360"/>
        <v>-1</v>
      </c>
      <c r="ALD16">
        <f t="shared" ca="1" si="360"/>
        <v>-1</v>
      </c>
      <c r="ALE16">
        <f t="shared" ca="1" si="360"/>
        <v>-1</v>
      </c>
      <c r="ALF16">
        <f t="shared" ca="1" si="360"/>
        <v>-1</v>
      </c>
      <c r="ALG16">
        <f t="shared" ca="1" si="360"/>
        <v>-1</v>
      </c>
      <c r="ALH16">
        <f t="shared" ca="1" si="360"/>
        <v>-1</v>
      </c>
      <c r="ALI16">
        <f t="shared" ca="1" si="360"/>
        <v>-1</v>
      </c>
      <c r="ALJ16">
        <f t="shared" ca="1" si="360"/>
        <v>-1</v>
      </c>
      <c r="ALK16">
        <f t="shared" ca="1" si="360"/>
        <v>-1</v>
      </c>
      <c r="ALL16">
        <f t="shared" ca="1" si="360"/>
        <v>-1</v>
      </c>
      <c r="ALM16">
        <f t="shared" ca="1" si="360"/>
        <v>-1</v>
      </c>
      <c r="ALN16">
        <f t="shared" ca="1" si="360"/>
        <v>-1</v>
      </c>
      <c r="ALO16">
        <f t="shared" ca="1" si="360"/>
        <v>-1</v>
      </c>
      <c r="ALP16">
        <f t="shared" ca="1" si="360"/>
        <v>-1</v>
      </c>
      <c r="ALQ16">
        <f t="shared" ca="1" si="360"/>
        <v>-1</v>
      </c>
      <c r="ALR16">
        <f t="shared" ca="1" si="360"/>
        <v>-1</v>
      </c>
      <c r="ALS16">
        <f t="shared" ca="1" si="360"/>
        <v>-1</v>
      </c>
      <c r="ALT16">
        <f t="shared" ca="1" si="360"/>
        <v>-1</v>
      </c>
      <c r="ALU16">
        <f t="shared" ca="1" si="360"/>
        <v>-1</v>
      </c>
      <c r="ALV16">
        <f t="shared" ca="1" si="360"/>
        <v>-1</v>
      </c>
      <c r="ALW16">
        <f t="shared" ca="1" si="360"/>
        <v>-1</v>
      </c>
      <c r="ALX16">
        <f t="shared" ca="1" si="360"/>
        <v>-1</v>
      </c>
      <c r="ALY16">
        <f t="shared" ca="1" si="360"/>
        <v>-1</v>
      </c>
      <c r="ALZ16">
        <f t="shared" ca="1" si="360"/>
        <v>-1</v>
      </c>
      <c r="AMA16">
        <f t="shared" ca="1" si="360"/>
        <v>-1</v>
      </c>
      <c r="AMB16">
        <f t="shared" ca="1" si="360"/>
        <v>-1</v>
      </c>
      <c r="AMC16">
        <f t="shared" ca="1" si="360"/>
        <v>-1</v>
      </c>
      <c r="AMD16">
        <f t="shared" ca="1" si="360"/>
        <v>-1</v>
      </c>
      <c r="AME16">
        <f t="shared" ca="1" si="360"/>
        <v>-1</v>
      </c>
      <c r="AMF16">
        <f t="shared" ca="1" si="360"/>
        <v>-1</v>
      </c>
      <c r="AMG16">
        <f t="shared" ca="1" si="360"/>
        <v>-1</v>
      </c>
      <c r="AMH16">
        <f t="shared" ca="1" si="360"/>
        <v>-1</v>
      </c>
      <c r="AMI16">
        <f t="shared" ca="1" si="360"/>
        <v>-1</v>
      </c>
      <c r="AMJ16">
        <f t="shared" ca="1" si="360"/>
        <v>-1</v>
      </c>
      <c r="AMK16">
        <f t="shared" ca="1" si="360"/>
        <v>-1</v>
      </c>
      <c r="AML16">
        <f t="shared" ca="1" si="360"/>
        <v>-1</v>
      </c>
      <c r="AMM16">
        <f t="shared" ref="AMM16:AOX16" ca="1" si="361">IF((ROUND(AMM$7,1)-0.1)=ROUND(RDACCESSTIME_ns,1),0,IF(ROUND(AMM$7,1)=ROUND(RDACCESSTIME_ns,1),MAX($B10:$B16)+1,-1))</f>
        <v>-1</v>
      </c>
      <c r="AMN16">
        <f t="shared" ca="1" si="361"/>
        <v>-1</v>
      </c>
      <c r="AMO16">
        <f t="shared" ca="1" si="361"/>
        <v>-1</v>
      </c>
      <c r="AMP16">
        <f t="shared" ca="1" si="361"/>
        <v>-1</v>
      </c>
      <c r="AMQ16">
        <f t="shared" ca="1" si="361"/>
        <v>-1</v>
      </c>
      <c r="AMR16">
        <f t="shared" ca="1" si="361"/>
        <v>-1</v>
      </c>
      <c r="AMS16">
        <f t="shared" ca="1" si="361"/>
        <v>-1</v>
      </c>
      <c r="AMT16">
        <f t="shared" ca="1" si="361"/>
        <v>-1</v>
      </c>
      <c r="AMU16">
        <f t="shared" ca="1" si="361"/>
        <v>-1</v>
      </c>
      <c r="AMV16">
        <f t="shared" ca="1" si="361"/>
        <v>-1</v>
      </c>
      <c r="AMW16">
        <f t="shared" ca="1" si="361"/>
        <v>-1</v>
      </c>
      <c r="AMX16">
        <f t="shared" ca="1" si="361"/>
        <v>-1</v>
      </c>
      <c r="AMY16">
        <f t="shared" ca="1" si="361"/>
        <v>-1</v>
      </c>
      <c r="AMZ16">
        <f t="shared" ca="1" si="361"/>
        <v>-1</v>
      </c>
      <c r="ANA16">
        <f t="shared" ca="1" si="361"/>
        <v>-1</v>
      </c>
      <c r="ANB16">
        <f t="shared" ca="1" si="361"/>
        <v>-1</v>
      </c>
      <c r="ANC16">
        <f t="shared" ca="1" si="361"/>
        <v>-1</v>
      </c>
      <c r="AND16">
        <f t="shared" ca="1" si="361"/>
        <v>-1</v>
      </c>
      <c r="ANE16">
        <f t="shared" ca="1" si="361"/>
        <v>-1</v>
      </c>
      <c r="ANF16">
        <f t="shared" ca="1" si="361"/>
        <v>-1</v>
      </c>
      <c r="ANG16">
        <f t="shared" ca="1" si="361"/>
        <v>-1</v>
      </c>
      <c r="ANH16">
        <f t="shared" ca="1" si="361"/>
        <v>-1</v>
      </c>
      <c r="ANI16">
        <f t="shared" ca="1" si="361"/>
        <v>-1</v>
      </c>
      <c r="ANJ16">
        <f t="shared" ca="1" si="361"/>
        <v>-1</v>
      </c>
      <c r="ANK16">
        <f t="shared" ca="1" si="361"/>
        <v>-1</v>
      </c>
      <c r="ANL16">
        <f t="shared" ca="1" si="361"/>
        <v>-1</v>
      </c>
      <c r="ANM16">
        <f t="shared" ca="1" si="361"/>
        <v>-1</v>
      </c>
      <c r="ANN16">
        <f t="shared" ca="1" si="361"/>
        <v>-1</v>
      </c>
      <c r="ANO16">
        <f t="shared" ca="1" si="361"/>
        <v>-1</v>
      </c>
      <c r="ANP16">
        <f t="shared" ca="1" si="361"/>
        <v>-1</v>
      </c>
      <c r="ANQ16">
        <f t="shared" ca="1" si="361"/>
        <v>-1</v>
      </c>
      <c r="ANR16">
        <f t="shared" ca="1" si="361"/>
        <v>-1</v>
      </c>
      <c r="ANS16">
        <f t="shared" ca="1" si="361"/>
        <v>-1</v>
      </c>
      <c r="ANT16">
        <f t="shared" ca="1" si="361"/>
        <v>-1</v>
      </c>
      <c r="ANU16">
        <f t="shared" ca="1" si="361"/>
        <v>-1</v>
      </c>
      <c r="ANV16">
        <f t="shared" ca="1" si="361"/>
        <v>-1</v>
      </c>
      <c r="ANW16">
        <f t="shared" ca="1" si="361"/>
        <v>-1</v>
      </c>
      <c r="ANX16">
        <f t="shared" ca="1" si="361"/>
        <v>-1</v>
      </c>
      <c r="ANY16">
        <f t="shared" ca="1" si="361"/>
        <v>-1</v>
      </c>
      <c r="ANZ16">
        <f t="shared" ca="1" si="361"/>
        <v>-1</v>
      </c>
      <c r="AOA16">
        <f t="shared" ca="1" si="361"/>
        <v>-1</v>
      </c>
      <c r="AOB16">
        <f t="shared" ca="1" si="361"/>
        <v>-1</v>
      </c>
      <c r="AOC16">
        <f t="shared" ca="1" si="361"/>
        <v>-1</v>
      </c>
      <c r="AOD16">
        <f t="shared" ca="1" si="361"/>
        <v>-1</v>
      </c>
      <c r="AOE16">
        <f t="shared" ca="1" si="361"/>
        <v>-1</v>
      </c>
      <c r="AOF16">
        <f t="shared" ca="1" si="361"/>
        <v>-1</v>
      </c>
      <c r="AOG16">
        <f t="shared" ca="1" si="361"/>
        <v>-1</v>
      </c>
      <c r="AOH16">
        <f t="shared" ca="1" si="361"/>
        <v>-1</v>
      </c>
      <c r="AOI16">
        <f t="shared" ca="1" si="361"/>
        <v>-1</v>
      </c>
      <c r="AOJ16">
        <f t="shared" ca="1" si="361"/>
        <v>-1</v>
      </c>
      <c r="AOK16">
        <f t="shared" ca="1" si="361"/>
        <v>-1</v>
      </c>
      <c r="AOL16">
        <f t="shared" ca="1" si="361"/>
        <v>-1</v>
      </c>
      <c r="AOM16">
        <f t="shared" ca="1" si="361"/>
        <v>-1</v>
      </c>
      <c r="AON16">
        <f t="shared" ca="1" si="361"/>
        <v>-1</v>
      </c>
      <c r="AOO16">
        <f t="shared" ca="1" si="361"/>
        <v>-1</v>
      </c>
      <c r="AOP16">
        <f t="shared" ca="1" si="361"/>
        <v>-1</v>
      </c>
      <c r="AOQ16">
        <f t="shared" ca="1" si="361"/>
        <v>-1</v>
      </c>
      <c r="AOR16">
        <f t="shared" ca="1" si="361"/>
        <v>-1</v>
      </c>
      <c r="AOS16">
        <f t="shared" ca="1" si="361"/>
        <v>-1</v>
      </c>
      <c r="AOT16">
        <f t="shared" ca="1" si="361"/>
        <v>-1</v>
      </c>
      <c r="AOU16">
        <f t="shared" ca="1" si="361"/>
        <v>-1</v>
      </c>
      <c r="AOV16">
        <f t="shared" ca="1" si="361"/>
        <v>-1</v>
      </c>
      <c r="AOW16">
        <f t="shared" ca="1" si="361"/>
        <v>-1</v>
      </c>
      <c r="AOX16">
        <f t="shared" ca="1" si="361"/>
        <v>-1</v>
      </c>
      <c r="AOY16">
        <f t="shared" ref="AOY16:ARJ16" ca="1" si="362">IF((ROUND(AOY$7,1)-0.1)=ROUND(RDACCESSTIME_ns,1),0,IF(ROUND(AOY$7,1)=ROUND(RDACCESSTIME_ns,1),MAX($B10:$B16)+1,-1))</f>
        <v>-1</v>
      </c>
      <c r="AOZ16">
        <f t="shared" ca="1" si="362"/>
        <v>-1</v>
      </c>
      <c r="APA16">
        <f t="shared" ca="1" si="362"/>
        <v>-1</v>
      </c>
      <c r="APB16">
        <f t="shared" ca="1" si="362"/>
        <v>-1</v>
      </c>
      <c r="APC16">
        <f t="shared" ca="1" si="362"/>
        <v>-1</v>
      </c>
      <c r="APD16">
        <f t="shared" ca="1" si="362"/>
        <v>-1</v>
      </c>
      <c r="APE16">
        <f t="shared" ca="1" si="362"/>
        <v>-1</v>
      </c>
      <c r="APF16">
        <f t="shared" ca="1" si="362"/>
        <v>-1</v>
      </c>
      <c r="APG16">
        <f t="shared" ca="1" si="362"/>
        <v>-1</v>
      </c>
      <c r="APH16">
        <f t="shared" ca="1" si="362"/>
        <v>-1</v>
      </c>
      <c r="API16">
        <f t="shared" ca="1" si="362"/>
        <v>-1</v>
      </c>
      <c r="APJ16">
        <f t="shared" ca="1" si="362"/>
        <v>-1</v>
      </c>
      <c r="APK16">
        <f t="shared" ca="1" si="362"/>
        <v>-1</v>
      </c>
      <c r="APL16">
        <f t="shared" ca="1" si="362"/>
        <v>-1</v>
      </c>
      <c r="APM16">
        <f t="shared" ca="1" si="362"/>
        <v>-1</v>
      </c>
      <c r="APN16">
        <f t="shared" ca="1" si="362"/>
        <v>-1</v>
      </c>
      <c r="APO16">
        <f t="shared" ca="1" si="362"/>
        <v>-1</v>
      </c>
      <c r="APP16">
        <f t="shared" ca="1" si="362"/>
        <v>-1</v>
      </c>
      <c r="APQ16">
        <f t="shared" ca="1" si="362"/>
        <v>-1</v>
      </c>
      <c r="APR16">
        <f t="shared" ca="1" si="362"/>
        <v>-1</v>
      </c>
      <c r="APS16">
        <f t="shared" ca="1" si="362"/>
        <v>-1</v>
      </c>
      <c r="APT16">
        <f t="shared" ca="1" si="362"/>
        <v>-1</v>
      </c>
      <c r="APU16">
        <f t="shared" ca="1" si="362"/>
        <v>-1</v>
      </c>
      <c r="APV16">
        <f t="shared" ca="1" si="362"/>
        <v>-1</v>
      </c>
      <c r="APW16">
        <f t="shared" ca="1" si="362"/>
        <v>-1</v>
      </c>
      <c r="APX16">
        <f t="shared" ca="1" si="362"/>
        <v>-1</v>
      </c>
      <c r="APY16">
        <f t="shared" ca="1" si="362"/>
        <v>-1</v>
      </c>
      <c r="APZ16">
        <f t="shared" ca="1" si="362"/>
        <v>-1</v>
      </c>
      <c r="AQA16">
        <f t="shared" ca="1" si="362"/>
        <v>-1</v>
      </c>
      <c r="AQB16">
        <f t="shared" ca="1" si="362"/>
        <v>-1</v>
      </c>
      <c r="AQC16">
        <f t="shared" ca="1" si="362"/>
        <v>-1</v>
      </c>
      <c r="AQD16">
        <f t="shared" ca="1" si="362"/>
        <v>-1</v>
      </c>
      <c r="AQE16">
        <f t="shared" ca="1" si="362"/>
        <v>-1</v>
      </c>
      <c r="AQF16">
        <f t="shared" ca="1" si="362"/>
        <v>-1</v>
      </c>
      <c r="AQG16">
        <f t="shared" ca="1" si="362"/>
        <v>-1</v>
      </c>
      <c r="AQH16">
        <f t="shared" ca="1" si="362"/>
        <v>-1</v>
      </c>
      <c r="AQI16">
        <f t="shared" ca="1" si="362"/>
        <v>-1</v>
      </c>
      <c r="AQJ16">
        <f t="shared" ca="1" si="362"/>
        <v>-1</v>
      </c>
      <c r="AQK16">
        <f t="shared" ca="1" si="362"/>
        <v>-1</v>
      </c>
      <c r="AQL16">
        <f t="shared" ca="1" si="362"/>
        <v>-1</v>
      </c>
      <c r="AQM16">
        <f t="shared" ca="1" si="362"/>
        <v>-1</v>
      </c>
      <c r="AQN16">
        <f t="shared" ca="1" si="362"/>
        <v>-1</v>
      </c>
      <c r="AQO16">
        <f t="shared" ca="1" si="362"/>
        <v>-1</v>
      </c>
      <c r="AQP16">
        <f t="shared" ca="1" si="362"/>
        <v>-1</v>
      </c>
      <c r="AQQ16">
        <f t="shared" ca="1" si="362"/>
        <v>-1</v>
      </c>
      <c r="AQR16">
        <f t="shared" ca="1" si="362"/>
        <v>-1</v>
      </c>
      <c r="AQS16">
        <f t="shared" ca="1" si="362"/>
        <v>-1</v>
      </c>
      <c r="AQT16">
        <f t="shared" ca="1" si="362"/>
        <v>-1</v>
      </c>
      <c r="AQU16">
        <f t="shared" ca="1" si="362"/>
        <v>-1</v>
      </c>
      <c r="AQV16">
        <f t="shared" ca="1" si="362"/>
        <v>-1</v>
      </c>
      <c r="AQW16">
        <f t="shared" ca="1" si="362"/>
        <v>-1</v>
      </c>
      <c r="AQX16">
        <f t="shared" ca="1" si="362"/>
        <v>-1</v>
      </c>
      <c r="AQY16">
        <f t="shared" ca="1" si="362"/>
        <v>-1</v>
      </c>
      <c r="AQZ16">
        <f t="shared" ca="1" si="362"/>
        <v>-1</v>
      </c>
      <c r="ARA16">
        <f t="shared" ca="1" si="362"/>
        <v>-1</v>
      </c>
      <c r="ARB16">
        <f t="shared" ca="1" si="362"/>
        <v>-1</v>
      </c>
      <c r="ARC16">
        <f t="shared" ca="1" si="362"/>
        <v>-1</v>
      </c>
      <c r="ARD16">
        <f t="shared" ca="1" si="362"/>
        <v>-1</v>
      </c>
      <c r="ARE16">
        <f t="shared" ca="1" si="362"/>
        <v>-1</v>
      </c>
      <c r="ARF16">
        <f t="shared" ca="1" si="362"/>
        <v>-1</v>
      </c>
      <c r="ARG16">
        <f t="shared" ca="1" si="362"/>
        <v>-1</v>
      </c>
      <c r="ARH16">
        <f t="shared" ca="1" si="362"/>
        <v>-1</v>
      </c>
      <c r="ARI16">
        <f t="shared" ca="1" si="362"/>
        <v>-1</v>
      </c>
      <c r="ARJ16">
        <f t="shared" ca="1" si="362"/>
        <v>-1</v>
      </c>
      <c r="ARK16">
        <f t="shared" ref="ARK16:ATV16" ca="1" si="363">IF((ROUND(ARK$7,1)-0.1)=ROUND(RDACCESSTIME_ns,1),0,IF(ROUND(ARK$7,1)=ROUND(RDACCESSTIME_ns,1),MAX($B10:$B16)+1,-1))</f>
        <v>-1</v>
      </c>
      <c r="ARL16">
        <f t="shared" ca="1" si="363"/>
        <v>-1</v>
      </c>
      <c r="ARM16">
        <f t="shared" ca="1" si="363"/>
        <v>-1</v>
      </c>
      <c r="ARN16">
        <f t="shared" ca="1" si="363"/>
        <v>-1</v>
      </c>
      <c r="ARO16">
        <f t="shared" ca="1" si="363"/>
        <v>-1</v>
      </c>
      <c r="ARP16">
        <f t="shared" ca="1" si="363"/>
        <v>-1</v>
      </c>
      <c r="ARQ16">
        <f t="shared" ca="1" si="363"/>
        <v>-1</v>
      </c>
      <c r="ARR16">
        <f t="shared" ca="1" si="363"/>
        <v>-1</v>
      </c>
      <c r="ARS16">
        <f t="shared" ca="1" si="363"/>
        <v>-1</v>
      </c>
      <c r="ART16">
        <f t="shared" ca="1" si="363"/>
        <v>-1</v>
      </c>
      <c r="ARU16">
        <f t="shared" ca="1" si="363"/>
        <v>-1</v>
      </c>
      <c r="ARV16">
        <f t="shared" ca="1" si="363"/>
        <v>-1</v>
      </c>
      <c r="ARW16">
        <f t="shared" ca="1" si="363"/>
        <v>-1</v>
      </c>
      <c r="ARX16">
        <f t="shared" ca="1" si="363"/>
        <v>-1</v>
      </c>
      <c r="ARY16">
        <f t="shared" ca="1" si="363"/>
        <v>-1</v>
      </c>
      <c r="ARZ16">
        <f t="shared" ca="1" si="363"/>
        <v>-1</v>
      </c>
      <c r="ASA16">
        <f t="shared" ca="1" si="363"/>
        <v>-1</v>
      </c>
      <c r="ASB16">
        <f t="shared" ca="1" si="363"/>
        <v>-1</v>
      </c>
      <c r="ASC16">
        <f t="shared" ca="1" si="363"/>
        <v>-1</v>
      </c>
      <c r="ASD16">
        <f t="shared" ca="1" si="363"/>
        <v>-1</v>
      </c>
      <c r="ASE16">
        <f t="shared" ca="1" si="363"/>
        <v>-1</v>
      </c>
      <c r="ASF16">
        <f t="shared" ca="1" si="363"/>
        <v>-1</v>
      </c>
      <c r="ASG16">
        <f t="shared" ca="1" si="363"/>
        <v>-1</v>
      </c>
      <c r="ASH16">
        <f t="shared" ca="1" si="363"/>
        <v>-1</v>
      </c>
      <c r="ASI16">
        <f t="shared" ca="1" si="363"/>
        <v>-1</v>
      </c>
      <c r="ASJ16">
        <f t="shared" ca="1" si="363"/>
        <v>-1</v>
      </c>
      <c r="ASK16">
        <f t="shared" ca="1" si="363"/>
        <v>-1</v>
      </c>
      <c r="ASL16">
        <f t="shared" ca="1" si="363"/>
        <v>-1</v>
      </c>
      <c r="ASM16">
        <f t="shared" ca="1" si="363"/>
        <v>-1</v>
      </c>
      <c r="ASN16">
        <f t="shared" ca="1" si="363"/>
        <v>-1</v>
      </c>
      <c r="ASO16">
        <f t="shared" ca="1" si="363"/>
        <v>-1</v>
      </c>
      <c r="ASP16">
        <f t="shared" ca="1" si="363"/>
        <v>-1</v>
      </c>
      <c r="ASQ16">
        <f t="shared" ca="1" si="363"/>
        <v>-1</v>
      </c>
      <c r="ASR16">
        <f t="shared" ca="1" si="363"/>
        <v>-1</v>
      </c>
      <c r="ASS16">
        <f t="shared" ca="1" si="363"/>
        <v>-1</v>
      </c>
      <c r="AST16">
        <f t="shared" ca="1" si="363"/>
        <v>-1</v>
      </c>
      <c r="ASU16">
        <f t="shared" ca="1" si="363"/>
        <v>-1</v>
      </c>
      <c r="ASV16">
        <f t="shared" ca="1" si="363"/>
        <v>-1</v>
      </c>
      <c r="ASW16">
        <f t="shared" ca="1" si="363"/>
        <v>-1</v>
      </c>
      <c r="ASX16">
        <f t="shared" ca="1" si="363"/>
        <v>-1</v>
      </c>
      <c r="ASY16">
        <f t="shared" ca="1" si="363"/>
        <v>-1</v>
      </c>
      <c r="ASZ16">
        <f t="shared" ca="1" si="363"/>
        <v>-1</v>
      </c>
      <c r="ATA16">
        <f t="shared" ca="1" si="363"/>
        <v>-1</v>
      </c>
      <c r="ATB16">
        <f t="shared" ca="1" si="363"/>
        <v>-1</v>
      </c>
      <c r="ATC16">
        <f t="shared" ca="1" si="363"/>
        <v>-1</v>
      </c>
      <c r="ATD16">
        <f t="shared" ca="1" si="363"/>
        <v>-1</v>
      </c>
      <c r="ATE16">
        <f t="shared" ca="1" si="363"/>
        <v>-1</v>
      </c>
      <c r="ATF16">
        <f t="shared" ca="1" si="363"/>
        <v>-1</v>
      </c>
      <c r="ATG16">
        <f t="shared" ca="1" si="363"/>
        <v>-1</v>
      </c>
      <c r="ATH16">
        <f t="shared" ca="1" si="363"/>
        <v>-1</v>
      </c>
      <c r="ATI16">
        <f t="shared" ca="1" si="363"/>
        <v>-1</v>
      </c>
      <c r="ATJ16">
        <f t="shared" ca="1" si="363"/>
        <v>-1</v>
      </c>
      <c r="ATK16">
        <f t="shared" ca="1" si="363"/>
        <v>-1</v>
      </c>
      <c r="ATL16">
        <f t="shared" ca="1" si="363"/>
        <v>-1</v>
      </c>
      <c r="ATM16">
        <f t="shared" ca="1" si="363"/>
        <v>-1</v>
      </c>
      <c r="ATN16">
        <f t="shared" ca="1" si="363"/>
        <v>-1</v>
      </c>
      <c r="ATO16">
        <f t="shared" ca="1" si="363"/>
        <v>-1</v>
      </c>
      <c r="ATP16">
        <f t="shared" ca="1" si="363"/>
        <v>-1</v>
      </c>
      <c r="ATQ16">
        <f t="shared" ca="1" si="363"/>
        <v>-1</v>
      </c>
      <c r="ATR16">
        <f t="shared" ca="1" si="363"/>
        <v>-1</v>
      </c>
      <c r="ATS16">
        <f t="shared" ca="1" si="363"/>
        <v>-1</v>
      </c>
      <c r="ATT16">
        <f t="shared" ca="1" si="363"/>
        <v>-1</v>
      </c>
      <c r="ATU16">
        <f t="shared" ca="1" si="363"/>
        <v>-1</v>
      </c>
      <c r="ATV16">
        <f t="shared" ca="1" si="363"/>
        <v>-1</v>
      </c>
      <c r="ATW16">
        <f t="shared" ref="ATW16:AWH16" ca="1" si="364">IF((ROUND(ATW$7,1)-0.1)=ROUND(RDACCESSTIME_ns,1),0,IF(ROUND(ATW$7,1)=ROUND(RDACCESSTIME_ns,1),MAX($B10:$B16)+1,-1))</f>
        <v>-1</v>
      </c>
      <c r="ATX16">
        <f t="shared" ca="1" si="364"/>
        <v>-1</v>
      </c>
      <c r="ATY16">
        <f t="shared" ca="1" si="364"/>
        <v>-1</v>
      </c>
      <c r="ATZ16">
        <f t="shared" ca="1" si="364"/>
        <v>-1</v>
      </c>
      <c r="AUA16">
        <f t="shared" ca="1" si="364"/>
        <v>-1</v>
      </c>
      <c r="AUB16">
        <f t="shared" ca="1" si="364"/>
        <v>-1</v>
      </c>
      <c r="AUC16">
        <f t="shared" ca="1" si="364"/>
        <v>-1</v>
      </c>
      <c r="AUD16">
        <f t="shared" ca="1" si="364"/>
        <v>-1</v>
      </c>
      <c r="AUE16">
        <f t="shared" ca="1" si="364"/>
        <v>-1</v>
      </c>
      <c r="AUF16">
        <f t="shared" ca="1" si="364"/>
        <v>-1</v>
      </c>
      <c r="AUG16">
        <f t="shared" ca="1" si="364"/>
        <v>-1</v>
      </c>
      <c r="AUH16">
        <f t="shared" ca="1" si="364"/>
        <v>-1</v>
      </c>
      <c r="AUI16">
        <f t="shared" ca="1" si="364"/>
        <v>-1</v>
      </c>
      <c r="AUJ16">
        <f t="shared" ca="1" si="364"/>
        <v>-1</v>
      </c>
      <c r="AUK16">
        <f t="shared" ca="1" si="364"/>
        <v>-1</v>
      </c>
      <c r="AUL16">
        <f t="shared" ca="1" si="364"/>
        <v>-1</v>
      </c>
      <c r="AUM16">
        <f t="shared" ca="1" si="364"/>
        <v>-1</v>
      </c>
      <c r="AUN16">
        <f t="shared" ca="1" si="364"/>
        <v>-1</v>
      </c>
      <c r="AUO16">
        <f t="shared" ca="1" si="364"/>
        <v>-1</v>
      </c>
      <c r="AUP16">
        <f t="shared" ca="1" si="364"/>
        <v>-1</v>
      </c>
      <c r="AUQ16">
        <f t="shared" ca="1" si="364"/>
        <v>-1</v>
      </c>
      <c r="AUR16">
        <f t="shared" ca="1" si="364"/>
        <v>-1</v>
      </c>
      <c r="AUS16">
        <f t="shared" ca="1" si="364"/>
        <v>-1</v>
      </c>
      <c r="AUT16">
        <f t="shared" ca="1" si="364"/>
        <v>-1</v>
      </c>
      <c r="AUU16">
        <f t="shared" ca="1" si="364"/>
        <v>-1</v>
      </c>
      <c r="AUV16">
        <f t="shared" ca="1" si="364"/>
        <v>-1</v>
      </c>
      <c r="AUW16">
        <f t="shared" ca="1" si="364"/>
        <v>-1</v>
      </c>
      <c r="AUX16">
        <f t="shared" ca="1" si="364"/>
        <v>-1</v>
      </c>
      <c r="AUY16">
        <f t="shared" ca="1" si="364"/>
        <v>-1</v>
      </c>
      <c r="AUZ16">
        <f t="shared" ca="1" si="364"/>
        <v>-1</v>
      </c>
      <c r="AVA16">
        <f t="shared" ca="1" si="364"/>
        <v>-1</v>
      </c>
      <c r="AVB16">
        <f t="shared" ca="1" si="364"/>
        <v>-1</v>
      </c>
      <c r="AVC16">
        <f t="shared" ca="1" si="364"/>
        <v>-1</v>
      </c>
      <c r="AVD16">
        <f t="shared" ca="1" si="364"/>
        <v>-1</v>
      </c>
      <c r="AVE16">
        <f t="shared" ca="1" si="364"/>
        <v>-1</v>
      </c>
      <c r="AVF16">
        <f t="shared" ca="1" si="364"/>
        <v>-1</v>
      </c>
      <c r="AVG16">
        <f t="shared" ca="1" si="364"/>
        <v>-1</v>
      </c>
      <c r="AVH16">
        <f t="shared" ca="1" si="364"/>
        <v>-1</v>
      </c>
      <c r="AVI16">
        <f t="shared" ca="1" si="364"/>
        <v>-1</v>
      </c>
      <c r="AVJ16">
        <f t="shared" ca="1" si="364"/>
        <v>-1</v>
      </c>
      <c r="AVK16">
        <f t="shared" ca="1" si="364"/>
        <v>-1</v>
      </c>
      <c r="AVL16">
        <f t="shared" ca="1" si="364"/>
        <v>-1</v>
      </c>
      <c r="AVM16">
        <f t="shared" ca="1" si="364"/>
        <v>-1</v>
      </c>
      <c r="AVN16">
        <f t="shared" ca="1" si="364"/>
        <v>-1</v>
      </c>
      <c r="AVO16">
        <f t="shared" ca="1" si="364"/>
        <v>-1</v>
      </c>
      <c r="AVP16">
        <f t="shared" ca="1" si="364"/>
        <v>-1</v>
      </c>
      <c r="AVQ16">
        <f t="shared" ca="1" si="364"/>
        <v>-1</v>
      </c>
      <c r="AVR16">
        <f t="shared" ca="1" si="364"/>
        <v>-1</v>
      </c>
      <c r="AVS16">
        <f t="shared" ca="1" si="364"/>
        <v>-1</v>
      </c>
      <c r="AVT16">
        <f t="shared" ca="1" si="364"/>
        <v>-1</v>
      </c>
      <c r="AVU16">
        <f t="shared" ca="1" si="364"/>
        <v>-1</v>
      </c>
      <c r="AVV16">
        <f t="shared" ca="1" si="364"/>
        <v>-1</v>
      </c>
      <c r="AVW16">
        <f t="shared" ca="1" si="364"/>
        <v>-1</v>
      </c>
      <c r="AVX16">
        <f t="shared" ca="1" si="364"/>
        <v>-1</v>
      </c>
      <c r="AVY16">
        <f t="shared" ca="1" si="364"/>
        <v>-1</v>
      </c>
      <c r="AVZ16">
        <f t="shared" ca="1" si="364"/>
        <v>-1</v>
      </c>
      <c r="AWA16">
        <f t="shared" ca="1" si="364"/>
        <v>-1</v>
      </c>
      <c r="AWB16">
        <f t="shared" ca="1" si="364"/>
        <v>-1</v>
      </c>
      <c r="AWC16">
        <f t="shared" ca="1" si="364"/>
        <v>-1</v>
      </c>
      <c r="AWD16">
        <f t="shared" ca="1" si="364"/>
        <v>-1</v>
      </c>
      <c r="AWE16">
        <f t="shared" ca="1" si="364"/>
        <v>-1</v>
      </c>
      <c r="AWF16">
        <f t="shared" ca="1" si="364"/>
        <v>-1</v>
      </c>
      <c r="AWG16">
        <f t="shared" ca="1" si="364"/>
        <v>-1</v>
      </c>
      <c r="AWH16">
        <f t="shared" ca="1" si="364"/>
        <v>-1</v>
      </c>
      <c r="AWI16">
        <f t="shared" ref="AWI16:AYT16" ca="1" si="365">IF((ROUND(AWI$7,1)-0.1)=ROUND(RDACCESSTIME_ns,1),0,IF(ROUND(AWI$7,1)=ROUND(RDACCESSTIME_ns,1),MAX($B10:$B16)+1,-1))</f>
        <v>-1</v>
      </c>
      <c r="AWJ16">
        <f t="shared" ca="1" si="365"/>
        <v>-1</v>
      </c>
      <c r="AWK16">
        <f t="shared" ca="1" si="365"/>
        <v>-1</v>
      </c>
      <c r="AWL16">
        <f t="shared" ca="1" si="365"/>
        <v>-1</v>
      </c>
      <c r="AWM16">
        <f t="shared" ca="1" si="365"/>
        <v>-1</v>
      </c>
      <c r="AWN16">
        <f t="shared" ca="1" si="365"/>
        <v>-1</v>
      </c>
      <c r="AWO16">
        <f t="shared" ca="1" si="365"/>
        <v>-1</v>
      </c>
      <c r="AWP16">
        <f t="shared" ca="1" si="365"/>
        <v>-1</v>
      </c>
      <c r="AWQ16">
        <f t="shared" ca="1" si="365"/>
        <v>-1</v>
      </c>
      <c r="AWR16">
        <f t="shared" ca="1" si="365"/>
        <v>-1</v>
      </c>
      <c r="AWS16">
        <f t="shared" ca="1" si="365"/>
        <v>-1</v>
      </c>
      <c r="AWT16">
        <f t="shared" ca="1" si="365"/>
        <v>-1</v>
      </c>
      <c r="AWU16">
        <f t="shared" ca="1" si="365"/>
        <v>-1</v>
      </c>
      <c r="AWV16">
        <f t="shared" ca="1" si="365"/>
        <v>-1</v>
      </c>
      <c r="AWW16">
        <f t="shared" ca="1" si="365"/>
        <v>-1</v>
      </c>
      <c r="AWX16">
        <f t="shared" ca="1" si="365"/>
        <v>-1</v>
      </c>
      <c r="AWY16">
        <f t="shared" ca="1" si="365"/>
        <v>-1</v>
      </c>
      <c r="AWZ16">
        <f t="shared" ca="1" si="365"/>
        <v>-1</v>
      </c>
      <c r="AXA16">
        <f t="shared" ca="1" si="365"/>
        <v>-1</v>
      </c>
      <c r="AXB16">
        <f t="shared" ca="1" si="365"/>
        <v>-1</v>
      </c>
      <c r="AXC16">
        <f t="shared" ca="1" si="365"/>
        <v>-1</v>
      </c>
      <c r="AXD16">
        <f t="shared" ca="1" si="365"/>
        <v>-1</v>
      </c>
      <c r="AXE16">
        <f t="shared" ca="1" si="365"/>
        <v>-1</v>
      </c>
      <c r="AXF16">
        <f t="shared" ca="1" si="365"/>
        <v>-1</v>
      </c>
      <c r="AXG16">
        <f t="shared" ca="1" si="365"/>
        <v>-1</v>
      </c>
      <c r="AXH16">
        <f t="shared" ca="1" si="365"/>
        <v>-1</v>
      </c>
      <c r="AXI16">
        <f t="shared" ca="1" si="365"/>
        <v>-1</v>
      </c>
      <c r="AXJ16">
        <f t="shared" ca="1" si="365"/>
        <v>-1</v>
      </c>
      <c r="AXK16">
        <f t="shared" ca="1" si="365"/>
        <v>-1</v>
      </c>
      <c r="AXL16">
        <f t="shared" ca="1" si="365"/>
        <v>-1</v>
      </c>
      <c r="AXM16">
        <f t="shared" ca="1" si="365"/>
        <v>-1</v>
      </c>
      <c r="AXN16">
        <f t="shared" ca="1" si="365"/>
        <v>-1</v>
      </c>
      <c r="AXO16">
        <f t="shared" ca="1" si="365"/>
        <v>-1</v>
      </c>
      <c r="AXP16">
        <f t="shared" ca="1" si="365"/>
        <v>-1</v>
      </c>
      <c r="AXQ16">
        <f t="shared" ca="1" si="365"/>
        <v>-1</v>
      </c>
      <c r="AXR16">
        <f t="shared" ca="1" si="365"/>
        <v>-1</v>
      </c>
      <c r="AXS16">
        <f t="shared" ca="1" si="365"/>
        <v>-1</v>
      </c>
      <c r="AXT16">
        <f t="shared" ca="1" si="365"/>
        <v>-1</v>
      </c>
      <c r="AXU16">
        <f t="shared" ca="1" si="365"/>
        <v>-1</v>
      </c>
      <c r="AXV16">
        <f t="shared" ca="1" si="365"/>
        <v>-1</v>
      </c>
      <c r="AXW16">
        <f t="shared" ca="1" si="365"/>
        <v>-1</v>
      </c>
      <c r="AXX16">
        <f t="shared" ca="1" si="365"/>
        <v>-1</v>
      </c>
      <c r="AXY16">
        <f t="shared" ca="1" si="365"/>
        <v>-1</v>
      </c>
      <c r="AXZ16">
        <f t="shared" ca="1" si="365"/>
        <v>-1</v>
      </c>
      <c r="AYA16">
        <f t="shared" ca="1" si="365"/>
        <v>-1</v>
      </c>
      <c r="AYB16">
        <f t="shared" ca="1" si="365"/>
        <v>-1</v>
      </c>
      <c r="AYC16">
        <f t="shared" ca="1" si="365"/>
        <v>-1</v>
      </c>
      <c r="AYD16">
        <f t="shared" ca="1" si="365"/>
        <v>-1</v>
      </c>
      <c r="AYE16">
        <f t="shared" ca="1" si="365"/>
        <v>-1</v>
      </c>
      <c r="AYF16">
        <f t="shared" ca="1" si="365"/>
        <v>-1</v>
      </c>
      <c r="AYG16">
        <f t="shared" ca="1" si="365"/>
        <v>-1</v>
      </c>
      <c r="AYH16">
        <f t="shared" ca="1" si="365"/>
        <v>-1</v>
      </c>
      <c r="AYI16">
        <f t="shared" ca="1" si="365"/>
        <v>-1</v>
      </c>
      <c r="AYJ16">
        <f t="shared" ca="1" si="365"/>
        <v>-1</v>
      </c>
      <c r="AYK16">
        <f t="shared" ca="1" si="365"/>
        <v>-1</v>
      </c>
      <c r="AYL16">
        <f t="shared" ca="1" si="365"/>
        <v>-1</v>
      </c>
      <c r="AYM16">
        <f t="shared" ca="1" si="365"/>
        <v>-1</v>
      </c>
      <c r="AYN16">
        <f t="shared" ca="1" si="365"/>
        <v>-1</v>
      </c>
      <c r="AYO16">
        <f t="shared" ca="1" si="365"/>
        <v>-1</v>
      </c>
      <c r="AYP16">
        <f t="shared" ca="1" si="365"/>
        <v>-1</v>
      </c>
      <c r="AYQ16">
        <f t="shared" ca="1" si="365"/>
        <v>-1</v>
      </c>
      <c r="AYR16">
        <f t="shared" ca="1" si="365"/>
        <v>-1</v>
      </c>
      <c r="AYS16">
        <f t="shared" ca="1" si="365"/>
        <v>-1</v>
      </c>
      <c r="AYT16">
        <f t="shared" ca="1" si="365"/>
        <v>-1</v>
      </c>
      <c r="AYU16">
        <f t="shared" ref="AYU16:BBF16" ca="1" si="366">IF((ROUND(AYU$7,1)-0.1)=ROUND(RDACCESSTIME_ns,1),0,IF(ROUND(AYU$7,1)=ROUND(RDACCESSTIME_ns,1),MAX($B10:$B16)+1,-1))</f>
        <v>-1</v>
      </c>
      <c r="AYV16">
        <f t="shared" ca="1" si="366"/>
        <v>-1</v>
      </c>
      <c r="AYW16">
        <f t="shared" ca="1" si="366"/>
        <v>-1</v>
      </c>
      <c r="AYX16">
        <f t="shared" ca="1" si="366"/>
        <v>-1</v>
      </c>
      <c r="AYY16">
        <f t="shared" ca="1" si="366"/>
        <v>-1</v>
      </c>
      <c r="AYZ16">
        <f t="shared" ca="1" si="366"/>
        <v>-1</v>
      </c>
      <c r="AZA16">
        <f t="shared" ca="1" si="366"/>
        <v>-1</v>
      </c>
      <c r="AZB16">
        <f t="shared" ca="1" si="366"/>
        <v>-1</v>
      </c>
      <c r="AZC16">
        <f t="shared" ca="1" si="366"/>
        <v>-1</v>
      </c>
      <c r="AZD16">
        <f t="shared" ca="1" si="366"/>
        <v>-1</v>
      </c>
      <c r="AZE16">
        <f t="shared" ca="1" si="366"/>
        <v>-1</v>
      </c>
      <c r="AZF16">
        <f t="shared" ca="1" si="366"/>
        <v>-1</v>
      </c>
      <c r="AZG16">
        <f t="shared" ca="1" si="366"/>
        <v>-1</v>
      </c>
      <c r="AZH16">
        <f t="shared" ca="1" si="366"/>
        <v>-1</v>
      </c>
      <c r="AZI16">
        <f t="shared" ca="1" si="366"/>
        <v>-1</v>
      </c>
      <c r="AZJ16">
        <f t="shared" ca="1" si="366"/>
        <v>-1</v>
      </c>
      <c r="AZK16">
        <f t="shared" ca="1" si="366"/>
        <v>-1</v>
      </c>
      <c r="AZL16">
        <f t="shared" ca="1" si="366"/>
        <v>-1</v>
      </c>
      <c r="AZM16">
        <f t="shared" ca="1" si="366"/>
        <v>-1</v>
      </c>
      <c r="AZN16">
        <f t="shared" ca="1" si="366"/>
        <v>-1</v>
      </c>
      <c r="AZO16">
        <f t="shared" ca="1" si="366"/>
        <v>-1</v>
      </c>
      <c r="AZP16">
        <f t="shared" ca="1" si="366"/>
        <v>-1</v>
      </c>
      <c r="AZQ16">
        <f t="shared" ca="1" si="366"/>
        <v>-1</v>
      </c>
      <c r="AZR16">
        <f t="shared" ca="1" si="366"/>
        <v>-1</v>
      </c>
      <c r="AZS16">
        <f t="shared" ca="1" si="366"/>
        <v>-1</v>
      </c>
      <c r="AZT16">
        <f t="shared" ca="1" si="366"/>
        <v>-1</v>
      </c>
      <c r="AZU16">
        <f t="shared" ca="1" si="366"/>
        <v>-1</v>
      </c>
      <c r="AZV16">
        <f t="shared" ca="1" si="366"/>
        <v>-1</v>
      </c>
      <c r="AZW16">
        <f t="shared" ca="1" si="366"/>
        <v>-1</v>
      </c>
      <c r="AZX16">
        <f t="shared" ca="1" si="366"/>
        <v>-1</v>
      </c>
      <c r="AZY16">
        <f t="shared" ca="1" si="366"/>
        <v>-1</v>
      </c>
      <c r="AZZ16">
        <f t="shared" ca="1" si="366"/>
        <v>-1</v>
      </c>
      <c r="BAA16">
        <f t="shared" ca="1" si="366"/>
        <v>-1</v>
      </c>
      <c r="BAB16">
        <f t="shared" ca="1" si="366"/>
        <v>-1</v>
      </c>
      <c r="BAC16">
        <f t="shared" ca="1" si="366"/>
        <v>-1</v>
      </c>
      <c r="BAD16">
        <f t="shared" ca="1" si="366"/>
        <v>-1</v>
      </c>
      <c r="BAE16">
        <f t="shared" ca="1" si="366"/>
        <v>-1</v>
      </c>
      <c r="BAF16">
        <f t="shared" ca="1" si="366"/>
        <v>-1</v>
      </c>
      <c r="BAG16">
        <f t="shared" ca="1" si="366"/>
        <v>-1</v>
      </c>
      <c r="BAH16">
        <f t="shared" ca="1" si="366"/>
        <v>-1</v>
      </c>
      <c r="BAI16">
        <f t="shared" ca="1" si="366"/>
        <v>-1</v>
      </c>
      <c r="BAJ16">
        <f t="shared" ca="1" si="366"/>
        <v>-1</v>
      </c>
      <c r="BAK16">
        <f t="shared" ca="1" si="366"/>
        <v>-1</v>
      </c>
      <c r="BAL16">
        <f t="shared" ca="1" si="366"/>
        <v>-1</v>
      </c>
      <c r="BAM16">
        <f t="shared" ca="1" si="366"/>
        <v>-1</v>
      </c>
      <c r="BAN16">
        <f t="shared" ca="1" si="366"/>
        <v>-1</v>
      </c>
      <c r="BAO16">
        <f t="shared" ca="1" si="366"/>
        <v>-1</v>
      </c>
      <c r="BAP16">
        <f t="shared" ca="1" si="366"/>
        <v>-1</v>
      </c>
      <c r="BAQ16">
        <f t="shared" ca="1" si="366"/>
        <v>-1</v>
      </c>
      <c r="BAR16">
        <f t="shared" ca="1" si="366"/>
        <v>-1</v>
      </c>
      <c r="BAS16">
        <f t="shared" ca="1" si="366"/>
        <v>-1</v>
      </c>
      <c r="BAT16">
        <f t="shared" ca="1" si="366"/>
        <v>-1</v>
      </c>
      <c r="BAU16">
        <f t="shared" ca="1" si="366"/>
        <v>-1</v>
      </c>
      <c r="BAV16">
        <f t="shared" ca="1" si="366"/>
        <v>-1</v>
      </c>
      <c r="BAW16">
        <f t="shared" ca="1" si="366"/>
        <v>-1</v>
      </c>
      <c r="BAX16">
        <f t="shared" ca="1" si="366"/>
        <v>-1</v>
      </c>
      <c r="BAY16">
        <f t="shared" ca="1" si="366"/>
        <v>-1</v>
      </c>
      <c r="BAZ16">
        <f t="shared" ca="1" si="366"/>
        <v>-1</v>
      </c>
      <c r="BBA16">
        <f t="shared" ca="1" si="366"/>
        <v>-1</v>
      </c>
      <c r="BBB16">
        <f t="shared" ca="1" si="366"/>
        <v>-1</v>
      </c>
      <c r="BBC16">
        <f t="shared" ca="1" si="366"/>
        <v>-1</v>
      </c>
      <c r="BBD16">
        <f t="shared" ca="1" si="366"/>
        <v>-1</v>
      </c>
      <c r="BBE16">
        <f t="shared" ca="1" si="366"/>
        <v>-1</v>
      </c>
      <c r="BBF16">
        <f t="shared" ca="1" si="366"/>
        <v>-1</v>
      </c>
      <c r="BBG16">
        <f t="shared" ref="BBG16:BDR16" ca="1" si="367">IF((ROUND(BBG$7,1)-0.1)=ROUND(RDACCESSTIME_ns,1),0,IF(ROUND(BBG$7,1)=ROUND(RDACCESSTIME_ns,1),MAX($B10:$B16)+1,-1))</f>
        <v>-1</v>
      </c>
      <c r="BBH16">
        <f t="shared" ca="1" si="367"/>
        <v>-1</v>
      </c>
      <c r="BBI16">
        <f t="shared" ca="1" si="367"/>
        <v>-1</v>
      </c>
      <c r="BBJ16">
        <f t="shared" ca="1" si="367"/>
        <v>-1</v>
      </c>
      <c r="BBK16">
        <f t="shared" ca="1" si="367"/>
        <v>-1</v>
      </c>
      <c r="BBL16">
        <f t="shared" ca="1" si="367"/>
        <v>-1</v>
      </c>
      <c r="BBM16">
        <f t="shared" ca="1" si="367"/>
        <v>-1</v>
      </c>
      <c r="BBN16">
        <f t="shared" ca="1" si="367"/>
        <v>-1</v>
      </c>
      <c r="BBO16">
        <f t="shared" ca="1" si="367"/>
        <v>-1</v>
      </c>
      <c r="BBP16">
        <f t="shared" ca="1" si="367"/>
        <v>-1</v>
      </c>
      <c r="BBQ16">
        <f t="shared" ca="1" si="367"/>
        <v>-1</v>
      </c>
      <c r="BBR16">
        <f t="shared" ca="1" si="367"/>
        <v>-1</v>
      </c>
      <c r="BBS16">
        <f t="shared" ca="1" si="367"/>
        <v>-1</v>
      </c>
      <c r="BBT16">
        <f t="shared" ca="1" si="367"/>
        <v>-1</v>
      </c>
      <c r="BBU16">
        <f t="shared" ca="1" si="367"/>
        <v>-1</v>
      </c>
      <c r="BBV16">
        <f t="shared" ca="1" si="367"/>
        <v>-1</v>
      </c>
      <c r="BBW16">
        <f t="shared" ca="1" si="367"/>
        <v>-1</v>
      </c>
      <c r="BBX16">
        <f t="shared" ca="1" si="367"/>
        <v>-1</v>
      </c>
      <c r="BBY16">
        <f t="shared" ca="1" si="367"/>
        <v>-1</v>
      </c>
      <c r="BBZ16">
        <f t="shared" ca="1" si="367"/>
        <v>-1</v>
      </c>
      <c r="BCA16">
        <f t="shared" ca="1" si="367"/>
        <v>-1</v>
      </c>
      <c r="BCB16">
        <f t="shared" ca="1" si="367"/>
        <v>-1</v>
      </c>
      <c r="BCC16">
        <f t="shared" ca="1" si="367"/>
        <v>-1</v>
      </c>
      <c r="BCD16">
        <f t="shared" ca="1" si="367"/>
        <v>-1</v>
      </c>
      <c r="BCE16">
        <f t="shared" ca="1" si="367"/>
        <v>-1</v>
      </c>
      <c r="BCF16">
        <f t="shared" ca="1" si="367"/>
        <v>-1</v>
      </c>
      <c r="BCG16">
        <f t="shared" ca="1" si="367"/>
        <v>-1</v>
      </c>
      <c r="BCH16">
        <f t="shared" ca="1" si="367"/>
        <v>-1</v>
      </c>
      <c r="BCI16">
        <f t="shared" ca="1" si="367"/>
        <v>-1</v>
      </c>
      <c r="BCJ16">
        <f t="shared" ca="1" si="367"/>
        <v>-1</v>
      </c>
      <c r="BCK16">
        <f t="shared" ca="1" si="367"/>
        <v>-1</v>
      </c>
      <c r="BCL16">
        <f t="shared" ca="1" si="367"/>
        <v>-1</v>
      </c>
      <c r="BCM16">
        <f t="shared" ca="1" si="367"/>
        <v>-1</v>
      </c>
      <c r="BCN16">
        <f t="shared" ca="1" si="367"/>
        <v>-1</v>
      </c>
      <c r="BCO16">
        <f t="shared" ca="1" si="367"/>
        <v>-1</v>
      </c>
      <c r="BCP16">
        <f t="shared" ca="1" si="367"/>
        <v>-1</v>
      </c>
      <c r="BCQ16">
        <f t="shared" ca="1" si="367"/>
        <v>-1</v>
      </c>
      <c r="BCR16">
        <f t="shared" ca="1" si="367"/>
        <v>-1</v>
      </c>
      <c r="BCS16">
        <f t="shared" ca="1" si="367"/>
        <v>-1</v>
      </c>
      <c r="BCT16">
        <f t="shared" ca="1" si="367"/>
        <v>-1</v>
      </c>
      <c r="BCU16">
        <f t="shared" ca="1" si="367"/>
        <v>-1</v>
      </c>
      <c r="BCV16">
        <f t="shared" ca="1" si="367"/>
        <v>-1</v>
      </c>
      <c r="BCW16">
        <f t="shared" ca="1" si="367"/>
        <v>-1</v>
      </c>
      <c r="BCX16">
        <f t="shared" ca="1" si="367"/>
        <v>-1</v>
      </c>
      <c r="BCY16">
        <f t="shared" ca="1" si="367"/>
        <v>-1</v>
      </c>
      <c r="BCZ16">
        <f t="shared" ca="1" si="367"/>
        <v>-1</v>
      </c>
      <c r="BDA16">
        <f t="shared" ca="1" si="367"/>
        <v>-1</v>
      </c>
      <c r="BDB16">
        <f t="shared" ca="1" si="367"/>
        <v>-1</v>
      </c>
      <c r="BDC16">
        <f t="shared" ca="1" si="367"/>
        <v>-1</v>
      </c>
      <c r="BDD16">
        <f t="shared" ca="1" si="367"/>
        <v>-1</v>
      </c>
      <c r="BDE16">
        <f t="shared" ca="1" si="367"/>
        <v>-1</v>
      </c>
      <c r="BDF16">
        <f t="shared" ca="1" si="367"/>
        <v>-1</v>
      </c>
      <c r="BDG16">
        <f t="shared" ca="1" si="367"/>
        <v>-1</v>
      </c>
      <c r="BDH16">
        <f t="shared" ca="1" si="367"/>
        <v>-1</v>
      </c>
      <c r="BDI16">
        <f t="shared" ca="1" si="367"/>
        <v>-1</v>
      </c>
      <c r="BDJ16">
        <f t="shared" ca="1" si="367"/>
        <v>-1</v>
      </c>
      <c r="BDK16">
        <f t="shared" ca="1" si="367"/>
        <v>-1</v>
      </c>
      <c r="BDL16">
        <f t="shared" ca="1" si="367"/>
        <v>-1</v>
      </c>
      <c r="BDM16">
        <f t="shared" ca="1" si="367"/>
        <v>-1</v>
      </c>
      <c r="BDN16">
        <f t="shared" ca="1" si="367"/>
        <v>-1</v>
      </c>
      <c r="BDO16">
        <f t="shared" ca="1" si="367"/>
        <v>-1</v>
      </c>
      <c r="BDP16">
        <f t="shared" ca="1" si="367"/>
        <v>-1</v>
      </c>
      <c r="BDQ16">
        <f t="shared" ca="1" si="367"/>
        <v>-1</v>
      </c>
      <c r="BDR16">
        <f t="shared" ca="1" si="367"/>
        <v>-1</v>
      </c>
      <c r="BDS16">
        <f t="shared" ref="BDS16:BGD16" ca="1" si="368">IF((ROUND(BDS$7,1)-0.1)=ROUND(RDACCESSTIME_ns,1),0,IF(ROUND(BDS$7,1)=ROUND(RDACCESSTIME_ns,1),MAX($B10:$B16)+1,-1))</f>
        <v>-1</v>
      </c>
      <c r="BDT16">
        <f t="shared" ca="1" si="368"/>
        <v>-1</v>
      </c>
      <c r="BDU16">
        <f t="shared" ca="1" si="368"/>
        <v>-1</v>
      </c>
      <c r="BDV16">
        <f t="shared" ca="1" si="368"/>
        <v>-1</v>
      </c>
      <c r="BDW16">
        <f t="shared" ca="1" si="368"/>
        <v>-1</v>
      </c>
      <c r="BDX16">
        <f t="shared" ca="1" si="368"/>
        <v>-1</v>
      </c>
      <c r="BDY16">
        <f t="shared" ca="1" si="368"/>
        <v>-1</v>
      </c>
      <c r="BDZ16">
        <f t="shared" ca="1" si="368"/>
        <v>-1</v>
      </c>
      <c r="BEA16">
        <f t="shared" ca="1" si="368"/>
        <v>-1</v>
      </c>
      <c r="BEB16">
        <f t="shared" ca="1" si="368"/>
        <v>-1</v>
      </c>
      <c r="BEC16">
        <f t="shared" ca="1" si="368"/>
        <v>-1</v>
      </c>
      <c r="BED16">
        <f t="shared" ca="1" si="368"/>
        <v>-1</v>
      </c>
      <c r="BEE16">
        <f t="shared" ca="1" si="368"/>
        <v>-1</v>
      </c>
      <c r="BEF16">
        <f t="shared" ca="1" si="368"/>
        <v>-1</v>
      </c>
      <c r="BEG16">
        <f t="shared" ca="1" si="368"/>
        <v>-1</v>
      </c>
      <c r="BEH16">
        <f t="shared" ca="1" si="368"/>
        <v>-1</v>
      </c>
      <c r="BEI16">
        <f t="shared" ca="1" si="368"/>
        <v>-1</v>
      </c>
      <c r="BEJ16">
        <f t="shared" ca="1" si="368"/>
        <v>-1</v>
      </c>
      <c r="BEK16">
        <f t="shared" ca="1" si="368"/>
        <v>-1</v>
      </c>
      <c r="BEL16">
        <f t="shared" ca="1" si="368"/>
        <v>-1</v>
      </c>
      <c r="BEM16">
        <f t="shared" ca="1" si="368"/>
        <v>-1</v>
      </c>
      <c r="BEN16">
        <f t="shared" ca="1" si="368"/>
        <v>-1</v>
      </c>
      <c r="BEO16">
        <f t="shared" ca="1" si="368"/>
        <v>-1</v>
      </c>
      <c r="BEP16">
        <f t="shared" ca="1" si="368"/>
        <v>-1</v>
      </c>
      <c r="BEQ16">
        <f t="shared" ca="1" si="368"/>
        <v>-1</v>
      </c>
      <c r="BER16">
        <f t="shared" ca="1" si="368"/>
        <v>-1</v>
      </c>
      <c r="BES16">
        <f t="shared" ca="1" si="368"/>
        <v>-1</v>
      </c>
      <c r="BET16">
        <f t="shared" ca="1" si="368"/>
        <v>-1</v>
      </c>
      <c r="BEU16">
        <f t="shared" ca="1" si="368"/>
        <v>-1</v>
      </c>
      <c r="BEV16">
        <f t="shared" ca="1" si="368"/>
        <v>-1</v>
      </c>
      <c r="BEW16">
        <f t="shared" ca="1" si="368"/>
        <v>-1</v>
      </c>
      <c r="BEX16">
        <f t="shared" ca="1" si="368"/>
        <v>-1</v>
      </c>
      <c r="BEY16">
        <f t="shared" ca="1" si="368"/>
        <v>-1</v>
      </c>
      <c r="BEZ16">
        <f t="shared" ca="1" si="368"/>
        <v>-1</v>
      </c>
      <c r="BFA16">
        <f t="shared" ca="1" si="368"/>
        <v>-1</v>
      </c>
      <c r="BFB16">
        <f t="shared" ca="1" si="368"/>
        <v>-1</v>
      </c>
      <c r="BFC16">
        <f t="shared" ca="1" si="368"/>
        <v>-1</v>
      </c>
      <c r="BFD16">
        <f t="shared" ca="1" si="368"/>
        <v>-1</v>
      </c>
      <c r="BFE16">
        <f t="shared" ca="1" si="368"/>
        <v>-1</v>
      </c>
      <c r="BFF16">
        <f t="shared" ca="1" si="368"/>
        <v>-1</v>
      </c>
      <c r="BFG16">
        <f t="shared" ca="1" si="368"/>
        <v>-1</v>
      </c>
      <c r="BFH16">
        <f t="shared" ca="1" si="368"/>
        <v>-1</v>
      </c>
      <c r="BFI16">
        <f t="shared" ca="1" si="368"/>
        <v>-1</v>
      </c>
      <c r="BFJ16">
        <f t="shared" ca="1" si="368"/>
        <v>-1</v>
      </c>
      <c r="BFK16">
        <f t="shared" ca="1" si="368"/>
        <v>-1</v>
      </c>
      <c r="BFL16">
        <f t="shared" ca="1" si="368"/>
        <v>-1</v>
      </c>
      <c r="BFM16">
        <f t="shared" ca="1" si="368"/>
        <v>-1</v>
      </c>
      <c r="BFN16">
        <f t="shared" ca="1" si="368"/>
        <v>-1</v>
      </c>
      <c r="BFO16">
        <f t="shared" ca="1" si="368"/>
        <v>-1</v>
      </c>
      <c r="BFP16">
        <f t="shared" ca="1" si="368"/>
        <v>-1</v>
      </c>
      <c r="BFQ16">
        <f t="shared" ca="1" si="368"/>
        <v>-1</v>
      </c>
      <c r="BFR16">
        <f t="shared" ca="1" si="368"/>
        <v>-1</v>
      </c>
      <c r="BFS16">
        <f t="shared" ca="1" si="368"/>
        <v>-1</v>
      </c>
      <c r="BFT16">
        <f t="shared" ca="1" si="368"/>
        <v>-1</v>
      </c>
      <c r="BFU16">
        <f t="shared" ca="1" si="368"/>
        <v>-1</v>
      </c>
      <c r="BFV16">
        <f t="shared" ca="1" si="368"/>
        <v>-1</v>
      </c>
      <c r="BFW16">
        <f t="shared" ca="1" si="368"/>
        <v>-1</v>
      </c>
      <c r="BFX16">
        <f t="shared" ca="1" si="368"/>
        <v>-1</v>
      </c>
      <c r="BFY16">
        <f t="shared" ca="1" si="368"/>
        <v>-1</v>
      </c>
      <c r="BFZ16">
        <f t="shared" ca="1" si="368"/>
        <v>-1</v>
      </c>
      <c r="BGA16">
        <f t="shared" ca="1" si="368"/>
        <v>-1</v>
      </c>
      <c r="BGB16">
        <f t="shared" ca="1" si="368"/>
        <v>-1</v>
      </c>
      <c r="BGC16">
        <f t="shared" ca="1" si="368"/>
        <v>-1</v>
      </c>
      <c r="BGD16">
        <f t="shared" ca="1" si="368"/>
        <v>-1</v>
      </c>
      <c r="BGE16">
        <f t="shared" ref="BGE16:BIP16" ca="1" si="369">IF((ROUND(BGE$7,1)-0.1)=ROUND(RDACCESSTIME_ns,1),0,IF(ROUND(BGE$7,1)=ROUND(RDACCESSTIME_ns,1),MAX($B10:$B16)+1,-1))</f>
        <v>-1</v>
      </c>
      <c r="BGF16">
        <f t="shared" ca="1" si="369"/>
        <v>-1</v>
      </c>
      <c r="BGG16">
        <f t="shared" ca="1" si="369"/>
        <v>-1</v>
      </c>
      <c r="BGH16">
        <f t="shared" ca="1" si="369"/>
        <v>-1</v>
      </c>
      <c r="BGI16">
        <f t="shared" ca="1" si="369"/>
        <v>-1</v>
      </c>
      <c r="BGJ16">
        <f t="shared" ca="1" si="369"/>
        <v>-1</v>
      </c>
      <c r="BGK16">
        <f t="shared" ca="1" si="369"/>
        <v>-1</v>
      </c>
      <c r="BGL16">
        <f t="shared" ca="1" si="369"/>
        <v>-1</v>
      </c>
      <c r="BGM16">
        <f t="shared" ca="1" si="369"/>
        <v>-1</v>
      </c>
      <c r="BGN16">
        <f t="shared" ca="1" si="369"/>
        <v>-1</v>
      </c>
      <c r="BGO16">
        <f t="shared" ca="1" si="369"/>
        <v>-1</v>
      </c>
      <c r="BGP16">
        <f t="shared" ca="1" si="369"/>
        <v>-1</v>
      </c>
      <c r="BGQ16">
        <f t="shared" ca="1" si="369"/>
        <v>-1</v>
      </c>
      <c r="BGR16">
        <f t="shared" ca="1" si="369"/>
        <v>-1</v>
      </c>
      <c r="BGS16">
        <f t="shared" ca="1" si="369"/>
        <v>-1</v>
      </c>
      <c r="BGT16">
        <f t="shared" ca="1" si="369"/>
        <v>-1</v>
      </c>
      <c r="BGU16">
        <f t="shared" ca="1" si="369"/>
        <v>-1</v>
      </c>
      <c r="BGV16">
        <f t="shared" ca="1" si="369"/>
        <v>-1</v>
      </c>
      <c r="BGW16">
        <f t="shared" ca="1" si="369"/>
        <v>-1</v>
      </c>
      <c r="BGX16">
        <f t="shared" ca="1" si="369"/>
        <v>-1</v>
      </c>
      <c r="BGY16">
        <f t="shared" ca="1" si="369"/>
        <v>-1</v>
      </c>
      <c r="BGZ16">
        <f t="shared" ca="1" si="369"/>
        <v>-1</v>
      </c>
      <c r="BHA16">
        <f t="shared" ca="1" si="369"/>
        <v>-1</v>
      </c>
      <c r="BHB16">
        <f t="shared" ca="1" si="369"/>
        <v>-1</v>
      </c>
      <c r="BHC16">
        <f t="shared" ca="1" si="369"/>
        <v>-1</v>
      </c>
      <c r="BHD16">
        <f t="shared" ca="1" si="369"/>
        <v>-1</v>
      </c>
      <c r="BHE16">
        <f t="shared" ca="1" si="369"/>
        <v>-1</v>
      </c>
      <c r="BHF16">
        <f t="shared" ca="1" si="369"/>
        <v>-1</v>
      </c>
      <c r="BHG16">
        <f t="shared" ca="1" si="369"/>
        <v>-1</v>
      </c>
      <c r="BHH16">
        <f t="shared" ca="1" si="369"/>
        <v>-1</v>
      </c>
      <c r="BHI16">
        <f t="shared" ca="1" si="369"/>
        <v>-1</v>
      </c>
      <c r="BHJ16">
        <f t="shared" ca="1" si="369"/>
        <v>-1</v>
      </c>
      <c r="BHK16">
        <f t="shared" ca="1" si="369"/>
        <v>-1</v>
      </c>
      <c r="BHL16">
        <f t="shared" ca="1" si="369"/>
        <v>-1</v>
      </c>
      <c r="BHM16">
        <f t="shared" ca="1" si="369"/>
        <v>-1</v>
      </c>
      <c r="BHN16">
        <f t="shared" ca="1" si="369"/>
        <v>-1</v>
      </c>
      <c r="BHO16">
        <f t="shared" ca="1" si="369"/>
        <v>-1</v>
      </c>
      <c r="BHP16">
        <f t="shared" ca="1" si="369"/>
        <v>-1</v>
      </c>
      <c r="BHQ16">
        <f t="shared" ca="1" si="369"/>
        <v>-1</v>
      </c>
      <c r="BHR16">
        <f t="shared" ca="1" si="369"/>
        <v>-1</v>
      </c>
      <c r="BHS16">
        <f t="shared" ca="1" si="369"/>
        <v>-1</v>
      </c>
      <c r="BHT16">
        <f t="shared" ca="1" si="369"/>
        <v>-1</v>
      </c>
      <c r="BHU16">
        <f t="shared" ca="1" si="369"/>
        <v>-1</v>
      </c>
      <c r="BHV16">
        <f t="shared" ca="1" si="369"/>
        <v>-1</v>
      </c>
      <c r="BHW16">
        <f t="shared" ca="1" si="369"/>
        <v>-1</v>
      </c>
      <c r="BHX16">
        <f t="shared" ca="1" si="369"/>
        <v>-1</v>
      </c>
      <c r="BHY16">
        <f t="shared" ca="1" si="369"/>
        <v>-1</v>
      </c>
      <c r="BHZ16">
        <f t="shared" ca="1" si="369"/>
        <v>-1</v>
      </c>
      <c r="BIA16">
        <f t="shared" ca="1" si="369"/>
        <v>-1</v>
      </c>
      <c r="BIB16">
        <f t="shared" ca="1" si="369"/>
        <v>-1</v>
      </c>
      <c r="BIC16">
        <f t="shared" ca="1" si="369"/>
        <v>-1</v>
      </c>
      <c r="BID16">
        <f t="shared" ca="1" si="369"/>
        <v>-1</v>
      </c>
      <c r="BIE16">
        <f t="shared" ca="1" si="369"/>
        <v>-1</v>
      </c>
      <c r="BIF16">
        <f t="shared" ca="1" si="369"/>
        <v>-1</v>
      </c>
      <c r="BIG16">
        <f t="shared" ca="1" si="369"/>
        <v>-1</v>
      </c>
      <c r="BIH16">
        <f t="shared" ca="1" si="369"/>
        <v>-1</v>
      </c>
      <c r="BII16">
        <f t="shared" ca="1" si="369"/>
        <v>-1</v>
      </c>
      <c r="BIJ16">
        <f t="shared" ca="1" si="369"/>
        <v>-1</v>
      </c>
      <c r="BIK16">
        <f t="shared" ca="1" si="369"/>
        <v>-1</v>
      </c>
      <c r="BIL16">
        <f t="shared" ca="1" si="369"/>
        <v>-1</v>
      </c>
      <c r="BIM16">
        <f t="shared" ca="1" si="369"/>
        <v>-1</v>
      </c>
      <c r="BIN16">
        <f t="shared" ca="1" si="369"/>
        <v>-1</v>
      </c>
      <c r="BIO16">
        <f t="shared" ca="1" si="369"/>
        <v>-1</v>
      </c>
      <c r="BIP16">
        <f t="shared" ca="1" si="369"/>
        <v>-1</v>
      </c>
      <c r="BIQ16">
        <f t="shared" ref="BIQ16:BLB16" ca="1" si="370">IF((ROUND(BIQ$7,1)-0.1)=ROUND(RDACCESSTIME_ns,1),0,IF(ROUND(BIQ$7,1)=ROUND(RDACCESSTIME_ns,1),MAX($B10:$B16)+1,-1))</f>
        <v>-1</v>
      </c>
      <c r="BIR16">
        <f t="shared" ca="1" si="370"/>
        <v>-1</v>
      </c>
      <c r="BIS16">
        <f t="shared" ca="1" si="370"/>
        <v>-1</v>
      </c>
      <c r="BIT16">
        <f t="shared" ca="1" si="370"/>
        <v>-1</v>
      </c>
      <c r="BIU16">
        <f t="shared" ca="1" si="370"/>
        <v>-1</v>
      </c>
      <c r="BIV16">
        <f t="shared" ca="1" si="370"/>
        <v>-1</v>
      </c>
      <c r="BIW16">
        <f t="shared" ca="1" si="370"/>
        <v>-1</v>
      </c>
      <c r="BIX16">
        <f t="shared" ca="1" si="370"/>
        <v>-1</v>
      </c>
      <c r="BIY16">
        <f t="shared" ca="1" si="370"/>
        <v>-1</v>
      </c>
      <c r="BIZ16">
        <f t="shared" ca="1" si="370"/>
        <v>-1</v>
      </c>
      <c r="BJA16">
        <f t="shared" ca="1" si="370"/>
        <v>-1</v>
      </c>
      <c r="BJB16">
        <f t="shared" ca="1" si="370"/>
        <v>-1</v>
      </c>
      <c r="BJC16">
        <f t="shared" ca="1" si="370"/>
        <v>-1</v>
      </c>
      <c r="BJD16">
        <f t="shared" ca="1" si="370"/>
        <v>-1</v>
      </c>
      <c r="BJE16">
        <f t="shared" ca="1" si="370"/>
        <v>-1</v>
      </c>
      <c r="BJF16">
        <f t="shared" ca="1" si="370"/>
        <v>-1</v>
      </c>
      <c r="BJG16">
        <f t="shared" ca="1" si="370"/>
        <v>-1</v>
      </c>
      <c r="BJH16">
        <f t="shared" ca="1" si="370"/>
        <v>-1</v>
      </c>
      <c r="BJI16">
        <f t="shared" ca="1" si="370"/>
        <v>-1</v>
      </c>
      <c r="BJJ16">
        <f t="shared" ca="1" si="370"/>
        <v>-1</v>
      </c>
      <c r="BJK16">
        <f t="shared" ca="1" si="370"/>
        <v>-1</v>
      </c>
      <c r="BJL16">
        <f t="shared" ca="1" si="370"/>
        <v>-1</v>
      </c>
      <c r="BJM16">
        <f t="shared" ca="1" si="370"/>
        <v>-1</v>
      </c>
      <c r="BJN16">
        <f t="shared" ca="1" si="370"/>
        <v>-1</v>
      </c>
      <c r="BJO16">
        <f t="shared" ca="1" si="370"/>
        <v>-1</v>
      </c>
      <c r="BJP16">
        <f t="shared" ca="1" si="370"/>
        <v>-1</v>
      </c>
      <c r="BJQ16">
        <f t="shared" ca="1" si="370"/>
        <v>-1</v>
      </c>
      <c r="BJR16">
        <f t="shared" ca="1" si="370"/>
        <v>-1</v>
      </c>
      <c r="BJS16">
        <f t="shared" ca="1" si="370"/>
        <v>-1</v>
      </c>
      <c r="BJT16">
        <f t="shared" ca="1" si="370"/>
        <v>-1</v>
      </c>
      <c r="BJU16">
        <f t="shared" ca="1" si="370"/>
        <v>-1</v>
      </c>
      <c r="BJV16">
        <f t="shared" ca="1" si="370"/>
        <v>-1</v>
      </c>
      <c r="BJW16">
        <f t="shared" ca="1" si="370"/>
        <v>-1</v>
      </c>
      <c r="BJX16">
        <f t="shared" ca="1" si="370"/>
        <v>-1</v>
      </c>
      <c r="BJY16">
        <f t="shared" ca="1" si="370"/>
        <v>-1</v>
      </c>
      <c r="BJZ16">
        <f t="shared" ca="1" si="370"/>
        <v>-1</v>
      </c>
      <c r="BKA16">
        <f t="shared" ca="1" si="370"/>
        <v>-1</v>
      </c>
      <c r="BKB16">
        <f t="shared" ca="1" si="370"/>
        <v>-1</v>
      </c>
      <c r="BKC16">
        <f t="shared" ca="1" si="370"/>
        <v>-1</v>
      </c>
      <c r="BKD16">
        <f t="shared" ca="1" si="370"/>
        <v>-1</v>
      </c>
      <c r="BKE16">
        <f t="shared" ca="1" si="370"/>
        <v>-1</v>
      </c>
      <c r="BKF16">
        <f t="shared" ca="1" si="370"/>
        <v>-1</v>
      </c>
      <c r="BKG16">
        <f t="shared" ca="1" si="370"/>
        <v>-1</v>
      </c>
      <c r="BKH16">
        <f t="shared" ca="1" si="370"/>
        <v>-1</v>
      </c>
      <c r="BKI16">
        <f t="shared" ca="1" si="370"/>
        <v>-1</v>
      </c>
      <c r="BKJ16">
        <f t="shared" ca="1" si="370"/>
        <v>-1</v>
      </c>
      <c r="BKK16">
        <f t="shared" ca="1" si="370"/>
        <v>-1</v>
      </c>
      <c r="BKL16">
        <f t="shared" ca="1" si="370"/>
        <v>-1</v>
      </c>
      <c r="BKM16">
        <f t="shared" ca="1" si="370"/>
        <v>-1</v>
      </c>
      <c r="BKN16">
        <f t="shared" ca="1" si="370"/>
        <v>-1</v>
      </c>
      <c r="BKO16">
        <f t="shared" ca="1" si="370"/>
        <v>-1</v>
      </c>
      <c r="BKP16">
        <f t="shared" ca="1" si="370"/>
        <v>-1</v>
      </c>
      <c r="BKQ16">
        <f t="shared" ca="1" si="370"/>
        <v>-1</v>
      </c>
      <c r="BKR16">
        <f t="shared" ca="1" si="370"/>
        <v>-1</v>
      </c>
      <c r="BKS16">
        <f t="shared" ca="1" si="370"/>
        <v>-1</v>
      </c>
      <c r="BKT16">
        <f t="shared" ca="1" si="370"/>
        <v>-1</v>
      </c>
      <c r="BKU16">
        <f t="shared" ca="1" si="370"/>
        <v>-1</v>
      </c>
      <c r="BKV16">
        <f t="shared" ca="1" si="370"/>
        <v>-1</v>
      </c>
      <c r="BKW16">
        <f t="shared" ca="1" si="370"/>
        <v>-1</v>
      </c>
      <c r="BKX16">
        <f t="shared" ca="1" si="370"/>
        <v>-1</v>
      </c>
      <c r="BKY16">
        <f t="shared" ca="1" si="370"/>
        <v>-1</v>
      </c>
      <c r="BKZ16">
        <f t="shared" ca="1" si="370"/>
        <v>-1</v>
      </c>
      <c r="BLA16">
        <f t="shared" ca="1" si="370"/>
        <v>-1</v>
      </c>
      <c r="BLB16">
        <f t="shared" ca="1" si="370"/>
        <v>-1</v>
      </c>
      <c r="BLC16">
        <f t="shared" ref="BLC16:BNN16" ca="1" si="371">IF((ROUND(BLC$7,1)-0.1)=ROUND(RDACCESSTIME_ns,1),0,IF(ROUND(BLC$7,1)=ROUND(RDACCESSTIME_ns,1),MAX($B10:$B16)+1,-1))</f>
        <v>-1</v>
      </c>
      <c r="BLD16">
        <f t="shared" ca="1" si="371"/>
        <v>-1</v>
      </c>
      <c r="BLE16">
        <f t="shared" ca="1" si="371"/>
        <v>-1</v>
      </c>
      <c r="BLF16">
        <f t="shared" ca="1" si="371"/>
        <v>-1</v>
      </c>
      <c r="BLG16">
        <f t="shared" ca="1" si="371"/>
        <v>-1</v>
      </c>
      <c r="BLH16">
        <f t="shared" ca="1" si="371"/>
        <v>-1</v>
      </c>
      <c r="BLI16">
        <f t="shared" ca="1" si="371"/>
        <v>-1</v>
      </c>
      <c r="BLJ16">
        <f t="shared" ca="1" si="371"/>
        <v>-1</v>
      </c>
      <c r="BLK16">
        <f t="shared" ca="1" si="371"/>
        <v>-1</v>
      </c>
      <c r="BLL16">
        <f t="shared" ca="1" si="371"/>
        <v>-1</v>
      </c>
      <c r="BLM16">
        <f t="shared" ca="1" si="371"/>
        <v>-1</v>
      </c>
      <c r="BLN16">
        <f t="shared" ca="1" si="371"/>
        <v>-1</v>
      </c>
      <c r="BLO16">
        <f t="shared" ca="1" si="371"/>
        <v>-1</v>
      </c>
      <c r="BLP16">
        <f t="shared" ca="1" si="371"/>
        <v>-1</v>
      </c>
      <c r="BLQ16">
        <f t="shared" ca="1" si="371"/>
        <v>-1</v>
      </c>
      <c r="BLR16">
        <f t="shared" ca="1" si="371"/>
        <v>-1</v>
      </c>
      <c r="BLS16">
        <f t="shared" ca="1" si="371"/>
        <v>-1</v>
      </c>
      <c r="BLT16">
        <f t="shared" ca="1" si="371"/>
        <v>-1</v>
      </c>
      <c r="BLU16">
        <f t="shared" ca="1" si="371"/>
        <v>-1</v>
      </c>
      <c r="BLV16">
        <f t="shared" ca="1" si="371"/>
        <v>-1</v>
      </c>
      <c r="BLW16">
        <f t="shared" ca="1" si="371"/>
        <v>-1</v>
      </c>
      <c r="BLX16">
        <f t="shared" ca="1" si="371"/>
        <v>-1</v>
      </c>
      <c r="BLY16">
        <f t="shared" ca="1" si="371"/>
        <v>-1</v>
      </c>
      <c r="BLZ16">
        <f t="shared" ca="1" si="371"/>
        <v>-1</v>
      </c>
      <c r="BMA16">
        <f t="shared" ca="1" si="371"/>
        <v>-1</v>
      </c>
      <c r="BMB16">
        <f t="shared" ca="1" si="371"/>
        <v>-1</v>
      </c>
      <c r="BMC16">
        <f t="shared" ca="1" si="371"/>
        <v>-1</v>
      </c>
      <c r="BMD16">
        <f t="shared" ca="1" si="371"/>
        <v>-1</v>
      </c>
      <c r="BME16">
        <f t="shared" ca="1" si="371"/>
        <v>-1</v>
      </c>
      <c r="BMF16">
        <f t="shared" ca="1" si="371"/>
        <v>-1</v>
      </c>
      <c r="BMG16">
        <f t="shared" ca="1" si="371"/>
        <v>-1</v>
      </c>
      <c r="BMH16">
        <f t="shared" ca="1" si="371"/>
        <v>-1</v>
      </c>
      <c r="BMI16">
        <f t="shared" ca="1" si="371"/>
        <v>-1</v>
      </c>
      <c r="BMJ16">
        <f t="shared" ca="1" si="371"/>
        <v>-1</v>
      </c>
      <c r="BMK16">
        <f t="shared" ca="1" si="371"/>
        <v>-1</v>
      </c>
      <c r="BML16">
        <f t="shared" ca="1" si="371"/>
        <v>-1</v>
      </c>
      <c r="BMM16">
        <f t="shared" ca="1" si="371"/>
        <v>-1</v>
      </c>
      <c r="BMN16">
        <f t="shared" ca="1" si="371"/>
        <v>-1</v>
      </c>
      <c r="BMO16">
        <f t="shared" ca="1" si="371"/>
        <v>-1</v>
      </c>
      <c r="BMP16">
        <f t="shared" ca="1" si="371"/>
        <v>-1</v>
      </c>
      <c r="BMQ16">
        <f t="shared" ca="1" si="371"/>
        <v>-1</v>
      </c>
      <c r="BMR16">
        <f t="shared" ca="1" si="371"/>
        <v>-1</v>
      </c>
      <c r="BMS16">
        <f t="shared" ca="1" si="371"/>
        <v>-1</v>
      </c>
      <c r="BMT16">
        <f t="shared" ca="1" si="371"/>
        <v>-1</v>
      </c>
      <c r="BMU16">
        <f t="shared" ca="1" si="371"/>
        <v>-1</v>
      </c>
      <c r="BMV16">
        <f t="shared" ca="1" si="371"/>
        <v>-1</v>
      </c>
      <c r="BMW16">
        <f t="shared" ca="1" si="371"/>
        <v>-1</v>
      </c>
      <c r="BMX16">
        <f t="shared" ca="1" si="371"/>
        <v>-1</v>
      </c>
      <c r="BMY16">
        <f t="shared" ca="1" si="371"/>
        <v>-1</v>
      </c>
      <c r="BMZ16">
        <f t="shared" ca="1" si="371"/>
        <v>-1</v>
      </c>
      <c r="BNA16">
        <f t="shared" ca="1" si="371"/>
        <v>-1</v>
      </c>
      <c r="BNB16">
        <f t="shared" ca="1" si="371"/>
        <v>-1</v>
      </c>
      <c r="BNC16">
        <f t="shared" ca="1" si="371"/>
        <v>-1</v>
      </c>
      <c r="BND16">
        <f t="shared" ca="1" si="371"/>
        <v>-1</v>
      </c>
      <c r="BNE16">
        <f t="shared" ca="1" si="371"/>
        <v>-1</v>
      </c>
      <c r="BNF16">
        <f t="shared" ca="1" si="371"/>
        <v>-1</v>
      </c>
      <c r="BNG16">
        <f t="shared" ca="1" si="371"/>
        <v>-1</v>
      </c>
      <c r="BNH16">
        <f t="shared" ca="1" si="371"/>
        <v>-1</v>
      </c>
      <c r="BNI16">
        <f t="shared" ca="1" si="371"/>
        <v>-1</v>
      </c>
      <c r="BNJ16">
        <f t="shared" ca="1" si="371"/>
        <v>-1</v>
      </c>
      <c r="BNK16">
        <f t="shared" ca="1" si="371"/>
        <v>-1</v>
      </c>
      <c r="BNL16">
        <f t="shared" ca="1" si="371"/>
        <v>-1</v>
      </c>
      <c r="BNM16">
        <f t="shared" ca="1" si="371"/>
        <v>-1</v>
      </c>
      <c r="BNN16">
        <f t="shared" ca="1" si="371"/>
        <v>-1</v>
      </c>
      <c r="BNO16">
        <f t="shared" ref="BNO16:BPZ16" ca="1" si="372">IF((ROUND(BNO$7,1)-0.1)=ROUND(RDACCESSTIME_ns,1),0,IF(ROUND(BNO$7,1)=ROUND(RDACCESSTIME_ns,1),MAX($B10:$B16)+1,-1))</f>
        <v>-1</v>
      </c>
      <c r="BNP16">
        <f t="shared" ca="1" si="372"/>
        <v>-1</v>
      </c>
      <c r="BNQ16">
        <f t="shared" ca="1" si="372"/>
        <v>-1</v>
      </c>
      <c r="BNR16">
        <f t="shared" ca="1" si="372"/>
        <v>-1</v>
      </c>
      <c r="BNS16">
        <f t="shared" ca="1" si="372"/>
        <v>-1</v>
      </c>
      <c r="BNT16">
        <f t="shared" ca="1" si="372"/>
        <v>-1</v>
      </c>
      <c r="BNU16">
        <f t="shared" ca="1" si="372"/>
        <v>-1</v>
      </c>
      <c r="BNV16">
        <f t="shared" ca="1" si="372"/>
        <v>-1</v>
      </c>
      <c r="BNW16">
        <f t="shared" ca="1" si="372"/>
        <v>-1</v>
      </c>
      <c r="BNX16">
        <f t="shared" ca="1" si="372"/>
        <v>-1</v>
      </c>
      <c r="BNY16">
        <f t="shared" ca="1" si="372"/>
        <v>-1</v>
      </c>
      <c r="BNZ16">
        <f t="shared" ca="1" si="372"/>
        <v>-1</v>
      </c>
      <c r="BOA16">
        <f t="shared" ca="1" si="372"/>
        <v>-1</v>
      </c>
      <c r="BOB16">
        <f t="shared" ca="1" si="372"/>
        <v>-1</v>
      </c>
      <c r="BOC16">
        <f t="shared" ca="1" si="372"/>
        <v>-1</v>
      </c>
      <c r="BOD16">
        <f t="shared" ca="1" si="372"/>
        <v>-1</v>
      </c>
      <c r="BOE16">
        <f t="shared" ca="1" si="372"/>
        <v>-1</v>
      </c>
      <c r="BOF16">
        <f t="shared" ca="1" si="372"/>
        <v>-1</v>
      </c>
      <c r="BOG16">
        <f t="shared" ca="1" si="372"/>
        <v>-1</v>
      </c>
      <c r="BOH16">
        <f t="shared" ca="1" si="372"/>
        <v>-1</v>
      </c>
      <c r="BOI16">
        <f t="shared" ca="1" si="372"/>
        <v>-1</v>
      </c>
      <c r="BOJ16">
        <f t="shared" ca="1" si="372"/>
        <v>-1</v>
      </c>
      <c r="BOK16">
        <f t="shared" ca="1" si="372"/>
        <v>-1</v>
      </c>
      <c r="BOL16">
        <f t="shared" ca="1" si="372"/>
        <v>-1</v>
      </c>
      <c r="BOM16">
        <f t="shared" ca="1" si="372"/>
        <v>-1</v>
      </c>
      <c r="BON16">
        <f t="shared" ca="1" si="372"/>
        <v>-1</v>
      </c>
      <c r="BOO16">
        <f t="shared" ca="1" si="372"/>
        <v>-1</v>
      </c>
      <c r="BOP16">
        <f t="shared" ca="1" si="372"/>
        <v>-1</v>
      </c>
      <c r="BOQ16">
        <f t="shared" ca="1" si="372"/>
        <v>-1</v>
      </c>
      <c r="BOR16">
        <f t="shared" ca="1" si="372"/>
        <v>-1</v>
      </c>
      <c r="BOS16">
        <f t="shared" ca="1" si="372"/>
        <v>-1</v>
      </c>
      <c r="BOT16">
        <f t="shared" ca="1" si="372"/>
        <v>-1</v>
      </c>
      <c r="BOU16">
        <f t="shared" ca="1" si="372"/>
        <v>-1</v>
      </c>
      <c r="BOV16">
        <f t="shared" ca="1" si="372"/>
        <v>-1</v>
      </c>
      <c r="BOW16">
        <f t="shared" ca="1" si="372"/>
        <v>-1</v>
      </c>
      <c r="BOX16">
        <f t="shared" ca="1" si="372"/>
        <v>-1</v>
      </c>
      <c r="BOY16">
        <f t="shared" ca="1" si="372"/>
        <v>-1</v>
      </c>
      <c r="BOZ16">
        <f t="shared" ca="1" si="372"/>
        <v>-1</v>
      </c>
      <c r="BPA16">
        <f t="shared" ca="1" si="372"/>
        <v>-1</v>
      </c>
      <c r="BPB16">
        <f t="shared" ca="1" si="372"/>
        <v>-1</v>
      </c>
      <c r="BPC16">
        <f t="shared" ca="1" si="372"/>
        <v>-1</v>
      </c>
      <c r="BPD16">
        <f t="shared" ca="1" si="372"/>
        <v>-1</v>
      </c>
      <c r="BPE16">
        <f t="shared" ca="1" si="372"/>
        <v>-1</v>
      </c>
      <c r="BPF16">
        <f t="shared" ca="1" si="372"/>
        <v>-1</v>
      </c>
      <c r="BPG16">
        <f t="shared" ca="1" si="372"/>
        <v>-1</v>
      </c>
      <c r="BPH16">
        <f t="shared" ca="1" si="372"/>
        <v>-1</v>
      </c>
      <c r="BPI16">
        <f t="shared" ca="1" si="372"/>
        <v>-1</v>
      </c>
      <c r="BPJ16">
        <f t="shared" ca="1" si="372"/>
        <v>-1</v>
      </c>
      <c r="BPK16">
        <f t="shared" ca="1" si="372"/>
        <v>-1</v>
      </c>
      <c r="BPL16">
        <f t="shared" ca="1" si="372"/>
        <v>-1</v>
      </c>
      <c r="BPM16">
        <f t="shared" ca="1" si="372"/>
        <v>-1</v>
      </c>
      <c r="BPN16">
        <f t="shared" ca="1" si="372"/>
        <v>-1</v>
      </c>
      <c r="BPO16">
        <f t="shared" ca="1" si="372"/>
        <v>-1</v>
      </c>
      <c r="BPP16">
        <f t="shared" ca="1" si="372"/>
        <v>-1</v>
      </c>
      <c r="BPQ16">
        <f t="shared" ca="1" si="372"/>
        <v>-1</v>
      </c>
      <c r="BPR16">
        <f t="shared" ca="1" si="372"/>
        <v>-1</v>
      </c>
      <c r="BPS16">
        <f t="shared" ca="1" si="372"/>
        <v>-1</v>
      </c>
      <c r="BPT16">
        <f t="shared" ca="1" si="372"/>
        <v>-1</v>
      </c>
      <c r="BPU16">
        <f t="shared" ca="1" si="372"/>
        <v>-1</v>
      </c>
      <c r="BPV16">
        <f t="shared" ca="1" si="372"/>
        <v>-1</v>
      </c>
      <c r="BPW16">
        <f t="shared" ca="1" si="372"/>
        <v>-1</v>
      </c>
      <c r="BPX16">
        <f t="shared" ca="1" si="372"/>
        <v>-1</v>
      </c>
      <c r="BPY16">
        <f t="shared" ca="1" si="372"/>
        <v>-1</v>
      </c>
      <c r="BPZ16">
        <f t="shared" ca="1" si="372"/>
        <v>-1</v>
      </c>
      <c r="BQA16">
        <f t="shared" ref="BQA16:BSL16" ca="1" si="373">IF((ROUND(BQA$7,1)-0.1)=ROUND(RDACCESSTIME_ns,1),0,IF(ROUND(BQA$7,1)=ROUND(RDACCESSTIME_ns,1),MAX($B10:$B16)+1,-1))</f>
        <v>-1</v>
      </c>
      <c r="BQB16">
        <f t="shared" ca="1" si="373"/>
        <v>-1</v>
      </c>
      <c r="BQC16">
        <f t="shared" ca="1" si="373"/>
        <v>-1</v>
      </c>
      <c r="BQD16">
        <f t="shared" ca="1" si="373"/>
        <v>-1</v>
      </c>
      <c r="BQE16">
        <f t="shared" ca="1" si="373"/>
        <v>-1</v>
      </c>
      <c r="BQF16">
        <f t="shared" ca="1" si="373"/>
        <v>-1</v>
      </c>
      <c r="BQG16">
        <f t="shared" ca="1" si="373"/>
        <v>-1</v>
      </c>
      <c r="BQH16">
        <f t="shared" ca="1" si="373"/>
        <v>-1</v>
      </c>
      <c r="BQI16">
        <f t="shared" ca="1" si="373"/>
        <v>-1</v>
      </c>
      <c r="BQJ16">
        <f t="shared" ca="1" si="373"/>
        <v>-1</v>
      </c>
      <c r="BQK16">
        <f t="shared" ca="1" si="373"/>
        <v>-1</v>
      </c>
      <c r="BQL16">
        <f t="shared" ca="1" si="373"/>
        <v>-1</v>
      </c>
      <c r="BQM16">
        <f t="shared" ca="1" si="373"/>
        <v>-1</v>
      </c>
      <c r="BQN16">
        <f t="shared" ca="1" si="373"/>
        <v>-1</v>
      </c>
      <c r="BQO16">
        <f t="shared" ca="1" si="373"/>
        <v>-1</v>
      </c>
      <c r="BQP16">
        <f t="shared" ca="1" si="373"/>
        <v>-1</v>
      </c>
      <c r="BQQ16">
        <f t="shared" ca="1" si="373"/>
        <v>-1</v>
      </c>
      <c r="BQR16">
        <f t="shared" ca="1" si="373"/>
        <v>-1</v>
      </c>
      <c r="BQS16">
        <f t="shared" ca="1" si="373"/>
        <v>-1</v>
      </c>
      <c r="BQT16">
        <f t="shared" ca="1" si="373"/>
        <v>-1</v>
      </c>
      <c r="BQU16">
        <f t="shared" ca="1" si="373"/>
        <v>-1</v>
      </c>
      <c r="BQV16">
        <f t="shared" ca="1" si="373"/>
        <v>-1</v>
      </c>
      <c r="BQW16">
        <f t="shared" ca="1" si="373"/>
        <v>-1</v>
      </c>
      <c r="BQX16">
        <f t="shared" ca="1" si="373"/>
        <v>-1</v>
      </c>
      <c r="BQY16">
        <f t="shared" ca="1" si="373"/>
        <v>-1</v>
      </c>
      <c r="BQZ16">
        <f t="shared" ca="1" si="373"/>
        <v>-1</v>
      </c>
      <c r="BRA16">
        <f t="shared" ca="1" si="373"/>
        <v>-1</v>
      </c>
      <c r="BRB16">
        <f t="shared" ca="1" si="373"/>
        <v>-1</v>
      </c>
      <c r="BRC16">
        <f t="shared" ca="1" si="373"/>
        <v>-1</v>
      </c>
      <c r="BRD16">
        <f t="shared" ca="1" si="373"/>
        <v>-1</v>
      </c>
      <c r="BRE16">
        <f t="shared" ca="1" si="373"/>
        <v>-1</v>
      </c>
      <c r="BRF16">
        <f t="shared" ca="1" si="373"/>
        <v>-1</v>
      </c>
      <c r="BRG16">
        <f t="shared" ca="1" si="373"/>
        <v>-1</v>
      </c>
      <c r="BRH16">
        <f t="shared" ca="1" si="373"/>
        <v>-1</v>
      </c>
      <c r="BRI16">
        <f t="shared" ca="1" si="373"/>
        <v>-1</v>
      </c>
      <c r="BRJ16">
        <f t="shared" ca="1" si="373"/>
        <v>-1</v>
      </c>
      <c r="BRK16">
        <f t="shared" ca="1" si="373"/>
        <v>-1</v>
      </c>
      <c r="BRL16">
        <f t="shared" ca="1" si="373"/>
        <v>-1</v>
      </c>
      <c r="BRM16">
        <f t="shared" ca="1" si="373"/>
        <v>-1</v>
      </c>
      <c r="BRN16">
        <f t="shared" ca="1" si="373"/>
        <v>-1</v>
      </c>
      <c r="BRO16">
        <f t="shared" ca="1" si="373"/>
        <v>-1</v>
      </c>
      <c r="BRP16">
        <f t="shared" ca="1" si="373"/>
        <v>-1</v>
      </c>
      <c r="BRQ16">
        <f t="shared" ca="1" si="373"/>
        <v>-1</v>
      </c>
      <c r="BRR16">
        <f t="shared" ca="1" si="373"/>
        <v>-1</v>
      </c>
      <c r="BRS16">
        <f t="shared" ca="1" si="373"/>
        <v>-1</v>
      </c>
      <c r="BRT16">
        <f t="shared" ca="1" si="373"/>
        <v>-1</v>
      </c>
      <c r="BRU16">
        <f t="shared" ca="1" si="373"/>
        <v>-1</v>
      </c>
      <c r="BRV16">
        <f t="shared" ca="1" si="373"/>
        <v>-1</v>
      </c>
      <c r="BRW16">
        <f t="shared" ca="1" si="373"/>
        <v>-1</v>
      </c>
      <c r="BRX16">
        <f t="shared" ca="1" si="373"/>
        <v>-1</v>
      </c>
      <c r="BRY16">
        <f t="shared" ca="1" si="373"/>
        <v>-1</v>
      </c>
      <c r="BRZ16">
        <f t="shared" ca="1" si="373"/>
        <v>-1</v>
      </c>
      <c r="BSA16">
        <f t="shared" ca="1" si="373"/>
        <v>-1</v>
      </c>
      <c r="BSB16">
        <f t="shared" ca="1" si="373"/>
        <v>-1</v>
      </c>
      <c r="BSC16">
        <f t="shared" ca="1" si="373"/>
        <v>-1</v>
      </c>
      <c r="BSD16">
        <f t="shared" ca="1" si="373"/>
        <v>-1</v>
      </c>
      <c r="BSE16">
        <f t="shared" ca="1" si="373"/>
        <v>-1</v>
      </c>
      <c r="BSF16">
        <f t="shared" ca="1" si="373"/>
        <v>-1</v>
      </c>
      <c r="BSG16">
        <f t="shared" ca="1" si="373"/>
        <v>-1</v>
      </c>
      <c r="BSH16">
        <f t="shared" ca="1" si="373"/>
        <v>-1</v>
      </c>
      <c r="BSI16">
        <f t="shared" ca="1" si="373"/>
        <v>-1</v>
      </c>
      <c r="BSJ16">
        <f t="shared" ca="1" si="373"/>
        <v>-1</v>
      </c>
      <c r="BSK16">
        <f t="shared" ca="1" si="373"/>
        <v>-1</v>
      </c>
      <c r="BSL16">
        <f t="shared" ca="1" si="373"/>
        <v>-1</v>
      </c>
      <c r="BSM16">
        <f t="shared" ref="BSM16:BUX16" ca="1" si="374">IF((ROUND(BSM$7,1)-0.1)=ROUND(RDACCESSTIME_ns,1),0,IF(ROUND(BSM$7,1)=ROUND(RDACCESSTIME_ns,1),MAX($B10:$B16)+1,-1))</f>
        <v>-1</v>
      </c>
      <c r="BSN16">
        <f t="shared" ca="1" si="374"/>
        <v>-1</v>
      </c>
      <c r="BSO16">
        <f t="shared" ca="1" si="374"/>
        <v>-1</v>
      </c>
      <c r="BSP16">
        <f t="shared" ca="1" si="374"/>
        <v>-1</v>
      </c>
      <c r="BSQ16">
        <f t="shared" ca="1" si="374"/>
        <v>-1</v>
      </c>
      <c r="BSR16">
        <f t="shared" ca="1" si="374"/>
        <v>-1</v>
      </c>
      <c r="BSS16">
        <f t="shared" ca="1" si="374"/>
        <v>-1</v>
      </c>
      <c r="BST16">
        <f t="shared" ca="1" si="374"/>
        <v>-1</v>
      </c>
      <c r="BSU16">
        <f t="shared" ca="1" si="374"/>
        <v>-1</v>
      </c>
      <c r="BSV16">
        <f t="shared" ca="1" si="374"/>
        <v>-1</v>
      </c>
      <c r="BSW16">
        <f t="shared" ca="1" si="374"/>
        <v>-1</v>
      </c>
      <c r="BSX16">
        <f t="shared" ca="1" si="374"/>
        <v>-1</v>
      </c>
      <c r="BSY16">
        <f t="shared" ca="1" si="374"/>
        <v>-1</v>
      </c>
      <c r="BSZ16">
        <f t="shared" ca="1" si="374"/>
        <v>-1</v>
      </c>
      <c r="BTA16">
        <f t="shared" ca="1" si="374"/>
        <v>-1</v>
      </c>
      <c r="BTB16">
        <f t="shared" ca="1" si="374"/>
        <v>-1</v>
      </c>
      <c r="BTC16">
        <f t="shared" ca="1" si="374"/>
        <v>-1</v>
      </c>
      <c r="BTD16">
        <f t="shared" ca="1" si="374"/>
        <v>-1</v>
      </c>
      <c r="BTE16">
        <f t="shared" ca="1" si="374"/>
        <v>-1</v>
      </c>
      <c r="BTF16">
        <f t="shared" ca="1" si="374"/>
        <v>-1</v>
      </c>
      <c r="BTG16">
        <f t="shared" ca="1" si="374"/>
        <v>-1</v>
      </c>
      <c r="BTH16">
        <f t="shared" ca="1" si="374"/>
        <v>-1</v>
      </c>
      <c r="BTI16">
        <f t="shared" ca="1" si="374"/>
        <v>-1</v>
      </c>
      <c r="BTJ16">
        <f t="shared" ca="1" si="374"/>
        <v>-1</v>
      </c>
      <c r="BTK16">
        <f t="shared" ca="1" si="374"/>
        <v>-1</v>
      </c>
      <c r="BTL16">
        <f t="shared" ca="1" si="374"/>
        <v>-1</v>
      </c>
      <c r="BTM16">
        <f t="shared" ca="1" si="374"/>
        <v>-1</v>
      </c>
      <c r="BTN16">
        <f t="shared" ca="1" si="374"/>
        <v>-1</v>
      </c>
      <c r="BTO16">
        <f t="shared" ca="1" si="374"/>
        <v>-1</v>
      </c>
      <c r="BTP16">
        <f t="shared" ca="1" si="374"/>
        <v>-1</v>
      </c>
      <c r="BTQ16">
        <f t="shared" ca="1" si="374"/>
        <v>-1</v>
      </c>
      <c r="BTR16">
        <f t="shared" ca="1" si="374"/>
        <v>-1</v>
      </c>
      <c r="BTS16">
        <f t="shared" ca="1" si="374"/>
        <v>-1</v>
      </c>
      <c r="BTT16">
        <f t="shared" ca="1" si="374"/>
        <v>-1</v>
      </c>
      <c r="BTU16">
        <f t="shared" ca="1" si="374"/>
        <v>-1</v>
      </c>
      <c r="BTV16">
        <f t="shared" ca="1" si="374"/>
        <v>-1</v>
      </c>
      <c r="BTW16">
        <f t="shared" ca="1" si="374"/>
        <v>-1</v>
      </c>
      <c r="BTX16">
        <f t="shared" ca="1" si="374"/>
        <v>-1</v>
      </c>
      <c r="BTY16">
        <f t="shared" ca="1" si="374"/>
        <v>-1</v>
      </c>
      <c r="BTZ16">
        <f t="shared" ca="1" si="374"/>
        <v>-1</v>
      </c>
      <c r="BUA16">
        <f t="shared" ca="1" si="374"/>
        <v>-1</v>
      </c>
      <c r="BUB16">
        <f t="shared" ca="1" si="374"/>
        <v>-1</v>
      </c>
      <c r="BUC16">
        <f t="shared" ca="1" si="374"/>
        <v>-1</v>
      </c>
      <c r="BUD16">
        <f t="shared" ca="1" si="374"/>
        <v>-1</v>
      </c>
      <c r="BUE16">
        <f t="shared" ca="1" si="374"/>
        <v>-1</v>
      </c>
      <c r="BUF16">
        <f t="shared" ca="1" si="374"/>
        <v>-1</v>
      </c>
      <c r="BUG16">
        <f t="shared" ca="1" si="374"/>
        <v>-1</v>
      </c>
      <c r="BUH16">
        <f t="shared" ca="1" si="374"/>
        <v>-1</v>
      </c>
      <c r="BUI16">
        <f t="shared" ca="1" si="374"/>
        <v>-1</v>
      </c>
      <c r="BUJ16">
        <f t="shared" ca="1" si="374"/>
        <v>-1</v>
      </c>
      <c r="BUK16">
        <f t="shared" ca="1" si="374"/>
        <v>-1</v>
      </c>
      <c r="BUL16">
        <f t="shared" ca="1" si="374"/>
        <v>-1</v>
      </c>
      <c r="BUM16">
        <f t="shared" ca="1" si="374"/>
        <v>-1</v>
      </c>
      <c r="BUN16">
        <f t="shared" ca="1" si="374"/>
        <v>-1</v>
      </c>
      <c r="BUO16">
        <f t="shared" ca="1" si="374"/>
        <v>-1</v>
      </c>
      <c r="BUP16">
        <f t="shared" ca="1" si="374"/>
        <v>-1</v>
      </c>
      <c r="BUQ16">
        <f t="shared" ca="1" si="374"/>
        <v>-1</v>
      </c>
      <c r="BUR16">
        <f t="shared" ca="1" si="374"/>
        <v>-1</v>
      </c>
      <c r="BUS16">
        <f t="shared" ca="1" si="374"/>
        <v>-1</v>
      </c>
      <c r="BUT16">
        <f t="shared" ca="1" si="374"/>
        <v>-1</v>
      </c>
      <c r="BUU16">
        <f t="shared" ca="1" si="374"/>
        <v>-1</v>
      </c>
      <c r="BUV16">
        <f t="shared" ca="1" si="374"/>
        <v>-1</v>
      </c>
      <c r="BUW16">
        <f t="shared" ca="1" si="374"/>
        <v>-1</v>
      </c>
      <c r="BUX16">
        <f t="shared" ca="1" si="374"/>
        <v>-1</v>
      </c>
      <c r="BUY16">
        <f t="shared" ref="BUY16:BXJ16" ca="1" si="375">IF((ROUND(BUY$7,1)-0.1)=ROUND(RDACCESSTIME_ns,1),0,IF(ROUND(BUY$7,1)=ROUND(RDACCESSTIME_ns,1),MAX($B10:$B16)+1,-1))</f>
        <v>-1</v>
      </c>
      <c r="BUZ16">
        <f t="shared" ca="1" si="375"/>
        <v>-1</v>
      </c>
      <c r="BVA16">
        <f t="shared" ca="1" si="375"/>
        <v>-1</v>
      </c>
      <c r="BVB16">
        <f t="shared" ca="1" si="375"/>
        <v>-1</v>
      </c>
      <c r="BVC16">
        <f t="shared" ca="1" si="375"/>
        <v>-1</v>
      </c>
      <c r="BVD16">
        <f t="shared" ca="1" si="375"/>
        <v>-1</v>
      </c>
      <c r="BVE16">
        <f t="shared" ca="1" si="375"/>
        <v>-1</v>
      </c>
      <c r="BVF16">
        <f t="shared" ca="1" si="375"/>
        <v>-1</v>
      </c>
      <c r="BVG16">
        <f t="shared" ca="1" si="375"/>
        <v>-1</v>
      </c>
      <c r="BVH16">
        <f t="shared" ca="1" si="375"/>
        <v>-1</v>
      </c>
      <c r="BVI16">
        <f t="shared" ca="1" si="375"/>
        <v>-1</v>
      </c>
      <c r="BVJ16">
        <f t="shared" ca="1" si="375"/>
        <v>-1</v>
      </c>
      <c r="BVK16">
        <f t="shared" ca="1" si="375"/>
        <v>-1</v>
      </c>
      <c r="BVL16">
        <f t="shared" ca="1" si="375"/>
        <v>-1</v>
      </c>
      <c r="BVM16">
        <f t="shared" ca="1" si="375"/>
        <v>-1</v>
      </c>
      <c r="BVN16">
        <f t="shared" ca="1" si="375"/>
        <v>-1</v>
      </c>
      <c r="BVO16">
        <f t="shared" ca="1" si="375"/>
        <v>-1</v>
      </c>
      <c r="BVP16">
        <f t="shared" ca="1" si="375"/>
        <v>-1</v>
      </c>
      <c r="BVQ16">
        <f t="shared" ca="1" si="375"/>
        <v>-1</v>
      </c>
      <c r="BVR16">
        <f t="shared" ca="1" si="375"/>
        <v>-1</v>
      </c>
      <c r="BVS16">
        <f t="shared" ca="1" si="375"/>
        <v>-1</v>
      </c>
      <c r="BVT16">
        <f t="shared" ca="1" si="375"/>
        <v>-1</v>
      </c>
      <c r="BVU16">
        <f t="shared" ca="1" si="375"/>
        <v>-1</v>
      </c>
      <c r="BVV16">
        <f t="shared" ca="1" si="375"/>
        <v>-1</v>
      </c>
      <c r="BVW16">
        <f t="shared" ca="1" si="375"/>
        <v>-1</v>
      </c>
      <c r="BVX16">
        <f t="shared" ca="1" si="375"/>
        <v>-1</v>
      </c>
      <c r="BVY16">
        <f t="shared" ca="1" si="375"/>
        <v>-1</v>
      </c>
      <c r="BVZ16">
        <f t="shared" ca="1" si="375"/>
        <v>-1</v>
      </c>
      <c r="BWA16">
        <f t="shared" ca="1" si="375"/>
        <v>-1</v>
      </c>
      <c r="BWB16">
        <f t="shared" ca="1" si="375"/>
        <v>-1</v>
      </c>
      <c r="BWC16">
        <f t="shared" ca="1" si="375"/>
        <v>-1</v>
      </c>
      <c r="BWD16">
        <f t="shared" ca="1" si="375"/>
        <v>-1</v>
      </c>
      <c r="BWE16">
        <f t="shared" ca="1" si="375"/>
        <v>-1</v>
      </c>
      <c r="BWF16">
        <f t="shared" ca="1" si="375"/>
        <v>-1</v>
      </c>
      <c r="BWG16">
        <f t="shared" ca="1" si="375"/>
        <v>-1</v>
      </c>
      <c r="BWH16">
        <f t="shared" ca="1" si="375"/>
        <v>-1</v>
      </c>
      <c r="BWI16">
        <f t="shared" ca="1" si="375"/>
        <v>-1</v>
      </c>
      <c r="BWJ16">
        <f t="shared" ca="1" si="375"/>
        <v>-1</v>
      </c>
      <c r="BWK16">
        <f t="shared" ca="1" si="375"/>
        <v>-1</v>
      </c>
      <c r="BWL16">
        <f t="shared" ca="1" si="375"/>
        <v>-1</v>
      </c>
      <c r="BWM16">
        <f t="shared" ca="1" si="375"/>
        <v>-1</v>
      </c>
      <c r="BWN16">
        <f t="shared" ca="1" si="375"/>
        <v>-1</v>
      </c>
      <c r="BWO16">
        <f t="shared" ca="1" si="375"/>
        <v>-1</v>
      </c>
      <c r="BWP16">
        <f t="shared" ca="1" si="375"/>
        <v>-1</v>
      </c>
      <c r="BWQ16">
        <f t="shared" ca="1" si="375"/>
        <v>-1</v>
      </c>
      <c r="BWR16">
        <f t="shared" ca="1" si="375"/>
        <v>-1</v>
      </c>
      <c r="BWS16">
        <f t="shared" ca="1" si="375"/>
        <v>-1</v>
      </c>
      <c r="BWT16">
        <f t="shared" ca="1" si="375"/>
        <v>-1</v>
      </c>
      <c r="BWU16">
        <f t="shared" ca="1" si="375"/>
        <v>-1</v>
      </c>
      <c r="BWV16">
        <f t="shared" ca="1" si="375"/>
        <v>-1</v>
      </c>
      <c r="BWW16">
        <f t="shared" ca="1" si="375"/>
        <v>-1</v>
      </c>
      <c r="BWX16">
        <f t="shared" ca="1" si="375"/>
        <v>-1</v>
      </c>
      <c r="BWY16">
        <f t="shared" ca="1" si="375"/>
        <v>-1</v>
      </c>
      <c r="BWZ16">
        <f t="shared" ca="1" si="375"/>
        <v>-1</v>
      </c>
      <c r="BXA16">
        <f t="shared" ca="1" si="375"/>
        <v>-1</v>
      </c>
      <c r="BXB16">
        <f t="shared" ca="1" si="375"/>
        <v>-1</v>
      </c>
      <c r="BXC16">
        <f t="shared" ca="1" si="375"/>
        <v>-1</v>
      </c>
      <c r="BXD16">
        <f t="shared" ca="1" si="375"/>
        <v>-1</v>
      </c>
      <c r="BXE16">
        <f t="shared" ca="1" si="375"/>
        <v>-1</v>
      </c>
      <c r="BXF16">
        <f t="shared" ca="1" si="375"/>
        <v>-1</v>
      </c>
      <c r="BXG16">
        <f t="shared" ca="1" si="375"/>
        <v>-1</v>
      </c>
      <c r="BXH16">
        <f t="shared" ca="1" si="375"/>
        <v>-1</v>
      </c>
      <c r="BXI16">
        <f t="shared" ca="1" si="375"/>
        <v>-1</v>
      </c>
      <c r="BXJ16">
        <f t="shared" ca="1" si="375"/>
        <v>-1</v>
      </c>
      <c r="BXK16">
        <f t="shared" ref="BXK16:BZV16" ca="1" si="376">IF((ROUND(BXK$7,1)-0.1)=ROUND(RDACCESSTIME_ns,1),0,IF(ROUND(BXK$7,1)=ROUND(RDACCESSTIME_ns,1),MAX($B10:$B16)+1,-1))</f>
        <v>-1</v>
      </c>
      <c r="BXL16">
        <f t="shared" ca="1" si="376"/>
        <v>-1</v>
      </c>
      <c r="BXM16">
        <f t="shared" ca="1" si="376"/>
        <v>-1</v>
      </c>
      <c r="BXN16">
        <f t="shared" ca="1" si="376"/>
        <v>-1</v>
      </c>
      <c r="BXO16">
        <f t="shared" ca="1" si="376"/>
        <v>-1</v>
      </c>
      <c r="BXP16">
        <f t="shared" ca="1" si="376"/>
        <v>-1</v>
      </c>
      <c r="BXQ16">
        <f t="shared" ca="1" si="376"/>
        <v>-1</v>
      </c>
      <c r="BXR16">
        <f t="shared" ca="1" si="376"/>
        <v>-1</v>
      </c>
      <c r="BXS16">
        <f t="shared" ca="1" si="376"/>
        <v>-1</v>
      </c>
      <c r="BXT16">
        <f t="shared" ca="1" si="376"/>
        <v>-1</v>
      </c>
      <c r="BXU16">
        <f t="shared" ca="1" si="376"/>
        <v>-1</v>
      </c>
      <c r="BXV16">
        <f t="shared" ca="1" si="376"/>
        <v>-1</v>
      </c>
      <c r="BXW16">
        <f t="shared" ca="1" si="376"/>
        <v>-1</v>
      </c>
      <c r="BXX16">
        <f t="shared" ca="1" si="376"/>
        <v>-1</v>
      </c>
      <c r="BXY16">
        <f t="shared" ca="1" si="376"/>
        <v>-1</v>
      </c>
      <c r="BXZ16">
        <f t="shared" ca="1" si="376"/>
        <v>-1</v>
      </c>
      <c r="BYA16">
        <f t="shared" ca="1" si="376"/>
        <v>-1</v>
      </c>
      <c r="BYB16">
        <f t="shared" ca="1" si="376"/>
        <v>-1</v>
      </c>
      <c r="BYC16">
        <f t="shared" ca="1" si="376"/>
        <v>-1</v>
      </c>
      <c r="BYD16">
        <f t="shared" ca="1" si="376"/>
        <v>-1</v>
      </c>
      <c r="BYE16">
        <f t="shared" ca="1" si="376"/>
        <v>-1</v>
      </c>
      <c r="BYF16">
        <f t="shared" ca="1" si="376"/>
        <v>-1</v>
      </c>
      <c r="BYG16">
        <f t="shared" ca="1" si="376"/>
        <v>-1</v>
      </c>
      <c r="BYH16">
        <f t="shared" ca="1" si="376"/>
        <v>-1</v>
      </c>
      <c r="BYI16">
        <f t="shared" ca="1" si="376"/>
        <v>-1</v>
      </c>
      <c r="BYJ16">
        <f t="shared" ca="1" si="376"/>
        <v>-1</v>
      </c>
      <c r="BYK16">
        <f t="shared" ca="1" si="376"/>
        <v>-1</v>
      </c>
      <c r="BYL16">
        <f t="shared" ca="1" si="376"/>
        <v>-1</v>
      </c>
      <c r="BYM16">
        <f t="shared" ca="1" si="376"/>
        <v>-1</v>
      </c>
      <c r="BYN16">
        <f t="shared" ca="1" si="376"/>
        <v>-1</v>
      </c>
      <c r="BYO16">
        <f t="shared" ca="1" si="376"/>
        <v>-1</v>
      </c>
      <c r="BYP16">
        <f t="shared" ca="1" si="376"/>
        <v>-1</v>
      </c>
      <c r="BYQ16">
        <f t="shared" ca="1" si="376"/>
        <v>-1</v>
      </c>
      <c r="BYR16">
        <f t="shared" ca="1" si="376"/>
        <v>-1</v>
      </c>
      <c r="BYS16">
        <f t="shared" ca="1" si="376"/>
        <v>-1</v>
      </c>
      <c r="BYT16">
        <f t="shared" ca="1" si="376"/>
        <v>-1</v>
      </c>
      <c r="BYU16">
        <f t="shared" ca="1" si="376"/>
        <v>-1</v>
      </c>
      <c r="BYV16">
        <f t="shared" ca="1" si="376"/>
        <v>-1</v>
      </c>
      <c r="BYW16">
        <f t="shared" ca="1" si="376"/>
        <v>-1</v>
      </c>
      <c r="BYX16">
        <f t="shared" ca="1" si="376"/>
        <v>-1</v>
      </c>
      <c r="BYY16">
        <f t="shared" ca="1" si="376"/>
        <v>-1</v>
      </c>
      <c r="BYZ16">
        <f t="shared" ca="1" si="376"/>
        <v>-1</v>
      </c>
      <c r="BZA16">
        <f t="shared" ca="1" si="376"/>
        <v>-1</v>
      </c>
      <c r="BZB16">
        <f t="shared" ca="1" si="376"/>
        <v>-1</v>
      </c>
      <c r="BZC16">
        <f t="shared" ca="1" si="376"/>
        <v>-1</v>
      </c>
      <c r="BZD16">
        <f t="shared" ca="1" si="376"/>
        <v>-1</v>
      </c>
      <c r="BZE16">
        <f t="shared" ca="1" si="376"/>
        <v>-1</v>
      </c>
      <c r="BZF16">
        <f t="shared" ca="1" si="376"/>
        <v>-1</v>
      </c>
      <c r="BZG16">
        <f t="shared" ca="1" si="376"/>
        <v>-1</v>
      </c>
      <c r="BZH16">
        <f t="shared" ca="1" si="376"/>
        <v>-1</v>
      </c>
      <c r="BZI16">
        <f t="shared" ca="1" si="376"/>
        <v>-1</v>
      </c>
      <c r="BZJ16">
        <f t="shared" ca="1" si="376"/>
        <v>-1</v>
      </c>
      <c r="BZK16">
        <f t="shared" ca="1" si="376"/>
        <v>-1</v>
      </c>
      <c r="BZL16">
        <f t="shared" ca="1" si="376"/>
        <v>-1</v>
      </c>
      <c r="BZM16">
        <f t="shared" ca="1" si="376"/>
        <v>-1</v>
      </c>
      <c r="BZN16">
        <f t="shared" ca="1" si="376"/>
        <v>-1</v>
      </c>
      <c r="BZO16">
        <f t="shared" ca="1" si="376"/>
        <v>-1</v>
      </c>
      <c r="BZP16">
        <f t="shared" ca="1" si="376"/>
        <v>-1</v>
      </c>
      <c r="BZQ16">
        <f t="shared" ca="1" si="376"/>
        <v>-1</v>
      </c>
      <c r="BZR16">
        <f t="shared" ca="1" si="376"/>
        <v>-1</v>
      </c>
      <c r="BZS16">
        <f t="shared" ca="1" si="376"/>
        <v>-1</v>
      </c>
      <c r="BZT16">
        <f t="shared" ca="1" si="376"/>
        <v>-1</v>
      </c>
      <c r="BZU16">
        <f t="shared" ca="1" si="376"/>
        <v>-1</v>
      </c>
      <c r="BZV16">
        <f t="shared" ca="1" si="376"/>
        <v>-1</v>
      </c>
      <c r="BZW16">
        <f t="shared" ref="BZW16:CCH16" ca="1" si="377">IF((ROUND(BZW$7,1)-0.1)=ROUND(RDACCESSTIME_ns,1),0,IF(ROUND(BZW$7,1)=ROUND(RDACCESSTIME_ns,1),MAX($B10:$B16)+1,-1))</f>
        <v>-1</v>
      </c>
      <c r="BZX16">
        <f t="shared" ca="1" si="377"/>
        <v>-1</v>
      </c>
      <c r="BZY16">
        <f t="shared" ca="1" si="377"/>
        <v>-1</v>
      </c>
      <c r="BZZ16">
        <f t="shared" ca="1" si="377"/>
        <v>-1</v>
      </c>
      <c r="CAA16">
        <f t="shared" ca="1" si="377"/>
        <v>-1</v>
      </c>
      <c r="CAB16">
        <f t="shared" ca="1" si="377"/>
        <v>-1</v>
      </c>
      <c r="CAC16">
        <f t="shared" ca="1" si="377"/>
        <v>-1</v>
      </c>
      <c r="CAD16">
        <f t="shared" ca="1" si="377"/>
        <v>-1</v>
      </c>
      <c r="CAE16">
        <f t="shared" ca="1" si="377"/>
        <v>-1</v>
      </c>
      <c r="CAF16">
        <f t="shared" ca="1" si="377"/>
        <v>-1</v>
      </c>
      <c r="CAG16">
        <f t="shared" ca="1" si="377"/>
        <v>-1</v>
      </c>
      <c r="CAH16">
        <f t="shared" ca="1" si="377"/>
        <v>-1</v>
      </c>
      <c r="CAI16">
        <f t="shared" ca="1" si="377"/>
        <v>-1</v>
      </c>
      <c r="CAJ16">
        <f t="shared" ca="1" si="377"/>
        <v>-1</v>
      </c>
      <c r="CAK16">
        <f t="shared" ca="1" si="377"/>
        <v>-1</v>
      </c>
      <c r="CAL16">
        <f t="shared" ca="1" si="377"/>
        <v>-1</v>
      </c>
      <c r="CAM16">
        <f t="shared" ca="1" si="377"/>
        <v>-1</v>
      </c>
      <c r="CAN16">
        <f t="shared" ca="1" si="377"/>
        <v>-1</v>
      </c>
      <c r="CAO16">
        <f t="shared" ca="1" si="377"/>
        <v>-1</v>
      </c>
      <c r="CAP16">
        <f t="shared" ca="1" si="377"/>
        <v>-1</v>
      </c>
      <c r="CAQ16">
        <f t="shared" ca="1" si="377"/>
        <v>-1</v>
      </c>
      <c r="CAR16">
        <f t="shared" ca="1" si="377"/>
        <v>-1</v>
      </c>
      <c r="CAS16">
        <f t="shared" ca="1" si="377"/>
        <v>-1</v>
      </c>
      <c r="CAT16">
        <f t="shared" ca="1" si="377"/>
        <v>-1</v>
      </c>
      <c r="CAU16">
        <f t="shared" ca="1" si="377"/>
        <v>-1</v>
      </c>
      <c r="CAV16">
        <f t="shared" ca="1" si="377"/>
        <v>-1</v>
      </c>
      <c r="CAW16">
        <f t="shared" ca="1" si="377"/>
        <v>-1</v>
      </c>
      <c r="CAX16">
        <f t="shared" ca="1" si="377"/>
        <v>-1</v>
      </c>
      <c r="CAY16">
        <f t="shared" ca="1" si="377"/>
        <v>-1</v>
      </c>
      <c r="CAZ16">
        <f t="shared" ca="1" si="377"/>
        <v>-1</v>
      </c>
      <c r="CBA16">
        <f t="shared" ca="1" si="377"/>
        <v>-1</v>
      </c>
      <c r="CBB16">
        <f t="shared" ca="1" si="377"/>
        <v>-1</v>
      </c>
      <c r="CBC16">
        <f t="shared" ca="1" si="377"/>
        <v>-1</v>
      </c>
      <c r="CBD16">
        <f t="shared" ca="1" si="377"/>
        <v>-1</v>
      </c>
      <c r="CBE16">
        <f t="shared" ca="1" si="377"/>
        <v>-1</v>
      </c>
      <c r="CBF16">
        <f t="shared" ca="1" si="377"/>
        <v>-1</v>
      </c>
      <c r="CBG16">
        <f t="shared" ca="1" si="377"/>
        <v>-1</v>
      </c>
      <c r="CBH16">
        <f t="shared" ca="1" si="377"/>
        <v>-1</v>
      </c>
      <c r="CBI16">
        <f t="shared" ca="1" si="377"/>
        <v>-1</v>
      </c>
      <c r="CBJ16">
        <f t="shared" ca="1" si="377"/>
        <v>-1</v>
      </c>
      <c r="CBK16">
        <f t="shared" ca="1" si="377"/>
        <v>-1</v>
      </c>
      <c r="CBL16">
        <f t="shared" ca="1" si="377"/>
        <v>-1</v>
      </c>
      <c r="CBM16">
        <f t="shared" ca="1" si="377"/>
        <v>-1</v>
      </c>
      <c r="CBN16">
        <f t="shared" ca="1" si="377"/>
        <v>-1</v>
      </c>
      <c r="CBO16">
        <f t="shared" ca="1" si="377"/>
        <v>-1</v>
      </c>
      <c r="CBP16">
        <f t="shared" ca="1" si="377"/>
        <v>-1</v>
      </c>
      <c r="CBQ16">
        <f t="shared" ca="1" si="377"/>
        <v>-1</v>
      </c>
      <c r="CBR16">
        <f t="shared" ca="1" si="377"/>
        <v>-1</v>
      </c>
      <c r="CBS16">
        <f t="shared" ca="1" si="377"/>
        <v>-1</v>
      </c>
      <c r="CBT16">
        <f t="shared" ca="1" si="377"/>
        <v>-1</v>
      </c>
      <c r="CBU16">
        <f t="shared" ca="1" si="377"/>
        <v>-1</v>
      </c>
      <c r="CBV16">
        <f t="shared" ca="1" si="377"/>
        <v>-1</v>
      </c>
      <c r="CBW16">
        <f t="shared" ca="1" si="377"/>
        <v>-1</v>
      </c>
      <c r="CBX16">
        <f t="shared" ca="1" si="377"/>
        <v>-1</v>
      </c>
      <c r="CBY16">
        <f t="shared" ca="1" si="377"/>
        <v>-1</v>
      </c>
      <c r="CBZ16">
        <f t="shared" ca="1" si="377"/>
        <v>-1</v>
      </c>
      <c r="CCA16">
        <f t="shared" ca="1" si="377"/>
        <v>-1</v>
      </c>
      <c r="CCB16">
        <f t="shared" ca="1" si="377"/>
        <v>-1</v>
      </c>
      <c r="CCC16">
        <f t="shared" ca="1" si="377"/>
        <v>-1</v>
      </c>
      <c r="CCD16">
        <f t="shared" ca="1" si="377"/>
        <v>-1</v>
      </c>
      <c r="CCE16">
        <f t="shared" ca="1" si="377"/>
        <v>-1</v>
      </c>
      <c r="CCF16">
        <f t="shared" ca="1" si="377"/>
        <v>-1</v>
      </c>
      <c r="CCG16">
        <f t="shared" ca="1" si="377"/>
        <v>-1</v>
      </c>
      <c r="CCH16">
        <f t="shared" ca="1" si="377"/>
        <v>-1</v>
      </c>
      <c r="CCI16">
        <f t="shared" ref="CCI16:CET16" ca="1" si="378">IF((ROUND(CCI$7,1)-0.1)=ROUND(RDACCESSTIME_ns,1),0,IF(ROUND(CCI$7,1)=ROUND(RDACCESSTIME_ns,1),MAX($B10:$B16)+1,-1))</f>
        <v>-1</v>
      </c>
      <c r="CCJ16">
        <f t="shared" ca="1" si="378"/>
        <v>-1</v>
      </c>
      <c r="CCK16">
        <f t="shared" ca="1" si="378"/>
        <v>-1</v>
      </c>
      <c r="CCL16">
        <f t="shared" ca="1" si="378"/>
        <v>-1</v>
      </c>
      <c r="CCM16">
        <f t="shared" ca="1" si="378"/>
        <v>-1</v>
      </c>
      <c r="CCN16">
        <f t="shared" ca="1" si="378"/>
        <v>-1</v>
      </c>
      <c r="CCO16">
        <f t="shared" ca="1" si="378"/>
        <v>-1</v>
      </c>
      <c r="CCP16">
        <f t="shared" ca="1" si="378"/>
        <v>-1</v>
      </c>
      <c r="CCQ16">
        <f t="shared" ca="1" si="378"/>
        <v>-1</v>
      </c>
      <c r="CCR16">
        <f t="shared" ca="1" si="378"/>
        <v>-1</v>
      </c>
      <c r="CCS16">
        <f t="shared" ca="1" si="378"/>
        <v>-1</v>
      </c>
      <c r="CCT16">
        <f t="shared" ca="1" si="378"/>
        <v>-1</v>
      </c>
      <c r="CCU16">
        <f t="shared" ca="1" si="378"/>
        <v>-1</v>
      </c>
      <c r="CCV16">
        <f t="shared" ca="1" si="378"/>
        <v>-1</v>
      </c>
      <c r="CCW16">
        <f t="shared" ca="1" si="378"/>
        <v>-1</v>
      </c>
      <c r="CCX16">
        <f t="shared" ca="1" si="378"/>
        <v>-1</v>
      </c>
      <c r="CCY16">
        <f t="shared" ca="1" si="378"/>
        <v>-1</v>
      </c>
      <c r="CCZ16">
        <f t="shared" ca="1" si="378"/>
        <v>-1</v>
      </c>
      <c r="CDA16">
        <f t="shared" ca="1" si="378"/>
        <v>-1</v>
      </c>
      <c r="CDB16">
        <f t="shared" ca="1" si="378"/>
        <v>-1</v>
      </c>
      <c r="CDC16">
        <f t="shared" ca="1" si="378"/>
        <v>-1</v>
      </c>
      <c r="CDD16">
        <f t="shared" ca="1" si="378"/>
        <v>-1</v>
      </c>
      <c r="CDE16">
        <f t="shared" ca="1" si="378"/>
        <v>-1</v>
      </c>
      <c r="CDF16">
        <f t="shared" ca="1" si="378"/>
        <v>-1</v>
      </c>
      <c r="CDG16">
        <f t="shared" ca="1" si="378"/>
        <v>-1</v>
      </c>
      <c r="CDH16">
        <f t="shared" ca="1" si="378"/>
        <v>-1</v>
      </c>
      <c r="CDI16">
        <f t="shared" ca="1" si="378"/>
        <v>-1</v>
      </c>
      <c r="CDJ16">
        <f t="shared" ca="1" si="378"/>
        <v>-1</v>
      </c>
      <c r="CDK16">
        <f t="shared" ca="1" si="378"/>
        <v>-1</v>
      </c>
      <c r="CDL16">
        <f t="shared" ca="1" si="378"/>
        <v>-1</v>
      </c>
      <c r="CDM16">
        <f t="shared" ca="1" si="378"/>
        <v>-1</v>
      </c>
      <c r="CDN16">
        <f t="shared" ca="1" si="378"/>
        <v>-1</v>
      </c>
      <c r="CDO16">
        <f t="shared" ca="1" si="378"/>
        <v>-1</v>
      </c>
      <c r="CDP16">
        <f t="shared" ca="1" si="378"/>
        <v>-1</v>
      </c>
      <c r="CDQ16">
        <f t="shared" ca="1" si="378"/>
        <v>-1</v>
      </c>
      <c r="CDR16">
        <f t="shared" ca="1" si="378"/>
        <v>-1</v>
      </c>
      <c r="CDS16">
        <f t="shared" ca="1" si="378"/>
        <v>-1</v>
      </c>
      <c r="CDT16">
        <f t="shared" ca="1" si="378"/>
        <v>-1</v>
      </c>
      <c r="CDU16">
        <f t="shared" ca="1" si="378"/>
        <v>-1</v>
      </c>
      <c r="CDV16">
        <f t="shared" ca="1" si="378"/>
        <v>-1</v>
      </c>
      <c r="CDW16">
        <f t="shared" ca="1" si="378"/>
        <v>-1</v>
      </c>
      <c r="CDX16">
        <f t="shared" ca="1" si="378"/>
        <v>-1</v>
      </c>
      <c r="CDY16">
        <f t="shared" ca="1" si="378"/>
        <v>-1</v>
      </c>
      <c r="CDZ16">
        <f t="shared" ca="1" si="378"/>
        <v>-1</v>
      </c>
      <c r="CEA16">
        <f t="shared" ca="1" si="378"/>
        <v>-1</v>
      </c>
      <c r="CEB16">
        <f t="shared" ca="1" si="378"/>
        <v>-1</v>
      </c>
      <c r="CEC16">
        <f t="shared" ca="1" si="378"/>
        <v>-1</v>
      </c>
      <c r="CED16">
        <f t="shared" ca="1" si="378"/>
        <v>-1</v>
      </c>
      <c r="CEE16">
        <f t="shared" ca="1" si="378"/>
        <v>-1</v>
      </c>
      <c r="CEF16">
        <f t="shared" ca="1" si="378"/>
        <v>-1</v>
      </c>
      <c r="CEG16">
        <f t="shared" ca="1" si="378"/>
        <v>-1</v>
      </c>
      <c r="CEH16">
        <f t="shared" ca="1" si="378"/>
        <v>-1</v>
      </c>
      <c r="CEI16">
        <f t="shared" ca="1" si="378"/>
        <v>-1</v>
      </c>
      <c r="CEJ16">
        <f t="shared" ca="1" si="378"/>
        <v>-1</v>
      </c>
      <c r="CEK16">
        <f t="shared" ca="1" si="378"/>
        <v>-1</v>
      </c>
      <c r="CEL16">
        <f t="shared" ca="1" si="378"/>
        <v>-1</v>
      </c>
      <c r="CEM16">
        <f t="shared" ca="1" si="378"/>
        <v>-1</v>
      </c>
      <c r="CEN16">
        <f t="shared" ca="1" si="378"/>
        <v>-1</v>
      </c>
      <c r="CEO16">
        <f t="shared" ca="1" si="378"/>
        <v>-1</v>
      </c>
      <c r="CEP16">
        <f t="shared" ca="1" si="378"/>
        <v>-1</v>
      </c>
      <c r="CEQ16">
        <f t="shared" ca="1" si="378"/>
        <v>-1</v>
      </c>
      <c r="CER16">
        <f t="shared" ca="1" si="378"/>
        <v>-1</v>
      </c>
      <c r="CES16">
        <f t="shared" ca="1" si="378"/>
        <v>-1</v>
      </c>
      <c r="CET16">
        <f t="shared" ca="1" si="378"/>
        <v>-1</v>
      </c>
      <c r="CEU16">
        <f t="shared" ref="CEU16:CHF16" ca="1" si="379">IF((ROUND(CEU$7,1)-0.1)=ROUND(RDACCESSTIME_ns,1),0,IF(ROUND(CEU$7,1)=ROUND(RDACCESSTIME_ns,1),MAX($B10:$B16)+1,-1))</f>
        <v>-1</v>
      </c>
      <c r="CEV16">
        <f t="shared" ca="1" si="379"/>
        <v>-1</v>
      </c>
      <c r="CEW16">
        <f t="shared" ca="1" si="379"/>
        <v>-1</v>
      </c>
      <c r="CEX16">
        <f t="shared" ca="1" si="379"/>
        <v>-1</v>
      </c>
      <c r="CEY16">
        <f t="shared" ca="1" si="379"/>
        <v>-1</v>
      </c>
      <c r="CEZ16">
        <f t="shared" ca="1" si="379"/>
        <v>-1</v>
      </c>
      <c r="CFA16">
        <f t="shared" ca="1" si="379"/>
        <v>-1</v>
      </c>
      <c r="CFB16">
        <f t="shared" ca="1" si="379"/>
        <v>-1</v>
      </c>
      <c r="CFC16">
        <f t="shared" ca="1" si="379"/>
        <v>-1</v>
      </c>
      <c r="CFD16">
        <f t="shared" ca="1" si="379"/>
        <v>-1</v>
      </c>
      <c r="CFE16">
        <f t="shared" ca="1" si="379"/>
        <v>-1</v>
      </c>
      <c r="CFF16">
        <f t="shared" ca="1" si="379"/>
        <v>-1</v>
      </c>
      <c r="CFG16">
        <f t="shared" ca="1" si="379"/>
        <v>-1</v>
      </c>
      <c r="CFH16">
        <f t="shared" ca="1" si="379"/>
        <v>-1</v>
      </c>
      <c r="CFI16">
        <f t="shared" ca="1" si="379"/>
        <v>-1</v>
      </c>
      <c r="CFJ16">
        <f t="shared" ca="1" si="379"/>
        <v>-1</v>
      </c>
      <c r="CFK16">
        <f t="shared" ca="1" si="379"/>
        <v>-1</v>
      </c>
      <c r="CFL16">
        <f t="shared" ca="1" si="379"/>
        <v>-1</v>
      </c>
      <c r="CFM16">
        <f t="shared" ca="1" si="379"/>
        <v>-1</v>
      </c>
      <c r="CFN16">
        <f t="shared" ca="1" si="379"/>
        <v>-1</v>
      </c>
      <c r="CFO16">
        <f t="shared" ca="1" si="379"/>
        <v>-1</v>
      </c>
      <c r="CFP16">
        <f t="shared" ca="1" si="379"/>
        <v>-1</v>
      </c>
      <c r="CFQ16">
        <f t="shared" ca="1" si="379"/>
        <v>-1</v>
      </c>
      <c r="CFR16">
        <f t="shared" ca="1" si="379"/>
        <v>-1</v>
      </c>
      <c r="CFS16">
        <f t="shared" ca="1" si="379"/>
        <v>-1</v>
      </c>
      <c r="CFT16">
        <f t="shared" ca="1" si="379"/>
        <v>-1</v>
      </c>
      <c r="CFU16">
        <f t="shared" ca="1" si="379"/>
        <v>-1</v>
      </c>
      <c r="CFV16">
        <f t="shared" ca="1" si="379"/>
        <v>-1</v>
      </c>
      <c r="CFW16">
        <f t="shared" ca="1" si="379"/>
        <v>-1</v>
      </c>
      <c r="CFX16">
        <f t="shared" ca="1" si="379"/>
        <v>-1</v>
      </c>
      <c r="CFY16">
        <f t="shared" ca="1" si="379"/>
        <v>-1</v>
      </c>
      <c r="CFZ16">
        <f t="shared" ca="1" si="379"/>
        <v>-1</v>
      </c>
      <c r="CGA16">
        <f t="shared" ca="1" si="379"/>
        <v>-1</v>
      </c>
      <c r="CGB16">
        <f t="shared" ca="1" si="379"/>
        <v>-1</v>
      </c>
      <c r="CGC16">
        <f t="shared" ca="1" si="379"/>
        <v>-1</v>
      </c>
      <c r="CGD16">
        <f t="shared" ca="1" si="379"/>
        <v>-1</v>
      </c>
      <c r="CGE16">
        <f t="shared" ca="1" si="379"/>
        <v>-1</v>
      </c>
      <c r="CGF16">
        <f t="shared" ca="1" si="379"/>
        <v>-1</v>
      </c>
      <c r="CGG16">
        <f t="shared" ca="1" si="379"/>
        <v>-1</v>
      </c>
      <c r="CGH16">
        <f t="shared" ca="1" si="379"/>
        <v>-1</v>
      </c>
      <c r="CGI16">
        <f t="shared" ca="1" si="379"/>
        <v>-1</v>
      </c>
      <c r="CGJ16">
        <f t="shared" ca="1" si="379"/>
        <v>-1</v>
      </c>
      <c r="CGK16">
        <f t="shared" ca="1" si="379"/>
        <v>-1</v>
      </c>
      <c r="CGL16">
        <f t="shared" ca="1" si="379"/>
        <v>-1</v>
      </c>
      <c r="CGM16">
        <f t="shared" ca="1" si="379"/>
        <v>-1</v>
      </c>
      <c r="CGN16">
        <f t="shared" ca="1" si="379"/>
        <v>-1</v>
      </c>
      <c r="CGO16">
        <f t="shared" ca="1" si="379"/>
        <v>-1</v>
      </c>
      <c r="CGP16">
        <f t="shared" ca="1" si="379"/>
        <v>-1</v>
      </c>
      <c r="CGQ16">
        <f t="shared" ca="1" si="379"/>
        <v>-1</v>
      </c>
      <c r="CGR16">
        <f t="shared" ca="1" si="379"/>
        <v>-1</v>
      </c>
      <c r="CGS16">
        <f t="shared" ca="1" si="379"/>
        <v>-1</v>
      </c>
      <c r="CGT16">
        <f t="shared" ca="1" si="379"/>
        <v>-1</v>
      </c>
      <c r="CGU16">
        <f t="shared" ca="1" si="379"/>
        <v>-1</v>
      </c>
      <c r="CGV16">
        <f t="shared" ca="1" si="379"/>
        <v>-1</v>
      </c>
      <c r="CGW16">
        <f t="shared" ca="1" si="379"/>
        <v>-1</v>
      </c>
      <c r="CGX16">
        <f t="shared" ca="1" si="379"/>
        <v>-1</v>
      </c>
      <c r="CGY16">
        <f t="shared" ca="1" si="379"/>
        <v>-1</v>
      </c>
      <c r="CGZ16">
        <f t="shared" ca="1" si="379"/>
        <v>-1</v>
      </c>
      <c r="CHA16">
        <f t="shared" ca="1" si="379"/>
        <v>-1</v>
      </c>
      <c r="CHB16">
        <f t="shared" ca="1" si="379"/>
        <v>-1</v>
      </c>
      <c r="CHC16">
        <f t="shared" ca="1" si="379"/>
        <v>-1</v>
      </c>
      <c r="CHD16">
        <f t="shared" ca="1" si="379"/>
        <v>-1</v>
      </c>
      <c r="CHE16">
        <f t="shared" ca="1" si="379"/>
        <v>-1</v>
      </c>
      <c r="CHF16">
        <f t="shared" ca="1" si="379"/>
        <v>-1</v>
      </c>
      <c r="CHG16">
        <f t="shared" ref="CHG16:CJR16" ca="1" si="380">IF((ROUND(CHG$7,1)-0.1)=ROUND(RDACCESSTIME_ns,1),0,IF(ROUND(CHG$7,1)=ROUND(RDACCESSTIME_ns,1),MAX($B10:$B16)+1,-1))</f>
        <v>-1</v>
      </c>
      <c r="CHH16">
        <f t="shared" ca="1" si="380"/>
        <v>-1</v>
      </c>
      <c r="CHI16">
        <f t="shared" ca="1" si="380"/>
        <v>-1</v>
      </c>
      <c r="CHJ16">
        <f t="shared" ca="1" si="380"/>
        <v>-1</v>
      </c>
      <c r="CHK16">
        <f t="shared" ca="1" si="380"/>
        <v>-1</v>
      </c>
      <c r="CHL16">
        <f t="shared" ca="1" si="380"/>
        <v>-1</v>
      </c>
      <c r="CHM16">
        <f t="shared" ca="1" si="380"/>
        <v>-1</v>
      </c>
      <c r="CHN16">
        <f t="shared" ca="1" si="380"/>
        <v>-1</v>
      </c>
      <c r="CHO16">
        <f t="shared" ca="1" si="380"/>
        <v>-1</v>
      </c>
      <c r="CHP16">
        <f t="shared" ca="1" si="380"/>
        <v>-1</v>
      </c>
      <c r="CHQ16">
        <f t="shared" ca="1" si="380"/>
        <v>-1</v>
      </c>
      <c r="CHR16">
        <f t="shared" ca="1" si="380"/>
        <v>-1</v>
      </c>
      <c r="CHS16">
        <f t="shared" ca="1" si="380"/>
        <v>-1</v>
      </c>
      <c r="CHT16">
        <f t="shared" ca="1" si="380"/>
        <v>-1</v>
      </c>
      <c r="CHU16">
        <f t="shared" ca="1" si="380"/>
        <v>-1</v>
      </c>
      <c r="CHV16">
        <f t="shared" ca="1" si="380"/>
        <v>-1</v>
      </c>
      <c r="CHW16">
        <f t="shared" ca="1" si="380"/>
        <v>-1</v>
      </c>
      <c r="CHX16">
        <f t="shared" ca="1" si="380"/>
        <v>-1</v>
      </c>
      <c r="CHY16">
        <f t="shared" ca="1" si="380"/>
        <v>-1</v>
      </c>
      <c r="CHZ16">
        <f t="shared" ca="1" si="380"/>
        <v>-1</v>
      </c>
      <c r="CIA16">
        <f t="shared" ca="1" si="380"/>
        <v>-1</v>
      </c>
      <c r="CIB16">
        <f t="shared" ca="1" si="380"/>
        <v>-1</v>
      </c>
      <c r="CIC16">
        <f t="shared" ca="1" si="380"/>
        <v>-1</v>
      </c>
      <c r="CID16">
        <f t="shared" ca="1" si="380"/>
        <v>-1</v>
      </c>
      <c r="CIE16">
        <f t="shared" ca="1" si="380"/>
        <v>-1</v>
      </c>
      <c r="CIF16">
        <f t="shared" ca="1" si="380"/>
        <v>-1</v>
      </c>
      <c r="CIG16">
        <f t="shared" ca="1" si="380"/>
        <v>-1</v>
      </c>
      <c r="CIH16">
        <f t="shared" ca="1" si="380"/>
        <v>-1</v>
      </c>
      <c r="CII16">
        <f t="shared" ca="1" si="380"/>
        <v>-1</v>
      </c>
      <c r="CIJ16">
        <f t="shared" ca="1" si="380"/>
        <v>-1</v>
      </c>
      <c r="CIK16">
        <f t="shared" ca="1" si="380"/>
        <v>-1</v>
      </c>
      <c r="CIL16">
        <f t="shared" ca="1" si="380"/>
        <v>-1</v>
      </c>
      <c r="CIM16">
        <f t="shared" ca="1" si="380"/>
        <v>-1</v>
      </c>
      <c r="CIN16">
        <f t="shared" ca="1" si="380"/>
        <v>-1</v>
      </c>
      <c r="CIO16">
        <f t="shared" ca="1" si="380"/>
        <v>-1</v>
      </c>
      <c r="CIP16">
        <f t="shared" ca="1" si="380"/>
        <v>-1</v>
      </c>
      <c r="CIQ16">
        <f t="shared" ca="1" si="380"/>
        <v>-1</v>
      </c>
      <c r="CIR16">
        <f t="shared" ca="1" si="380"/>
        <v>-1</v>
      </c>
      <c r="CIS16">
        <f t="shared" ca="1" si="380"/>
        <v>-1</v>
      </c>
      <c r="CIT16">
        <f t="shared" ca="1" si="380"/>
        <v>-1</v>
      </c>
      <c r="CIU16">
        <f t="shared" ca="1" si="380"/>
        <v>-1</v>
      </c>
      <c r="CIV16">
        <f t="shared" ca="1" si="380"/>
        <v>-1</v>
      </c>
      <c r="CIW16">
        <f t="shared" ca="1" si="380"/>
        <v>-1</v>
      </c>
      <c r="CIX16">
        <f t="shared" ca="1" si="380"/>
        <v>-1</v>
      </c>
      <c r="CIY16">
        <f t="shared" ca="1" si="380"/>
        <v>-1</v>
      </c>
      <c r="CIZ16">
        <f t="shared" ca="1" si="380"/>
        <v>-1</v>
      </c>
      <c r="CJA16">
        <f t="shared" ca="1" si="380"/>
        <v>-1</v>
      </c>
      <c r="CJB16">
        <f t="shared" ca="1" si="380"/>
        <v>-1</v>
      </c>
      <c r="CJC16">
        <f t="shared" ca="1" si="380"/>
        <v>-1</v>
      </c>
      <c r="CJD16">
        <f t="shared" ca="1" si="380"/>
        <v>-1</v>
      </c>
      <c r="CJE16">
        <f t="shared" ca="1" si="380"/>
        <v>-1</v>
      </c>
      <c r="CJF16">
        <f t="shared" ca="1" si="380"/>
        <v>-1</v>
      </c>
      <c r="CJG16">
        <f t="shared" ca="1" si="380"/>
        <v>-1</v>
      </c>
      <c r="CJH16">
        <f t="shared" ca="1" si="380"/>
        <v>-1</v>
      </c>
      <c r="CJI16">
        <f t="shared" ca="1" si="380"/>
        <v>-1</v>
      </c>
      <c r="CJJ16">
        <f t="shared" ca="1" si="380"/>
        <v>-1</v>
      </c>
      <c r="CJK16">
        <f t="shared" ca="1" si="380"/>
        <v>-1</v>
      </c>
      <c r="CJL16">
        <f t="shared" ca="1" si="380"/>
        <v>-1</v>
      </c>
      <c r="CJM16">
        <f t="shared" ca="1" si="380"/>
        <v>-1</v>
      </c>
      <c r="CJN16">
        <f t="shared" ca="1" si="380"/>
        <v>-1</v>
      </c>
      <c r="CJO16">
        <f t="shared" ca="1" si="380"/>
        <v>-1</v>
      </c>
      <c r="CJP16">
        <f t="shared" ca="1" si="380"/>
        <v>-1</v>
      </c>
      <c r="CJQ16">
        <f t="shared" ca="1" si="380"/>
        <v>-1</v>
      </c>
      <c r="CJR16">
        <f t="shared" ca="1" si="380"/>
        <v>-1</v>
      </c>
      <c r="CJS16">
        <f t="shared" ref="CJS16:CMD16" ca="1" si="381">IF((ROUND(CJS$7,1)-0.1)=ROUND(RDACCESSTIME_ns,1),0,IF(ROUND(CJS$7,1)=ROUND(RDACCESSTIME_ns,1),MAX($B10:$B16)+1,-1))</f>
        <v>-1</v>
      </c>
      <c r="CJT16">
        <f t="shared" ca="1" si="381"/>
        <v>-1</v>
      </c>
      <c r="CJU16">
        <f t="shared" ca="1" si="381"/>
        <v>-1</v>
      </c>
      <c r="CJV16">
        <f t="shared" ca="1" si="381"/>
        <v>-1</v>
      </c>
      <c r="CJW16">
        <f t="shared" ca="1" si="381"/>
        <v>-1</v>
      </c>
      <c r="CJX16">
        <f t="shared" ca="1" si="381"/>
        <v>-1</v>
      </c>
      <c r="CJY16">
        <f t="shared" ca="1" si="381"/>
        <v>-1</v>
      </c>
      <c r="CJZ16">
        <f t="shared" ca="1" si="381"/>
        <v>-1</v>
      </c>
      <c r="CKA16">
        <f t="shared" ca="1" si="381"/>
        <v>-1</v>
      </c>
      <c r="CKB16">
        <f t="shared" ca="1" si="381"/>
        <v>-1</v>
      </c>
      <c r="CKC16">
        <f t="shared" ca="1" si="381"/>
        <v>-1</v>
      </c>
      <c r="CKD16">
        <f t="shared" ca="1" si="381"/>
        <v>-1</v>
      </c>
      <c r="CKE16">
        <f t="shared" ca="1" si="381"/>
        <v>-1</v>
      </c>
      <c r="CKF16">
        <f t="shared" ca="1" si="381"/>
        <v>-1</v>
      </c>
      <c r="CKG16">
        <f t="shared" ca="1" si="381"/>
        <v>-1</v>
      </c>
      <c r="CKH16">
        <f t="shared" ca="1" si="381"/>
        <v>-1</v>
      </c>
      <c r="CKI16">
        <f t="shared" ca="1" si="381"/>
        <v>-1</v>
      </c>
      <c r="CKJ16">
        <f t="shared" ca="1" si="381"/>
        <v>-1</v>
      </c>
      <c r="CKK16">
        <f t="shared" ca="1" si="381"/>
        <v>-1</v>
      </c>
      <c r="CKL16">
        <f t="shared" ca="1" si="381"/>
        <v>-1</v>
      </c>
      <c r="CKM16">
        <f t="shared" ca="1" si="381"/>
        <v>-1</v>
      </c>
      <c r="CKN16">
        <f t="shared" ca="1" si="381"/>
        <v>-1</v>
      </c>
      <c r="CKO16">
        <f t="shared" ca="1" si="381"/>
        <v>-1</v>
      </c>
      <c r="CKP16">
        <f t="shared" ca="1" si="381"/>
        <v>-1</v>
      </c>
      <c r="CKQ16">
        <f t="shared" ca="1" si="381"/>
        <v>-1</v>
      </c>
      <c r="CKR16">
        <f t="shared" ca="1" si="381"/>
        <v>-1</v>
      </c>
      <c r="CKS16">
        <f t="shared" ca="1" si="381"/>
        <v>-1</v>
      </c>
      <c r="CKT16">
        <f t="shared" ca="1" si="381"/>
        <v>-1</v>
      </c>
      <c r="CKU16">
        <f t="shared" ca="1" si="381"/>
        <v>-1</v>
      </c>
      <c r="CKV16">
        <f t="shared" ca="1" si="381"/>
        <v>-1</v>
      </c>
      <c r="CKW16">
        <f t="shared" ca="1" si="381"/>
        <v>-1</v>
      </c>
      <c r="CKX16">
        <f t="shared" ca="1" si="381"/>
        <v>-1</v>
      </c>
      <c r="CKY16">
        <f t="shared" ca="1" si="381"/>
        <v>-1</v>
      </c>
      <c r="CKZ16">
        <f t="shared" ca="1" si="381"/>
        <v>-1</v>
      </c>
      <c r="CLA16">
        <f t="shared" ca="1" si="381"/>
        <v>-1</v>
      </c>
      <c r="CLB16">
        <f t="shared" ca="1" si="381"/>
        <v>-1</v>
      </c>
      <c r="CLC16">
        <f t="shared" ca="1" si="381"/>
        <v>-1</v>
      </c>
      <c r="CLD16">
        <f t="shared" ca="1" si="381"/>
        <v>-1</v>
      </c>
      <c r="CLE16">
        <f t="shared" ca="1" si="381"/>
        <v>-1</v>
      </c>
      <c r="CLF16">
        <f t="shared" ca="1" si="381"/>
        <v>-1</v>
      </c>
      <c r="CLG16">
        <f t="shared" ca="1" si="381"/>
        <v>-1</v>
      </c>
      <c r="CLH16">
        <f t="shared" ca="1" si="381"/>
        <v>-1</v>
      </c>
      <c r="CLI16">
        <f t="shared" ca="1" si="381"/>
        <v>-1</v>
      </c>
      <c r="CLJ16">
        <f t="shared" ca="1" si="381"/>
        <v>-1</v>
      </c>
      <c r="CLK16">
        <f t="shared" ca="1" si="381"/>
        <v>-1</v>
      </c>
      <c r="CLL16">
        <f t="shared" ca="1" si="381"/>
        <v>-1</v>
      </c>
      <c r="CLM16">
        <f t="shared" ca="1" si="381"/>
        <v>-1</v>
      </c>
      <c r="CLN16">
        <f t="shared" ca="1" si="381"/>
        <v>-1</v>
      </c>
      <c r="CLO16">
        <f t="shared" ca="1" si="381"/>
        <v>-1</v>
      </c>
      <c r="CLP16">
        <f t="shared" ca="1" si="381"/>
        <v>-1</v>
      </c>
      <c r="CLQ16">
        <f t="shared" ca="1" si="381"/>
        <v>-1</v>
      </c>
      <c r="CLR16">
        <f t="shared" ca="1" si="381"/>
        <v>-1</v>
      </c>
      <c r="CLS16">
        <f t="shared" ca="1" si="381"/>
        <v>-1</v>
      </c>
      <c r="CLT16">
        <f t="shared" ca="1" si="381"/>
        <v>-1</v>
      </c>
      <c r="CLU16">
        <f t="shared" ca="1" si="381"/>
        <v>-1</v>
      </c>
      <c r="CLV16">
        <f t="shared" ca="1" si="381"/>
        <v>-1</v>
      </c>
      <c r="CLW16">
        <f t="shared" ca="1" si="381"/>
        <v>-1</v>
      </c>
      <c r="CLX16">
        <f t="shared" ca="1" si="381"/>
        <v>-1</v>
      </c>
      <c r="CLY16">
        <f t="shared" ca="1" si="381"/>
        <v>-1</v>
      </c>
      <c r="CLZ16">
        <f t="shared" ca="1" si="381"/>
        <v>-1</v>
      </c>
      <c r="CMA16">
        <f t="shared" ca="1" si="381"/>
        <v>-1</v>
      </c>
      <c r="CMB16">
        <f t="shared" ca="1" si="381"/>
        <v>-1</v>
      </c>
      <c r="CMC16">
        <f t="shared" ca="1" si="381"/>
        <v>-1</v>
      </c>
      <c r="CMD16">
        <f t="shared" ca="1" si="381"/>
        <v>-1</v>
      </c>
      <c r="CME16">
        <f t="shared" ref="CME16:COP16" ca="1" si="382">IF((ROUND(CME$7,1)-0.1)=ROUND(RDACCESSTIME_ns,1),0,IF(ROUND(CME$7,1)=ROUND(RDACCESSTIME_ns,1),MAX($B10:$B16)+1,-1))</f>
        <v>-1</v>
      </c>
      <c r="CMF16">
        <f t="shared" ca="1" si="382"/>
        <v>-1</v>
      </c>
      <c r="CMG16">
        <f t="shared" ca="1" si="382"/>
        <v>-1</v>
      </c>
      <c r="CMH16">
        <f t="shared" ca="1" si="382"/>
        <v>-1</v>
      </c>
      <c r="CMI16">
        <f t="shared" ca="1" si="382"/>
        <v>-1</v>
      </c>
      <c r="CMJ16">
        <f t="shared" ca="1" si="382"/>
        <v>-1</v>
      </c>
      <c r="CMK16">
        <f t="shared" ca="1" si="382"/>
        <v>-1</v>
      </c>
      <c r="CML16">
        <f t="shared" ca="1" si="382"/>
        <v>-1</v>
      </c>
      <c r="CMM16">
        <f t="shared" ca="1" si="382"/>
        <v>-1</v>
      </c>
      <c r="CMN16">
        <f t="shared" ca="1" si="382"/>
        <v>-1</v>
      </c>
      <c r="CMO16">
        <f t="shared" ca="1" si="382"/>
        <v>-1</v>
      </c>
      <c r="CMP16">
        <f t="shared" ca="1" si="382"/>
        <v>-1</v>
      </c>
      <c r="CMQ16">
        <f t="shared" ca="1" si="382"/>
        <v>-1</v>
      </c>
      <c r="CMR16">
        <f t="shared" ca="1" si="382"/>
        <v>-1</v>
      </c>
      <c r="CMS16">
        <f t="shared" ca="1" si="382"/>
        <v>-1</v>
      </c>
      <c r="CMT16">
        <f t="shared" ca="1" si="382"/>
        <v>-1</v>
      </c>
      <c r="CMU16">
        <f t="shared" ca="1" si="382"/>
        <v>-1</v>
      </c>
      <c r="CMV16">
        <f t="shared" ca="1" si="382"/>
        <v>-1</v>
      </c>
      <c r="CMW16">
        <f t="shared" ca="1" si="382"/>
        <v>-1</v>
      </c>
      <c r="CMX16">
        <f t="shared" ca="1" si="382"/>
        <v>-1</v>
      </c>
      <c r="CMY16">
        <f t="shared" ca="1" si="382"/>
        <v>-1</v>
      </c>
      <c r="CMZ16">
        <f t="shared" ca="1" si="382"/>
        <v>-1</v>
      </c>
      <c r="CNA16">
        <f t="shared" ca="1" si="382"/>
        <v>-1</v>
      </c>
      <c r="CNB16">
        <f t="shared" ca="1" si="382"/>
        <v>-1</v>
      </c>
      <c r="CNC16">
        <f t="shared" ca="1" si="382"/>
        <v>-1</v>
      </c>
      <c r="CND16">
        <f t="shared" ca="1" si="382"/>
        <v>-1</v>
      </c>
      <c r="CNE16">
        <f t="shared" ca="1" si="382"/>
        <v>-1</v>
      </c>
      <c r="CNF16">
        <f t="shared" ca="1" si="382"/>
        <v>-1</v>
      </c>
      <c r="CNG16">
        <f t="shared" ca="1" si="382"/>
        <v>-1</v>
      </c>
      <c r="CNH16">
        <f t="shared" ca="1" si="382"/>
        <v>-1</v>
      </c>
      <c r="CNI16">
        <f t="shared" ca="1" si="382"/>
        <v>-1</v>
      </c>
      <c r="CNJ16">
        <f t="shared" ca="1" si="382"/>
        <v>-1</v>
      </c>
      <c r="CNK16">
        <f t="shared" ca="1" si="382"/>
        <v>-1</v>
      </c>
      <c r="CNL16">
        <f t="shared" ca="1" si="382"/>
        <v>-1</v>
      </c>
      <c r="CNM16">
        <f t="shared" ca="1" si="382"/>
        <v>-1</v>
      </c>
      <c r="CNN16">
        <f t="shared" ca="1" si="382"/>
        <v>-1</v>
      </c>
      <c r="CNO16">
        <f t="shared" ca="1" si="382"/>
        <v>-1</v>
      </c>
      <c r="CNP16">
        <f t="shared" ca="1" si="382"/>
        <v>-1</v>
      </c>
      <c r="CNQ16">
        <f t="shared" ca="1" si="382"/>
        <v>-1</v>
      </c>
      <c r="CNR16">
        <f t="shared" ca="1" si="382"/>
        <v>-1</v>
      </c>
      <c r="CNS16">
        <f t="shared" ca="1" si="382"/>
        <v>-1</v>
      </c>
      <c r="CNT16">
        <f t="shared" ca="1" si="382"/>
        <v>-1</v>
      </c>
      <c r="CNU16">
        <f t="shared" ca="1" si="382"/>
        <v>-1</v>
      </c>
      <c r="CNV16">
        <f t="shared" ca="1" si="382"/>
        <v>-1</v>
      </c>
      <c r="CNW16">
        <f t="shared" ca="1" si="382"/>
        <v>-1</v>
      </c>
      <c r="CNX16">
        <f t="shared" ca="1" si="382"/>
        <v>-1</v>
      </c>
      <c r="CNY16">
        <f t="shared" ca="1" si="382"/>
        <v>-1</v>
      </c>
      <c r="CNZ16">
        <f t="shared" ca="1" si="382"/>
        <v>-1</v>
      </c>
      <c r="COA16">
        <f t="shared" ca="1" si="382"/>
        <v>-1</v>
      </c>
      <c r="COB16">
        <f t="shared" ca="1" si="382"/>
        <v>-1</v>
      </c>
      <c r="COC16">
        <f t="shared" ca="1" si="382"/>
        <v>-1</v>
      </c>
      <c r="COD16">
        <f t="shared" ca="1" si="382"/>
        <v>-1</v>
      </c>
      <c r="COE16">
        <f t="shared" ca="1" si="382"/>
        <v>-1</v>
      </c>
      <c r="COF16">
        <f t="shared" ca="1" si="382"/>
        <v>-1</v>
      </c>
      <c r="COG16">
        <f t="shared" ca="1" si="382"/>
        <v>-1</v>
      </c>
      <c r="COH16">
        <f t="shared" ca="1" si="382"/>
        <v>-1</v>
      </c>
      <c r="COI16">
        <f t="shared" ca="1" si="382"/>
        <v>-1</v>
      </c>
      <c r="COJ16">
        <f t="shared" ca="1" si="382"/>
        <v>-1</v>
      </c>
      <c r="COK16">
        <f t="shared" ca="1" si="382"/>
        <v>-1</v>
      </c>
      <c r="COL16">
        <f t="shared" ca="1" si="382"/>
        <v>-1</v>
      </c>
      <c r="COM16">
        <f t="shared" ca="1" si="382"/>
        <v>-1</v>
      </c>
      <c r="CON16">
        <f t="shared" ca="1" si="382"/>
        <v>-1</v>
      </c>
      <c r="COO16">
        <f t="shared" ca="1" si="382"/>
        <v>-1</v>
      </c>
      <c r="COP16">
        <f t="shared" ca="1" si="382"/>
        <v>-1</v>
      </c>
      <c r="COQ16">
        <f t="shared" ref="COQ16:CRB16" ca="1" si="383">IF((ROUND(COQ$7,1)-0.1)=ROUND(RDACCESSTIME_ns,1),0,IF(ROUND(COQ$7,1)=ROUND(RDACCESSTIME_ns,1),MAX($B10:$B16)+1,-1))</f>
        <v>-1</v>
      </c>
      <c r="COR16">
        <f t="shared" ca="1" si="383"/>
        <v>-1</v>
      </c>
      <c r="COS16">
        <f t="shared" ca="1" si="383"/>
        <v>-1</v>
      </c>
      <c r="COT16">
        <f t="shared" ca="1" si="383"/>
        <v>-1</v>
      </c>
      <c r="COU16">
        <f t="shared" ca="1" si="383"/>
        <v>-1</v>
      </c>
      <c r="COV16">
        <f t="shared" ca="1" si="383"/>
        <v>-1</v>
      </c>
      <c r="COW16">
        <f t="shared" ca="1" si="383"/>
        <v>-1</v>
      </c>
      <c r="COX16">
        <f t="shared" ca="1" si="383"/>
        <v>-1</v>
      </c>
      <c r="COY16">
        <f t="shared" ca="1" si="383"/>
        <v>-1</v>
      </c>
      <c r="COZ16">
        <f t="shared" ca="1" si="383"/>
        <v>-1</v>
      </c>
      <c r="CPA16">
        <f t="shared" ca="1" si="383"/>
        <v>-1</v>
      </c>
      <c r="CPB16">
        <f t="shared" ca="1" si="383"/>
        <v>-1</v>
      </c>
      <c r="CPC16">
        <f t="shared" ca="1" si="383"/>
        <v>-1</v>
      </c>
      <c r="CPD16">
        <f t="shared" ca="1" si="383"/>
        <v>-1</v>
      </c>
      <c r="CPE16">
        <f t="shared" ca="1" si="383"/>
        <v>-1</v>
      </c>
      <c r="CPF16">
        <f t="shared" ca="1" si="383"/>
        <v>-1</v>
      </c>
      <c r="CPG16">
        <f t="shared" ca="1" si="383"/>
        <v>-1</v>
      </c>
      <c r="CPH16">
        <f t="shared" ca="1" si="383"/>
        <v>-1</v>
      </c>
      <c r="CPI16">
        <f t="shared" ca="1" si="383"/>
        <v>-1</v>
      </c>
      <c r="CPJ16">
        <f t="shared" ca="1" si="383"/>
        <v>-1</v>
      </c>
      <c r="CPK16">
        <f t="shared" ca="1" si="383"/>
        <v>-1</v>
      </c>
      <c r="CPL16">
        <f t="shared" ca="1" si="383"/>
        <v>-1</v>
      </c>
      <c r="CPM16">
        <f t="shared" ca="1" si="383"/>
        <v>-1</v>
      </c>
      <c r="CPN16">
        <f t="shared" ca="1" si="383"/>
        <v>-1</v>
      </c>
      <c r="CPO16">
        <f t="shared" ca="1" si="383"/>
        <v>-1</v>
      </c>
      <c r="CPP16">
        <f t="shared" ca="1" si="383"/>
        <v>-1</v>
      </c>
      <c r="CPQ16">
        <f t="shared" ca="1" si="383"/>
        <v>-1</v>
      </c>
      <c r="CPR16">
        <f t="shared" ca="1" si="383"/>
        <v>-1</v>
      </c>
      <c r="CPS16">
        <f t="shared" ca="1" si="383"/>
        <v>-1</v>
      </c>
      <c r="CPT16">
        <f t="shared" ca="1" si="383"/>
        <v>-1</v>
      </c>
      <c r="CPU16">
        <f t="shared" ca="1" si="383"/>
        <v>-1</v>
      </c>
      <c r="CPV16">
        <f t="shared" ca="1" si="383"/>
        <v>-1</v>
      </c>
      <c r="CPW16">
        <f t="shared" ca="1" si="383"/>
        <v>-1</v>
      </c>
      <c r="CPX16">
        <f t="shared" ca="1" si="383"/>
        <v>-1</v>
      </c>
      <c r="CPY16">
        <f t="shared" ca="1" si="383"/>
        <v>-1</v>
      </c>
      <c r="CPZ16">
        <f t="shared" ca="1" si="383"/>
        <v>-1</v>
      </c>
      <c r="CQA16">
        <f t="shared" ca="1" si="383"/>
        <v>-1</v>
      </c>
      <c r="CQB16">
        <f t="shared" ca="1" si="383"/>
        <v>-1</v>
      </c>
      <c r="CQC16">
        <f t="shared" ca="1" si="383"/>
        <v>-1</v>
      </c>
      <c r="CQD16">
        <f t="shared" ca="1" si="383"/>
        <v>-1</v>
      </c>
      <c r="CQE16">
        <f t="shared" ca="1" si="383"/>
        <v>-1</v>
      </c>
      <c r="CQF16">
        <f t="shared" ca="1" si="383"/>
        <v>-1</v>
      </c>
      <c r="CQG16">
        <f t="shared" ca="1" si="383"/>
        <v>-1</v>
      </c>
      <c r="CQH16">
        <f t="shared" ca="1" si="383"/>
        <v>-1</v>
      </c>
      <c r="CQI16">
        <f t="shared" ca="1" si="383"/>
        <v>-1</v>
      </c>
      <c r="CQJ16">
        <f t="shared" ca="1" si="383"/>
        <v>-1</v>
      </c>
      <c r="CQK16">
        <f t="shared" ca="1" si="383"/>
        <v>-1</v>
      </c>
      <c r="CQL16">
        <f t="shared" ca="1" si="383"/>
        <v>-1</v>
      </c>
      <c r="CQM16">
        <f t="shared" ca="1" si="383"/>
        <v>-1</v>
      </c>
      <c r="CQN16">
        <f t="shared" ca="1" si="383"/>
        <v>-1</v>
      </c>
      <c r="CQO16">
        <f t="shared" ca="1" si="383"/>
        <v>-1</v>
      </c>
      <c r="CQP16">
        <f t="shared" ca="1" si="383"/>
        <v>-1</v>
      </c>
      <c r="CQQ16">
        <f t="shared" ca="1" si="383"/>
        <v>-1</v>
      </c>
      <c r="CQR16">
        <f t="shared" ca="1" si="383"/>
        <v>-1</v>
      </c>
      <c r="CQS16">
        <f t="shared" ca="1" si="383"/>
        <v>-1</v>
      </c>
      <c r="CQT16">
        <f t="shared" ca="1" si="383"/>
        <v>-1</v>
      </c>
      <c r="CQU16">
        <f t="shared" ca="1" si="383"/>
        <v>-1</v>
      </c>
      <c r="CQV16">
        <f t="shared" ca="1" si="383"/>
        <v>-1</v>
      </c>
      <c r="CQW16">
        <f t="shared" ca="1" si="383"/>
        <v>-1</v>
      </c>
      <c r="CQX16">
        <f t="shared" ca="1" si="383"/>
        <v>-1</v>
      </c>
      <c r="CQY16">
        <f t="shared" ca="1" si="383"/>
        <v>-1</v>
      </c>
      <c r="CQZ16">
        <f t="shared" ca="1" si="383"/>
        <v>-1</v>
      </c>
      <c r="CRA16">
        <f t="shared" ca="1" si="383"/>
        <v>-1</v>
      </c>
      <c r="CRB16">
        <f t="shared" ca="1" si="383"/>
        <v>-1</v>
      </c>
      <c r="CRC16">
        <f t="shared" ref="CRC16:CTN16" ca="1" si="384">IF((ROUND(CRC$7,1)-0.1)=ROUND(RDACCESSTIME_ns,1),0,IF(ROUND(CRC$7,1)=ROUND(RDACCESSTIME_ns,1),MAX($B10:$B16)+1,-1))</f>
        <v>-1</v>
      </c>
      <c r="CRD16">
        <f t="shared" ca="1" si="384"/>
        <v>-1</v>
      </c>
      <c r="CRE16">
        <f t="shared" ca="1" si="384"/>
        <v>-1</v>
      </c>
      <c r="CRF16">
        <f t="shared" ca="1" si="384"/>
        <v>-1</v>
      </c>
      <c r="CRG16">
        <f t="shared" ca="1" si="384"/>
        <v>-1</v>
      </c>
      <c r="CRH16">
        <f t="shared" ca="1" si="384"/>
        <v>-1</v>
      </c>
      <c r="CRI16">
        <f t="shared" ca="1" si="384"/>
        <v>-1</v>
      </c>
      <c r="CRJ16">
        <f t="shared" ca="1" si="384"/>
        <v>-1</v>
      </c>
      <c r="CRK16">
        <f t="shared" ca="1" si="384"/>
        <v>-1</v>
      </c>
      <c r="CRL16">
        <f t="shared" ca="1" si="384"/>
        <v>-1</v>
      </c>
      <c r="CRM16">
        <f t="shared" ca="1" si="384"/>
        <v>-1</v>
      </c>
      <c r="CRN16">
        <f t="shared" ca="1" si="384"/>
        <v>-1</v>
      </c>
      <c r="CRO16">
        <f t="shared" ca="1" si="384"/>
        <v>-1</v>
      </c>
      <c r="CRP16">
        <f t="shared" ca="1" si="384"/>
        <v>-1</v>
      </c>
      <c r="CRQ16">
        <f t="shared" ca="1" si="384"/>
        <v>-1</v>
      </c>
      <c r="CRR16">
        <f t="shared" ca="1" si="384"/>
        <v>-1</v>
      </c>
      <c r="CRS16">
        <f t="shared" ca="1" si="384"/>
        <v>-1</v>
      </c>
      <c r="CRT16">
        <f t="shared" ca="1" si="384"/>
        <v>-1</v>
      </c>
      <c r="CRU16">
        <f t="shared" ca="1" si="384"/>
        <v>-1</v>
      </c>
      <c r="CRV16">
        <f t="shared" ca="1" si="384"/>
        <v>-1</v>
      </c>
      <c r="CRW16">
        <f t="shared" ca="1" si="384"/>
        <v>-1</v>
      </c>
      <c r="CRX16">
        <f t="shared" ca="1" si="384"/>
        <v>-1</v>
      </c>
      <c r="CRY16">
        <f t="shared" ca="1" si="384"/>
        <v>-1</v>
      </c>
      <c r="CRZ16">
        <f t="shared" ca="1" si="384"/>
        <v>-1</v>
      </c>
      <c r="CSA16">
        <f t="shared" ca="1" si="384"/>
        <v>-1</v>
      </c>
      <c r="CSB16">
        <f t="shared" ca="1" si="384"/>
        <v>-1</v>
      </c>
      <c r="CSC16">
        <f t="shared" ca="1" si="384"/>
        <v>-1</v>
      </c>
      <c r="CSD16">
        <f t="shared" ca="1" si="384"/>
        <v>-1</v>
      </c>
      <c r="CSE16">
        <f t="shared" ca="1" si="384"/>
        <v>-1</v>
      </c>
      <c r="CSF16">
        <f t="shared" ca="1" si="384"/>
        <v>-1</v>
      </c>
      <c r="CSG16">
        <f t="shared" ca="1" si="384"/>
        <v>-1</v>
      </c>
      <c r="CSH16">
        <f t="shared" ca="1" si="384"/>
        <v>-1</v>
      </c>
      <c r="CSI16">
        <f t="shared" ca="1" si="384"/>
        <v>-1</v>
      </c>
      <c r="CSJ16">
        <f t="shared" ca="1" si="384"/>
        <v>-1</v>
      </c>
      <c r="CSK16">
        <f t="shared" ca="1" si="384"/>
        <v>-1</v>
      </c>
      <c r="CSL16">
        <f t="shared" ca="1" si="384"/>
        <v>-1</v>
      </c>
      <c r="CSM16">
        <f t="shared" ca="1" si="384"/>
        <v>-1</v>
      </c>
      <c r="CSN16">
        <f t="shared" ca="1" si="384"/>
        <v>-1</v>
      </c>
      <c r="CSO16">
        <f t="shared" ca="1" si="384"/>
        <v>-1</v>
      </c>
      <c r="CSP16">
        <f t="shared" ca="1" si="384"/>
        <v>-1</v>
      </c>
      <c r="CSQ16">
        <f t="shared" ca="1" si="384"/>
        <v>-1</v>
      </c>
      <c r="CSR16">
        <f t="shared" ca="1" si="384"/>
        <v>-1</v>
      </c>
      <c r="CSS16">
        <f t="shared" ca="1" si="384"/>
        <v>-1</v>
      </c>
      <c r="CST16">
        <f t="shared" ca="1" si="384"/>
        <v>-1</v>
      </c>
      <c r="CSU16">
        <f t="shared" ca="1" si="384"/>
        <v>-1</v>
      </c>
      <c r="CSV16">
        <f t="shared" ca="1" si="384"/>
        <v>-1</v>
      </c>
      <c r="CSW16">
        <f t="shared" ca="1" si="384"/>
        <v>-1</v>
      </c>
      <c r="CSX16">
        <f t="shared" ca="1" si="384"/>
        <v>-1</v>
      </c>
      <c r="CSY16">
        <f t="shared" ca="1" si="384"/>
        <v>-1</v>
      </c>
      <c r="CSZ16">
        <f t="shared" ca="1" si="384"/>
        <v>-1</v>
      </c>
      <c r="CTA16">
        <f t="shared" ca="1" si="384"/>
        <v>-1</v>
      </c>
      <c r="CTB16">
        <f t="shared" ca="1" si="384"/>
        <v>-1</v>
      </c>
      <c r="CTC16">
        <f t="shared" ca="1" si="384"/>
        <v>-1</v>
      </c>
      <c r="CTD16">
        <f t="shared" ca="1" si="384"/>
        <v>-1</v>
      </c>
      <c r="CTE16">
        <f t="shared" ca="1" si="384"/>
        <v>-1</v>
      </c>
      <c r="CTF16">
        <f t="shared" ca="1" si="384"/>
        <v>-1</v>
      </c>
      <c r="CTG16">
        <f t="shared" ca="1" si="384"/>
        <v>-1</v>
      </c>
      <c r="CTH16">
        <f t="shared" ca="1" si="384"/>
        <v>-1</v>
      </c>
      <c r="CTI16">
        <f t="shared" ca="1" si="384"/>
        <v>-1</v>
      </c>
      <c r="CTJ16">
        <f t="shared" ca="1" si="384"/>
        <v>-1</v>
      </c>
      <c r="CTK16">
        <f t="shared" ca="1" si="384"/>
        <v>-1</v>
      </c>
      <c r="CTL16">
        <f t="shared" ca="1" si="384"/>
        <v>-1</v>
      </c>
      <c r="CTM16">
        <f t="shared" ca="1" si="384"/>
        <v>-1</v>
      </c>
      <c r="CTN16">
        <f t="shared" ca="1" si="384"/>
        <v>-1</v>
      </c>
      <c r="CTO16">
        <f t="shared" ref="CTO16:CVZ16" ca="1" si="385">IF((ROUND(CTO$7,1)-0.1)=ROUND(RDACCESSTIME_ns,1),0,IF(ROUND(CTO$7,1)=ROUND(RDACCESSTIME_ns,1),MAX($B10:$B16)+1,-1))</f>
        <v>-1</v>
      </c>
      <c r="CTP16">
        <f t="shared" ca="1" si="385"/>
        <v>-1</v>
      </c>
      <c r="CTQ16">
        <f t="shared" ca="1" si="385"/>
        <v>-1</v>
      </c>
      <c r="CTR16">
        <f t="shared" ca="1" si="385"/>
        <v>-1</v>
      </c>
      <c r="CTS16">
        <f t="shared" ca="1" si="385"/>
        <v>-1</v>
      </c>
      <c r="CTT16">
        <f t="shared" ca="1" si="385"/>
        <v>-1</v>
      </c>
      <c r="CTU16">
        <f t="shared" ca="1" si="385"/>
        <v>-1</v>
      </c>
      <c r="CTV16">
        <f t="shared" ca="1" si="385"/>
        <v>-1</v>
      </c>
      <c r="CTW16">
        <f t="shared" ca="1" si="385"/>
        <v>-1</v>
      </c>
      <c r="CTX16">
        <f t="shared" ca="1" si="385"/>
        <v>-1</v>
      </c>
      <c r="CTY16">
        <f t="shared" ca="1" si="385"/>
        <v>-1</v>
      </c>
      <c r="CTZ16">
        <f t="shared" ca="1" si="385"/>
        <v>-1</v>
      </c>
      <c r="CUA16">
        <f t="shared" ca="1" si="385"/>
        <v>-1</v>
      </c>
      <c r="CUB16">
        <f t="shared" ca="1" si="385"/>
        <v>-1</v>
      </c>
      <c r="CUC16">
        <f t="shared" ca="1" si="385"/>
        <v>-1</v>
      </c>
      <c r="CUD16">
        <f t="shared" ca="1" si="385"/>
        <v>-1</v>
      </c>
      <c r="CUE16">
        <f t="shared" ca="1" si="385"/>
        <v>-1</v>
      </c>
      <c r="CUF16">
        <f t="shared" ca="1" si="385"/>
        <v>-1</v>
      </c>
      <c r="CUG16">
        <f t="shared" ca="1" si="385"/>
        <v>-1</v>
      </c>
      <c r="CUH16">
        <f t="shared" ca="1" si="385"/>
        <v>-1</v>
      </c>
      <c r="CUI16">
        <f t="shared" ca="1" si="385"/>
        <v>-1</v>
      </c>
      <c r="CUJ16">
        <f t="shared" ca="1" si="385"/>
        <v>-1</v>
      </c>
      <c r="CUK16">
        <f t="shared" ca="1" si="385"/>
        <v>-1</v>
      </c>
      <c r="CUL16">
        <f t="shared" ca="1" si="385"/>
        <v>-1</v>
      </c>
      <c r="CUM16">
        <f t="shared" ca="1" si="385"/>
        <v>-1</v>
      </c>
      <c r="CUN16">
        <f t="shared" ca="1" si="385"/>
        <v>-1</v>
      </c>
      <c r="CUO16">
        <f t="shared" ca="1" si="385"/>
        <v>-1</v>
      </c>
      <c r="CUP16">
        <f t="shared" ca="1" si="385"/>
        <v>-1</v>
      </c>
      <c r="CUQ16">
        <f t="shared" ca="1" si="385"/>
        <v>-1</v>
      </c>
      <c r="CUR16">
        <f t="shared" ca="1" si="385"/>
        <v>-1</v>
      </c>
      <c r="CUS16">
        <f t="shared" ca="1" si="385"/>
        <v>-1</v>
      </c>
      <c r="CUT16">
        <f t="shared" ca="1" si="385"/>
        <v>-1</v>
      </c>
      <c r="CUU16">
        <f t="shared" ca="1" si="385"/>
        <v>-1</v>
      </c>
      <c r="CUV16">
        <f t="shared" ca="1" si="385"/>
        <v>-1</v>
      </c>
      <c r="CUW16">
        <f t="shared" ca="1" si="385"/>
        <v>-1</v>
      </c>
      <c r="CUX16">
        <f t="shared" ca="1" si="385"/>
        <v>-1</v>
      </c>
      <c r="CUY16">
        <f t="shared" ca="1" si="385"/>
        <v>-1</v>
      </c>
      <c r="CUZ16">
        <f t="shared" ca="1" si="385"/>
        <v>-1</v>
      </c>
      <c r="CVA16">
        <f t="shared" ca="1" si="385"/>
        <v>-1</v>
      </c>
      <c r="CVB16">
        <f t="shared" ca="1" si="385"/>
        <v>-1</v>
      </c>
      <c r="CVC16">
        <f t="shared" ca="1" si="385"/>
        <v>-1</v>
      </c>
      <c r="CVD16">
        <f t="shared" ca="1" si="385"/>
        <v>-1</v>
      </c>
      <c r="CVE16">
        <f t="shared" ca="1" si="385"/>
        <v>-1</v>
      </c>
      <c r="CVF16">
        <f t="shared" ca="1" si="385"/>
        <v>-1</v>
      </c>
      <c r="CVG16">
        <f t="shared" ca="1" si="385"/>
        <v>-1</v>
      </c>
      <c r="CVH16">
        <f t="shared" ca="1" si="385"/>
        <v>-1</v>
      </c>
      <c r="CVI16">
        <f t="shared" ca="1" si="385"/>
        <v>-1</v>
      </c>
      <c r="CVJ16">
        <f t="shared" ca="1" si="385"/>
        <v>-1</v>
      </c>
      <c r="CVK16">
        <f t="shared" ca="1" si="385"/>
        <v>-1</v>
      </c>
      <c r="CVL16">
        <f t="shared" ca="1" si="385"/>
        <v>-1</v>
      </c>
      <c r="CVM16">
        <f t="shared" ca="1" si="385"/>
        <v>-1</v>
      </c>
      <c r="CVN16">
        <f t="shared" ca="1" si="385"/>
        <v>-1</v>
      </c>
      <c r="CVO16">
        <f t="shared" ca="1" si="385"/>
        <v>-1</v>
      </c>
      <c r="CVP16">
        <f t="shared" ca="1" si="385"/>
        <v>-1</v>
      </c>
      <c r="CVQ16">
        <f t="shared" ca="1" si="385"/>
        <v>-1</v>
      </c>
      <c r="CVR16">
        <f t="shared" ca="1" si="385"/>
        <v>-1</v>
      </c>
      <c r="CVS16">
        <f t="shared" ca="1" si="385"/>
        <v>-1</v>
      </c>
      <c r="CVT16">
        <f t="shared" ca="1" si="385"/>
        <v>-1</v>
      </c>
      <c r="CVU16">
        <f t="shared" ca="1" si="385"/>
        <v>-1</v>
      </c>
      <c r="CVV16">
        <f t="shared" ca="1" si="385"/>
        <v>-1</v>
      </c>
      <c r="CVW16">
        <f t="shared" ca="1" si="385"/>
        <v>-1</v>
      </c>
      <c r="CVX16">
        <f t="shared" ca="1" si="385"/>
        <v>-1</v>
      </c>
      <c r="CVY16">
        <f t="shared" ca="1" si="385"/>
        <v>-1</v>
      </c>
      <c r="CVZ16">
        <f t="shared" ca="1" si="385"/>
        <v>-1</v>
      </c>
      <c r="CWA16">
        <f t="shared" ref="CWA16:CYL16" ca="1" si="386">IF((ROUND(CWA$7,1)-0.1)=ROUND(RDACCESSTIME_ns,1),0,IF(ROUND(CWA$7,1)=ROUND(RDACCESSTIME_ns,1),MAX($B10:$B16)+1,-1))</f>
        <v>-1</v>
      </c>
      <c r="CWB16">
        <f t="shared" ca="1" si="386"/>
        <v>-1</v>
      </c>
      <c r="CWC16">
        <f t="shared" ca="1" si="386"/>
        <v>-1</v>
      </c>
      <c r="CWD16">
        <f t="shared" ca="1" si="386"/>
        <v>-1</v>
      </c>
      <c r="CWE16">
        <f t="shared" ca="1" si="386"/>
        <v>-1</v>
      </c>
      <c r="CWF16">
        <f t="shared" ca="1" si="386"/>
        <v>-1</v>
      </c>
      <c r="CWG16">
        <f t="shared" ca="1" si="386"/>
        <v>-1</v>
      </c>
      <c r="CWH16">
        <f t="shared" ca="1" si="386"/>
        <v>-1</v>
      </c>
      <c r="CWI16">
        <f t="shared" ca="1" si="386"/>
        <v>-1</v>
      </c>
      <c r="CWJ16">
        <f t="shared" ca="1" si="386"/>
        <v>-1</v>
      </c>
      <c r="CWK16">
        <f t="shared" ca="1" si="386"/>
        <v>-1</v>
      </c>
      <c r="CWL16">
        <f t="shared" ca="1" si="386"/>
        <v>-1</v>
      </c>
      <c r="CWM16">
        <f t="shared" ca="1" si="386"/>
        <v>-1</v>
      </c>
      <c r="CWN16">
        <f t="shared" ca="1" si="386"/>
        <v>-1</v>
      </c>
      <c r="CWO16">
        <f t="shared" ca="1" si="386"/>
        <v>-1</v>
      </c>
      <c r="CWP16">
        <f t="shared" ca="1" si="386"/>
        <v>-1</v>
      </c>
      <c r="CWQ16">
        <f t="shared" ca="1" si="386"/>
        <v>-1</v>
      </c>
      <c r="CWR16">
        <f t="shared" ca="1" si="386"/>
        <v>-1</v>
      </c>
      <c r="CWS16">
        <f t="shared" ca="1" si="386"/>
        <v>-1</v>
      </c>
      <c r="CWT16">
        <f t="shared" ca="1" si="386"/>
        <v>-1</v>
      </c>
      <c r="CWU16">
        <f t="shared" ca="1" si="386"/>
        <v>-1</v>
      </c>
      <c r="CWV16">
        <f t="shared" ca="1" si="386"/>
        <v>-1</v>
      </c>
      <c r="CWW16">
        <f t="shared" ca="1" si="386"/>
        <v>-1</v>
      </c>
      <c r="CWX16">
        <f t="shared" ca="1" si="386"/>
        <v>-1</v>
      </c>
      <c r="CWY16">
        <f t="shared" ca="1" si="386"/>
        <v>-1</v>
      </c>
      <c r="CWZ16">
        <f t="shared" ca="1" si="386"/>
        <v>-1</v>
      </c>
      <c r="CXA16">
        <f t="shared" ca="1" si="386"/>
        <v>-1</v>
      </c>
      <c r="CXB16">
        <f t="shared" ca="1" si="386"/>
        <v>-1</v>
      </c>
      <c r="CXC16">
        <f t="shared" ca="1" si="386"/>
        <v>-1</v>
      </c>
      <c r="CXD16">
        <f t="shared" ca="1" si="386"/>
        <v>-1</v>
      </c>
      <c r="CXE16">
        <f t="shared" ca="1" si="386"/>
        <v>-1</v>
      </c>
      <c r="CXF16">
        <f t="shared" ca="1" si="386"/>
        <v>-1</v>
      </c>
      <c r="CXG16">
        <f t="shared" ca="1" si="386"/>
        <v>-1</v>
      </c>
      <c r="CXH16">
        <f t="shared" ca="1" si="386"/>
        <v>-1</v>
      </c>
      <c r="CXI16">
        <f t="shared" ca="1" si="386"/>
        <v>-1</v>
      </c>
      <c r="CXJ16">
        <f t="shared" ca="1" si="386"/>
        <v>-1</v>
      </c>
      <c r="CXK16">
        <f t="shared" ca="1" si="386"/>
        <v>-1</v>
      </c>
      <c r="CXL16">
        <f t="shared" ca="1" si="386"/>
        <v>-1</v>
      </c>
      <c r="CXM16">
        <f t="shared" ca="1" si="386"/>
        <v>-1</v>
      </c>
      <c r="CXN16">
        <f t="shared" ca="1" si="386"/>
        <v>-1</v>
      </c>
      <c r="CXO16">
        <f t="shared" ca="1" si="386"/>
        <v>-1</v>
      </c>
      <c r="CXP16">
        <f t="shared" ca="1" si="386"/>
        <v>-1</v>
      </c>
      <c r="CXQ16">
        <f t="shared" ca="1" si="386"/>
        <v>-1</v>
      </c>
      <c r="CXR16">
        <f t="shared" ca="1" si="386"/>
        <v>-1</v>
      </c>
      <c r="CXS16">
        <f t="shared" ca="1" si="386"/>
        <v>-1</v>
      </c>
      <c r="CXT16">
        <f t="shared" ca="1" si="386"/>
        <v>-1</v>
      </c>
      <c r="CXU16">
        <f t="shared" ca="1" si="386"/>
        <v>-1</v>
      </c>
      <c r="CXV16">
        <f t="shared" ca="1" si="386"/>
        <v>-1</v>
      </c>
      <c r="CXW16">
        <f t="shared" ca="1" si="386"/>
        <v>-1</v>
      </c>
      <c r="CXX16">
        <f t="shared" ca="1" si="386"/>
        <v>-1</v>
      </c>
      <c r="CXY16">
        <f t="shared" ca="1" si="386"/>
        <v>-1</v>
      </c>
      <c r="CXZ16">
        <f t="shared" ca="1" si="386"/>
        <v>-1</v>
      </c>
      <c r="CYA16">
        <f t="shared" ca="1" si="386"/>
        <v>-1</v>
      </c>
      <c r="CYB16">
        <f t="shared" ca="1" si="386"/>
        <v>-1</v>
      </c>
      <c r="CYC16">
        <f t="shared" ca="1" si="386"/>
        <v>-1</v>
      </c>
      <c r="CYD16">
        <f t="shared" ca="1" si="386"/>
        <v>-1</v>
      </c>
      <c r="CYE16">
        <f t="shared" ca="1" si="386"/>
        <v>-1</v>
      </c>
      <c r="CYF16">
        <f t="shared" ca="1" si="386"/>
        <v>-1</v>
      </c>
      <c r="CYG16">
        <f t="shared" ca="1" si="386"/>
        <v>-1</v>
      </c>
      <c r="CYH16">
        <f t="shared" ca="1" si="386"/>
        <v>-1</v>
      </c>
      <c r="CYI16">
        <f t="shared" ca="1" si="386"/>
        <v>-1</v>
      </c>
      <c r="CYJ16">
        <f t="shared" ca="1" si="386"/>
        <v>-1</v>
      </c>
      <c r="CYK16">
        <f t="shared" ca="1" si="386"/>
        <v>-1</v>
      </c>
      <c r="CYL16">
        <f t="shared" ca="1" si="386"/>
        <v>-1</v>
      </c>
      <c r="CYM16">
        <f t="shared" ref="CYM16:DAX16" ca="1" si="387">IF((ROUND(CYM$7,1)-0.1)=ROUND(RDACCESSTIME_ns,1),0,IF(ROUND(CYM$7,1)=ROUND(RDACCESSTIME_ns,1),MAX($B10:$B16)+1,-1))</f>
        <v>-1</v>
      </c>
      <c r="CYN16">
        <f t="shared" ca="1" si="387"/>
        <v>-1</v>
      </c>
      <c r="CYO16">
        <f t="shared" ca="1" si="387"/>
        <v>-1</v>
      </c>
      <c r="CYP16">
        <f t="shared" ca="1" si="387"/>
        <v>-1</v>
      </c>
      <c r="CYQ16">
        <f t="shared" ca="1" si="387"/>
        <v>-1</v>
      </c>
      <c r="CYR16">
        <f t="shared" ca="1" si="387"/>
        <v>-1</v>
      </c>
      <c r="CYS16">
        <f t="shared" ca="1" si="387"/>
        <v>-1</v>
      </c>
      <c r="CYT16">
        <f t="shared" ca="1" si="387"/>
        <v>-1</v>
      </c>
      <c r="CYU16">
        <f t="shared" ca="1" si="387"/>
        <v>-1</v>
      </c>
      <c r="CYV16">
        <f t="shared" ca="1" si="387"/>
        <v>-1</v>
      </c>
      <c r="CYW16">
        <f t="shared" ca="1" si="387"/>
        <v>-1</v>
      </c>
      <c r="CYX16">
        <f t="shared" ca="1" si="387"/>
        <v>-1</v>
      </c>
      <c r="CYY16">
        <f t="shared" ca="1" si="387"/>
        <v>-1</v>
      </c>
      <c r="CYZ16">
        <f t="shared" ca="1" si="387"/>
        <v>-1</v>
      </c>
      <c r="CZA16">
        <f t="shared" ca="1" si="387"/>
        <v>-1</v>
      </c>
      <c r="CZB16">
        <f t="shared" ca="1" si="387"/>
        <v>-1</v>
      </c>
      <c r="CZC16">
        <f t="shared" ca="1" si="387"/>
        <v>-1</v>
      </c>
      <c r="CZD16">
        <f t="shared" ca="1" si="387"/>
        <v>-1</v>
      </c>
      <c r="CZE16">
        <f t="shared" ca="1" si="387"/>
        <v>-1</v>
      </c>
      <c r="CZF16">
        <f t="shared" ca="1" si="387"/>
        <v>-1</v>
      </c>
      <c r="CZG16">
        <f t="shared" ca="1" si="387"/>
        <v>-1</v>
      </c>
      <c r="CZH16">
        <f t="shared" ca="1" si="387"/>
        <v>-1</v>
      </c>
      <c r="CZI16">
        <f t="shared" ca="1" si="387"/>
        <v>-1</v>
      </c>
      <c r="CZJ16">
        <f t="shared" ca="1" si="387"/>
        <v>-1</v>
      </c>
      <c r="CZK16">
        <f t="shared" ca="1" si="387"/>
        <v>-1</v>
      </c>
      <c r="CZL16">
        <f t="shared" ca="1" si="387"/>
        <v>-1</v>
      </c>
      <c r="CZM16">
        <f t="shared" ca="1" si="387"/>
        <v>-1</v>
      </c>
      <c r="CZN16">
        <f t="shared" ca="1" si="387"/>
        <v>-1</v>
      </c>
      <c r="CZO16">
        <f t="shared" ca="1" si="387"/>
        <v>-1</v>
      </c>
      <c r="CZP16">
        <f t="shared" ca="1" si="387"/>
        <v>-1</v>
      </c>
      <c r="CZQ16">
        <f t="shared" ca="1" si="387"/>
        <v>-1</v>
      </c>
      <c r="CZR16">
        <f t="shared" ca="1" si="387"/>
        <v>-1</v>
      </c>
      <c r="CZS16">
        <f t="shared" ca="1" si="387"/>
        <v>-1</v>
      </c>
      <c r="CZT16">
        <f t="shared" ca="1" si="387"/>
        <v>-1</v>
      </c>
      <c r="CZU16">
        <f t="shared" ca="1" si="387"/>
        <v>-1</v>
      </c>
      <c r="CZV16">
        <f t="shared" ca="1" si="387"/>
        <v>-1</v>
      </c>
      <c r="CZW16">
        <f t="shared" ca="1" si="387"/>
        <v>-1</v>
      </c>
      <c r="CZX16">
        <f t="shared" ca="1" si="387"/>
        <v>-1</v>
      </c>
      <c r="CZY16">
        <f t="shared" ca="1" si="387"/>
        <v>-1</v>
      </c>
      <c r="CZZ16">
        <f t="shared" ca="1" si="387"/>
        <v>-1</v>
      </c>
      <c r="DAA16">
        <f t="shared" ca="1" si="387"/>
        <v>-1</v>
      </c>
      <c r="DAB16">
        <f t="shared" ca="1" si="387"/>
        <v>-1</v>
      </c>
      <c r="DAC16">
        <f t="shared" ca="1" si="387"/>
        <v>-1</v>
      </c>
      <c r="DAD16">
        <f t="shared" ca="1" si="387"/>
        <v>-1</v>
      </c>
      <c r="DAE16">
        <f t="shared" ca="1" si="387"/>
        <v>-1</v>
      </c>
      <c r="DAF16">
        <f t="shared" ca="1" si="387"/>
        <v>-1</v>
      </c>
      <c r="DAG16">
        <f t="shared" ca="1" si="387"/>
        <v>-1</v>
      </c>
      <c r="DAH16">
        <f t="shared" ca="1" si="387"/>
        <v>-1</v>
      </c>
      <c r="DAI16">
        <f t="shared" ca="1" si="387"/>
        <v>-1</v>
      </c>
      <c r="DAJ16">
        <f t="shared" ca="1" si="387"/>
        <v>-1</v>
      </c>
      <c r="DAK16">
        <f t="shared" ca="1" si="387"/>
        <v>-1</v>
      </c>
      <c r="DAL16">
        <f t="shared" ca="1" si="387"/>
        <v>-1</v>
      </c>
      <c r="DAM16">
        <f t="shared" ca="1" si="387"/>
        <v>-1</v>
      </c>
      <c r="DAN16">
        <f t="shared" ca="1" si="387"/>
        <v>-1</v>
      </c>
      <c r="DAO16">
        <f t="shared" ca="1" si="387"/>
        <v>-1</v>
      </c>
      <c r="DAP16">
        <f t="shared" ca="1" si="387"/>
        <v>-1</v>
      </c>
      <c r="DAQ16">
        <f t="shared" ca="1" si="387"/>
        <v>-1</v>
      </c>
      <c r="DAR16">
        <f t="shared" ca="1" si="387"/>
        <v>-1</v>
      </c>
      <c r="DAS16">
        <f t="shared" ca="1" si="387"/>
        <v>-1</v>
      </c>
      <c r="DAT16">
        <f t="shared" ca="1" si="387"/>
        <v>-1</v>
      </c>
      <c r="DAU16">
        <f t="shared" ca="1" si="387"/>
        <v>-1</v>
      </c>
      <c r="DAV16">
        <f t="shared" ca="1" si="387"/>
        <v>-1</v>
      </c>
      <c r="DAW16">
        <f t="shared" ca="1" si="387"/>
        <v>-1</v>
      </c>
      <c r="DAX16">
        <f t="shared" ca="1" si="387"/>
        <v>-1</v>
      </c>
      <c r="DAY16">
        <f t="shared" ref="DAY16:DDJ16" ca="1" si="388">IF((ROUND(DAY$7,1)-0.1)=ROUND(RDACCESSTIME_ns,1),0,IF(ROUND(DAY$7,1)=ROUND(RDACCESSTIME_ns,1),MAX($B10:$B16)+1,-1))</f>
        <v>-1</v>
      </c>
      <c r="DAZ16">
        <f t="shared" ca="1" si="388"/>
        <v>-1</v>
      </c>
      <c r="DBA16">
        <f t="shared" ca="1" si="388"/>
        <v>-1</v>
      </c>
      <c r="DBB16">
        <f t="shared" ca="1" si="388"/>
        <v>-1</v>
      </c>
      <c r="DBC16">
        <f t="shared" ca="1" si="388"/>
        <v>-1</v>
      </c>
      <c r="DBD16">
        <f t="shared" ca="1" si="388"/>
        <v>-1</v>
      </c>
      <c r="DBE16">
        <f t="shared" ca="1" si="388"/>
        <v>-1</v>
      </c>
      <c r="DBF16">
        <f t="shared" ca="1" si="388"/>
        <v>-1</v>
      </c>
      <c r="DBG16">
        <f t="shared" ca="1" si="388"/>
        <v>-1</v>
      </c>
      <c r="DBH16">
        <f t="shared" ca="1" si="388"/>
        <v>-1</v>
      </c>
      <c r="DBI16">
        <f t="shared" ca="1" si="388"/>
        <v>-1</v>
      </c>
      <c r="DBJ16">
        <f t="shared" ca="1" si="388"/>
        <v>-1</v>
      </c>
      <c r="DBK16">
        <f t="shared" ca="1" si="388"/>
        <v>-1</v>
      </c>
      <c r="DBL16">
        <f t="shared" ca="1" si="388"/>
        <v>-1</v>
      </c>
      <c r="DBM16">
        <f t="shared" ca="1" si="388"/>
        <v>-1</v>
      </c>
      <c r="DBN16">
        <f t="shared" ca="1" si="388"/>
        <v>-1</v>
      </c>
      <c r="DBO16">
        <f t="shared" ca="1" si="388"/>
        <v>-1</v>
      </c>
      <c r="DBP16">
        <f t="shared" ca="1" si="388"/>
        <v>-1</v>
      </c>
      <c r="DBQ16">
        <f t="shared" ca="1" si="388"/>
        <v>-1</v>
      </c>
      <c r="DBR16">
        <f t="shared" ca="1" si="388"/>
        <v>-1</v>
      </c>
      <c r="DBS16">
        <f t="shared" ca="1" si="388"/>
        <v>-1</v>
      </c>
      <c r="DBT16">
        <f t="shared" ca="1" si="388"/>
        <v>-1</v>
      </c>
      <c r="DBU16">
        <f t="shared" ca="1" si="388"/>
        <v>-1</v>
      </c>
      <c r="DBV16">
        <f t="shared" ca="1" si="388"/>
        <v>-1</v>
      </c>
      <c r="DBW16">
        <f t="shared" ca="1" si="388"/>
        <v>-1</v>
      </c>
      <c r="DBX16">
        <f t="shared" ca="1" si="388"/>
        <v>-1</v>
      </c>
      <c r="DBY16">
        <f t="shared" ca="1" si="388"/>
        <v>-1</v>
      </c>
      <c r="DBZ16">
        <f t="shared" ca="1" si="388"/>
        <v>-1</v>
      </c>
      <c r="DCA16">
        <f t="shared" ca="1" si="388"/>
        <v>-1</v>
      </c>
      <c r="DCB16">
        <f t="shared" ca="1" si="388"/>
        <v>-1</v>
      </c>
      <c r="DCC16">
        <f t="shared" ca="1" si="388"/>
        <v>-1</v>
      </c>
      <c r="DCD16">
        <f t="shared" ca="1" si="388"/>
        <v>-1</v>
      </c>
      <c r="DCE16">
        <f t="shared" ca="1" si="388"/>
        <v>-1</v>
      </c>
      <c r="DCF16">
        <f t="shared" ca="1" si="388"/>
        <v>-1</v>
      </c>
      <c r="DCG16">
        <f t="shared" ca="1" si="388"/>
        <v>-1</v>
      </c>
      <c r="DCH16">
        <f t="shared" ca="1" si="388"/>
        <v>-1</v>
      </c>
      <c r="DCI16">
        <f t="shared" ca="1" si="388"/>
        <v>-1</v>
      </c>
      <c r="DCJ16">
        <f t="shared" ca="1" si="388"/>
        <v>-1</v>
      </c>
      <c r="DCK16">
        <f t="shared" ca="1" si="388"/>
        <v>-1</v>
      </c>
      <c r="DCL16">
        <f t="shared" ca="1" si="388"/>
        <v>-1</v>
      </c>
      <c r="DCM16">
        <f t="shared" ca="1" si="388"/>
        <v>-1</v>
      </c>
      <c r="DCN16">
        <f t="shared" ca="1" si="388"/>
        <v>-1</v>
      </c>
      <c r="DCO16">
        <f t="shared" ca="1" si="388"/>
        <v>-1</v>
      </c>
      <c r="DCP16">
        <f t="shared" ca="1" si="388"/>
        <v>-1</v>
      </c>
      <c r="DCQ16">
        <f t="shared" ca="1" si="388"/>
        <v>-1</v>
      </c>
      <c r="DCR16">
        <f t="shared" ca="1" si="388"/>
        <v>-1</v>
      </c>
      <c r="DCS16">
        <f t="shared" ca="1" si="388"/>
        <v>-1</v>
      </c>
      <c r="DCT16">
        <f t="shared" ca="1" si="388"/>
        <v>-1</v>
      </c>
      <c r="DCU16">
        <f t="shared" ca="1" si="388"/>
        <v>-1</v>
      </c>
      <c r="DCV16">
        <f t="shared" ca="1" si="388"/>
        <v>-1</v>
      </c>
      <c r="DCW16">
        <f t="shared" ca="1" si="388"/>
        <v>-1</v>
      </c>
      <c r="DCX16">
        <f t="shared" ca="1" si="388"/>
        <v>-1</v>
      </c>
      <c r="DCY16">
        <f t="shared" ca="1" si="388"/>
        <v>-1</v>
      </c>
      <c r="DCZ16">
        <f t="shared" ca="1" si="388"/>
        <v>-1</v>
      </c>
      <c r="DDA16">
        <f t="shared" ca="1" si="388"/>
        <v>-1</v>
      </c>
      <c r="DDB16">
        <f t="shared" ca="1" si="388"/>
        <v>-1</v>
      </c>
      <c r="DDC16">
        <f t="shared" ca="1" si="388"/>
        <v>-1</v>
      </c>
      <c r="DDD16">
        <f t="shared" ca="1" si="388"/>
        <v>-1</v>
      </c>
      <c r="DDE16">
        <f t="shared" ca="1" si="388"/>
        <v>-1</v>
      </c>
      <c r="DDF16">
        <f t="shared" ca="1" si="388"/>
        <v>-1</v>
      </c>
      <c r="DDG16">
        <f t="shared" ca="1" si="388"/>
        <v>-1</v>
      </c>
      <c r="DDH16">
        <f t="shared" ca="1" si="388"/>
        <v>-1</v>
      </c>
      <c r="DDI16">
        <f t="shared" ca="1" si="388"/>
        <v>-1</v>
      </c>
      <c r="DDJ16">
        <f t="shared" ca="1" si="388"/>
        <v>-1</v>
      </c>
      <c r="DDK16">
        <f t="shared" ref="DDK16:DFV16" ca="1" si="389">IF((ROUND(DDK$7,1)-0.1)=ROUND(RDACCESSTIME_ns,1),0,IF(ROUND(DDK$7,1)=ROUND(RDACCESSTIME_ns,1),MAX($B10:$B16)+1,-1))</f>
        <v>-1</v>
      </c>
      <c r="DDL16">
        <f t="shared" ca="1" si="389"/>
        <v>-1</v>
      </c>
      <c r="DDM16">
        <f t="shared" ca="1" si="389"/>
        <v>-1</v>
      </c>
      <c r="DDN16">
        <f t="shared" ca="1" si="389"/>
        <v>-1</v>
      </c>
      <c r="DDO16">
        <f t="shared" ca="1" si="389"/>
        <v>-1</v>
      </c>
      <c r="DDP16">
        <f t="shared" ca="1" si="389"/>
        <v>-1</v>
      </c>
      <c r="DDQ16">
        <f t="shared" ca="1" si="389"/>
        <v>-1</v>
      </c>
      <c r="DDR16">
        <f t="shared" ca="1" si="389"/>
        <v>-1</v>
      </c>
      <c r="DDS16">
        <f t="shared" ca="1" si="389"/>
        <v>-1</v>
      </c>
      <c r="DDT16">
        <f t="shared" ca="1" si="389"/>
        <v>-1</v>
      </c>
      <c r="DDU16">
        <f t="shared" ca="1" si="389"/>
        <v>-1</v>
      </c>
      <c r="DDV16">
        <f t="shared" ca="1" si="389"/>
        <v>-1</v>
      </c>
      <c r="DDW16">
        <f t="shared" ca="1" si="389"/>
        <v>-1</v>
      </c>
      <c r="DDX16">
        <f t="shared" ca="1" si="389"/>
        <v>-1</v>
      </c>
      <c r="DDY16">
        <f t="shared" ca="1" si="389"/>
        <v>-1</v>
      </c>
      <c r="DDZ16">
        <f t="shared" ca="1" si="389"/>
        <v>-1</v>
      </c>
      <c r="DEA16">
        <f t="shared" ca="1" si="389"/>
        <v>-1</v>
      </c>
      <c r="DEB16">
        <f t="shared" ca="1" si="389"/>
        <v>-1</v>
      </c>
      <c r="DEC16">
        <f t="shared" ca="1" si="389"/>
        <v>-1</v>
      </c>
      <c r="DED16">
        <f t="shared" ca="1" si="389"/>
        <v>-1</v>
      </c>
      <c r="DEE16">
        <f t="shared" ca="1" si="389"/>
        <v>-1</v>
      </c>
      <c r="DEF16">
        <f t="shared" ca="1" si="389"/>
        <v>-1</v>
      </c>
      <c r="DEG16">
        <f t="shared" ca="1" si="389"/>
        <v>-1</v>
      </c>
      <c r="DEH16">
        <f t="shared" ca="1" si="389"/>
        <v>-1</v>
      </c>
      <c r="DEI16">
        <f t="shared" ca="1" si="389"/>
        <v>-1</v>
      </c>
      <c r="DEJ16">
        <f t="shared" ca="1" si="389"/>
        <v>-1</v>
      </c>
      <c r="DEK16">
        <f t="shared" ca="1" si="389"/>
        <v>-1</v>
      </c>
      <c r="DEL16">
        <f t="shared" ca="1" si="389"/>
        <v>-1</v>
      </c>
      <c r="DEM16">
        <f t="shared" ca="1" si="389"/>
        <v>-1</v>
      </c>
      <c r="DEN16">
        <f t="shared" ca="1" si="389"/>
        <v>-1</v>
      </c>
      <c r="DEO16">
        <f t="shared" ca="1" si="389"/>
        <v>-1</v>
      </c>
      <c r="DEP16">
        <f t="shared" ca="1" si="389"/>
        <v>-1</v>
      </c>
      <c r="DEQ16">
        <f t="shared" ca="1" si="389"/>
        <v>-1</v>
      </c>
      <c r="DER16">
        <f t="shared" ca="1" si="389"/>
        <v>-1</v>
      </c>
      <c r="DES16">
        <f t="shared" ca="1" si="389"/>
        <v>-1</v>
      </c>
      <c r="DET16">
        <f t="shared" ca="1" si="389"/>
        <v>-1</v>
      </c>
      <c r="DEU16">
        <f t="shared" ca="1" si="389"/>
        <v>-1</v>
      </c>
      <c r="DEV16">
        <f t="shared" ca="1" si="389"/>
        <v>-1</v>
      </c>
      <c r="DEW16">
        <f t="shared" ca="1" si="389"/>
        <v>-1</v>
      </c>
      <c r="DEX16">
        <f t="shared" ca="1" si="389"/>
        <v>-1</v>
      </c>
      <c r="DEY16">
        <f t="shared" ca="1" si="389"/>
        <v>-1</v>
      </c>
      <c r="DEZ16">
        <f t="shared" ca="1" si="389"/>
        <v>-1</v>
      </c>
      <c r="DFA16">
        <f t="shared" ca="1" si="389"/>
        <v>-1</v>
      </c>
      <c r="DFB16">
        <f t="shared" ca="1" si="389"/>
        <v>-1</v>
      </c>
      <c r="DFC16">
        <f t="shared" ca="1" si="389"/>
        <v>-1</v>
      </c>
      <c r="DFD16">
        <f t="shared" ca="1" si="389"/>
        <v>-1</v>
      </c>
      <c r="DFE16">
        <f t="shared" ca="1" si="389"/>
        <v>-1</v>
      </c>
      <c r="DFF16">
        <f t="shared" ca="1" si="389"/>
        <v>-1</v>
      </c>
      <c r="DFG16">
        <f t="shared" ca="1" si="389"/>
        <v>-1</v>
      </c>
      <c r="DFH16">
        <f t="shared" ca="1" si="389"/>
        <v>-1</v>
      </c>
      <c r="DFI16">
        <f t="shared" ca="1" si="389"/>
        <v>-1</v>
      </c>
      <c r="DFJ16">
        <f t="shared" ca="1" si="389"/>
        <v>-1</v>
      </c>
      <c r="DFK16">
        <f t="shared" ca="1" si="389"/>
        <v>-1</v>
      </c>
      <c r="DFL16">
        <f t="shared" ca="1" si="389"/>
        <v>-1</v>
      </c>
      <c r="DFM16">
        <f t="shared" ca="1" si="389"/>
        <v>-1</v>
      </c>
      <c r="DFN16">
        <f t="shared" ca="1" si="389"/>
        <v>-1</v>
      </c>
      <c r="DFO16">
        <f t="shared" ca="1" si="389"/>
        <v>-1</v>
      </c>
      <c r="DFP16">
        <f t="shared" ca="1" si="389"/>
        <v>-1</v>
      </c>
      <c r="DFQ16">
        <f t="shared" ca="1" si="389"/>
        <v>-1</v>
      </c>
      <c r="DFR16">
        <f t="shared" ca="1" si="389"/>
        <v>-1</v>
      </c>
      <c r="DFS16">
        <f t="shared" ca="1" si="389"/>
        <v>-1</v>
      </c>
      <c r="DFT16">
        <f t="shared" ca="1" si="389"/>
        <v>-1</v>
      </c>
      <c r="DFU16">
        <f t="shared" ca="1" si="389"/>
        <v>-1</v>
      </c>
      <c r="DFV16">
        <f t="shared" ca="1" si="389"/>
        <v>-1</v>
      </c>
      <c r="DFW16">
        <f t="shared" ref="DFW16:DIH16" ca="1" si="390">IF((ROUND(DFW$7,1)-0.1)=ROUND(RDACCESSTIME_ns,1),0,IF(ROUND(DFW$7,1)=ROUND(RDACCESSTIME_ns,1),MAX($B10:$B16)+1,-1))</f>
        <v>-1</v>
      </c>
      <c r="DFX16">
        <f t="shared" ca="1" si="390"/>
        <v>-1</v>
      </c>
      <c r="DFY16">
        <f t="shared" ca="1" si="390"/>
        <v>-1</v>
      </c>
      <c r="DFZ16">
        <f t="shared" ca="1" si="390"/>
        <v>-1</v>
      </c>
      <c r="DGA16">
        <f t="shared" ca="1" si="390"/>
        <v>-1</v>
      </c>
      <c r="DGB16">
        <f t="shared" ca="1" si="390"/>
        <v>-1</v>
      </c>
      <c r="DGC16">
        <f t="shared" ca="1" si="390"/>
        <v>-1</v>
      </c>
      <c r="DGD16">
        <f t="shared" ca="1" si="390"/>
        <v>-1</v>
      </c>
      <c r="DGE16">
        <f t="shared" ca="1" si="390"/>
        <v>-1</v>
      </c>
      <c r="DGF16">
        <f t="shared" ca="1" si="390"/>
        <v>-1</v>
      </c>
      <c r="DGG16">
        <f t="shared" ca="1" si="390"/>
        <v>-1</v>
      </c>
      <c r="DGH16">
        <f t="shared" ca="1" si="390"/>
        <v>-1</v>
      </c>
      <c r="DGI16">
        <f t="shared" ca="1" si="390"/>
        <v>-1</v>
      </c>
      <c r="DGJ16">
        <f t="shared" ca="1" si="390"/>
        <v>-1</v>
      </c>
      <c r="DGK16">
        <f t="shared" ca="1" si="390"/>
        <v>-1</v>
      </c>
      <c r="DGL16">
        <f t="shared" ca="1" si="390"/>
        <v>-1</v>
      </c>
      <c r="DGM16">
        <f t="shared" ca="1" si="390"/>
        <v>-1</v>
      </c>
      <c r="DGN16">
        <f t="shared" ca="1" si="390"/>
        <v>-1</v>
      </c>
      <c r="DGO16">
        <f t="shared" ca="1" si="390"/>
        <v>-1</v>
      </c>
      <c r="DGP16">
        <f t="shared" ca="1" si="390"/>
        <v>-1</v>
      </c>
      <c r="DGQ16">
        <f t="shared" ca="1" si="390"/>
        <v>-1</v>
      </c>
      <c r="DGR16">
        <f t="shared" ca="1" si="390"/>
        <v>-1</v>
      </c>
      <c r="DGS16">
        <f t="shared" ca="1" si="390"/>
        <v>-1</v>
      </c>
      <c r="DGT16">
        <f t="shared" ca="1" si="390"/>
        <v>-1</v>
      </c>
      <c r="DGU16">
        <f t="shared" ca="1" si="390"/>
        <v>-1</v>
      </c>
      <c r="DGV16">
        <f t="shared" ca="1" si="390"/>
        <v>-1</v>
      </c>
      <c r="DGW16">
        <f t="shared" ca="1" si="390"/>
        <v>-1</v>
      </c>
      <c r="DGX16">
        <f t="shared" ca="1" si="390"/>
        <v>-1</v>
      </c>
      <c r="DGY16">
        <f t="shared" ca="1" si="390"/>
        <v>-1</v>
      </c>
      <c r="DGZ16">
        <f t="shared" ca="1" si="390"/>
        <v>-1</v>
      </c>
      <c r="DHA16">
        <f t="shared" ca="1" si="390"/>
        <v>-1</v>
      </c>
      <c r="DHB16">
        <f t="shared" ca="1" si="390"/>
        <v>-1</v>
      </c>
      <c r="DHC16">
        <f t="shared" ca="1" si="390"/>
        <v>-1</v>
      </c>
      <c r="DHD16">
        <f t="shared" ca="1" si="390"/>
        <v>-1</v>
      </c>
      <c r="DHE16">
        <f t="shared" ca="1" si="390"/>
        <v>-1</v>
      </c>
      <c r="DHF16">
        <f t="shared" ca="1" si="390"/>
        <v>-1</v>
      </c>
      <c r="DHG16">
        <f t="shared" ca="1" si="390"/>
        <v>-1</v>
      </c>
      <c r="DHH16">
        <f t="shared" ca="1" si="390"/>
        <v>-1</v>
      </c>
      <c r="DHI16">
        <f t="shared" ca="1" si="390"/>
        <v>-1</v>
      </c>
      <c r="DHJ16">
        <f t="shared" ca="1" si="390"/>
        <v>-1</v>
      </c>
      <c r="DHK16">
        <f t="shared" ca="1" si="390"/>
        <v>-1</v>
      </c>
      <c r="DHL16">
        <f t="shared" ca="1" si="390"/>
        <v>-1</v>
      </c>
      <c r="DHM16">
        <f t="shared" ca="1" si="390"/>
        <v>-1</v>
      </c>
      <c r="DHN16">
        <f t="shared" ca="1" si="390"/>
        <v>-1</v>
      </c>
      <c r="DHO16">
        <f t="shared" ca="1" si="390"/>
        <v>-1</v>
      </c>
      <c r="DHP16">
        <f t="shared" ca="1" si="390"/>
        <v>-1</v>
      </c>
      <c r="DHQ16">
        <f t="shared" ca="1" si="390"/>
        <v>-1</v>
      </c>
      <c r="DHR16">
        <f t="shared" ca="1" si="390"/>
        <v>-1</v>
      </c>
      <c r="DHS16">
        <f t="shared" ca="1" si="390"/>
        <v>-1</v>
      </c>
      <c r="DHT16">
        <f t="shared" ca="1" si="390"/>
        <v>-1</v>
      </c>
      <c r="DHU16">
        <f t="shared" ca="1" si="390"/>
        <v>-1</v>
      </c>
      <c r="DHV16">
        <f t="shared" ca="1" si="390"/>
        <v>-1</v>
      </c>
      <c r="DHW16">
        <f t="shared" ca="1" si="390"/>
        <v>-1</v>
      </c>
      <c r="DHX16">
        <f t="shared" ca="1" si="390"/>
        <v>-1</v>
      </c>
      <c r="DHY16">
        <f t="shared" ca="1" si="390"/>
        <v>-1</v>
      </c>
      <c r="DHZ16">
        <f t="shared" ca="1" si="390"/>
        <v>-1</v>
      </c>
      <c r="DIA16">
        <f t="shared" ca="1" si="390"/>
        <v>-1</v>
      </c>
      <c r="DIB16">
        <f t="shared" ca="1" si="390"/>
        <v>-1</v>
      </c>
      <c r="DIC16">
        <f t="shared" ca="1" si="390"/>
        <v>-1</v>
      </c>
      <c r="DID16">
        <f t="shared" ca="1" si="390"/>
        <v>-1</v>
      </c>
      <c r="DIE16">
        <f t="shared" ca="1" si="390"/>
        <v>-1</v>
      </c>
      <c r="DIF16">
        <f t="shared" ca="1" si="390"/>
        <v>-1</v>
      </c>
      <c r="DIG16">
        <f t="shared" ca="1" si="390"/>
        <v>-1</v>
      </c>
      <c r="DIH16">
        <f t="shared" ca="1" si="390"/>
        <v>-1</v>
      </c>
      <c r="DII16">
        <f t="shared" ref="DII16:DKT16" ca="1" si="391">IF((ROUND(DII$7,1)-0.1)=ROUND(RDACCESSTIME_ns,1),0,IF(ROUND(DII$7,1)=ROUND(RDACCESSTIME_ns,1),MAX($B10:$B16)+1,-1))</f>
        <v>-1</v>
      </c>
      <c r="DIJ16">
        <f t="shared" ca="1" si="391"/>
        <v>-1</v>
      </c>
      <c r="DIK16">
        <f t="shared" ca="1" si="391"/>
        <v>-1</v>
      </c>
      <c r="DIL16">
        <f t="shared" ca="1" si="391"/>
        <v>-1</v>
      </c>
      <c r="DIM16">
        <f t="shared" ca="1" si="391"/>
        <v>-1</v>
      </c>
      <c r="DIN16">
        <f t="shared" ca="1" si="391"/>
        <v>-1</v>
      </c>
      <c r="DIO16">
        <f t="shared" ca="1" si="391"/>
        <v>-1</v>
      </c>
      <c r="DIP16">
        <f t="shared" ca="1" si="391"/>
        <v>-1</v>
      </c>
      <c r="DIQ16">
        <f t="shared" ca="1" si="391"/>
        <v>-1</v>
      </c>
      <c r="DIR16">
        <f t="shared" ca="1" si="391"/>
        <v>-1</v>
      </c>
      <c r="DIS16">
        <f t="shared" ca="1" si="391"/>
        <v>-1</v>
      </c>
      <c r="DIT16">
        <f t="shared" ca="1" si="391"/>
        <v>-1</v>
      </c>
      <c r="DIU16">
        <f t="shared" ca="1" si="391"/>
        <v>-1</v>
      </c>
      <c r="DIV16">
        <f t="shared" ca="1" si="391"/>
        <v>-1</v>
      </c>
      <c r="DIW16">
        <f t="shared" ca="1" si="391"/>
        <v>-1</v>
      </c>
      <c r="DIX16">
        <f t="shared" ca="1" si="391"/>
        <v>-1</v>
      </c>
      <c r="DIY16">
        <f t="shared" ca="1" si="391"/>
        <v>-1</v>
      </c>
      <c r="DIZ16">
        <f t="shared" ca="1" si="391"/>
        <v>-1</v>
      </c>
      <c r="DJA16">
        <f t="shared" ca="1" si="391"/>
        <v>-1</v>
      </c>
      <c r="DJB16">
        <f t="shared" ca="1" si="391"/>
        <v>-1</v>
      </c>
      <c r="DJC16">
        <f t="shared" ca="1" si="391"/>
        <v>-1</v>
      </c>
      <c r="DJD16">
        <f t="shared" ca="1" si="391"/>
        <v>-1</v>
      </c>
      <c r="DJE16">
        <f t="shared" ca="1" si="391"/>
        <v>-1</v>
      </c>
      <c r="DJF16">
        <f t="shared" ca="1" si="391"/>
        <v>-1</v>
      </c>
      <c r="DJG16">
        <f t="shared" ca="1" si="391"/>
        <v>-1</v>
      </c>
      <c r="DJH16">
        <f t="shared" ca="1" si="391"/>
        <v>-1</v>
      </c>
      <c r="DJI16">
        <f t="shared" ca="1" si="391"/>
        <v>-1</v>
      </c>
      <c r="DJJ16">
        <f t="shared" ca="1" si="391"/>
        <v>-1</v>
      </c>
      <c r="DJK16">
        <f t="shared" ca="1" si="391"/>
        <v>-1</v>
      </c>
      <c r="DJL16">
        <f t="shared" ca="1" si="391"/>
        <v>-1</v>
      </c>
      <c r="DJM16">
        <f t="shared" ca="1" si="391"/>
        <v>-1</v>
      </c>
      <c r="DJN16">
        <f t="shared" ca="1" si="391"/>
        <v>-1</v>
      </c>
      <c r="DJO16">
        <f t="shared" ca="1" si="391"/>
        <v>-1</v>
      </c>
      <c r="DJP16">
        <f t="shared" ca="1" si="391"/>
        <v>-1</v>
      </c>
      <c r="DJQ16">
        <f t="shared" ca="1" si="391"/>
        <v>-1</v>
      </c>
      <c r="DJR16">
        <f t="shared" ca="1" si="391"/>
        <v>-1</v>
      </c>
      <c r="DJS16">
        <f t="shared" ca="1" si="391"/>
        <v>-1</v>
      </c>
      <c r="DJT16">
        <f t="shared" ca="1" si="391"/>
        <v>-1</v>
      </c>
      <c r="DJU16">
        <f t="shared" ca="1" si="391"/>
        <v>-1</v>
      </c>
      <c r="DJV16">
        <f t="shared" ca="1" si="391"/>
        <v>-1</v>
      </c>
      <c r="DJW16">
        <f t="shared" ca="1" si="391"/>
        <v>-1</v>
      </c>
      <c r="DJX16">
        <f t="shared" ca="1" si="391"/>
        <v>-1</v>
      </c>
      <c r="DJY16">
        <f t="shared" ca="1" si="391"/>
        <v>-1</v>
      </c>
      <c r="DJZ16">
        <f t="shared" ca="1" si="391"/>
        <v>-1</v>
      </c>
      <c r="DKA16">
        <f t="shared" ca="1" si="391"/>
        <v>-1</v>
      </c>
      <c r="DKB16">
        <f t="shared" ca="1" si="391"/>
        <v>-1</v>
      </c>
      <c r="DKC16">
        <f t="shared" ca="1" si="391"/>
        <v>-1</v>
      </c>
      <c r="DKD16">
        <f t="shared" ca="1" si="391"/>
        <v>-1</v>
      </c>
      <c r="DKE16">
        <f t="shared" ca="1" si="391"/>
        <v>-1</v>
      </c>
      <c r="DKF16">
        <f t="shared" ca="1" si="391"/>
        <v>-1</v>
      </c>
      <c r="DKG16">
        <f t="shared" ca="1" si="391"/>
        <v>-1</v>
      </c>
      <c r="DKH16">
        <f t="shared" ca="1" si="391"/>
        <v>-1</v>
      </c>
      <c r="DKI16">
        <f t="shared" ca="1" si="391"/>
        <v>-1</v>
      </c>
      <c r="DKJ16">
        <f t="shared" ca="1" si="391"/>
        <v>-1</v>
      </c>
      <c r="DKK16">
        <f t="shared" ca="1" si="391"/>
        <v>-1</v>
      </c>
      <c r="DKL16">
        <f t="shared" ca="1" si="391"/>
        <v>-1</v>
      </c>
      <c r="DKM16">
        <f t="shared" ca="1" si="391"/>
        <v>-1</v>
      </c>
      <c r="DKN16">
        <f t="shared" ca="1" si="391"/>
        <v>-1</v>
      </c>
      <c r="DKO16">
        <f t="shared" ca="1" si="391"/>
        <v>-1</v>
      </c>
      <c r="DKP16">
        <f t="shared" ca="1" si="391"/>
        <v>-1</v>
      </c>
      <c r="DKQ16">
        <f t="shared" ca="1" si="391"/>
        <v>-1</v>
      </c>
      <c r="DKR16">
        <f t="shared" ca="1" si="391"/>
        <v>-1</v>
      </c>
      <c r="DKS16">
        <f t="shared" ca="1" si="391"/>
        <v>-1</v>
      </c>
      <c r="DKT16">
        <f t="shared" ca="1" si="391"/>
        <v>-1</v>
      </c>
      <c r="DKU16">
        <f t="shared" ref="DKU16:DNF16" ca="1" si="392">IF((ROUND(DKU$7,1)-0.1)=ROUND(RDACCESSTIME_ns,1),0,IF(ROUND(DKU$7,1)=ROUND(RDACCESSTIME_ns,1),MAX($B10:$B16)+1,-1))</f>
        <v>-1</v>
      </c>
      <c r="DKV16">
        <f t="shared" ca="1" si="392"/>
        <v>-1</v>
      </c>
      <c r="DKW16">
        <f t="shared" ca="1" si="392"/>
        <v>-1</v>
      </c>
      <c r="DKX16">
        <f t="shared" ca="1" si="392"/>
        <v>-1</v>
      </c>
      <c r="DKY16">
        <f t="shared" ca="1" si="392"/>
        <v>-1</v>
      </c>
      <c r="DKZ16">
        <f t="shared" ca="1" si="392"/>
        <v>-1</v>
      </c>
      <c r="DLA16">
        <f t="shared" ca="1" si="392"/>
        <v>-1</v>
      </c>
      <c r="DLB16">
        <f t="shared" ca="1" si="392"/>
        <v>-1</v>
      </c>
      <c r="DLC16">
        <f t="shared" ca="1" si="392"/>
        <v>-1</v>
      </c>
      <c r="DLD16">
        <f t="shared" ca="1" si="392"/>
        <v>-1</v>
      </c>
      <c r="DLE16">
        <f t="shared" ca="1" si="392"/>
        <v>-1</v>
      </c>
      <c r="DLF16">
        <f t="shared" ca="1" si="392"/>
        <v>-1</v>
      </c>
      <c r="DLG16">
        <f t="shared" ca="1" si="392"/>
        <v>-1</v>
      </c>
      <c r="DLH16">
        <f t="shared" ca="1" si="392"/>
        <v>-1</v>
      </c>
      <c r="DLI16">
        <f t="shared" ca="1" si="392"/>
        <v>-1</v>
      </c>
      <c r="DLJ16">
        <f t="shared" ca="1" si="392"/>
        <v>-1</v>
      </c>
      <c r="DLK16">
        <f t="shared" ca="1" si="392"/>
        <v>-1</v>
      </c>
      <c r="DLL16">
        <f t="shared" ca="1" si="392"/>
        <v>-1</v>
      </c>
      <c r="DLM16">
        <f t="shared" ca="1" si="392"/>
        <v>-1</v>
      </c>
      <c r="DLN16">
        <f t="shared" ca="1" si="392"/>
        <v>-1</v>
      </c>
      <c r="DLO16">
        <f t="shared" ca="1" si="392"/>
        <v>-1</v>
      </c>
      <c r="DLP16">
        <f t="shared" ca="1" si="392"/>
        <v>-1</v>
      </c>
      <c r="DLQ16">
        <f t="shared" ca="1" si="392"/>
        <v>-1</v>
      </c>
      <c r="DLR16">
        <f t="shared" ca="1" si="392"/>
        <v>-1</v>
      </c>
      <c r="DLS16">
        <f t="shared" ca="1" si="392"/>
        <v>-1</v>
      </c>
      <c r="DLT16">
        <f t="shared" ca="1" si="392"/>
        <v>-1</v>
      </c>
      <c r="DLU16">
        <f t="shared" ca="1" si="392"/>
        <v>-1</v>
      </c>
      <c r="DLV16">
        <f t="shared" ca="1" si="392"/>
        <v>-1</v>
      </c>
      <c r="DLW16">
        <f t="shared" ca="1" si="392"/>
        <v>-1</v>
      </c>
      <c r="DLX16">
        <f t="shared" ca="1" si="392"/>
        <v>-1</v>
      </c>
      <c r="DLY16">
        <f t="shared" ca="1" si="392"/>
        <v>-1</v>
      </c>
      <c r="DLZ16">
        <f t="shared" ca="1" si="392"/>
        <v>-1</v>
      </c>
      <c r="DMA16">
        <f t="shared" ca="1" si="392"/>
        <v>-1</v>
      </c>
      <c r="DMB16">
        <f t="shared" ca="1" si="392"/>
        <v>-1</v>
      </c>
      <c r="DMC16">
        <f t="shared" ca="1" si="392"/>
        <v>-1</v>
      </c>
      <c r="DMD16">
        <f t="shared" ca="1" si="392"/>
        <v>-1</v>
      </c>
      <c r="DME16">
        <f t="shared" ca="1" si="392"/>
        <v>-1</v>
      </c>
      <c r="DMF16">
        <f t="shared" ca="1" si="392"/>
        <v>-1</v>
      </c>
      <c r="DMG16">
        <f t="shared" ca="1" si="392"/>
        <v>-1</v>
      </c>
      <c r="DMH16">
        <f t="shared" ca="1" si="392"/>
        <v>-1</v>
      </c>
      <c r="DMI16">
        <f t="shared" ca="1" si="392"/>
        <v>-1</v>
      </c>
      <c r="DMJ16">
        <f t="shared" ca="1" si="392"/>
        <v>-1</v>
      </c>
      <c r="DMK16">
        <f t="shared" ca="1" si="392"/>
        <v>-1</v>
      </c>
      <c r="DML16">
        <f t="shared" ca="1" si="392"/>
        <v>-1</v>
      </c>
      <c r="DMM16">
        <f t="shared" ca="1" si="392"/>
        <v>-1</v>
      </c>
      <c r="DMN16">
        <f t="shared" ca="1" si="392"/>
        <v>-1</v>
      </c>
      <c r="DMO16">
        <f t="shared" ca="1" si="392"/>
        <v>-1</v>
      </c>
      <c r="DMP16">
        <f t="shared" ca="1" si="392"/>
        <v>-1</v>
      </c>
      <c r="DMQ16">
        <f t="shared" ca="1" si="392"/>
        <v>-1</v>
      </c>
      <c r="DMR16">
        <f t="shared" ca="1" si="392"/>
        <v>-1</v>
      </c>
      <c r="DMS16">
        <f t="shared" ca="1" si="392"/>
        <v>-1</v>
      </c>
      <c r="DMT16">
        <f t="shared" ca="1" si="392"/>
        <v>-1</v>
      </c>
      <c r="DMU16">
        <f t="shared" ca="1" si="392"/>
        <v>-1</v>
      </c>
      <c r="DMV16">
        <f t="shared" ca="1" si="392"/>
        <v>-1</v>
      </c>
      <c r="DMW16">
        <f t="shared" ca="1" si="392"/>
        <v>-1</v>
      </c>
      <c r="DMX16">
        <f t="shared" ca="1" si="392"/>
        <v>-1</v>
      </c>
      <c r="DMY16">
        <f t="shared" ca="1" si="392"/>
        <v>-1</v>
      </c>
      <c r="DMZ16">
        <f t="shared" ca="1" si="392"/>
        <v>-1</v>
      </c>
      <c r="DNA16">
        <f t="shared" ca="1" si="392"/>
        <v>-1</v>
      </c>
      <c r="DNB16">
        <f t="shared" ca="1" si="392"/>
        <v>-1</v>
      </c>
      <c r="DNC16">
        <f t="shared" ca="1" si="392"/>
        <v>-1</v>
      </c>
      <c r="DND16">
        <f t="shared" ca="1" si="392"/>
        <v>-1</v>
      </c>
      <c r="DNE16">
        <f t="shared" ca="1" si="392"/>
        <v>-1</v>
      </c>
      <c r="DNF16">
        <f t="shared" ca="1" si="392"/>
        <v>-1</v>
      </c>
      <c r="DNG16">
        <f t="shared" ref="DNG16:DOK16" ca="1" si="393">IF((ROUND(DNG$7,1)-0.1)=ROUND(RDACCESSTIME_ns,1),0,IF(ROUND(DNG$7,1)=ROUND(RDACCESSTIME_ns,1),MAX($B10:$B16)+1,-1))</f>
        <v>-1</v>
      </c>
      <c r="DNH16">
        <f t="shared" ca="1" si="393"/>
        <v>-1</v>
      </c>
      <c r="DNI16">
        <f t="shared" ca="1" si="393"/>
        <v>-1</v>
      </c>
      <c r="DNJ16">
        <f t="shared" ca="1" si="393"/>
        <v>-1</v>
      </c>
      <c r="DNK16">
        <f t="shared" ca="1" si="393"/>
        <v>-1</v>
      </c>
      <c r="DNL16">
        <f t="shared" ca="1" si="393"/>
        <v>-1</v>
      </c>
      <c r="DNM16">
        <f t="shared" ca="1" si="393"/>
        <v>-1</v>
      </c>
      <c r="DNN16">
        <f t="shared" ca="1" si="393"/>
        <v>-1</v>
      </c>
      <c r="DNO16">
        <f t="shared" ca="1" si="393"/>
        <v>-1</v>
      </c>
      <c r="DNP16">
        <f t="shared" ca="1" si="393"/>
        <v>-1</v>
      </c>
      <c r="DNQ16">
        <f t="shared" ca="1" si="393"/>
        <v>-1</v>
      </c>
      <c r="DNR16">
        <f t="shared" ca="1" si="393"/>
        <v>-1</v>
      </c>
      <c r="DNS16">
        <f t="shared" ca="1" si="393"/>
        <v>-1</v>
      </c>
      <c r="DNT16">
        <f t="shared" ca="1" si="393"/>
        <v>-1</v>
      </c>
      <c r="DNU16">
        <f t="shared" ca="1" si="393"/>
        <v>-1</v>
      </c>
      <c r="DNV16">
        <f t="shared" ca="1" si="393"/>
        <v>-1</v>
      </c>
      <c r="DNW16">
        <f t="shared" ca="1" si="393"/>
        <v>-1</v>
      </c>
      <c r="DNX16">
        <f t="shared" ca="1" si="393"/>
        <v>-1</v>
      </c>
      <c r="DNY16">
        <f t="shared" ca="1" si="393"/>
        <v>-1</v>
      </c>
      <c r="DNZ16">
        <f t="shared" ca="1" si="393"/>
        <v>-1</v>
      </c>
      <c r="DOA16">
        <f t="shared" ca="1" si="393"/>
        <v>-1</v>
      </c>
      <c r="DOB16">
        <f t="shared" ca="1" si="393"/>
        <v>-1</v>
      </c>
      <c r="DOC16">
        <f t="shared" ca="1" si="393"/>
        <v>-1</v>
      </c>
      <c r="DOD16">
        <f t="shared" ca="1" si="393"/>
        <v>-1</v>
      </c>
      <c r="DOE16">
        <f t="shared" ca="1" si="393"/>
        <v>-1</v>
      </c>
      <c r="DOF16">
        <f t="shared" ca="1" si="393"/>
        <v>-1</v>
      </c>
      <c r="DOG16">
        <f t="shared" ca="1" si="393"/>
        <v>-1</v>
      </c>
      <c r="DOH16">
        <f t="shared" ca="1" si="393"/>
        <v>-1</v>
      </c>
      <c r="DOI16">
        <f t="shared" ca="1" si="393"/>
        <v>-1</v>
      </c>
      <c r="DOJ16">
        <f t="shared" ca="1" si="393"/>
        <v>-1</v>
      </c>
      <c r="DOK16">
        <f t="shared" ca="1" si="393"/>
        <v>-1</v>
      </c>
    </row>
    <row r="17" spans="1:44">
      <c r="AR17" s="82"/>
    </row>
    <row r="18" spans="1:44">
      <c r="A18" s="27"/>
    </row>
    <row r="49" spans="1:16384">
      <c r="A49" s="27"/>
    </row>
    <row r="50" spans="1:16384" ht="26.25">
      <c r="A50" s="81" t="s">
        <v>427</v>
      </c>
      <c r="G50" s="27"/>
    </row>
    <row r="51" spans="1:16384">
      <c r="A51" s="53" t="s">
        <v>356</v>
      </c>
      <c r="C51" s="53">
        <v>-0.1</v>
      </c>
      <c r="D51" s="53">
        <v>0</v>
      </c>
      <c r="E51" s="53">
        <v>0.1</v>
      </c>
      <c r="F51" s="53">
        <f t="shared" ref="F51:BQ51" si="394">E51+0.1</f>
        <v>0.2</v>
      </c>
      <c r="G51" s="53">
        <f t="shared" si="394"/>
        <v>0.30000000000000004</v>
      </c>
      <c r="H51" s="53">
        <f t="shared" si="394"/>
        <v>0.4</v>
      </c>
      <c r="I51" s="53">
        <f t="shared" si="394"/>
        <v>0.5</v>
      </c>
      <c r="J51" s="53">
        <f t="shared" si="394"/>
        <v>0.6</v>
      </c>
      <c r="K51" s="53">
        <f t="shared" si="394"/>
        <v>0.7</v>
      </c>
      <c r="L51" s="53">
        <f t="shared" si="394"/>
        <v>0.79999999999999993</v>
      </c>
      <c r="M51" s="53">
        <f t="shared" si="394"/>
        <v>0.89999999999999991</v>
      </c>
      <c r="N51" s="53">
        <f t="shared" si="394"/>
        <v>0.99999999999999989</v>
      </c>
      <c r="O51" s="53">
        <f t="shared" si="394"/>
        <v>1.0999999999999999</v>
      </c>
      <c r="P51" s="53">
        <f t="shared" si="394"/>
        <v>1.2</v>
      </c>
      <c r="Q51" s="53">
        <f t="shared" si="394"/>
        <v>1.3</v>
      </c>
      <c r="R51" s="53">
        <f t="shared" si="394"/>
        <v>1.4000000000000001</v>
      </c>
      <c r="S51" s="53">
        <f t="shared" si="394"/>
        <v>1.5000000000000002</v>
      </c>
      <c r="T51" s="53">
        <f t="shared" si="394"/>
        <v>1.6000000000000003</v>
      </c>
      <c r="U51" s="53">
        <f t="shared" si="394"/>
        <v>1.7000000000000004</v>
      </c>
      <c r="V51" s="53">
        <f t="shared" si="394"/>
        <v>1.8000000000000005</v>
      </c>
      <c r="W51" s="53">
        <f t="shared" si="394"/>
        <v>1.9000000000000006</v>
      </c>
      <c r="X51" s="53">
        <f t="shared" si="394"/>
        <v>2.0000000000000004</v>
      </c>
      <c r="Y51" s="53">
        <f t="shared" si="394"/>
        <v>2.1000000000000005</v>
      </c>
      <c r="Z51" s="53">
        <f t="shared" si="394"/>
        <v>2.2000000000000006</v>
      </c>
      <c r="AA51" s="53">
        <f t="shared" si="394"/>
        <v>2.3000000000000007</v>
      </c>
      <c r="AB51" s="53">
        <f t="shared" si="394"/>
        <v>2.4000000000000008</v>
      </c>
      <c r="AC51" s="53">
        <f t="shared" si="394"/>
        <v>2.5000000000000009</v>
      </c>
      <c r="AD51" s="53">
        <f t="shared" si="394"/>
        <v>2.600000000000001</v>
      </c>
      <c r="AE51" s="53">
        <f t="shared" si="394"/>
        <v>2.7000000000000011</v>
      </c>
      <c r="AF51" s="53">
        <f t="shared" si="394"/>
        <v>2.8000000000000012</v>
      </c>
      <c r="AG51" s="53">
        <f t="shared" si="394"/>
        <v>2.9000000000000012</v>
      </c>
      <c r="AH51" s="53">
        <f t="shared" si="394"/>
        <v>3.0000000000000013</v>
      </c>
      <c r="AI51" s="53">
        <f t="shared" si="394"/>
        <v>3.1000000000000014</v>
      </c>
      <c r="AJ51" s="53">
        <f t="shared" si="394"/>
        <v>3.2000000000000015</v>
      </c>
      <c r="AK51" s="53">
        <f t="shared" si="394"/>
        <v>3.3000000000000016</v>
      </c>
      <c r="AL51" s="53">
        <f t="shared" si="394"/>
        <v>3.4000000000000017</v>
      </c>
      <c r="AM51" s="53">
        <f t="shared" si="394"/>
        <v>3.5000000000000018</v>
      </c>
      <c r="AN51" s="53">
        <f t="shared" si="394"/>
        <v>3.6000000000000019</v>
      </c>
      <c r="AO51" s="53">
        <f t="shared" si="394"/>
        <v>3.700000000000002</v>
      </c>
      <c r="AP51" s="53">
        <f t="shared" si="394"/>
        <v>3.800000000000002</v>
      </c>
      <c r="AQ51" s="53">
        <f t="shared" si="394"/>
        <v>3.9000000000000021</v>
      </c>
      <c r="AR51" s="53">
        <f t="shared" si="394"/>
        <v>4.0000000000000018</v>
      </c>
      <c r="AS51" s="53">
        <f t="shared" si="394"/>
        <v>4.1000000000000014</v>
      </c>
      <c r="AT51" s="53">
        <f t="shared" si="394"/>
        <v>4.2000000000000011</v>
      </c>
      <c r="AU51" s="53">
        <f t="shared" si="394"/>
        <v>4.3000000000000007</v>
      </c>
      <c r="AV51" s="53">
        <f t="shared" si="394"/>
        <v>4.4000000000000004</v>
      </c>
      <c r="AW51" s="53">
        <f t="shared" si="394"/>
        <v>4.5</v>
      </c>
      <c r="AX51" s="53">
        <f t="shared" si="394"/>
        <v>4.5999999999999996</v>
      </c>
      <c r="AY51" s="53">
        <f t="shared" si="394"/>
        <v>4.6999999999999993</v>
      </c>
      <c r="AZ51" s="53">
        <f t="shared" si="394"/>
        <v>4.7999999999999989</v>
      </c>
      <c r="BA51" s="53">
        <f t="shared" si="394"/>
        <v>4.8999999999999986</v>
      </c>
      <c r="BB51" s="53">
        <f t="shared" si="394"/>
        <v>4.9999999999999982</v>
      </c>
      <c r="BC51" s="53">
        <f t="shared" si="394"/>
        <v>5.0999999999999979</v>
      </c>
      <c r="BD51" s="53">
        <f t="shared" si="394"/>
        <v>5.1999999999999975</v>
      </c>
      <c r="BE51" s="53">
        <f t="shared" si="394"/>
        <v>5.2999999999999972</v>
      </c>
      <c r="BF51" s="53">
        <f t="shared" si="394"/>
        <v>5.3999999999999968</v>
      </c>
      <c r="BG51" s="53">
        <f t="shared" si="394"/>
        <v>5.4999999999999964</v>
      </c>
      <c r="BH51" s="53">
        <f t="shared" si="394"/>
        <v>5.5999999999999961</v>
      </c>
      <c r="BI51" s="53">
        <f t="shared" si="394"/>
        <v>5.6999999999999957</v>
      </c>
      <c r="BJ51" s="53">
        <f t="shared" si="394"/>
        <v>5.7999999999999954</v>
      </c>
      <c r="BK51" s="53">
        <f t="shared" si="394"/>
        <v>5.899999999999995</v>
      </c>
      <c r="BL51" s="53">
        <f t="shared" si="394"/>
        <v>5.9999999999999947</v>
      </c>
      <c r="BM51" s="53">
        <f t="shared" si="394"/>
        <v>6.0999999999999943</v>
      </c>
      <c r="BN51" s="53">
        <f t="shared" si="394"/>
        <v>6.199999999999994</v>
      </c>
      <c r="BO51" s="53">
        <f t="shared" si="394"/>
        <v>6.2999999999999936</v>
      </c>
      <c r="BP51" s="53">
        <f t="shared" si="394"/>
        <v>6.3999999999999932</v>
      </c>
      <c r="BQ51" s="53">
        <f t="shared" si="394"/>
        <v>6.4999999999999929</v>
      </c>
      <c r="BR51" s="53">
        <f t="shared" ref="BR51:EC51" si="395">BQ51+0.1</f>
        <v>6.5999999999999925</v>
      </c>
      <c r="BS51" s="53">
        <f t="shared" si="395"/>
        <v>6.6999999999999922</v>
      </c>
      <c r="BT51" s="53">
        <f t="shared" si="395"/>
        <v>6.7999999999999918</v>
      </c>
      <c r="BU51" s="53">
        <f t="shared" si="395"/>
        <v>6.8999999999999915</v>
      </c>
      <c r="BV51" s="53">
        <f t="shared" si="395"/>
        <v>6.9999999999999911</v>
      </c>
      <c r="BW51" s="53">
        <f t="shared" si="395"/>
        <v>7.0999999999999908</v>
      </c>
      <c r="BX51" s="53">
        <f t="shared" si="395"/>
        <v>7.1999999999999904</v>
      </c>
      <c r="BY51" s="53">
        <f t="shared" si="395"/>
        <v>7.2999999999999901</v>
      </c>
      <c r="BZ51" s="53">
        <f t="shared" si="395"/>
        <v>7.3999999999999897</v>
      </c>
      <c r="CA51" s="53">
        <f t="shared" si="395"/>
        <v>7.4999999999999893</v>
      </c>
      <c r="CB51" s="53">
        <f t="shared" si="395"/>
        <v>7.599999999999989</v>
      </c>
      <c r="CC51" s="53">
        <f t="shared" si="395"/>
        <v>7.6999999999999886</v>
      </c>
      <c r="CD51" s="53">
        <f t="shared" si="395"/>
        <v>7.7999999999999883</v>
      </c>
      <c r="CE51" s="53">
        <f t="shared" si="395"/>
        <v>7.8999999999999879</v>
      </c>
      <c r="CF51" s="53">
        <f t="shared" si="395"/>
        <v>7.9999999999999876</v>
      </c>
      <c r="CG51" s="53">
        <f t="shared" si="395"/>
        <v>8.0999999999999872</v>
      </c>
      <c r="CH51" s="53">
        <f t="shared" si="395"/>
        <v>8.1999999999999869</v>
      </c>
      <c r="CI51" s="53">
        <f t="shared" si="395"/>
        <v>8.2999999999999865</v>
      </c>
      <c r="CJ51" s="53">
        <f t="shared" si="395"/>
        <v>8.3999999999999861</v>
      </c>
      <c r="CK51" s="53">
        <f t="shared" si="395"/>
        <v>8.4999999999999858</v>
      </c>
      <c r="CL51" s="53">
        <f t="shared" si="395"/>
        <v>8.5999999999999854</v>
      </c>
      <c r="CM51" s="53">
        <f t="shared" si="395"/>
        <v>8.6999999999999851</v>
      </c>
      <c r="CN51" s="53">
        <f t="shared" si="395"/>
        <v>8.7999999999999847</v>
      </c>
      <c r="CO51" s="53">
        <f t="shared" si="395"/>
        <v>8.8999999999999844</v>
      </c>
      <c r="CP51" s="53">
        <f t="shared" si="395"/>
        <v>8.999999999999984</v>
      </c>
      <c r="CQ51" s="53">
        <f t="shared" si="395"/>
        <v>9.0999999999999837</v>
      </c>
      <c r="CR51" s="53">
        <f t="shared" si="395"/>
        <v>9.1999999999999833</v>
      </c>
      <c r="CS51" s="53">
        <f t="shared" si="395"/>
        <v>9.2999999999999829</v>
      </c>
      <c r="CT51" s="53">
        <f t="shared" si="395"/>
        <v>9.3999999999999826</v>
      </c>
      <c r="CU51" s="53">
        <f t="shared" si="395"/>
        <v>9.4999999999999822</v>
      </c>
      <c r="CV51" s="53">
        <f t="shared" si="395"/>
        <v>9.5999999999999819</v>
      </c>
      <c r="CW51" s="53">
        <f t="shared" si="395"/>
        <v>9.6999999999999815</v>
      </c>
      <c r="CX51" s="53">
        <f t="shared" si="395"/>
        <v>9.7999999999999812</v>
      </c>
      <c r="CY51" s="53">
        <f t="shared" si="395"/>
        <v>9.8999999999999808</v>
      </c>
      <c r="CZ51" s="53">
        <f t="shared" si="395"/>
        <v>9.9999999999999805</v>
      </c>
      <c r="DA51" s="53">
        <f t="shared" si="395"/>
        <v>10.09999999999998</v>
      </c>
      <c r="DB51" s="53">
        <f t="shared" si="395"/>
        <v>10.19999999999998</v>
      </c>
      <c r="DC51" s="53">
        <f t="shared" si="395"/>
        <v>10.299999999999979</v>
      </c>
      <c r="DD51" s="53">
        <f t="shared" si="395"/>
        <v>10.399999999999979</v>
      </c>
      <c r="DE51" s="53">
        <f t="shared" si="395"/>
        <v>10.499999999999979</v>
      </c>
      <c r="DF51" s="53">
        <f t="shared" si="395"/>
        <v>10.599999999999978</v>
      </c>
      <c r="DG51" s="53">
        <f t="shared" si="395"/>
        <v>10.699999999999978</v>
      </c>
      <c r="DH51" s="53">
        <f t="shared" si="395"/>
        <v>10.799999999999978</v>
      </c>
      <c r="DI51" s="53">
        <f t="shared" si="395"/>
        <v>10.899999999999977</v>
      </c>
      <c r="DJ51" s="53">
        <f t="shared" si="395"/>
        <v>10.999999999999977</v>
      </c>
      <c r="DK51" s="53">
        <f t="shared" si="395"/>
        <v>11.099999999999977</v>
      </c>
      <c r="DL51" s="53">
        <f t="shared" si="395"/>
        <v>11.199999999999976</v>
      </c>
      <c r="DM51" s="53">
        <f t="shared" si="395"/>
        <v>11.299999999999976</v>
      </c>
      <c r="DN51" s="53">
        <f t="shared" si="395"/>
        <v>11.399999999999975</v>
      </c>
      <c r="DO51" s="53">
        <f t="shared" si="395"/>
        <v>11.499999999999975</v>
      </c>
      <c r="DP51" s="53">
        <f t="shared" si="395"/>
        <v>11.599999999999975</v>
      </c>
      <c r="DQ51" s="53">
        <f t="shared" si="395"/>
        <v>11.699999999999974</v>
      </c>
      <c r="DR51" s="53">
        <f t="shared" si="395"/>
        <v>11.799999999999974</v>
      </c>
      <c r="DS51" s="53">
        <f t="shared" si="395"/>
        <v>11.899999999999974</v>
      </c>
      <c r="DT51" s="53">
        <f t="shared" si="395"/>
        <v>11.999999999999973</v>
      </c>
      <c r="DU51" s="53">
        <f t="shared" si="395"/>
        <v>12.099999999999973</v>
      </c>
      <c r="DV51" s="53">
        <f t="shared" si="395"/>
        <v>12.199999999999973</v>
      </c>
      <c r="DW51" s="53">
        <f t="shared" si="395"/>
        <v>12.299999999999972</v>
      </c>
      <c r="DX51" s="53">
        <f t="shared" si="395"/>
        <v>12.399999999999972</v>
      </c>
      <c r="DY51" s="53">
        <f t="shared" si="395"/>
        <v>12.499999999999972</v>
      </c>
      <c r="DZ51" s="53">
        <f t="shared" si="395"/>
        <v>12.599999999999971</v>
      </c>
      <c r="EA51" s="53">
        <f t="shared" si="395"/>
        <v>12.699999999999971</v>
      </c>
      <c r="EB51" s="53">
        <f t="shared" si="395"/>
        <v>12.799999999999971</v>
      </c>
      <c r="EC51" s="53">
        <f t="shared" si="395"/>
        <v>12.89999999999997</v>
      </c>
      <c r="ED51" s="53">
        <f t="shared" ref="ED51:GO51" si="396">EC51+0.1</f>
        <v>12.99999999999997</v>
      </c>
      <c r="EE51" s="53">
        <f t="shared" si="396"/>
        <v>13.099999999999969</v>
      </c>
      <c r="EF51" s="53">
        <f t="shared" si="396"/>
        <v>13.199999999999969</v>
      </c>
      <c r="EG51" s="53">
        <f t="shared" si="396"/>
        <v>13.299999999999969</v>
      </c>
      <c r="EH51" s="53">
        <f t="shared" si="396"/>
        <v>13.399999999999968</v>
      </c>
      <c r="EI51" s="53">
        <f t="shared" si="396"/>
        <v>13.499999999999968</v>
      </c>
      <c r="EJ51" s="53">
        <f t="shared" si="396"/>
        <v>13.599999999999968</v>
      </c>
      <c r="EK51" s="53">
        <f t="shared" si="396"/>
        <v>13.699999999999967</v>
      </c>
      <c r="EL51" s="53">
        <f t="shared" si="396"/>
        <v>13.799999999999967</v>
      </c>
      <c r="EM51" s="53">
        <f t="shared" si="396"/>
        <v>13.899999999999967</v>
      </c>
      <c r="EN51" s="53">
        <f t="shared" si="396"/>
        <v>13.999999999999966</v>
      </c>
      <c r="EO51" s="53">
        <f t="shared" si="396"/>
        <v>14.099999999999966</v>
      </c>
      <c r="EP51" s="53">
        <f t="shared" si="396"/>
        <v>14.199999999999966</v>
      </c>
      <c r="EQ51" s="53">
        <f t="shared" si="396"/>
        <v>14.299999999999965</v>
      </c>
      <c r="ER51" s="53">
        <f t="shared" si="396"/>
        <v>14.399999999999965</v>
      </c>
      <c r="ES51" s="53">
        <f t="shared" si="396"/>
        <v>14.499999999999964</v>
      </c>
      <c r="ET51" s="53">
        <f t="shared" si="396"/>
        <v>14.599999999999964</v>
      </c>
      <c r="EU51" s="53">
        <f t="shared" si="396"/>
        <v>14.699999999999964</v>
      </c>
      <c r="EV51" s="53">
        <f t="shared" si="396"/>
        <v>14.799999999999963</v>
      </c>
      <c r="EW51" s="53">
        <f t="shared" si="396"/>
        <v>14.899999999999963</v>
      </c>
      <c r="EX51" s="53">
        <f t="shared" si="396"/>
        <v>14.999999999999963</v>
      </c>
      <c r="EY51" s="53">
        <f t="shared" si="396"/>
        <v>15.099999999999962</v>
      </c>
      <c r="EZ51" s="53">
        <f t="shared" si="396"/>
        <v>15.199999999999962</v>
      </c>
      <c r="FA51" s="53">
        <f t="shared" si="396"/>
        <v>15.299999999999962</v>
      </c>
      <c r="FB51" s="53">
        <f t="shared" si="396"/>
        <v>15.399999999999961</v>
      </c>
      <c r="FC51" s="53">
        <f t="shared" si="396"/>
        <v>15.499999999999961</v>
      </c>
      <c r="FD51" s="53">
        <f t="shared" si="396"/>
        <v>15.599999999999961</v>
      </c>
      <c r="FE51" s="53">
        <f t="shared" si="396"/>
        <v>15.69999999999996</v>
      </c>
      <c r="FF51" s="53">
        <f t="shared" si="396"/>
        <v>15.79999999999996</v>
      </c>
      <c r="FG51" s="53">
        <f t="shared" si="396"/>
        <v>15.899999999999959</v>
      </c>
      <c r="FH51" s="53">
        <f t="shared" si="396"/>
        <v>15.999999999999959</v>
      </c>
      <c r="FI51" s="53">
        <f t="shared" si="396"/>
        <v>16.099999999999959</v>
      </c>
      <c r="FJ51" s="53">
        <f t="shared" si="396"/>
        <v>16.19999999999996</v>
      </c>
      <c r="FK51" s="53">
        <f t="shared" si="396"/>
        <v>16.299999999999962</v>
      </c>
      <c r="FL51" s="53">
        <f t="shared" si="396"/>
        <v>16.399999999999963</v>
      </c>
      <c r="FM51" s="53">
        <f t="shared" si="396"/>
        <v>16.499999999999964</v>
      </c>
      <c r="FN51" s="53">
        <f t="shared" si="396"/>
        <v>16.599999999999966</v>
      </c>
      <c r="FO51" s="53">
        <f t="shared" si="396"/>
        <v>16.699999999999967</v>
      </c>
      <c r="FP51" s="53">
        <f t="shared" si="396"/>
        <v>16.799999999999969</v>
      </c>
      <c r="FQ51" s="53">
        <f t="shared" si="396"/>
        <v>16.89999999999997</v>
      </c>
      <c r="FR51" s="53">
        <f t="shared" si="396"/>
        <v>16.999999999999972</v>
      </c>
      <c r="FS51" s="53">
        <f t="shared" si="396"/>
        <v>17.099999999999973</v>
      </c>
      <c r="FT51" s="53">
        <f t="shared" si="396"/>
        <v>17.199999999999974</v>
      </c>
      <c r="FU51" s="53">
        <f t="shared" si="396"/>
        <v>17.299999999999976</v>
      </c>
      <c r="FV51" s="53">
        <f t="shared" si="396"/>
        <v>17.399999999999977</v>
      </c>
      <c r="FW51" s="53">
        <f t="shared" si="396"/>
        <v>17.499999999999979</v>
      </c>
      <c r="FX51" s="53">
        <f t="shared" si="396"/>
        <v>17.59999999999998</v>
      </c>
      <c r="FY51" s="53">
        <f t="shared" si="396"/>
        <v>17.699999999999982</v>
      </c>
      <c r="FZ51" s="53">
        <f t="shared" si="396"/>
        <v>17.799999999999983</v>
      </c>
      <c r="GA51" s="53">
        <f t="shared" si="396"/>
        <v>17.899999999999984</v>
      </c>
      <c r="GB51" s="53">
        <f t="shared" si="396"/>
        <v>17.999999999999986</v>
      </c>
      <c r="GC51" s="53">
        <f t="shared" si="396"/>
        <v>18.099999999999987</v>
      </c>
      <c r="GD51" s="53">
        <f t="shared" si="396"/>
        <v>18.199999999999989</v>
      </c>
      <c r="GE51" s="53">
        <f t="shared" si="396"/>
        <v>18.29999999999999</v>
      </c>
      <c r="GF51" s="53">
        <f t="shared" si="396"/>
        <v>18.399999999999991</v>
      </c>
      <c r="GG51" s="53">
        <f t="shared" si="396"/>
        <v>18.499999999999993</v>
      </c>
      <c r="GH51" s="53">
        <f t="shared" si="396"/>
        <v>18.599999999999994</v>
      </c>
      <c r="GI51" s="53">
        <f t="shared" si="396"/>
        <v>18.699999999999996</v>
      </c>
      <c r="GJ51" s="53">
        <f t="shared" si="396"/>
        <v>18.799999999999997</v>
      </c>
      <c r="GK51" s="53">
        <f t="shared" si="396"/>
        <v>18.899999999999999</v>
      </c>
      <c r="GL51" s="53">
        <f t="shared" si="396"/>
        <v>19</v>
      </c>
      <c r="GM51" s="53">
        <f t="shared" si="396"/>
        <v>19.100000000000001</v>
      </c>
      <c r="GN51" s="53">
        <f t="shared" si="396"/>
        <v>19.200000000000003</v>
      </c>
      <c r="GO51" s="53">
        <f t="shared" si="396"/>
        <v>19.300000000000004</v>
      </c>
      <c r="GP51" s="53">
        <f t="shared" ref="GP51:JA51" si="397">GO51+0.1</f>
        <v>19.400000000000006</v>
      </c>
      <c r="GQ51" s="53">
        <f t="shared" si="397"/>
        <v>19.500000000000007</v>
      </c>
      <c r="GR51" s="53">
        <f t="shared" si="397"/>
        <v>19.600000000000009</v>
      </c>
      <c r="GS51" s="53">
        <f t="shared" si="397"/>
        <v>19.70000000000001</v>
      </c>
      <c r="GT51" s="53">
        <f t="shared" si="397"/>
        <v>19.800000000000011</v>
      </c>
      <c r="GU51" s="53">
        <f t="shared" si="397"/>
        <v>19.900000000000013</v>
      </c>
      <c r="GV51" s="53">
        <f t="shared" si="397"/>
        <v>20.000000000000014</v>
      </c>
      <c r="GW51" s="53">
        <f t="shared" si="397"/>
        <v>20.100000000000016</v>
      </c>
      <c r="GX51" s="53">
        <f t="shared" si="397"/>
        <v>20.200000000000017</v>
      </c>
      <c r="GY51" s="53">
        <f t="shared" si="397"/>
        <v>20.300000000000018</v>
      </c>
      <c r="GZ51" s="53">
        <f t="shared" si="397"/>
        <v>20.40000000000002</v>
      </c>
      <c r="HA51" s="53">
        <f t="shared" si="397"/>
        <v>20.500000000000021</v>
      </c>
      <c r="HB51" s="53">
        <f t="shared" si="397"/>
        <v>20.600000000000023</v>
      </c>
      <c r="HC51" s="53">
        <f t="shared" si="397"/>
        <v>20.700000000000024</v>
      </c>
      <c r="HD51" s="53">
        <f t="shared" si="397"/>
        <v>20.800000000000026</v>
      </c>
      <c r="HE51" s="53">
        <f t="shared" si="397"/>
        <v>20.900000000000027</v>
      </c>
      <c r="HF51" s="53">
        <f t="shared" si="397"/>
        <v>21.000000000000028</v>
      </c>
      <c r="HG51" s="53">
        <f t="shared" si="397"/>
        <v>21.10000000000003</v>
      </c>
      <c r="HH51" s="53">
        <f t="shared" si="397"/>
        <v>21.200000000000031</v>
      </c>
      <c r="HI51" s="53">
        <f t="shared" si="397"/>
        <v>21.300000000000033</v>
      </c>
      <c r="HJ51" s="53">
        <f t="shared" si="397"/>
        <v>21.400000000000034</v>
      </c>
      <c r="HK51" s="53">
        <f t="shared" si="397"/>
        <v>21.500000000000036</v>
      </c>
      <c r="HL51" s="53">
        <f t="shared" si="397"/>
        <v>21.600000000000037</v>
      </c>
      <c r="HM51" s="53">
        <f t="shared" si="397"/>
        <v>21.700000000000038</v>
      </c>
      <c r="HN51" s="53">
        <f t="shared" si="397"/>
        <v>21.80000000000004</v>
      </c>
      <c r="HO51" s="53">
        <f t="shared" si="397"/>
        <v>21.900000000000041</v>
      </c>
      <c r="HP51" s="53">
        <f t="shared" si="397"/>
        <v>22.000000000000043</v>
      </c>
      <c r="HQ51" s="53">
        <f t="shared" si="397"/>
        <v>22.100000000000044</v>
      </c>
      <c r="HR51" s="53">
        <f t="shared" si="397"/>
        <v>22.200000000000045</v>
      </c>
      <c r="HS51" s="53">
        <f t="shared" si="397"/>
        <v>22.300000000000047</v>
      </c>
      <c r="HT51" s="53">
        <f t="shared" si="397"/>
        <v>22.400000000000048</v>
      </c>
      <c r="HU51" s="53">
        <f t="shared" si="397"/>
        <v>22.50000000000005</v>
      </c>
      <c r="HV51" s="53">
        <f t="shared" si="397"/>
        <v>22.600000000000051</v>
      </c>
      <c r="HW51" s="53">
        <f t="shared" si="397"/>
        <v>22.700000000000053</v>
      </c>
      <c r="HX51" s="53">
        <f t="shared" si="397"/>
        <v>22.800000000000054</v>
      </c>
      <c r="HY51" s="53">
        <f t="shared" si="397"/>
        <v>22.900000000000055</v>
      </c>
      <c r="HZ51" s="53">
        <f t="shared" si="397"/>
        <v>23.000000000000057</v>
      </c>
      <c r="IA51" s="53">
        <f t="shared" si="397"/>
        <v>23.100000000000058</v>
      </c>
      <c r="IB51" s="53">
        <f t="shared" si="397"/>
        <v>23.20000000000006</v>
      </c>
      <c r="IC51" s="53">
        <f t="shared" si="397"/>
        <v>23.300000000000061</v>
      </c>
      <c r="ID51" s="53">
        <f t="shared" si="397"/>
        <v>23.400000000000063</v>
      </c>
      <c r="IE51" s="53">
        <f t="shared" si="397"/>
        <v>23.500000000000064</v>
      </c>
      <c r="IF51" s="53">
        <f t="shared" si="397"/>
        <v>23.600000000000065</v>
      </c>
      <c r="IG51" s="53">
        <f t="shared" si="397"/>
        <v>23.700000000000067</v>
      </c>
      <c r="IH51" s="53">
        <f t="shared" si="397"/>
        <v>23.800000000000068</v>
      </c>
      <c r="II51" s="53">
        <f t="shared" si="397"/>
        <v>23.90000000000007</v>
      </c>
      <c r="IJ51" s="53">
        <f t="shared" si="397"/>
        <v>24.000000000000071</v>
      </c>
      <c r="IK51" s="53">
        <f t="shared" si="397"/>
        <v>24.100000000000072</v>
      </c>
      <c r="IL51" s="53">
        <f t="shared" si="397"/>
        <v>24.200000000000074</v>
      </c>
      <c r="IM51" s="53">
        <f t="shared" si="397"/>
        <v>24.300000000000075</v>
      </c>
      <c r="IN51" s="53">
        <f t="shared" si="397"/>
        <v>24.400000000000077</v>
      </c>
      <c r="IO51" s="53">
        <f t="shared" si="397"/>
        <v>24.500000000000078</v>
      </c>
      <c r="IP51" s="53">
        <f t="shared" si="397"/>
        <v>24.60000000000008</v>
      </c>
      <c r="IQ51" s="53">
        <f t="shared" si="397"/>
        <v>24.700000000000081</v>
      </c>
      <c r="IR51" s="53">
        <f t="shared" si="397"/>
        <v>24.800000000000082</v>
      </c>
      <c r="IS51" s="53">
        <f t="shared" si="397"/>
        <v>24.900000000000084</v>
      </c>
      <c r="IT51" s="53">
        <f t="shared" si="397"/>
        <v>25.000000000000085</v>
      </c>
      <c r="IU51" s="53">
        <f t="shared" si="397"/>
        <v>25.100000000000087</v>
      </c>
      <c r="IV51" s="53">
        <f t="shared" si="397"/>
        <v>25.200000000000088</v>
      </c>
      <c r="IW51" s="53">
        <f t="shared" si="397"/>
        <v>25.30000000000009</v>
      </c>
      <c r="IX51" s="53">
        <f t="shared" si="397"/>
        <v>25.400000000000091</v>
      </c>
      <c r="IY51" s="53">
        <f t="shared" si="397"/>
        <v>25.500000000000092</v>
      </c>
      <c r="IZ51" s="53">
        <f t="shared" si="397"/>
        <v>25.600000000000094</v>
      </c>
      <c r="JA51" s="53">
        <f t="shared" si="397"/>
        <v>25.700000000000095</v>
      </c>
      <c r="JB51" s="53">
        <f t="shared" ref="JB51:LM51" si="398">JA51+0.1</f>
        <v>25.800000000000097</v>
      </c>
      <c r="JC51" s="53">
        <f t="shared" si="398"/>
        <v>25.900000000000098</v>
      </c>
      <c r="JD51" s="53">
        <f t="shared" si="398"/>
        <v>26.000000000000099</v>
      </c>
      <c r="JE51" s="53">
        <f t="shared" si="398"/>
        <v>26.100000000000101</v>
      </c>
      <c r="JF51" s="53">
        <f t="shared" si="398"/>
        <v>26.200000000000102</v>
      </c>
      <c r="JG51" s="53">
        <f t="shared" si="398"/>
        <v>26.300000000000104</v>
      </c>
      <c r="JH51" s="53">
        <f t="shared" si="398"/>
        <v>26.400000000000105</v>
      </c>
      <c r="JI51" s="53">
        <f t="shared" si="398"/>
        <v>26.500000000000107</v>
      </c>
      <c r="JJ51" s="53">
        <f t="shared" si="398"/>
        <v>26.600000000000108</v>
      </c>
      <c r="JK51" s="53">
        <f t="shared" si="398"/>
        <v>26.700000000000109</v>
      </c>
      <c r="JL51" s="53">
        <f t="shared" si="398"/>
        <v>26.800000000000111</v>
      </c>
      <c r="JM51" s="53">
        <f t="shared" si="398"/>
        <v>26.900000000000112</v>
      </c>
      <c r="JN51" s="53">
        <f t="shared" si="398"/>
        <v>27.000000000000114</v>
      </c>
      <c r="JO51" s="53">
        <f t="shared" si="398"/>
        <v>27.100000000000115</v>
      </c>
      <c r="JP51" s="53">
        <f t="shared" si="398"/>
        <v>27.200000000000117</v>
      </c>
      <c r="JQ51" s="53">
        <f t="shared" si="398"/>
        <v>27.300000000000118</v>
      </c>
      <c r="JR51" s="53">
        <f t="shared" si="398"/>
        <v>27.400000000000119</v>
      </c>
      <c r="JS51" s="53">
        <f t="shared" si="398"/>
        <v>27.500000000000121</v>
      </c>
      <c r="JT51" s="53">
        <f t="shared" si="398"/>
        <v>27.600000000000122</v>
      </c>
      <c r="JU51" s="53">
        <f t="shared" si="398"/>
        <v>27.700000000000124</v>
      </c>
      <c r="JV51" s="53">
        <f t="shared" si="398"/>
        <v>27.800000000000125</v>
      </c>
      <c r="JW51" s="53">
        <f t="shared" si="398"/>
        <v>27.900000000000126</v>
      </c>
      <c r="JX51" s="53">
        <f t="shared" si="398"/>
        <v>28.000000000000128</v>
      </c>
      <c r="JY51" s="53">
        <f t="shared" si="398"/>
        <v>28.100000000000129</v>
      </c>
      <c r="JZ51" s="53">
        <f t="shared" si="398"/>
        <v>28.200000000000131</v>
      </c>
      <c r="KA51" s="53">
        <f t="shared" si="398"/>
        <v>28.300000000000132</v>
      </c>
      <c r="KB51" s="53">
        <f t="shared" si="398"/>
        <v>28.400000000000134</v>
      </c>
      <c r="KC51" s="53">
        <f t="shared" si="398"/>
        <v>28.500000000000135</v>
      </c>
      <c r="KD51" s="53">
        <f t="shared" si="398"/>
        <v>28.600000000000136</v>
      </c>
      <c r="KE51" s="53">
        <f t="shared" si="398"/>
        <v>28.700000000000138</v>
      </c>
      <c r="KF51" s="53">
        <f t="shared" si="398"/>
        <v>28.800000000000139</v>
      </c>
      <c r="KG51" s="53">
        <f t="shared" si="398"/>
        <v>28.900000000000141</v>
      </c>
      <c r="KH51" s="53">
        <f t="shared" si="398"/>
        <v>29.000000000000142</v>
      </c>
      <c r="KI51" s="53">
        <f t="shared" si="398"/>
        <v>29.100000000000144</v>
      </c>
      <c r="KJ51" s="53">
        <f t="shared" si="398"/>
        <v>29.200000000000145</v>
      </c>
      <c r="KK51" s="53">
        <f t="shared" si="398"/>
        <v>29.300000000000146</v>
      </c>
      <c r="KL51" s="53">
        <f t="shared" si="398"/>
        <v>29.400000000000148</v>
      </c>
      <c r="KM51" s="53">
        <f t="shared" si="398"/>
        <v>29.500000000000149</v>
      </c>
      <c r="KN51" s="53">
        <f t="shared" si="398"/>
        <v>29.600000000000151</v>
      </c>
      <c r="KO51" s="53">
        <f t="shared" si="398"/>
        <v>29.700000000000152</v>
      </c>
      <c r="KP51" s="53">
        <f t="shared" si="398"/>
        <v>29.800000000000153</v>
      </c>
      <c r="KQ51" s="53">
        <f t="shared" si="398"/>
        <v>29.900000000000155</v>
      </c>
      <c r="KR51" s="53">
        <f t="shared" si="398"/>
        <v>30.000000000000156</v>
      </c>
      <c r="KS51" s="53">
        <f t="shared" si="398"/>
        <v>30.100000000000158</v>
      </c>
      <c r="KT51" s="53">
        <f t="shared" si="398"/>
        <v>30.200000000000159</v>
      </c>
      <c r="KU51" s="53">
        <f t="shared" si="398"/>
        <v>30.300000000000161</v>
      </c>
      <c r="KV51" s="53">
        <f t="shared" si="398"/>
        <v>30.400000000000162</v>
      </c>
      <c r="KW51" s="53">
        <f t="shared" si="398"/>
        <v>30.500000000000163</v>
      </c>
      <c r="KX51" s="53">
        <f t="shared" si="398"/>
        <v>30.600000000000165</v>
      </c>
      <c r="KY51" s="53">
        <f t="shared" si="398"/>
        <v>30.700000000000166</v>
      </c>
      <c r="KZ51" s="53">
        <f t="shared" si="398"/>
        <v>30.800000000000168</v>
      </c>
      <c r="LA51" s="53">
        <f t="shared" si="398"/>
        <v>30.900000000000169</v>
      </c>
      <c r="LB51" s="53">
        <f t="shared" si="398"/>
        <v>31.000000000000171</v>
      </c>
      <c r="LC51" s="53">
        <f t="shared" si="398"/>
        <v>31.100000000000172</v>
      </c>
      <c r="LD51" s="53">
        <f t="shared" si="398"/>
        <v>31.200000000000173</v>
      </c>
      <c r="LE51" s="53">
        <f t="shared" si="398"/>
        <v>31.300000000000175</v>
      </c>
      <c r="LF51" s="53">
        <f t="shared" si="398"/>
        <v>31.400000000000176</v>
      </c>
      <c r="LG51" s="53">
        <f t="shared" si="398"/>
        <v>31.500000000000178</v>
      </c>
      <c r="LH51" s="53">
        <f t="shared" si="398"/>
        <v>31.600000000000179</v>
      </c>
      <c r="LI51" s="53">
        <f t="shared" si="398"/>
        <v>31.70000000000018</v>
      </c>
      <c r="LJ51" s="53">
        <f t="shared" si="398"/>
        <v>31.800000000000182</v>
      </c>
      <c r="LK51" s="53">
        <f t="shared" si="398"/>
        <v>31.900000000000183</v>
      </c>
      <c r="LL51" s="53">
        <f t="shared" si="398"/>
        <v>32.000000000000185</v>
      </c>
      <c r="LM51" s="53">
        <f t="shared" si="398"/>
        <v>32.100000000000186</v>
      </c>
      <c r="LN51" s="53">
        <f t="shared" ref="LN51:NY51" si="399">LM51+0.1</f>
        <v>32.200000000000188</v>
      </c>
      <c r="LO51" s="53">
        <f t="shared" si="399"/>
        <v>32.300000000000189</v>
      </c>
      <c r="LP51" s="53">
        <f t="shared" si="399"/>
        <v>32.40000000000019</v>
      </c>
      <c r="LQ51" s="53">
        <f t="shared" si="399"/>
        <v>32.500000000000192</v>
      </c>
      <c r="LR51" s="53">
        <f t="shared" si="399"/>
        <v>32.600000000000193</v>
      </c>
      <c r="LS51" s="53">
        <f t="shared" si="399"/>
        <v>32.700000000000195</v>
      </c>
      <c r="LT51" s="53">
        <f t="shared" si="399"/>
        <v>32.800000000000196</v>
      </c>
      <c r="LU51" s="53">
        <f t="shared" si="399"/>
        <v>32.900000000000198</v>
      </c>
      <c r="LV51" s="53">
        <f t="shared" si="399"/>
        <v>33.000000000000199</v>
      </c>
      <c r="LW51" s="53">
        <f t="shared" si="399"/>
        <v>33.1000000000002</v>
      </c>
      <c r="LX51" s="53">
        <f t="shared" si="399"/>
        <v>33.200000000000202</v>
      </c>
      <c r="LY51" s="53">
        <f t="shared" si="399"/>
        <v>33.300000000000203</v>
      </c>
      <c r="LZ51" s="53">
        <f t="shared" si="399"/>
        <v>33.400000000000205</v>
      </c>
      <c r="MA51" s="53">
        <f t="shared" si="399"/>
        <v>33.500000000000206</v>
      </c>
      <c r="MB51" s="53">
        <f t="shared" si="399"/>
        <v>33.600000000000207</v>
      </c>
      <c r="MC51" s="53">
        <f t="shared" si="399"/>
        <v>33.700000000000209</v>
      </c>
      <c r="MD51" s="53">
        <f t="shared" si="399"/>
        <v>33.80000000000021</v>
      </c>
      <c r="ME51" s="53">
        <f t="shared" si="399"/>
        <v>33.900000000000212</v>
      </c>
      <c r="MF51" s="53">
        <f t="shared" si="399"/>
        <v>34.000000000000213</v>
      </c>
      <c r="MG51" s="53">
        <f t="shared" si="399"/>
        <v>34.100000000000215</v>
      </c>
      <c r="MH51" s="53">
        <f t="shared" si="399"/>
        <v>34.200000000000216</v>
      </c>
      <c r="MI51" s="53">
        <f t="shared" si="399"/>
        <v>34.300000000000217</v>
      </c>
      <c r="MJ51" s="53">
        <f t="shared" si="399"/>
        <v>34.400000000000219</v>
      </c>
      <c r="MK51" s="53">
        <f t="shared" si="399"/>
        <v>34.50000000000022</v>
      </c>
      <c r="ML51" s="53">
        <f t="shared" si="399"/>
        <v>34.600000000000222</v>
      </c>
      <c r="MM51" s="53">
        <f t="shared" si="399"/>
        <v>34.700000000000223</v>
      </c>
      <c r="MN51" s="53">
        <f t="shared" si="399"/>
        <v>34.800000000000225</v>
      </c>
      <c r="MO51" s="53">
        <f t="shared" si="399"/>
        <v>34.900000000000226</v>
      </c>
      <c r="MP51" s="53">
        <f t="shared" si="399"/>
        <v>35.000000000000227</v>
      </c>
      <c r="MQ51" s="53">
        <f t="shared" si="399"/>
        <v>35.100000000000229</v>
      </c>
      <c r="MR51" s="53">
        <f t="shared" si="399"/>
        <v>35.20000000000023</v>
      </c>
      <c r="MS51" s="53">
        <f t="shared" si="399"/>
        <v>35.300000000000232</v>
      </c>
      <c r="MT51" s="53">
        <f t="shared" si="399"/>
        <v>35.400000000000233</v>
      </c>
      <c r="MU51" s="53">
        <f t="shared" si="399"/>
        <v>35.500000000000234</v>
      </c>
      <c r="MV51" s="53">
        <f t="shared" si="399"/>
        <v>35.600000000000236</v>
      </c>
      <c r="MW51" s="53">
        <f t="shared" si="399"/>
        <v>35.700000000000237</v>
      </c>
      <c r="MX51" s="53">
        <f t="shared" si="399"/>
        <v>35.800000000000239</v>
      </c>
      <c r="MY51" s="53">
        <f t="shared" si="399"/>
        <v>35.90000000000024</v>
      </c>
      <c r="MZ51" s="53">
        <f t="shared" si="399"/>
        <v>36.000000000000242</v>
      </c>
      <c r="NA51" s="53">
        <f t="shared" si="399"/>
        <v>36.100000000000243</v>
      </c>
      <c r="NB51" s="53">
        <f t="shared" si="399"/>
        <v>36.200000000000244</v>
      </c>
      <c r="NC51" s="53">
        <f t="shared" si="399"/>
        <v>36.300000000000246</v>
      </c>
      <c r="ND51" s="53">
        <f t="shared" si="399"/>
        <v>36.400000000000247</v>
      </c>
      <c r="NE51" s="53">
        <f t="shared" si="399"/>
        <v>36.500000000000249</v>
      </c>
      <c r="NF51" s="53">
        <f t="shared" si="399"/>
        <v>36.60000000000025</v>
      </c>
      <c r="NG51" s="53">
        <f t="shared" si="399"/>
        <v>36.700000000000252</v>
      </c>
      <c r="NH51" s="53">
        <f t="shared" si="399"/>
        <v>36.800000000000253</v>
      </c>
      <c r="NI51" s="53">
        <f t="shared" si="399"/>
        <v>36.900000000000254</v>
      </c>
      <c r="NJ51" s="53">
        <f t="shared" si="399"/>
        <v>37.000000000000256</v>
      </c>
      <c r="NK51" s="53">
        <f t="shared" si="399"/>
        <v>37.100000000000257</v>
      </c>
      <c r="NL51" s="53">
        <f t="shared" si="399"/>
        <v>37.200000000000259</v>
      </c>
      <c r="NM51" s="53">
        <f t="shared" si="399"/>
        <v>37.30000000000026</v>
      </c>
      <c r="NN51" s="53">
        <f t="shared" si="399"/>
        <v>37.400000000000261</v>
      </c>
      <c r="NO51" s="53">
        <f t="shared" si="399"/>
        <v>37.500000000000263</v>
      </c>
      <c r="NP51" s="53">
        <f t="shared" si="399"/>
        <v>37.600000000000264</v>
      </c>
      <c r="NQ51" s="53">
        <f t="shared" si="399"/>
        <v>37.700000000000266</v>
      </c>
      <c r="NR51" s="53">
        <f t="shared" si="399"/>
        <v>37.800000000000267</v>
      </c>
      <c r="NS51" s="53">
        <f t="shared" si="399"/>
        <v>37.900000000000269</v>
      </c>
      <c r="NT51" s="53">
        <f t="shared" si="399"/>
        <v>38.00000000000027</v>
      </c>
      <c r="NU51" s="53">
        <f t="shared" si="399"/>
        <v>38.100000000000271</v>
      </c>
      <c r="NV51" s="53">
        <f t="shared" si="399"/>
        <v>38.200000000000273</v>
      </c>
      <c r="NW51" s="53">
        <f t="shared" si="399"/>
        <v>38.300000000000274</v>
      </c>
      <c r="NX51" s="53">
        <f t="shared" si="399"/>
        <v>38.400000000000276</v>
      </c>
      <c r="NY51" s="53">
        <f t="shared" si="399"/>
        <v>38.500000000000277</v>
      </c>
      <c r="NZ51" s="53">
        <f t="shared" ref="NZ51:QK51" si="400">NY51+0.1</f>
        <v>38.600000000000279</v>
      </c>
      <c r="OA51" s="53">
        <f t="shared" si="400"/>
        <v>38.70000000000028</v>
      </c>
      <c r="OB51" s="53">
        <f t="shared" si="400"/>
        <v>38.800000000000281</v>
      </c>
      <c r="OC51" s="53">
        <f t="shared" si="400"/>
        <v>38.900000000000283</v>
      </c>
      <c r="OD51" s="53">
        <f t="shared" si="400"/>
        <v>39.000000000000284</v>
      </c>
      <c r="OE51" s="53">
        <f t="shared" si="400"/>
        <v>39.100000000000286</v>
      </c>
      <c r="OF51" s="53">
        <f t="shared" si="400"/>
        <v>39.200000000000287</v>
      </c>
      <c r="OG51" s="53">
        <f t="shared" si="400"/>
        <v>39.300000000000288</v>
      </c>
      <c r="OH51" s="53">
        <f t="shared" si="400"/>
        <v>39.40000000000029</v>
      </c>
      <c r="OI51" s="53">
        <f t="shared" si="400"/>
        <v>39.500000000000291</v>
      </c>
      <c r="OJ51" s="53">
        <f t="shared" si="400"/>
        <v>39.600000000000293</v>
      </c>
      <c r="OK51" s="53">
        <f t="shared" si="400"/>
        <v>39.700000000000294</v>
      </c>
      <c r="OL51" s="53">
        <f t="shared" si="400"/>
        <v>39.800000000000296</v>
      </c>
      <c r="OM51" s="53">
        <f t="shared" si="400"/>
        <v>39.900000000000297</v>
      </c>
      <c r="ON51" s="53">
        <f t="shared" si="400"/>
        <v>40.000000000000298</v>
      </c>
      <c r="OO51" s="53">
        <f t="shared" si="400"/>
        <v>40.1000000000003</v>
      </c>
      <c r="OP51" s="53">
        <f t="shared" si="400"/>
        <v>40.200000000000301</v>
      </c>
      <c r="OQ51" s="53">
        <f t="shared" si="400"/>
        <v>40.300000000000303</v>
      </c>
      <c r="OR51" s="53">
        <f t="shared" si="400"/>
        <v>40.400000000000304</v>
      </c>
      <c r="OS51" s="53">
        <f t="shared" si="400"/>
        <v>40.500000000000306</v>
      </c>
      <c r="OT51" s="53">
        <f t="shared" si="400"/>
        <v>40.600000000000307</v>
      </c>
      <c r="OU51" s="53">
        <f t="shared" si="400"/>
        <v>40.700000000000308</v>
      </c>
      <c r="OV51" s="53">
        <f t="shared" si="400"/>
        <v>40.80000000000031</v>
      </c>
      <c r="OW51" s="53">
        <f t="shared" si="400"/>
        <v>40.900000000000311</v>
      </c>
      <c r="OX51" s="53">
        <f t="shared" si="400"/>
        <v>41.000000000000313</v>
      </c>
      <c r="OY51" s="53">
        <f t="shared" si="400"/>
        <v>41.100000000000314</v>
      </c>
      <c r="OZ51" s="53">
        <f t="shared" si="400"/>
        <v>41.200000000000315</v>
      </c>
      <c r="PA51" s="53">
        <f t="shared" si="400"/>
        <v>41.300000000000317</v>
      </c>
      <c r="PB51" s="53">
        <f t="shared" si="400"/>
        <v>41.400000000000318</v>
      </c>
      <c r="PC51" s="53">
        <f t="shared" si="400"/>
        <v>41.50000000000032</v>
      </c>
      <c r="PD51" s="53">
        <f t="shared" si="400"/>
        <v>41.600000000000321</v>
      </c>
      <c r="PE51" s="53">
        <f t="shared" si="400"/>
        <v>41.700000000000323</v>
      </c>
      <c r="PF51" s="53">
        <f t="shared" si="400"/>
        <v>41.800000000000324</v>
      </c>
      <c r="PG51" s="53">
        <f t="shared" si="400"/>
        <v>41.900000000000325</v>
      </c>
      <c r="PH51" s="53">
        <f t="shared" si="400"/>
        <v>42.000000000000327</v>
      </c>
      <c r="PI51" s="53">
        <f t="shared" si="400"/>
        <v>42.100000000000328</v>
      </c>
      <c r="PJ51" s="53">
        <f t="shared" si="400"/>
        <v>42.20000000000033</v>
      </c>
      <c r="PK51" s="53">
        <f t="shared" si="400"/>
        <v>42.300000000000331</v>
      </c>
      <c r="PL51" s="53">
        <f t="shared" si="400"/>
        <v>42.400000000000333</v>
      </c>
      <c r="PM51" s="53">
        <f t="shared" si="400"/>
        <v>42.500000000000334</v>
      </c>
      <c r="PN51" s="53">
        <f t="shared" si="400"/>
        <v>42.600000000000335</v>
      </c>
      <c r="PO51" s="53">
        <f t="shared" si="400"/>
        <v>42.700000000000337</v>
      </c>
      <c r="PP51" s="53">
        <f t="shared" si="400"/>
        <v>42.800000000000338</v>
      </c>
      <c r="PQ51" s="53">
        <f t="shared" si="400"/>
        <v>42.90000000000034</v>
      </c>
      <c r="PR51" s="53">
        <f t="shared" si="400"/>
        <v>43.000000000000341</v>
      </c>
      <c r="PS51" s="53">
        <f t="shared" si="400"/>
        <v>43.100000000000342</v>
      </c>
      <c r="PT51" s="53">
        <f t="shared" si="400"/>
        <v>43.200000000000344</v>
      </c>
      <c r="PU51" s="53">
        <f t="shared" si="400"/>
        <v>43.300000000000345</v>
      </c>
      <c r="PV51" s="53">
        <f t="shared" si="400"/>
        <v>43.400000000000347</v>
      </c>
      <c r="PW51" s="53">
        <f t="shared" si="400"/>
        <v>43.500000000000348</v>
      </c>
      <c r="PX51" s="53">
        <f t="shared" si="400"/>
        <v>43.60000000000035</v>
      </c>
      <c r="PY51" s="53">
        <f t="shared" si="400"/>
        <v>43.700000000000351</v>
      </c>
      <c r="PZ51" s="53">
        <f t="shared" si="400"/>
        <v>43.800000000000352</v>
      </c>
      <c r="QA51" s="53">
        <f t="shared" si="400"/>
        <v>43.900000000000354</v>
      </c>
      <c r="QB51" s="53">
        <f t="shared" si="400"/>
        <v>44.000000000000355</v>
      </c>
      <c r="QC51" s="53">
        <f t="shared" si="400"/>
        <v>44.100000000000357</v>
      </c>
      <c r="QD51" s="53">
        <f t="shared" si="400"/>
        <v>44.200000000000358</v>
      </c>
      <c r="QE51" s="53">
        <f t="shared" si="400"/>
        <v>44.30000000000036</v>
      </c>
      <c r="QF51" s="53">
        <f t="shared" si="400"/>
        <v>44.400000000000361</v>
      </c>
      <c r="QG51" s="53">
        <f t="shared" si="400"/>
        <v>44.500000000000362</v>
      </c>
      <c r="QH51" s="53">
        <f t="shared" si="400"/>
        <v>44.600000000000364</v>
      </c>
      <c r="QI51" s="53">
        <f t="shared" si="400"/>
        <v>44.700000000000365</v>
      </c>
      <c r="QJ51" s="53">
        <f t="shared" si="400"/>
        <v>44.800000000000367</v>
      </c>
      <c r="QK51" s="53">
        <f t="shared" si="400"/>
        <v>44.900000000000368</v>
      </c>
      <c r="QL51" s="53">
        <f t="shared" ref="QL51:SW51" si="401">QK51+0.1</f>
        <v>45.000000000000369</v>
      </c>
      <c r="QM51" s="53">
        <f t="shared" si="401"/>
        <v>45.100000000000371</v>
      </c>
      <c r="QN51" s="53">
        <f t="shared" si="401"/>
        <v>45.200000000000372</v>
      </c>
      <c r="QO51" s="53">
        <f t="shared" si="401"/>
        <v>45.300000000000374</v>
      </c>
      <c r="QP51" s="53">
        <f t="shared" si="401"/>
        <v>45.400000000000375</v>
      </c>
      <c r="QQ51" s="53">
        <f t="shared" si="401"/>
        <v>45.500000000000377</v>
      </c>
      <c r="QR51" s="53">
        <f t="shared" si="401"/>
        <v>45.600000000000378</v>
      </c>
      <c r="QS51" s="53">
        <f t="shared" si="401"/>
        <v>45.700000000000379</v>
      </c>
      <c r="QT51" s="53">
        <f t="shared" si="401"/>
        <v>45.800000000000381</v>
      </c>
      <c r="QU51" s="53">
        <f t="shared" si="401"/>
        <v>45.900000000000382</v>
      </c>
      <c r="QV51" s="53">
        <f t="shared" si="401"/>
        <v>46.000000000000384</v>
      </c>
      <c r="QW51" s="53">
        <f t="shared" si="401"/>
        <v>46.100000000000385</v>
      </c>
      <c r="QX51" s="53">
        <f t="shared" si="401"/>
        <v>46.200000000000387</v>
      </c>
      <c r="QY51" s="53">
        <f t="shared" si="401"/>
        <v>46.300000000000388</v>
      </c>
      <c r="QZ51" s="53">
        <f t="shared" si="401"/>
        <v>46.400000000000389</v>
      </c>
      <c r="RA51" s="53">
        <f t="shared" si="401"/>
        <v>46.500000000000391</v>
      </c>
      <c r="RB51" s="53">
        <f t="shared" si="401"/>
        <v>46.600000000000392</v>
      </c>
      <c r="RC51" s="53">
        <f t="shared" si="401"/>
        <v>46.700000000000394</v>
      </c>
      <c r="RD51" s="53">
        <f t="shared" si="401"/>
        <v>46.800000000000395</v>
      </c>
      <c r="RE51" s="53">
        <f t="shared" si="401"/>
        <v>46.900000000000396</v>
      </c>
      <c r="RF51" s="53">
        <f t="shared" si="401"/>
        <v>47.000000000000398</v>
      </c>
      <c r="RG51" s="53">
        <f t="shared" si="401"/>
        <v>47.100000000000399</v>
      </c>
      <c r="RH51" s="53">
        <f t="shared" si="401"/>
        <v>47.200000000000401</v>
      </c>
      <c r="RI51" s="53">
        <f t="shared" si="401"/>
        <v>47.300000000000402</v>
      </c>
      <c r="RJ51" s="53">
        <f t="shared" si="401"/>
        <v>47.400000000000404</v>
      </c>
      <c r="RK51" s="53">
        <f t="shared" si="401"/>
        <v>47.500000000000405</v>
      </c>
      <c r="RL51" s="53">
        <f t="shared" si="401"/>
        <v>47.600000000000406</v>
      </c>
      <c r="RM51" s="53">
        <f t="shared" si="401"/>
        <v>47.700000000000408</v>
      </c>
      <c r="RN51" s="53">
        <f t="shared" si="401"/>
        <v>47.800000000000409</v>
      </c>
      <c r="RO51" s="53">
        <f t="shared" si="401"/>
        <v>47.900000000000411</v>
      </c>
      <c r="RP51" s="53">
        <f t="shared" si="401"/>
        <v>48.000000000000412</v>
      </c>
      <c r="RQ51" s="53">
        <f t="shared" si="401"/>
        <v>48.100000000000414</v>
      </c>
      <c r="RR51" s="53">
        <f t="shared" si="401"/>
        <v>48.200000000000415</v>
      </c>
      <c r="RS51" s="53">
        <f t="shared" si="401"/>
        <v>48.300000000000416</v>
      </c>
      <c r="RT51" s="53">
        <f t="shared" si="401"/>
        <v>48.400000000000418</v>
      </c>
      <c r="RU51" s="53">
        <f t="shared" si="401"/>
        <v>48.500000000000419</v>
      </c>
      <c r="RV51" s="53">
        <f t="shared" si="401"/>
        <v>48.600000000000421</v>
      </c>
      <c r="RW51" s="53">
        <f t="shared" si="401"/>
        <v>48.700000000000422</v>
      </c>
      <c r="RX51" s="53">
        <f t="shared" si="401"/>
        <v>48.800000000000423</v>
      </c>
      <c r="RY51" s="53">
        <f t="shared" si="401"/>
        <v>48.900000000000425</v>
      </c>
      <c r="RZ51" s="53">
        <f t="shared" si="401"/>
        <v>49.000000000000426</v>
      </c>
      <c r="SA51" s="53">
        <f t="shared" si="401"/>
        <v>49.100000000000428</v>
      </c>
      <c r="SB51" s="53">
        <f t="shared" si="401"/>
        <v>49.200000000000429</v>
      </c>
      <c r="SC51" s="53">
        <f t="shared" si="401"/>
        <v>49.300000000000431</v>
      </c>
      <c r="SD51" s="53">
        <f t="shared" si="401"/>
        <v>49.400000000000432</v>
      </c>
      <c r="SE51" s="53">
        <f t="shared" si="401"/>
        <v>49.500000000000433</v>
      </c>
      <c r="SF51" s="53">
        <f t="shared" si="401"/>
        <v>49.600000000000435</v>
      </c>
      <c r="SG51" s="53">
        <f t="shared" si="401"/>
        <v>49.700000000000436</v>
      </c>
      <c r="SH51" s="53">
        <f t="shared" si="401"/>
        <v>49.800000000000438</v>
      </c>
      <c r="SI51" s="53">
        <f t="shared" si="401"/>
        <v>49.900000000000439</v>
      </c>
      <c r="SJ51" s="53">
        <f t="shared" si="401"/>
        <v>50.000000000000441</v>
      </c>
      <c r="SK51" s="53">
        <f t="shared" si="401"/>
        <v>50.100000000000442</v>
      </c>
      <c r="SL51" s="53">
        <f t="shared" si="401"/>
        <v>50.200000000000443</v>
      </c>
      <c r="SM51" s="53">
        <f t="shared" si="401"/>
        <v>50.300000000000445</v>
      </c>
      <c r="SN51" s="53">
        <f t="shared" si="401"/>
        <v>50.400000000000446</v>
      </c>
      <c r="SO51" s="53">
        <f t="shared" si="401"/>
        <v>50.500000000000448</v>
      </c>
      <c r="SP51" s="53">
        <f t="shared" si="401"/>
        <v>50.600000000000449</v>
      </c>
      <c r="SQ51" s="53">
        <f t="shared" si="401"/>
        <v>50.70000000000045</v>
      </c>
      <c r="SR51" s="53">
        <f t="shared" si="401"/>
        <v>50.800000000000452</v>
      </c>
      <c r="SS51" s="53">
        <f t="shared" si="401"/>
        <v>50.900000000000453</v>
      </c>
      <c r="ST51" s="53">
        <f t="shared" si="401"/>
        <v>51.000000000000455</v>
      </c>
      <c r="SU51" s="53">
        <f t="shared" si="401"/>
        <v>51.100000000000456</v>
      </c>
      <c r="SV51" s="53">
        <f t="shared" si="401"/>
        <v>51.200000000000458</v>
      </c>
      <c r="SW51" s="53">
        <f t="shared" si="401"/>
        <v>51.300000000000459</v>
      </c>
      <c r="SX51" s="53">
        <f t="shared" ref="SX51:VI51" si="402">SW51+0.1</f>
        <v>51.40000000000046</v>
      </c>
      <c r="SY51" s="53">
        <f t="shared" si="402"/>
        <v>51.500000000000462</v>
      </c>
      <c r="SZ51" s="53">
        <f t="shared" si="402"/>
        <v>51.600000000000463</v>
      </c>
      <c r="TA51" s="53">
        <f t="shared" si="402"/>
        <v>51.700000000000465</v>
      </c>
      <c r="TB51" s="53">
        <f t="shared" si="402"/>
        <v>51.800000000000466</v>
      </c>
      <c r="TC51" s="53">
        <f t="shared" si="402"/>
        <v>51.900000000000468</v>
      </c>
      <c r="TD51" s="53">
        <f t="shared" si="402"/>
        <v>52.000000000000469</v>
      </c>
      <c r="TE51" s="53">
        <f t="shared" si="402"/>
        <v>52.10000000000047</v>
      </c>
      <c r="TF51" s="53">
        <f t="shared" si="402"/>
        <v>52.200000000000472</v>
      </c>
      <c r="TG51" s="53">
        <f t="shared" si="402"/>
        <v>52.300000000000473</v>
      </c>
      <c r="TH51" s="53">
        <f t="shared" si="402"/>
        <v>52.400000000000475</v>
      </c>
      <c r="TI51" s="53">
        <f t="shared" si="402"/>
        <v>52.500000000000476</v>
      </c>
      <c r="TJ51" s="53">
        <f t="shared" si="402"/>
        <v>52.600000000000477</v>
      </c>
      <c r="TK51" s="53">
        <f t="shared" si="402"/>
        <v>52.700000000000479</v>
      </c>
      <c r="TL51" s="53">
        <f t="shared" si="402"/>
        <v>52.80000000000048</v>
      </c>
      <c r="TM51" s="53">
        <f t="shared" si="402"/>
        <v>52.900000000000482</v>
      </c>
      <c r="TN51" s="53">
        <f t="shared" si="402"/>
        <v>53.000000000000483</v>
      </c>
      <c r="TO51" s="53">
        <f t="shared" si="402"/>
        <v>53.100000000000485</v>
      </c>
      <c r="TP51" s="53">
        <f t="shared" si="402"/>
        <v>53.200000000000486</v>
      </c>
      <c r="TQ51" s="53">
        <f t="shared" si="402"/>
        <v>53.300000000000487</v>
      </c>
      <c r="TR51" s="53">
        <f t="shared" si="402"/>
        <v>53.400000000000489</v>
      </c>
      <c r="TS51" s="53">
        <f t="shared" si="402"/>
        <v>53.50000000000049</v>
      </c>
      <c r="TT51" s="53">
        <f t="shared" si="402"/>
        <v>53.600000000000492</v>
      </c>
      <c r="TU51" s="53">
        <f t="shared" si="402"/>
        <v>53.700000000000493</v>
      </c>
      <c r="TV51" s="53">
        <f t="shared" si="402"/>
        <v>53.800000000000495</v>
      </c>
      <c r="TW51" s="53">
        <f t="shared" si="402"/>
        <v>53.900000000000496</v>
      </c>
      <c r="TX51" s="53">
        <f t="shared" si="402"/>
        <v>54.000000000000497</v>
      </c>
      <c r="TY51" s="53">
        <f t="shared" si="402"/>
        <v>54.100000000000499</v>
      </c>
      <c r="TZ51" s="53">
        <f t="shared" si="402"/>
        <v>54.2000000000005</v>
      </c>
      <c r="UA51" s="53">
        <f t="shared" si="402"/>
        <v>54.300000000000502</v>
      </c>
      <c r="UB51" s="53">
        <f t="shared" si="402"/>
        <v>54.400000000000503</v>
      </c>
      <c r="UC51" s="53">
        <f t="shared" si="402"/>
        <v>54.500000000000504</v>
      </c>
      <c r="UD51" s="53">
        <f t="shared" si="402"/>
        <v>54.600000000000506</v>
      </c>
      <c r="UE51" s="53">
        <f t="shared" si="402"/>
        <v>54.700000000000507</v>
      </c>
      <c r="UF51" s="53">
        <f t="shared" si="402"/>
        <v>54.800000000000509</v>
      </c>
      <c r="UG51" s="53">
        <f t="shared" si="402"/>
        <v>54.90000000000051</v>
      </c>
      <c r="UH51" s="53">
        <f t="shared" si="402"/>
        <v>55.000000000000512</v>
      </c>
      <c r="UI51" s="53">
        <f t="shared" si="402"/>
        <v>55.100000000000513</v>
      </c>
      <c r="UJ51" s="53">
        <f t="shared" si="402"/>
        <v>55.200000000000514</v>
      </c>
      <c r="UK51" s="53">
        <f t="shared" si="402"/>
        <v>55.300000000000516</v>
      </c>
      <c r="UL51" s="53">
        <f t="shared" si="402"/>
        <v>55.400000000000517</v>
      </c>
      <c r="UM51" s="53">
        <f t="shared" si="402"/>
        <v>55.500000000000519</v>
      </c>
      <c r="UN51" s="53">
        <f t="shared" si="402"/>
        <v>55.60000000000052</v>
      </c>
      <c r="UO51" s="53">
        <f t="shared" si="402"/>
        <v>55.700000000000522</v>
      </c>
      <c r="UP51" s="53">
        <f t="shared" si="402"/>
        <v>55.800000000000523</v>
      </c>
      <c r="UQ51" s="53">
        <f t="shared" si="402"/>
        <v>55.900000000000524</v>
      </c>
      <c r="UR51" s="53">
        <f t="shared" si="402"/>
        <v>56.000000000000526</v>
      </c>
      <c r="US51" s="53">
        <f t="shared" si="402"/>
        <v>56.100000000000527</v>
      </c>
      <c r="UT51" s="53">
        <f t="shared" si="402"/>
        <v>56.200000000000529</v>
      </c>
      <c r="UU51" s="53">
        <f t="shared" si="402"/>
        <v>56.30000000000053</v>
      </c>
      <c r="UV51" s="53">
        <f t="shared" si="402"/>
        <v>56.400000000000531</v>
      </c>
      <c r="UW51" s="53">
        <f t="shared" si="402"/>
        <v>56.500000000000533</v>
      </c>
      <c r="UX51" s="53">
        <f t="shared" si="402"/>
        <v>56.600000000000534</v>
      </c>
      <c r="UY51" s="53">
        <f t="shared" si="402"/>
        <v>56.700000000000536</v>
      </c>
      <c r="UZ51" s="53">
        <f t="shared" si="402"/>
        <v>56.800000000000537</v>
      </c>
      <c r="VA51" s="53">
        <f t="shared" si="402"/>
        <v>56.900000000000539</v>
      </c>
      <c r="VB51" s="53">
        <f t="shared" si="402"/>
        <v>57.00000000000054</v>
      </c>
      <c r="VC51" s="53">
        <f t="shared" si="402"/>
        <v>57.100000000000541</v>
      </c>
      <c r="VD51" s="53">
        <f t="shared" si="402"/>
        <v>57.200000000000543</v>
      </c>
      <c r="VE51" s="53">
        <f t="shared" si="402"/>
        <v>57.300000000000544</v>
      </c>
      <c r="VF51" s="53">
        <f t="shared" si="402"/>
        <v>57.400000000000546</v>
      </c>
      <c r="VG51" s="53">
        <f t="shared" si="402"/>
        <v>57.500000000000547</v>
      </c>
      <c r="VH51" s="53">
        <f t="shared" si="402"/>
        <v>57.600000000000549</v>
      </c>
      <c r="VI51" s="53">
        <f t="shared" si="402"/>
        <v>57.70000000000055</v>
      </c>
      <c r="VJ51" s="53">
        <f t="shared" ref="VJ51:XU51" si="403">VI51+0.1</f>
        <v>57.800000000000551</v>
      </c>
      <c r="VK51" s="53">
        <f t="shared" si="403"/>
        <v>57.900000000000553</v>
      </c>
      <c r="VL51" s="53">
        <f t="shared" si="403"/>
        <v>58.000000000000554</v>
      </c>
      <c r="VM51" s="53">
        <f t="shared" si="403"/>
        <v>58.100000000000556</v>
      </c>
      <c r="VN51" s="53">
        <f t="shared" si="403"/>
        <v>58.200000000000557</v>
      </c>
      <c r="VO51" s="53">
        <f t="shared" si="403"/>
        <v>58.300000000000558</v>
      </c>
      <c r="VP51" s="53">
        <f t="shared" si="403"/>
        <v>58.40000000000056</v>
      </c>
      <c r="VQ51" s="53">
        <f t="shared" si="403"/>
        <v>58.500000000000561</v>
      </c>
      <c r="VR51" s="53">
        <f t="shared" si="403"/>
        <v>58.600000000000563</v>
      </c>
      <c r="VS51" s="53">
        <f t="shared" si="403"/>
        <v>58.700000000000564</v>
      </c>
      <c r="VT51" s="53">
        <f t="shared" si="403"/>
        <v>58.800000000000566</v>
      </c>
      <c r="VU51" s="53">
        <f t="shared" si="403"/>
        <v>58.900000000000567</v>
      </c>
      <c r="VV51" s="53">
        <f t="shared" si="403"/>
        <v>59.000000000000568</v>
      </c>
      <c r="VW51" s="53">
        <f t="shared" si="403"/>
        <v>59.10000000000057</v>
      </c>
      <c r="VX51" s="53">
        <f t="shared" si="403"/>
        <v>59.200000000000571</v>
      </c>
      <c r="VY51" s="53">
        <f t="shared" si="403"/>
        <v>59.300000000000573</v>
      </c>
      <c r="VZ51" s="53">
        <f t="shared" si="403"/>
        <v>59.400000000000574</v>
      </c>
      <c r="WA51" s="53">
        <f t="shared" si="403"/>
        <v>59.500000000000576</v>
      </c>
      <c r="WB51" s="53">
        <f t="shared" si="403"/>
        <v>59.600000000000577</v>
      </c>
      <c r="WC51" s="53">
        <f t="shared" si="403"/>
        <v>59.700000000000578</v>
      </c>
      <c r="WD51" s="53">
        <f t="shared" si="403"/>
        <v>59.80000000000058</v>
      </c>
      <c r="WE51" s="53">
        <f t="shared" si="403"/>
        <v>59.900000000000581</v>
      </c>
      <c r="WF51" s="53">
        <f t="shared" si="403"/>
        <v>60.000000000000583</v>
      </c>
      <c r="WG51" s="53">
        <f t="shared" si="403"/>
        <v>60.100000000000584</v>
      </c>
      <c r="WH51" s="53">
        <f t="shared" si="403"/>
        <v>60.200000000000585</v>
      </c>
      <c r="WI51" s="53">
        <f t="shared" si="403"/>
        <v>60.300000000000587</v>
      </c>
      <c r="WJ51" s="53">
        <f t="shared" si="403"/>
        <v>60.400000000000588</v>
      </c>
      <c r="WK51" s="53">
        <f t="shared" si="403"/>
        <v>60.50000000000059</v>
      </c>
      <c r="WL51" s="53">
        <f t="shared" si="403"/>
        <v>60.600000000000591</v>
      </c>
      <c r="WM51" s="53">
        <f t="shared" si="403"/>
        <v>60.700000000000593</v>
      </c>
      <c r="WN51" s="53">
        <f t="shared" si="403"/>
        <v>60.800000000000594</v>
      </c>
      <c r="WO51" s="53">
        <f t="shared" si="403"/>
        <v>60.900000000000595</v>
      </c>
      <c r="WP51" s="53">
        <f t="shared" si="403"/>
        <v>61.000000000000597</v>
      </c>
      <c r="WQ51" s="53">
        <f t="shared" si="403"/>
        <v>61.100000000000598</v>
      </c>
      <c r="WR51" s="53">
        <f t="shared" si="403"/>
        <v>61.2000000000006</v>
      </c>
      <c r="WS51" s="53">
        <f t="shared" si="403"/>
        <v>61.300000000000601</v>
      </c>
      <c r="WT51" s="53">
        <f t="shared" si="403"/>
        <v>61.400000000000603</v>
      </c>
      <c r="WU51" s="53">
        <f t="shared" si="403"/>
        <v>61.500000000000604</v>
      </c>
      <c r="WV51" s="53">
        <f t="shared" si="403"/>
        <v>61.600000000000605</v>
      </c>
      <c r="WW51" s="53">
        <f t="shared" si="403"/>
        <v>61.700000000000607</v>
      </c>
      <c r="WX51" s="53">
        <f t="shared" si="403"/>
        <v>61.800000000000608</v>
      </c>
      <c r="WY51" s="53">
        <f t="shared" si="403"/>
        <v>61.90000000000061</v>
      </c>
      <c r="WZ51" s="53">
        <f t="shared" si="403"/>
        <v>62.000000000000611</v>
      </c>
      <c r="XA51" s="53">
        <f t="shared" si="403"/>
        <v>62.100000000000612</v>
      </c>
      <c r="XB51" s="53">
        <f t="shared" si="403"/>
        <v>62.200000000000614</v>
      </c>
      <c r="XC51" s="53">
        <f t="shared" si="403"/>
        <v>62.300000000000615</v>
      </c>
      <c r="XD51" s="53">
        <f t="shared" si="403"/>
        <v>62.400000000000617</v>
      </c>
      <c r="XE51" s="53">
        <f t="shared" si="403"/>
        <v>62.500000000000618</v>
      </c>
      <c r="XF51" s="53">
        <f t="shared" si="403"/>
        <v>62.60000000000062</v>
      </c>
      <c r="XG51" s="53">
        <f t="shared" si="403"/>
        <v>62.700000000000621</v>
      </c>
      <c r="XH51" s="53">
        <f t="shared" si="403"/>
        <v>62.800000000000622</v>
      </c>
      <c r="XI51" s="53">
        <f t="shared" si="403"/>
        <v>62.900000000000624</v>
      </c>
      <c r="XJ51" s="53">
        <f t="shared" si="403"/>
        <v>63.000000000000625</v>
      </c>
      <c r="XK51" s="53">
        <f t="shared" si="403"/>
        <v>63.100000000000627</v>
      </c>
      <c r="XL51" s="53">
        <f t="shared" si="403"/>
        <v>63.200000000000628</v>
      </c>
      <c r="XM51" s="53">
        <f t="shared" si="403"/>
        <v>63.30000000000063</v>
      </c>
      <c r="XN51" s="53">
        <f t="shared" si="403"/>
        <v>63.400000000000631</v>
      </c>
      <c r="XO51" s="53">
        <f t="shared" si="403"/>
        <v>63.500000000000632</v>
      </c>
      <c r="XP51" s="53">
        <f t="shared" si="403"/>
        <v>63.600000000000634</v>
      </c>
      <c r="XQ51" s="53">
        <f t="shared" si="403"/>
        <v>63.700000000000635</v>
      </c>
      <c r="XR51" s="53">
        <f t="shared" si="403"/>
        <v>63.800000000000637</v>
      </c>
      <c r="XS51" s="53">
        <f t="shared" si="403"/>
        <v>63.900000000000638</v>
      </c>
      <c r="XT51" s="53">
        <f t="shared" si="403"/>
        <v>64.000000000000639</v>
      </c>
      <c r="XU51" s="53">
        <f t="shared" si="403"/>
        <v>64.100000000000634</v>
      </c>
      <c r="XV51" s="53">
        <f t="shared" ref="XV51:AAG51" si="404">XU51+0.1</f>
        <v>64.200000000000628</v>
      </c>
      <c r="XW51" s="53">
        <f t="shared" si="404"/>
        <v>64.300000000000622</v>
      </c>
      <c r="XX51" s="53">
        <f t="shared" si="404"/>
        <v>64.400000000000617</v>
      </c>
      <c r="XY51" s="53">
        <f t="shared" si="404"/>
        <v>64.500000000000611</v>
      </c>
      <c r="XZ51" s="53">
        <f t="shared" si="404"/>
        <v>64.600000000000605</v>
      </c>
      <c r="YA51" s="53">
        <f t="shared" si="404"/>
        <v>64.7000000000006</v>
      </c>
      <c r="YB51" s="53">
        <f t="shared" si="404"/>
        <v>64.800000000000594</v>
      </c>
      <c r="YC51" s="53">
        <f t="shared" si="404"/>
        <v>64.900000000000588</v>
      </c>
      <c r="YD51" s="53">
        <f t="shared" si="404"/>
        <v>65.000000000000583</v>
      </c>
      <c r="YE51" s="53">
        <f t="shared" si="404"/>
        <v>65.100000000000577</v>
      </c>
      <c r="YF51" s="53">
        <f t="shared" si="404"/>
        <v>65.200000000000571</v>
      </c>
      <c r="YG51" s="53">
        <f t="shared" si="404"/>
        <v>65.300000000000566</v>
      </c>
      <c r="YH51" s="53">
        <f t="shared" si="404"/>
        <v>65.40000000000056</v>
      </c>
      <c r="YI51" s="53">
        <f t="shared" si="404"/>
        <v>65.500000000000554</v>
      </c>
      <c r="YJ51" s="53">
        <f t="shared" si="404"/>
        <v>65.600000000000549</v>
      </c>
      <c r="YK51" s="53">
        <f t="shared" si="404"/>
        <v>65.700000000000543</v>
      </c>
      <c r="YL51" s="53">
        <f t="shared" si="404"/>
        <v>65.800000000000537</v>
      </c>
      <c r="YM51" s="53">
        <f t="shared" si="404"/>
        <v>65.900000000000531</v>
      </c>
      <c r="YN51" s="53">
        <f t="shared" si="404"/>
        <v>66.000000000000526</v>
      </c>
      <c r="YO51" s="53">
        <f t="shared" si="404"/>
        <v>66.10000000000052</v>
      </c>
      <c r="YP51" s="53">
        <f t="shared" si="404"/>
        <v>66.200000000000514</v>
      </c>
      <c r="YQ51" s="53">
        <f t="shared" si="404"/>
        <v>66.300000000000509</v>
      </c>
      <c r="YR51" s="53">
        <f t="shared" si="404"/>
        <v>66.400000000000503</v>
      </c>
      <c r="YS51" s="53">
        <f t="shared" si="404"/>
        <v>66.500000000000497</v>
      </c>
      <c r="YT51" s="53">
        <f t="shared" si="404"/>
        <v>66.600000000000492</v>
      </c>
      <c r="YU51" s="53">
        <f t="shared" si="404"/>
        <v>66.700000000000486</v>
      </c>
      <c r="YV51" s="53">
        <f t="shared" si="404"/>
        <v>66.80000000000048</v>
      </c>
      <c r="YW51" s="53">
        <f t="shared" si="404"/>
        <v>66.900000000000475</v>
      </c>
      <c r="YX51" s="53">
        <f t="shared" si="404"/>
        <v>67.000000000000469</v>
      </c>
      <c r="YY51" s="53">
        <f t="shared" si="404"/>
        <v>67.100000000000463</v>
      </c>
      <c r="YZ51" s="53">
        <f t="shared" si="404"/>
        <v>67.200000000000458</v>
      </c>
      <c r="ZA51" s="53">
        <f t="shared" si="404"/>
        <v>67.300000000000452</v>
      </c>
      <c r="ZB51" s="53">
        <f t="shared" si="404"/>
        <v>67.400000000000446</v>
      </c>
      <c r="ZC51" s="53">
        <f t="shared" si="404"/>
        <v>67.500000000000441</v>
      </c>
      <c r="ZD51" s="53">
        <f t="shared" si="404"/>
        <v>67.600000000000435</v>
      </c>
      <c r="ZE51" s="53">
        <f t="shared" si="404"/>
        <v>67.700000000000429</v>
      </c>
      <c r="ZF51" s="53">
        <f t="shared" si="404"/>
        <v>67.800000000000423</v>
      </c>
      <c r="ZG51" s="53">
        <f t="shared" si="404"/>
        <v>67.900000000000418</v>
      </c>
      <c r="ZH51" s="53">
        <f t="shared" si="404"/>
        <v>68.000000000000412</v>
      </c>
      <c r="ZI51" s="53">
        <f t="shared" si="404"/>
        <v>68.100000000000406</v>
      </c>
      <c r="ZJ51" s="53">
        <f t="shared" si="404"/>
        <v>68.200000000000401</v>
      </c>
      <c r="ZK51" s="53">
        <f t="shared" si="404"/>
        <v>68.300000000000395</v>
      </c>
      <c r="ZL51" s="53">
        <f t="shared" si="404"/>
        <v>68.400000000000389</v>
      </c>
      <c r="ZM51" s="53">
        <f t="shared" si="404"/>
        <v>68.500000000000384</v>
      </c>
      <c r="ZN51" s="53">
        <f t="shared" si="404"/>
        <v>68.600000000000378</v>
      </c>
      <c r="ZO51" s="53">
        <f t="shared" si="404"/>
        <v>68.700000000000372</v>
      </c>
      <c r="ZP51" s="53">
        <f t="shared" si="404"/>
        <v>68.800000000000367</v>
      </c>
      <c r="ZQ51" s="53">
        <f t="shared" si="404"/>
        <v>68.900000000000361</v>
      </c>
      <c r="ZR51" s="53">
        <f t="shared" si="404"/>
        <v>69.000000000000355</v>
      </c>
      <c r="ZS51" s="53">
        <f t="shared" si="404"/>
        <v>69.10000000000035</v>
      </c>
      <c r="ZT51" s="53">
        <f t="shared" si="404"/>
        <v>69.200000000000344</v>
      </c>
      <c r="ZU51" s="53">
        <f t="shared" si="404"/>
        <v>69.300000000000338</v>
      </c>
      <c r="ZV51" s="53">
        <f t="shared" si="404"/>
        <v>69.400000000000333</v>
      </c>
      <c r="ZW51" s="53">
        <f t="shared" si="404"/>
        <v>69.500000000000327</v>
      </c>
      <c r="ZX51" s="53">
        <f t="shared" si="404"/>
        <v>69.600000000000321</v>
      </c>
      <c r="ZY51" s="53">
        <f t="shared" si="404"/>
        <v>69.700000000000315</v>
      </c>
      <c r="ZZ51" s="53">
        <f t="shared" si="404"/>
        <v>69.80000000000031</v>
      </c>
      <c r="AAA51" s="53">
        <f t="shared" si="404"/>
        <v>69.900000000000304</v>
      </c>
      <c r="AAB51" s="53">
        <f t="shared" si="404"/>
        <v>70.000000000000298</v>
      </c>
      <c r="AAC51" s="53">
        <f t="shared" si="404"/>
        <v>70.100000000000293</v>
      </c>
      <c r="AAD51" s="53">
        <f t="shared" si="404"/>
        <v>70.200000000000287</v>
      </c>
      <c r="AAE51" s="53">
        <f t="shared" si="404"/>
        <v>70.300000000000281</v>
      </c>
      <c r="AAF51" s="53">
        <f t="shared" si="404"/>
        <v>70.400000000000276</v>
      </c>
      <c r="AAG51" s="53">
        <f t="shared" si="404"/>
        <v>70.50000000000027</v>
      </c>
      <c r="AAH51" s="53">
        <f t="shared" ref="AAH51:ACS51" si="405">AAG51+0.1</f>
        <v>70.600000000000264</v>
      </c>
      <c r="AAI51" s="53">
        <f t="shared" si="405"/>
        <v>70.700000000000259</v>
      </c>
      <c r="AAJ51" s="53">
        <f t="shared" si="405"/>
        <v>70.800000000000253</v>
      </c>
      <c r="AAK51" s="53">
        <f t="shared" si="405"/>
        <v>70.900000000000247</v>
      </c>
      <c r="AAL51" s="53">
        <f t="shared" si="405"/>
        <v>71.000000000000242</v>
      </c>
      <c r="AAM51" s="53">
        <f t="shared" si="405"/>
        <v>71.100000000000236</v>
      </c>
      <c r="AAN51" s="53">
        <f t="shared" si="405"/>
        <v>71.20000000000023</v>
      </c>
      <c r="AAO51" s="53">
        <f t="shared" si="405"/>
        <v>71.300000000000225</v>
      </c>
      <c r="AAP51" s="53">
        <f t="shared" si="405"/>
        <v>71.400000000000219</v>
      </c>
      <c r="AAQ51" s="53">
        <f t="shared" si="405"/>
        <v>71.500000000000213</v>
      </c>
      <c r="AAR51" s="53">
        <f t="shared" si="405"/>
        <v>71.600000000000207</v>
      </c>
      <c r="AAS51" s="53">
        <f t="shared" si="405"/>
        <v>71.700000000000202</v>
      </c>
      <c r="AAT51" s="53">
        <f t="shared" si="405"/>
        <v>71.800000000000196</v>
      </c>
      <c r="AAU51" s="53">
        <f t="shared" si="405"/>
        <v>71.90000000000019</v>
      </c>
      <c r="AAV51" s="53">
        <f t="shared" si="405"/>
        <v>72.000000000000185</v>
      </c>
      <c r="AAW51" s="53">
        <f t="shared" si="405"/>
        <v>72.100000000000179</v>
      </c>
      <c r="AAX51" s="53">
        <f t="shared" si="405"/>
        <v>72.200000000000173</v>
      </c>
      <c r="AAY51" s="53">
        <f t="shared" si="405"/>
        <v>72.300000000000168</v>
      </c>
      <c r="AAZ51" s="53">
        <f t="shared" si="405"/>
        <v>72.400000000000162</v>
      </c>
      <c r="ABA51" s="53">
        <f t="shared" si="405"/>
        <v>72.500000000000156</v>
      </c>
      <c r="ABB51" s="53">
        <f t="shared" si="405"/>
        <v>72.600000000000151</v>
      </c>
      <c r="ABC51" s="53">
        <f t="shared" si="405"/>
        <v>72.700000000000145</v>
      </c>
      <c r="ABD51" s="53">
        <f t="shared" si="405"/>
        <v>72.800000000000139</v>
      </c>
      <c r="ABE51" s="53">
        <f t="shared" si="405"/>
        <v>72.900000000000134</v>
      </c>
      <c r="ABF51" s="53">
        <f t="shared" si="405"/>
        <v>73.000000000000128</v>
      </c>
      <c r="ABG51" s="53">
        <f t="shared" si="405"/>
        <v>73.100000000000122</v>
      </c>
      <c r="ABH51" s="53">
        <f t="shared" si="405"/>
        <v>73.200000000000117</v>
      </c>
      <c r="ABI51" s="53">
        <f t="shared" si="405"/>
        <v>73.300000000000111</v>
      </c>
      <c r="ABJ51" s="53">
        <f t="shared" si="405"/>
        <v>73.400000000000105</v>
      </c>
      <c r="ABK51" s="53">
        <f t="shared" si="405"/>
        <v>73.500000000000099</v>
      </c>
      <c r="ABL51" s="53">
        <f t="shared" si="405"/>
        <v>73.600000000000094</v>
      </c>
      <c r="ABM51" s="53">
        <f t="shared" si="405"/>
        <v>73.700000000000088</v>
      </c>
      <c r="ABN51" s="53">
        <f t="shared" si="405"/>
        <v>73.800000000000082</v>
      </c>
      <c r="ABO51" s="53">
        <f t="shared" si="405"/>
        <v>73.900000000000077</v>
      </c>
      <c r="ABP51" s="53">
        <f t="shared" si="405"/>
        <v>74.000000000000071</v>
      </c>
      <c r="ABQ51" s="53">
        <f t="shared" si="405"/>
        <v>74.100000000000065</v>
      </c>
      <c r="ABR51" s="53">
        <f t="shared" si="405"/>
        <v>74.20000000000006</v>
      </c>
      <c r="ABS51" s="53">
        <f t="shared" si="405"/>
        <v>74.300000000000054</v>
      </c>
      <c r="ABT51" s="53">
        <f t="shared" si="405"/>
        <v>74.400000000000048</v>
      </c>
      <c r="ABU51" s="53">
        <f t="shared" si="405"/>
        <v>74.500000000000043</v>
      </c>
      <c r="ABV51" s="53">
        <f t="shared" si="405"/>
        <v>74.600000000000037</v>
      </c>
      <c r="ABW51" s="53">
        <f t="shared" si="405"/>
        <v>74.700000000000031</v>
      </c>
      <c r="ABX51" s="53">
        <f t="shared" si="405"/>
        <v>74.800000000000026</v>
      </c>
      <c r="ABY51" s="53">
        <f t="shared" si="405"/>
        <v>74.90000000000002</v>
      </c>
      <c r="ABZ51" s="53">
        <f t="shared" si="405"/>
        <v>75.000000000000014</v>
      </c>
      <c r="ACA51" s="53">
        <f t="shared" si="405"/>
        <v>75.100000000000009</v>
      </c>
      <c r="ACB51" s="53">
        <f t="shared" si="405"/>
        <v>75.2</v>
      </c>
      <c r="ACC51" s="53">
        <f t="shared" si="405"/>
        <v>75.3</v>
      </c>
      <c r="ACD51" s="53">
        <f t="shared" si="405"/>
        <v>75.399999999999991</v>
      </c>
      <c r="ACE51" s="53">
        <f t="shared" si="405"/>
        <v>75.499999999999986</v>
      </c>
      <c r="ACF51" s="53">
        <f t="shared" si="405"/>
        <v>75.59999999999998</v>
      </c>
      <c r="ACG51" s="53">
        <f t="shared" si="405"/>
        <v>75.699999999999974</v>
      </c>
      <c r="ACH51" s="53">
        <f t="shared" si="405"/>
        <v>75.799999999999969</v>
      </c>
      <c r="ACI51" s="53">
        <f t="shared" si="405"/>
        <v>75.899999999999963</v>
      </c>
      <c r="ACJ51" s="53">
        <f t="shared" si="405"/>
        <v>75.999999999999957</v>
      </c>
      <c r="ACK51" s="53">
        <f t="shared" si="405"/>
        <v>76.099999999999952</v>
      </c>
      <c r="ACL51" s="53">
        <f t="shared" si="405"/>
        <v>76.199999999999946</v>
      </c>
      <c r="ACM51" s="53">
        <f t="shared" si="405"/>
        <v>76.29999999999994</v>
      </c>
      <c r="ACN51" s="53">
        <f t="shared" si="405"/>
        <v>76.399999999999935</v>
      </c>
      <c r="ACO51" s="53">
        <f t="shared" si="405"/>
        <v>76.499999999999929</v>
      </c>
      <c r="ACP51" s="53">
        <f t="shared" si="405"/>
        <v>76.599999999999923</v>
      </c>
      <c r="ACQ51" s="53">
        <f t="shared" si="405"/>
        <v>76.699999999999918</v>
      </c>
      <c r="ACR51" s="53">
        <f t="shared" si="405"/>
        <v>76.799999999999912</v>
      </c>
      <c r="ACS51" s="53">
        <f t="shared" si="405"/>
        <v>76.899999999999906</v>
      </c>
      <c r="ACT51" s="53">
        <f t="shared" ref="ACT51:AFE51" si="406">ACS51+0.1</f>
        <v>76.999999999999901</v>
      </c>
      <c r="ACU51" s="53">
        <f t="shared" si="406"/>
        <v>77.099999999999895</v>
      </c>
      <c r="ACV51" s="53">
        <f t="shared" si="406"/>
        <v>77.199999999999889</v>
      </c>
      <c r="ACW51" s="53">
        <f t="shared" si="406"/>
        <v>77.299999999999883</v>
      </c>
      <c r="ACX51" s="53">
        <f t="shared" si="406"/>
        <v>77.399999999999878</v>
      </c>
      <c r="ACY51" s="53">
        <f t="shared" si="406"/>
        <v>77.499999999999872</v>
      </c>
      <c r="ACZ51" s="53">
        <f t="shared" si="406"/>
        <v>77.599999999999866</v>
      </c>
      <c r="ADA51" s="53">
        <f t="shared" si="406"/>
        <v>77.699999999999861</v>
      </c>
      <c r="ADB51" s="53">
        <f t="shared" si="406"/>
        <v>77.799999999999855</v>
      </c>
      <c r="ADC51" s="53">
        <f t="shared" si="406"/>
        <v>77.899999999999849</v>
      </c>
      <c r="ADD51" s="53">
        <f t="shared" si="406"/>
        <v>77.999999999999844</v>
      </c>
      <c r="ADE51" s="53">
        <f t="shared" si="406"/>
        <v>78.099999999999838</v>
      </c>
      <c r="ADF51" s="53">
        <f t="shared" si="406"/>
        <v>78.199999999999832</v>
      </c>
      <c r="ADG51" s="53">
        <f t="shared" si="406"/>
        <v>78.299999999999827</v>
      </c>
      <c r="ADH51" s="53">
        <f t="shared" si="406"/>
        <v>78.399999999999821</v>
      </c>
      <c r="ADI51" s="53">
        <f t="shared" si="406"/>
        <v>78.499999999999815</v>
      </c>
      <c r="ADJ51" s="53">
        <f t="shared" si="406"/>
        <v>78.59999999999981</v>
      </c>
      <c r="ADK51" s="53">
        <f t="shared" si="406"/>
        <v>78.699999999999804</v>
      </c>
      <c r="ADL51" s="53">
        <f t="shared" si="406"/>
        <v>78.799999999999798</v>
      </c>
      <c r="ADM51" s="53">
        <f t="shared" si="406"/>
        <v>78.899999999999793</v>
      </c>
      <c r="ADN51" s="53">
        <f t="shared" si="406"/>
        <v>78.999999999999787</v>
      </c>
      <c r="ADO51" s="53">
        <f t="shared" si="406"/>
        <v>79.099999999999781</v>
      </c>
      <c r="ADP51" s="53">
        <f t="shared" si="406"/>
        <v>79.199999999999775</v>
      </c>
      <c r="ADQ51" s="53">
        <f t="shared" si="406"/>
        <v>79.29999999999977</v>
      </c>
      <c r="ADR51" s="53">
        <f t="shared" si="406"/>
        <v>79.399999999999764</v>
      </c>
      <c r="ADS51" s="53">
        <f t="shared" si="406"/>
        <v>79.499999999999758</v>
      </c>
      <c r="ADT51" s="53">
        <f t="shared" si="406"/>
        <v>79.599999999999753</v>
      </c>
      <c r="ADU51" s="53">
        <f t="shared" si="406"/>
        <v>79.699999999999747</v>
      </c>
      <c r="ADV51" s="53">
        <f t="shared" si="406"/>
        <v>79.799999999999741</v>
      </c>
      <c r="ADW51" s="53">
        <f t="shared" si="406"/>
        <v>79.899999999999736</v>
      </c>
      <c r="ADX51" s="53">
        <f t="shared" si="406"/>
        <v>79.99999999999973</v>
      </c>
      <c r="ADY51" s="53">
        <f t="shared" si="406"/>
        <v>80.099999999999724</v>
      </c>
      <c r="ADZ51" s="53">
        <f t="shared" si="406"/>
        <v>80.199999999999719</v>
      </c>
      <c r="AEA51" s="53">
        <f t="shared" si="406"/>
        <v>80.299999999999713</v>
      </c>
      <c r="AEB51" s="53">
        <f t="shared" si="406"/>
        <v>80.399999999999707</v>
      </c>
      <c r="AEC51" s="53">
        <f t="shared" si="406"/>
        <v>80.499999999999702</v>
      </c>
      <c r="AED51" s="53">
        <f t="shared" si="406"/>
        <v>80.599999999999696</v>
      </c>
      <c r="AEE51" s="53">
        <f t="shared" si="406"/>
        <v>80.69999999999969</v>
      </c>
      <c r="AEF51" s="53">
        <f t="shared" si="406"/>
        <v>80.799999999999685</v>
      </c>
      <c r="AEG51" s="53">
        <f t="shared" si="406"/>
        <v>80.899999999999679</v>
      </c>
      <c r="AEH51" s="53">
        <f t="shared" si="406"/>
        <v>80.999999999999673</v>
      </c>
      <c r="AEI51" s="53">
        <f t="shared" si="406"/>
        <v>81.099999999999667</v>
      </c>
      <c r="AEJ51" s="53">
        <f t="shared" si="406"/>
        <v>81.199999999999662</v>
      </c>
      <c r="AEK51" s="53">
        <f t="shared" si="406"/>
        <v>81.299999999999656</v>
      </c>
      <c r="AEL51" s="53">
        <f t="shared" si="406"/>
        <v>81.39999999999965</v>
      </c>
      <c r="AEM51" s="53">
        <f t="shared" si="406"/>
        <v>81.499999999999645</v>
      </c>
      <c r="AEN51" s="53">
        <f t="shared" si="406"/>
        <v>81.599999999999639</v>
      </c>
      <c r="AEO51" s="53">
        <f t="shared" si="406"/>
        <v>81.699999999999633</v>
      </c>
      <c r="AEP51" s="53">
        <f t="shared" si="406"/>
        <v>81.799999999999628</v>
      </c>
      <c r="AEQ51" s="53">
        <f t="shared" si="406"/>
        <v>81.899999999999622</v>
      </c>
      <c r="AER51" s="53">
        <f t="shared" si="406"/>
        <v>81.999999999999616</v>
      </c>
      <c r="AES51" s="53">
        <f t="shared" si="406"/>
        <v>82.099999999999611</v>
      </c>
      <c r="AET51" s="53">
        <f t="shared" si="406"/>
        <v>82.199999999999605</v>
      </c>
      <c r="AEU51" s="53">
        <f t="shared" si="406"/>
        <v>82.299999999999599</v>
      </c>
      <c r="AEV51" s="53">
        <f t="shared" si="406"/>
        <v>82.399999999999594</v>
      </c>
      <c r="AEW51" s="53">
        <f t="shared" si="406"/>
        <v>82.499999999999588</v>
      </c>
      <c r="AEX51" s="53">
        <f t="shared" si="406"/>
        <v>82.599999999999582</v>
      </c>
      <c r="AEY51" s="53">
        <f t="shared" si="406"/>
        <v>82.699999999999577</v>
      </c>
      <c r="AEZ51" s="53">
        <f t="shared" si="406"/>
        <v>82.799999999999571</v>
      </c>
      <c r="AFA51" s="53">
        <f t="shared" si="406"/>
        <v>82.899999999999565</v>
      </c>
      <c r="AFB51" s="53">
        <f t="shared" si="406"/>
        <v>82.999999999999559</v>
      </c>
      <c r="AFC51" s="53">
        <f t="shared" si="406"/>
        <v>83.099999999999554</v>
      </c>
      <c r="AFD51" s="53">
        <f t="shared" si="406"/>
        <v>83.199999999999548</v>
      </c>
      <c r="AFE51" s="53">
        <f t="shared" si="406"/>
        <v>83.299999999999542</v>
      </c>
      <c r="AFF51" s="53">
        <f t="shared" ref="AFF51:AHQ51" si="407">AFE51+0.1</f>
        <v>83.399999999999537</v>
      </c>
      <c r="AFG51" s="53">
        <f t="shared" si="407"/>
        <v>83.499999999999531</v>
      </c>
      <c r="AFH51" s="53">
        <f t="shared" si="407"/>
        <v>83.599999999999525</v>
      </c>
      <c r="AFI51" s="53">
        <f t="shared" si="407"/>
        <v>83.69999999999952</v>
      </c>
      <c r="AFJ51" s="53">
        <f t="shared" si="407"/>
        <v>83.799999999999514</v>
      </c>
      <c r="AFK51" s="53">
        <f t="shared" si="407"/>
        <v>83.899999999999508</v>
      </c>
      <c r="AFL51" s="53">
        <f t="shared" si="407"/>
        <v>83.999999999999503</v>
      </c>
      <c r="AFM51" s="53">
        <f t="shared" si="407"/>
        <v>84.099999999999497</v>
      </c>
      <c r="AFN51" s="53">
        <f t="shared" si="407"/>
        <v>84.199999999999491</v>
      </c>
      <c r="AFO51" s="53">
        <f t="shared" si="407"/>
        <v>84.299999999999486</v>
      </c>
      <c r="AFP51" s="53">
        <f t="shared" si="407"/>
        <v>84.39999999999948</v>
      </c>
      <c r="AFQ51" s="53">
        <f t="shared" si="407"/>
        <v>84.499999999999474</v>
      </c>
      <c r="AFR51" s="53">
        <f t="shared" si="407"/>
        <v>84.599999999999469</v>
      </c>
      <c r="AFS51" s="53">
        <f t="shared" si="407"/>
        <v>84.699999999999463</v>
      </c>
      <c r="AFT51" s="53">
        <f t="shared" si="407"/>
        <v>84.799999999999457</v>
      </c>
      <c r="AFU51" s="53">
        <f t="shared" si="407"/>
        <v>84.899999999999451</v>
      </c>
      <c r="AFV51" s="53">
        <f t="shared" si="407"/>
        <v>84.999999999999446</v>
      </c>
      <c r="AFW51" s="53">
        <f t="shared" si="407"/>
        <v>85.09999999999944</v>
      </c>
      <c r="AFX51" s="53">
        <f t="shared" si="407"/>
        <v>85.199999999999434</v>
      </c>
      <c r="AFY51" s="53">
        <f t="shared" si="407"/>
        <v>85.299999999999429</v>
      </c>
      <c r="AFZ51" s="53">
        <f t="shared" si="407"/>
        <v>85.399999999999423</v>
      </c>
      <c r="AGA51" s="53">
        <f t="shared" si="407"/>
        <v>85.499999999999417</v>
      </c>
      <c r="AGB51" s="53">
        <f t="shared" si="407"/>
        <v>85.599999999999412</v>
      </c>
      <c r="AGC51" s="53">
        <f t="shared" si="407"/>
        <v>85.699999999999406</v>
      </c>
      <c r="AGD51" s="53">
        <f t="shared" si="407"/>
        <v>85.7999999999994</v>
      </c>
      <c r="AGE51" s="53">
        <f t="shared" si="407"/>
        <v>85.899999999999395</v>
      </c>
      <c r="AGF51" s="53">
        <f t="shared" si="407"/>
        <v>85.999999999999389</v>
      </c>
      <c r="AGG51" s="53">
        <f t="shared" si="407"/>
        <v>86.099999999999383</v>
      </c>
      <c r="AGH51" s="53">
        <f t="shared" si="407"/>
        <v>86.199999999999378</v>
      </c>
      <c r="AGI51" s="53">
        <f t="shared" si="407"/>
        <v>86.299999999999372</v>
      </c>
      <c r="AGJ51" s="53">
        <f t="shared" si="407"/>
        <v>86.399999999999366</v>
      </c>
      <c r="AGK51" s="53">
        <f t="shared" si="407"/>
        <v>86.499999999999361</v>
      </c>
      <c r="AGL51" s="53">
        <f t="shared" si="407"/>
        <v>86.599999999999355</v>
      </c>
      <c r="AGM51" s="53">
        <f t="shared" si="407"/>
        <v>86.699999999999349</v>
      </c>
      <c r="AGN51" s="53">
        <f t="shared" si="407"/>
        <v>86.799999999999343</v>
      </c>
      <c r="AGO51" s="53">
        <f t="shared" si="407"/>
        <v>86.899999999999338</v>
      </c>
      <c r="AGP51" s="53">
        <f t="shared" si="407"/>
        <v>86.999999999999332</v>
      </c>
      <c r="AGQ51" s="53">
        <f t="shared" si="407"/>
        <v>87.099999999999326</v>
      </c>
      <c r="AGR51" s="53">
        <f t="shared" si="407"/>
        <v>87.199999999999321</v>
      </c>
      <c r="AGS51" s="53">
        <f t="shared" si="407"/>
        <v>87.299999999999315</v>
      </c>
      <c r="AGT51" s="53">
        <f t="shared" si="407"/>
        <v>87.399999999999309</v>
      </c>
      <c r="AGU51" s="53">
        <f t="shared" si="407"/>
        <v>87.499999999999304</v>
      </c>
      <c r="AGV51" s="53">
        <f t="shared" si="407"/>
        <v>87.599999999999298</v>
      </c>
      <c r="AGW51" s="53">
        <f t="shared" si="407"/>
        <v>87.699999999999292</v>
      </c>
      <c r="AGX51" s="53">
        <f t="shared" si="407"/>
        <v>87.799999999999287</v>
      </c>
      <c r="AGY51" s="53">
        <f t="shared" si="407"/>
        <v>87.899999999999281</v>
      </c>
      <c r="AGZ51" s="53">
        <f t="shared" si="407"/>
        <v>87.999999999999275</v>
      </c>
      <c r="AHA51" s="53">
        <f t="shared" si="407"/>
        <v>88.09999999999927</v>
      </c>
      <c r="AHB51" s="53">
        <f t="shared" si="407"/>
        <v>88.199999999999264</v>
      </c>
      <c r="AHC51" s="53">
        <f t="shared" si="407"/>
        <v>88.299999999999258</v>
      </c>
      <c r="AHD51" s="53">
        <f t="shared" si="407"/>
        <v>88.399999999999253</v>
      </c>
      <c r="AHE51" s="53">
        <f t="shared" si="407"/>
        <v>88.499999999999247</v>
      </c>
      <c r="AHF51" s="53">
        <f t="shared" si="407"/>
        <v>88.599999999999241</v>
      </c>
      <c r="AHG51" s="53">
        <f t="shared" si="407"/>
        <v>88.699999999999235</v>
      </c>
      <c r="AHH51" s="53">
        <f t="shared" si="407"/>
        <v>88.79999999999923</v>
      </c>
      <c r="AHI51" s="53">
        <f t="shared" si="407"/>
        <v>88.899999999999224</v>
      </c>
      <c r="AHJ51" s="53">
        <f t="shared" si="407"/>
        <v>88.999999999999218</v>
      </c>
      <c r="AHK51" s="53">
        <f t="shared" si="407"/>
        <v>89.099999999999213</v>
      </c>
      <c r="AHL51" s="53">
        <f t="shared" si="407"/>
        <v>89.199999999999207</v>
      </c>
      <c r="AHM51" s="53">
        <f t="shared" si="407"/>
        <v>89.299999999999201</v>
      </c>
      <c r="AHN51" s="53">
        <f t="shared" si="407"/>
        <v>89.399999999999196</v>
      </c>
      <c r="AHO51" s="53">
        <f t="shared" si="407"/>
        <v>89.49999999999919</v>
      </c>
      <c r="AHP51" s="53">
        <f t="shared" si="407"/>
        <v>89.599999999999184</v>
      </c>
      <c r="AHQ51" s="53">
        <f t="shared" si="407"/>
        <v>89.699999999999179</v>
      </c>
      <c r="AHR51" s="53">
        <f t="shared" ref="AHR51:AKC51" si="408">AHQ51+0.1</f>
        <v>89.799999999999173</v>
      </c>
      <c r="AHS51" s="53">
        <f t="shared" si="408"/>
        <v>89.899999999999167</v>
      </c>
      <c r="AHT51" s="53">
        <f t="shared" si="408"/>
        <v>89.999999999999162</v>
      </c>
      <c r="AHU51" s="53">
        <f t="shared" si="408"/>
        <v>90.099999999999156</v>
      </c>
      <c r="AHV51" s="53">
        <f t="shared" si="408"/>
        <v>90.19999999999915</v>
      </c>
      <c r="AHW51" s="53">
        <f t="shared" si="408"/>
        <v>90.299999999999145</v>
      </c>
      <c r="AHX51" s="53">
        <f t="shared" si="408"/>
        <v>90.399999999999139</v>
      </c>
      <c r="AHY51" s="53">
        <f t="shared" si="408"/>
        <v>90.499999999999133</v>
      </c>
      <c r="AHZ51" s="53">
        <f t="shared" si="408"/>
        <v>90.599999999999127</v>
      </c>
      <c r="AIA51" s="53">
        <f t="shared" si="408"/>
        <v>90.699999999999122</v>
      </c>
      <c r="AIB51" s="53">
        <f t="shared" si="408"/>
        <v>90.799999999999116</v>
      </c>
      <c r="AIC51" s="53">
        <f t="shared" si="408"/>
        <v>90.89999999999911</v>
      </c>
      <c r="AID51" s="53">
        <f t="shared" si="408"/>
        <v>90.999999999999105</v>
      </c>
      <c r="AIE51" s="53">
        <f t="shared" si="408"/>
        <v>91.099999999999099</v>
      </c>
      <c r="AIF51" s="53">
        <f t="shared" si="408"/>
        <v>91.199999999999093</v>
      </c>
      <c r="AIG51" s="53">
        <f t="shared" si="408"/>
        <v>91.299999999999088</v>
      </c>
      <c r="AIH51" s="53">
        <f t="shared" si="408"/>
        <v>91.399999999999082</v>
      </c>
      <c r="AII51" s="53">
        <f t="shared" si="408"/>
        <v>91.499999999999076</v>
      </c>
      <c r="AIJ51" s="53">
        <f t="shared" si="408"/>
        <v>91.599999999999071</v>
      </c>
      <c r="AIK51" s="53">
        <f t="shared" si="408"/>
        <v>91.699999999999065</v>
      </c>
      <c r="AIL51" s="53">
        <f t="shared" si="408"/>
        <v>91.799999999999059</v>
      </c>
      <c r="AIM51" s="53">
        <f t="shared" si="408"/>
        <v>91.899999999999054</v>
      </c>
      <c r="AIN51" s="53">
        <f t="shared" si="408"/>
        <v>91.999999999999048</v>
      </c>
      <c r="AIO51" s="53">
        <f t="shared" si="408"/>
        <v>92.099999999999042</v>
      </c>
      <c r="AIP51" s="53">
        <f t="shared" si="408"/>
        <v>92.199999999999037</v>
      </c>
      <c r="AIQ51" s="53">
        <f t="shared" si="408"/>
        <v>92.299999999999031</v>
      </c>
      <c r="AIR51" s="53">
        <f t="shared" si="408"/>
        <v>92.399999999999025</v>
      </c>
      <c r="AIS51" s="53">
        <f t="shared" si="408"/>
        <v>92.499999999999019</v>
      </c>
      <c r="AIT51" s="53">
        <f t="shared" si="408"/>
        <v>92.599999999999014</v>
      </c>
      <c r="AIU51" s="53">
        <f t="shared" si="408"/>
        <v>92.699999999999008</v>
      </c>
      <c r="AIV51" s="53">
        <f t="shared" si="408"/>
        <v>92.799999999999002</v>
      </c>
      <c r="AIW51" s="53">
        <f t="shared" si="408"/>
        <v>92.899999999998997</v>
      </c>
      <c r="AIX51" s="53">
        <f t="shared" si="408"/>
        <v>92.999999999998991</v>
      </c>
      <c r="AIY51" s="53">
        <f t="shared" si="408"/>
        <v>93.099999999998985</v>
      </c>
      <c r="AIZ51" s="53">
        <f t="shared" si="408"/>
        <v>93.19999999999898</v>
      </c>
      <c r="AJA51" s="53">
        <f t="shared" si="408"/>
        <v>93.299999999998974</v>
      </c>
      <c r="AJB51" s="53">
        <f t="shared" si="408"/>
        <v>93.399999999998968</v>
      </c>
      <c r="AJC51" s="53">
        <f t="shared" si="408"/>
        <v>93.499999999998963</v>
      </c>
      <c r="AJD51" s="53">
        <f t="shared" si="408"/>
        <v>93.599999999998957</v>
      </c>
      <c r="AJE51" s="53">
        <f t="shared" si="408"/>
        <v>93.699999999998951</v>
      </c>
      <c r="AJF51" s="53">
        <f t="shared" si="408"/>
        <v>93.799999999998946</v>
      </c>
      <c r="AJG51" s="53">
        <f t="shared" si="408"/>
        <v>93.89999999999894</v>
      </c>
      <c r="AJH51" s="53">
        <f t="shared" si="408"/>
        <v>93.999999999998934</v>
      </c>
      <c r="AJI51" s="53">
        <f t="shared" si="408"/>
        <v>94.099999999998929</v>
      </c>
      <c r="AJJ51" s="53">
        <f t="shared" si="408"/>
        <v>94.199999999998923</v>
      </c>
      <c r="AJK51" s="53">
        <f t="shared" si="408"/>
        <v>94.299999999998917</v>
      </c>
      <c r="AJL51" s="53">
        <f t="shared" si="408"/>
        <v>94.399999999998911</v>
      </c>
      <c r="AJM51" s="53">
        <f t="shared" si="408"/>
        <v>94.499999999998906</v>
      </c>
      <c r="AJN51" s="53">
        <f t="shared" si="408"/>
        <v>94.5999999999989</v>
      </c>
      <c r="AJO51" s="53">
        <f t="shared" si="408"/>
        <v>94.699999999998894</v>
      </c>
      <c r="AJP51" s="53">
        <f t="shared" si="408"/>
        <v>94.799999999998889</v>
      </c>
      <c r="AJQ51" s="53">
        <f t="shared" si="408"/>
        <v>94.899999999998883</v>
      </c>
      <c r="AJR51" s="53">
        <f t="shared" si="408"/>
        <v>94.999999999998877</v>
      </c>
      <c r="AJS51" s="53">
        <f t="shared" si="408"/>
        <v>95.099999999998872</v>
      </c>
      <c r="AJT51" s="53">
        <f t="shared" si="408"/>
        <v>95.199999999998866</v>
      </c>
      <c r="AJU51" s="53">
        <f t="shared" si="408"/>
        <v>95.29999999999886</v>
      </c>
      <c r="AJV51" s="53">
        <f t="shared" si="408"/>
        <v>95.399999999998855</v>
      </c>
      <c r="AJW51" s="53">
        <f t="shared" si="408"/>
        <v>95.499999999998849</v>
      </c>
      <c r="AJX51" s="53">
        <f t="shared" si="408"/>
        <v>95.599999999998843</v>
      </c>
      <c r="AJY51" s="53">
        <f t="shared" si="408"/>
        <v>95.699999999998838</v>
      </c>
      <c r="AJZ51" s="53">
        <f t="shared" si="408"/>
        <v>95.799999999998832</v>
      </c>
      <c r="AKA51" s="53">
        <f t="shared" si="408"/>
        <v>95.899999999998826</v>
      </c>
      <c r="AKB51" s="53">
        <f t="shared" si="408"/>
        <v>95.99999999999882</v>
      </c>
      <c r="AKC51" s="53">
        <f t="shared" si="408"/>
        <v>96.099999999998815</v>
      </c>
      <c r="AKD51" s="53">
        <f t="shared" ref="AKD51:AMO51" si="409">AKC51+0.1</f>
        <v>96.199999999998809</v>
      </c>
      <c r="AKE51" s="53">
        <f t="shared" si="409"/>
        <v>96.299999999998803</v>
      </c>
      <c r="AKF51" s="53">
        <f t="shared" si="409"/>
        <v>96.399999999998798</v>
      </c>
      <c r="AKG51" s="53">
        <f t="shared" si="409"/>
        <v>96.499999999998792</v>
      </c>
      <c r="AKH51" s="53">
        <f t="shared" si="409"/>
        <v>96.599999999998786</v>
      </c>
      <c r="AKI51" s="53">
        <f t="shared" si="409"/>
        <v>96.699999999998781</v>
      </c>
      <c r="AKJ51" s="53">
        <f t="shared" si="409"/>
        <v>96.799999999998775</v>
      </c>
      <c r="AKK51" s="53">
        <f t="shared" si="409"/>
        <v>96.899999999998769</v>
      </c>
      <c r="AKL51" s="53">
        <f t="shared" si="409"/>
        <v>96.999999999998764</v>
      </c>
      <c r="AKM51" s="53">
        <f t="shared" si="409"/>
        <v>97.099999999998758</v>
      </c>
      <c r="AKN51" s="53">
        <f t="shared" si="409"/>
        <v>97.199999999998752</v>
      </c>
      <c r="AKO51" s="53">
        <f t="shared" si="409"/>
        <v>97.299999999998747</v>
      </c>
      <c r="AKP51" s="53">
        <f t="shared" si="409"/>
        <v>97.399999999998741</v>
      </c>
      <c r="AKQ51" s="53">
        <f t="shared" si="409"/>
        <v>97.499999999998735</v>
      </c>
      <c r="AKR51" s="53">
        <f t="shared" si="409"/>
        <v>97.59999999999873</v>
      </c>
      <c r="AKS51" s="53">
        <f t="shared" si="409"/>
        <v>97.699999999998724</v>
      </c>
      <c r="AKT51" s="53">
        <f t="shared" si="409"/>
        <v>97.799999999998718</v>
      </c>
      <c r="AKU51" s="53">
        <f t="shared" si="409"/>
        <v>97.899999999998712</v>
      </c>
      <c r="AKV51" s="53">
        <f t="shared" si="409"/>
        <v>97.999999999998707</v>
      </c>
      <c r="AKW51" s="53">
        <f t="shared" si="409"/>
        <v>98.099999999998701</v>
      </c>
      <c r="AKX51" s="53">
        <f t="shared" si="409"/>
        <v>98.199999999998695</v>
      </c>
      <c r="AKY51" s="53">
        <f t="shared" si="409"/>
        <v>98.29999999999869</v>
      </c>
      <c r="AKZ51" s="53">
        <f t="shared" si="409"/>
        <v>98.399999999998684</v>
      </c>
      <c r="ALA51" s="53">
        <f t="shared" si="409"/>
        <v>98.499999999998678</v>
      </c>
      <c r="ALB51" s="53">
        <f t="shared" si="409"/>
        <v>98.599999999998673</v>
      </c>
      <c r="ALC51" s="53">
        <f t="shared" si="409"/>
        <v>98.699999999998667</v>
      </c>
      <c r="ALD51" s="53">
        <f t="shared" si="409"/>
        <v>98.799999999998661</v>
      </c>
      <c r="ALE51" s="53">
        <f t="shared" si="409"/>
        <v>98.899999999998656</v>
      </c>
      <c r="ALF51" s="53">
        <f t="shared" si="409"/>
        <v>98.99999999999865</v>
      </c>
      <c r="ALG51" s="53">
        <f t="shared" si="409"/>
        <v>99.099999999998644</v>
      </c>
      <c r="ALH51" s="53">
        <f t="shared" si="409"/>
        <v>99.199999999998639</v>
      </c>
      <c r="ALI51" s="53">
        <f t="shared" si="409"/>
        <v>99.299999999998633</v>
      </c>
      <c r="ALJ51" s="53">
        <f t="shared" si="409"/>
        <v>99.399999999998627</v>
      </c>
      <c r="ALK51" s="53">
        <f t="shared" si="409"/>
        <v>99.499999999998622</v>
      </c>
      <c r="ALL51" s="53">
        <f t="shared" si="409"/>
        <v>99.599999999998616</v>
      </c>
      <c r="ALM51" s="53">
        <f t="shared" si="409"/>
        <v>99.69999999999861</v>
      </c>
      <c r="ALN51" s="53">
        <f t="shared" si="409"/>
        <v>99.799999999998604</v>
      </c>
      <c r="ALO51" s="53">
        <f t="shared" si="409"/>
        <v>99.899999999998599</v>
      </c>
      <c r="ALP51" s="53">
        <f t="shared" si="409"/>
        <v>99.999999999998593</v>
      </c>
      <c r="ALQ51" s="53">
        <f t="shared" si="409"/>
        <v>100.09999999999859</v>
      </c>
      <c r="ALR51" s="53">
        <f t="shared" si="409"/>
        <v>100.19999999999858</v>
      </c>
      <c r="ALS51" s="53">
        <f t="shared" si="409"/>
        <v>100.29999999999858</v>
      </c>
      <c r="ALT51" s="53">
        <f t="shared" si="409"/>
        <v>100.39999999999857</v>
      </c>
      <c r="ALU51" s="53">
        <f t="shared" si="409"/>
        <v>100.49999999999856</v>
      </c>
      <c r="ALV51" s="53">
        <f t="shared" si="409"/>
        <v>100.59999999999856</v>
      </c>
      <c r="ALW51" s="53">
        <f t="shared" si="409"/>
        <v>100.69999999999855</v>
      </c>
      <c r="ALX51" s="53">
        <f t="shared" si="409"/>
        <v>100.79999999999855</v>
      </c>
      <c r="ALY51" s="53">
        <f t="shared" si="409"/>
        <v>100.89999999999854</v>
      </c>
      <c r="ALZ51" s="53">
        <f t="shared" si="409"/>
        <v>100.99999999999854</v>
      </c>
      <c r="AMA51" s="53">
        <f t="shared" si="409"/>
        <v>101.09999999999853</v>
      </c>
      <c r="AMB51" s="53">
        <f t="shared" si="409"/>
        <v>101.19999999999852</v>
      </c>
      <c r="AMC51" s="53">
        <f t="shared" si="409"/>
        <v>101.29999999999852</v>
      </c>
      <c r="AMD51" s="53">
        <f t="shared" si="409"/>
        <v>101.39999999999851</v>
      </c>
      <c r="AME51" s="53">
        <f t="shared" si="409"/>
        <v>101.49999999999851</v>
      </c>
      <c r="AMF51" s="53">
        <f t="shared" si="409"/>
        <v>101.5999999999985</v>
      </c>
      <c r="AMG51" s="53">
        <f t="shared" si="409"/>
        <v>101.6999999999985</v>
      </c>
      <c r="AMH51" s="53">
        <f t="shared" si="409"/>
        <v>101.79999999999849</v>
      </c>
      <c r="AMI51" s="53">
        <f t="shared" si="409"/>
        <v>101.89999999999849</v>
      </c>
      <c r="AMJ51" s="53">
        <f t="shared" si="409"/>
        <v>101.99999999999848</v>
      </c>
      <c r="AMK51" s="53">
        <f t="shared" si="409"/>
        <v>102.09999999999847</v>
      </c>
      <c r="AML51" s="53">
        <f t="shared" si="409"/>
        <v>102.19999999999847</v>
      </c>
      <c r="AMM51" s="53">
        <f t="shared" si="409"/>
        <v>102.29999999999846</v>
      </c>
      <c r="AMN51" s="53">
        <f t="shared" si="409"/>
        <v>102.39999999999846</v>
      </c>
      <c r="AMO51" s="53">
        <f t="shared" si="409"/>
        <v>102.49999999999845</v>
      </c>
      <c r="AMP51" s="53">
        <f t="shared" ref="AMP51:APA51" si="410">AMO51+0.1</f>
        <v>102.59999999999845</v>
      </c>
      <c r="AMQ51" s="53">
        <f t="shared" si="410"/>
        <v>102.69999999999844</v>
      </c>
      <c r="AMR51" s="53">
        <f t="shared" si="410"/>
        <v>102.79999999999843</v>
      </c>
      <c r="AMS51" s="53">
        <f t="shared" si="410"/>
        <v>102.89999999999843</v>
      </c>
      <c r="AMT51" s="53">
        <f t="shared" si="410"/>
        <v>102.99999999999842</v>
      </c>
      <c r="AMU51" s="53">
        <f t="shared" si="410"/>
        <v>103.09999999999842</v>
      </c>
      <c r="AMV51" s="53">
        <f t="shared" si="410"/>
        <v>103.19999999999841</v>
      </c>
      <c r="AMW51" s="53">
        <f t="shared" si="410"/>
        <v>103.29999999999841</v>
      </c>
      <c r="AMX51" s="53">
        <f t="shared" si="410"/>
        <v>103.3999999999984</v>
      </c>
      <c r="AMY51" s="53">
        <f t="shared" si="410"/>
        <v>103.49999999999839</v>
      </c>
      <c r="AMZ51" s="53">
        <f t="shared" si="410"/>
        <v>103.59999999999839</v>
      </c>
      <c r="ANA51" s="53">
        <f t="shared" si="410"/>
        <v>103.69999999999838</v>
      </c>
      <c r="ANB51" s="53">
        <f t="shared" si="410"/>
        <v>103.79999999999838</v>
      </c>
      <c r="ANC51" s="53">
        <f t="shared" si="410"/>
        <v>103.89999999999837</v>
      </c>
      <c r="AND51" s="53">
        <f t="shared" si="410"/>
        <v>103.99999999999837</v>
      </c>
      <c r="ANE51" s="53">
        <f t="shared" si="410"/>
        <v>104.09999999999836</v>
      </c>
      <c r="ANF51" s="53">
        <f t="shared" si="410"/>
        <v>104.19999999999835</v>
      </c>
      <c r="ANG51" s="53">
        <f t="shared" si="410"/>
        <v>104.29999999999835</v>
      </c>
      <c r="ANH51" s="53">
        <f t="shared" si="410"/>
        <v>104.39999999999834</v>
      </c>
      <c r="ANI51" s="53">
        <f t="shared" si="410"/>
        <v>104.49999999999834</v>
      </c>
      <c r="ANJ51" s="53">
        <f t="shared" si="410"/>
        <v>104.59999999999833</v>
      </c>
      <c r="ANK51" s="53">
        <f t="shared" si="410"/>
        <v>104.69999999999833</v>
      </c>
      <c r="ANL51" s="53">
        <f t="shared" si="410"/>
        <v>104.79999999999832</v>
      </c>
      <c r="ANM51" s="53">
        <f t="shared" si="410"/>
        <v>104.89999999999831</v>
      </c>
      <c r="ANN51" s="53">
        <f t="shared" si="410"/>
        <v>104.99999999999831</v>
      </c>
      <c r="ANO51" s="53">
        <f t="shared" si="410"/>
        <v>105.0999999999983</v>
      </c>
      <c r="ANP51" s="53">
        <f t="shared" si="410"/>
        <v>105.1999999999983</v>
      </c>
      <c r="ANQ51" s="53">
        <f t="shared" si="410"/>
        <v>105.29999999999829</v>
      </c>
      <c r="ANR51" s="53">
        <f t="shared" si="410"/>
        <v>105.39999999999829</v>
      </c>
      <c r="ANS51" s="53">
        <f t="shared" si="410"/>
        <v>105.49999999999828</v>
      </c>
      <c r="ANT51" s="53">
        <f t="shared" si="410"/>
        <v>105.59999999999827</v>
      </c>
      <c r="ANU51" s="53">
        <f t="shared" si="410"/>
        <v>105.69999999999827</v>
      </c>
      <c r="ANV51" s="53">
        <f t="shared" si="410"/>
        <v>105.79999999999826</v>
      </c>
      <c r="ANW51" s="53">
        <f t="shared" si="410"/>
        <v>105.89999999999826</v>
      </c>
      <c r="ANX51" s="53">
        <f t="shared" si="410"/>
        <v>105.99999999999825</v>
      </c>
      <c r="ANY51" s="53">
        <f t="shared" si="410"/>
        <v>106.09999999999825</v>
      </c>
      <c r="ANZ51" s="53">
        <f t="shared" si="410"/>
        <v>106.19999999999824</v>
      </c>
      <c r="AOA51" s="53">
        <f t="shared" si="410"/>
        <v>106.29999999999824</v>
      </c>
      <c r="AOB51" s="53">
        <f t="shared" si="410"/>
        <v>106.39999999999823</v>
      </c>
      <c r="AOC51" s="53">
        <f t="shared" si="410"/>
        <v>106.49999999999822</v>
      </c>
      <c r="AOD51" s="53">
        <f t="shared" si="410"/>
        <v>106.59999999999822</v>
      </c>
      <c r="AOE51" s="53">
        <f t="shared" si="410"/>
        <v>106.69999999999821</v>
      </c>
      <c r="AOF51" s="53">
        <f t="shared" si="410"/>
        <v>106.79999999999821</v>
      </c>
      <c r="AOG51" s="53">
        <f t="shared" si="410"/>
        <v>106.8999999999982</v>
      </c>
      <c r="AOH51" s="53">
        <f t="shared" si="410"/>
        <v>106.9999999999982</v>
      </c>
      <c r="AOI51" s="53">
        <f t="shared" si="410"/>
        <v>107.09999999999819</v>
      </c>
      <c r="AOJ51" s="53">
        <f t="shared" si="410"/>
        <v>107.19999999999818</v>
      </c>
      <c r="AOK51" s="53">
        <f t="shared" si="410"/>
        <v>107.29999999999818</v>
      </c>
      <c r="AOL51" s="53">
        <f t="shared" si="410"/>
        <v>107.39999999999817</v>
      </c>
      <c r="AOM51" s="53">
        <f t="shared" si="410"/>
        <v>107.49999999999817</v>
      </c>
      <c r="AON51" s="53">
        <f t="shared" si="410"/>
        <v>107.59999999999816</v>
      </c>
      <c r="AOO51" s="53">
        <f t="shared" si="410"/>
        <v>107.69999999999816</v>
      </c>
      <c r="AOP51" s="53">
        <f t="shared" si="410"/>
        <v>107.79999999999815</v>
      </c>
      <c r="AOQ51" s="53">
        <f t="shared" si="410"/>
        <v>107.89999999999814</v>
      </c>
      <c r="AOR51" s="53">
        <f t="shared" si="410"/>
        <v>107.99999999999814</v>
      </c>
      <c r="AOS51" s="53">
        <f t="shared" si="410"/>
        <v>108.09999999999813</v>
      </c>
      <c r="AOT51" s="53">
        <f t="shared" si="410"/>
        <v>108.19999999999813</v>
      </c>
      <c r="AOU51" s="53">
        <f t="shared" si="410"/>
        <v>108.29999999999812</v>
      </c>
      <c r="AOV51" s="53">
        <f t="shared" si="410"/>
        <v>108.39999999999812</v>
      </c>
      <c r="AOW51" s="53">
        <f t="shared" si="410"/>
        <v>108.49999999999811</v>
      </c>
      <c r="AOX51" s="53">
        <f t="shared" si="410"/>
        <v>108.5999999999981</v>
      </c>
      <c r="AOY51" s="53">
        <f t="shared" si="410"/>
        <v>108.6999999999981</v>
      </c>
      <c r="AOZ51" s="53">
        <f t="shared" si="410"/>
        <v>108.79999999999809</v>
      </c>
      <c r="APA51" s="53">
        <f t="shared" si="410"/>
        <v>108.89999999999809</v>
      </c>
      <c r="APB51" s="53">
        <f t="shared" ref="APB51:ARM51" si="411">APA51+0.1</f>
        <v>108.99999999999808</v>
      </c>
      <c r="APC51" s="53">
        <f t="shared" si="411"/>
        <v>109.09999999999808</v>
      </c>
      <c r="APD51" s="53">
        <f t="shared" si="411"/>
        <v>109.19999999999807</v>
      </c>
      <c r="APE51" s="53">
        <f t="shared" si="411"/>
        <v>109.29999999999806</v>
      </c>
      <c r="APF51" s="53">
        <f t="shared" si="411"/>
        <v>109.39999999999806</v>
      </c>
      <c r="APG51" s="53">
        <f t="shared" si="411"/>
        <v>109.49999999999805</v>
      </c>
      <c r="APH51" s="53">
        <f t="shared" si="411"/>
        <v>109.59999999999805</v>
      </c>
      <c r="API51" s="53">
        <f t="shared" si="411"/>
        <v>109.69999999999804</v>
      </c>
      <c r="APJ51" s="53">
        <f t="shared" si="411"/>
        <v>109.79999999999804</v>
      </c>
      <c r="APK51" s="53">
        <f t="shared" si="411"/>
        <v>109.89999999999803</v>
      </c>
      <c r="APL51" s="53">
        <f t="shared" si="411"/>
        <v>109.99999999999802</v>
      </c>
      <c r="APM51" s="53">
        <f t="shared" si="411"/>
        <v>110.09999999999802</v>
      </c>
      <c r="APN51" s="53">
        <f t="shared" si="411"/>
        <v>110.19999999999801</v>
      </c>
      <c r="APO51" s="53">
        <f t="shared" si="411"/>
        <v>110.29999999999801</v>
      </c>
      <c r="APP51" s="53">
        <f t="shared" si="411"/>
        <v>110.399999999998</v>
      </c>
      <c r="APQ51" s="53">
        <f t="shared" si="411"/>
        <v>110.499999999998</v>
      </c>
      <c r="APR51" s="53">
        <f t="shared" si="411"/>
        <v>110.59999999999799</v>
      </c>
      <c r="APS51" s="53">
        <f t="shared" si="411"/>
        <v>110.69999999999798</v>
      </c>
      <c r="APT51" s="53">
        <f t="shared" si="411"/>
        <v>110.79999999999798</v>
      </c>
      <c r="APU51" s="53">
        <f t="shared" si="411"/>
        <v>110.89999999999797</v>
      </c>
      <c r="APV51" s="53">
        <f t="shared" si="411"/>
        <v>110.99999999999797</v>
      </c>
      <c r="APW51" s="53">
        <f t="shared" si="411"/>
        <v>111.09999999999796</v>
      </c>
      <c r="APX51" s="53">
        <f t="shared" si="411"/>
        <v>111.19999999999796</v>
      </c>
      <c r="APY51" s="53">
        <f t="shared" si="411"/>
        <v>111.29999999999795</v>
      </c>
      <c r="APZ51" s="53">
        <f t="shared" si="411"/>
        <v>111.39999999999795</v>
      </c>
      <c r="AQA51" s="53">
        <f t="shared" si="411"/>
        <v>111.49999999999794</v>
      </c>
      <c r="AQB51" s="53">
        <f t="shared" si="411"/>
        <v>111.59999999999793</v>
      </c>
      <c r="AQC51" s="53">
        <f t="shared" si="411"/>
        <v>111.69999999999793</v>
      </c>
      <c r="AQD51" s="53">
        <f t="shared" si="411"/>
        <v>111.79999999999792</v>
      </c>
      <c r="AQE51" s="53">
        <f t="shared" si="411"/>
        <v>111.89999999999792</v>
      </c>
      <c r="AQF51" s="53">
        <f t="shared" si="411"/>
        <v>111.99999999999791</v>
      </c>
      <c r="AQG51" s="53">
        <f t="shared" si="411"/>
        <v>112.09999999999791</v>
      </c>
      <c r="AQH51" s="53">
        <f t="shared" si="411"/>
        <v>112.1999999999979</v>
      </c>
      <c r="AQI51" s="53">
        <f t="shared" si="411"/>
        <v>112.29999999999789</v>
      </c>
      <c r="AQJ51" s="53">
        <f t="shared" si="411"/>
        <v>112.39999999999789</v>
      </c>
      <c r="AQK51" s="53">
        <f t="shared" si="411"/>
        <v>112.49999999999788</v>
      </c>
      <c r="AQL51" s="53">
        <f t="shared" si="411"/>
        <v>112.59999999999788</v>
      </c>
      <c r="AQM51" s="53">
        <f t="shared" si="411"/>
        <v>112.69999999999787</v>
      </c>
      <c r="AQN51" s="53">
        <f t="shared" si="411"/>
        <v>112.79999999999787</v>
      </c>
      <c r="AQO51" s="53">
        <f t="shared" si="411"/>
        <v>112.89999999999786</v>
      </c>
      <c r="AQP51" s="53">
        <f t="shared" si="411"/>
        <v>112.99999999999785</v>
      </c>
      <c r="AQQ51" s="53">
        <f t="shared" si="411"/>
        <v>113.09999999999785</v>
      </c>
      <c r="AQR51" s="53">
        <f t="shared" si="411"/>
        <v>113.19999999999784</v>
      </c>
      <c r="AQS51" s="53">
        <f t="shared" si="411"/>
        <v>113.29999999999784</v>
      </c>
      <c r="AQT51" s="53">
        <f t="shared" si="411"/>
        <v>113.39999999999783</v>
      </c>
      <c r="AQU51" s="53">
        <f t="shared" si="411"/>
        <v>113.49999999999783</v>
      </c>
      <c r="AQV51" s="53">
        <f t="shared" si="411"/>
        <v>113.59999999999782</v>
      </c>
      <c r="AQW51" s="53">
        <f t="shared" si="411"/>
        <v>113.69999999999781</v>
      </c>
      <c r="AQX51" s="53">
        <f t="shared" si="411"/>
        <v>113.79999999999781</v>
      </c>
      <c r="AQY51" s="53">
        <f t="shared" si="411"/>
        <v>113.8999999999978</v>
      </c>
      <c r="AQZ51" s="53">
        <f t="shared" si="411"/>
        <v>113.9999999999978</v>
      </c>
      <c r="ARA51" s="53">
        <f t="shared" si="411"/>
        <v>114.09999999999779</v>
      </c>
      <c r="ARB51" s="53">
        <f t="shared" si="411"/>
        <v>114.19999999999779</v>
      </c>
      <c r="ARC51" s="53">
        <f t="shared" si="411"/>
        <v>114.29999999999778</v>
      </c>
      <c r="ARD51" s="53">
        <f t="shared" si="411"/>
        <v>114.39999999999777</v>
      </c>
      <c r="ARE51" s="53">
        <f t="shared" si="411"/>
        <v>114.49999999999777</v>
      </c>
      <c r="ARF51" s="53">
        <f t="shared" si="411"/>
        <v>114.59999999999776</v>
      </c>
      <c r="ARG51" s="53">
        <f t="shared" si="411"/>
        <v>114.69999999999776</v>
      </c>
      <c r="ARH51" s="53">
        <f t="shared" si="411"/>
        <v>114.79999999999775</v>
      </c>
      <c r="ARI51" s="53">
        <f t="shared" si="411"/>
        <v>114.89999999999775</v>
      </c>
      <c r="ARJ51" s="53">
        <f t="shared" si="411"/>
        <v>114.99999999999774</v>
      </c>
      <c r="ARK51" s="53">
        <f t="shared" si="411"/>
        <v>115.09999999999773</v>
      </c>
      <c r="ARL51" s="53">
        <f t="shared" si="411"/>
        <v>115.19999999999773</v>
      </c>
      <c r="ARM51" s="53">
        <f t="shared" si="411"/>
        <v>115.29999999999772</v>
      </c>
      <c r="ARN51" s="53">
        <f t="shared" ref="ARN51:ATY51" si="412">ARM51+0.1</f>
        <v>115.39999999999772</v>
      </c>
      <c r="ARO51" s="53">
        <f t="shared" si="412"/>
        <v>115.49999999999771</v>
      </c>
      <c r="ARP51" s="53">
        <f t="shared" si="412"/>
        <v>115.59999999999771</v>
      </c>
      <c r="ARQ51" s="53">
        <f t="shared" si="412"/>
        <v>115.6999999999977</v>
      </c>
      <c r="ARR51" s="53">
        <f t="shared" si="412"/>
        <v>115.79999999999769</v>
      </c>
      <c r="ARS51" s="53">
        <f t="shared" si="412"/>
        <v>115.89999999999769</v>
      </c>
      <c r="ART51" s="53">
        <f t="shared" si="412"/>
        <v>115.99999999999768</v>
      </c>
      <c r="ARU51" s="53">
        <f t="shared" si="412"/>
        <v>116.09999999999768</v>
      </c>
      <c r="ARV51" s="53">
        <f t="shared" si="412"/>
        <v>116.19999999999767</v>
      </c>
      <c r="ARW51" s="53">
        <f t="shared" si="412"/>
        <v>116.29999999999767</v>
      </c>
      <c r="ARX51" s="53">
        <f t="shared" si="412"/>
        <v>116.39999999999766</v>
      </c>
      <c r="ARY51" s="53">
        <f t="shared" si="412"/>
        <v>116.49999999999766</v>
      </c>
      <c r="ARZ51" s="53">
        <f t="shared" si="412"/>
        <v>116.59999999999765</v>
      </c>
      <c r="ASA51" s="53">
        <f t="shared" si="412"/>
        <v>116.69999999999764</v>
      </c>
      <c r="ASB51" s="53">
        <f t="shared" si="412"/>
        <v>116.79999999999764</v>
      </c>
      <c r="ASC51" s="53">
        <f t="shared" si="412"/>
        <v>116.89999999999763</v>
      </c>
      <c r="ASD51" s="53">
        <f t="shared" si="412"/>
        <v>116.99999999999763</v>
      </c>
      <c r="ASE51" s="53">
        <f t="shared" si="412"/>
        <v>117.09999999999762</v>
      </c>
      <c r="ASF51" s="53">
        <f t="shared" si="412"/>
        <v>117.19999999999762</v>
      </c>
      <c r="ASG51" s="53">
        <f t="shared" si="412"/>
        <v>117.29999999999761</v>
      </c>
      <c r="ASH51" s="53">
        <f t="shared" si="412"/>
        <v>117.3999999999976</v>
      </c>
      <c r="ASI51" s="53">
        <f t="shared" si="412"/>
        <v>117.4999999999976</v>
      </c>
      <c r="ASJ51" s="53">
        <f t="shared" si="412"/>
        <v>117.59999999999759</v>
      </c>
      <c r="ASK51" s="53">
        <f t="shared" si="412"/>
        <v>117.69999999999759</v>
      </c>
      <c r="ASL51" s="53">
        <f t="shared" si="412"/>
        <v>117.79999999999758</v>
      </c>
      <c r="ASM51" s="53">
        <f t="shared" si="412"/>
        <v>117.89999999999758</v>
      </c>
      <c r="ASN51" s="53">
        <f t="shared" si="412"/>
        <v>117.99999999999757</v>
      </c>
      <c r="ASO51" s="53">
        <f t="shared" si="412"/>
        <v>118.09999999999756</v>
      </c>
      <c r="ASP51" s="53">
        <f t="shared" si="412"/>
        <v>118.19999999999756</v>
      </c>
      <c r="ASQ51" s="53">
        <f t="shared" si="412"/>
        <v>118.29999999999755</v>
      </c>
      <c r="ASR51" s="53">
        <f t="shared" si="412"/>
        <v>118.39999999999755</v>
      </c>
      <c r="ASS51" s="53">
        <f t="shared" si="412"/>
        <v>118.49999999999754</v>
      </c>
      <c r="AST51" s="53">
        <f t="shared" si="412"/>
        <v>118.59999999999754</v>
      </c>
      <c r="ASU51" s="53">
        <f t="shared" si="412"/>
        <v>118.69999999999753</v>
      </c>
      <c r="ASV51" s="53">
        <f t="shared" si="412"/>
        <v>118.79999999999752</v>
      </c>
      <c r="ASW51" s="53">
        <f t="shared" si="412"/>
        <v>118.89999999999752</v>
      </c>
      <c r="ASX51" s="53">
        <f t="shared" si="412"/>
        <v>118.99999999999751</v>
      </c>
      <c r="ASY51" s="53">
        <f t="shared" si="412"/>
        <v>119.09999999999751</v>
      </c>
      <c r="ASZ51" s="53">
        <f t="shared" si="412"/>
        <v>119.1999999999975</v>
      </c>
      <c r="ATA51" s="53">
        <f t="shared" si="412"/>
        <v>119.2999999999975</v>
      </c>
      <c r="ATB51" s="53">
        <f t="shared" si="412"/>
        <v>119.39999999999749</v>
      </c>
      <c r="ATC51" s="53">
        <f t="shared" si="412"/>
        <v>119.49999999999748</v>
      </c>
      <c r="ATD51" s="53">
        <f t="shared" si="412"/>
        <v>119.59999999999748</v>
      </c>
      <c r="ATE51" s="53">
        <f t="shared" si="412"/>
        <v>119.69999999999747</v>
      </c>
      <c r="ATF51" s="53">
        <f t="shared" si="412"/>
        <v>119.79999999999747</v>
      </c>
      <c r="ATG51" s="53">
        <f t="shared" si="412"/>
        <v>119.89999999999746</v>
      </c>
      <c r="ATH51" s="53">
        <f t="shared" si="412"/>
        <v>119.99999999999746</v>
      </c>
      <c r="ATI51" s="53">
        <f t="shared" si="412"/>
        <v>120.09999999999745</v>
      </c>
      <c r="ATJ51" s="53">
        <f t="shared" si="412"/>
        <v>120.19999999999744</v>
      </c>
      <c r="ATK51" s="53">
        <f t="shared" si="412"/>
        <v>120.29999999999744</v>
      </c>
      <c r="ATL51" s="53">
        <f t="shared" si="412"/>
        <v>120.39999999999743</v>
      </c>
      <c r="ATM51" s="53">
        <f t="shared" si="412"/>
        <v>120.49999999999743</v>
      </c>
      <c r="ATN51" s="53">
        <f t="shared" si="412"/>
        <v>120.59999999999742</v>
      </c>
      <c r="ATO51" s="53">
        <f t="shared" si="412"/>
        <v>120.69999999999742</v>
      </c>
      <c r="ATP51" s="53">
        <f t="shared" si="412"/>
        <v>120.79999999999741</v>
      </c>
      <c r="ATQ51" s="53">
        <f t="shared" si="412"/>
        <v>120.89999999999741</v>
      </c>
      <c r="ATR51" s="53">
        <f t="shared" si="412"/>
        <v>120.9999999999974</v>
      </c>
      <c r="ATS51" s="53">
        <f t="shared" si="412"/>
        <v>121.09999999999739</v>
      </c>
      <c r="ATT51" s="53">
        <f t="shared" si="412"/>
        <v>121.19999999999739</v>
      </c>
      <c r="ATU51" s="53">
        <f t="shared" si="412"/>
        <v>121.29999999999738</v>
      </c>
      <c r="ATV51" s="53">
        <f t="shared" si="412"/>
        <v>121.39999999999738</v>
      </c>
      <c r="ATW51" s="53">
        <f t="shared" si="412"/>
        <v>121.49999999999737</v>
      </c>
      <c r="ATX51" s="53">
        <f t="shared" si="412"/>
        <v>121.59999999999737</v>
      </c>
      <c r="ATY51" s="53">
        <f t="shared" si="412"/>
        <v>121.69999999999736</v>
      </c>
      <c r="ATZ51" s="53">
        <f t="shared" ref="ATZ51:AWK51" si="413">ATY51+0.1</f>
        <v>121.79999999999735</v>
      </c>
      <c r="AUA51" s="53">
        <f t="shared" si="413"/>
        <v>121.89999999999735</v>
      </c>
      <c r="AUB51" s="53">
        <f t="shared" si="413"/>
        <v>121.99999999999734</v>
      </c>
      <c r="AUC51" s="53">
        <f t="shared" si="413"/>
        <v>122.09999999999734</v>
      </c>
      <c r="AUD51" s="53">
        <f t="shared" si="413"/>
        <v>122.19999999999733</v>
      </c>
      <c r="AUE51" s="53">
        <f t="shared" si="413"/>
        <v>122.29999999999733</v>
      </c>
      <c r="AUF51" s="53">
        <f t="shared" si="413"/>
        <v>122.39999999999732</v>
      </c>
      <c r="AUG51" s="53">
        <f t="shared" si="413"/>
        <v>122.49999999999731</v>
      </c>
      <c r="AUH51" s="53">
        <f t="shared" si="413"/>
        <v>122.59999999999731</v>
      </c>
      <c r="AUI51" s="53">
        <f t="shared" si="413"/>
        <v>122.6999999999973</v>
      </c>
      <c r="AUJ51" s="53">
        <f t="shared" si="413"/>
        <v>122.7999999999973</v>
      </c>
      <c r="AUK51" s="53">
        <f t="shared" si="413"/>
        <v>122.89999999999729</v>
      </c>
      <c r="AUL51" s="53">
        <f t="shared" si="413"/>
        <v>122.99999999999729</v>
      </c>
      <c r="AUM51" s="53">
        <f t="shared" si="413"/>
        <v>123.09999999999728</v>
      </c>
      <c r="AUN51" s="53">
        <f t="shared" si="413"/>
        <v>123.19999999999727</v>
      </c>
      <c r="AUO51" s="53">
        <f t="shared" si="413"/>
        <v>123.29999999999727</v>
      </c>
      <c r="AUP51" s="53">
        <f t="shared" si="413"/>
        <v>123.39999999999726</v>
      </c>
      <c r="AUQ51" s="53">
        <f t="shared" si="413"/>
        <v>123.49999999999726</v>
      </c>
      <c r="AUR51" s="53">
        <f t="shared" si="413"/>
        <v>123.59999999999725</v>
      </c>
      <c r="AUS51" s="53">
        <f t="shared" si="413"/>
        <v>123.69999999999725</v>
      </c>
      <c r="AUT51" s="53">
        <f t="shared" si="413"/>
        <v>123.79999999999724</v>
      </c>
      <c r="AUU51" s="53">
        <f t="shared" si="413"/>
        <v>123.89999999999723</v>
      </c>
      <c r="AUV51" s="53">
        <f t="shared" si="413"/>
        <v>123.99999999999723</v>
      </c>
      <c r="AUW51" s="53">
        <f t="shared" si="413"/>
        <v>124.09999999999722</v>
      </c>
      <c r="AUX51" s="53">
        <f t="shared" si="413"/>
        <v>124.19999999999722</v>
      </c>
      <c r="AUY51" s="53">
        <f t="shared" si="413"/>
        <v>124.29999999999721</v>
      </c>
      <c r="AUZ51" s="53">
        <f t="shared" si="413"/>
        <v>124.39999999999721</v>
      </c>
      <c r="AVA51" s="53">
        <f t="shared" si="413"/>
        <v>124.4999999999972</v>
      </c>
      <c r="AVB51" s="53">
        <f t="shared" si="413"/>
        <v>124.59999999999719</v>
      </c>
      <c r="AVC51" s="53">
        <f t="shared" si="413"/>
        <v>124.69999999999719</v>
      </c>
      <c r="AVD51" s="53">
        <f t="shared" si="413"/>
        <v>124.79999999999718</v>
      </c>
      <c r="AVE51" s="53">
        <f t="shared" si="413"/>
        <v>124.89999999999718</v>
      </c>
      <c r="AVF51" s="53">
        <f t="shared" si="413"/>
        <v>124.99999999999717</v>
      </c>
      <c r="AVG51" s="53">
        <f t="shared" si="413"/>
        <v>125.09999999999717</v>
      </c>
      <c r="AVH51" s="53">
        <f t="shared" si="413"/>
        <v>125.19999999999716</v>
      </c>
      <c r="AVI51" s="53">
        <f t="shared" si="413"/>
        <v>125.29999999999715</v>
      </c>
      <c r="AVJ51" s="53">
        <f t="shared" si="413"/>
        <v>125.39999999999715</v>
      </c>
      <c r="AVK51" s="53">
        <f t="shared" si="413"/>
        <v>125.49999999999714</v>
      </c>
      <c r="AVL51" s="53">
        <f t="shared" si="413"/>
        <v>125.59999999999714</v>
      </c>
      <c r="AVM51" s="53">
        <f t="shared" si="413"/>
        <v>125.69999999999713</v>
      </c>
      <c r="AVN51" s="53">
        <f t="shared" si="413"/>
        <v>125.79999999999713</v>
      </c>
      <c r="AVO51" s="53">
        <f t="shared" si="413"/>
        <v>125.89999999999712</v>
      </c>
      <c r="AVP51" s="53">
        <f t="shared" si="413"/>
        <v>125.99999999999712</v>
      </c>
      <c r="AVQ51" s="53">
        <f t="shared" si="413"/>
        <v>126.09999999999711</v>
      </c>
      <c r="AVR51" s="53">
        <f t="shared" si="413"/>
        <v>126.1999999999971</v>
      </c>
      <c r="AVS51" s="53">
        <f t="shared" si="413"/>
        <v>126.2999999999971</v>
      </c>
      <c r="AVT51" s="53">
        <f t="shared" si="413"/>
        <v>126.39999999999709</v>
      </c>
      <c r="AVU51" s="53">
        <f t="shared" si="413"/>
        <v>126.49999999999709</v>
      </c>
      <c r="AVV51" s="53">
        <f t="shared" si="413"/>
        <v>126.59999999999708</v>
      </c>
      <c r="AVW51" s="53">
        <f t="shared" si="413"/>
        <v>126.69999999999708</v>
      </c>
      <c r="AVX51" s="53">
        <f t="shared" si="413"/>
        <v>126.79999999999707</v>
      </c>
      <c r="AVY51" s="53">
        <f t="shared" si="413"/>
        <v>126.89999999999706</v>
      </c>
      <c r="AVZ51" s="53">
        <f t="shared" si="413"/>
        <v>126.99999999999706</v>
      </c>
      <c r="AWA51" s="53">
        <f t="shared" si="413"/>
        <v>127.09999999999705</v>
      </c>
      <c r="AWB51" s="53">
        <f t="shared" si="413"/>
        <v>127.19999999999705</v>
      </c>
      <c r="AWC51" s="53">
        <f t="shared" si="413"/>
        <v>127.29999999999704</v>
      </c>
      <c r="AWD51" s="53">
        <f t="shared" si="413"/>
        <v>127.39999999999704</v>
      </c>
      <c r="AWE51" s="53">
        <f t="shared" si="413"/>
        <v>127.49999999999703</v>
      </c>
      <c r="AWF51" s="53">
        <f t="shared" si="413"/>
        <v>127.59999999999702</v>
      </c>
      <c r="AWG51" s="53">
        <f t="shared" si="413"/>
        <v>127.69999999999702</v>
      </c>
      <c r="AWH51" s="53">
        <f t="shared" si="413"/>
        <v>127.79999999999701</v>
      </c>
      <c r="AWI51" s="53">
        <f t="shared" si="413"/>
        <v>127.89999999999701</v>
      </c>
      <c r="AWJ51" s="53">
        <f t="shared" si="413"/>
        <v>127.999999999997</v>
      </c>
      <c r="AWK51" s="53">
        <f t="shared" si="413"/>
        <v>128.09999999999701</v>
      </c>
      <c r="AWL51" s="53">
        <f t="shared" ref="AWL51:AYW51" si="414">AWK51+0.1</f>
        <v>128.199999999997</v>
      </c>
      <c r="AWM51" s="53">
        <f t="shared" si="414"/>
        <v>128.299999999997</v>
      </c>
      <c r="AWN51" s="53">
        <f t="shared" si="414"/>
        <v>128.39999999999699</v>
      </c>
      <c r="AWO51" s="53">
        <f t="shared" si="414"/>
        <v>128.49999999999699</v>
      </c>
      <c r="AWP51" s="53">
        <f t="shared" si="414"/>
        <v>128.59999999999698</v>
      </c>
      <c r="AWQ51" s="53">
        <f t="shared" si="414"/>
        <v>128.69999999999698</v>
      </c>
      <c r="AWR51" s="53">
        <f t="shared" si="414"/>
        <v>128.79999999999697</v>
      </c>
      <c r="AWS51" s="53">
        <f t="shared" si="414"/>
        <v>128.89999999999696</v>
      </c>
      <c r="AWT51" s="53">
        <f t="shared" si="414"/>
        <v>128.99999999999696</v>
      </c>
      <c r="AWU51" s="53">
        <f t="shared" si="414"/>
        <v>129.09999999999695</v>
      </c>
      <c r="AWV51" s="53">
        <f t="shared" si="414"/>
        <v>129.19999999999695</v>
      </c>
      <c r="AWW51" s="53">
        <f t="shared" si="414"/>
        <v>129.29999999999694</v>
      </c>
      <c r="AWX51" s="53">
        <f t="shared" si="414"/>
        <v>129.39999999999694</v>
      </c>
      <c r="AWY51" s="53">
        <f t="shared" si="414"/>
        <v>129.49999999999693</v>
      </c>
      <c r="AWZ51" s="53">
        <f t="shared" si="414"/>
        <v>129.59999999999692</v>
      </c>
      <c r="AXA51" s="53">
        <f t="shared" si="414"/>
        <v>129.69999999999692</v>
      </c>
      <c r="AXB51" s="53">
        <f t="shared" si="414"/>
        <v>129.79999999999691</v>
      </c>
      <c r="AXC51" s="53">
        <f t="shared" si="414"/>
        <v>129.89999999999691</v>
      </c>
      <c r="AXD51" s="53">
        <f t="shared" si="414"/>
        <v>129.9999999999969</v>
      </c>
      <c r="AXE51" s="53">
        <f t="shared" si="414"/>
        <v>130.0999999999969</v>
      </c>
      <c r="AXF51" s="53">
        <f t="shared" si="414"/>
        <v>130.19999999999689</v>
      </c>
      <c r="AXG51" s="53">
        <f t="shared" si="414"/>
        <v>130.29999999999688</v>
      </c>
      <c r="AXH51" s="53">
        <f t="shared" si="414"/>
        <v>130.39999999999688</v>
      </c>
      <c r="AXI51" s="53">
        <f t="shared" si="414"/>
        <v>130.49999999999687</v>
      </c>
      <c r="AXJ51" s="53">
        <f t="shared" si="414"/>
        <v>130.59999999999687</v>
      </c>
      <c r="AXK51" s="53">
        <f t="shared" si="414"/>
        <v>130.69999999999686</v>
      </c>
      <c r="AXL51" s="53">
        <f t="shared" si="414"/>
        <v>130.79999999999686</v>
      </c>
      <c r="AXM51" s="53">
        <f t="shared" si="414"/>
        <v>130.89999999999685</v>
      </c>
      <c r="AXN51" s="53">
        <f t="shared" si="414"/>
        <v>130.99999999999685</v>
      </c>
      <c r="AXO51" s="53">
        <f t="shared" si="414"/>
        <v>131.09999999999684</v>
      </c>
      <c r="AXP51" s="53">
        <f t="shared" si="414"/>
        <v>131.19999999999683</v>
      </c>
      <c r="AXQ51" s="53">
        <f t="shared" si="414"/>
        <v>131.29999999999683</v>
      </c>
      <c r="AXR51" s="53">
        <f t="shared" si="414"/>
        <v>131.39999999999682</v>
      </c>
      <c r="AXS51" s="53">
        <f t="shared" si="414"/>
        <v>131.49999999999682</v>
      </c>
      <c r="AXT51" s="53">
        <f t="shared" si="414"/>
        <v>131.59999999999681</v>
      </c>
      <c r="AXU51" s="53">
        <f t="shared" si="414"/>
        <v>131.69999999999681</v>
      </c>
      <c r="AXV51" s="53">
        <f t="shared" si="414"/>
        <v>131.7999999999968</v>
      </c>
      <c r="AXW51" s="53">
        <f t="shared" si="414"/>
        <v>131.89999999999679</v>
      </c>
      <c r="AXX51" s="53">
        <f t="shared" si="414"/>
        <v>131.99999999999679</v>
      </c>
      <c r="AXY51" s="53">
        <f t="shared" si="414"/>
        <v>132.09999999999678</v>
      </c>
      <c r="AXZ51" s="53">
        <f t="shared" si="414"/>
        <v>132.19999999999678</v>
      </c>
      <c r="AYA51" s="53">
        <f t="shared" si="414"/>
        <v>132.29999999999677</v>
      </c>
      <c r="AYB51" s="53">
        <f t="shared" si="414"/>
        <v>132.39999999999677</v>
      </c>
      <c r="AYC51" s="53">
        <f t="shared" si="414"/>
        <v>132.49999999999676</v>
      </c>
      <c r="AYD51" s="53">
        <f t="shared" si="414"/>
        <v>132.59999999999675</v>
      </c>
      <c r="AYE51" s="53">
        <f t="shared" si="414"/>
        <v>132.69999999999675</v>
      </c>
      <c r="AYF51" s="53">
        <f t="shared" si="414"/>
        <v>132.79999999999674</v>
      </c>
      <c r="AYG51" s="53">
        <f t="shared" si="414"/>
        <v>132.89999999999674</v>
      </c>
      <c r="AYH51" s="53">
        <f t="shared" si="414"/>
        <v>132.99999999999673</v>
      </c>
      <c r="AYI51" s="53">
        <f t="shared" si="414"/>
        <v>133.09999999999673</v>
      </c>
      <c r="AYJ51" s="53">
        <f t="shared" si="414"/>
        <v>133.19999999999672</v>
      </c>
      <c r="AYK51" s="53">
        <f t="shared" si="414"/>
        <v>133.29999999999671</v>
      </c>
      <c r="AYL51" s="53">
        <f t="shared" si="414"/>
        <v>133.39999999999671</v>
      </c>
      <c r="AYM51" s="53">
        <f t="shared" si="414"/>
        <v>133.4999999999967</v>
      </c>
      <c r="AYN51" s="53">
        <f t="shared" si="414"/>
        <v>133.5999999999967</v>
      </c>
      <c r="AYO51" s="53">
        <f t="shared" si="414"/>
        <v>133.69999999999669</v>
      </c>
      <c r="AYP51" s="53">
        <f t="shared" si="414"/>
        <v>133.79999999999669</v>
      </c>
      <c r="AYQ51" s="53">
        <f t="shared" si="414"/>
        <v>133.89999999999668</v>
      </c>
      <c r="AYR51" s="53">
        <f t="shared" si="414"/>
        <v>133.99999999999667</v>
      </c>
      <c r="AYS51" s="53">
        <f t="shared" si="414"/>
        <v>134.09999999999667</v>
      </c>
      <c r="AYT51" s="53">
        <f t="shared" si="414"/>
        <v>134.19999999999666</v>
      </c>
      <c r="AYU51" s="53">
        <f t="shared" si="414"/>
        <v>134.29999999999666</v>
      </c>
      <c r="AYV51" s="53">
        <f t="shared" si="414"/>
        <v>134.39999999999665</v>
      </c>
      <c r="AYW51" s="53">
        <f t="shared" si="414"/>
        <v>134.49999999999665</v>
      </c>
      <c r="AYX51" s="53">
        <f t="shared" ref="AYX51:BBI51" si="415">AYW51+0.1</f>
        <v>134.59999999999664</v>
      </c>
      <c r="AYY51" s="53">
        <f t="shared" si="415"/>
        <v>134.69999999999663</v>
      </c>
      <c r="AYZ51" s="53">
        <f t="shared" si="415"/>
        <v>134.79999999999663</v>
      </c>
      <c r="AZA51" s="53">
        <f t="shared" si="415"/>
        <v>134.89999999999662</v>
      </c>
      <c r="AZB51" s="53">
        <f t="shared" si="415"/>
        <v>134.99999999999662</v>
      </c>
      <c r="AZC51" s="53">
        <f t="shared" si="415"/>
        <v>135.09999999999661</v>
      </c>
      <c r="AZD51" s="53">
        <f t="shared" si="415"/>
        <v>135.19999999999661</v>
      </c>
      <c r="AZE51" s="53">
        <f t="shared" si="415"/>
        <v>135.2999999999966</v>
      </c>
      <c r="AZF51" s="53">
        <f t="shared" si="415"/>
        <v>135.3999999999966</v>
      </c>
      <c r="AZG51" s="53">
        <f t="shared" si="415"/>
        <v>135.49999999999659</v>
      </c>
      <c r="AZH51" s="53">
        <f t="shared" si="415"/>
        <v>135.59999999999658</v>
      </c>
      <c r="AZI51" s="53">
        <f t="shared" si="415"/>
        <v>135.69999999999658</v>
      </c>
      <c r="AZJ51" s="53">
        <f t="shared" si="415"/>
        <v>135.79999999999657</v>
      </c>
      <c r="AZK51" s="53">
        <f t="shared" si="415"/>
        <v>135.89999999999657</v>
      </c>
      <c r="AZL51" s="53">
        <f t="shared" si="415"/>
        <v>135.99999999999656</v>
      </c>
      <c r="AZM51" s="53">
        <f t="shared" si="415"/>
        <v>136.09999999999656</v>
      </c>
      <c r="AZN51" s="53">
        <f t="shared" si="415"/>
        <v>136.19999999999655</v>
      </c>
      <c r="AZO51" s="53">
        <f t="shared" si="415"/>
        <v>136.29999999999654</v>
      </c>
      <c r="AZP51" s="53">
        <f t="shared" si="415"/>
        <v>136.39999999999654</v>
      </c>
      <c r="AZQ51" s="53">
        <f t="shared" si="415"/>
        <v>136.49999999999653</v>
      </c>
      <c r="AZR51" s="53">
        <f t="shared" si="415"/>
        <v>136.59999999999653</v>
      </c>
      <c r="AZS51" s="53">
        <f t="shared" si="415"/>
        <v>136.69999999999652</v>
      </c>
      <c r="AZT51" s="53">
        <f t="shared" si="415"/>
        <v>136.79999999999652</v>
      </c>
      <c r="AZU51" s="53">
        <f t="shared" si="415"/>
        <v>136.89999999999651</v>
      </c>
      <c r="AZV51" s="53">
        <f t="shared" si="415"/>
        <v>136.9999999999965</v>
      </c>
      <c r="AZW51" s="53">
        <f t="shared" si="415"/>
        <v>137.0999999999965</v>
      </c>
      <c r="AZX51" s="53">
        <f t="shared" si="415"/>
        <v>137.19999999999649</v>
      </c>
      <c r="AZY51" s="53">
        <f t="shared" si="415"/>
        <v>137.29999999999649</v>
      </c>
      <c r="AZZ51" s="53">
        <f t="shared" si="415"/>
        <v>137.39999999999648</v>
      </c>
      <c r="BAA51" s="53">
        <f t="shared" si="415"/>
        <v>137.49999999999648</v>
      </c>
      <c r="BAB51" s="53">
        <f t="shared" si="415"/>
        <v>137.59999999999647</v>
      </c>
      <c r="BAC51" s="53">
        <f t="shared" si="415"/>
        <v>137.69999999999646</v>
      </c>
      <c r="BAD51" s="53">
        <f t="shared" si="415"/>
        <v>137.79999999999646</v>
      </c>
      <c r="BAE51" s="53">
        <f t="shared" si="415"/>
        <v>137.89999999999645</v>
      </c>
      <c r="BAF51" s="53">
        <f t="shared" si="415"/>
        <v>137.99999999999645</v>
      </c>
      <c r="BAG51" s="53">
        <f t="shared" si="415"/>
        <v>138.09999999999644</v>
      </c>
      <c r="BAH51" s="53">
        <f t="shared" si="415"/>
        <v>138.19999999999644</v>
      </c>
      <c r="BAI51" s="53">
        <f t="shared" si="415"/>
        <v>138.29999999999643</v>
      </c>
      <c r="BAJ51" s="53">
        <f t="shared" si="415"/>
        <v>138.39999999999642</v>
      </c>
      <c r="BAK51" s="53">
        <f t="shared" si="415"/>
        <v>138.49999999999642</v>
      </c>
      <c r="BAL51" s="53">
        <f t="shared" si="415"/>
        <v>138.59999999999641</v>
      </c>
      <c r="BAM51" s="53">
        <f t="shared" si="415"/>
        <v>138.69999999999641</v>
      </c>
      <c r="BAN51" s="53">
        <f t="shared" si="415"/>
        <v>138.7999999999964</v>
      </c>
      <c r="BAO51" s="53">
        <f t="shared" si="415"/>
        <v>138.8999999999964</v>
      </c>
      <c r="BAP51" s="53">
        <f t="shared" si="415"/>
        <v>138.99999999999639</v>
      </c>
      <c r="BAQ51" s="53">
        <f t="shared" si="415"/>
        <v>139.09999999999638</v>
      </c>
      <c r="BAR51" s="53">
        <f t="shared" si="415"/>
        <v>139.19999999999638</v>
      </c>
      <c r="BAS51" s="53">
        <f t="shared" si="415"/>
        <v>139.29999999999637</v>
      </c>
      <c r="BAT51" s="53">
        <f t="shared" si="415"/>
        <v>139.39999999999637</v>
      </c>
      <c r="BAU51" s="53">
        <f t="shared" si="415"/>
        <v>139.49999999999636</v>
      </c>
      <c r="BAV51" s="53">
        <f t="shared" si="415"/>
        <v>139.59999999999636</v>
      </c>
      <c r="BAW51" s="53">
        <f t="shared" si="415"/>
        <v>139.69999999999635</v>
      </c>
      <c r="BAX51" s="53">
        <f t="shared" si="415"/>
        <v>139.79999999999634</v>
      </c>
      <c r="BAY51" s="53">
        <f t="shared" si="415"/>
        <v>139.89999999999634</v>
      </c>
      <c r="BAZ51" s="53">
        <f t="shared" si="415"/>
        <v>139.99999999999633</v>
      </c>
      <c r="BBA51" s="53">
        <f t="shared" si="415"/>
        <v>140.09999999999633</v>
      </c>
      <c r="BBB51" s="53">
        <f t="shared" si="415"/>
        <v>140.19999999999632</v>
      </c>
      <c r="BBC51" s="53">
        <f t="shared" si="415"/>
        <v>140.29999999999632</v>
      </c>
      <c r="BBD51" s="53">
        <f t="shared" si="415"/>
        <v>140.39999999999631</v>
      </c>
      <c r="BBE51" s="53">
        <f t="shared" si="415"/>
        <v>140.49999999999631</v>
      </c>
      <c r="BBF51" s="53">
        <f t="shared" si="415"/>
        <v>140.5999999999963</v>
      </c>
      <c r="BBG51" s="53">
        <f t="shared" si="415"/>
        <v>140.69999999999629</v>
      </c>
      <c r="BBH51" s="53">
        <f t="shared" si="415"/>
        <v>140.79999999999629</v>
      </c>
      <c r="BBI51" s="53">
        <f t="shared" si="415"/>
        <v>140.89999999999628</v>
      </c>
      <c r="BBJ51" s="53">
        <f t="shared" ref="BBJ51:BDU51" si="416">BBI51+0.1</f>
        <v>140.99999999999628</v>
      </c>
      <c r="BBK51" s="53">
        <f t="shared" si="416"/>
        <v>141.09999999999627</v>
      </c>
      <c r="BBL51" s="53">
        <f t="shared" si="416"/>
        <v>141.19999999999627</v>
      </c>
      <c r="BBM51" s="53">
        <f t="shared" si="416"/>
        <v>141.29999999999626</v>
      </c>
      <c r="BBN51" s="53">
        <f t="shared" si="416"/>
        <v>141.39999999999625</v>
      </c>
      <c r="BBO51" s="53">
        <f t="shared" si="416"/>
        <v>141.49999999999625</v>
      </c>
      <c r="BBP51" s="53">
        <f t="shared" si="416"/>
        <v>141.59999999999624</v>
      </c>
      <c r="BBQ51" s="53">
        <f t="shared" si="416"/>
        <v>141.69999999999624</v>
      </c>
      <c r="BBR51" s="53">
        <f t="shared" si="416"/>
        <v>141.79999999999623</v>
      </c>
      <c r="BBS51" s="53">
        <f t="shared" si="416"/>
        <v>141.89999999999623</v>
      </c>
      <c r="BBT51" s="53">
        <f t="shared" si="416"/>
        <v>141.99999999999622</v>
      </c>
      <c r="BBU51" s="53">
        <f t="shared" si="416"/>
        <v>142.09999999999621</v>
      </c>
      <c r="BBV51" s="53">
        <f t="shared" si="416"/>
        <v>142.19999999999621</v>
      </c>
      <c r="BBW51" s="53">
        <f t="shared" si="416"/>
        <v>142.2999999999962</v>
      </c>
      <c r="BBX51" s="53">
        <f t="shared" si="416"/>
        <v>142.3999999999962</v>
      </c>
      <c r="BBY51" s="53">
        <f t="shared" si="416"/>
        <v>142.49999999999619</v>
      </c>
      <c r="BBZ51" s="53">
        <f t="shared" si="416"/>
        <v>142.59999999999619</v>
      </c>
      <c r="BCA51" s="53">
        <f t="shared" si="416"/>
        <v>142.69999999999618</v>
      </c>
      <c r="BCB51" s="53">
        <f t="shared" si="416"/>
        <v>142.79999999999617</v>
      </c>
      <c r="BCC51" s="53">
        <f t="shared" si="416"/>
        <v>142.89999999999617</v>
      </c>
      <c r="BCD51" s="53">
        <f t="shared" si="416"/>
        <v>142.99999999999616</v>
      </c>
      <c r="BCE51" s="53">
        <f t="shared" si="416"/>
        <v>143.09999999999616</v>
      </c>
      <c r="BCF51" s="53">
        <f t="shared" si="416"/>
        <v>143.19999999999615</v>
      </c>
      <c r="BCG51" s="53">
        <f t="shared" si="416"/>
        <v>143.29999999999615</v>
      </c>
      <c r="BCH51" s="53">
        <f t="shared" si="416"/>
        <v>143.39999999999614</v>
      </c>
      <c r="BCI51" s="53">
        <f t="shared" si="416"/>
        <v>143.49999999999613</v>
      </c>
      <c r="BCJ51" s="53">
        <f t="shared" si="416"/>
        <v>143.59999999999613</v>
      </c>
      <c r="BCK51" s="53">
        <f t="shared" si="416"/>
        <v>143.69999999999612</v>
      </c>
      <c r="BCL51" s="53">
        <f t="shared" si="416"/>
        <v>143.79999999999612</v>
      </c>
      <c r="BCM51" s="53">
        <f t="shared" si="416"/>
        <v>143.89999999999611</v>
      </c>
      <c r="BCN51" s="53">
        <f t="shared" si="416"/>
        <v>143.99999999999611</v>
      </c>
      <c r="BCO51" s="53">
        <f t="shared" si="416"/>
        <v>144.0999999999961</v>
      </c>
      <c r="BCP51" s="53">
        <f t="shared" si="416"/>
        <v>144.19999999999609</v>
      </c>
      <c r="BCQ51" s="53">
        <f t="shared" si="416"/>
        <v>144.29999999999609</v>
      </c>
      <c r="BCR51" s="53">
        <f t="shared" si="416"/>
        <v>144.39999999999608</v>
      </c>
      <c r="BCS51" s="53">
        <f t="shared" si="416"/>
        <v>144.49999999999608</v>
      </c>
      <c r="BCT51" s="53">
        <f t="shared" si="416"/>
        <v>144.59999999999607</v>
      </c>
      <c r="BCU51" s="53">
        <f t="shared" si="416"/>
        <v>144.69999999999607</v>
      </c>
      <c r="BCV51" s="53">
        <f t="shared" si="416"/>
        <v>144.79999999999606</v>
      </c>
      <c r="BCW51" s="53">
        <f t="shared" si="416"/>
        <v>144.89999999999606</v>
      </c>
      <c r="BCX51" s="53">
        <f t="shared" si="416"/>
        <v>144.99999999999605</v>
      </c>
      <c r="BCY51" s="53">
        <f t="shared" si="416"/>
        <v>145.09999999999604</v>
      </c>
      <c r="BCZ51" s="53">
        <f t="shared" si="416"/>
        <v>145.19999999999604</v>
      </c>
      <c r="BDA51" s="53">
        <f t="shared" si="416"/>
        <v>145.29999999999603</v>
      </c>
      <c r="BDB51" s="53">
        <f t="shared" si="416"/>
        <v>145.39999999999603</v>
      </c>
      <c r="BDC51" s="53">
        <f t="shared" si="416"/>
        <v>145.49999999999602</v>
      </c>
      <c r="BDD51" s="53">
        <f t="shared" si="416"/>
        <v>145.59999999999602</v>
      </c>
      <c r="BDE51" s="53">
        <f t="shared" si="416"/>
        <v>145.69999999999601</v>
      </c>
      <c r="BDF51" s="53">
        <f t="shared" si="416"/>
        <v>145.799999999996</v>
      </c>
      <c r="BDG51" s="53">
        <f t="shared" si="416"/>
        <v>145.899999999996</v>
      </c>
      <c r="BDH51" s="53">
        <f t="shared" si="416"/>
        <v>145.99999999999599</v>
      </c>
      <c r="BDI51" s="53">
        <f t="shared" si="416"/>
        <v>146.09999999999599</v>
      </c>
      <c r="BDJ51" s="53">
        <f t="shared" si="416"/>
        <v>146.19999999999598</v>
      </c>
      <c r="BDK51" s="53">
        <f t="shared" si="416"/>
        <v>146.29999999999598</v>
      </c>
      <c r="BDL51" s="53">
        <f t="shared" si="416"/>
        <v>146.39999999999597</v>
      </c>
      <c r="BDM51" s="53">
        <f t="shared" si="416"/>
        <v>146.49999999999596</v>
      </c>
      <c r="BDN51" s="53">
        <f t="shared" si="416"/>
        <v>146.59999999999596</v>
      </c>
      <c r="BDO51" s="53">
        <f t="shared" si="416"/>
        <v>146.69999999999595</v>
      </c>
      <c r="BDP51" s="53">
        <f t="shared" si="416"/>
        <v>146.79999999999595</v>
      </c>
      <c r="BDQ51" s="53">
        <f t="shared" si="416"/>
        <v>146.89999999999594</v>
      </c>
      <c r="BDR51" s="53">
        <f t="shared" si="416"/>
        <v>146.99999999999594</v>
      </c>
      <c r="BDS51" s="53">
        <f t="shared" si="416"/>
        <v>147.09999999999593</v>
      </c>
      <c r="BDT51" s="53">
        <f t="shared" si="416"/>
        <v>147.19999999999592</v>
      </c>
      <c r="BDU51" s="53">
        <f t="shared" si="416"/>
        <v>147.29999999999592</v>
      </c>
      <c r="BDV51" s="53">
        <f t="shared" ref="BDV51:BGG51" si="417">BDU51+0.1</f>
        <v>147.39999999999591</v>
      </c>
      <c r="BDW51" s="53">
        <f t="shared" si="417"/>
        <v>147.49999999999591</v>
      </c>
      <c r="BDX51" s="53">
        <f t="shared" si="417"/>
        <v>147.5999999999959</v>
      </c>
      <c r="BDY51" s="53">
        <f t="shared" si="417"/>
        <v>147.6999999999959</v>
      </c>
      <c r="BDZ51" s="53">
        <f t="shared" si="417"/>
        <v>147.79999999999589</v>
      </c>
      <c r="BEA51" s="53">
        <f t="shared" si="417"/>
        <v>147.89999999999588</v>
      </c>
      <c r="BEB51" s="53">
        <f t="shared" si="417"/>
        <v>147.99999999999588</v>
      </c>
      <c r="BEC51" s="53">
        <f t="shared" si="417"/>
        <v>148.09999999999587</v>
      </c>
      <c r="BED51" s="53">
        <f t="shared" si="417"/>
        <v>148.19999999999587</v>
      </c>
      <c r="BEE51" s="53">
        <f t="shared" si="417"/>
        <v>148.29999999999586</v>
      </c>
      <c r="BEF51" s="53">
        <f t="shared" si="417"/>
        <v>148.39999999999586</v>
      </c>
      <c r="BEG51" s="53">
        <f t="shared" si="417"/>
        <v>148.49999999999585</v>
      </c>
      <c r="BEH51" s="53">
        <f t="shared" si="417"/>
        <v>148.59999999999584</v>
      </c>
      <c r="BEI51" s="53">
        <f t="shared" si="417"/>
        <v>148.69999999999584</v>
      </c>
      <c r="BEJ51" s="53">
        <f t="shared" si="417"/>
        <v>148.79999999999583</v>
      </c>
      <c r="BEK51" s="53">
        <f t="shared" si="417"/>
        <v>148.89999999999583</v>
      </c>
      <c r="BEL51" s="53">
        <f t="shared" si="417"/>
        <v>148.99999999999582</v>
      </c>
      <c r="BEM51" s="53">
        <f t="shared" si="417"/>
        <v>149.09999999999582</v>
      </c>
      <c r="BEN51" s="53">
        <f t="shared" si="417"/>
        <v>149.19999999999581</v>
      </c>
      <c r="BEO51" s="53">
        <f t="shared" si="417"/>
        <v>149.2999999999958</v>
      </c>
      <c r="BEP51" s="53">
        <f t="shared" si="417"/>
        <v>149.3999999999958</v>
      </c>
      <c r="BEQ51" s="53">
        <f t="shared" si="417"/>
        <v>149.49999999999579</v>
      </c>
      <c r="BER51" s="53">
        <f t="shared" si="417"/>
        <v>149.59999999999579</v>
      </c>
      <c r="BES51" s="53">
        <f t="shared" si="417"/>
        <v>149.69999999999578</v>
      </c>
      <c r="BET51" s="53">
        <f t="shared" si="417"/>
        <v>149.79999999999578</v>
      </c>
      <c r="BEU51" s="53">
        <f t="shared" si="417"/>
        <v>149.89999999999577</v>
      </c>
      <c r="BEV51" s="53">
        <f t="shared" si="417"/>
        <v>149.99999999999577</v>
      </c>
      <c r="BEW51" s="53">
        <f t="shared" si="417"/>
        <v>150.09999999999576</v>
      </c>
      <c r="BEX51" s="53">
        <f t="shared" si="417"/>
        <v>150.19999999999575</v>
      </c>
      <c r="BEY51" s="53">
        <f t="shared" si="417"/>
        <v>150.29999999999575</v>
      </c>
      <c r="BEZ51" s="53">
        <f t="shared" si="417"/>
        <v>150.39999999999574</v>
      </c>
      <c r="BFA51" s="53">
        <f t="shared" si="417"/>
        <v>150.49999999999574</v>
      </c>
      <c r="BFB51" s="53">
        <f t="shared" si="417"/>
        <v>150.59999999999573</v>
      </c>
      <c r="BFC51" s="53">
        <f t="shared" si="417"/>
        <v>150.69999999999573</v>
      </c>
      <c r="BFD51" s="53">
        <f t="shared" si="417"/>
        <v>150.79999999999572</v>
      </c>
      <c r="BFE51" s="53">
        <f t="shared" si="417"/>
        <v>150.89999999999571</v>
      </c>
      <c r="BFF51" s="53">
        <f t="shared" si="417"/>
        <v>150.99999999999571</v>
      </c>
      <c r="BFG51" s="53">
        <f t="shared" si="417"/>
        <v>151.0999999999957</v>
      </c>
      <c r="BFH51" s="53">
        <f t="shared" si="417"/>
        <v>151.1999999999957</v>
      </c>
      <c r="BFI51" s="53">
        <f t="shared" si="417"/>
        <v>151.29999999999569</v>
      </c>
      <c r="BFJ51" s="53">
        <f t="shared" si="417"/>
        <v>151.39999999999569</v>
      </c>
      <c r="BFK51" s="53">
        <f t="shared" si="417"/>
        <v>151.49999999999568</v>
      </c>
      <c r="BFL51" s="53">
        <f t="shared" si="417"/>
        <v>151.59999999999567</v>
      </c>
      <c r="BFM51" s="53">
        <f t="shared" si="417"/>
        <v>151.69999999999567</v>
      </c>
      <c r="BFN51" s="53">
        <f t="shared" si="417"/>
        <v>151.79999999999566</v>
      </c>
      <c r="BFO51" s="53">
        <f t="shared" si="417"/>
        <v>151.89999999999566</v>
      </c>
      <c r="BFP51" s="53">
        <f t="shared" si="417"/>
        <v>151.99999999999565</v>
      </c>
      <c r="BFQ51" s="53">
        <f t="shared" si="417"/>
        <v>152.09999999999565</v>
      </c>
      <c r="BFR51" s="53">
        <f t="shared" si="417"/>
        <v>152.19999999999564</v>
      </c>
      <c r="BFS51" s="53">
        <f t="shared" si="417"/>
        <v>152.29999999999563</v>
      </c>
      <c r="BFT51" s="53">
        <f t="shared" si="417"/>
        <v>152.39999999999563</v>
      </c>
      <c r="BFU51" s="53">
        <f t="shared" si="417"/>
        <v>152.49999999999562</v>
      </c>
      <c r="BFV51" s="53">
        <f t="shared" si="417"/>
        <v>152.59999999999562</v>
      </c>
      <c r="BFW51" s="53">
        <f t="shared" si="417"/>
        <v>152.69999999999561</v>
      </c>
      <c r="BFX51" s="53">
        <f t="shared" si="417"/>
        <v>152.79999999999561</v>
      </c>
      <c r="BFY51" s="53">
        <f t="shared" si="417"/>
        <v>152.8999999999956</v>
      </c>
      <c r="BFZ51" s="53">
        <f t="shared" si="417"/>
        <v>152.99999999999559</v>
      </c>
      <c r="BGA51" s="53">
        <f t="shared" si="417"/>
        <v>153.09999999999559</v>
      </c>
      <c r="BGB51" s="53">
        <f t="shared" si="417"/>
        <v>153.19999999999558</v>
      </c>
      <c r="BGC51" s="53">
        <f t="shared" si="417"/>
        <v>153.29999999999558</v>
      </c>
      <c r="BGD51" s="53">
        <f t="shared" si="417"/>
        <v>153.39999999999557</v>
      </c>
      <c r="BGE51" s="53">
        <f t="shared" si="417"/>
        <v>153.49999999999557</v>
      </c>
      <c r="BGF51" s="53">
        <f t="shared" si="417"/>
        <v>153.59999999999556</v>
      </c>
      <c r="BGG51" s="53">
        <f t="shared" si="417"/>
        <v>153.69999999999555</v>
      </c>
      <c r="BGH51" s="53">
        <f t="shared" ref="BGH51:BIS51" si="418">BGG51+0.1</f>
        <v>153.79999999999555</v>
      </c>
      <c r="BGI51" s="53">
        <f t="shared" si="418"/>
        <v>153.89999999999554</v>
      </c>
      <c r="BGJ51" s="53">
        <f t="shared" si="418"/>
        <v>153.99999999999554</v>
      </c>
      <c r="BGK51" s="53">
        <f t="shared" si="418"/>
        <v>154.09999999999553</v>
      </c>
      <c r="BGL51" s="53">
        <f t="shared" si="418"/>
        <v>154.19999999999553</v>
      </c>
      <c r="BGM51" s="53">
        <f t="shared" si="418"/>
        <v>154.29999999999552</v>
      </c>
      <c r="BGN51" s="53">
        <f t="shared" si="418"/>
        <v>154.39999999999552</v>
      </c>
      <c r="BGO51" s="53">
        <f t="shared" si="418"/>
        <v>154.49999999999551</v>
      </c>
      <c r="BGP51" s="53">
        <f t="shared" si="418"/>
        <v>154.5999999999955</v>
      </c>
      <c r="BGQ51" s="53">
        <f t="shared" si="418"/>
        <v>154.6999999999955</v>
      </c>
      <c r="BGR51" s="53">
        <f t="shared" si="418"/>
        <v>154.79999999999549</v>
      </c>
      <c r="BGS51" s="53">
        <f t="shared" si="418"/>
        <v>154.89999999999549</v>
      </c>
      <c r="BGT51" s="53">
        <f t="shared" si="418"/>
        <v>154.99999999999548</v>
      </c>
      <c r="BGU51" s="53">
        <f t="shared" si="418"/>
        <v>155.09999999999548</v>
      </c>
      <c r="BGV51" s="53">
        <f t="shared" si="418"/>
        <v>155.19999999999547</v>
      </c>
      <c r="BGW51" s="53">
        <f t="shared" si="418"/>
        <v>155.29999999999546</v>
      </c>
      <c r="BGX51" s="53">
        <f t="shared" si="418"/>
        <v>155.39999999999546</v>
      </c>
      <c r="BGY51" s="53">
        <f t="shared" si="418"/>
        <v>155.49999999999545</v>
      </c>
      <c r="BGZ51" s="53">
        <f t="shared" si="418"/>
        <v>155.59999999999545</v>
      </c>
      <c r="BHA51" s="53">
        <f t="shared" si="418"/>
        <v>155.69999999999544</v>
      </c>
      <c r="BHB51" s="53">
        <f t="shared" si="418"/>
        <v>155.79999999999544</v>
      </c>
      <c r="BHC51" s="53">
        <f t="shared" si="418"/>
        <v>155.89999999999543</v>
      </c>
      <c r="BHD51" s="53">
        <f t="shared" si="418"/>
        <v>155.99999999999542</v>
      </c>
      <c r="BHE51" s="53">
        <f t="shared" si="418"/>
        <v>156.09999999999542</v>
      </c>
      <c r="BHF51" s="53">
        <f t="shared" si="418"/>
        <v>156.19999999999541</v>
      </c>
      <c r="BHG51" s="53">
        <f t="shared" si="418"/>
        <v>156.29999999999541</v>
      </c>
      <c r="BHH51" s="53">
        <f t="shared" si="418"/>
        <v>156.3999999999954</v>
      </c>
      <c r="BHI51" s="53">
        <f t="shared" si="418"/>
        <v>156.4999999999954</v>
      </c>
      <c r="BHJ51" s="53">
        <f t="shared" si="418"/>
        <v>156.59999999999539</v>
      </c>
      <c r="BHK51" s="53">
        <f t="shared" si="418"/>
        <v>156.69999999999538</v>
      </c>
      <c r="BHL51" s="53">
        <f t="shared" si="418"/>
        <v>156.79999999999538</v>
      </c>
      <c r="BHM51" s="53">
        <f t="shared" si="418"/>
        <v>156.89999999999537</v>
      </c>
      <c r="BHN51" s="53">
        <f t="shared" si="418"/>
        <v>156.99999999999537</v>
      </c>
      <c r="BHO51" s="53">
        <f t="shared" si="418"/>
        <v>157.09999999999536</v>
      </c>
      <c r="BHP51" s="53">
        <f t="shared" si="418"/>
        <v>157.19999999999536</v>
      </c>
      <c r="BHQ51" s="53">
        <f t="shared" si="418"/>
        <v>157.29999999999535</v>
      </c>
      <c r="BHR51" s="53">
        <f t="shared" si="418"/>
        <v>157.39999999999534</v>
      </c>
      <c r="BHS51" s="53">
        <f t="shared" si="418"/>
        <v>157.49999999999534</v>
      </c>
      <c r="BHT51" s="53">
        <f t="shared" si="418"/>
        <v>157.59999999999533</v>
      </c>
      <c r="BHU51" s="53">
        <f t="shared" si="418"/>
        <v>157.69999999999533</v>
      </c>
      <c r="BHV51" s="53">
        <f t="shared" si="418"/>
        <v>157.79999999999532</v>
      </c>
      <c r="BHW51" s="53">
        <f t="shared" si="418"/>
        <v>157.89999999999532</v>
      </c>
      <c r="BHX51" s="53">
        <f t="shared" si="418"/>
        <v>157.99999999999531</v>
      </c>
      <c r="BHY51" s="53">
        <f t="shared" si="418"/>
        <v>158.0999999999953</v>
      </c>
      <c r="BHZ51" s="53">
        <f t="shared" si="418"/>
        <v>158.1999999999953</v>
      </c>
      <c r="BIA51" s="53">
        <f t="shared" si="418"/>
        <v>158.29999999999529</v>
      </c>
      <c r="BIB51" s="53">
        <f t="shared" si="418"/>
        <v>158.39999999999529</v>
      </c>
      <c r="BIC51" s="53">
        <f t="shared" si="418"/>
        <v>158.49999999999528</v>
      </c>
      <c r="BID51" s="53">
        <f t="shared" si="418"/>
        <v>158.59999999999528</v>
      </c>
      <c r="BIE51" s="53">
        <f t="shared" si="418"/>
        <v>158.69999999999527</v>
      </c>
      <c r="BIF51" s="53">
        <f t="shared" si="418"/>
        <v>158.79999999999526</v>
      </c>
      <c r="BIG51" s="53">
        <f t="shared" si="418"/>
        <v>158.89999999999526</v>
      </c>
      <c r="BIH51" s="53">
        <f t="shared" si="418"/>
        <v>158.99999999999525</v>
      </c>
      <c r="BII51" s="53">
        <f t="shared" si="418"/>
        <v>159.09999999999525</v>
      </c>
      <c r="BIJ51" s="53">
        <f t="shared" si="418"/>
        <v>159.19999999999524</v>
      </c>
      <c r="BIK51" s="53">
        <f t="shared" si="418"/>
        <v>159.29999999999524</v>
      </c>
      <c r="BIL51" s="53">
        <f t="shared" si="418"/>
        <v>159.39999999999523</v>
      </c>
      <c r="BIM51" s="53">
        <f t="shared" si="418"/>
        <v>159.49999999999523</v>
      </c>
      <c r="BIN51" s="53">
        <f t="shared" si="418"/>
        <v>159.59999999999522</v>
      </c>
      <c r="BIO51" s="53">
        <f t="shared" si="418"/>
        <v>159.69999999999521</v>
      </c>
      <c r="BIP51" s="53">
        <f t="shared" si="418"/>
        <v>159.79999999999521</v>
      </c>
      <c r="BIQ51" s="53">
        <f t="shared" si="418"/>
        <v>159.8999999999952</v>
      </c>
      <c r="BIR51" s="53">
        <f t="shared" si="418"/>
        <v>159.9999999999952</v>
      </c>
      <c r="BIS51" s="53">
        <f t="shared" si="418"/>
        <v>160.09999999999519</v>
      </c>
      <c r="BIT51" s="53">
        <f t="shared" ref="BIT51:BLE51" si="419">BIS51+0.1</f>
        <v>160.19999999999519</v>
      </c>
      <c r="BIU51" s="53">
        <f t="shared" si="419"/>
        <v>160.29999999999518</v>
      </c>
      <c r="BIV51" s="53">
        <f t="shared" si="419"/>
        <v>160.39999999999517</v>
      </c>
      <c r="BIW51" s="53">
        <f t="shared" si="419"/>
        <v>160.49999999999517</v>
      </c>
      <c r="BIX51" s="53">
        <f t="shared" si="419"/>
        <v>160.59999999999516</v>
      </c>
      <c r="BIY51" s="53">
        <f t="shared" si="419"/>
        <v>160.69999999999516</v>
      </c>
      <c r="BIZ51" s="53">
        <f t="shared" si="419"/>
        <v>160.79999999999515</v>
      </c>
      <c r="BJA51" s="53">
        <f t="shared" si="419"/>
        <v>160.89999999999515</v>
      </c>
      <c r="BJB51" s="53">
        <f t="shared" si="419"/>
        <v>160.99999999999514</v>
      </c>
      <c r="BJC51" s="53">
        <f t="shared" si="419"/>
        <v>161.09999999999513</v>
      </c>
      <c r="BJD51" s="53">
        <f t="shared" si="419"/>
        <v>161.19999999999513</v>
      </c>
      <c r="BJE51" s="53">
        <f t="shared" si="419"/>
        <v>161.29999999999512</v>
      </c>
      <c r="BJF51" s="53">
        <f t="shared" si="419"/>
        <v>161.39999999999512</v>
      </c>
      <c r="BJG51" s="53">
        <f t="shared" si="419"/>
        <v>161.49999999999511</v>
      </c>
      <c r="BJH51" s="53">
        <f t="shared" si="419"/>
        <v>161.59999999999511</v>
      </c>
      <c r="BJI51" s="53">
        <f t="shared" si="419"/>
        <v>161.6999999999951</v>
      </c>
      <c r="BJJ51" s="53">
        <f t="shared" si="419"/>
        <v>161.79999999999509</v>
      </c>
      <c r="BJK51" s="53">
        <f t="shared" si="419"/>
        <v>161.89999999999509</v>
      </c>
      <c r="BJL51" s="53">
        <f t="shared" si="419"/>
        <v>161.99999999999508</v>
      </c>
      <c r="BJM51" s="53">
        <f t="shared" si="419"/>
        <v>162.09999999999508</v>
      </c>
      <c r="BJN51" s="53">
        <f t="shared" si="419"/>
        <v>162.19999999999507</v>
      </c>
      <c r="BJO51" s="53">
        <f t="shared" si="419"/>
        <v>162.29999999999507</v>
      </c>
      <c r="BJP51" s="53">
        <f t="shared" si="419"/>
        <v>162.39999999999506</v>
      </c>
      <c r="BJQ51" s="53">
        <f t="shared" si="419"/>
        <v>162.49999999999505</v>
      </c>
      <c r="BJR51" s="53">
        <f t="shared" si="419"/>
        <v>162.59999999999505</v>
      </c>
      <c r="BJS51" s="53">
        <f t="shared" si="419"/>
        <v>162.69999999999504</v>
      </c>
      <c r="BJT51" s="53">
        <f t="shared" si="419"/>
        <v>162.79999999999504</v>
      </c>
      <c r="BJU51" s="53">
        <f t="shared" si="419"/>
        <v>162.89999999999503</v>
      </c>
      <c r="BJV51" s="53">
        <f t="shared" si="419"/>
        <v>162.99999999999503</v>
      </c>
      <c r="BJW51" s="53">
        <f t="shared" si="419"/>
        <v>163.09999999999502</v>
      </c>
      <c r="BJX51" s="53">
        <f t="shared" si="419"/>
        <v>163.19999999999501</v>
      </c>
      <c r="BJY51" s="53">
        <f t="shared" si="419"/>
        <v>163.29999999999501</v>
      </c>
      <c r="BJZ51" s="53">
        <f t="shared" si="419"/>
        <v>163.399999999995</v>
      </c>
      <c r="BKA51" s="53">
        <f t="shared" si="419"/>
        <v>163.499999999995</v>
      </c>
      <c r="BKB51" s="53">
        <f t="shared" si="419"/>
        <v>163.59999999999499</v>
      </c>
      <c r="BKC51" s="53">
        <f t="shared" si="419"/>
        <v>163.69999999999499</v>
      </c>
      <c r="BKD51" s="53">
        <f t="shared" si="419"/>
        <v>163.79999999999498</v>
      </c>
      <c r="BKE51" s="53">
        <f t="shared" si="419"/>
        <v>163.89999999999498</v>
      </c>
      <c r="BKF51" s="53">
        <f t="shared" si="419"/>
        <v>163.99999999999497</v>
      </c>
      <c r="BKG51" s="53">
        <f t="shared" si="419"/>
        <v>164.09999999999496</v>
      </c>
      <c r="BKH51" s="53">
        <f t="shared" si="419"/>
        <v>164.19999999999496</v>
      </c>
      <c r="BKI51" s="53">
        <f t="shared" si="419"/>
        <v>164.29999999999495</v>
      </c>
      <c r="BKJ51" s="53">
        <f t="shared" si="419"/>
        <v>164.39999999999495</v>
      </c>
      <c r="BKK51" s="53">
        <f t="shared" si="419"/>
        <v>164.49999999999494</v>
      </c>
      <c r="BKL51" s="53">
        <f t="shared" si="419"/>
        <v>164.59999999999494</v>
      </c>
      <c r="BKM51" s="53">
        <f t="shared" si="419"/>
        <v>164.69999999999493</v>
      </c>
      <c r="BKN51" s="53">
        <f t="shared" si="419"/>
        <v>164.79999999999492</v>
      </c>
      <c r="BKO51" s="53">
        <f t="shared" si="419"/>
        <v>164.89999999999492</v>
      </c>
      <c r="BKP51" s="53">
        <f t="shared" si="419"/>
        <v>164.99999999999491</v>
      </c>
      <c r="BKQ51" s="53">
        <f t="shared" si="419"/>
        <v>165.09999999999491</v>
      </c>
      <c r="BKR51" s="53">
        <f t="shared" si="419"/>
        <v>165.1999999999949</v>
      </c>
      <c r="BKS51" s="53">
        <f t="shared" si="419"/>
        <v>165.2999999999949</v>
      </c>
      <c r="BKT51" s="53">
        <f t="shared" si="419"/>
        <v>165.39999999999489</v>
      </c>
      <c r="BKU51" s="53">
        <f t="shared" si="419"/>
        <v>165.49999999999488</v>
      </c>
      <c r="BKV51" s="53">
        <f t="shared" si="419"/>
        <v>165.59999999999488</v>
      </c>
      <c r="BKW51" s="53">
        <f t="shared" si="419"/>
        <v>165.69999999999487</v>
      </c>
      <c r="BKX51" s="53">
        <f t="shared" si="419"/>
        <v>165.79999999999487</v>
      </c>
      <c r="BKY51" s="53">
        <f t="shared" si="419"/>
        <v>165.89999999999486</v>
      </c>
      <c r="BKZ51" s="53">
        <f t="shared" si="419"/>
        <v>165.99999999999486</v>
      </c>
      <c r="BLA51" s="53">
        <f t="shared" si="419"/>
        <v>166.09999999999485</v>
      </c>
      <c r="BLB51" s="53">
        <f t="shared" si="419"/>
        <v>166.19999999999484</v>
      </c>
      <c r="BLC51" s="53">
        <f t="shared" si="419"/>
        <v>166.29999999999484</v>
      </c>
      <c r="BLD51" s="53">
        <f t="shared" si="419"/>
        <v>166.39999999999483</v>
      </c>
      <c r="BLE51" s="53">
        <f t="shared" si="419"/>
        <v>166.49999999999483</v>
      </c>
      <c r="BLF51" s="53">
        <f t="shared" ref="BLF51:BNQ51" si="420">BLE51+0.1</f>
        <v>166.59999999999482</v>
      </c>
      <c r="BLG51" s="53">
        <f t="shared" si="420"/>
        <v>166.69999999999482</v>
      </c>
      <c r="BLH51" s="53">
        <f t="shared" si="420"/>
        <v>166.79999999999481</v>
      </c>
      <c r="BLI51" s="53">
        <f t="shared" si="420"/>
        <v>166.8999999999948</v>
      </c>
      <c r="BLJ51" s="53">
        <f t="shared" si="420"/>
        <v>166.9999999999948</v>
      </c>
      <c r="BLK51" s="53">
        <f t="shared" si="420"/>
        <v>167.09999999999479</v>
      </c>
      <c r="BLL51" s="53">
        <f t="shared" si="420"/>
        <v>167.19999999999479</v>
      </c>
      <c r="BLM51" s="53">
        <f t="shared" si="420"/>
        <v>167.29999999999478</v>
      </c>
      <c r="BLN51" s="53">
        <f t="shared" si="420"/>
        <v>167.39999999999478</v>
      </c>
      <c r="BLO51" s="53">
        <f t="shared" si="420"/>
        <v>167.49999999999477</v>
      </c>
      <c r="BLP51" s="53">
        <f t="shared" si="420"/>
        <v>167.59999999999476</v>
      </c>
      <c r="BLQ51" s="53">
        <f t="shared" si="420"/>
        <v>167.69999999999476</v>
      </c>
      <c r="BLR51" s="53">
        <f t="shared" si="420"/>
        <v>167.79999999999475</v>
      </c>
      <c r="BLS51" s="53">
        <f t="shared" si="420"/>
        <v>167.89999999999475</v>
      </c>
      <c r="BLT51" s="53">
        <f t="shared" si="420"/>
        <v>167.99999999999474</v>
      </c>
      <c r="BLU51" s="53">
        <f t="shared" si="420"/>
        <v>168.09999999999474</v>
      </c>
      <c r="BLV51" s="53">
        <f t="shared" si="420"/>
        <v>168.19999999999473</v>
      </c>
      <c r="BLW51" s="53">
        <f t="shared" si="420"/>
        <v>168.29999999999472</v>
      </c>
      <c r="BLX51" s="53">
        <f t="shared" si="420"/>
        <v>168.39999999999472</v>
      </c>
      <c r="BLY51" s="53">
        <f t="shared" si="420"/>
        <v>168.49999999999471</v>
      </c>
      <c r="BLZ51" s="53">
        <f t="shared" si="420"/>
        <v>168.59999999999471</v>
      </c>
      <c r="BMA51" s="53">
        <f t="shared" si="420"/>
        <v>168.6999999999947</v>
      </c>
      <c r="BMB51" s="53">
        <f t="shared" si="420"/>
        <v>168.7999999999947</v>
      </c>
      <c r="BMC51" s="53">
        <f t="shared" si="420"/>
        <v>168.89999999999469</v>
      </c>
      <c r="BMD51" s="53">
        <f t="shared" si="420"/>
        <v>168.99999999999469</v>
      </c>
      <c r="BME51" s="53">
        <f t="shared" si="420"/>
        <v>169.09999999999468</v>
      </c>
      <c r="BMF51" s="53">
        <f t="shared" si="420"/>
        <v>169.19999999999467</v>
      </c>
      <c r="BMG51" s="53">
        <f t="shared" si="420"/>
        <v>169.29999999999467</v>
      </c>
      <c r="BMH51" s="53">
        <f t="shared" si="420"/>
        <v>169.39999999999466</v>
      </c>
      <c r="BMI51" s="53">
        <f t="shared" si="420"/>
        <v>169.49999999999466</v>
      </c>
      <c r="BMJ51" s="53">
        <f t="shared" si="420"/>
        <v>169.59999999999465</v>
      </c>
      <c r="BMK51" s="53">
        <f t="shared" si="420"/>
        <v>169.69999999999465</v>
      </c>
      <c r="BML51" s="53">
        <f t="shared" si="420"/>
        <v>169.79999999999464</v>
      </c>
      <c r="BMM51" s="53">
        <f t="shared" si="420"/>
        <v>169.89999999999463</v>
      </c>
      <c r="BMN51" s="53">
        <f t="shared" si="420"/>
        <v>169.99999999999463</v>
      </c>
      <c r="BMO51" s="53">
        <f t="shared" si="420"/>
        <v>170.09999999999462</v>
      </c>
      <c r="BMP51" s="53">
        <f t="shared" si="420"/>
        <v>170.19999999999462</v>
      </c>
      <c r="BMQ51" s="53">
        <f t="shared" si="420"/>
        <v>170.29999999999461</v>
      </c>
      <c r="BMR51" s="53">
        <f t="shared" si="420"/>
        <v>170.39999999999461</v>
      </c>
      <c r="BMS51" s="53">
        <f t="shared" si="420"/>
        <v>170.4999999999946</v>
      </c>
      <c r="BMT51" s="53">
        <f t="shared" si="420"/>
        <v>170.59999999999459</v>
      </c>
      <c r="BMU51" s="53">
        <f t="shared" si="420"/>
        <v>170.69999999999459</v>
      </c>
      <c r="BMV51" s="53">
        <f t="shared" si="420"/>
        <v>170.79999999999458</v>
      </c>
      <c r="BMW51" s="53">
        <f t="shared" si="420"/>
        <v>170.89999999999458</v>
      </c>
      <c r="BMX51" s="53">
        <f t="shared" si="420"/>
        <v>170.99999999999457</v>
      </c>
      <c r="BMY51" s="53">
        <f t="shared" si="420"/>
        <v>171.09999999999457</v>
      </c>
      <c r="BMZ51" s="53">
        <f t="shared" si="420"/>
        <v>171.19999999999456</v>
      </c>
      <c r="BNA51" s="53">
        <f t="shared" si="420"/>
        <v>171.29999999999455</v>
      </c>
      <c r="BNB51" s="53">
        <f t="shared" si="420"/>
        <v>171.39999999999455</v>
      </c>
      <c r="BNC51" s="53">
        <f t="shared" si="420"/>
        <v>171.49999999999454</v>
      </c>
      <c r="BND51" s="53">
        <f t="shared" si="420"/>
        <v>171.59999999999454</v>
      </c>
      <c r="BNE51" s="53">
        <f t="shared" si="420"/>
        <v>171.69999999999453</v>
      </c>
      <c r="BNF51" s="53">
        <f t="shared" si="420"/>
        <v>171.79999999999453</v>
      </c>
      <c r="BNG51" s="53">
        <f t="shared" si="420"/>
        <v>171.89999999999452</v>
      </c>
      <c r="BNH51" s="53">
        <f t="shared" si="420"/>
        <v>171.99999999999451</v>
      </c>
      <c r="BNI51" s="53">
        <f t="shared" si="420"/>
        <v>172.09999999999451</v>
      </c>
      <c r="BNJ51" s="53">
        <f t="shared" si="420"/>
        <v>172.1999999999945</v>
      </c>
      <c r="BNK51" s="53">
        <f t="shared" si="420"/>
        <v>172.2999999999945</v>
      </c>
      <c r="BNL51" s="53">
        <f t="shared" si="420"/>
        <v>172.39999999999449</v>
      </c>
      <c r="BNM51" s="53">
        <f t="shared" si="420"/>
        <v>172.49999999999449</v>
      </c>
      <c r="BNN51" s="53">
        <f t="shared" si="420"/>
        <v>172.59999999999448</v>
      </c>
      <c r="BNO51" s="53">
        <f t="shared" si="420"/>
        <v>172.69999999999447</v>
      </c>
      <c r="BNP51" s="53">
        <f t="shared" si="420"/>
        <v>172.79999999999447</v>
      </c>
      <c r="BNQ51" s="53">
        <f t="shared" si="420"/>
        <v>172.89999999999446</v>
      </c>
      <c r="BNR51" s="53">
        <f t="shared" ref="BNR51:BQC51" si="421">BNQ51+0.1</f>
        <v>172.99999999999446</v>
      </c>
      <c r="BNS51" s="53">
        <f t="shared" si="421"/>
        <v>173.09999999999445</v>
      </c>
      <c r="BNT51" s="53">
        <f t="shared" si="421"/>
        <v>173.19999999999445</v>
      </c>
      <c r="BNU51" s="53">
        <f t="shared" si="421"/>
        <v>173.29999999999444</v>
      </c>
      <c r="BNV51" s="53">
        <f t="shared" si="421"/>
        <v>173.39999999999444</v>
      </c>
      <c r="BNW51" s="53">
        <f t="shared" si="421"/>
        <v>173.49999999999443</v>
      </c>
      <c r="BNX51" s="53">
        <f t="shared" si="421"/>
        <v>173.59999999999442</v>
      </c>
      <c r="BNY51" s="53">
        <f t="shared" si="421"/>
        <v>173.69999999999442</v>
      </c>
      <c r="BNZ51" s="53">
        <f t="shared" si="421"/>
        <v>173.79999999999441</v>
      </c>
      <c r="BOA51" s="53">
        <f t="shared" si="421"/>
        <v>173.89999999999441</v>
      </c>
      <c r="BOB51" s="53">
        <f t="shared" si="421"/>
        <v>173.9999999999944</v>
      </c>
      <c r="BOC51" s="53">
        <f t="shared" si="421"/>
        <v>174.0999999999944</v>
      </c>
      <c r="BOD51" s="53">
        <f t="shared" si="421"/>
        <v>174.19999999999439</v>
      </c>
      <c r="BOE51" s="53">
        <f t="shared" si="421"/>
        <v>174.29999999999438</v>
      </c>
      <c r="BOF51" s="53">
        <f t="shared" si="421"/>
        <v>174.39999999999438</v>
      </c>
      <c r="BOG51" s="53">
        <f t="shared" si="421"/>
        <v>174.49999999999437</v>
      </c>
      <c r="BOH51" s="53">
        <f t="shared" si="421"/>
        <v>174.59999999999437</v>
      </c>
      <c r="BOI51" s="53">
        <f t="shared" si="421"/>
        <v>174.69999999999436</v>
      </c>
      <c r="BOJ51" s="53">
        <f t="shared" si="421"/>
        <v>174.79999999999436</v>
      </c>
      <c r="BOK51" s="53">
        <f t="shared" si="421"/>
        <v>174.89999999999435</v>
      </c>
      <c r="BOL51" s="53">
        <f t="shared" si="421"/>
        <v>174.99999999999434</v>
      </c>
      <c r="BOM51" s="53">
        <f t="shared" si="421"/>
        <v>175.09999999999434</v>
      </c>
      <c r="BON51" s="53">
        <f t="shared" si="421"/>
        <v>175.19999999999433</v>
      </c>
      <c r="BOO51" s="53">
        <f t="shared" si="421"/>
        <v>175.29999999999433</v>
      </c>
      <c r="BOP51" s="53">
        <f t="shared" si="421"/>
        <v>175.39999999999432</v>
      </c>
      <c r="BOQ51" s="53">
        <f t="shared" si="421"/>
        <v>175.49999999999432</v>
      </c>
      <c r="BOR51" s="53">
        <f t="shared" si="421"/>
        <v>175.59999999999431</v>
      </c>
      <c r="BOS51" s="53">
        <f t="shared" si="421"/>
        <v>175.6999999999943</v>
      </c>
      <c r="BOT51" s="53">
        <f t="shared" si="421"/>
        <v>175.7999999999943</v>
      </c>
      <c r="BOU51" s="53">
        <f t="shared" si="421"/>
        <v>175.89999999999429</v>
      </c>
      <c r="BOV51" s="53">
        <f t="shared" si="421"/>
        <v>175.99999999999429</v>
      </c>
      <c r="BOW51" s="53">
        <f t="shared" si="421"/>
        <v>176.09999999999428</v>
      </c>
      <c r="BOX51" s="53">
        <f t="shared" si="421"/>
        <v>176.19999999999428</v>
      </c>
      <c r="BOY51" s="53">
        <f t="shared" si="421"/>
        <v>176.29999999999427</v>
      </c>
      <c r="BOZ51" s="53">
        <f t="shared" si="421"/>
        <v>176.39999999999426</v>
      </c>
      <c r="BPA51" s="53">
        <f t="shared" si="421"/>
        <v>176.49999999999426</v>
      </c>
      <c r="BPB51" s="53">
        <f t="shared" si="421"/>
        <v>176.59999999999425</v>
      </c>
      <c r="BPC51" s="53">
        <f t="shared" si="421"/>
        <v>176.69999999999425</v>
      </c>
      <c r="BPD51" s="53">
        <f t="shared" si="421"/>
        <v>176.79999999999424</v>
      </c>
      <c r="BPE51" s="53">
        <f t="shared" si="421"/>
        <v>176.89999999999424</v>
      </c>
      <c r="BPF51" s="53">
        <f t="shared" si="421"/>
        <v>176.99999999999423</v>
      </c>
      <c r="BPG51" s="53">
        <f t="shared" si="421"/>
        <v>177.09999999999422</v>
      </c>
      <c r="BPH51" s="53">
        <f t="shared" si="421"/>
        <v>177.19999999999422</v>
      </c>
      <c r="BPI51" s="53">
        <f t="shared" si="421"/>
        <v>177.29999999999421</v>
      </c>
      <c r="BPJ51" s="53">
        <f t="shared" si="421"/>
        <v>177.39999999999421</v>
      </c>
      <c r="BPK51" s="53">
        <f t="shared" si="421"/>
        <v>177.4999999999942</v>
      </c>
      <c r="BPL51" s="53">
        <f t="shared" si="421"/>
        <v>177.5999999999942</v>
      </c>
      <c r="BPM51" s="53">
        <f t="shared" si="421"/>
        <v>177.69999999999419</v>
      </c>
      <c r="BPN51" s="53">
        <f t="shared" si="421"/>
        <v>177.79999999999418</v>
      </c>
      <c r="BPO51" s="53">
        <f t="shared" si="421"/>
        <v>177.89999999999418</v>
      </c>
      <c r="BPP51" s="53">
        <f t="shared" si="421"/>
        <v>177.99999999999417</v>
      </c>
      <c r="BPQ51" s="53">
        <f t="shared" si="421"/>
        <v>178.09999999999417</v>
      </c>
      <c r="BPR51" s="53">
        <f t="shared" si="421"/>
        <v>178.19999999999416</v>
      </c>
      <c r="BPS51" s="53">
        <f t="shared" si="421"/>
        <v>178.29999999999416</v>
      </c>
      <c r="BPT51" s="53">
        <f t="shared" si="421"/>
        <v>178.39999999999415</v>
      </c>
      <c r="BPU51" s="53">
        <f t="shared" si="421"/>
        <v>178.49999999999415</v>
      </c>
      <c r="BPV51" s="53">
        <f t="shared" si="421"/>
        <v>178.59999999999414</v>
      </c>
      <c r="BPW51" s="53">
        <f t="shared" si="421"/>
        <v>178.69999999999413</v>
      </c>
      <c r="BPX51" s="53">
        <f t="shared" si="421"/>
        <v>178.79999999999413</v>
      </c>
      <c r="BPY51" s="53">
        <f t="shared" si="421"/>
        <v>178.89999999999412</v>
      </c>
      <c r="BPZ51" s="53">
        <f t="shared" si="421"/>
        <v>178.99999999999412</v>
      </c>
      <c r="BQA51" s="53">
        <f t="shared" si="421"/>
        <v>179.09999999999411</v>
      </c>
      <c r="BQB51" s="53">
        <f t="shared" si="421"/>
        <v>179.19999999999411</v>
      </c>
      <c r="BQC51" s="53">
        <f t="shared" si="421"/>
        <v>179.2999999999941</v>
      </c>
      <c r="BQD51" s="53">
        <f t="shared" ref="BQD51:BSO51" si="422">BQC51+0.1</f>
        <v>179.39999999999409</v>
      </c>
      <c r="BQE51" s="53">
        <f t="shared" si="422"/>
        <v>179.49999999999409</v>
      </c>
      <c r="BQF51" s="53">
        <f t="shared" si="422"/>
        <v>179.59999999999408</v>
      </c>
      <c r="BQG51" s="53">
        <f t="shared" si="422"/>
        <v>179.69999999999408</v>
      </c>
      <c r="BQH51" s="53">
        <f t="shared" si="422"/>
        <v>179.79999999999407</v>
      </c>
      <c r="BQI51" s="53">
        <f t="shared" si="422"/>
        <v>179.89999999999407</v>
      </c>
      <c r="BQJ51" s="53">
        <f t="shared" si="422"/>
        <v>179.99999999999406</v>
      </c>
      <c r="BQK51" s="53">
        <f t="shared" si="422"/>
        <v>180.09999999999405</v>
      </c>
      <c r="BQL51" s="53">
        <f t="shared" si="422"/>
        <v>180.19999999999405</v>
      </c>
      <c r="BQM51" s="53">
        <f t="shared" si="422"/>
        <v>180.29999999999404</v>
      </c>
      <c r="BQN51" s="53">
        <f t="shared" si="422"/>
        <v>180.39999999999404</v>
      </c>
      <c r="BQO51" s="53">
        <f t="shared" si="422"/>
        <v>180.49999999999403</v>
      </c>
      <c r="BQP51" s="53">
        <f t="shared" si="422"/>
        <v>180.59999999999403</v>
      </c>
      <c r="BQQ51" s="53">
        <f t="shared" si="422"/>
        <v>180.69999999999402</v>
      </c>
      <c r="BQR51" s="53">
        <f t="shared" si="422"/>
        <v>180.79999999999401</v>
      </c>
      <c r="BQS51" s="53">
        <f t="shared" si="422"/>
        <v>180.89999999999401</v>
      </c>
      <c r="BQT51" s="53">
        <f t="shared" si="422"/>
        <v>180.999999999994</v>
      </c>
      <c r="BQU51" s="53">
        <f t="shared" si="422"/>
        <v>181.099999999994</v>
      </c>
      <c r="BQV51" s="53">
        <f t="shared" si="422"/>
        <v>181.19999999999399</v>
      </c>
      <c r="BQW51" s="53">
        <f t="shared" si="422"/>
        <v>181.29999999999399</v>
      </c>
      <c r="BQX51" s="53">
        <f t="shared" si="422"/>
        <v>181.39999999999398</v>
      </c>
      <c r="BQY51" s="53">
        <f t="shared" si="422"/>
        <v>181.49999999999397</v>
      </c>
      <c r="BQZ51" s="53">
        <f t="shared" si="422"/>
        <v>181.59999999999397</v>
      </c>
      <c r="BRA51" s="53">
        <f t="shared" si="422"/>
        <v>181.69999999999396</v>
      </c>
      <c r="BRB51" s="53">
        <f t="shared" si="422"/>
        <v>181.79999999999396</v>
      </c>
      <c r="BRC51" s="53">
        <f t="shared" si="422"/>
        <v>181.89999999999395</v>
      </c>
      <c r="BRD51" s="53">
        <f t="shared" si="422"/>
        <v>181.99999999999395</v>
      </c>
      <c r="BRE51" s="53">
        <f t="shared" si="422"/>
        <v>182.09999999999394</v>
      </c>
      <c r="BRF51" s="53">
        <f t="shared" si="422"/>
        <v>182.19999999999393</v>
      </c>
      <c r="BRG51" s="53">
        <f t="shared" si="422"/>
        <v>182.29999999999393</v>
      </c>
      <c r="BRH51" s="53">
        <f t="shared" si="422"/>
        <v>182.39999999999392</v>
      </c>
      <c r="BRI51" s="53">
        <f t="shared" si="422"/>
        <v>182.49999999999392</v>
      </c>
      <c r="BRJ51" s="53">
        <f t="shared" si="422"/>
        <v>182.59999999999391</v>
      </c>
      <c r="BRK51" s="53">
        <f t="shared" si="422"/>
        <v>182.69999999999391</v>
      </c>
      <c r="BRL51" s="53">
        <f t="shared" si="422"/>
        <v>182.7999999999939</v>
      </c>
      <c r="BRM51" s="53">
        <f t="shared" si="422"/>
        <v>182.8999999999939</v>
      </c>
      <c r="BRN51" s="53">
        <f t="shared" si="422"/>
        <v>182.99999999999389</v>
      </c>
      <c r="BRO51" s="53">
        <f t="shared" si="422"/>
        <v>183.09999999999388</v>
      </c>
      <c r="BRP51" s="53">
        <f t="shared" si="422"/>
        <v>183.19999999999388</v>
      </c>
      <c r="BRQ51" s="53">
        <f t="shared" si="422"/>
        <v>183.29999999999387</v>
      </c>
      <c r="BRR51" s="53">
        <f t="shared" si="422"/>
        <v>183.39999999999387</v>
      </c>
      <c r="BRS51" s="53">
        <f t="shared" si="422"/>
        <v>183.49999999999386</v>
      </c>
      <c r="BRT51" s="53">
        <f t="shared" si="422"/>
        <v>183.59999999999386</v>
      </c>
      <c r="BRU51" s="53">
        <f t="shared" si="422"/>
        <v>183.69999999999385</v>
      </c>
      <c r="BRV51" s="53">
        <f t="shared" si="422"/>
        <v>183.79999999999384</v>
      </c>
      <c r="BRW51" s="53">
        <f t="shared" si="422"/>
        <v>183.89999999999384</v>
      </c>
      <c r="BRX51" s="53">
        <f t="shared" si="422"/>
        <v>183.99999999999383</v>
      </c>
      <c r="BRY51" s="53">
        <f t="shared" si="422"/>
        <v>184.09999999999383</v>
      </c>
      <c r="BRZ51" s="53">
        <f t="shared" si="422"/>
        <v>184.19999999999382</v>
      </c>
      <c r="BSA51" s="53">
        <f t="shared" si="422"/>
        <v>184.29999999999382</v>
      </c>
      <c r="BSB51" s="53">
        <f t="shared" si="422"/>
        <v>184.39999999999381</v>
      </c>
      <c r="BSC51" s="53">
        <f t="shared" si="422"/>
        <v>184.4999999999938</v>
      </c>
      <c r="BSD51" s="53">
        <f t="shared" si="422"/>
        <v>184.5999999999938</v>
      </c>
      <c r="BSE51" s="53">
        <f t="shared" si="422"/>
        <v>184.69999999999379</v>
      </c>
      <c r="BSF51" s="53">
        <f t="shared" si="422"/>
        <v>184.79999999999379</v>
      </c>
      <c r="BSG51" s="53">
        <f t="shared" si="422"/>
        <v>184.89999999999378</v>
      </c>
      <c r="BSH51" s="53">
        <f t="shared" si="422"/>
        <v>184.99999999999378</v>
      </c>
      <c r="BSI51" s="53">
        <f t="shared" si="422"/>
        <v>185.09999999999377</v>
      </c>
      <c r="BSJ51" s="53">
        <f t="shared" si="422"/>
        <v>185.19999999999376</v>
      </c>
      <c r="BSK51" s="53">
        <f t="shared" si="422"/>
        <v>185.29999999999376</v>
      </c>
      <c r="BSL51" s="53">
        <f t="shared" si="422"/>
        <v>185.39999999999375</v>
      </c>
      <c r="BSM51" s="53">
        <f t="shared" si="422"/>
        <v>185.49999999999375</v>
      </c>
      <c r="BSN51" s="53">
        <f t="shared" si="422"/>
        <v>185.59999999999374</v>
      </c>
      <c r="BSO51" s="53">
        <f t="shared" si="422"/>
        <v>185.69999999999374</v>
      </c>
      <c r="BSP51" s="53">
        <f t="shared" ref="BSP51:BVA51" si="423">BSO51+0.1</f>
        <v>185.79999999999373</v>
      </c>
      <c r="BSQ51" s="53">
        <f t="shared" si="423"/>
        <v>185.89999999999372</v>
      </c>
      <c r="BSR51" s="53">
        <f t="shared" si="423"/>
        <v>185.99999999999372</v>
      </c>
      <c r="BSS51" s="53">
        <f t="shared" si="423"/>
        <v>186.09999999999371</v>
      </c>
      <c r="BST51" s="53">
        <f t="shared" si="423"/>
        <v>186.19999999999371</v>
      </c>
      <c r="BSU51" s="53">
        <f t="shared" si="423"/>
        <v>186.2999999999937</v>
      </c>
      <c r="BSV51" s="53">
        <f t="shared" si="423"/>
        <v>186.3999999999937</v>
      </c>
      <c r="BSW51" s="53">
        <f t="shared" si="423"/>
        <v>186.49999999999369</v>
      </c>
      <c r="BSX51" s="53">
        <f t="shared" si="423"/>
        <v>186.59999999999368</v>
      </c>
      <c r="BSY51" s="53">
        <f t="shared" si="423"/>
        <v>186.69999999999368</v>
      </c>
      <c r="BSZ51" s="53">
        <f t="shared" si="423"/>
        <v>186.79999999999367</v>
      </c>
      <c r="BTA51" s="53">
        <f t="shared" si="423"/>
        <v>186.89999999999367</v>
      </c>
      <c r="BTB51" s="53">
        <f t="shared" si="423"/>
        <v>186.99999999999366</v>
      </c>
      <c r="BTC51" s="53">
        <f t="shared" si="423"/>
        <v>187.09999999999366</v>
      </c>
      <c r="BTD51" s="53">
        <f t="shared" si="423"/>
        <v>187.19999999999365</v>
      </c>
      <c r="BTE51" s="53">
        <f t="shared" si="423"/>
        <v>187.29999999999364</v>
      </c>
      <c r="BTF51" s="53">
        <f t="shared" si="423"/>
        <v>187.39999999999364</v>
      </c>
      <c r="BTG51" s="53">
        <f t="shared" si="423"/>
        <v>187.49999999999363</v>
      </c>
      <c r="BTH51" s="53">
        <f t="shared" si="423"/>
        <v>187.59999999999363</v>
      </c>
      <c r="BTI51" s="53">
        <f t="shared" si="423"/>
        <v>187.69999999999362</v>
      </c>
      <c r="BTJ51" s="53">
        <f t="shared" si="423"/>
        <v>187.79999999999362</v>
      </c>
      <c r="BTK51" s="53">
        <f t="shared" si="423"/>
        <v>187.89999999999361</v>
      </c>
      <c r="BTL51" s="53">
        <f t="shared" si="423"/>
        <v>187.99999999999361</v>
      </c>
      <c r="BTM51" s="53">
        <f t="shared" si="423"/>
        <v>188.0999999999936</v>
      </c>
      <c r="BTN51" s="53">
        <f t="shared" si="423"/>
        <v>188.19999999999359</v>
      </c>
      <c r="BTO51" s="53">
        <f t="shared" si="423"/>
        <v>188.29999999999359</v>
      </c>
      <c r="BTP51" s="53">
        <f t="shared" si="423"/>
        <v>188.39999999999358</v>
      </c>
      <c r="BTQ51" s="53">
        <f t="shared" si="423"/>
        <v>188.49999999999358</v>
      </c>
      <c r="BTR51" s="53">
        <f t="shared" si="423"/>
        <v>188.59999999999357</v>
      </c>
      <c r="BTS51" s="53">
        <f t="shared" si="423"/>
        <v>188.69999999999357</v>
      </c>
      <c r="BTT51" s="53">
        <f t="shared" si="423"/>
        <v>188.79999999999356</v>
      </c>
      <c r="BTU51" s="53">
        <f t="shared" si="423"/>
        <v>188.89999999999355</v>
      </c>
      <c r="BTV51" s="53">
        <f t="shared" si="423"/>
        <v>188.99999999999355</v>
      </c>
      <c r="BTW51" s="53">
        <f t="shared" si="423"/>
        <v>189.09999999999354</v>
      </c>
      <c r="BTX51" s="53">
        <f t="shared" si="423"/>
        <v>189.19999999999354</v>
      </c>
      <c r="BTY51" s="53">
        <f t="shared" si="423"/>
        <v>189.29999999999353</v>
      </c>
      <c r="BTZ51" s="53">
        <f t="shared" si="423"/>
        <v>189.39999999999353</v>
      </c>
      <c r="BUA51" s="53">
        <f t="shared" si="423"/>
        <v>189.49999999999352</v>
      </c>
      <c r="BUB51" s="53">
        <f t="shared" si="423"/>
        <v>189.59999999999351</v>
      </c>
      <c r="BUC51" s="53">
        <f t="shared" si="423"/>
        <v>189.69999999999351</v>
      </c>
      <c r="BUD51" s="53">
        <f t="shared" si="423"/>
        <v>189.7999999999935</v>
      </c>
      <c r="BUE51" s="53">
        <f t="shared" si="423"/>
        <v>189.8999999999935</v>
      </c>
      <c r="BUF51" s="53">
        <f t="shared" si="423"/>
        <v>189.99999999999349</v>
      </c>
      <c r="BUG51" s="53">
        <f t="shared" si="423"/>
        <v>190.09999999999349</v>
      </c>
      <c r="BUH51" s="53">
        <f t="shared" si="423"/>
        <v>190.19999999999348</v>
      </c>
      <c r="BUI51" s="53">
        <f t="shared" si="423"/>
        <v>190.29999999999347</v>
      </c>
      <c r="BUJ51" s="53">
        <f t="shared" si="423"/>
        <v>190.39999999999347</v>
      </c>
      <c r="BUK51" s="53">
        <f t="shared" si="423"/>
        <v>190.49999999999346</v>
      </c>
      <c r="BUL51" s="53">
        <f t="shared" si="423"/>
        <v>190.59999999999346</v>
      </c>
      <c r="BUM51" s="53">
        <f t="shared" si="423"/>
        <v>190.69999999999345</v>
      </c>
      <c r="BUN51" s="53">
        <f t="shared" si="423"/>
        <v>190.79999999999345</v>
      </c>
      <c r="BUO51" s="53">
        <f t="shared" si="423"/>
        <v>190.89999999999344</v>
      </c>
      <c r="BUP51" s="53">
        <f t="shared" si="423"/>
        <v>190.99999999999343</v>
      </c>
      <c r="BUQ51" s="53">
        <f t="shared" si="423"/>
        <v>191.09999999999343</v>
      </c>
      <c r="BUR51" s="53">
        <f t="shared" si="423"/>
        <v>191.19999999999342</v>
      </c>
      <c r="BUS51" s="53">
        <f t="shared" si="423"/>
        <v>191.29999999999342</v>
      </c>
      <c r="BUT51" s="53">
        <f t="shared" si="423"/>
        <v>191.39999999999341</v>
      </c>
      <c r="BUU51" s="53">
        <f t="shared" si="423"/>
        <v>191.49999999999341</v>
      </c>
      <c r="BUV51" s="53">
        <f t="shared" si="423"/>
        <v>191.5999999999934</v>
      </c>
      <c r="BUW51" s="53">
        <f t="shared" si="423"/>
        <v>191.69999999999339</v>
      </c>
      <c r="BUX51" s="53">
        <f t="shared" si="423"/>
        <v>191.79999999999339</v>
      </c>
      <c r="BUY51" s="53">
        <f t="shared" si="423"/>
        <v>191.89999999999338</v>
      </c>
      <c r="BUZ51" s="53">
        <f t="shared" si="423"/>
        <v>191.99999999999338</v>
      </c>
      <c r="BVA51" s="53">
        <f t="shared" si="423"/>
        <v>192.09999999999337</v>
      </c>
      <c r="BVB51" s="53">
        <f t="shared" ref="BVB51:BXM51" si="424">BVA51+0.1</f>
        <v>192.19999999999337</v>
      </c>
      <c r="BVC51" s="53">
        <f t="shared" si="424"/>
        <v>192.29999999999336</v>
      </c>
      <c r="BVD51" s="53">
        <f t="shared" si="424"/>
        <v>192.39999999999336</v>
      </c>
      <c r="BVE51" s="53">
        <f t="shared" si="424"/>
        <v>192.49999999999335</v>
      </c>
      <c r="BVF51" s="53">
        <f t="shared" si="424"/>
        <v>192.59999999999334</v>
      </c>
      <c r="BVG51" s="53">
        <f t="shared" si="424"/>
        <v>192.69999999999334</v>
      </c>
      <c r="BVH51" s="53">
        <f t="shared" si="424"/>
        <v>192.79999999999333</v>
      </c>
      <c r="BVI51" s="53">
        <f t="shared" si="424"/>
        <v>192.89999999999333</v>
      </c>
      <c r="BVJ51" s="53">
        <f t="shared" si="424"/>
        <v>192.99999999999332</v>
      </c>
      <c r="BVK51" s="53">
        <f t="shared" si="424"/>
        <v>193.09999999999332</v>
      </c>
      <c r="BVL51" s="53">
        <f t="shared" si="424"/>
        <v>193.19999999999331</v>
      </c>
      <c r="BVM51" s="53">
        <f t="shared" si="424"/>
        <v>193.2999999999933</v>
      </c>
      <c r="BVN51" s="53">
        <f t="shared" si="424"/>
        <v>193.3999999999933</v>
      </c>
      <c r="BVO51" s="53">
        <f t="shared" si="424"/>
        <v>193.49999999999329</v>
      </c>
      <c r="BVP51" s="53">
        <f t="shared" si="424"/>
        <v>193.59999999999329</v>
      </c>
      <c r="BVQ51" s="53">
        <f t="shared" si="424"/>
        <v>193.69999999999328</v>
      </c>
      <c r="BVR51" s="53">
        <f t="shared" si="424"/>
        <v>193.79999999999328</v>
      </c>
      <c r="BVS51" s="53">
        <f t="shared" si="424"/>
        <v>193.89999999999327</v>
      </c>
      <c r="BVT51" s="53">
        <f t="shared" si="424"/>
        <v>193.99999999999326</v>
      </c>
      <c r="BVU51" s="53">
        <f t="shared" si="424"/>
        <v>194.09999999999326</v>
      </c>
      <c r="BVV51" s="53">
        <f t="shared" si="424"/>
        <v>194.19999999999325</v>
      </c>
      <c r="BVW51" s="53">
        <f t="shared" si="424"/>
        <v>194.29999999999325</v>
      </c>
      <c r="BVX51" s="53">
        <f t="shared" si="424"/>
        <v>194.39999999999324</v>
      </c>
      <c r="BVY51" s="53">
        <f t="shared" si="424"/>
        <v>194.49999999999324</v>
      </c>
      <c r="BVZ51" s="53">
        <f t="shared" si="424"/>
        <v>194.59999999999323</v>
      </c>
      <c r="BWA51" s="53">
        <f t="shared" si="424"/>
        <v>194.69999999999322</v>
      </c>
      <c r="BWB51" s="53">
        <f t="shared" si="424"/>
        <v>194.79999999999322</v>
      </c>
      <c r="BWC51" s="53">
        <f t="shared" si="424"/>
        <v>194.89999999999321</v>
      </c>
      <c r="BWD51" s="53">
        <f t="shared" si="424"/>
        <v>194.99999999999321</v>
      </c>
      <c r="BWE51" s="53">
        <f t="shared" si="424"/>
        <v>195.0999999999932</v>
      </c>
      <c r="BWF51" s="53">
        <f t="shared" si="424"/>
        <v>195.1999999999932</v>
      </c>
      <c r="BWG51" s="53">
        <f t="shared" si="424"/>
        <v>195.29999999999319</v>
      </c>
      <c r="BWH51" s="53">
        <f t="shared" si="424"/>
        <v>195.39999999999318</v>
      </c>
      <c r="BWI51" s="53">
        <f t="shared" si="424"/>
        <v>195.49999999999318</v>
      </c>
      <c r="BWJ51" s="53">
        <f t="shared" si="424"/>
        <v>195.59999999999317</v>
      </c>
      <c r="BWK51" s="53">
        <f t="shared" si="424"/>
        <v>195.69999999999317</v>
      </c>
      <c r="BWL51" s="53">
        <f t="shared" si="424"/>
        <v>195.79999999999316</v>
      </c>
      <c r="BWM51" s="53">
        <f t="shared" si="424"/>
        <v>195.89999999999316</v>
      </c>
      <c r="BWN51" s="53">
        <f t="shared" si="424"/>
        <v>195.99999999999315</v>
      </c>
      <c r="BWO51" s="53">
        <f t="shared" si="424"/>
        <v>196.09999999999314</v>
      </c>
      <c r="BWP51" s="53">
        <f t="shared" si="424"/>
        <v>196.19999999999314</v>
      </c>
      <c r="BWQ51" s="53">
        <f t="shared" si="424"/>
        <v>196.29999999999313</v>
      </c>
      <c r="BWR51" s="53">
        <f t="shared" si="424"/>
        <v>196.39999999999313</v>
      </c>
      <c r="BWS51" s="53">
        <f t="shared" si="424"/>
        <v>196.49999999999312</v>
      </c>
      <c r="BWT51" s="53">
        <f t="shared" si="424"/>
        <v>196.59999999999312</v>
      </c>
      <c r="BWU51" s="53">
        <f t="shared" si="424"/>
        <v>196.69999999999311</v>
      </c>
      <c r="BWV51" s="53">
        <f t="shared" si="424"/>
        <v>196.7999999999931</v>
      </c>
      <c r="BWW51" s="53">
        <f t="shared" si="424"/>
        <v>196.8999999999931</v>
      </c>
      <c r="BWX51" s="53">
        <f t="shared" si="424"/>
        <v>196.99999999999309</v>
      </c>
      <c r="BWY51" s="53">
        <f t="shared" si="424"/>
        <v>197.09999999999309</v>
      </c>
      <c r="BWZ51" s="53">
        <f t="shared" si="424"/>
        <v>197.19999999999308</v>
      </c>
      <c r="BXA51" s="53">
        <f t="shared" si="424"/>
        <v>197.29999999999308</v>
      </c>
      <c r="BXB51" s="53">
        <f t="shared" si="424"/>
        <v>197.39999999999307</v>
      </c>
      <c r="BXC51" s="53">
        <f t="shared" si="424"/>
        <v>197.49999999999307</v>
      </c>
      <c r="BXD51" s="53">
        <f t="shared" si="424"/>
        <v>197.59999999999306</v>
      </c>
      <c r="BXE51" s="53">
        <f t="shared" si="424"/>
        <v>197.69999999999305</v>
      </c>
      <c r="BXF51" s="53">
        <f t="shared" si="424"/>
        <v>197.79999999999305</v>
      </c>
      <c r="BXG51" s="53">
        <f t="shared" si="424"/>
        <v>197.89999999999304</v>
      </c>
      <c r="BXH51" s="53">
        <f t="shared" si="424"/>
        <v>197.99999999999304</v>
      </c>
      <c r="BXI51" s="53">
        <f t="shared" si="424"/>
        <v>198.09999999999303</v>
      </c>
      <c r="BXJ51" s="53">
        <f t="shared" si="424"/>
        <v>198.19999999999303</v>
      </c>
      <c r="BXK51" s="53">
        <f t="shared" si="424"/>
        <v>198.29999999999302</v>
      </c>
      <c r="BXL51" s="53">
        <f t="shared" si="424"/>
        <v>198.39999999999301</v>
      </c>
      <c r="BXM51" s="53">
        <f t="shared" si="424"/>
        <v>198.49999999999301</v>
      </c>
      <c r="BXN51" s="53">
        <f t="shared" ref="BXN51:BZY51" si="425">BXM51+0.1</f>
        <v>198.599999999993</v>
      </c>
      <c r="BXO51" s="53">
        <f t="shared" si="425"/>
        <v>198.699999999993</v>
      </c>
      <c r="BXP51" s="53">
        <f t="shared" si="425"/>
        <v>198.79999999999299</v>
      </c>
      <c r="BXQ51" s="53">
        <f t="shared" si="425"/>
        <v>198.89999999999299</v>
      </c>
      <c r="BXR51" s="53">
        <f t="shared" si="425"/>
        <v>198.99999999999298</v>
      </c>
      <c r="BXS51" s="53">
        <f t="shared" si="425"/>
        <v>199.09999999999297</v>
      </c>
      <c r="BXT51" s="53">
        <f t="shared" si="425"/>
        <v>199.19999999999297</v>
      </c>
      <c r="BXU51" s="53">
        <f t="shared" si="425"/>
        <v>199.29999999999296</v>
      </c>
      <c r="BXV51" s="53">
        <f t="shared" si="425"/>
        <v>199.39999999999296</v>
      </c>
      <c r="BXW51" s="53">
        <f t="shared" si="425"/>
        <v>199.49999999999295</v>
      </c>
      <c r="BXX51" s="53">
        <f t="shared" si="425"/>
        <v>199.59999999999295</v>
      </c>
      <c r="BXY51" s="53">
        <f t="shared" si="425"/>
        <v>199.69999999999294</v>
      </c>
      <c r="BXZ51" s="53">
        <f t="shared" si="425"/>
        <v>199.79999999999293</v>
      </c>
      <c r="BYA51" s="53">
        <f t="shared" si="425"/>
        <v>199.89999999999293</v>
      </c>
      <c r="BYB51" s="53">
        <f t="shared" si="425"/>
        <v>199.99999999999292</v>
      </c>
      <c r="BYC51" s="53">
        <f t="shared" si="425"/>
        <v>200.09999999999292</v>
      </c>
      <c r="BYD51" s="53">
        <f t="shared" si="425"/>
        <v>200.19999999999291</v>
      </c>
      <c r="BYE51" s="53">
        <f t="shared" si="425"/>
        <v>200.29999999999291</v>
      </c>
      <c r="BYF51" s="53">
        <f t="shared" si="425"/>
        <v>200.3999999999929</v>
      </c>
      <c r="BYG51" s="53">
        <f t="shared" si="425"/>
        <v>200.49999999999289</v>
      </c>
      <c r="BYH51" s="53">
        <f t="shared" si="425"/>
        <v>200.59999999999289</v>
      </c>
      <c r="BYI51" s="53">
        <f t="shared" si="425"/>
        <v>200.69999999999288</v>
      </c>
      <c r="BYJ51" s="53">
        <f t="shared" si="425"/>
        <v>200.79999999999288</v>
      </c>
      <c r="BYK51" s="53">
        <f t="shared" si="425"/>
        <v>200.89999999999287</v>
      </c>
      <c r="BYL51" s="53">
        <f t="shared" si="425"/>
        <v>200.99999999999287</v>
      </c>
      <c r="BYM51" s="53">
        <f t="shared" si="425"/>
        <v>201.09999999999286</v>
      </c>
      <c r="BYN51" s="53">
        <f t="shared" si="425"/>
        <v>201.19999999999285</v>
      </c>
      <c r="BYO51" s="53">
        <f t="shared" si="425"/>
        <v>201.29999999999285</v>
      </c>
      <c r="BYP51" s="53">
        <f t="shared" si="425"/>
        <v>201.39999999999284</v>
      </c>
      <c r="BYQ51" s="53">
        <f t="shared" si="425"/>
        <v>201.49999999999284</v>
      </c>
      <c r="BYR51" s="53">
        <f t="shared" si="425"/>
        <v>201.59999999999283</v>
      </c>
      <c r="BYS51" s="53">
        <f t="shared" si="425"/>
        <v>201.69999999999283</v>
      </c>
      <c r="BYT51" s="53">
        <f t="shared" si="425"/>
        <v>201.79999999999282</v>
      </c>
      <c r="BYU51" s="53">
        <f t="shared" si="425"/>
        <v>201.89999999999281</v>
      </c>
      <c r="BYV51" s="53">
        <f t="shared" si="425"/>
        <v>201.99999999999281</v>
      </c>
      <c r="BYW51" s="53">
        <f t="shared" si="425"/>
        <v>202.0999999999928</v>
      </c>
      <c r="BYX51" s="53">
        <f t="shared" si="425"/>
        <v>202.1999999999928</v>
      </c>
      <c r="BYY51" s="53">
        <f t="shared" si="425"/>
        <v>202.29999999999279</v>
      </c>
      <c r="BYZ51" s="53">
        <f t="shared" si="425"/>
        <v>202.39999999999279</v>
      </c>
      <c r="BZA51" s="53">
        <f t="shared" si="425"/>
        <v>202.49999999999278</v>
      </c>
      <c r="BZB51" s="53">
        <f t="shared" si="425"/>
        <v>202.59999999999278</v>
      </c>
      <c r="BZC51" s="53">
        <f t="shared" si="425"/>
        <v>202.69999999999277</v>
      </c>
      <c r="BZD51" s="53">
        <f t="shared" si="425"/>
        <v>202.79999999999276</v>
      </c>
      <c r="BZE51" s="53">
        <f t="shared" si="425"/>
        <v>202.89999999999276</v>
      </c>
      <c r="BZF51" s="53">
        <f t="shared" si="425"/>
        <v>202.99999999999275</v>
      </c>
      <c r="BZG51" s="53">
        <f t="shared" si="425"/>
        <v>203.09999999999275</v>
      </c>
      <c r="BZH51" s="53">
        <f t="shared" si="425"/>
        <v>203.19999999999274</v>
      </c>
      <c r="BZI51" s="53">
        <f t="shared" si="425"/>
        <v>203.29999999999274</v>
      </c>
      <c r="BZJ51" s="53">
        <f t="shared" si="425"/>
        <v>203.39999999999273</v>
      </c>
      <c r="BZK51" s="53">
        <f t="shared" si="425"/>
        <v>203.49999999999272</v>
      </c>
      <c r="BZL51" s="53">
        <f t="shared" si="425"/>
        <v>203.59999999999272</v>
      </c>
      <c r="BZM51" s="53">
        <f t="shared" si="425"/>
        <v>203.69999999999271</v>
      </c>
      <c r="BZN51" s="53">
        <f t="shared" si="425"/>
        <v>203.79999999999271</v>
      </c>
      <c r="BZO51" s="53">
        <f t="shared" si="425"/>
        <v>203.8999999999927</v>
      </c>
      <c r="BZP51" s="53">
        <f t="shared" si="425"/>
        <v>203.9999999999927</v>
      </c>
      <c r="BZQ51" s="53">
        <f t="shared" si="425"/>
        <v>204.09999999999269</v>
      </c>
      <c r="BZR51" s="53">
        <f t="shared" si="425"/>
        <v>204.19999999999268</v>
      </c>
      <c r="BZS51" s="53">
        <f t="shared" si="425"/>
        <v>204.29999999999268</v>
      </c>
      <c r="BZT51" s="53">
        <f t="shared" si="425"/>
        <v>204.39999999999267</v>
      </c>
      <c r="BZU51" s="53">
        <f t="shared" si="425"/>
        <v>204.49999999999267</v>
      </c>
      <c r="BZV51" s="53">
        <f t="shared" si="425"/>
        <v>204.59999999999266</v>
      </c>
      <c r="BZW51" s="53">
        <f t="shared" si="425"/>
        <v>204.69999999999266</v>
      </c>
      <c r="BZX51" s="53">
        <f t="shared" si="425"/>
        <v>204.79999999999265</v>
      </c>
      <c r="BZY51" s="53">
        <f t="shared" si="425"/>
        <v>204.89999999999264</v>
      </c>
      <c r="BZZ51" s="53">
        <f t="shared" ref="BZZ51:CCK51" si="426">BZY51+0.1</f>
        <v>204.99999999999264</v>
      </c>
      <c r="CAA51" s="53">
        <f t="shared" si="426"/>
        <v>205.09999999999263</v>
      </c>
      <c r="CAB51" s="53">
        <f t="shared" si="426"/>
        <v>205.19999999999263</v>
      </c>
      <c r="CAC51" s="53">
        <f t="shared" si="426"/>
        <v>205.29999999999262</v>
      </c>
      <c r="CAD51" s="53">
        <f t="shared" si="426"/>
        <v>205.39999999999262</v>
      </c>
      <c r="CAE51" s="53">
        <f t="shared" si="426"/>
        <v>205.49999999999261</v>
      </c>
      <c r="CAF51" s="53">
        <f t="shared" si="426"/>
        <v>205.5999999999926</v>
      </c>
      <c r="CAG51" s="53">
        <f t="shared" si="426"/>
        <v>205.6999999999926</v>
      </c>
      <c r="CAH51" s="53">
        <f t="shared" si="426"/>
        <v>205.79999999999259</v>
      </c>
      <c r="CAI51" s="53">
        <f t="shared" si="426"/>
        <v>205.89999999999259</v>
      </c>
      <c r="CAJ51" s="53">
        <f t="shared" si="426"/>
        <v>205.99999999999258</v>
      </c>
      <c r="CAK51" s="53">
        <f t="shared" si="426"/>
        <v>206.09999999999258</v>
      </c>
      <c r="CAL51" s="53">
        <f t="shared" si="426"/>
        <v>206.19999999999257</v>
      </c>
      <c r="CAM51" s="53">
        <f t="shared" si="426"/>
        <v>206.29999999999256</v>
      </c>
      <c r="CAN51" s="53">
        <f t="shared" si="426"/>
        <v>206.39999999999256</v>
      </c>
      <c r="CAO51" s="53">
        <f t="shared" si="426"/>
        <v>206.49999999999255</v>
      </c>
      <c r="CAP51" s="53">
        <f t="shared" si="426"/>
        <v>206.59999999999255</v>
      </c>
      <c r="CAQ51" s="53">
        <f t="shared" si="426"/>
        <v>206.69999999999254</v>
      </c>
      <c r="CAR51" s="53">
        <f t="shared" si="426"/>
        <v>206.79999999999254</v>
      </c>
      <c r="CAS51" s="53">
        <f t="shared" si="426"/>
        <v>206.89999999999253</v>
      </c>
      <c r="CAT51" s="53">
        <f t="shared" si="426"/>
        <v>206.99999999999253</v>
      </c>
      <c r="CAU51" s="53">
        <f t="shared" si="426"/>
        <v>207.09999999999252</v>
      </c>
      <c r="CAV51" s="53">
        <f t="shared" si="426"/>
        <v>207.19999999999251</v>
      </c>
      <c r="CAW51" s="53">
        <f t="shared" si="426"/>
        <v>207.29999999999251</v>
      </c>
      <c r="CAX51" s="53">
        <f t="shared" si="426"/>
        <v>207.3999999999925</v>
      </c>
      <c r="CAY51" s="53">
        <f t="shared" si="426"/>
        <v>207.4999999999925</v>
      </c>
      <c r="CAZ51" s="53">
        <f t="shared" si="426"/>
        <v>207.59999999999249</v>
      </c>
      <c r="CBA51" s="53">
        <f t="shared" si="426"/>
        <v>207.69999999999249</v>
      </c>
      <c r="CBB51" s="53">
        <f t="shared" si="426"/>
        <v>207.79999999999248</v>
      </c>
      <c r="CBC51" s="53">
        <f t="shared" si="426"/>
        <v>207.89999999999247</v>
      </c>
      <c r="CBD51" s="53">
        <f t="shared" si="426"/>
        <v>207.99999999999247</v>
      </c>
      <c r="CBE51" s="53">
        <f t="shared" si="426"/>
        <v>208.09999999999246</v>
      </c>
      <c r="CBF51" s="53">
        <f t="shared" si="426"/>
        <v>208.19999999999246</v>
      </c>
      <c r="CBG51" s="53">
        <f t="shared" si="426"/>
        <v>208.29999999999245</v>
      </c>
      <c r="CBH51" s="53">
        <f t="shared" si="426"/>
        <v>208.39999999999245</v>
      </c>
      <c r="CBI51" s="53">
        <f t="shared" si="426"/>
        <v>208.49999999999244</v>
      </c>
      <c r="CBJ51" s="53">
        <f t="shared" si="426"/>
        <v>208.59999999999243</v>
      </c>
      <c r="CBK51" s="53">
        <f t="shared" si="426"/>
        <v>208.69999999999243</v>
      </c>
      <c r="CBL51" s="53">
        <f t="shared" si="426"/>
        <v>208.79999999999242</v>
      </c>
      <c r="CBM51" s="53">
        <f t="shared" si="426"/>
        <v>208.89999999999242</v>
      </c>
      <c r="CBN51" s="53">
        <f t="shared" si="426"/>
        <v>208.99999999999241</v>
      </c>
      <c r="CBO51" s="53">
        <f t="shared" si="426"/>
        <v>209.09999999999241</v>
      </c>
      <c r="CBP51" s="53">
        <f t="shared" si="426"/>
        <v>209.1999999999924</v>
      </c>
      <c r="CBQ51" s="53">
        <f t="shared" si="426"/>
        <v>209.29999999999239</v>
      </c>
      <c r="CBR51" s="53">
        <f t="shared" si="426"/>
        <v>209.39999999999239</v>
      </c>
      <c r="CBS51" s="53">
        <f t="shared" si="426"/>
        <v>209.49999999999238</v>
      </c>
      <c r="CBT51" s="53">
        <f t="shared" si="426"/>
        <v>209.59999999999238</v>
      </c>
      <c r="CBU51" s="53">
        <f t="shared" si="426"/>
        <v>209.69999999999237</v>
      </c>
      <c r="CBV51" s="53">
        <f t="shared" si="426"/>
        <v>209.79999999999237</v>
      </c>
      <c r="CBW51" s="53">
        <f t="shared" si="426"/>
        <v>209.89999999999236</v>
      </c>
      <c r="CBX51" s="53">
        <f t="shared" si="426"/>
        <v>209.99999999999235</v>
      </c>
      <c r="CBY51" s="53">
        <f t="shared" si="426"/>
        <v>210.09999999999235</v>
      </c>
      <c r="CBZ51" s="53">
        <f t="shared" si="426"/>
        <v>210.19999999999234</v>
      </c>
      <c r="CCA51" s="53">
        <f t="shared" si="426"/>
        <v>210.29999999999234</v>
      </c>
      <c r="CCB51" s="53">
        <f t="shared" si="426"/>
        <v>210.39999999999233</v>
      </c>
      <c r="CCC51" s="53">
        <f t="shared" si="426"/>
        <v>210.49999999999233</v>
      </c>
      <c r="CCD51" s="53">
        <f t="shared" si="426"/>
        <v>210.59999999999232</v>
      </c>
      <c r="CCE51" s="53">
        <f t="shared" si="426"/>
        <v>210.69999999999231</v>
      </c>
      <c r="CCF51" s="53">
        <f t="shared" si="426"/>
        <v>210.79999999999231</v>
      </c>
      <c r="CCG51" s="53">
        <f t="shared" si="426"/>
        <v>210.8999999999923</v>
      </c>
      <c r="CCH51" s="53">
        <f t="shared" si="426"/>
        <v>210.9999999999923</v>
      </c>
      <c r="CCI51" s="53">
        <f t="shared" si="426"/>
        <v>211.09999999999229</v>
      </c>
      <c r="CCJ51" s="53">
        <f t="shared" si="426"/>
        <v>211.19999999999229</v>
      </c>
      <c r="CCK51" s="53">
        <f t="shared" si="426"/>
        <v>211.29999999999228</v>
      </c>
      <c r="CCL51" s="53">
        <f t="shared" ref="CCL51:CEW51" si="427">CCK51+0.1</f>
        <v>211.39999999999227</v>
      </c>
      <c r="CCM51" s="53">
        <f t="shared" si="427"/>
        <v>211.49999999999227</v>
      </c>
      <c r="CCN51" s="53">
        <f t="shared" si="427"/>
        <v>211.59999999999226</v>
      </c>
      <c r="CCO51" s="53">
        <f t="shared" si="427"/>
        <v>211.69999999999226</v>
      </c>
      <c r="CCP51" s="53">
        <f t="shared" si="427"/>
        <v>211.79999999999225</v>
      </c>
      <c r="CCQ51" s="53">
        <f t="shared" si="427"/>
        <v>211.89999999999225</v>
      </c>
      <c r="CCR51" s="53">
        <f t="shared" si="427"/>
        <v>211.99999999999224</v>
      </c>
      <c r="CCS51" s="53">
        <f t="shared" si="427"/>
        <v>212.09999999999224</v>
      </c>
      <c r="CCT51" s="53">
        <f t="shared" si="427"/>
        <v>212.19999999999223</v>
      </c>
      <c r="CCU51" s="53">
        <f t="shared" si="427"/>
        <v>212.29999999999222</v>
      </c>
      <c r="CCV51" s="53">
        <f t="shared" si="427"/>
        <v>212.39999999999222</v>
      </c>
      <c r="CCW51" s="53">
        <f t="shared" si="427"/>
        <v>212.49999999999221</v>
      </c>
      <c r="CCX51" s="53">
        <f t="shared" si="427"/>
        <v>212.59999999999221</v>
      </c>
      <c r="CCY51" s="53">
        <f t="shared" si="427"/>
        <v>212.6999999999922</v>
      </c>
      <c r="CCZ51" s="53">
        <f t="shared" si="427"/>
        <v>212.7999999999922</v>
      </c>
      <c r="CDA51" s="53">
        <f t="shared" si="427"/>
        <v>212.89999999999219</v>
      </c>
      <c r="CDB51" s="53">
        <f t="shared" si="427"/>
        <v>212.99999999999218</v>
      </c>
      <c r="CDC51" s="53">
        <f t="shared" si="427"/>
        <v>213.09999999999218</v>
      </c>
      <c r="CDD51" s="53">
        <f t="shared" si="427"/>
        <v>213.19999999999217</v>
      </c>
      <c r="CDE51" s="53">
        <f t="shared" si="427"/>
        <v>213.29999999999217</v>
      </c>
      <c r="CDF51" s="53">
        <f t="shared" si="427"/>
        <v>213.39999999999216</v>
      </c>
      <c r="CDG51" s="53">
        <f t="shared" si="427"/>
        <v>213.49999999999216</v>
      </c>
      <c r="CDH51" s="53">
        <f t="shared" si="427"/>
        <v>213.59999999999215</v>
      </c>
      <c r="CDI51" s="53">
        <f t="shared" si="427"/>
        <v>213.69999999999214</v>
      </c>
      <c r="CDJ51" s="53">
        <f t="shared" si="427"/>
        <v>213.79999999999214</v>
      </c>
      <c r="CDK51" s="53">
        <f t="shared" si="427"/>
        <v>213.89999999999213</v>
      </c>
      <c r="CDL51" s="53">
        <f t="shared" si="427"/>
        <v>213.99999999999213</v>
      </c>
      <c r="CDM51" s="53">
        <f t="shared" si="427"/>
        <v>214.09999999999212</v>
      </c>
      <c r="CDN51" s="53">
        <f t="shared" si="427"/>
        <v>214.19999999999212</v>
      </c>
      <c r="CDO51" s="53">
        <f t="shared" si="427"/>
        <v>214.29999999999211</v>
      </c>
      <c r="CDP51" s="53">
        <f t="shared" si="427"/>
        <v>214.3999999999921</v>
      </c>
      <c r="CDQ51" s="53">
        <f t="shared" si="427"/>
        <v>214.4999999999921</v>
      </c>
      <c r="CDR51" s="53">
        <f t="shared" si="427"/>
        <v>214.59999999999209</v>
      </c>
      <c r="CDS51" s="53">
        <f t="shared" si="427"/>
        <v>214.69999999999209</v>
      </c>
      <c r="CDT51" s="53">
        <f t="shared" si="427"/>
        <v>214.79999999999208</v>
      </c>
      <c r="CDU51" s="53">
        <f t="shared" si="427"/>
        <v>214.89999999999208</v>
      </c>
      <c r="CDV51" s="53">
        <f t="shared" si="427"/>
        <v>214.99999999999207</v>
      </c>
      <c r="CDW51" s="53">
        <f t="shared" si="427"/>
        <v>215.09999999999206</v>
      </c>
      <c r="CDX51" s="53">
        <f t="shared" si="427"/>
        <v>215.19999999999206</v>
      </c>
      <c r="CDY51" s="53">
        <f t="shared" si="427"/>
        <v>215.29999999999205</v>
      </c>
      <c r="CDZ51" s="53">
        <f t="shared" si="427"/>
        <v>215.39999999999205</v>
      </c>
      <c r="CEA51" s="53">
        <f t="shared" si="427"/>
        <v>215.49999999999204</v>
      </c>
      <c r="CEB51" s="53">
        <f t="shared" si="427"/>
        <v>215.59999999999204</v>
      </c>
      <c r="CEC51" s="53">
        <f t="shared" si="427"/>
        <v>215.69999999999203</v>
      </c>
      <c r="CED51" s="53">
        <f t="shared" si="427"/>
        <v>215.79999999999202</v>
      </c>
      <c r="CEE51" s="53">
        <f t="shared" si="427"/>
        <v>215.89999999999202</v>
      </c>
      <c r="CEF51" s="53">
        <f t="shared" si="427"/>
        <v>215.99999999999201</v>
      </c>
      <c r="CEG51" s="53">
        <f t="shared" si="427"/>
        <v>216.09999999999201</v>
      </c>
      <c r="CEH51" s="53">
        <f t="shared" si="427"/>
        <v>216.199999999992</v>
      </c>
      <c r="CEI51" s="53">
        <f t="shared" si="427"/>
        <v>216.299999999992</v>
      </c>
      <c r="CEJ51" s="53">
        <f t="shared" si="427"/>
        <v>216.39999999999199</v>
      </c>
      <c r="CEK51" s="53">
        <f t="shared" si="427"/>
        <v>216.49999999999199</v>
      </c>
      <c r="CEL51" s="53">
        <f t="shared" si="427"/>
        <v>216.59999999999198</v>
      </c>
      <c r="CEM51" s="53">
        <f t="shared" si="427"/>
        <v>216.69999999999197</v>
      </c>
      <c r="CEN51" s="53">
        <f t="shared" si="427"/>
        <v>216.79999999999197</v>
      </c>
      <c r="CEO51" s="53">
        <f t="shared" si="427"/>
        <v>216.89999999999196</v>
      </c>
      <c r="CEP51" s="53">
        <f t="shared" si="427"/>
        <v>216.99999999999196</v>
      </c>
      <c r="CEQ51" s="53">
        <f t="shared" si="427"/>
        <v>217.09999999999195</v>
      </c>
      <c r="CER51" s="53">
        <f t="shared" si="427"/>
        <v>217.19999999999195</v>
      </c>
      <c r="CES51" s="53">
        <f t="shared" si="427"/>
        <v>217.29999999999194</v>
      </c>
      <c r="CET51" s="53">
        <f t="shared" si="427"/>
        <v>217.39999999999193</v>
      </c>
      <c r="CEU51" s="53">
        <f t="shared" si="427"/>
        <v>217.49999999999193</v>
      </c>
      <c r="CEV51" s="53">
        <f t="shared" si="427"/>
        <v>217.59999999999192</v>
      </c>
      <c r="CEW51" s="53">
        <f t="shared" si="427"/>
        <v>217.69999999999192</v>
      </c>
      <c r="CEX51" s="53">
        <f t="shared" ref="CEX51:CHI51" si="428">CEW51+0.1</f>
        <v>217.79999999999191</v>
      </c>
      <c r="CEY51" s="53">
        <f t="shared" si="428"/>
        <v>217.89999999999191</v>
      </c>
      <c r="CEZ51" s="53">
        <f t="shared" si="428"/>
        <v>217.9999999999919</v>
      </c>
      <c r="CFA51" s="53">
        <f t="shared" si="428"/>
        <v>218.09999999999189</v>
      </c>
      <c r="CFB51" s="53">
        <f t="shared" si="428"/>
        <v>218.19999999999189</v>
      </c>
      <c r="CFC51" s="53">
        <f t="shared" si="428"/>
        <v>218.29999999999188</v>
      </c>
      <c r="CFD51" s="53">
        <f t="shared" si="428"/>
        <v>218.39999999999188</v>
      </c>
      <c r="CFE51" s="53">
        <f t="shared" si="428"/>
        <v>218.49999999999187</v>
      </c>
      <c r="CFF51" s="53">
        <f t="shared" si="428"/>
        <v>218.59999999999187</v>
      </c>
      <c r="CFG51" s="53">
        <f t="shared" si="428"/>
        <v>218.69999999999186</v>
      </c>
      <c r="CFH51" s="53">
        <f t="shared" si="428"/>
        <v>218.79999999999185</v>
      </c>
      <c r="CFI51" s="53">
        <f t="shared" si="428"/>
        <v>218.89999999999185</v>
      </c>
      <c r="CFJ51" s="53">
        <f t="shared" si="428"/>
        <v>218.99999999999184</v>
      </c>
      <c r="CFK51" s="53">
        <f t="shared" si="428"/>
        <v>219.09999999999184</v>
      </c>
      <c r="CFL51" s="53">
        <f t="shared" si="428"/>
        <v>219.19999999999183</v>
      </c>
      <c r="CFM51" s="53">
        <f t="shared" si="428"/>
        <v>219.29999999999183</v>
      </c>
      <c r="CFN51" s="53">
        <f t="shared" si="428"/>
        <v>219.39999999999182</v>
      </c>
      <c r="CFO51" s="53">
        <f t="shared" si="428"/>
        <v>219.49999999999181</v>
      </c>
      <c r="CFP51" s="53">
        <f t="shared" si="428"/>
        <v>219.59999999999181</v>
      </c>
      <c r="CFQ51" s="53">
        <f t="shared" si="428"/>
        <v>219.6999999999918</v>
      </c>
      <c r="CFR51" s="53">
        <f t="shared" si="428"/>
        <v>219.7999999999918</v>
      </c>
      <c r="CFS51" s="53">
        <f t="shared" si="428"/>
        <v>219.89999999999179</v>
      </c>
      <c r="CFT51" s="53">
        <f t="shared" si="428"/>
        <v>219.99999999999179</v>
      </c>
      <c r="CFU51" s="53">
        <f t="shared" si="428"/>
        <v>220.09999999999178</v>
      </c>
      <c r="CFV51" s="53">
        <f t="shared" si="428"/>
        <v>220.19999999999177</v>
      </c>
      <c r="CFW51" s="53">
        <f t="shared" si="428"/>
        <v>220.29999999999177</v>
      </c>
      <c r="CFX51" s="53">
        <f t="shared" si="428"/>
        <v>220.39999999999176</v>
      </c>
      <c r="CFY51" s="53">
        <f t="shared" si="428"/>
        <v>220.49999999999176</v>
      </c>
      <c r="CFZ51" s="53">
        <f t="shared" si="428"/>
        <v>220.59999999999175</v>
      </c>
      <c r="CGA51" s="53">
        <f t="shared" si="428"/>
        <v>220.69999999999175</v>
      </c>
      <c r="CGB51" s="53">
        <f t="shared" si="428"/>
        <v>220.79999999999174</v>
      </c>
      <c r="CGC51" s="53">
        <f t="shared" si="428"/>
        <v>220.89999999999173</v>
      </c>
      <c r="CGD51" s="53">
        <f t="shared" si="428"/>
        <v>220.99999999999173</v>
      </c>
      <c r="CGE51" s="53">
        <f t="shared" si="428"/>
        <v>221.09999999999172</v>
      </c>
      <c r="CGF51" s="53">
        <f t="shared" si="428"/>
        <v>221.19999999999172</v>
      </c>
      <c r="CGG51" s="53">
        <f t="shared" si="428"/>
        <v>221.29999999999171</v>
      </c>
      <c r="CGH51" s="53">
        <f t="shared" si="428"/>
        <v>221.39999999999171</v>
      </c>
      <c r="CGI51" s="53">
        <f t="shared" si="428"/>
        <v>221.4999999999917</v>
      </c>
      <c r="CGJ51" s="53">
        <f t="shared" si="428"/>
        <v>221.5999999999917</v>
      </c>
      <c r="CGK51" s="53">
        <f t="shared" si="428"/>
        <v>221.69999999999169</v>
      </c>
      <c r="CGL51" s="53">
        <f t="shared" si="428"/>
        <v>221.79999999999168</v>
      </c>
      <c r="CGM51" s="53">
        <f t="shared" si="428"/>
        <v>221.89999999999168</v>
      </c>
      <c r="CGN51" s="53">
        <f t="shared" si="428"/>
        <v>221.99999999999167</v>
      </c>
      <c r="CGO51" s="53">
        <f t="shared" si="428"/>
        <v>222.09999999999167</v>
      </c>
      <c r="CGP51" s="53">
        <f t="shared" si="428"/>
        <v>222.19999999999166</v>
      </c>
      <c r="CGQ51" s="53">
        <f t="shared" si="428"/>
        <v>222.29999999999166</v>
      </c>
      <c r="CGR51" s="53">
        <f t="shared" si="428"/>
        <v>222.39999999999165</v>
      </c>
      <c r="CGS51" s="53">
        <f t="shared" si="428"/>
        <v>222.49999999999164</v>
      </c>
      <c r="CGT51" s="53">
        <f t="shared" si="428"/>
        <v>222.59999999999164</v>
      </c>
      <c r="CGU51" s="53">
        <f t="shared" si="428"/>
        <v>222.69999999999163</v>
      </c>
      <c r="CGV51" s="53">
        <f t="shared" si="428"/>
        <v>222.79999999999163</v>
      </c>
      <c r="CGW51" s="53">
        <f t="shared" si="428"/>
        <v>222.89999999999162</v>
      </c>
      <c r="CGX51" s="53">
        <f t="shared" si="428"/>
        <v>222.99999999999162</v>
      </c>
      <c r="CGY51" s="53">
        <f t="shared" si="428"/>
        <v>223.09999999999161</v>
      </c>
      <c r="CGZ51" s="53">
        <f t="shared" si="428"/>
        <v>223.1999999999916</v>
      </c>
      <c r="CHA51" s="53">
        <f t="shared" si="428"/>
        <v>223.2999999999916</v>
      </c>
      <c r="CHB51" s="53">
        <f t="shared" si="428"/>
        <v>223.39999999999159</v>
      </c>
      <c r="CHC51" s="53">
        <f t="shared" si="428"/>
        <v>223.49999999999159</v>
      </c>
      <c r="CHD51" s="53">
        <f t="shared" si="428"/>
        <v>223.59999999999158</v>
      </c>
      <c r="CHE51" s="53">
        <f t="shared" si="428"/>
        <v>223.69999999999158</v>
      </c>
      <c r="CHF51" s="53">
        <f t="shared" si="428"/>
        <v>223.79999999999157</v>
      </c>
      <c r="CHG51" s="53">
        <f t="shared" si="428"/>
        <v>223.89999999999156</v>
      </c>
      <c r="CHH51" s="53">
        <f t="shared" si="428"/>
        <v>223.99999999999156</v>
      </c>
      <c r="CHI51" s="53">
        <f t="shared" si="428"/>
        <v>224.09999999999155</v>
      </c>
      <c r="CHJ51" s="53">
        <f t="shared" ref="CHJ51:CJU51" si="429">CHI51+0.1</f>
        <v>224.19999999999155</v>
      </c>
      <c r="CHK51" s="53">
        <f t="shared" si="429"/>
        <v>224.29999999999154</v>
      </c>
      <c r="CHL51" s="53">
        <f t="shared" si="429"/>
        <v>224.39999999999154</v>
      </c>
      <c r="CHM51" s="53">
        <f t="shared" si="429"/>
        <v>224.49999999999153</v>
      </c>
      <c r="CHN51" s="53">
        <f t="shared" si="429"/>
        <v>224.59999999999152</v>
      </c>
      <c r="CHO51" s="53">
        <f t="shared" si="429"/>
        <v>224.69999999999152</v>
      </c>
      <c r="CHP51" s="53">
        <f t="shared" si="429"/>
        <v>224.79999999999151</v>
      </c>
      <c r="CHQ51" s="53">
        <f t="shared" si="429"/>
        <v>224.89999999999151</v>
      </c>
      <c r="CHR51" s="53">
        <f t="shared" si="429"/>
        <v>224.9999999999915</v>
      </c>
      <c r="CHS51" s="53">
        <f t="shared" si="429"/>
        <v>225.0999999999915</v>
      </c>
      <c r="CHT51" s="53">
        <f t="shared" si="429"/>
        <v>225.19999999999149</v>
      </c>
      <c r="CHU51" s="53">
        <f t="shared" si="429"/>
        <v>225.29999999999148</v>
      </c>
      <c r="CHV51" s="53">
        <f t="shared" si="429"/>
        <v>225.39999999999148</v>
      </c>
      <c r="CHW51" s="53">
        <f t="shared" si="429"/>
        <v>225.49999999999147</v>
      </c>
      <c r="CHX51" s="53">
        <f t="shared" si="429"/>
        <v>225.59999999999147</v>
      </c>
      <c r="CHY51" s="53">
        <f t="shared" si="429"/>
        <v>225.69999999999146</v>
      </c>
      <c r="CHZ51" s="53">
        <f t="shared" si="429"/>
        <v>225.79999999999146</v>
      </c>
      <c r="CIA51" s="53">
        <f t="shared" si="429"/>
        <v>225.89999999999145</v>
      </c>
      <c r="CIB51" s="53">
        <f t="shared" si="429"/>
        <v>225.99999999999145</v>
      </c>
      <c r="CIC51" s="53">
        <f t="shared" si="429"/>
        <v>226.09999999999144</v>
      </c>
      <c r="CID51" s="53">
        <f t="shared" si="429"/>
        <v>226.19999999999143</v>
      </c>
      <c r="CIE51" s="53">
        <f t="shared" si="429"/>
        <v>226.29999999999143</v>
      </c>
      <c r="CIF51" s="53">
        <f t="shared" si="429"/>
        <v>226.39999999999142</v>
      </c>
      <c r="CIG51" s="53">
        <f t="shared" si="429"/>
        <v>226.49999999999142</v>
      </c>
      <c r="CIH51" s="53">
        <f t="shared" si="429"/>
        <v>226.59999999999141</v>
      </c>
      <c r="CII51" s="53">
        <f t="shared" si="429"/>
        <v>226.69999999999141</v>
      </c>
      <c r="CIJ51" s="53">
        <f t="shared" si="429"/>
        <v>226.7999999999914</v>
      </c>
      <c r="CIK51" s="53">
        <f t="shared" si="429"/>
        <v>226.89999999999139</v>
      </c>
      <c r="CIL51" s="53">
        <f t="shared" si="429"/>
        <v>226.99999999999139</v>
      </c>
      <c r="CIM51" s="53">
        <f t="shared" si="429"/>
        <v>227.09999999999138</v>
      </c>
      <c r="CIN51" s="53">
        <f t="shared" si="429"/>
        <v>227.19999999999138</v>
      </c>
      <c r="CIO51" s="53">
        <f t="shared" si="429"/>
        <v>227.29999999999137</v>
      </c>
      <c r="CIP51" s="53">
        <f t="shared" si="429"/>
        <v>227.39999999999137</v>
      </c>
      <c r="CIQ51" s="53">
        <f t="shared" si="429"/>
        <v>227.49999999999136</v>
      </c>
      <c r="CIR51" s="53">
        <f t="shared" si="429"/>
        <v>227.59999999999135</v>
      </c>
      <c r="CIS51" s="53">
        <f t="shared" si="429"/>
        <v>227.69999999999135</v>
      </c>
      <c r="CIT51" s="53">
        <f t="shared" si="429"/>
        <v>227.79999999999134</v>
      </c>
      <c r="CIU51" s="53">
        <f t="shared" si="429"/>
        <v>227.89999999999134</v>
      </c>
      <c r="CIV51" s="53">
        <f t="shared" si="429"/>
        <v>227.99999999999133</v>
      </c>
      <c r="CIW51" s="53">
        <f t="shared" si="429"/>
        <v>228.09999999999133</v>
      </c>
      <c r="CIX51" s="53">
        <f t="shared" si="429"/>
        <v>228.19999999999132</v>
      </c>
      <c r="CIY51" s="53">
        <f t="shared" si="429"/>
        <v>228.29999999999131</v>
      </c>
      <c r="CIZ51" s="53">
        <f t="shared" si="429"/>
        <v>228.39999999999131</v>
      </c>
      <c r="CJA51" s="53">
        <f t="shared" si="429"/>
        <v>228.4999999999913</v>
      </c>
      <c r="CJB51" s="53">
        <f t="shared" si="429"/>
        <v>228.5999999999913</v>
      </c>
      <c r="CJC51" s="53">
        <f t="shared" si="429"/>
        <v>228.69999999999129</v>
      </c>
      <c r="CJD51" s="53">
        <f t="shared" si="429"/>
        <v>228.79999999999129</v>
      </c>
      <c r="CJE51" s="53">
        <f t="shared" si="429"/>
        <v>228.89999999999128</v>
      </c>
      <c r="CJF51" s="53">
        <f t="shared" si="429"/>
        <v>228.99999999999127</v>
      </c>
      <c r="CJG51" s="53">
        <f t="shared" si="429"/>
        <v>229.09999999999127</v>
      </c>
      <c r="CJH51" s="53">
        <f t="shared" si="429"/>
        <v>229.19999999999126</v>
      </c>
      <c r="CJI51" s="53">
        <f t="shared" si="429"/>
        <v>229.29999999999126</v>
      </c>
      <c r="CJJ51" s="53">
        <f t="shared" si="429"/>
        <v>229.39999999999125</v>
      </c>
      <c r="CJK51" s="53">
        <f t="shared" si="429"/>
        <v>229.49999999999125</v>
      </c>
      <c r="CJL51" s="53">
        <f t="shared" si="429"/>
        <v>229.59999999999124</v>
      </c>
      <c r="CJM51" s="53">
        <f t="shared" si="429"/>
        <v>229.69999999999123</v>
      </c>
      <c r="CJN51" s="53">
        <f t="shared" si="429"/>
        <v>229.79999999999123</v>
      </c>
      <c r="CJO51" s="53">
        <f t="shared" si="429"/>
        <v>229.89999999999122</v>
      </c>
      <c r="CJP51" s="53">
        <f t="shared" si="429"/>
        <v>229.99999999999122</v>
      </c>
      <c r="CJQ51" s="53">
        <f t="shared" si="429"/>
        <v>230.09999999999121</v>
      </c>
      <c r="CJR51" s="53">
        <f t="shared" si="429"/>
        <v>230.19999999999121</v>
      </c>
      <c r="CJS51" s="53">
        <f t="shared" si="429"/>
        <v>230.2999999999912</v>
      </c>
      <c r="CJT51" s="53">
        <f t="shared" si="429"/>
        <v>230.39999999999119</v>
      </c>
      <c r="CJU51" s="53">
        <f t="shared" si="429"/>
        <v>230.49999999999119</v>
      </c>
      <c r="CJV51" s="53">
        <f t="shared" ref="CJV51:CMG51" si="430">CJU51+0.1</f>
        <v>230.59999999999118</v>
      </c>
      <c r="CJW51" s="53">
        <f t="shared" si="430"/>
        <v>230.69999999999118</v>
      </c>
      <c r="CJX51" s="53">
        <f t="shared" si="430"/>
        <v>230.79999999999117</v>
      </c>
      <c r="CJY51" s="53">
        <f t="shared" si="430"/>
        <v>230.89999999999117</v>
      </c>
      <c r="CJZ51" s="53">
        <f t="shared" si="430"/>
        <v>230.99999999999116</v>
      </c>
      <c r="CKA51" s="53">
        <f t="shared" si="430"/>
        <v>231.09999999999116</v>
      </c>
      <c r="CKB51" s="53">
        <f t="shared" si="430"/>
        <v>231.19999999999115</v>
      </c>
      <c r="CKC51" s="53">
        <f t="shared" si="430"/>
        <v>231.29999999999114</v>
      </c>
      <c r="CKD51" s="53">
        <f t="shared" si="430"/>
        <v>231.39999999999114</v>
      </c>
      <c r="CKE51" s="53">
        <f t="shared" si="430"/>
        <v>231.49999999999113</v>
      </c>
      <c r="CKF51" s="53">
        <f t="shared" si="430"/>
        <v>231.59999999999113</v>
      </c>
      <c r="CKG51" s="53">
        <f t="shared" si="430"/>
        <v>231.69999999999112</v>
      </c>
      <c r="CKH51" s="53">
        <f t="shared" si="430"/>
        <v>231.79999999999112</v>
      </c>
      <c r="CKI51" s="53">
        <f t="shared" si="430"/>
        <v>231.89999999999111</v>
      </c>
      <c r="CKJ51" s="53">
        <f t="shared" si="430"/>
        <v>231.9999999999911</v>
      </c>
      <c r="CKK51" s="53">
        <f t="shared" si="430"/>
        <v>232.0999999999911</v>
      </c>
      <c r="CKL51" s="53">
        <f t="shared" si="430"/>
        <v>232.19999999999109</v>
      </c>
      <c r="CKM51" s="53">
        <f t="shared" si="430"/>
        <v>232.29999999999109</v>
      </c>
      <c r="CKN51" s="53">
        <f t="shared" si="430"/>
        <v>232.39999999999108</v>
      </c>
      <c r="CKO51" s="53">
        <f t="shared" si="430"/>
        <v>232.49999999999108</v>
      </c>
      <c r="CKP51" s="53">
        <f t="shared" si="430"/>
        <v>232.59999999999107</v>
      </c>
      <c r="CKQ51" s="53">
        <f t="shared" si="430"/>
        <v>232.69999999999106</v>
      </c>
      <c r="CKR51" s="53">
        <f t="shared" si="430"/>
        <v>232.79999999999106</v>
      </c>
      <c r="CKS51" s="53">
        <f t="shared" si="430"/>
        <v>232.89999999999105</v>
      </c>
      <c r="CKT51" s="53">
        <f t="shared" si="430"/>
        <v>232.99999999999105</v>
      </c>
      <c r="CKU51" s="53">
        <f t="shared" si="430"/>
        <v>233.09999999999104</v>
      </c>
      <c r="CKV51" s="53">
        <f t="shared" si="430"/>
        <v>233.19999999999104</v>
      </c>
      <c r="CKW51" s="53">
        <f t="shared" si="430"/>
        <v>233.29999999999103</v>
      </c>
      <c r="CKX51" s="53">
        <f t="shared" si="430"/>
        <v>233.39999999999102</v>
      </c>
      <c r="CKY51" s="53">
        <f t="shared" si="430"/>
        <v>233.49999999999102</v>
      </c>
      <c r="CKZ51" s="53">
        <f t="shared" si="430"/>
        <v>233.59999999999101</v>
      </c>
      <c r="CLA51" s="53">
        <f t="shared" si="430"/>
        <v>233.69999999999101</v>
      </c>
      <c r="CLB51" s="53">
        <f t="shared" si="430"/>
        <v>233.799999999991</v>
      </c>
      <c r="CLC51" s="53">
        <f t="shared" si="430"/>
        <v>233.899999999991</v>
      </c>
      <c r="CLD51" s="53">
        <f t="shared" si="430"/>
        <v>233.99999999999099</v>
      </c>
      <c r="CLE51" s="53">
        <f t="shared" si="430"/>
        <v>234.09999999999098</v>
      </c>
      <c r="CLF51" s="53">
        <f t="shared" si="430"/>
        <v>234.19999999999098</v>
      </c>
      <c r="CLG51" s="53">
        <f t="shared" si="430"/>
        <v>234.29999999999097</v>
      </c>
      <c r="CLH51" s="53">
        <f t="shared" si="430"/>
        <v>234.39999999999097</v>
      </c>
      <c r="CLI51" s="53">
        <f t="shared" si="430"/>
        <v>234.49999999999096</v>
      </c>
      <c r="CLJ51" s="53">
        <f t="shared" si="430"/>
        <v>234.59999999999096</v>
      </c>
      <c r="CLK51" s="53">
        <f t="shared" si="430"/>
        <v>234.69999999999095</v>
      </c>
      <c r="CLL51" s="53">
        <f t="shared" si="430"/>
        <v>234.79999999999094</v>
      </c>
      <c r="CLM51" s="53">
        <f t="shared" si="430"/>
        <v>234.89999999999094</v>
      </c>
      <c r="CLN51" s="53">
        <f t="shared" si="430"/>
        <v>234.99999999999093</v>
      </c>
      <c r="CLO51" s="53">
        <f t="shared" si="430"/>
        <v>235.09999999999093</v>
      </c>
      <c r="CLP51" s="53">
        <f t="shared" si="430"/>
        <v>235.19999999999092</v>
      </c>
      <c r="CLQ51" s="53">
        <f t="shared" si="430"/>
        <v>235.29999999999092</v>
      </c>
      <c r="CLR51" s="53">
        <f t="shared" si="430"/>
        <v>235.39999999999091</v>
      </c>
      <c r="CLS51" s="53">
        <f t="shared" si="430"/>
        <v>235.49999999999091</v>
      </c>
      <c r="CLT51" s="53">
        <f t="shared" si="430"/>
        <v>235.5999999999909</v>
      </c>
      <c r="CLU51" s="53">
        <f t="shared" si="430"/>
        <v>235.69999999999089</v>
      </c>
      <c r="CLV51" s="53">
        <f t="shared" si="430"/>
        <v>235.79999999999089</v>
      </c>
      <c r="CLW51" s="53">
        <f t="shared" si="430"/>
        <v>235.89999999999088</v>
      </c>
      <c r="CLX51" s="53">
        <f t="shared" si="430"/>
        <v>235.99999999999088</v>
      </c>
      <c r="CLY51" s="53">
        <f t="shared" si="430"/>
        <v>236.09999999999087</v>
      </c>
      <c r="CLZ51" s="53">
        <f t="shared" si="430"/>
        <v>236.19999999999087</v>
      </c>
      <c r="CMA51" s="53">
        <f t="shared" si="430"/>
        <v>236.29999999999086</v>
      </c>
      <c r="CMB51" s="53">
        <f t="shared" si="430"/>
        <v>236.39999999999085</v>
      </c>
      <c r="CMC51" s="53">
        <f t="shared" si="430"/>
        <v>236.49999999999085</v>
      </c>
      <c r="CMD51" s="53">
        <f t="shared" si="430"/>
        <v>236.59999999999084</v>
      </c>
      <c r="CME51" s="53">
        <f t="shared" si="430"/>
        <v>236.69999999999084</v>
      </c>
      <c r="CMF51" s="53">
        <f t="shared" si="430"/>
        <v>236.79999999999083</v>
      </c>
      <c r="CMG51" s="53">
        <f t="shared" si="430"/>
        <v>236.89999999999083</v>
      </c>
      <c r="CMH51" s="53">
        <f t="shared" ref="CMH51:COS51" si="431">CMG51+0.1</f>
        <v>236.99999999999082</v>
      </c>
      <c r="CMI51" s="53">
        <f t="shared" si="431"/>
        <v>237.09999999999081</v>
      </c>
      <c r="CMJ51" s="53">
        <f t="shared" si="431"/>
        <v>237.19999999999081</v>
      </c>
      <c r="CMK51" s="53">
        <f t="shared" si="431"/>
        <v>237.2999999999908</v>
      </c>
      <c r="CML51" s="53">
        <f t="shared" si="431"/>
        <v>237.3999999999908</v>
      </c>
      <c r="CMM51" s="53">
        <f t="shared" si="431"/>
        <v>237.49999999999079</v>
      </c>
      <c r="CMN51" s="53">
        <f t="shared" si="431"/>
        <v>237.59999999999079</v>
      </c>
      <c r="CMO51" s="53">
        <f t="shared" si="431"/>
        <v>237.69999999999078</v>
      </c>
      <c r="CMP51" s="53">
        <f t="shared" si="431"/>
        <v>237.79999999999077</v>
      </c>
      <c r="CMQ51" s="53">
        <f t="shared" si="431"/>
        <v>237.89999999999077</v>
      </c>
      <c r="CMR51" s="53">
        <f t="shared" si="431"/>
        <v>237.99999999999076</v>
      </c>
      <c r="CMS51" s="53">
        <f t="shared" si="431"/>
        <v>238.09999999999076</v>
      </c>
      <c r="CMT51" s="53">
        <f t="shared" si="431"/>
        <v>238.19999999999075</v>
      </c>
      <c r="CMU51" s="53">
        <f t="shared" si="431"/>
        <v>238.29999999999075</v>
      </c>
      <c r="CMV51" s="53">
        <f t="shared" si="431"/>
        <v>238.39999999999074</v>
      </c>
      <c r="CMW51" s="53">
        <f t="shared" si="431"/>
        <v>238.49999999999073</v>
      </c>
      <c r="CMX51" s="53">
        <f t="shared" si="431"/>
        <v>238.59999999999073</v>
      </c>
      <c r="CMY51" s="53">
        <f t="shared" si="431"/>
        <v>238.69999999999072</v>
      </c>
      <c r="CMZ51" s="53">
        <f t="shared" si="431"/>
        <v>238.79999999999072</v>
      </c>
      <c r="CNA51" s="53">
        <f t="shared" si="431"/>
        <v>238.89999999999071</v>
      </c>
      <c r="CNB51" s="53">
        <f t="shared" si="431"/>
        <v>238.99999999999071</v>
      </c>
      <c r="CNC51" s="53">
        <f t="shared" si="431"/>
        <v>239.0999999999907</v>
      </c>
      <c r="CND51" s="53">
        <f t="shared" si="431"/>
        <v>239.19999999999069</v>
      </c>
      <c r="CNE51" s="53">
        <f t="shared" si="431"/>
        <v>239.29999999999069</v>
      </c>
      <c r="CNF51" s="53">
        <f t="shared" si="431"/>
        <v>239.39999999999068</v>
      </c>
      <c r="CNG51" s="53">
        <f t="shared" si="431"/>
        <v>239.49999999999068</v>
      </c>
      <c r="CNH51" s="53">
        <f t="shared" si="431"/>
        <v>239.59999999999067</v>
      </c>
      <c r="CNI51" s="53">
        <f t="shared" si="431"/>
        <v>239.69999999999067</v>
      </c>
      <c r="CNJ51" s="53">
        <f t="shared" si="431"/>
        <v>239.79999999999066</v>
      </c>
      <c r="CNK51" s="53">
        <f t="shared" si="431"/>
        <v>239.89999999999065</v>
      </c>
      <c r="CNL51" s="53">
        <f t="shared" si="431"/>
        <v>239.99999999999065</v>
      </c>
      <c r="CNM51" s="53">
        <f t="shared" si="431"/>
        <v>240.09999999999064</v>
      </c>
      <c r="CNN51" s="53">
        <f t="shared" si="431"/>
        <v>240.19999999999064</v>
      </c>
      <c r="CNO51" s="53">
        <f t="shared" si="431"/>
        <v>240.29999999999063</v>
      </c>
      <c r="CNP51" s="53">
        <f t="shared" si="431"/>
        <v>240.39999999999063</v>
      </c>
      <c r="CNQ51" s="53">
        <f t="shared" si="431"/>
        <v>240.49999999999062</v>
      </c>
      <c r="CNR51" s="53">
        <f t="shared" si="431"/>
        <v>240.59999999999062</v>
      </c>
      <c r="CNS51" s="53">
        <f t="shared" si="431"/>
        <v>240.69999999999061</v>
      </c>
      <c r="CNT51" s="53">
        <f t="shared" si="431"/>
        <v>240.7999999999906</v>
      </c>
      <c r="CNU51" s="53">
        <f t="shared" si="431"/>
        <v>240.8999999999906</v>
      </c>
      <c r="CNV51" s="53">
        <f t="shared" si="431"/>
        <v>240.99999999999059</v>
      </c>
      <c r="CNW51" s="53">
        <f t="shared" si="431"/>
        <v>241.09999999999059</v>
      </c>
      <c r="CNX51" s="53">
        <f t="shared" si="431"/>
        <v>241.19999999999058</v>
      </c>
      <c r="CNY51" s="53">
        <f t="shared" si="431"/>
        <v>241.29999999999058</v>
      </c>
      <c r="CNZ51" s="53">
        <f t="shared" si="431"/>
        <v>241.39999999999057</v>
      </c>
      <c r="COA51" s="53">
        <f t="shared" si="431"/>
        <v>241.49999999999056</v>
      </c>
      <c r="COB51" s="53">
        <f t="shared" si="431"/>
        <v>241.59999999999056</v>
      </c>
      <c r="COC51" s="53">
        <f t="shared" si="431"/>
        <v>241.69999999999055</v>
      </c>
      <c r="COD51" s="53">
        <f t="shared" si="431"/>
        <v>241.79999999999055</v>
      </c>
      <c r="COE51" s="53">
        <f t="shared" si="431"/>
        <v>241.89999999999054</v>
      </c>
      <c r="COF51" s="53">
        <f t="shared" si="431"/>
        <v>241.99999999999054</v>
      </c>
      <c r="COG51" s="53">
        <f t="shared" si="431"/>
        <v>242.09999999999053</v>
      </c>
      <c r="COH51" s="53">
        <f t="shared" si="431"/>
        <v>242.19999999999052</v>
      </c>
      <c r="COI51" s="53">
        <f t="shared" si="431"/>
        <v>242.29999999999052</v>
      </c>
      <c r="COJ51" s="53">
        <f t="shared" si="431"/>
        <v>242.39999999999051</v>
      </c>
      <c r="COK51" s="53">
        <f t="shared" si="431"/>
        <v>242.49999999999051</v>
      </c>
      <c r="COL51" s="53">
        <f t="shared" si="431"/>
        <v>242.5999999999905</v>
      </c>
      <c r="COM51" s="53">
        <f t="shared" si="431"/>
        <v>242.6999999999905</v>
      </c>
      <c r="CON51" s="53">
        <f t="shared" si="431"/>
        <v>242.79999999999049</v>
      </c>
      <c r="COO51" s="53">
        <f t="shared" si="431"/>
        <v>242.89999999999048</v>
      </c>
      <c r="COP51" s="53">
        <f t="shared" si="431"/>
        <v>242.99999999999048</v>
      </c>
      <c r="COQ51" s="53">
        <f t="shared" si="431"/>
        <v>243.09999999999047</v>
      </c>
      <c r="COR51" s="53">
        <f t="shared" si="431"/>
        <v>243.19999999999047</v>
      </c>
      <c r="COS51" s="53">
        <f t="shared" si="431"/>
        <v>243.29999999999046</v>
      </c>
      <c r="COT51" s="53">
        <f t="shared" ref="COT51:CRE51" si="432">COS51+0.1</f>
        <v>243.39999999999046</v>
      </c>
      <c r="COU51" s="53">
        <f t="shared" si="432"/>
        <v>243.49999999999045</v>
      </c>
      <c r="COV51" s="53">
        <f t="shared" si="432"/>
        <v>243.59999999999044</v>
      </c>
      <c r="COW51" s="53">
        <f t="shared" si="432"/>
        <v>243.69999999999044</v>
      </c>
      <c r="COX51" s="53">
        <f t="shared" si="432"/>
        <v>243.79999999999043</v>
      </c>
      <c r="COY51" s="53">
        <f t="shared" si="432"/>
        <v>243.89999999999043</v>
      </c>
      <c r="COZ51" s="53">
        <f t="shared" si="432"/>
        <v>243.99999999999042</v>
      </c>
      <c r="CPA51" s="53">
        <f t="shared" si="432"/>
        <v>244.09999999999042</v>
      </c>
      <c r="CPB51" s="53">
        <f t="shared" si="432"/>
        <v>244.19999999999041</v>
      </c>
      <c r="CPC51" s="53">
        <f t="shared" si="432"/>
        <v>244.2999999999904</v>
      </c>
      <c r="CPD51" s="53">
        <f t="shared" si="432"/>
        <v>244.3999999999904</v>
      </c>
      <c r="CPE51" s="53">
        <f t="shared" si="432"/>
        <v>244.49999999999039</v>
      </c>
      <c r="CPF51" s="53">
        <f t="shared" si="432"/>
        <v>244.59999999999039</v>
      </c>
      <c r="CPG51" s="53">
        <f t="shared" si="432"/>
        <v>244.69999999999038</v>
      </c>
      <c r="CPH51" s="53">
        <f t="shared" si="432"/>
        <v>244.79999999999038</v>
      </c>
      <c r="CPI51" s="53">
        <f t="shared" si="432"/>
        <v>244.89999999999037</v>
      </c>
      <c r="CPJ51" s="53">
        <f t="shared" si="432"/>
        <v>244.99999999999037</v>
      </c>
      <c r="CPK51" s="53">
        <f t="shared" si="432"/>
        <v>245.09999999999036</v>
      </c>
      <c r="CPL51" s="53">
        <f t="shared" si="432"/>
        <v>245.19999999999035</v>
      </c>
      <c r="CPM51" s="53">
        <f t="shared" si="432"/>
        <v>245.29999999999035</v>
      </c>
      <c r="CPN51" s="53">
        <f t="shared" si="432"/>
        <v>245.39999999999034</v>
      </c>
      <c r="CPO51" s="53">
        <f t="shared" si="432"/>
        <v>245.49999999999034</v>
      </c>
      <c r="CPP51" s="53">
        <f t="shared" si="432"/>
        <v>245.59999999999033</v>
      </c>
      <c r="CPQ51" s="53">
        <f t="shared" si="432"/>
        <v>245.69999999999033</v>
      </c>
      <c r="CPR51" s="53">
        <f t="shared" si="432"/>
        <v>245.79999999999032</v>
      </c>
      <c r="CPS51" s="53">
        <f t="shared" si="432"/>
        <v>245.89999999999031</v>
      </c>
      <c r="CPT51" s="53">
        <f t="shared" si="432"/>
        <v>245.99999999999031</v>
      </c>
      <c r="CPU51" s="53">
        <f t="shared" si="432"/>
        <v>246.0999999999903</v>
      </c>
      <c r="CPV51" s="53">
        <f t="shared" si="432"/>
        <v>246.1999999999903</v>
      </c>
      <c r="CPW51" s="53">
        <f t="shared" si="432"/>
        <v>246.29999999999029</v>
      </c>
      <c r="CPX51" s="53">
        <f t="shared" si="432"/>
        <v>246.39999999999029</v>
      </c>
      <c r="CPY51" s="53">
        <f t="shared" si="432"/>
        <v>246.49999999999028</v>
      </c>
      <c r="CPZ51" s="53">
        <f t="shared" si="432"/>
        <v>246.59999999999027</v>
      </c>
      <c r="CQA51" s="53">
        <f t="shared" si="432"/>
        <v>246.69999999999027</v>
      </c>
      <c r="CQB51" s="53">
        <f t="shared" si="432"/>
        <v>246.79999999999026</v>
      </c>
      <c r="CQC51" s="53">
        <f t="shared" si="432"/>
        <v>246.89999999999026</v>
      </c>
      <c r="CQD51" s="53">
        <f t="shared" si="432"/>
        <v>246.99999999999025</v>
      </c>
      <c r="CQE51" s="53">
        <f t="shared" si="432"/>
        <v>247.09999999999025</v>
      </c>
      <c r="CQF51" s="53">
        <f t="shared" si="432"/>
        <v>247.19999999999024</v>
      </c>
      <c r="CQG51" s="53">
        <f t="shared" si="432"/>
        <v>247.29999999999023</v>
      </c>
      <c r="CQH51" s="53">
        <f t="shared" si="432"/>
        <v>247.39999999999023</v>
      </c>
      <c r="CQI51" s="53">
        <f t="shared" si="432"/>
        <v>247.49999999999022</v>
      </c>
      <c r="CQJ51" s="53">
        <f t="shared" si="432"/>
        <v>247.59999999999022</v>
      </c>
      <c r="CQK51" s="53">
        <f t="shared" si="432"/>
        <v>247.69999999999021</v>
      </c>
      <c r="CQL51" s="53">
        <f t="shared" si="432"/>
        <v>247.79999999999021</v>
      </c>
      <c r="CQM51" s="53">
        <f t="shared" si="432"/>
        <v>247.8999999999902</v>
      </c>
      <c r="CQN51" s="53">
        <f t="shared" si="432"/>
        <v>247.99999999999019</v>
      </c>
      <c r="CQO51" s="53">
        <f t="shared" si="432"/>
        <v>248.09999999999019</v>
      </c>
      <c r="CQP51" s="53">
        <f t="shared" si="432"/>
        <v>248.19999999999018</v>
      </c>
      <c r="CQQ51" s="53">
        <f t="shared" si="432"/>
        <v>248.29999999999018</v>
      </c>
      <c r="CQR51" s="53">
        <f t="shared" si="432"/>
        <v>248.39999999999017</v>
      </c>
      <c r="CQS51" s="53">
        <f t="shared" si="432"/>
        <v>248.49999999999017</v>
      </c>
      <c r="CQT51" s="53">
        <f t="shared" si="432"/>
        <v>248.59999999999016</v>
      </c>
      <c r="CQU51" s="53">
        <f t="shared" si="432"/>
        <v>248.69999999999015</v>
      </c>
      <c r="CQV51" s="53">
        <f t="shared" si="432"/>
        <v>248.79999999999015</v>
      </c>
      <c r="CQW51" s="53">
        <f t="shared" si="432"/>
        <v>248.89999999999014</v>
      </c>
      <c r="CQX51" s="53">
        <f t="shared" si="432"/>
        <v>248.99999999999014</v>
      </c>
      <c r="CQY51" s="53">
        <f t="shared" si="432"/>
        <v>249.09999999999013</v>
      </c>
      <c r="CQZ51" s="53">
        <f t="shared" si="432"/>
        <v>249.19999999999013</v>
      </c>
      <c r="CRA51" s="53">
        <f t="shared" si="432"/>
        <v>249.29999999999012</v>
      </c>
      <c r="CRB51" s="53">
        <f t="shared" si="432"/>
        <v>249.39999999999011</v>
      </c>
      <c r="CRC51" s="53">
        <f t="shared" si="432"/>
        <v>249.49999999999011</v>
      </c>
      <c r="CRD51" s="53">
        <f t="shared" si="432"/>
        <v>249.5999999999901</v>
      </c>
      <c r="CRE51" s="53">
        <f t="shared" si="432"/>
        <v>249.6999999999901</v>
      </c>
      <c r="CRF51" s="53">
        <f t="shared" ref="CRF51:CTQ51" si="433">CRE51+0.1</f>
        <v>249.79999999999009</v>
      </c>
      <c r="CRG51" s="53">
        <f t="shared" si="433"/>
        <v>249.89999999999009</v>
      </c>
      <c r="CRH51" s="53">
        <f t="shared" si="433"/>
        <v>249.99999999999008</v>
      </c>
      <c r="CRI51" s="53">
        <f t="shared" si="433"/>
        <v>250.09999999999008</v>
      </c>
      <c r="CRJ51" s="53">
        <f t="shared" si="433"/>
        <v>250.19999999999007</v>
      </c>
      <c r="CRK51" s="53">
        <f t="shared" si="433"/>
        <v>250.29999999999006</v>
      </c>
      <c r="CRL51" s="53">
        <f t="shared" si="433"/>
        <v>250.39999999999006</v>
      </c>
      <c r="CRM51" s="53">
        <f t="shared" si="433"/>
        <v>250.49999999999005</v>
      </c>
      <c r="CRN51" s="53">
        <f t="shared" si="433"/>
        <v>250.59999999999005</v>
      </c>
      <c r="CRO51" s="53">
        <f t="shared" si="433"/>
        <v>250.69999999999004</v>
      </c>
      <c r="CRP51" s="53">
        <f t="shared" si="433"/>
        <v>250.79999999999004</v>
      </c>
      <c r="CRQ51" s="53">
        <f t="shared" si="433"/>
        <v>250.89999999999003</v>
      </c>
      <c r="CRR51" s="53">
        <f t="shared" si="433"/>
        <v>250.99999999999002</v>
      </c>
      <c r="CRS51" s="53">
        <f t="shared" si="433"/>
        <v>251.09999999999002</v>
      </c>
      <c r="CRT51" s="53">
        <f t="shared" si="433"/>
        <v>251.19999999999001</v>
      </c>
      <c r="CRU51" s="53">
        <f t="shared" si="433"/>
        <v>251.29999999999001</v>
      </c>
      <c r="CRV51" s="53">
        <f t="shared" si="433"/>
        <v>251.39999999999</v>
      </c>
      <c r="CRW51" s="53">
        <f t="shared" si="433"/>
        <v>251.49999999999</v>
      </c>
      <c r="CRX51" s="53">
        <f t="shared" si="433"/>
        <v>251.59999999998999</v>
      </c>
      <c r="CRY51" s="53">
        <f t="shared" si="433"/>
        <v>251.69999999998998</v>
      </c>
      <c r="CRZ51" s="53">
        <f t="shared" si="433"/>
        <v>251.79999999998998</v>
      </c>
      <c r="CSA51" s="53">
        <f t="shared" si="433"/>
        <v>251.89999999998997</v>
      </c>
      <c r="CSB51" s="53">
        <f t="shared" si="433"/>
        <v>251.99999999998997</v>
      </c>
      <c r="CSC51" s="53">
        <f t="shared" si="433"/>
        <v>252.09999999998996</v>
      </c>
      <c r="CSD51" s="53">
        <f t="shared" si="433"/>
        <v>252.19999999998996</v>
      </c>
      <c r="CSE51" s="53">
        <f t="shared" si="433"/>
        <v>252.29999999998995</v>
      </c>
      <c r="CSF51" s="53">
        <f t="shared" si="433"/>
        <v>252.39999999998994</v>
      </c>
      <c r="CSG51" s="53">
        <f t="shared" si="433"/>
        <v>252.49999999998994</v>
      </c>
      <c r="CSH51" s="53">
        <f t="shared" si="433"/>
        <v>252.59999999998993</v>
      </c>
      <c r="CSI51" s="53">
        <f t="shared" si="433"/>
        <v>252.69999999998993</v>
      </c>
      <c r="CSJ51" s="53">
        <f t="shared" si="433"/>
        <v>252.79999999998992</v>
      </c>
      <c r="CSK51" s="53">
        <f t="shared" si="433"/>
        <v>252.89999999998992</v>
      </c>
      <c r="CSL51" s="53">
        <f t="shared" si="433"/>
        <v>252.99999999998991</v>
      </c>
      <c r="CSM51" s="53">
        <f t="shared" si="433"/>
        <v>253.0999999999899</v>
      </c>
      <c r="CSN51" s="53">
        <f t="shared" si="433"/>
        <v>253.1999999999899</v>
      </c>
      <c r="CSO51" s="53">
        <f t="shared" si="433"/>
        <v>253.29999999998989</v>
      </c>
      <c r="CSP51" s="53">
        <f t="shared" si="433"/>
        <v>253.39999999998989</v>
      </c>
      <c r="CSQ51" s="53">
        <f t="shared" si="433"/>
        <v>253.49999999998988</v>
      </c>
      <c r="CSR51" s="53">
        <f t="shared" si="433"/>
        <v>253.59999999998988</v>
      </c>
      <c r="CSS51" s="53">
        <f t="shared" si="433"/>
        <v>253.69999999998987</v>
      </c>
      <c r="CST51" s="53">
        <f t="shared" si="433"/>
        <v>253.79999999998986</v>
      </c>
      <c r="CSU51" s="53">
        <f t="shared" si="433"/>
        <v>253.89999999998986</v>
      </c>
      <c r="CSV51" s="53">
        <f t="shared" si="433"/>
        <v>253.99999999998985</v>
      </c>
      <c r="CSW51" s="53">
        <f t="shared" si="433"/>
        <v>254.09999999998985</v>
      </c>
      <c r="CSX51" s="53">
        <f t="shared" si="433"/>
        <v>254.19999999998984</v>
      </c>
      <c r="CSY51" s="53">
        <f t="shared" si="433"/>
        <v>254.29999999998984</v>
      </c>
      <c r="CSZ51" s="53">
        <f t="shared" si="433"/>
        <v>254.39999999998983</v>
      </c>
      <c r="CTA51" s="53">
        <f t="shared" si="433"/>
        <v>254.49999999998983</v>
      </c>
      <c r="CTB51" s="53">
        <f t="shared" si="433"/>
        <v>254.59999999998982</v>
      </c>
      <c r="CTC51" s="53">
        <f t="shared" si="433"/>
        <v>254.69999999998981</v>
      </c>
      <c r="CTD51" s="53">
        <f t="shared" si="433"/>
        <v>254.79999999998981</v>
      </c>
      <c r="CTE51" s="53">
        <f t="shared" si="433"/>
        <v>254.8999999999898</v>
      </c>
      <c r="CTF51" s="53">
        <f t="shared" si="433"/>
        <v>254.9999999999898</v>
      </c>
      <c r="CTG51" s="53">
        <f t="shared" si="433"/>
        <v>255.09999999998979</v>
      </c>
      <c r="CTH51" s="53">
        <f t="shared" si="433"/>
        <v>255.19999999998979</v>
      </c>
      <c r="CTI51" s="53">
        <f t="shared" si="433"/>
        <v>255.29999999998978</v>
      </c>
      <c r="CTJ51" s="53">
        <f t="shared" si="433"/>
        <v>255.39999999998977</v>
      </c>
      <c r="CTK51" s="53">
        <f t="shared" si="433"/>
        <v>255.49999999998977</v>
      </c>
      <c r="CTL51" s="53">
        <f t="shared" si="433"/>
        <v>255.59999999998976</v>
      </c>
      <c r="CTM51" s="53">
        <f t="shared" si="433"/>
        <v>255.69999999998976</v>
      </c>
      <c r="CTN51" s="53">
        <f t="shared" si="433"/>
        <v>255.79999999998975</v>
      </c>
      <c r="CTO51" s="53">
        <f t="shared" si="433"/>
        <v>255.89999999998975</v>
      </c>
      <c r="CTP51" s="53">
        <f t="shared" si="433"/>
        <v>255.99999999998974</v>
      </c>
      <c r="CTQ51" s="53">
        <f t="shared" si="433"/>
        <v>256.09999999998973</v>
      </c>
      <c r="CTR51" s="53">
        <f t="shared" ref="CTR51:CWC51" si="434">CTQ51+0.1</f>
        <v>256.19999999998976</v>
      </c>
      <c r="CTS51" s="53">
        <f t="shared" si="434"/>
        <v>256.29999999998978</v>
      </c>
      <c r="CTT51" s="53">
        <f t="shared" si="434"/>
        <v>256.3999999999898</v>
      </c>
      <c r="CTU51" s="53">
        <f t="shared" si="434"/>
        <v>256.49999999998983</v>
      </c>
      <c r="CTV51" s="53">
        <f t="shared" si="434"/>
        <v>256.59999999998985</v>
      </c>
      <c r="CTW51" s="53">
        <f t="shared" si="434"/>
        <v>256.69999999998987</v>
      </c>
      <c r="CTX51" s="53">
        <f t="shared" si="434"/>
        <v>256.79999999998989</v>
      </c>
      <c r="CTY51" s="53">
        <f t="shared" si="434"/>
        <v>256.89999999998992</v>
      </c>
      <c r="CTZ51" s="53">
        <f t="shared" si="434"/>
        <v>256.99999999998994</v>
      </c>
      <c r="CUA51" s="53">
        <f t="shared" si="434"/>
        <v>257.09999999998996</v>
      </c>
      <c r="CUB51" s="53">
        <f t="shared" si="434"/>
        <v>257.19999999998998</v>
      </c>
      <c r="CUC51" s="53">
        <f t="shared" si="434"/>
        <v>257.29999999999001</v>
      </c>
      <c r="CUD51" s="53">
        <f t="shared" si="434"/>
        <v>257.39999999999003</v>
      </c>
      <c r="CUE51" s="53">
        <f t="shared" si="434"/>
        <v>257.49999999999005</v>
      </c>
      <c r="CUF51" s="53">
        <f t="shared" si="434"/>
        <v>257.59999999999008</v>
      </c>
      <c r="CUG51" s="53">
        <f t="shared" si="434"/>
        <v>257.6999999999901</v>
      </c>
      <c r="CUH51" s="53">
        <f t="shared" si="434"/>
        <v>257.79999999999012</v>
      </c>
      <c r="CUI51" s="53">
        <f t="shared" si="434"/>
        <v>257.89999999999014</v>
      </c>
      <c r="CUJ51" s="53">
        <f t="shared" si="434"/>
        <v>257.99999999999017</v>
      </c>
      <c r="CUK51" s="53">
        <f t="shared" si="434"/>
        <v>258.09999999999019</v>
      </c>
      <c r="CUL51" s="53">
        <f t="shared" si="434"/>
        <v>258.19999999999021</v>
      </c>
      <c r="CUM51" s="53">
        <f t="shared" si="434"/>
        <v>258.29999999999023</v>
      </c>
      <c r="CUN51" s="53">
        <f t="shared" si="434"/>
        <v>258.39999999999026</v>
      </c>
      <c r="CUO51" s="53">
        <f t="shared" si="434"/>
        <v>258.49999999999028</v>
      </c>
      <c r="CUP51" s="53">
        <f t="shared" si="434"/>
        <v>258.5999999999903</v>
      </c>
      <c r="CUQ51" s="53">
        <f t="shared" si="434"/>
        <v>258.69999999999033</v>
      </c>
      <c r="CUR51" s="53">
        <f t="shared" si="434"/>
        <v>258.79999999999035</v>
      </c>
      <c r="CUS51" s="53">
        <f t="shared" si="434"/>
        <v>258.89999999999037</v>
      </c>
      <c r="CUT51" s="53">
        <f t="shared" si="434"/>
        <v>258.99999999999039</v>
      </c>
      <c r="CUU51" s="53">
        <f t="shared" si="434"/>
        <v>259.09999999999042</v>
      </c>
      <c r="CUV51" s="53">
        <f t="shared" si="434"/>
        <v>259.19999999999044</v>
      </c>
      <c r="CUW51" s="53">
        <f t="shared" si="434"/>
        <v>259.29999999999046</v>
      </c>
      <c r="CUX51" s="53">
        <f t="shared" si="434"/>
        <v>259.39999999999048</v>
      </c>
      <c r="CUY51" s="53">
        <f t="shared" si="434"/>
        <v>259.49999999999051</v>
      </c>
      <c r="CUZ51" s="53">
        <f t="shared" si="434"/>
        <v>259.59999999999053</v>
      </c>
      <c r="CVA51" s="53">
        <f t="shared" si="434"/>
        <v>259.69999999999055</v>
      </c>
      <c r="CVB51" s="53">
        <f t="shared" si="434"/>
        <v>259.79999999999058</v>
      </c>
      <c r="CVC51" s="53">
        <f t="shared" si="434"/>
        <v>259.8999999999906</v>
      </c>
      <c r="CVD51" s="53">
        <f t="shared" si="434"/>
        <v>259.99999999999062</v>
      </c>
      <c r="CVE51" s="53">
        <f t="shared" si="434"/>
        <v>260.09999999999064</v>
      </c>
      <c r="CVF51" s="53">
        <f t="shared" si="434"/>
        <v>260.19999999999067</v>
      </c>
      <c r="CVG51" s="53">
        <f t="shared" si="434"/>
        <v>260.29999999999069</v>
      </c>
      <c r="CVH51" s="53">
        <f t="shared" si="434"/>
        <v>260.39999999999071</v>
      </c>
      <c r="CVI51" s="53">
        <f t="shared" si="434"/>
        <v>260.49999999999073</v>
      </c>
      <c r="CVJ51" s="53">
        <f t="shared" si="434"/>
        <v>260.59999999999076</v>
      </c>
      <c r="CVK51" s="53">
        <f t="shared" si="434"/>
        <v>260.69999999999078</v>
      </c>
      <c r="CVL51" s="53">
        <f t="shared" si="434"/>
        <v>260.7999999999908</v>
      </c>
      <c r="CVM51" s="53">
        <f t="shared" si="434"/>
        <v>260.89999999999083</v>
      </c>
      <c r="CVN51" s="53">
        <f t="shared" si="434"/>
        <v>260.99999999999085</v>
      </c>
      <c r="CVO51" s="53">
        <f t="shared" si="434"/>
        <v>261.09999999999087</v>
      </c>
      <c r="CVP51" s="53">
        <f t="shared" si="434"/>
        <v>261.19999999999089</v>
      </c>
      <c r="CVQ51" s="53">
        <f t="shared" si="434"/>
        <v>261.29999999999092</v>
      </c>
      <c r="CVR51" s="53">
        <f t="shared" si="434"/>
        <v>261.39999999999094</v>
      </c>
      <c r="CVS51" s="53">
        <f t="shared" si="434"/>
        <v>261.49999999999096</v>
      </c>
      <c r="CVT51" s="53">
        <f t="shared" si="434"/>
        <v>261.59999999999098</v>
      </c>
      <c r="CVU51" s="53">
        <f t="shared" si="434"/>
        <v>261.69999999999101</v>
      </c>
      <c r="CVV51" s="53">
        <f t="shared" si="434"/>
        <v>261.79999999999103</v>
      </c>
      <c r="CVW51" s="53">
        <f t="shared" si="434"/>
        <v>261.89999999999105</v>
      </c>
      <c r="CVX51" s="53">
        <f t="shared" si="434"/>
        <v>261.99999999999108</v>
      </c>
      <c r="CVY51" s="53">
        <f t="shared" si="434"/>
        <v>262.0999999999911</v>
      </c>
      <c r="CVZ51" s="53">
        <f t="shared" si="434"/>
        <v>262.19999999999112</v>
      </c>
      <c r="CWA51" s="53">
        <f t="shared" si="434"/>
        <v>262.29999999999114</v>
      </c>
      <c r="CWB51" s="53">
        <f t="shared" si="434"/>
        <v>262.39999999999117</v>
      </c>
      <c r="CWC51" s="53">
        <f t="shared" si="434"/>
        <v>262.49999999999119</v>
      </c>
      <c r="CWD51" s="53">
        <f t="shared" ref="CWD51:CYO51" si="435">CWC51+0.1</f>
        <v>262.59999999999121</v>
      </c>
      <c r="CWE51" s="53">
        <f t="shared" si="435"/>
        <v>262.69999999999123</v>
      </c>
      <c r="CWF51" s="53">
        <f t="shared" si="435"/>
        <v>262.79999999999126</v>
      </c>
      <c r="CWG51" s="53">
        <f t="shared" si="435"/>
        <v>262.89999999999128</v>
      </c>
      <c r="CWH51" s="53">
        <f t="shared" si="435"/>
        <v>262.9999999999913</v>
      </c>
      <c r="CWI51" s="53">
        <f t="shared" si="435"/>
        <v>263.09999999999133</v>
      </c>
      <c r="CWJ51" s="53">
        <f t="shared" si="435"/>
        <v>263.19999999999135</v>
      </c>
      <c r="CWK51" s="53">
        <f t="shared" si="435"/>
        <v>263.29999999999137</v>
      </c>
      <c r="CWL51" s="53">
        <f t="shared" si="435"/>
        <v>263.39999999999139</v>
      </c>
      <c r="CWM51" s="53">
        <f t="shared" si="435"/>
        <v>263.49999999999142</v>
      </c>
      <c r="CWN51" s="53">
        <f t="shared" si="435"/>
        <v>263.59999999999144</v>
      </c>
      <c r="CWO51" s="53">
        <f t="shared" si="435"/>
        <v>263.69999999999146</v>
      </c>
      <c r="CWP51" s="53">
        <f t="shared" si="435"/>
        <v>263.79999999999148</v>
      </c>
      <c r="CWQ51" s="53">
        <f t="shared" si="435"/>
        <v>263.89999999999151</v>
      </c>
      <c r="CWR51" s="53">
        <f t="shared" si="435"/>
        <v>263.99999999999153</v>
      </c>
      <c r="CWS51" s="53">
        <f t="shared" si="435"/>
        <v>264.09999999999155</v>
      </c>
      <c r="CWT51" s="53">
        <f t="shared" si="435"/>
        <v>264.19999999999158</v>
      </c>
      <c r="CWU51" s="53">
        <f t="shared" si="435"/>
        <v>264.2999999999916</v>
      </c>
      <c r="CWV51" s="53">
        <f t="shared" si="435"/>
        <v>264.39999999999162</v>
      </c>
      <c r="CWW51" s="53">
        <f t="shared" si="435"/>
        <v>264.49999999999164</v>
      </c>
      <c r="CWX51" s="53">
        <f t="shared" si="435"/>
        <v>264.59999999999167</v>
      </c>
      <c r="CWY51" s="53">
        <f t="shared" si="435"/>
        <v>264.69999999999169</v>
      </c>
      <c r="CWZ51" s="53">
        <f t="shared" si="435"/>
        <v>264.79999999999171</v>
      </c>
      <c r="CXA51" s="53">
        <f t="shared" si="435"/>
        <v>264.89999999999173</v>
      </c>
      <c r="CXB51" s="53">
        <f t="shared" si="435"/>
        <v>264.99999999999176</v>
      </c>
      <c r="CXC51" s="53">
        <f t="shared" si="435"/>
        <v>265.09999999999178</v>
      </c>
      <c r="CXD51" s="53">
        <f t="shared" si="435"/>
        <v>265.1999999999918</v>
      </c>
      <c r="CXE51" s="53">
        <f t="shared" si="435"/>
        <v>265.29999999999183</v>
      </c>
      <c r="CXF51" s="53">
        <f t="shared" si="435"/>
        <v>265.39999999999185</v>
      </c>
      <c r="CXG51" s="53">
        <f t="shared" si="435"/>
        <v>265.49999999999187</v>
      </c>
      <c r="CXH51" s="53">
        <f t="shared" si="435"/>
        <v>265.59999999999189</v>
      </c>
      <c r="CXI51" s="53">
        <f t="shared" si="435"/>
        <v>265.69999999999192</v>
      </c>
      <c r="CXJ51" s="53">
        <f t="shared" si="435"/>
        <v>265.79999999999194</v>
      </c>
      <c r="CXK51" s="53">
        <f t="shared" si="435"/>
        <v>265.89999999999196</v>
      </c>
      <c r="CXL51" s="53">
        <f t="shared" si="435"/>
        <v>265.99999999999199</v>
      </c>
      <c r="CXM51" s="53">
        <f t="shared" si="435"/>
        <v>266.09999999999201</v>
      </c>
      <c r="CXN51" s="53">
        <f t="shared" si="435"/>
        <v>266.19999999999203</v>
      </c>
      <c r="CXO51" s="53">
        <f t="shared" si="435"/>
        <v>266.29999999999205</v>
      </c>
      <c r="CXP51" s="53">
        <f t="shared" si="435"/>
        <v>266.39999999999208</v>
      </c>
      <c r="CXQ51" s="53">
        <f t="shared" si="435"/>
        <v>266.4999999999921</v>
      </c>
      <c r="CXR51" s="53">
        <f t="shared" si="435"/>
        <v>266.59999999999212</v>
      </c>
      <c r="CXS51" s="53">
        <f t="shared" si="435"/>
        <v>266.69999999999214</v>
      </c>
      <c r="CXT51" s="53">
        <f t="shared" si="435"/>
        <v>266.79999999999217</v>
      </c>
      <c r="CXU51" s="53">
        <f t="shared" si="435"/>
        <v>266.89999999999219</v>
      </c>
      <c r="CXV51" s="53">
        <f t="shared" si="435"/>
        <v>266.99999999999221</v>
      </c>
      <c r="CXW51" s="53">
        <f t="shared" si="435"/>
        <v>267.09999999999224</v>
      </c>
      <c r="CXX51" s="53">
        <f t="shared" si="435"/>
        <v>267.19999999999226</v>
      </c>
      <c r="CXY51" s="53">
        <f t="shared" si="435"/>
        <v>267.29999999999228</v>
      </c>
      <c r="CXZ51" s="53">
        <f t="shared" si="435"/>
        <v>267.3999999999923</v>
      </c>
      <c r="CYA51" s="53">
        <f t="shared" si="435"/>
        <v>267.49999999999233</v>
      </c>
      <c r="CYB51" s="53">
        <f t="shared" si="435"/>
        <v>267.59999999999235</v>
      </c>
      <c r="CYC51" s="53">
        <f t="shared" si="435"/>
        <v>267.69999999999237</v>
      </c>
      <c r="CYD51" s="53">
        <f t="shared" si="435"/>
        <v>267.79999999999239</v>
      </c>
      <c r="CYE51" s="53">
        <f t="shared" si="435"/>
        <v>267.89999999999242</v>
      </c>
      <c r="CYF51" s="53">
        <f t="shared" si="435"/>
        <v>267.99999999999244</v>
      </c>
      <c r="CYG51" s="53">
        <f t="shared" si="435"/>
        <v>268.09999999999246</v>
      </c>
      <c r="CYH51" s="53">
        <f t="shared" si="435"/>
        <v>268.19999999999249</v>
      </c>
      <c r="CYI51" s="53">
        <f t="shared" si="435"/>
        <v>268.29999999999251</v>
      </c>
      <c r="CYJ51" s="53">
        <f t="shared" si="435"/>
        <v>268.39999999999253</v>
      </c>
      <c r="CYK51" s="53">
        <f t="shared" si="435"/>
        <v>268.49999999999255</v>
      </c>
      <c r="CYL51" s="53">
        <f t="shared" si="435"/>
        <v>268.59999999999258</v>
      </c>
      <c r="CYM51" s="53">
        <f t="shared" si="435"/>
        <v>268.6999999999926</v>
      </c>
      <c r="CYN51" s="53">
        <f t="shared" si="435"/>
        <v>268.79999999999262</v>
      </c>
      <c r="CYO51" s="53">
        <f t="shared" si="435"/>
        <v>268.89999999999264</v>
      </c>
      <c r="CYP51" s="53">
        <f t="shared" ref="CYP51:DBA51" si="436">CYO51+0.1</f>
        <v>268.99999999999267</v>
      </c>
      <c r="CYQ51" s="53">
        <f t="shared" si="436"/>
        <v>269.09999999999269</v>
      </c>
      <c r="CYR51" s="53">
        <f t="shared" si="436"/>
        <v>269.19999999999271</v>
      </c>
      <c r="CYS51" s="53">
        <f t="shared" si="436"/>
        <v>269.29999999999274</v>
      </c>
      <c r="CYT51" s="53">
        <f t="shared" si="436"/>
        <v>269.39999999999276</v>
      </c>
      <c r="CYU51" s="53">
        <f t="shared" si="436"/>
        <v>269.49999999999278</v>
      </c>
      <c r="CYV51" s="53">
        <f t="shared" si="436"/>
        <v>269.5999999999928</v>
      </c>
      <c r="CYW51" s="53">
        <f t="shared" si="436"/>
        <v>269.69999999999283</v>
      </c>
      <c r="CYX51" s="53">
        <f t="shared" si="436"/>
        <v>269.79999999999285</v>
      </c>
      <c r="CYY51" s="53">
        <f t="shared" si="436"/>
        <v>269.89999999999287</v>
      </c>
      <c r="CYZ51" s="53">
        <f t="shared" si="436"/>
        <v>269.99999999999289</v>
      </c>
      <c r="CZA51" s="53">
        <f t="shared" si="436"/>
        <v>270.09999999999292</v>
      </c>
      <c r="CZB51" s="53">
        <f t="shared" si="436"/>
        <v>270.19999999999294</v>
      </c>
      <c r="CZC51" s="53">
        <f t="shared" si="436"/>
        <v>270.29999999999296</v>
      </c>
      <c r="CZD51" s="53">
        <f t="shared" si="436"/>
        <v>270.39999999999299</v>
      </c>
      <c r="CZE51" s="53">
        <f t="shared" si="436"/>
        <v>270.49999999999301</v>
      </c>
      <c r="CZF51" s="53">
        <f t="shared" si="436"/>
        <v>270.59999999999303</v>
      </c>
      <c r="CZG51" s="53">
        <f t="shared" si="436"/>
        <v>270.69999999999305</v>
      </c>
      <c r="CZH51" s="53">
        <f t="shared" si="436"/>
        <v>270.79999999999308</v>
      </c>
      <c r="CZI51" s="53">
        <f t="shared" si="436"/>
        <v>270.8999999999931</v>
      </c>
      <c r="CZJ51" s="53">
        <f t="shared" si="436"/>
        <v>270.99999999999312</v>
      </c>
      <c r="CZK51" s="53">
        <f t="shared" si="436"/>
        <v>271.09999999999314</v>
      </c>
      <c r="CZL51" s="53">
        <f t="shared" si="436"/>
        <v>271.19999999999317</v>
      </c>
      <c r="CZM51" s="53">
        <f t="shared" si="436"/>
        <v>271.29999999999319</v>
      </c>
      <c r="CZN51" s="53">
        <f t="shared" si="436"/>
        <v>271.39999999999321</v>
      </c>
      <c r="CZO51" s="53">
        <f t="shared" si="436"/>
        <v>271.49999999999324</v>
      </c>
      <c r="CZP51" s="53">
        <f t="shared" si="436"/>
        <v>271.59999999999326</v>
      </c>
      <c r="CZQ51" s="53">
        <f t="shared" si="436"/>
        <v>271.69999999999328</v>
      </c>
      <c r="CZR51" s="53">
        <f t="shared" si="436"/>
        <v>271.7999999999933</v>
      </c>
      <c r="CZS51" s="53">
        <f t="shared" si="436"/>
        <v>271.89999999999333</v>
      </c>
      <c r="CZT51" s="53">
        <f t="shared" si="436"/>
        <v>271.99999999999335</v>
      </c>
      <c r="CZU51" s="53">
        <f t="shared" si="436"/>
        <v>272.09999999999337</v>
      </c>
      <c r="CZV51" s="53">
        <f t="shared" si="436"/>
        <v>272.19999999999339</v>
      </c>
      <c r="CZW51" s="53">
        <f t="shared" si="436"/>
        <v>272.29999999999342</v>
      </c>
      <c r="CZX51" s="53">
        <f t="shared" si="436"/>
        <v>272.39999999999344</v>
      </c>
      <c r="CZY51" s="53">
        <f t="shared" si="436"/>
        <v>272.49999999999346</v>
      </c>
      <c r="CZZ51" s="53">
        <f t="shared" si="436"/>
        <v>272.59999999999349</v>
      </c>
      <c r="DAA51" s="53">
        <f t="shared" si="436"/>
        <v>272.69999999999351</v>
      </c>
      <c r="DAB51" s="53">
        <f t="shared" si="436"/>
        <v>272.79999999999353</v>
      </c>
      <c r="DAC51" s="53">
        <f t="shared" si="436"/>
        <v>272.89999999999355</v>
      </c>
      <c r="DAD51" s="53">
        <f t="shared" si="436"/>
        <v>272.99999999999358</v>
      </c>
      <c r="DAE51" s="53">
        <f t="shared" si="436"/>
        <v>273.0999999999936</v>
      </c>
      <c r="DAF51" s="53">
        <f t="shared" si="436"/>
        <v>273.19999999999362</v>
      </c>
      <c r="DAG51" s="53">
        <f t="shared" si="436"/>
        <v>273.29999999999364</v>
      </c>
      <c r="DAH51" s="53">
        <f t="shared" si="436"/>
        <v>273.39999999999367</v>
      </c>
      <c r="DAI51" s="53">
        <f t="shared" si="436"/>
        <v>273.49999999999369</v>
      </c>
      <c r="DAJ51" s="53">
        <f t="shared" si="436"/>
        <v>273.59999999999371</v>
      </c>
      <c r="DAK51" s="53">
        <f t="shared" si="436"/>
        <v>273.69999999999374</v>
      </c>
      <c r="DAL51" s="53">
        <f t="shared" si="436"/>
        <v>273.79999999999376</v>
      </c>
      <c r="DAM51" s="53">
        <f t="shared" si="436"/>
        <v>273.89999999999378</v>
      </c>
      <c r="DAN51" s="53">
        <f t="shared" si="436"/>
        <v>273.9999999999938</v>
      </c>
      <c r="DAO51" s="53">
        <f t="shared" si="436"/>
        <v>274.09999999999383</v>
      </c>
      <c r="DAP51" s="53">
        <f t="shared" si="436"/>
        <v>274.19999999999385</v>
      </c>
      <c r="DAQ51" s="53">
        <f t="shared" si="436"/>
        <v>274.29999999999387</v>
      </c>
      <c r="DAR51" s="53">
        <f t="shared" si="436"/>
        <v>274.3999999999939</v>
      </c>
      <c r="DAS51" s="53">
        <f t="shared" si="436"/>
        <v>274.49999999999392</v>
      </c>
      <c r="DAT51" s="53">
        <f t="shared" si="436"/>
        <v>274.59999999999394</v>
      </c>
      <c r="DAU51" s="53">
        <f t="shared" si="436"/>
        <v>274.69999999999396</v>
      </c>
      <c r="DAV51" s="53">
        <f t="shared" si="436"/>
        <v>274.79999999999399</v>
      </c>
      <c r="DAW51" s="53">
        <f t="shared" si="436"/>
        <v>274.89999999999401</v>
      </c>
      <c r="DAX51" s="53">
        <f t="shared" si="436"/>
        <v>274.99999999999403</v>
      </c>
      <c r="DAY51" s="53">
        <f t="shared" si="436"/>
        <v>275.09999999999405</v>
      </c>
      <c r="DAZ51" s="53">
        <f t="shared" si="436"/>
        <v>275.19999999999408</v>
      </c>
      <c r="DBA51" s="53">
        <f t="shared" si="436"/>
        <v>275.2999999999941</v>
      </c>
      <c r="DBB51" s="53">
        <f t="shared" ref="DBB51:DDM51" si="437">DBA51+0.1</f>
        <v>275.39999999999412</v>
      </c>
      <c r="DBC51" s="53">
        <f t="shared" si="437"/>
        <v>275.49999999999415</v>
      </c>
      <c r="DBD51" s="53">
        <f t="shared" si="437"/>
        <v>275.59999999999417</v>
      </c>
      <c r="DBE51" s="53">
        <f t="shared" si="437"/>
        <v>275.69999999999419</v>
      </c>
      <c r="DBF51" s="53">
        <f t="shared" si="437"/>
        <v>275.79999999999421</v>
      </c>
      <c r="DBG51" s="53">
        <f t="shared" si="437"/>
        <v>275.89999999999424</v>
      </c>
      <c r="DBH51" s="53">
        <f t="shared" si="437"/>
        <v>275.99999999999426</v>
      </c>
      <c r="DBI51" s="53">
        <f t="shared" si="437"/>
        <v>276.09999999999428</v>
      </c>
      <c r="DBJ51" s="53">
        <f t="shared" si="437"/>
        <v>276.1999999999943</v>
      </c>
      <c r="DBK51" s="53">
        <f t="shared" si="437"/>
        <v>276.29999999999433</v>
      </c>
      <c r="DBL51" s="53">
        <f t="shared" si="437"/>
        <v>276.39999999999435</v>
      </c>
      <c r="DBM51" s="53">
        <f t="shared" si="437"/>
        <v>276.49999999999437</v>
      </c>
      <c r="DBN51" s="53">
        <f t="shared" si="437"/>
        <v>276.5999999999944</v>
      </c>
      <c r="DBO51" s="53">
        <f t="shared" si="437"/>
        <v>276.69999999999442</v>
      </c>
      <c r="DBP51" s="53">
        <f t="shared" si="437"/>
        <v>276.79999999999444</v>
      </c>
      <c r="DBQ51" s="53">
        <f t="shared" si="437"/>
        <v>276.89999999999446</v>
      </c>
      <c r="DBR51" s="53">
        <f t="shared" si="437"/>
        <v>276.99999999999449</v>
      </c>
      <c r="DBS51" s="53">
        <f t="shared" si="437"/>
        <v>277.09999999999451</v>
      </c>
      <c r="DBT51" s="53">
        <f t="shared" si="437"/>
        <v>277.19999999999453</v>
      </c>
      <c r="DBU51" s="53">
        <f t="shared" si="437"/>
        <v>277.29999999999455</v>
      </c>
      <c r="DBV51" s="53">
        <f t="shared" si="437"/>
        <v>277.39999999999458</v>
      </c>
      <c r="DBW51" s="53">
        <f t="shared" si="437"/>
        <v>277.4999999999946</v>
      </c>
      <c r="DBX51" s="53">
        <f t="shared" si="437"/>
        <v>277.59999999999462</v>
      </c>
      <c r="DBY51" s="53">
        <f t="shared" si="437"/>
        <v>277.69999999999465</v>
      </c>
      <c r="DBZ51" s="53">
        <f t="shared" si="437"/>
        <v>277.79999999999467</v>
      </c>
      <c r="DCA51" s="53">
        <f t="shared" si="437"/>
        <v>277.89999999999469</v>
      </c>
      <c r="DCB51" s="53">
        <f t="shared" si="437"/>
        <v>277.99999999999471</v>
      </c>
      <c r="DCC51" s="53">
        <f t="shared" si="437"/>
        <v>278.09999999999474</v>
      </c>
      <c r="DCD51" s="53">
        <f t="shared" si="437"/>
        <v>278.19999999999476</v>
      </c>
      <c r="DCE51" s="53">
        <f t="shared" si="437"/>
        <v>278.29999999999478</v>
      </c>
      <c r="DCF51" s="53">
        <f t="shared" si="437"/>
        <v>278.3999999999948</v>
      </c>
      <c r="DCG51" s="53">
        <f t="shared" si="437"/>
        <v>278.49999999999483</v>
      </c>
      <c r="DCH51" s="53">
        <f t="shared" si="437"/>
        <v>278.59999999999485</v>
      </c>
      <c r="DCI51" s="53">
        <f t="shared" si="437"/>
        <v>278.69999999999487</v>
      </c>
      <c r="DCJ51" s="53">
        <f t="shared" si="437"/>
        <v>278.7999999999949</v>
      </c>
      <c r="DCK51" s="53">
        <f t="shared" si="437"/>
        <v>278.89999999999492</v>
      </c>
      <c r="DCL51" s="53">
        <f t="shared" si="437"/>
        <v>278.99999999999494</v>
      </c>
      <c r="DCM51" s="53">
        <f t="shared" si="437"/>
        <v>279.09999999999496</v>
      </c>
      <c r="DCN51" s="53">
        <f t="shared" si="437"/>
        <v>279.19999999999499</v>
      </c>
      <c r="DCO51" s="53">
        <f t="shared" si="437"/>
        <v>279.29999999999501</v>
      </c>
      <c r="DCP51" s="53">
        <f t="shared" si="437"/>
        <v>279.39999999999503</v>
      </c>
      <c r="DCQ51" s="53">
        <f t="shared" si="437"/>
        <v>279.49999999999505</v>
      </c>
      <c r="DCR51" s="53">
        <f t="shared" si="437"/>
        <v>279.59999999999508</v>
      </c>
      <c r="DCS51" s="53">
        <f t="shared" si="437"/>
        <v>279.6999999999951</v>
      </c>
      <c r="DCT51" s="53">
        <f t="shared" si="437"/>
        <v>279.79999999999512</v>
      </c>
      <c r="DCU51" s="53">
        <f t="shared" si="437"/>
        <v>279.89999999999515</v>
      </c>
      <c r="DCV51" s="53">
        <f t="shared" si="437"/>
        <v>279.99999999999517</v>
      </c>
      <c r="DCW51" s="53">
        <f t="shared" si="437"/>
        <v>280.09999999999519</v>
      </c>
      <c r="DCX51" s="53">
        <f t="shared" si="437"/>
        <v>280.19999999999521</v>
      </c>
      <c r="DCY51" s="53">
        <f t="shared" si="437"/>
        <v>280.29999999999524</v>
      </c>
      <c r="DCZ51" s="53">
        <f t="shared" si="437"/>
        <v>280.39999999999526</v>
      </c>
      <c r="DDA51" s="53">
        <f t="shared" si="437"/>
        <v>280.49999999999528</v>
      </c>
      <c r="DDB51" s="53">
        <f t="shared" si="437"/>
        <v>280.5999999999953</v>
      </c>
      <c r="DDC51" s="53">
        <f t="shared" si="437"/>
        <v>280.69999999999533</v>
      </c>
      <c r="DDD51" s="53">
        <f t="shared" si="437"/>
        <v>280.79999999999535</v>
      </c>
      <c r="DDE51" s="53">
        <f t="shared" si="437"/>
        <v>280.89999999999537</v>
      </c>
      <c r="DDF51" s="53">
        <f t="shared" si="437"/>
        <v>280.9999999999954</v>
      </c>
      <c r="DDG51" s="53">
        <f t="shared" si="437"/>
        <v>281.09999999999542</v>
      </c>
      <c r="DDH51" s="53">
        <f t="shared" si="437"/>
        <v>281.19999999999544</v>
      </c>
      <c r="DDI51" s="53">
        <f t="shared" si="437"/>
        <v>281.29999999999546</v>
      </c>
      <c r="DDJ51" s="53">
        <f t="shared" si="437"/>
        <v>281.39999999999549</v>
      </c>
      <c r="DDK51" s="53">
        <f t="shared" si="437"/>
        <v>281.49999999999551</v>
      </c>
      <c r="DDL51" s="53">
        <f t="shared" si="437"/>
        <v>281.59999999999553</v>
      </c>
      <c r="DDM51" s="53">
        <f t="shared" si="437"/>
        <v>281.69999999999555</v>
      </c>
      <c r="DDN51" s="53">
        <f t="shared" ref="DDN51:DFY51" si="438">DDM51+0.1</f>
        <v>281.79999999999558</v>
      </c>
      <c r="DDO51" s="53">
        <f t="shared" si="438"/>
        <v>281.8999999999956</v>
      </c>
      <c r="DDP51" s="53">
        <f t="shared" si="438"/>
        <v>281.99999999999562</v>
      </c>
      <c r="DDQ51" s="53">
        <f t="shared" si="438"/>
        <v>282.09999999999565</v>
      </c>
      <c r="DDR51" s="53">
        <f t="shared" si="438"/>
        <v>282.19999999999567</v>
      </c>
      <c r="DDS51" s="53">
        <f t="shared" si="438"/>
        <v>282.29999999999569</v>
      </c>
      <c r="DDT51" s="53">
        <f t="shared" si="438"/>
        <v>282.39999999999571</v>
      </c>
      <c r="DDU51" s="53">
        <f t="shared" si="438"/>
        <v>282.49999999999574</v>
      </c>
      <c r="DDV51" s="53">
        <f t="shared" si="438"/>
        <v>282.59999999999576</v>
      </c>
      <c r="DDW51" s="53">
        <f t="shared" si="438"/>
        <v>282.69999999999578</v>
      </c>
      <c r="DDX51" s="53">
        <f t="shared" si="438"/>
        <v>282.7999999999958</v>
      </c>
      <c r="DDY51" s="53">
        <f t="shared" si="438"/>
        <v>282.89999999999583</v>
      </c>
      <c r="DDZ51" s="53">
        <f t="shared" si="438"/>
        <v>282.99999999999585</v>
      </c>
      <c r="DEA51" s="53">
        <f t="shared" si="438"/>
        <v>283.09999999999587</v>
      </c>
      <c r="DEB51" s="53">
        <f t="shared" si="438"/>
        <v>283.1999999999959</v>
      </c>
      <c r="DEC51" s="53">
        <f t="shared" si="438"/>
        <v>283.29999999999592</v>
      </c>
      <c r="DED51" s="53">
        <f t="shared" si="438"/>
        <v>283.39999999999594</v>
      </c>
      <c r="DEE51" s="53">
        <f t="shared" si="438"/>
        <v>283.49999999999596</v>
      </c>
      <c r="DEF51" s="53">
        <f t="shared" si="438"/>
        <v>283.59999999999599</v>
      </c>
      <c r="DEG51" s="53">
        <f t="shared" si="438"/>
        <v>283.69999999999601</v>
      </c>
      <c r="DEH51" s="53">
        <f t="shared" si="438"/>
        <v>283.79999999999603</v>
      </c>
      <c r="DEI51" s="53">
        <f t="shared" si="438"/>
        <v>283.89999999999606</v>
      </c>
      <c r="DEJ51" s="53">
        <f t="shared" si="438"/>
        <v>283.99999999999608</v>
      </c>
      <c r="DEK51" s="53">
        <f t="shared" si="438"/>
        <v>284.0999999999961</v>
      </c>
      <c r="DEL51" s="53">
        <f t="shared" si="438"/>
        <v>284.19999999999612</v>
      </c>
      <c r="DEM51" s="53">
        <f t="shared" si="438"/>
        <v>284.29999999999615</v>
      </c>
      <c r="DEN51" s="53">
        <f t="shared" si="438"/>
        <v>284.39999999999617</v>
      </c>
      <c r="DEO51" s="53">
        <f t="shared" si="438"/>
        <v>284.49999999999619</v>
      </c>
      <c r="DEP51" s="53">
        <f t="shared" si="438"/>
        <v>284.59999999999621</v>
      </c>
      <c r="DEQ51" s="53">
        <f t="shared" si="438"/>
        <v>284.69999999999624</v>
      </c>
      <c r="DER51" s="53">
        <f t="shared" si="438"/>
        <v>284.79999999999626</v>
      </c>
      <c r="DES51" s="53">
        <f t="shared" si="438"/>
        <v>284.89999999999628</v>
      </c>
      <c r="DET51" s="53">
        <f t="shared" si="438"/>
        <v>284.99999999999631</v>
      </c>
      <c r="DEU51" s="53">
        <f t="shared" si="438"/>
        <v>285.09999999999633</v>
      </c>
      <c r="DEV51" s="53">
        <f t="shared" si="438"/>
        <v>285.19999999999635</v>
      </c>
      <c r="DEW51" s="53">
        <f t="shared" si="438"/>
        <v>285.29999999999637</v>
      </c>
      <c r="DEX51" s="53">
        <f t="shared" si="438"/>
        <v>285.3999999999964</v>
      </c>
      <c r="DEY51" s="53">
        <f t="shared" si="438"/>
        <v>285.49999999999642</v>
      </c>
      <c r="DEZ51" s="53">
        <f t="shared" si="438"/>
        <v>285.59999999999644</v>
      </c>
      <c r="DFA51" s="53">
        <f t="shared" si="438"/>
        <v>285.69999999999646</v>
      </c>
      <c r="DFB51" s="53">
        <f t="shared" si="438"/>
        <v>285.79999999999649</v>
      </c>
      <c r="DFC51" s="53">
        <f t="shared" si="438"/>
        <v>285.89999999999651</v>
      </c>
      <c r="DFD51" s="53">
        <f t="shared" si="438"/>
        <v>285.99999999999653</v>
      </c>
      <c r="DFE51" s="53">
        <f t="shared" si="438"/>
        <v>286.09999999999656</v>
      </c>
      <c r="DFF51" s="53">
        <f t="shared" si="438"/>
        <v>286.19999999999658</v>
      </c>
      <c r="DFG51" s="53">
        <f t="shared" si="438"/>
        <v>286.2999999999966</v>
      </c>
      <c r="DFH51" s="53">
        <f t="shared" si="438"/>
        <v>286.39999999999662</v>
      </c>
      <c r="DFI51" s="53">
        <f t="shared" si="438"/>
        <v>286.49999999999665</v>
      </c>
      <c r="DFJ51" s="53">
        <f t="shared" si="438"/>
        <v>286.59999999999667</v>
      </c>
      <c r="DFK51" s="53">
        <f t="shared" si="438"/>
        <v>286.69999999999669</v>
      </c>
      <c r="DFL51" s="53">
        <f t="shared" si="438"/>
        <v>286.79999999999671</v>
      </c>
      <c r="DFM51" s="53">
        <f t="shared" si="438"/>
        <v>286.89999999999674</v>
      </c>
      <c r="DFN51" s="53">
        <f t="shared" si="438"/>
        <v>286.99999999999676</v>
      </c>
      <c r="DFO51" s="53">
        <f t="shared" si="438"/>
        <v>287.09999999999678</v>
      </c>
      <c r="DFP51" s="53">
        <f t="shared" si="438"/>
        <v>287.19999999999681</v>
      </c>
      <c r="DFQ51" s="53">
        <f t="shared" si="438"/>
        <v>287.29999999999683</v>
      </c>
      <c r="DFR51" s="53">
        <f t="shared" si="438"/>
        <v>287.39999999999685</v>
      </c>
      <c r="DFS51" s="53">
        <f t="shared" si="438"/>
        <v>287.49999999999687</v>
      </c>
      <c r="DFT51" s="53">
        <f t="shared" si="438"/>
        <v>287.5999999999969</v>
      </c>
      <c r="DFU51" s="53">
        <f t="shared" si="438"/>
        <v>287.69999999999692</v>
      </c>
      <c r="DFV51" s="53">
        <f t="shared" si="438"/>
        <v>287.79999999999694</v>
      </c>
      <c r="DFW51" s="53">
        <f t="shared" si="438"/>
        <v>287.89999999999696</v>
      </c>
      <c r="DFX51" s="53">
        <f t="shared" si="438"/>
        <v>287.99999999999699</v>
      </c>
      <c r="DFY51" s="53">
        <f t="shared" si="438"/>
        <v>288.09999999999701</v>
      </c>
      <c r="DFZ51" s="53">
        <f t="shared" ref="DFZ51:DIK51" si="439">DFY51+0.1</f>
        <v>288.19999999999703</v>
      </c>
      <c r="DGA51" s="53">
        <f t="shared" si="439"/>
        <v>288.29999999999706</v>
      </c>
      <c r="DGB51" s="53">
        <f t="shared" si="439"/>
        <v>288.39999999999708</v>
      </c>
      <c r="DGC51" s="53">
        <f t="shared" si="439"/>
        <v>288.4999999999971</v>
      </c>
      <c r="DGD51" s="53">
        <f t="shared" si="439"/>
        <v>288.59999999999712</v>
      </c>
      <c r="DGE51" s="53">
        <f t="shared" si="439"/>
        <v>288.69999999999715</v>
      </c>
      <c r="DGF51" s="53">
        <f t="shared" si="439"/>
        <v>288.79999999999717</v>
      </c>
      <c r="DGG51" s="53">
        <f t="shared" si="439"/>
        <v>288.89999999999719</v>
      </c>
      <c r="DGH51" s="53">
        <f t="shared" si="439"/>
        <v>288.99999999999721</v>
      </c>
      <c r="DGI51" s="53">
        <f t="shared" si="439"/>
        <v>289.09999999999724</v>
      </c>
      <c r="DGJ51" s="53">
        <f t="shared" si="439"/>
        <v>289.19999999999726</v>
      </c>
      <c r="DGK51" s="53">
        <f t="shared" si="439"/>
        <v>289.29999999999728</v>
      </c>
      <c r="DGL51" s="53">
        <f t="shared" si="439"/>
        <v>289.39999999999731</v>
      </c>
      <c r="DGM51" s="53">
        <f t="shared" si="439"/>
        <v>289.49999999999733</v>
      </c>
      <c r="DGN51" s="53">
        <f t="shared" si="439"/>
        <v>289.59999999999735</v>
      </c>
      <c r="DGO51" s="53">
        <f t="shared" si="439"/>
        <v>289.69999999999737</v>
      </c>
      <c r="DGP51" s="53">
        <f t="shared" si="439"/>
        <v>289.7999999999974</v>
      </c>
      <c r="DGQ51" s="53">
        <f t="shared" si="439"/>
        <v>289.89999999999742</v>
      </c>
      <c r="DGR51" s="53">
        <f t="shared" si="439"/>
        <v>289.99999999999744</v>
      </c>
      <c r="DGS51" s="53">
        <f t="shared" si="439"/>
        <v>290.09999999999746</v>
      </c>
      <c r="DGT51" s="53">
        <f t="shared" si="439"/>
        <v>290.19999999999749</v>
      </c>
      <c r="DGU51" s="53">
        <f t="shared" si="439"/>
        <v>290.29999999999751</v>
      </c>
      <c r="DGV51" s="53">
        <f t="shared" si="439"/>
        <v>290.39999999999753</v>
      </c>
      <c r="DGW51" s="53">
        <f t="shared" si="439"/>
        <v>290.49999999999756</v>
      </c>
      <c r="DGX51" s="53">
        <f t="shared" si="439"/>
        <v>290.59999999999758</v>
      </c>
      <c r="DGY51" s="53">
        <f t="shared" si="439"/>
        <v>290.6999999999976</v>
      </c>
      <c r="DGZ51" s="53">
        <f t="shared" si="439"/>
        <v>290.79999999999762</v>
      </c>
      <c r="DHA51" s="53">
        <f t="shared" si="439"/>
        <v>290.89999999999765</v>
      </c>
      <c r="DHB51" s="53">
        <f t="shared" si="439"/>
        <v>290.99999999999767</v>
      </c>
      <c r="DHC51" s="53">
        <f t="shared" si="439"/>
        <v>291.09999999999769</v>
      </c>
      <c r="DHD51" s="53">
        <f t="shared" si="439"/>
        <v>291.19999999999771</v>
      </c>
      <c r="DHE51" s="53">
        <f t="shared" si="439"/>
        <v>291.29999999999774</v>
      </c>
      <c r="DHF51" s="53">
        <f t="shared" si="439"/>
        <v>291.39999999999776</v>
      </c>
      <c r="DHG51" s="53">
        <f t="shared" si="439"/>
        <v>291.49999999999778</v>
      </c>
      <c r="DHH51" s="53">
        <f t="shared" si="439"/>
        <v>291.59999999999781</v>
      </c>
      <c r="DHI51" s="53">
        <f t="shared" si="439"/>
        <v>291.69999999999783</v>
      </c>
      <c r="DHJ51" s="53">
        <f t="shared" si="439"/>
        <v>291.79999999999785</v>
      </c>
      <c r="DHK51" s="53">
        <f t="shared" si="439"/>
        <v>291.89999999999787</v>
      </c>
      <c r="DHL51" s="53">
        <f t="shared" si="439"/>
        <v>291.9999999999979</v>
      </c>
      <c r="DHM51" s="53">
        <f t="shared" si="439"/>
        <v>292.09999999999792</v>
      </c>
      <c r="DHN51" s="53">
        <f t="shared" si="439"/>
        <v>292.19999999999794</v>
      </c>
      <c r="DHO51" s="53">
        <f t="shared" si="439"/>
        <v>292.29999999999797</v>
      </c>
      <c r="DHP51" s="53">
        <f t="shared" si="439"/>
        <v>292.39999999999799</v>
      </c>
      <c r="DHQ51" s="53">
        <f t="shared" si="439"/>
        <v>292.49999999999801</v>
      </c>
      <c r="DHR51" s="53">
        <f t="shared" si="439"/>
        <v>292.59999999999803</v>
      </c>
      <c r="DHS51" s="53">
        <f t="shared" si="439"/>
        <v>292.69999999999806</v>
      </c>
      <c r="DHT51" s="53">
        <f t="shared" si="439"/>
        <v>292.79999999999808</v>
      </c>
      <c r="DHU51" s="53">
        <f t="shared" si="439"/>
        <v>292.8999999999981</v>
      </c>
      <c r="DHV51" s="53">
        <f t="shared" si="439"/>
        <v>292.99999999999812</v>
      </c>
      <c r="DHW51" s="53">
        <f t="shared" si="439"/>
        <v>293.09999999999815</v>
      </c>
      <c r="DHX51" s="53">
        <f t="shared" si="439"/>
        <v>293.19999999999817</v>
      </c>
      <c r="DHY51" s="53">
        <f t="shared" si="439"/>
        <v>293.29999999999819</v>
      </c>
      <c r="DHZ51" s="53">
        <f t="shared" si="439"/>
        <v>293.39999999999822</v>
      </c>
      <c r="DIA51" s="53">
        <f t="shared" si="439"/>
        <v>293.49999999999824</v>
      </c>
      <c r="DIB51" s="53">
        <f t="shared" si="439"/>
        <v>293.59999999999826</v>
      </c>
      <c r="DIC51" s="53">
        <f t="shared" si="439"/>
        <v>293.69999999999828</v>
      </c>
      <c r="DID51" s="53">
        <f t="shared" si="439"/>
        <v>293.79999999999831</v>
      </c>
      <c r="DIE51" s="53">
        <f t="shared" si="439"/>
        <v>293.89999999999833</v>
      </c>
      <c r="DIF51" s="53">
        <f t="shared" si="439"/>
        <v>293.99999999999835</v>
      </c>
      <c r="DIG51" s="53">
        <f t="shared" si="439"/>
        <v>294.09999999999837</v>
      </c>
      <c r="DIH51" s="53">
        <f t="shared" si="439"/>
        <v>294.1999999999984</v>
      </c>
      <c r="DII51" s="53">
        <f t="shared" si="439"/>
        <v>294.29999999999842</v>
      </c>
      <c r="DIJ51" s="53">
        <f t="shared" si="439"/>
        <v>294.39999999999844</v>
      </c>
      <c r="DIK51" s="53">
        <f t="shared" si="439"/>
        <v>294.49999999999847</v>
      </c>
      <c r="DIL51" s="53">
        <f t="shared" ref="DIL51:DKW51" si="440">DIK51+0.1</f>
        <v>294.59999999999849</v>
      </c>
      <c r="DIM51" s="53">
        <f t="shared" si="440"/>
        <v>294.69999999999851</v>
      </c>
      <c r="DIN51" s="53">
        <f t="shared" si="440"/>
        <v>294.79999999999853</v>
      </c>
      <c r="DIO51" s="53">
        <f t="shared" si="440"/>
        <v>294.89999999999856</v>
      </c>
      <c r="DIP51" s="53">
        <f t="shared" si="440"/>
        <v>294.99999999999858</v>
      </c>
      <c r="DIQ51" s="53">
        <f t="shared" si="440"/>
        <v>295.0999999999986</v>
      </c>
      <c r="DIR51" s="53">
        <f t="shared" si="440"/>
        <v>295.19999999999862</v>
      </c>
      <c r="DIS51" s="53">
        <f t="shared" si="440"/>
        <v>295.29999999999865</v>
      </c>
      <c r="DIT51" s="53">
        <f t="shared" si="440"/>
        <v>295.39999999999867</v>
      </c>
      <c r="DIU51" s="53">
        <f t="shared" si="440"/>
        <v>295.49999999999869</v>
      </c>
      <c r="DIV51" s="53">
        <f t="shared" si="440"/>
        <v>295.59999999999872</v>
      </c>
      <c r="DIW51" s="53">
        <f t="shared" si="440"/>
        <v>295.69999999999874</v>
      </c>
      <c r="DIX51" s="53">
        <f t="shared" si="440"/>
        <v>295.79999999999876</v>
      </c>
      <c r="DIY51" s="53">
        <f t="shared" si="440"/>
        <v>295.89999999999878</v>
      </c>
      <c r="DIZ51" s="53">
        <f t="shared" si="440"/>
        <v>295.99999999999881</v>
      </c>
      <c r="DJA51" s="53">
        <f t="shared" si="440"/>
        <v>296.09999999999883</v>
      </c>
      <c r="DJB51" s="53">
        <f t="shared" si="440"/>
        <v>296.19999999999885</v>
      </c>
      <c r="DJC51" s="53">
        <f t="shared" si="440"/>
        <v>296.29999999999887</v>
      </c>
      <c r="DJD51" s="53">
        <f t="shared" si="440"/>
        <v>296.3999999999989</v>
      </c>
      <c r="DJE51" s="53">
        <f t="shared" si="440"/>
        <v>296.49999999999892</v>
      </c>
      <c r="DJF51" s="53">
        <f t="shared" si="440"/>
        <v>296.59999999999894</v>
      </c>
      <c r="DJG51" s="53">
        <f t="shared" si="440"/>
        <v>296.69999999999897</v>
      </c>
      <c r="DJH51" s="53">
        <f t="shared" si="440"/>
        <v>296.79999999999899</v>
      </c>
      <c r="DJI51" s="53">
        <f t="shared" si="440"/>
        <v>296.89999999999901</v>
      </c>
      <c r="DJJ51" s="53">
        <f t="shared" si="440"/>
        <v>296.99999999999903</v>
      </c>
      <c r="DJK51" s="53">
        <f t="shared" si="440"/>
        <v>297.09999999999906</v>
      </c>
      <c r="DJL51" s="53">
        <f t="shared" si="440"/>
        <v>297.19999999999908</v>
      </c>
      <c r="DJM51" s="53">
        <f t="shared" si="440"/>
        <v>297.2999999999991</v>
      </c>
      <c r="DJN51" s="53">
        <f t="shared" si="440"/>
        <v>297.39999999999912</v>
      </c>
      <c r="DJO51" s="53">
        <f t="shared" si="440"/>
        <v>297.49999999999915</v>
      </c>
      <c r="DJP51" s="53">
        <f t="shared" si="440"/>
        <v>297.59999999999917</v>
      </c>
      <c r="DJQ51" s="53">
        <f t="shared" si="440"/>
        <v>297.69999999999919</v>
      </c>
      <c r="DJR51" s="53">
        <f t="shared" si="440"/>
        <v>297.79999999999922</v>
      </c>
      <c r="DJS51" s="53">
        <f t="shared" si="440"/>
        <v>297.89999999999924</v>
      </c>
      <c r="DJT51" s="53">
        <f t="shared" si="440"/>
        <v>297.99999999999926</v>
      </c>
      <c r="DJU51" s="53">
        <f t="shared" si="440"/>
        <v>298.09999999999928</v>
      </c>
      <c r="DJV51" s="53">
        <f t="shared" si="440"/>
        <v>298.19999999999931</v>
      </c>
      <c r="DJW51" s="53">
        <f t="shared" si="440"/>
        <v>298.29999999999933</v>
      </c>
      <c r="DJX51" s="53">
        <f t="shared" si="440"/>
        <v>298.39999999999935</v>
      </c>
      <c r="DJY51" s="53">
        <f t="shared" si="440"/>
        <v>298.49999999999937</v>
      </c>
      <c r="DJZ51" s="53">
        <f t="shared" si="440"/>
        <v>298.5999999999994</v>
      </c>
      <c r="DKA51" s="53">
        <f t="shared" si="440"/>
        <v>298.69999999999942</v>
      </c>
      <c r="DKB51" s="53">
        <f t="shared" si="440"/>
        <v>298.79999999999944</v>
      </c>
      <c r="DKC51" s="53">
        <f t="shared" si="440"/>
        <v>298.89999999999947</v>
      </c>
      <c r="DKD51" s="53">
        <f t="shared" si="440"/>
        <v>298.99999999999949</v>
      </c>
      <c r="DKE51" s="53">
        <f t="shared" si="440"/>
        <v>299.09999999999951</v>
      </c>
      <c r="DKF51" s="53">
        <f t="shared" si="440"/>
        <v>299.19999999999953</v>
      </c>
      <c r="DKG51" s="53">
        <f t="shared" si="440"/>
        <v>299.29999999999956</v>
      </c>
      <c r="DKH51" s="53">
        <f t="shared" si="440"/>
        <v>299.39999999999958</v>
      </c>
      <c r="DKI51" s="53">
        <f t="shared" si="440"/>
        <v>299.4999999999996</v>
      </c>
      <c r="DKJ51" s="53">
        <f t="shared" si="440"/>
        <v>299.59999999999962</v>
      </c>
      <c r="DKK51" s="53">
        <f t="shared" si="440"/>
        <v>299.69999999999965</v>
      </c>
      <c r="DKL51" s="53">
        <f t="shared" si="440"/>
        <v>299.79999999999967</v>
      </c>
      <c r="DKM51" s="53">
        <f t="shared" si="440"/>
        <v>299.89999999999969</v>
      </c>
      <c r="DKN51" s="53">
        <f t="shared" si="440"/>
        <v>299.99999999999972</v>
      </c>
      <c r="DKO51" s="53">
        <f t="shared" si="440"/>
        <v>300.09999999999974</v>
      </c>
      <c r="DKP51" s="53">
        <f t="shared" si="440"/>
        <v>300.19999999999976</v>
      </c>
      <c r="DKQ51" s="53">
        <f t="shared" si="440"/>
        <v>300.29999999999978</v>
      </c>
      <c r="DKR51" s="53">
        <f t="shared" si="440"/>
        <v>300.39999999999981</v>
      </c>
      <c r="DKS51" s="53">
        <f t="shared" si="440"/>
        <v>300.49999999999983</v>
      </c>
      <c r="DKT51" s="53">
        <f t="shared" si="440"/>
        <v>300.59999999999985</v>
      </c>
      <c r="DKU51" s="53">
        <f t="shared" si="440"/>
        <v>300.69999999999987</v>
      </c>
      <c r="DKV51" s="53">
        <f t="shared" si="440"/>
        <v>300.7999999999999</v>
      </c>
      <c r="DKW51" s="53">
        <f t="shared" si="440"/>
        <v>300.89999999999992</v>
      </c>
      <c r="DKX51" s="53">
        <f t="shared" ref="DKX51:DNI51" si="441">DKW51+0.1</f>
        <v>300.99999999999994</v>
      </c>
      <c r="DKY51" s="53">
        <f t="shared" si="441"/>
        <v>301.09999999999997</v>
      </c>
      <c r="DKZ51" s="53">
        <f t="shared" si="441"/>
        <v>301.2</v>
      </c>
      <c r="DLA51" s="53">
        <f t="shared" si="441"/>
        <v>301.3</v>
      </c>
      <c r="DLB51" s="53">
        <f t="shared" si="441"/>
        <v>301.40000000000003</v>
      </c>
      <c r="DLC51" s="53">
        <f t="shared" si="441"/>
        <v>301.50000000000006</v>
      </c>
      <c r="DLD51" s="53">
        <f t="shared" si="441"/>
        <v>301.60000000000008</v>
      </c>
      <c r="DLE51" s="53">
        <f t="shared" si="441"/>
        <v>301.7000000000001</v>
      </c>
      <c r="DLF51" s="53">
        <f t="shared" si="441"/>
        <v>301.80000000000013</v>
      </c>
      <c r="DLG51" s="53">
        <f t="shared" si="441"/>
        <v>301.90000000000015</v>
      </c>
      <c r="DLH51" s="53">
        <f t="shared" si="441"/>
        <v>302.00000000000017</v>
      </c>
      <c r="DLI51" s="53">
        <f t="shared" si="441"/>
        <v>302.10000000000019</v>
      </c>
      <c r="DLJ51" s="53">
        <f t="shared" si="441"/>
        <v>302.20000000000022</v>
      </c>
      <c r="DLK51" s="53">
        <f t="shared" si="441"/>
        <v>302.30000000000024</v>
      </c>
      <c r="DLL51" s="53">
        <f t="shared" si="441"/>
        <v>302.40000000000026</v>
      </c>
      <c r="DLM51" s="53">
        <f t="shared" si="441"/>
        <v>302.50000000000028</v>
      </c>
      <c r="DLN51" s="53">
        <f t="shared" si="441"/>
        <v>302.60000000000031</v>
      </c>
      <c r="DLO51" s="53">
        <f t="shared" si="441"/>
        <v>302.70000000000033</v>
      </c>
      <c r="DLP51" s="53">
        <f t="shared" si="441"/>
        <v>302.80000000000035</v>
      </c>
      <c r="DLQ51" s="53">
        <f t="shared" si="441"/>
        <v>302.90000000000038</v>
      </c>
      <c r="DLR51" s="53">
        <f t="shared" si="441"/>
        <v>303.0000000000004</v>
      </c>
      <c r="DLS51" s="53">
        <f t="shared" si="441"/>
        <v>303.10000000000042</v>
      </c>
      <c r="DLT51" s="53">
        <f t="shared" si="441"/>
        <v>303.20000000000044</v>
      </c>
      <c r="DLU51" s="53">
        <f t="shared" si="441"/>
        <v>303.30000000000047</v>
      </c>
      <c r="DLV51" s="53">
        <f t="shared" si="441"/>
        <v>303.40000000000049</v>
      </c>
      <c r="DLW51" s="53">
        <f t="shared" si="441"/>
        <v>303.50000000000051</v>
      </c>
      <c r="DLX51" s="53">
        <f t="shared" si="441"/>
        <v>303.60000000000053</v>
      </c>
      <c r="DLY51" s="53">
        <f t="shared" si="441"/>
        <v>303.70000000000056</v>
      </c>
      <c r="DLZ51" s="53">
        <f t="shared" si="441"/>
        <v>303.80000000000058</v>
      </c>
      <c r="DMA51" s="53">
        <f t="shared" si="441"/>
        <v>303.9000000000006</v>
      </c>
      <c r="DMB51" s="53">
        <f t="shared" si="441"/>
        <v>304.00000000000063</v>
      </c>
      <c r="DMC51" s="53">
        <f t="shared" si="441"/>
        <v>304.10000000000065</v>
      </c>
      <c r="DMD51" s="53">
        <f t="shared" si="441"/>
        <v>304.20000000000067</v>
      </c>
      <c r="DME51" s="53">
        <f t="shared" si="441"/>
        <v>304.30000000000069</v>
      </c>
      <c r="DMF51" s="53">
        <f t="shared" si="441"/>
        <v>304.40000000000072</v>
      </c>
      <c r="DMG51" s="53">
        <f t="shared" si="441"/>
        <v>304.50000000000074</v>
      </c>
      <c r="DMH51" s="53">
        <f t="shared" si="441"/>
        <v>304.60000000000076</v>
      </c>
      <c r="DMI51" s="53">
        <f t="shared" si="441"/>
        <v>304.70000000000078</v>
      </c>
      <c r="DMJ51" s="53">
        <f t="shared" si="441"/>
        <v>304.80000000000081</v>
      </c>
      <c r="DMK51" s="53">
        <f t="shared" si="441"/>
        <v>304.90000000000083</v>
      </c>
      <c r="DML51" s="53">
        <f t="shared" si="441"/>
        <v>305.00000000000085</v>
      </c>
      <c r="DMM51" s="53">
        <f t="shared" si="441"/>
        <v>305.10000000000088</v>
      </c>
      <c r="DMN51" s="53">
        <f t="shared" si="441"/>
        <v>305.2000000000009</v>
      </c>
      <c r="DMO51" s="53">
        <f t="shared" si="441"/>
        <v>305.30000000000092</v>
      </c>
      <c r="DMP51" s="53">
        <f t="shared" si="441"/>
        <v>305.40000000000094</v>
      </c>
      <c r="DMQ51" s="53">
        <f t="shared" si="441"/>
        <v>305.50000000000097</v>
      </c>
      <c r="DMR51" s="53">
        <f t="shared" si="441"/>
        <v>305.60000000000099</v>
      </c>
      <c r="DMS51" s="53">
        <f t="shared" si="441"/>
        <v>305.70000000000101</v>
      </c>
      <c r="DMT51" s="53">
        <f t="shared" si="441"/>
        <v>305.80000000000103</v>
      </c>
      <c r="DMU51" s="53">
        <f t="shared" si="441"/>
        <v>305.90000000000106</v>
      </c>
      <c r="DMV51" s="53">
        <f t="shared" si="441"/>
        <v>306.00000000000108</v>
      </c>
      <c r="DMW51" s="53">
        <f t="shared" si="441"/>
        <v>306.1000000000011</v>
      </c>
      <c r="DMX51" s="53">
        <f t="shared" si="441"/>
        <v>306.20000000000113</v>
      </c>
      <c r="DMY51" s="53">
        <f t="shared" si="441"/>
        <v>306.30000000000115</v>
      </c>
      <c r="DMZ51" s="53">
        <f t="shared" si="441"/>
        <v>306.40000000000117</v>
      </c>
      <c r="DNA51" s="53">
        <f t="shared" si="441"/>
        <v>306.50000000000119</v>
      </c>
      <c r="DNB51" s="53">
        <f t="shared" si="441"/>
        <v>306.60000000000122</v>
      </c>
      <c r="DNC51" s="53">
        <f t="shared" si="441"/>
        <v>306.70000000000124</v>
      </c>
      <c r="DND51" s="53">
        <f t="shared" si="441"/>
        <v>306.80000000000126</v>
      </c>
      <c r="DNE51" s="53">
        <f t="shared" si="441"/>
        <v>306.90000000000128</v>
      </c>
      <c r="DNF51" s="53">
        <f t="shared" si="441"/>
        <v>307.00000000000131</v>
      </c>
      <c r="DNG51" s="53">
        <f t="shared" si="441"/>
        <v>307.10000000000133</v>
      </c>
      <c r="DNH51" s="53">
        <f t="shared" si="441"/>
        <v>307.20000000000135</v>
      </c>
      <c r="DNI51" s="53">
        <f t="shared" si="441"/>
        <v>307.30000000000138</v>
      </c>
      <c r="DNJ51" s="53">
        <f t="shared" ref="DNJ51:DOK51" si="442">DNI51+0.1</f>
        <v>307.4000000000014</v>
      </c>
      <c r="DNK51" s="53">
        <f t="shared" si="442"/>
        <v>307.50000000000142</v>
      </c>
      <c r="DNL51" s="53">
        <f t="shared" si="442"/>
        <v>307.60000000000144</v>
      </c>
      <c r="DNM51" s="53">
        <f t="shared" si="442"/>
        <v>307.70000000000147</v>
      </c>
      <c r="DNN51" s="53">
        <f t="shared" si="442"/>
        <v>307.80000000000149</v>
      </c>
      <c r="DNO51" s="53">
        <f t="shared" si="442"/>
        <v>307.90000000000151</v>
      </c>
      <c r="DNP51" s="53">
        <f t="shared" si="442"/>
        <v>308.00000000000153</v>
      </c>
      <c r="DNQ51" s="53">
        <f t="shared" si="442"/>
        <v>308.10000000000156</v>
      </c>
      <c r="DNR51" s="53">
        <f t="shared" si="442"/>
        <v>308.20000000000158</v>
      </c>
      <c r="DNS51" s="53">
        <f t="shared" si="442"/>
        <v>308.3000000000016</v>
      </c>
      <c r="DNT51" s="53">
        <f t="shared" si="442"/>
        <v>308.40000000000163</v>
      </c>
      <c r="DNU51" s="53">
        <f t="shared" si="442"/>
        <v>308.50000000000165</v>
      </c>
      <c r="DNV51" s="53">
        <f t="shared" si="442"/>
        <v>308.60000000000167</v>
      </c>
      <c r="DNW51" s="53">
        <f t="shared" si="442"/>
        <v>308.70000000000169</v>
      </c>
      <c r="DNX51" s="53">
        <f t="shared" si="442"/>
        <v>308.80000000000172</v>
      </c>
      <c r="DNY51" s="53">
        <f t="shared" si="442"/>
        <v>308.90000000000174</v>
      </c>
      <c r="DNZ51" s="53">
        <f t="shared" si="442"/>
        <v>309.00000000000176</v>
      </c>
      <c r="DOA51" s="53">
        <f t="shared" si="442"/>
        <v>309.10000000000178</v>
      </c>
      <c r="DOB51" s="53">
        <f t="shared" si="442"/>
        <v>309.20000000000181</v>
      </c>
      <c r="DOC51" s="53">
        <f t="shared" si="442"/>
        <v>309.30000000000183</v>
      </c>
      <c r="DOD51" s="53">
        <f t="shared" si="442"/>
        <v>309.40000000000185</v>
      </c>
      <c r="DOE51" s="53">
        <f t="shared" si="442"/>
        <v>309.50000000000188</v>
      </c>
      <c r="DOF51" s="53">
        <f t="shared" si="442"/>
        <v>309.6000000000019</v>
      </c>
      <c r="DOG51" s="53">
        <f t="shared" si="442"/>
        <v>309.70000000000192</v>
      </c>
      <c r="DOH51" s="53">
        <f t="shared" si="442"/>
        <v>309.80000000000194</v>
      </c>
      <c r="DOI51" s="53">
        <f t="shared" si="442"/>
        <v>309.90000000000197</v>
      </c>
      <c r="DOJ51" s="53">
        <f t="shared" si="442"/>
        <v>310.00000000000199</v>
      </c>
      <c r="DOK51" s="53">
        <f t="shared" si="442"/>
        <v>310.10000000000201</v>
      </c>
      <c r="DOL51" s="53"/>
      <c r="DOM51" s="53"/>
      <c r="DON51" s="53"/>
      <c r="DOO51" s="53"/>
      <c r="DOP51" s="53"/>
      <c r="DOQ51" s="53"/>
      <c r="DOR51" s="53"/>
      <c r="DOS51" s="53"/>
      <c r="DOT51" s="53"/>
      <c r="DOU51" s="53"/>
      <c r="DOV51" s="53"/>
      <c r="DOW51" s="53"/>
      <c r="DOX51" s="53"/>
      <c r="DOY51" s="53"/>
      <c r="DOZ51" s="53"/>
      <c r="DPA51" s="53"/>
      <c r="DPB51" s="53"/>
      <c r="DPC51" s="53"/>
      <c r="DPD51" s="53"/>
      <c r="DPE51" s="53"/>
      <c r="DPF51" s="53"/>
      <c r="DPG51" s="53"/>
      <c r="DPH51" s="53"/>
      <c r="DPI51" s="53"/>
      <c r="DPJ51" s="53"/>
      <c r="DPK51" s="53"/>
      <c r="DPL51" s="53"/>
      <c r="DPM51" s="53"/>
      <c r="DPN51" s="53"/>
      <c r="DPO51" s="53"/>
      <c r="DPP51" s="53"/>
      <c r="DPQ51" s="53"/>
      <c r="DPR51" s="53"/>
      <c r="DPS51" s="53"/>
      <c r="DPT51" s="53"/>
      <c r="DPU51" s="53"/>
      <c r="DPV51" s="53"/>
      <c r="DPW51" s="53"/>
      <c r="DPX51" s="53"/>
      <c r="DPY51" s="53"/>
      <c r="DPZ51" s="53"/>
      <c r="DQA51" s="53"/>
      <c r="DQB51" s="53"/>
      <c r="DQC51" s="53"/>
      <c r="DQD51" s="53"/>
      <c r="DQE51" s="53"/>
      <c r="DQF51" s="53"/>
      <c r="DQG51" s="53"/>
      <c r="DQH51" s="53"/>
      <c r="DQI51" s="53"/>
      <c r="DQJ51" s="53"/>
      <c r="DQK51" s="53"/>
      <c r="DQL51" s="53"/>
      <c r="DQM51" s="53"/>
      <c r="DQN51" s="53"/>
      <c r="DQO51" s="53"/>
      <c r="DQP51" s="53"/>
      <c r="DQQ51" s="53"/>
      <c r="DQR51" s="53"/>
      <c r="DQS51" s="53"/>
      <c r="DQT51" s="53"/>
      <c r="DQU51" s="53"/>
      <c r="DQV51" s="53"/>
      <c r="DQW51" s="53"/>
      <c r="DQX51" s="53"/>
      <c r="DQY51" s="53"/>
      <c r="DQZ51" s="53"/>
      <c r="DRA51" s="53"/>
      <c r="DRB51" s="53"/>
      <c r="DRC51" s="53"/>
      <c r="DRD51" s="53"/>
      <c r="DRE51" s="53"/>
      <c r="DRF51" s="53"/>
      <c r="DRG51" s="53"/>
      <c r="DRH51" s="53"/>
      <c r="DRI51" s="53"/>
      <c r="DRJ51" s="53"/>
      <c r="DRK51" s="53"/>
      <c r="DRL51" s="53"/>
      <c r="DRM51" s="53"/>
      <c r="DRN51" s="53"/>
      <c r="DRO51" s="53"/>
      <c r="DRP51" s="53"/>
      <c r="DRQ51" s="53"/>
      <c r="DRR51" s="53"/>
      <c r="DRS51" s="53"/>
      <c r="DRT51" s="53"/>
      <c r="DRU51" s="53"/>
      <c r="DRV51" s="53"/>
      <c r="DRW51" s="53"/>
      <c r="DRX51" s="53"/>
      <c r="DRY51" s="53"/>
      <c r="DRZ51" s="53"/>
      <c r="DSA51" s="53"/>
      <c r="DSB51" s="53"/>
      <c r="DSC51" s="53"/>
      <c r="DSD51" s="53"/>
      <c r="DSE51" s="53"/>
      <c r="DSF51" s="53"/>
      <c r="DSG51" s="53"/>
      <c r="DSH51" s="53"/>
      <c r="DSI51" s="53"/>
      <c r="DSJ51" s="53"/>
      <c r="DSK51" s="53"/>
      <c r="DSL51" s="53"/>
      <c r="DSM51" s="53"/>
      <c r="DSN51" s="53"/>
      <c r="DSO51" s="53"/>
      <c r="DSP51" s="53"/>
      <c r="DSQ51" s="53"/>
      <c r="DSR51" s="53"/>
      <c r="DSS51" s="53"/>
      <c r="DST51" s="53"/>
      <c r="DSU51" s="53"/>
      <c r="DSV51" s="53"/>
      <c r="DSW51" s="53"/>
      <c r="DSX51" s="53"/>
      <c r="DSY51" s="53"/>
      <c r="DSZ51" s="53"/>
      <c r="DTA51" s="53"/>
      <c r="DTB51" s="53"/>
      <c r="DTC51" s="53"/>
      <c r="DTD51" s="53"/>
      <c r="DTE51" s="53"/>
      <c r="DTF51" s="53"/>
      <c r="DTG51" s="53"/>
      <c r="DTH51" s="53"/>
      <c r="DTI51" s="53"/>
      <c r="DTJ51" s="53"/>
      <c r="DTK51" s="53"/>
      <c r="DTL51" s="53"/>
      <c r="DTM51" s="53"/>
      <c r="DTN51" s="53"/>
      <c r="DTO51" s="53"/>
      <c r="DTP51" s="53"/>
      <c r="DTQ51" s="53"/>
      <c r="DTR51" s="53"/>
      <c r="DTS51" s="53"/>
      <c r="DTT51" s="53"/>
      <c r="DTU51" s="53"/>
      <c r="DTV51" s="53"/>
      <c r="DTW51" s="53"/>
      <c r="DTX51" s="53"/>
      <c r="DTY51" s="53"/>
      <c r="DTZ51" s="53"/>
      <c r="DUA51" s="53"/>
      <c r="DUB51" s="53"/>
      <c r="DUC51" s="53"/>
      <c r="DUD51" s="53"/>
      <c r="DUE51" s="53"/>
      <c r="DUF51" s="53"/>
      <c r="DUG51" s="53"/>
      <c r="DUH51" s="53"/>
      <c r="DUI51" s="53"/>
      <c r="DUJ51" s="53"/>
      <c r="DUK51" s="53"/>
      <c r="DUL51" s="53"/>
      <c r="DUM51" s="53"/>
      <c r="DUN51" s="53"/>
      <c r="DUO51" s="53"/>
      <c r="DUP51" s="53"/>
      <c r="DUQ51" s="53"/>
      <c r="DUR51" s="53"/>
      <c r="DUS51" s="53"/>
      <c r="DUT51" s="53"/>
      <c r="DUU51" s="53"/>
      <c r="DUV51" s="53"/>
      <c r="DUW51" s="53"/>
      <c r="DUX51" s="53"/>
      <c r="DUY51" s="53"/>
      <c r="DUZ51" s="53"/>
      <c r="DVA51" s="53"/>
      <c r="DVB51" s="53"/>
      <c r="DVC51" s="53"/>
      <c r="DVD51" s="53"/>
      <c r="DVE51" s="53"/>
      <c r="DVF51" s="53"/>
      <c r="DVG51" s="53"/>
      <c r="DVH51" s="53"/>
      <c r="DVI51" s="53"/>
      <c r="DVJ51" s="53"/>
      <c r="DVK51" s="53"/>
      <c r="DVL51" s="53"/>
      <c r="DVM51" s="53"/>
      <c r="DVN51" s="53"/>
      <c r="DVO51" s="53"/>
      <c r="DVP51" s="53"/>
      <c r="DVQ51" s="53"/>
      <c r="DVR51" s="53"/>
      <c r="DVS51" s="53"/>
      <c r="DVT51" s="53"/>
      <c r="DVU51" s="53"/>
      <c r="DVV51" s="53"/>
      <c r="DVW51" s="53"/>
      <c r="DVX51" s="53"/>
      <c r="DVY51" s="53"/>
      <c r="DVZ51" s="53"/>
      <c r="DWA51" s="53"/>
      <c r="DWB51" s="53"/>
      <c r="DWC51" s="53"/>
      <c r="DWD51" s="53"/>
      <c r="DWE51" s="53"/>
      <c r="DWF51" s="53"/>
      <c r="DWG51" s="53"/>
      <c r="DWH51" s="53"/>
      <c r="DWI51" s="53"/>
      <c r="DWJ51" s="53"/>
      <c r="DWK51" s="53"/>
      <c r="DWL51" s="53"/>
      <c r="DWM51" s="53"/>
      <c r="DWN51" s="53"/>
      <c r="DWO51" s="53"/>
      <c r="DWP51" s="53"/>
      <c r="DWQ51" s="53"/>
      <c r="DWR51" s="53"/>
      <c r="DWS51" s="53"/>
      <c r="DWT51" s="53"/>
      <c r="DWU51" s="53"/>
      <c r="DWV51" s="53"/>
      <c r="DWW51" s="53"/>
      <c r="DWX51" s="53"/>
      <c r="DWY51" s="53"/>
      <c r="DWZ51" s="53"/>
      <c r="DXA51" s="53"/>
      <c r="DXB51" s="53"/>
      <c r="DXC51" s="53"/>
      <c r="DXD51" s="53"/>
      <c r="DXE51" s="53"/>
      <c r="DXF51" s="53"/>
      <c r="DXG51" s="53"/>
      <c r="DXH51" s="53"/>
      <c r="DXI51" s="53"/>
      <c r="DXJ51" s="53"/>
      <c r="DXK51" s="53"/>
      <c r="DXL51" s="53"/>
      <c r="DXM51" s="53"/>
      <c r="DXN51" s="53"/>
      <c r="DXO51" s="53"/>
      <c r="DXP51" s="53"/>
      <c r="DXQ51" s="53"/>
      <c r="DXR51" s="53"/>
      <c r="DXS51" s="53"/>
      <c r="DXT51" s="53"/>
      <c r="DXU51" s="53"/>
      <c r="DXV51" s="53"/>
      <c r="DXW51" s="53"/>
      <c r="DXX51" s="53"/>
      <c r="DXY51" s="53"/>
      <c r="DXZ51" s="53"/>
      <c r="DYA51" s="53"/>
      <c r="DYB51" s="53"/>
      <c r="DYC51" s="53"/>
      <c r="DYD51" s="53"/>
      <c r="DYE51" s="53"/>
      <c r="DYF51" s="53"/>
      <c r="DYG51" s="53"/>
      <c r="DYH51" s="53"/>
      <c r="DYI51" s="53"/>
      <c r="DYJ51" s="53"/>
      <c r="DYK51" s="53"/>
      <c r="DYL51" s="53"/>
      <c r="DYM51" s="53"/>
      <c r="DYN51" s="53"/>
      <c r="DYO51" s="53"/>
      <c r="DYP51" s="53"/>
      <c r="DYQ51" s="53"/>
      <c r="DYR51" s="53"/>
      <c r="DYS51" s="53"/>
      <c r="DYT51" s="53"/>
      <c r="DYU51" s="53"/>
      <c r="DYV51" s="53"/>
      <c r="DYW51" s="53"/>
      <c r="DYX51" s="53"/>
      <c r="DYY51" s="53"/>
      <c r="DYZ51" s="53"/>
      <c r="DZA51" s="53"/>
      <c r="DZB51" s="53"/>
      <c r="DZC51" s="53"/>
      <c r="DZD51" s="53"/>
      <c r="DZE51" s="53"/>
      <c r="DZF51" s="53"/>
      <c r="DZG51" s="53"/>
      <c r="DZH51" s="53"/>
      <c r="DZI51" s="53"/>
      <c r="DZJ51" s="53"/>
      <c r="DZK51" s="53"/>
      <c r="DZL51" s="53"/>
      <c r="DZM51" s="53"/>
      <c r="DZN51" s="53"/>
      <c r="DZO51" s="53"/>
      <c r="DZP51" s="53"/>
      <c r="DZQ51" s="53"/>
      <c r="DZR51" s="53"/>
      <c r="DZS51" s="53"/>
      <c r="DZT51" s="53"/>
      <c r="DZU51" s="53"/>
      <c r="DZV51" s="53"/>
      <c r="DZW51" s="53"/>
      <c r="DZX51" s="53"/>
      <c r="DZY51" s="53"/>
      <c r="DZZ51" s="53"/>
      <c r="EAA51" s="53"/>
      <c r="EAB51" s="53"/>
      <c r="EAC51" s="53"/>
      <c r="EAD51" s="53"/>
      <c r="EAE51" s="53"/>
      <c r="EAF51" s="53"/>
      <c r="EAG51" s="53"/>
      <c r="EAH51" s="53"/>
      <c r="EAI51" s="53"/>
      <c r="EAJ51" s="53"/>
      <c r="EAK51" s="53"/>
      <c r="EAL51" s="53"/>
      <c r="EAM51" s="53"/>
      <c r="EAN51" s="53"/>
      <c r="EAO51" s="53"/>
      <c r="EAP51" s="53"/>
      <c r="EAQ51" s="53"/>
      <c r="EAR51" s="53"/>
      <c r="EAS51" s="53"/>
      <c r="EAT51" s="53"/>
      <c r="EAU51" s="53"/>
      <c r="EAV51" s="53"/>
      <c r="EAW51" s="53"/>
      <c r="EAX51" s="53"/>
      <c r="EAY51" s="53"/>
      <c r="EAZ51" s="53"/>
      <c r="EBA51" s="53"/>
      <c r="EBB51" s="53"/>
      <c r="EBC51" s="53"/>
      <c r="EBD51" s="53"/>
      <c r="EBE51" s="53"/>
      <c r="EBF51" s="53"/>
      <c r="EBG51" s="53"/>
      <c r="EBH51" s="53"/>
      <c r="EBI51" s="53"/>
      <c r="EBJ51" s="53"/>
      <c r="EBK51" s="53"/>
      <c r="EBL51" s="53"/>
      <c r="EBM51" s="53"/>
      <c r="EBN51" s="53"/>
      <c r="EBO51" s="53"/>
      <c r="EBP51" s="53"/>
      <c r="EBQ51" s="53"/>
      <c r="EBR51" s="53"/>
      <c r="EBS51" s="53"/>
      <c r="EBT51" s="53"/>
      <c r="EBU51" s="53"/>
      <c r="EBV51" s="53"/>
      <c r="EBW51" s="53"/>
      <c r="EBX51" s="53"/>
      <c r="EBY51" s="53"/>
      <c r="EBZ51" s="53"/>
      <c r="ECA51" s="53"/>
      <c r="ECB51" s="53"/>
      <c r="ECC51" s="53"/>
      <c r="ECD51" s="53"/>
      <c r="ECE51" s="53"/>
      <c r="ECF51" s="53"/>
      <c r="ECG51" s="53"/>
      <c r="ECH51" s="53"/>
      <c r="ECI51" s="53"/>
      <c r="ECJ51" s="53"/>
      <c r="ECK51" s="53"/>
      <c r="ECL51" s="53"/>
      <c r="ECM51" s="53"/>
      <c r="ECN51" s="53"/>
      <c r="ECO51" s="53"/>
      <c r="ECP51" s="53"/>
      <c r="ECQ51" s="53"/>
      <c r="ECR51" s="53"/>
      <c r="ECS51" s="53"/>
      <c r="ECT51" s="53"/>
      <c r="ECU51" s="53"/>
      <c r="ECV51" s="53"/>
      <c r="ECW51" s="53"/>
      <c r="ECX51" s="53"/>
      <c r="ECY51" s="53"/>
      <c r="ECZ51" s="53"/>
      <c r="EDA51" s="53"/>
      <c r="EDB51" s="53"/>
      <c r="EDC51" s="53"/>
      <c r="EDD51" s="53"/>
      <c r="EDE51" s="53"/>
      <c r="EDF51" s="53"/>
      <c r="EDG51" s="53"/>
      <c r="EDH51" s="53"/>
      <c r="EDI51" s="53"/>
      <c r="EDJ51" s="53"/>
      <c r="EDK51" s="53"/>
      <c r="EDL51" s="53"/>
      <c r="EDM51" s="53"/>
      <c r="EDN51" s="53"/>
      <c r="EDO51" s="53"/>
      <c r="EDP51" s="53"/>
      <c r="EDQ51" s="53"/>
      <c r="EDR51" s="53"/>
      <c r="EDS51" s="53"/>
      <c r="EDT51" s="53"/>
      <c r="EDU51" s="53"/>
      <c r="EDV51" s="53"/>
      <c r="EDW51" s="53"/>
      <c r="EDX51" s="53"/>
      <c r="EDY51" s="53"/>
      <c r="EDZ51" s="53"/>
      <c r="EEA51" s="53"/>
      <c r="EEB51" s="53"/>
      <c r="EEC51" s="53"/>
      <c r="EED51" s="53"/>
      <c r="EEE51" s="53"/>
      <c r="EEF51" s="53"/>
      <c r="EEG51" s="53"/>
      <c r="EEH51" s="53"/>
      <c r="EEI51" s="53"/>
      <c r="EEJ51" s="53"/>
      <c r="EEK51" s="53"/>
      <c r="EEL51" s="53"/>
      <c r="EEM51" s="53"/>
      <c r="EEN51" s="53"/>
      <c r="EEO51" s="53"/>
      <c r="EEP51" s="53"/>
      <c r="EEQ51" s="53"/>
      <c r="EER51" s="53"/>
      <c r="EES51" s="53"/>
      <c r="EET51" s="53"/>
      <c r="EEU51" s="53"/>
      <c r="EEV51" s="53"/>
      <c r="EEW51" s="53"/>
      <c r="EEX51" s="53"/>
      <c r="EEY51" s="53"/>
      <c r="EEZ51" s="53"/>
      <c r="EFA51" s="53"/>
      <c r="EFB51" s="53"/>
      <c r="EFC51" s="53"/>
      <c r="EFD51" s="53"/>
      <c r="EFE51" s="53"/>
      <c r="EFF51" s="53"/>
      <c r="EFG51" s="53"/>
      <c r="EFH51" s="53"/>
      <c r="EFI51" s="53"/>
      <c r="EFJ51" s="53"/>
      <c r="EFK51" s="53"/>
      <c r="EFL51" s="53"/>
      <c r="EFM51" s="53"/>
      <c r="EFN51" s="53"/>
      <c r="EFO51" s="53"/>
      <c r="EFP51" s="53"/>
      <c r="EFQ51" s="53"/>
      <c r="EFR51" s="53"/>
      <c r="EFS51" s="53"/>
      <c r="EFT51" s="53"/>
      <c r="EFU51" s="53"/>
      <c r="EFV51" s="53"/>
      <c r="EFW51" s="53"/>
      <c r="EFX51" s="53"/>
      <c r="EFY51" s="53"/>
      <c r="EFZ51" s="53"/>
      <c r="EGA51" s="53"/>
      <c r="EGB51" s="53"/>
      <c r="EGC51" s="53"/>
      <c r="EGD51" s="53"/>
      <c r="EGE51" s="53"/>
      <c r="EGF51" s="53"/>
      <c r="EGG51" s="53"/>
      <c r="EGH51" s="53"/>
      <c r="EGI51" s="53"/>
      <c r="EGJ51" s="53"/>
      <c r="EGK51" s="53"/>
      <c r="EGL51" s="53"/>
      <c r="EGM51" s="53"/>
      <c r="EGN51" s="53"/>
      <c r="EGO51" s="53"/>
      <c r="EGP51" s="53"/>
      <c r="EGQ51" s="53"/>
      <c r="EGR51" s="53"/>
      <c r="EGS51" s="53"/>
      <c r="EGT51" s="53"/>
      <c r="EGU51" s="53"/>
      <c r="EGV51" s="53"/>
      <c r="EGW51" s="53"/>
      <c r="EGX51" s="53"/>
      <c r="EGY51" s="53"/>
      <c r="EGZ51" s="53"/>
      <c r="EHA51" s="53"/>
      <c r="EHB51" s="53"/>
      <c r="EHC51" s="53"/>
      <c r="EHD51" s="53"/>
      <c r="EHE51" s="53"/>
      <c r="EHF51" s="53"/>
      <c r="EHG51" s="53"/>
      <c r="EHH51" s="53"/>
      <c r="EHI51" s="53"/>
      <c r="EHJ51" s="53"/>
      <c r="EHK51" s="53"/>
      <c r="EHL51" s="53"/>
      <c r="EHM51" s="53"/>
      <c r="EHN51" s="53"/>
      <c r="EHO51" s="53"/>
      <c r="EHP51" s="53"/>
      <c r="EHQ51" s="53"/>
      <c r="EHR51" s="53"/>
      <c r="EHS51" s="53"/>
      <c r="EHT51" s="53"/>
      <c r="EHU51" s="53"/>
      <c r="EHV51" s="53"/>
      <c r="EHW51" s="53"/>
      <c r="EHX51" s="53"/>
      <c r="EHY51" s="53"/>
      <c r="EHZ51" s="53"/>
      <c r="EIA51" s="53"/>
      <c r="EIB51" s="53"/>
      <c r="EIC51" s="53"/>
      <c r="EID51" s="53"/>
      <c r="EIE51" s="53"/>
      <c r="EIF51" s="53"/>
      <c r="EIG51" s="53"/>
      <c r="EIH51" s="53"/>
      <c r="EII51" s="53"/>
      <c r="EIJ51" s="53"/>
      <c r="EIK51" s="53"/>
      <c r="EIL51" s="53"/>
      <c r="EIM51" s="53"/>
      <c r="EIN51" s="53"/>
      <c r="EIO51" s="53"/>
      <c r="EIP51" s="53"/>
      <c r="EIQ51" s="53"/>
      <c r="EIR51" s="53"/>
      <c r="EIS51" s="53"/>
      <c r="EIT51" s="53"/>
      <c r="EIU51" s="53"/>
      <c r="EIV51" s="53"/>
      <c r="EIW51" s="53"/>
      <c r="EIX51" s="53"/>
      <c r="EIY51" s="53"/>
      <c r="EIZ51" s="53"/>
      <c r="EJA51" s="53"/>
      <c r="EJB51" s="53"/>
      <c r="EJC51" s="53"/>
      <c r="EJD51" s="53"/>
      <c r="EJE51" s="53"/>
      <c r="EJF51" s="53"/>
      <c r="EJG51" s="53"/>
      <c r="EJH51" s="53"/>
      <c r="EJI51" s="53"/>
      <c r="EJJ51" s="53"/>
      <c r="EJK51" s="53"/>
      <c r="EJL51" s="53"/>
      <c r="EJM51" s="53"/>
      <c r="EJN51" s="53"/>
      <c r="EJO51" s="53"/>
      <c r="EJP51" s="53"/>
      <c r="EJQ51" s="53"/>
      <c r="EJR51" s="53"/>
      <c r="EJS51" s="53"/>
      <c r="EJT51" s="53"/>
      <c r="EJU51" s="53"/>
      <c r="EJV51" s="53"/>
      <c r="EJW51" s="53"/>
      <c r="EJX51" s="53"/>
      <c r="EJY51" s="53"/>
      <c r="EJZ51" s="53"/>
      <c r="EKA51" s="53"/>
      <c r="EKB51" s="53"/>
      <c r="EKC51" s="53"/>
      <c r="EKD51" s="53"/>
      <c r="EKE51" s="53"/>
      <c r="EKF51" s="53"/>
      <c r="EKG51" s="53"/>
      <c r="EKH51" s="53"/>
      <c r="EKI51" s="53"/>
      <c r="EKJ51" s="53"/>
      <c r="EKK51" s="53"/>
      <c r="EKL51" s="53"/>
      <c r="EKM51" s="53"/>
      <c r="EKN51" s="53"/>
      <c r="EKO51" s="53"/>
      <c r="EKP51" s="53"/>
      <c r="EKQ51" s="53"/>
      <c r="EKR51" s="53"/>
      <c r="EKS51" s="53"/>
      <c r="EKT51" s="53"/>
      <c r="EKU51" s="53"/>
      <c r="EKV51" s="53"/>
      <c r="EKW51" s="53"/>
      <c r="EKX51" s="53"/>
      <c r="EKY51" s="53"/>
      <c r="EKZ51" s="53"/>
      <c r="ELA51" s="53"/>
      <c r="ELB51" s="53"/>
      <c r="ELC51" s="53"/>
      <c r="ELD51" s="53"/>
      <c r="ELE51" s="53"/>
      <c r="ELF51" s="53"/>
      <c r="ELG51" s="53"/>
      <c r="ELH51" s="53"/>
      <c r="ELI51" s="53"/>
      <c r="ELJ51" s="53"/>
      <c r="ELK51" s="53"/>
      <c r="ELL51" s="53"/>
      <c r="ELM51" s="53"/>
      <c r="ELN51" s="53"/>
      <c r="ELO51" s="53"/>
      <c r="ELP51" s="53"/>
      <c r="ELQ51" s="53"/>
      <c r="ELR51" s="53"/>
      <c r="ELS51" s="53"/>
      <c r="ELT51" s="53"/>
      <c r="ELU51" s="53"/>
      <c r="ELV51" s="53"/>
      <c r="ELW51" s="53"/>
      <c r="ELX51" s="53"/>
      <c r="ELY51" s="53"/>
      <c r="ELZ51" s="53"/>
      <c r="EMA51" s="53"/>
      <c r="EMB51" s="53"/>
      <c r="EMC51" s="53"/>
      <c r="EMD51" s="53"/>
      <c r="EME51" s="53"/>
      <c r="EMF51" s="53"/>
      <c r="EMG51" s="53"/>
      <c r="EMH51" s="53"/>
      <c r="EMI51" s="53"/>
      <c r="EMJ51" s="53"/>
      <c r="EMK51" s="53"/>
      <c r="EML51" s="53"/>
      <c r="EMM51" s="53"/>
      <c r="EMN51" s="53"/>
      <c r="EMO51" s="53"/>
      <c r="EMP51" s="53"/>
      <c r="EMQ51" s="53"/>
      <c r="EMR51" s="53"/>
      <c r="EMS51" s="53"/>
      <c r="EMT51" s="53"/>
      <c r="EMU51" s="53"/>
      <c r="EMV51" s="53"/>
      <c r="EMW51" s="53"/>
      <c r="EMX51" s="53"/>
      <c r="EMY51" s="53"/>
      <c r="EMZ51" s="53"/>
      <c r="ENA51" s="53"/>
      <c r="ENB51" s="53"/>
      <c r="ENC51" s="53"/>
      <c r="END51" s="53"/>
      <c r="ENE51" s="53"/>
      <c r="ENF51" s="53"/>
      <c r="ENG51" s="53"/>
      <c r="ENH51" s="53"/>
      <c r="ENI51" s="53"/>
      <c r="ENJ51" s="53"/>
      <c r="ENK51" s="53"/>
      <c r="ENL51" s="53"/>
      <c r="ENM51" s="53"/>
      <c r="ENN51" s="53"/>
      <c r="ENO51" s="53"/>
      <c r="ENP51" s="53"/>
      <c r="ENQ51" s="53"/>
      <c r="ENR51" s="53"/>
      <c r="ENS51" s="53"/>
      <c r="ENT51" s="53"/>
      <c r="ENU51" s="53"/>
      <c r="ENV51" s="53"/>
      <c r="ENW51" s="53"/>
      <c r="ENX51" s="53"/>
      <c r="ENY51" s="53"/>
      <c r="ENZ51" s="53"/>
      <c r="EOA51" s="53"/>
      <c r="EOB51" s="53"/>
      <c r="EOC51" s="53"/>
      <c r="EOD51" s="53"/>
      <c r="EOE51" s="53"/>
      <c r="EOF51" s="53"/>
      <c r="EOG51" s="53"/>
      <c r="EOH51" s="53"/>
      <c r="EOI51" s="53"/>
      <c r="EOJ51" s="53"/>
      <c r="EOK51" s="53"/>
      <c r="EOL51" s="53"/>
      <c r="EOM51" s="53"/>
      <c r="EON51" s="53"/>
      <c r="EOO51" s="53"/>
      <c r="EOP51" s="53"/>
      <c r="EOQ51" s="53"/>
      <c r="EOR51" s="53"/>
      <c r="EOS51" s="53"/>
      <c r="EOT51" s="53"/>
      <c r="EOU51" s="53"/>
      <c r="EOV51" s="53"/>
      <c r="EOW51" s="53"/>
      <c r="EOX51" s="53"/>
      <c r="EOY51" s="53"/>
      <c r="EOZ51" s="53"/>
      <c r="EPA51" s="53"/>
      <c r="EPB51" s="53"/>
      <c r="EPC51" s="53"/>
      <c r="EPD51" s="53"/>
      <c r="EPE51" s="53"/>
      <c r="EPF51" s="53"/>
      <c r="EPG51" s="53"/>
      <c r="EPH51" s="53"/>
      <c r="EPI51" s="53"/>
      <c r="EPJ51" s="53"/>
      <c r="EPK51" s="53"/>
      <c r="EPL51" s="53"/>
      <c r="EPM51" s="53"/>
      <c r="EPN51" s="53"/>
      <c r="EPO51" s="53"/>
      <c r="EPP51" s="53"/>
      <c r="EPQ51" s="53"/>
      <c r="EPR51" s="53"/>
      <c r="EPS51" s="53"/>
      <c r="EPT51" s="53"/>
      <c r="EPU51" s="53"/>
      <c r="EPV51" s="53"/>
      <c r="EPW51" s="53"/>
      <c r="EPX51" s="53"/>
      <c r="EPY51" s="53"/>
      <c r="EPZ51" s="53"/>
      <c r="EQA51" s="53"/>
      <c r="EQB51" s="53"/>
      <c r="EQC51" s="53"/>
      <c r="EQD51" s="53"/>
      <c r="EQE51" s="53"/>
      <c r="EQF51" s="53"/>
      <c r="EQG51" s="53"/>
      <c r="EQH51" s="53"/>
      <c r="EQI51" s="53"/>
      <c r="EQJ51" s="53"/>
      <c r="EQK51" s="53"/>
      <c r="EQL51" s="53"/>
      <c r="EQM51" s="53"/>
      <c r="EQN51" s="53"/>
      <c r="EQO51" s="53"/>
      <c r="EQP51" s="53"/>
      <c r="EQQ51" s="53"/>
      <c r="EQR51" s="53"/>
      <c r="EQS51" s="53"/>
      <c r="EQT51" s="53"/>
      <c r="EQU51" s="53"/>
      <c r="EQV51" s="53"/>
      <c r="EQW51" s="53"/>
      <c r="EQX51" s="53"/>
      <c r="EQY51" s="53"/>
      <c r="EQZ51" s="53"/>
      <c r="ERA51" s="53"/>
      <c r="ERB51" s="53"/>
      <c r="ERC51" s="53"/>
      <c r="ERD51" s="53"/>
      <c r="ERE51" s="53"/>
      <c r="ERF51" s="53"/>
      <c r="ERG51" s="53"/>
      <c r="ERH51" s="53"/>
      <c r="ERI51" s="53"/>
      <c r="ERJ51" s="53"/>
      <c r="ERK51" s="53"/>
      <c r="ERL51" s="53"/>
      <c r="ERM51" s="53"/>
      <c r="ERN51" s="53"/>
      <c r="ERO51" s="53"/>
      <c r="ERP51" s="53"/>
      <c r="ERQ51" s="53"/>
      <c r="ERR51" s="53"/>
      <c r="ERS51" s="53"/>
      <c r="ERT51" s="53"/>
      <c r="ERU51" s="53"/>
      <c r="ERV51" s="53"/>
      <c r="ERW51" s="53"/>
      <c r="ERX51" s="53"/>
      <c r="ERY51" s="53"/>
      <c r="ERZ51" s="53"/>
      <c r="ESA51" s="53"/>
      <c r="ESB51" s="53"/>
      <c r="ESC51" s="53"/>
      <c r="ESD51" s="53"/>
      <c r="ESE51" s="53"/>
      <c r="ESF51" s="53"/>
      <c r="ESG51" s="53"/>
      <c r="ESH51" s="53"/>
      <c r="ESI51" s="53"/>
      <c r="ESJ51" s="53"/>
      <c r="ESK51" s="53"/>
      <c r="ESL51" s="53"/>
      <c r="ESM51" s="53"/>
      <c r="ESN51" s="53"/>
      <c r="ESO51" s="53"/>
      <c r="ESP51" s="53"/>
      <c r="ESQ51" s="53"/>
      <c r="ESR51" s="53"/>
      <c r="ESS51" s="53"/>
      <c r="EST51" s="53"/>
      <c r="ESU51" s="53"/>
      <c r="ESV51" s="53"/>
      <c r="ESW51" s="53"/>
      <c r="ESX51" s="53"/>
      <c r="ESY51" s="53"/>
      <c r="ESZ51" s="53"/>
      <c r="ETA51" s="53"/>
      <c r="ETB51" s="53"/>
      <c r="ETC51" s="53"/>
      <c r="ETD51" s="53"/>
      <c r="ETE51" s="53"/>
      <c r="ETF51" s="53"/>
      <c r="ETG51" s="53"/>
      <c r="ETH51" s="53"/>
      <c r="ETI51" s="53"/>
      <c r="ETJ51" s="53"/>
      <c r="ETK51" s="53"/>
      <c r="ETL51" s="53"/>
      <c r="ETM51" s="53"/>
      <c r="ETN51" s="53"/>
      <c r="ETO51" s="53"/>
      <c r="ETP51" s="53"/>
      <c r="ETQ51" s="53"/>
      <c r="ETR51" s="53"/>
      <c r="ETS51" s="53"/>
      <c r="ETT51" s="53"/>
      <c r="ETU51" s="53"/>
      <c r="ETV51" s="53"/>
      <c r="ETW51" s="53"/>
      <c r="ETX51" s="53"/>
      <c r="ETY51" s="53"/>
      <c r="ETZ51" s="53"/>
      <c r="EUA51" s="53"/>
      <c r="EUB51" s="53"/>
      <c r="EUC51" s="53"/>
      <c r="EUD51" s="53"/>
      <c r="EUE51" s="53"/>
      <c r="EUF51" s="53"/>
      <c r="EUG51" s="53"/>
      <c r="EUH51" s="53"/>
      <c r="EUI51" s="53"/>
      <c r="EUJ51" s="53"/>
      <c r="EUK51" s="53"/>
      <c r="EUL51" s="53"/>
      <c r="EUM51" s="53"/>
      <c r="EUN51" s="53"/>
      <c r="EUO51" s="53"/>
      <c r="EUP51" s="53"/>
      <c r="EUQ51" s="53"/>
      <c r="EUR51" s="53"/>
      <c r="EUS51" s="53"/>
      <c r="EUT51" s="53"/>
      <c r="EUU51" s="53"/>
      <c r="EUV51" s="53"/>
      <c r="EUW51" s="53"/>
      <c r="EUX51" s="53"/>
      <c r="EUY51" s="53"/>
      <c r="EUZ51" s="53"/>
      <c r="EVA51" s="53"/>
      <c r="EVB51" s="53"/>
      <c r="EVC51" s="53"/>
      <c r="EVD51" s="53"/>
      <c r="EVE51" s="53"/>
      <c r="EVF51" s="53"/>
      <c r="EVG51" s="53"/>
      <c r="EVH51" s="53"/>
      <c r="EVI51" s="53"/>
      <c r="EVJ51" s="53"/>
      <c r="EVK51" s="53"/>
      <c r="EVL51" s="53"/>
      <c r="EVM51" s="53"/>
      <c r="EVN51" s="53"/>
      <c r="EVO51" s="53"/>
      <c r="EVP51" s="53"/>
      <c r="EVQ51" s="53"/>
      <c r="EVR51" s="53"/>
      <c r="EVS51" s="53"/>
      <c r="EVT51" s="53"/>
      <c r="EVU51" s="53"/>
      <c r="EVV51" s="53"/>
      <c r="EVW51" s="53"/>
      <c r="EVX51" s="53"/>
      <c r="EVY51" s="53"/>
      <c r="EVZ51" s="53"/>
      <c r="EWA51" s="53"/>
      <c r="EWB51" s="53"/>
      <c r="EWC51" s="53"/>
      <c r="EWD51" s="53"/>
      <c r="EWE51" s="53"/>
      <c r="EWF51" s="53"/>
      <c r="EWG51" s="53"/>
      <c r="EWH51" s="53"/>
      <c r="EWI51" s="53"/>
      <c r="EWJ51" s="53"/>
      <c r="EWK51" s="53"/>
      <c r="EWL51" s="53"/>
      <c r="EWM51" s="53"/>
      <c r="EWN51" s="53"/>
      <c r="EWO51" s="53"/>
      <c r="EWP51" s="53"/>
      <c r="EWQ51" s="53"/>
      <c r="EWR51" s="53"/>
      <c r="EWS51" s="53"/>
      <c r="EWT51" s="53"/>
      <c r="EWU51" s="53"/>
      <c r="EWV51" s="53"/>
      <c r="EWW51" s="53"/>
      <c r="EWX51" s="53"/>
      <c r="EWY51" s="53"/>
      <c r="EWZ51" s="53"/>
      <c r="EXA51" s="53"/>
      <c r="EXB51" s="53"/>
      <c r="EXC51" s="53"/>
      <c r="EXD51" s="53"/>
      <c r="EXE51" s="53"/>
      <c r="EXF51" s="53"/>
      <c r="EXG51" s="53"/>
      <c r="EXH51" s="53"/>
      <c r="EXI51" s="53"/>
      <c r="EXJ51" s="53"/>
      <c r="EXK51" s="53"/>
      <c r="EXL51" s="53"/>
      <c r="EXM51" s="53"/>
      <c r="EXN51" s="53"/>
      <c r="EXO51" s="53"/>
      <c r="EXP51" s="53"/>
      <c r="EXQ51" s="53"/>
      <c r="EXR51" s="53"/>
      <c r="EXS51" s="53"/>
      <c r="EXT51" s="53"/>
      <c r="EXU51" s="53"/>
      <c r="EXV51" s="53"/>
      <c r="EXW51" s="53"/>
      <c r="EXX51" s="53"/>
      <c r="EXY51" s="53"/>
      <c r="EXZ51" s="53"/>
      <c r="EYA51" s="53"/>
      <c r="EYB51" s="53"/>
      <c r="EYC51" s="53"/>
      <c r="EYD51" s="53"/>
      <c r="EYE51" s="53"/>
      <c r="EYF51" s="53"/>
      <c r="EYG51" s="53"/>
      <c r="EYH51" s="53"/>
      <c r="EYI51" s="53"/>
      <c r="EYJ51" s="53"/>
      <c r="EYK51" s="53"/>
      <c r="EYL51" s="53"/>
      <c r="EYM51" s="53"/>
      <c r="EYN51" s="53"/>
      <c r="EYO51" s="53"/>
      <c r="EYP51" s="53"/>
      <c r="EYQ51" s="53"/>
      <c r="EYR51" s="53"/>
      <c r="EYS51" s="53"/>
      <c r="EYT51" s="53"/>
      <c r="EYU51" s="53"/>
      <c r="EYV51" s="53"/>
      <c r="EYW51" s="53"/>
      <c r="EYX51" s="53"/>
      <c r="EYY51" s="53"/>
      <c r="EYZ51" s="53"/>
      <c r="EZA51" s="53"/>
      <c r="EZB51" s="53"/>
      <c r="EZC51" s="53"/>
      <c r="EZD51" s="53"/>
      <c r="EZE51" s="53"/>
      <c r="EZF51" s="53"/>
      <c r="EZG51" s="53"/>
      <c r="EZH51" s="53"/>
      <c r="EZI51" s="53"/>
      <c r="EZJ51" s="53"/>
      <c r="EZK51" s="53"/>
      <c r="EZL51" s="53"/>
      <c r="EZM51" s="53"/>
      <c r="EZN51" s="53"/>
      <c r="EZO51" s="53"/>
      <c r="EZP51" s="53"/>
      <c r="EZQ51" s="53"/>
      <c r="EZR51" s="53"/>
      <c r="EZS51" s="53"/>
      <c r="EZT51" s="53"/>
      <c r="EZU51" s="53"/>
      <c r="EZV51" s="53"/>
      <c r="EZW51" s="53"/>
      <c r="EZX51" s="53"/>
      <c r="EZY51" s="53"/>
      <c r="EZZ51" s="53"/>
      <c r="FAA51" s="53"/>
      <c r="FAB51" s="53"/>
      <c r="FAC51" s="53"/>
      <c r="FAD51" s="53"/>
      <c r="FAE51" s="53"/>
      <c r="FAF51" s="53"/>
      <c r="FAG51" s="53"/>
      <c r="FAH51" s="53"/>
      <c r="FAI51" s="53"/>
      <c r="FAJ51" s="53"/>
      <c r="FAK51" s="53"/>
      <c r="FAL51" s="53"/>
      <c r="FAM51" s="53"/>
      <c r="FAN51" s="53"/>
      <c r="FAO51" s="53"/>
      <c r="FAP51" s="53"/>
      <c r="FAQ51" s="53"/>
      <c r="FAR51" s="53"/>
      <c r="FAS51" s="53"/>
      <c r="FAT51" s="53"/>
      <c r="FAU51" s="53"/>
      <c r="FAV51" s="53"/>
      <c r="FAW51" s="53"/>
      <c r="FAX51" s="53"/>
      <c r="FAY51" s="53"/>
      <c r="FAZ51" s="53"/>
      <c r="FBA51" s="53"/>
      <c r="FBB51" s="53"/>
      <c r="FBC51" s="53"/>
      <c r="FBD51" s="53"/>
      <c r="FBE51" s="53"/>
      <c r="FBF51" s="53"/>
      <c r="FBG51" s="53"/>
      <c r="FBH51" s="53"/>
      <c r="FBI51" s="53"/>
      <c r="FBJ51" s="53"/>
      <c r="FBK51" s="53"/>
      <c r="FBL51" s="53"/>
      <c r="FBM51" s="53"/>
      <c r="FBN51" s="53"/>
      <c r="FBO51" s="53"/>
      <c r="FBP51" s="53"/>
      <c r="FBQ51" s="53"/>
      <c r="FBR51" s="53"/>
      <c r="FBS51" s="53"/>
      <c r="FBT51" s="53"/>
      <c r="FBU51" s="53"/>
      <c r="FBV51" s="53"/>
      <c r="FBW51" s="53"/>
      <c r="FBX51" s="53"/>
      <c r="FBY51" s="53"/>
      <c r="FBZ51" s="53"/>
      <c r="FCA51" s="53"/>
      <c r="FCB51" s="53"/>
      <c r="FCC51" s="53"/>
      <c r="FCD51" s="53"/>
      <c r="FCE51" s="53"/>
      <c r="FCF51" s="53"/>
      <c r="FCG51" s="53"/>
      <c r="FCH51" s="53"/>
      <c r="FCI51" s="53"/>
      <c r="FCJ51" s="53"/>
      <c r="FCK51" s="53"/>
      <c r="FCL51" s="53"/>
      <c r="FCM51" s="53"/>
      <c r="FCN51" s="53"/>
      <c r="FCO51" s="53"/>
      <c r="FCP51" s="53"/>
      <c r="FCQ51" s="53"/>
      <c r="FCR51" s="53"/>
      <c r="FCS51" s="53"/>
      <c r="FCT51" s="53"/>
      <c r="FCU51" s="53"/>
      <c r="FCV51" s="53"/>
      <c r="FCW51" s="53"/>
      <c r="FCX51" s="53"/>
      <c r="FCY51" s="53"/>
      <c r="FCZ51" s="53"/>
      <c r="FDA51" s="53"/>
      <c r="FDB51" s="53"/>
      <c r="FDC51" s="53"/>
      <c r="FDD51" s="53"/>
      <c r="FDE51" s="53"/>
      <c r="FDF51" s="53"/>
      <c r="FDG51" s="53"/>
      <c r="FDH51" s="53"/>
      <c r="FDI51" s="53"/>
      <c r="FDJ51" s="53"/>
      <c r="FDK51" s="53"/>
      <c r="FDL51" s="53"/>
      <c r="FDM51" s="53"/>
      <c r="FDN51" s="53"/>
      <c r="FDO51" s="53"/>
      <c r="FDP51" s="53"/>
      <c r="FDQ51" s="53"/>
      <c r="FDR51" s="53"/>
      <c r="FDS51" s="53"/>
      <c r="FDT51" s="53"/>
      <c r="FDU51" s="53"/>
      <c r="FDV51" s="53"/>
      <c r="FDW51" s="53"/>
      <c r="FDX51" s="53"/>
      <c r="FDY51" s="53"/>
      <c r="FDZ51" s="53"/>
      <c r="FEA51" s="53"/>
      <c r="FEB51" s="53"/>
      <c r="FEC51" s="53"/>
      <c r="FED51" s="53"/>
      <c r="FEE51" s="53"/>
      <c r="FEF51" s="53"/>
      <c r="FEG51" s="53"/>
      <c r="FEH51" s="53"/>
      <c r="FEI51" s="53"/>
      <c r="FEJ51" s="53"/>
      <c r="FEK51" s="53"/>
      <c r="FEL51" s="53"/>
      <c r="FEM51" s="53"/>
      <c r="FEN51" s="53"/>
      <c r="FEO51" s="53"/>
      <c r="FEP51" s="53"/>
      <c r="FEQ51" s="53"/>
      <c r="FER51" s="53"/>
      <c r="FES51" s="53"/>
      <c r="FET51" s="53"/>
      <c r="FEU51" s="53"/>
      <c r="FEV51" s="53"/>
      <c r="FEW51" s="53"/>
      <c r="FEX51" s="53"/>
      <c r="FEY51" s="53"/>
      <c r="FEZ51" s="53"/>
      <c r="FFA51" s="53"/>
      <c r="FFB51" s="53"/>
      <c r="FFC51" s="53"/>
      <c r="FFD51" s="53"/>
      <c r="FFE51" s="53"/>
      <c r="FFF51" s="53"/>
      <c r="FFG51" s="53"/>
      <c r="FFH51" s="53"/>
      <c r="FFI51" s="53"/>
      <c r="FFJ51" s="53"/>
      <c r="FFK51" s="53"/>
      <c r="FFL51" s="53"/>
      <c r="FFM51" s="53"/>
      <c r="FFN51" s="53"/>
      <c r="FFO51" s="53"/>
      <c r="FFP51" s="53"/>
      <c r="FFQ51" s="53"/>
      <c r="FFR51" s="53"/>
      <c r="FFS51" s="53"/>
      <c r="FFT51" s="53"/>
      <c r="FFU51" s="53"/>
      <c r="FFV51" s="53"/>
      <c r="FFW51" s="53"/>
      <c r="FFX51" s="53"/>
      <c r="FFY51" s="53"/>
      <c r="FFZ51" s="53"/>
      <c r="FGA51" s="53"/>
      <c r="FGB51" s="53"/>
      <c r="FGC51" s="53"/>
      <c r="FGD51" s="53"/>
      <c r="FGE51" s="53"/>
      <c r="FGF51" s="53"/>
      <c r="FGG51" s="53"/>
      <c r="FGH51" s="53"/>
      <c r="FGI51" s="53"/>
      <c r="FGJ51" s="53"/>
      <c r="FGK51" s="53"/>
      <c r="FGL51" s="53"/>
      <c r="FGM51" s="53"/>
      <c r="FGN51" s="53"/>
      <c r="FGO51" s="53"/>
      <c r="FGP51" s="53"/>
      <c r="FGQ51" s="53"/>
      <c r="FGR51" s="53"/>
      <c r="FGS51" s="53"/>
      <c r="FGT51" s="53"/>
      <c r="FGU51" s="53"/>
      <c r="FGV51" s="53"/>
      <c r="FGW51" s="53"/>
      <c r="FGX51" s="53"/>
      <c r="FGY51" s="53"/>
      <c r="FGZ51" s="53"/>
      <c r="FHA51" s="53"/>
      <c r="FHB51" s="53"/>
      <c r="FHC51" s="53"/>
      <c r="FHD51" s="53"/>
      <c r="FHE51" s="53"/>
      <c r="FHF51" s="53"/>
      <c r="FHG51" s="53"/>
      <c r="FHH51" s="53"/>
      <c r="FHI51" s="53"/>
      <c r="FHJ51" s="53"/>
      <c r="FHK51" s="53"/>
      <c r="FHL51" s="53"/>
      <c r="FHM51" s="53"/>
      <c r="FHN51" s="53"/>
      <c r="FHO51" s="53"/>
      <c r="FHP51" s="53"/>
      <c r="FHQ51" s="53"/>
      <c r="FHR51" s="53"/>
      <c r="FHS51" s="53"/>
      <c r="FHT51" s="53"/>
      <c r="FHU51" s="53"/>
      <c r="FHV51" s="53"/>
      <c r="FHW51" s="53"/>
      <c r="FHX51" s="53"/>
      <c r="FHY51" s="53"/>
      <c r="FHZ51" s="53"/>
      <c r="FIA51" s="53"/>
      <c r="FIB51" s="53"/>
      <c r="FIC51" s="53"/>
      <c r="FID51" s="53"/>
      <c r="FIE51" s="53"/>
      <c r="FIF51" s="53"/>
      <c r="FIG51" s="53"/>
      <c r="FIH51" s="53"/>
      <c r="FII51" s="53"/>
      <c r="FIJ51" s="53"/>
      <c r="FIK51" s="53"/>
      <c r="FIL51" s="53"/>
      <c r="FIM51" s="53"/>
      <c r="FIN51" s="53"/>
      <c r="FIO51" s="53"/>
      <c r="FIP51" s="53"/>
      <c r="FIQ51" s="53"/>
      <c r="FIR51" s="53"/>
      <c r="FIS51" s="53"/>
      <c r="FIT51" s="53"/>
      <c r="FIU51" s="53"/>
      <c r="FIV51" s="53"/>
      <c r="FIW51" s="53"/>
      <c r="FIX51" s="53"/>
      <c r="FIY51" s="53"/>
      <c r="FIZ51" s="53"/>
      <c r="FJA51" s="53"/>
      <c r="FJB51" s="53"/>
      <c r="FJC51" s="53"/>
      <c r="FJD51" s="53"/>
      <c r="FJE51" s="53"/>
      <c r="FJF51" s="53"/>
      <c r="FJG51" s="53"/>
      <c r="FJH51" s="53"/>
      <c r="FJI51" s="53"/>
      <c r="FJJ51" s="53"/>
      <c r="FJK51" s="53"/>
      <c r="FJL51" s="53"/>
      <c r="FJM51" s="53"/>
      <c r="FJN51" s="53"/>
      <c r="FJO51" s="53"/>
      <c r="FJP51" s="53"/>
      <c r="FJQ51" s="53"/>
      <c r="FJR51" s="53"/>
      <c r="FJS51" s="53"/>
      <c r="FJT51" s="53"/>
      <c r="FJU51" s="53"/>
      <c r="FJV51" s="53"/>
      <c r="FJW51" s="53"/>
      <c r="FJX51" s="53"/>
      <c r="FJY51" s="53"/>
      <c r="FJZ51" s="53"/>
      <c r="FKA51" s="53"/>
      <c r="FKB51" s="53"/>
      <c r="FKC51" s="53"/>
      <c r="FKD51" s="53"/>
      <c r="FKE51" s="53"/>
      <c r="FKF51" s="53"/>
      <c r="FKG51" s="53"/>
      <c r="FKH51" s="53"/>
      <c r="FKI51" s="53"/>
      <c r="FKJ51" s="53"/>
      <c r="FKK51" s="53"/>
      <c r="FKL51" s="53"/>
      <c r="FKM51" s="53"/>
      <c r="FKN51" s="53"/>
      <c r="FKO51" s="53"/>
      <c r="FKP51" s="53"/>
      <c r="FKQ51" s="53"/>
      <c r="FKR51" s="53"/>
      <c r="FKS51" s="53"/>
      <c r="FKT51" s="53"/>
      <c r="FKU51" s="53"/>
      <c r="FKV51" s="53"/>
      <c r="FKW51" s="53"/>
      <c r="FKX51" s="53"/>
      <c r="FKY51" s="53"/>
      <c r="FKZ51" s="53"/>
      <c r="FLA51" s="53"/>
      <c r="FLB51" s="53"/>
      <c r="FLC51" s="53"/>
      <c r="FLD51" s="53"/>
      <c r="FLE51" s="53"/>
      <c r="FLF51" s="53"/>
      <c r="FLG51" s="53"/>
      <c r="FLH51" s="53"/>
      <c r="FLI51" s="53"/>
      <c r="FLJ51" s="53"/>
      <c r="FLK51" s="53"/>
      <c r="FLL51" s="53"/>
      <c r="FLM51" s="53"/>
      <c r="FLN51" s="53"/>
      <c r="FLO51" s="53"/>
      <c r="FLP51" s="53"/>
      <c r="FLQ51" s="53"/>
      <c r="FLR51" s="53"/>
      <c r="FLS51" s="53"/>
      <c r="FLT51" s="53"/>
      <c r="FLU51" s="53"/>
      <c r="FLV51" s="53"/>
      <c r="FLW51" s="53"/>
      <c r="FLX51" s="53"/>
      <c r="FLY51" s="53"/>
      <c r="FLZ51" s="53"/>
      <c r="FMA51" s="53"/>
      <c r="FMB51" s="53"/>
      <c r="FMC51" s="53"/>
      <c r="FMD51" s="53"/>
      <c r="FME51" s="53"/>
      <c r="FMF51" s="53"/>
      <c r="FMG51" s="53"/>
      <c r="FMH51" s="53"/>
      <c r="FMI51" s="53"/>
      <c r="FMJ51" s="53"/>
      <c r="FMK51" s="53"/>
      <c r="FML51" s="53"/>
      <c r="FMM51" s="53"/>
      <c r="FMN51" s="53"/>
      <c r="FMO51" s="53"/>
      <c r="FMP51" s="53"/>
      <c r="FMQ51" s="53"/>
      <c r="FMR51" s="53"/>
      <c r="FMS51" s="53"/>
      <c r="FMT51" s="53"/>
      <c r="FMU51" s="53"/>
      <c r="FMV51" s="53"/>
      <c r="FMW51" s="53"/>
      <c r="FMX51" s="53"/>
      <c r="FMY51" s="53"/>
      <c r="FMZ51" s="53"/>
      <c r="FNA51" s="53"/>
      <c r="FNB51" s="53"/>
      <c r="FNC51" s="53"/>
      <c r="FND51" s="53"/>
      <c r="FNE51" s="53"/>
      <c r="FNF51" s="53"/>
      <c r="FNG51" s="53"/>
      <c r="FNH51" s="53"/>
      <c r="FNI51" s="53"/>
      <c r="FNJ51" s="53"/>
      <c r="FNK51" s="53"/>
      <c r="FNL51" s="53"/>
      <c r="FNM51" s="53"/>
      <c r="FNN51" s="53"/>
      <c r="FNO51" s="53"/>
      <c r="FNP51" s="53"/>
      <c r="FNQ51" s="53"/>
      <c r="FNR51" s="53"/>
      <c r="FNS51" s="53"/>
      <c r="FNT51" s="53"/>
      <c r="FNU51" s="53"/>
      <c r="FNV51" s="53"/>
      <c r="FNW51" s="53"/>
      <c r="FNX51" s="53"/>
      <c r="FNY51" s="53"/>
      <c r="FNZ51" s="53"/>
      <c r="FOA51" s="53"/>
      <c r="FOB51" s="53"/>
      <c r="FOC51" s="53"/>
      <c r="FOD51" s="53"/>
      <c r="FOE51" s="53"/>
      <c r="FOF51" s="53"/>
      <c r="FOG51" s="53"/>
      <c r="FOH51" s="53"/>
      <c r="FOI51" s="53"/>
      <c r="FOJ51" s="53"/>
      <c r="FOK51" s="53"/>
      <c r="FOL51" s="53"/>
      <c r="FOM51" s="53"/>
      <c r="FON51" s="53"/>
      <c r="FOO51" s="53"/>
      <c r="FOP51" s="53"/>
      <c r="FOQ51" s="53"/>
      <c r="FOR51" s="53"/>
      <c r="FOS51" s="53"/>
      <c r="FOT51" s="53"/>
      <c r="FOU51" s="53"/>
      <c r="FOV51" s="53"/>
      <c r="FOW51" s="53"/>
      <c r="FOX51" s="53"/>
      <c r="FOY51" s="53"/>
      <c r="FOZ51" s="53"/>
      <c r="FPA51" s="53"/>
      <c r="FPB51" s="53"/>
      <c r="FPC51" s="53"/>
      <c r="FPD51" s="53"/>
      <c r="FPE51" s="53"/>
      <c r="FPF51" s="53"/>
      <c r="FPG51" s="53"/>
      <c r="FPH51" s="53"/>
      <c r="FPI51" s="53"/>
      <c r="FPJ51" s="53"/>
      <c r="FPK51" s="53"/>
      <c r="FPL51" s="53"/>
      <c r="FPM51" s="53"/>
      <c r="FPN51" s="53"/>
      <c r="FPO51" s="53"/>
      <c r="FPP51" s="53"/>
      <c r="FPQ51" s="53"/>
      <c r="FPR51" s="53"/>
      <c r="FPS51" s="53"/>
      <c r="FPT51" s="53"/>
      <c r="FPU51" s="53"/>
      <c r="FPV51" s="53"/>
      <c r="FPW51" s="53"/>
      <c r="FPX51" s="53"/>
      <c r="FPY51" s="53"/>
      <c r="FPZ51" s="53"/>
      <c r="FQA51" s="53"/>
      <c r="FQB51" s="53"/>
      <c r="FQC51" s="53"/>
      <c r="FQD51" s="53"/>
      <c r="FQE51" s="53"/>
      <c r="FQF51" s="53"/>
      <c r="FQG51" s="53"/>
      <c r="FQH51" s="53"/>
      <c r="FQI51" s="53"/>
      <c r="FQJ51" s="53"/>
      <c r="FQK51" s="53"/>
      <c r="FQL51" s="53"/>
      <c r="FQM51" s="53"/>
      <c r="FQN51" s="53"/>
      <c r="FQO51" s="53"/>
      <c r="FQP51" s="53"/>
      <c r="FQQ51" s="53"/>
      <c r="FQR51" s="53"/>
      <c r="FQS51" s="53"/>
      <c r="FQT51" s="53"/>
      <c r="FQU51" s="53"/>
      <c r="FQV51" s="53"/>
      <c r="FQW51" s="53"/>
      <c r="FQX51" s="53"/>
      <c r="FQY51" s="53"/>
      <c r="FQZ51" s="53"/>
      <c r="FRA51" s="53"/>
      <c r="FRB51" s="53"/>
      <c r="FRC51" s="53"/>
      <c r="FRD51" s="53"/>
      <c r="FRE51" s="53"/>
      <c r="FRF51" s="53"/>
      <c r="FRG51" s="53"/>
      <c r="FRH51" s="53"/>
      <c r="FRI51" s="53"/>
      <c r="FRJ51" s="53"/>
      <c r="FRK51" s="53"/>
      <c r="FRL51" s="53"/>
      <c r="FRM51" s="53"/>
      <c r="FRN51" s="53"/>
      <c r="FRO51" s="53"/>
      <c r="FRP51" s="53"/>
      <c r="FRQ51" s="53"/>
      <c r="FRR51" s="53"/>
      <c r="FRS51" s="53"/>
      <c r="FRT51" s="53"/>
      <c r="FRU51" s="53"/>
      <c r="FRV51" s="53"/>
      <c r="FRW51" s="53"/>
      <c r="FRX51" s="53"/>
      <c r="FRY51" s="53"/>
      <c r="FRZ51" s="53"/>
      <c r="FSA51" s="53"/>
      <c r="FSB51" s="53"/>
      <c r="FSC51" s="53"/>
      <c r="FSD51" s="53"/>
      <c r="FSE51" s="53"/>
      <c r="FSF51" s="53"/>
      <c r="FSG51" s="53"/>
      <c r="FSH51" s="53"/>
      <c r="FSI51" s="53"/>
      <c r="FSJ51" s="53"/>
      <c r="FSK51" s="53"/>
      <c r="FSL51" s="53"/>
      <c r="FSM51" s="53"/>
      <c r="FSN51" s="53"/>
      <c r="FSO51" s="53"/>
      <c r="FSP51" s="53"/>
      <c r="FSQ51" s="53"/>
      <c r="FSR51" s="53"/>
      <c r="FSS51" s="53"/>
      <c r="FST51" s="53"/>
      <c r="FSU51" s="53"/>
      <c r="FSV51" s="53"/>
      <c r="FSW51" s="53"/>
      <c r="FSX51" s="53"/>
      <c r="FSY51" s="53"/>
      <c r="FSZ51" s="53"/>
      <c r="FTA51" s="53"/>
      <c r="FTB51" s="53"/>
      <c r="FTC51" s="53"/>
      <c r="FTD51" s="53"/>
      <c r="FTE51" s="53"/>
      <c r="FTF51" s="53"/>
      <c r="FTG51" s="53"/>
      <c r="FTH51" s="53"/>
      <c r="FTI51" s="53"/>
      <c r="FTJ51" s="53"/>
      <c r="FTK51" s="53"/>
      <c r="FTL51" s="53"/>
      <c r="FTM51" s="53"/>
      <c r="FTN51" s="53"/>
      <c r="FTO51" s="53"/>
      <c r="FTP51" s="53"/>
      <c r="FTQ51" s="53"/>
      <c r="FTR51" s="53"/>
      <c r="FTS51" s="53"/>
      <c r="FTT51" s="53"/>
      <c r="FTU51" s="53"/>
      <c r="FTV51" s="53"/>
      <c r="FTW51" s="53"/>
      <c r="FTX51" s="53"/>
      <c r="FTY51" s="53"/>
      <c r="FTZ51" s="53"/>
      <c r="FUA51" s="53"/>
      <c r="FUB51" s="53"/>
      <c r="FUC51" s="53"/>
      <c r="FUD51" s="53"/>
      <c r="FUE51" s="53"/>
      <c r="FUF51" s="53"/>
      <c r="FUG51" s="53"/>
      <c r="FUH51" s="53"/>
      <c r="FUI51" s="53"/>
      <c r="FUJ51" s="53"/>
      <c r="FUK51" s="53"/>
      <c r="FUL51" s="53"/>
      <c r="FUM51" s="53"/>
      <c r="FUN51" s="53"/>
      <c r="FUO51" s="53"/>
      <c r="FUP51" s="53"/>
      <c r="FUQ51" s="53"/>
      <c r="FUR51" s="53"/>
      <c r="FUS51" s="53"/>
      <c r="FUT51" s="53"/>
      <c r="FUU51" s="53"/>
      <c r="FUV51" s="53"/>
      <c r="FUW51" s="53"/>
      <c r="FUX51" s="53"/>
      <c r="FUY51" s="53"/>
      <c r="FUZ51" s="53"/>
      <c r="FVA51" s="53"/>
      <c r="FVB51" s="53"/>
      <c r="FVC51" s="53"/>
      <c r="FVD51" s="53"/>
      <c r="FVE51" s="53"/>
      <c r="FVF51" s="53"/>
      <c r="FVG51" s="53"/>
      <c r="FVH51" s="53"/>
      <c r="FVI51" s="53"/>
      <c r="FVJ51" s="53"/>
      <c r="FVK51" s="53"/>
      <c r="FVL51" s="53"/>
      <c r="FVM51" s="53"/>
      <c r="FVN51" s="53"/>
      <c r="FVO51" s="53"/>
      <c r="FVP51" s="53"/>
      <c r="FVQ51" s="53"/>
      <c r="FVR51" s="53"/>
      <c r="FVS51" s="53"/>
      <c r="FVT51" s="53"/>
      <c r="FVU51" s="53"/>
      <c r="FVV51" s="53"/>
      <c r="FVW51" s="53"/>
      <c r="FVX51" s="53"/>
      <c r="FVY51" s="53"/>
      <c r="FVZ51" s="53"/>
      <c r="FWA51" s="53"/>
      <c r="FWB51" s="53"/>
      <c r="FWC51" s="53"/>
      <c r="FWD51" s="53"/>
      <c r="FWE51" s="53"/>
      <c r="FWF51" s="53"/>
      <c r="FWG51" s="53"/>
      <c r="FWH51" s="53"/>
      <c r="FWI51" s="53"/>
      <c r="FWJ51" s="53"/>
      <c r="FWK51" s="53"/>
      <c r="FWL51" s="53"/>
      <c r="FWM51" s="53"/>
      <c r="FWN51" s="53"/>
      <c r="FWO51" s="53"/>
      <c r="FWP51" s="53"/>
      <c r="FWQ51" s="53"/>
      <c r="FWR51" s="53"/>
      <c r="FWS51" s="53"/>
      <c r="FWT51" s="53"/>
      <c r="FWU51" s="53"/>
      <c r="FWV51" s="53"/>
      <c r="FWW51" s="53"/>
      <c r="FWX51" s="53"/>
      <c r="FWY51" s="53"/>
      <c r="FWZ51" s="53"/>
      <c r="FXA51" s="53"/>
      <c r="FXB51" s="53"/>
      <c r="FXC51" s="53"/>
      <c r="FXD51" s="53"/>
      <c r="FXE51" s="53"/>
      <c r="FXF51" s="53"/>
      <c r="FXG51" s="53"/>
      <c r="FXH51" s="53"/>
      <c r="FXI51" s="53"/>
      <c r="FXJ51" s="53"/>
      <c r="FXK51" s="53"/>
      <c r="FXL51" s="53"/>
      <c r="FXM51" s="53"/>
      <c r="FXN51" s="53"/>
      <c r="FXO51" s="53"/>
      <c r="FXP51" s="53"/>
      <c r="FXQ51" s="53"/>
      <c r="FXR51" s="53"/>
      <c r="FXS51" s="53"/>
      <c r="FXT51" s="53"/>
      <c r="FXU51" s="53"/>
      <c r="FXV51" s="53"/>
      <c r="FXW51" s="53"/>
      <c r="FXX51" s="53"/>
      <c r="FXY51" s="53"/>
      <c r="FXZ51" s="53"/>
      <c r="FYA51" s="53"/>
      <c r="FYB51" s="53"/>
      <c r="FYC51" s="53"/>
      <c r="FYD51" s="53"/>
      <c r="FYE51" s="53"/>
      <c r="FYF51" s="53"/>
      <c r="FYG51" s="53"/>
      <c r="FYH51" s="53"/>
      <c r="FYI51" s="53"/>
      <c r="FYJ51" s="53"/>
      <c r="FYK51" s="53"/>
      <c r="FYL51" s="53"/>
      <c r="FYM51" s="53"/>
      <c r="FYN51" s="53"/>
      <c r="FYO51" s="53"/>
      <c r="FYP51" s="53"/>
      <c r="FYQ51" s="53"/>
      <c r="FYR51" s="53"/>
      <c r="FYS51" s="53"/>
      <c r="FYT51" s="53"/>
      <c r="FYU51" s="53"/>
      <c r="FYV51" s="53"/>
      <c r="FYW51" s="53"/>
      <c r="FYX51" s="53"/>
      <c r="FYY51" s="53"/>
      <c r="FYZ51" s="53"/>
      <c r="FZA51" s="53"/>
      <c r="FZB51" s="53"/>
      <c r="FZC51" s="53"/>
      <c r="FZD51" s="53"/>
      <c r="FZE51" s="53"/>
      <c r="FZF51" s="53"/>
      <c r="FZG51" s="53"/>
      <c r="FZH51" s="53"/>
      <c r="FZI51" s="53"/>
      <c r="FZJ51" s="53"/>
      <c r="FZK51" s="53"/>
      <c r="FZL51" s="53"/>
      <c r="FZM51" s="53"/>
      <c r="FZN51" s="53"/>
      <c r="FZO51" s="53"/>
      <c r="FZP51" s="53"/>
      <c r="FZQ51" s="53"/>
      <c r="FZR51" s="53"/>
      <c r="FZS51" s="53"/>
      <c r="FZT51" s="53"/>
      <c r="FZU51" s="53"/>
      <c r="FZV51" s="53"/>
      <c r="FZW51" s="53"/>
      <c r="FZX51" s="53"/>
      <c r="FZY51" s="53"/>
      <c r="FZZ51" s="53"/>
      <c r="GAA51" s="53"/>
      <c r="GAB51" s="53"/>
      <c r="GAC51" s="53"/>
      <c r="GAD51" s="53"/>
      <c r="GAE51" s="53"/>
      <c r="GAF51" s="53"/>
      <c r="GAG51" s="53"/>
      <c r="GAH51" s="53"/>
      <c r="GAI51" s="53"/>
      <c r="GAJ51" s="53"/>
      <c r="GAK51" s="53"/>
      <c r="GAL51" s="53"/>
      <c r="GAM51" s="53"/>
      <c r="GAN51" s="53"/>
      <c r="GAO51" s="53"/>
      <c r="GAP51" s="53"/>
      <c r="GAQ51" s="53"/>
      <c r="GAR51" s="53"/>
      <c r="GAS51" s="53"/>
      <c r="GAT51" s="53"/>
      <c r="GAU51" s="53"/>
      <c r="GAV51" s="53"/>
      <c r="GAW51" s="53"/>
      <c r="GAX51" s="53"/>
      <c r="GAY51" s="53"/>
      <c r="GAZ51" s="53"/>
      <c r="GBA51" s="53"/>
      <c r="GBB51" s="53"/>
      <c r="GBC51" s="53"/>
      <c r="GBD51" s="53"/>
      <c r="GBE51" s="53"/>
      <c r="GBF51" s="53"/>
      <c r="GBG51" s="53"/>
      <c r="GBH51" s="53"/>
      <c r="GBI51" s="53"/>
      <c r="GBJ51" s="53"/>
      <c r="GBK51" s="53"/>
      <c r="GBL51" s="53"/>
      <c r="GBM51" s="53"/>
      <c r="GBN51" s="53"/>
      <c r="GBO51" s="53"/>
      <c r="GBP51" s="53"/>
      <c r="GBQ51" s="53"/>
      <c r="GBR51" s="53"/>
      <c r="GBS51" s="53"/>
      <c r="GBT51" s="53"/>
      <c r="GBU51" s="53"/>
      <c r="GBV51" s="53"/>
      <c r="GBW51" s="53"/>
      <c r="GBX51" s="53"/>
      <c r="GBY51" s="53"/>
      <c r="GBZ51" s="53"/>
      <c r="GCA51" s="53"/>
      <c r="GCB51" s="53"/>
      <c r="GCC51" s="53"/>
      <c r="GCD51" s="53"/>
      <c r="GCE51" s="53"/>
      <c r="GCF51" s="53"/>
      <c r="GCG51" s="53"/>
      <c r="GCH51" s="53"/>
      <c r="GCI51" s="53"/>
      <c r="GCJ51" s="53"/>
      <c r="GCK51" s="53"/>
      <c r="GCL51" s="53"/>
      <c r="GCM51" s="53"/>
      <c r="GCN51" s="53"/>
      <c r="GCO51" s="53"/>
      <c r="GCP51" s="53"/>
      <c r="GCQ51" s="53"/>
      <c r="GCR51" s="53"/>
      <c r="GCS51" s="53"/>
      <c r="GCT51" s="53"/>
      <c r="GCU51" s="53"/>
      <c r="GCV51" s="53"/>
      <c r="GCW51" s="53"/>
      <c r="GCX51" s="53"/>
      <c r="GCY51" s="53"/>
      <c r="GCZ51" s="53"/>
      <c r="GDA51" s="53"/>
      <c r="GDB51" s="53"/>
      <c r="GDC51" s="53"/>
      <c r="GDD51" s="53"/>
      <c r="GDE51" s="53"/>
      <c r="GDF51" s="53"/>
      <c r="GDG51" s="53"/>
      <c r="GDH51" s="53"/>
      <c r="GDI51" s="53"/>
      <c r="GDJ51" s="53"/>
      <c r="GDK51" s="53"/>
      <c r="GDL51" s="53"/>
      <c r="GDM51" s="53"/>
      <c r="GDN51" s="53"/>
      <c r="GDO51" s="53"/>
      <c r="GDP51" s="53"/>
      <c r="GDQ51" s="53"/>
      <c r="GDR51" s="53"/>
      <c r="GDS51" s="53"/>
      <c r="GDT51" s="53"/>
      <c r="GDU51" s="53"/>
      <c r="GDV51" s="53"/>
      <c r="GDW51" s="53"/>
      <c r="GDX51" s="53"/>
      <c r="GDY51" s="53"/>
      <c r="GDZ51" s="53"/>
      <c r="GEA51" s="53"/>
      <c r="GEB51" s="53"/>
      <c r="GEC51" s="53"/>
      <c r="GED51" s="53"/>
      <c r="GEE51" s="53"/>
      <c r="GEF51" s="53"/>
      <c r="GEG51" s="53"/>
      <c r="GEH51" s="53"/>
      <c r="GEI51" s="53"/>
      <c r="GEJ51" s="53"/>
      <c r="GEK51" s="53"/>
      <c r="GEL51" s="53"/>
      <c r="GEM51" s="53"/>
      <c r="GEN51" s="53"/>
      <c r="GEO51" s="53"/>
      <c r="GEP51" s="53"/>
      <c r="GEQ51" s="53"/>
      <c r="GER51" s="53"/>
      <c r="GES51" s="53"/>
      <c r="GET51" s="53"/>
      <c r="GEU51" s="53"/>
      <c r="GEV51" s="53"/>
      <c r="GEW51" s="53"/>
      <c r="GEX51" s="53"/>
      <c r="GEY51" s="53"/>
      <c r="GEZ51" s="53"/>
      <c r="GFA51" s="53"/>
      <c r="GFB51" s="53"/>
      <c r="GFC51" s="53"/>
      <c r="GFD51" s="53"/>
      <c r="GFE51" s="53"/>
      <c r="GFF51" s="53"/>
      <c r="GFG51" s="53"/>
      <c r="GFH51" s="53"/>
      <c r="GFI51" s="53"/>
      <c r="GFJ51" s="53"/>
      <c r="GFK51" s="53"/>
      <c r="GFL51" s="53"/>
      <c r="GFM51" s="53"/>
      <c r="GFN51" s="53"/>
      <c r="GFO51" s="53"/>
      <c r="GFP51" s="53"/>
      <c r="GFQ51" s="53"/>
      <c r="GFR51" s="53"/>
      <c r="GFS51" s="53"/>
      <c r="GFT51" s="53"/>
      <c r="GFU51" s="53"/>
      <c r="GFV51" s="53"/>
      <c r="GFW51" s="53"/>
      <c r="GFX51" s="53"/>
      <c r="GFY51" s="53"/>
      <c r="GFZ51" s="53"/>
      <c r="GGA51" s="53"/>
      <c r="GGB51" s="53"/>
      <c r="GGC51" s="53"/>
      <c r="GGD51" s="53"/>
      <c r="GGE51" s="53"/>
      <c r="GGF51" s="53"/>
      <c r="GGG51" s="53"/>
      <c r="GGH51" s="53"/>
      <c r="GGI51" s="53"/>
      <c r="GGJ51" s="53"/>
      <c r="GGK51" s="53"/>
      <c r="GGL51" s="53"/>
      <c r="GGM51" s="53"/>
      <c r="GGN51" s="53"/>
      <c r="GGO51" s="53"/>
      <c r="GGP51" s="53"/>
      <c r="GGQ51" s="53"/>
      <c r="GGR51" s="53"/>
      <c r="GGS51" s="53"/>
      <c r="GGT51" s="53"/>
      <c r="GGU51" s="53"/>
      <c r="GGV51" s="53"/>
      <c r="GGW51" s="53"/>
      <c r="GGX51" s="53"/>
      <c r="GGY51" s="53"/>
      <c r="GGZ51" s="53"/>
      <c r="GHA51" s="53"/>
      <c r="GHB51" s="53"/>
      <c r="GHC51" s="53"/>
      <c r="GHD51" s="53"/>
      <c r="GHE51" s="53"/>
      <c r="GHF51" s="53"/>
      <c r="GHG51" s="53"/>
      <c r="GHH51" s="53"/>
      <c r="GHI51" s="53"/>
      <c r="GHJ51" s="53"/>
      <c r="GHK51" s="53"/>
      <c r="GHL51" s="53"/>
      <c r="GHM51" s="53"/>
      <c r="GHN51" s="53"/>
      <c r="GHO51" s="53"/>
      <c r="GHP51" s="53"/>
      <c r="GHQ51" s="53"/>
      <c r="GHR51" s="53"/>
      <c r="GHS51" s="53"/>
      <c r="GHT51" s="53"/>
      <c r="GHU51" s="53"/>
      <c r="GHV51" s="53"/>
      <c r="GHW51" s="53"/>
      <c r="GHX51" s="53"/>
      <c r="GHY51" s="53"/>
      <c r="GHZ51" s="53"/>
      <c r="GIA51" s="53"/>
      <c r="GIB51" s="53"/>
      <c r="GIC51" s="53"/>
      <c r="GID51" s="53"/>
      <c r="GIE51" s="53"/>
      <c r="GIF51" s="53"/>
      <c r="GIG51" s="53"/>
      <c r="GIH51" s="53"/>
      <c r="GII51" s="53"/>
      <c r="GIJ51" s="53"/>
      <c r="GIK51" s="53"/>
      <c r="GIL51" s="53"/>
      <c r="GIM51" s="53"/>
      <c r="GIN51" s="53"/>
      <c r="GIO51" s="53"/>
      <c r="GIP51" s="53"/>
      <c r="GIQ51" s="53"/>
      <c r="GIR51" s="53"/>
      <c r="GIS51" s="53"/>
      <c r="GIT51" s="53"/>
      <c r="GIU51" s="53"/>
      <c r="GIV51" s="53"/>
      <c r="GIW51" s="53"/>
      <c r="GIX51" s="53"/>
      <c r="GIY51" s="53"/>
      <c r="GIZ51" s="53"/>
      <c r="GJA51" s="53"/>
      <c r="GJB51" s="53"/>
      <c r="GJC51" s="53"/>
      <c r="GJD51" s="53"/>
      <c r="GJE51" s="53"/>
      <c r="GJF51" s="53"/>
      <c r="GJG51" s="53"/>
      <c r="GJH51" s="53"/>
      <c r="GJI51" s="53"/>
      <c r="GJJ51" s="53"/>
      <c r="GJK51" s="53"/>
      <c r="GJL51" s="53"/>
      <c r="GJM51" s="53"/>
      <c r="GJN51" s="53"/>
      <c r="GJO51" s="53"/>
      <c r="GJP51" s="53"/>
      <c r="GJQ51" s="53"/>
      <c r="GJR51" s="53"/>
      <c r="GJS51" s="53"/>
      <c r="GJT51" s="53"/>
      <c r="GJU51" s="53"/>
      <c r="GJV51" s="53"/>
      <c r="GJW51" s="53"/>
      <c r="GJX51" s="53"/>
      <c r="GJY51" s="53"/>
      <c r="GJZ51" s="53"/>
      <c r="GKA51" s="53"/>
      <c r="GKB51" s="53"/>
      <c r="GKC51" s="53"/>
      <c r="GKD51" s="53"/>
      <c r="GKE51" s="53"/>
      <c r="GKF51" s="53"/>
      <c r="GKG51" s="53"/>
      <c r="GKH51" s="53"/>
      <c r="GKI51" s="53"/>
      <c r="GKJ51" s="53"/>
      <c r="GKK51" s="53"/>
      <c r="GKL51" s="53"/>
      <c r="GKM51" s="53"/>
      <c r="GKN51" s="53"/>
      <c r="GKO51" s="53"/>
      <c r="GKP51" s="53"/>
      <c r="GKQ51" s="53"/>
      <c r="GKR51" s="53"/>
      <c r="GKS51" s="53"/>
      <c r="GKT51" s="53"/>
      <c r="GKU51" s="53"/>
      <c r="GKV51" s="53"/>
      <c r="GKW51" s="53"/>
      <c r="GKX51" s="53"/>
      <c r="GKY51" s="53"/>
      <c r="GKZ51" s="53"/>
      <c r="GLA51" s="53"/>
      <c r="GLB51" s="53"/>
      <c r="GLC51" s="53"/>
      <c r="GLD51" s="53"/>
      <c r="GLE51" s="53"/>
      <c r="GLF51" s="53"/>
      <c r="GLG51" s="53"/>
      <c r="GLH51" s="53"/>
      <c r="GLI51" s="53"/>
      <c r="GLJ51" s="53"/>
      <c r="GLK51" s="53"/>
      <c r="GLL51" s="53"/>
      <c r="GLM51" s="53"/>
      <c r="GLN51" s="53"/>
      <c r="GLO51" s="53"/>
      <c r="GLP51" s="53"/>
      <c r="GLQ51" s="53"/>
      <c r="GLR51" s="53"/>
      <c r="GLS51" s="53"/>
      <c r="GLT51" s="53"/>
      <c r="GLU51" s="53"/>
      <c r="GLV51" s="53"/>
      <c r="GLW51" s="53"/>
      <c r="GLX51" s="53"/>
      <c r="GLY51" s="53"/>
      <c r="GLZ51" s="53"/>
      <c r="GMA51" s="53"/>
      <c r="GMB51" s="53"/>
      <c r="GMC51" s="53"/>
      <c r="GMD51" s="53"/>
      <c r="GME51" s="53"/>
      <c r="GMF51" s="53"/>
      <c r="GMG51" s="53"/>
      <c r="GMH51" s="53"/>
      <c r="GMI51" s="53"/>
      <c r="GMJ51" s="53"/>
      <c r="GMK51" s="53"/>
      <c r="GML51" s="53"/>
      <c r="GMM51" s="53"/>
      <c r="GMN51" s="53"/>
      <c r="GMO51" s="53"/>
      <c r="GMP51" s="53"/>
      <c r="GMQ51" s="53"/>
      <c r="GMR51" s="53"/>
      <c r="GMS51" s="53"/>
      <c r="GMT51" s="53"/>
      <c r="GMU51" s="53"/>
      <c r="GMV51" s="53"/>
      <c r="GMW51" s="53"/>
      <c r="GMX51" s="53"/>
      <c r="GMY51" s="53"/>
      <c r="GMZ51" s="53"/>
      <c r="GNA51" s="53"/>
      <c r="GNB51" s="53"/>
      <c r="GNC51" s="53"/>
      <c r="GND51" s="53"/>
      <c r="GNE51" s="53"/>
      <c r="GNF51" s="53"/>
      <c r="GNG51" s="53"/>
      <c r="GNH51" s="53"/>
      <c r="GNI51" s="53"/>
      <c r="GNJ51" s="53"/>
      <c r="GNK51" s="53"/>
      <c r="GNL51" s="53"/>
      <c r="GNM51" s="53"/>
      <c r="GNN51" s="53"/>
      <c r="GNO51" s="53"/>
      <c r="GNP51" s="53"/>
      <c r="GNQ51" s="53"/>
      <c r="GNR51" s="53"/>
      <c r="GNS51" s="53"/>
      <c r="GNT51" s="53"/>
      <c r="GNU51" s="53"/>
      <c r="GNV51" s="53"/>
      <c r="GNW51" s="53"/>
      <c r="GNX51" s="53"/>
      <c r="GNY51" s="53"/>
      <c r="GNZ51" s="53"/>
      <c r="GOA51" s="53"/>
      <c r="GOB51" s="53"/>
      <c r="GOC51" s="53"/>
      <c r="GOD51" s="53"/>
      <c r="GOE51" s="53"/>
      <c r="GOF51" s="53"/>
      <c r="GOG51" s="53"/>
      <c r="GOH51" s="53"/>
      <c r="GOI51" s="53"/>
      <c r="GOJ51" s="53"/>
      <c r="GOK51" s="53"/>
      <c r="GOL51" s="53"/>
      <c r="GOM51" s="53"/>
      <c r="GON51" s="53"/>
      <c r="GOO51" s="53"/>
      <c r="GOP51" s="53"/>
      <c r="GOQ51" s="53"/>
      <c r="GOR51" s="53"/>
      <c r="GOS51" s="53"/>
      <c r="GOT51" s="53"/>
      <c r="GOU51" s="53"/>
      <c r="GOV51" s="53"/>
      <c r="GOW51" s="53"/>
      <c r="GOX51" s="53"/>
      <c r="GOY51" s="53"/>
      <c r="GOZ51" s="53"/>
      <c r="GPA51" s="53"/>
      <c r="GPB51" s="53"/>
      <c r="GPC51" s="53"/>
      <c r="GPD51" s="53"/>
      <c r="GPE51" s="53"/>
      <c r="GPF51" s="53"/>
      <c r="GPG51" s="53"/>
      <c r="GPH51" s="53"/>
      <c r="GPI51" s="53"/>
      <c r="GPJ51" s="53"/>
      <c r="GPK51" s="53"/>
      <c r="GPL51" s="53"/>
      <c r="GPM51" s="53"/>
      <c r="GPN51" s="53"/>
      <c r="GPO51" s="53"/>
      <c r="GPP51" s="53"/>
      <c r="GPQ51" s="53"/>
      <c r="GPR51" s="53"/>
      <c r="GPS51" s="53"/>
      <c r="GPT51" s="53"/>
      <c r="GPU51" s="53"/>
      <c r="GPV51" s="53"/>
      <c r="GPW51" s="53"/>
      <c r="GPX51" s="53"/>
      <c r="GPY51" s="53"/>
      <c r="GPZ51" s="53"/>
      <c r="GQA51" s="53"/>
      <c r="GQB51" s="53"/>
      <c r="GQC51" s="53"/>
      <c r="GQD51" s="53"/>
      <c r="GQE51" s="53"/>
      <c r="GQF51" s="53"/>
      <c r="GQG51" s="53"/>
      <c r="GQH51" s="53"/>
      <c r="GQI51" s="53"/>
      <c r="GQJ51" s="53"/>
      <c r="GQK51" s="53"/>
      <c r="GQL51" s="53"/>
      <c r="GQM51" s="53"/>
      <c r="GQN51" s="53"/>
      <c r="GQO51" s="53"/>
      <c r="GQP51" s="53"/>
      <c r="GQQ51" s="53"/>
      <c r="GQR51" s="53"/>
      <c r="GQS51" s="53"/>
      <c r="GQT51" s="53"/>
      <c r="GQU51" s="53"/>
      <c r="GQV51" s="53"/>
      <c r="GQW51" s="53"/>
      <c r="GQX51" s="53"/>
      <c r="GQY51" s="53"/>
      <c r="GQZ51" s="53"/>
      <c r="GRA51" s="53"/>
      <c r="GRB51" s="53"/>
      <c r="GRC51" s="53"/>
      <c r="GRD51" s="53"/>
      <c r="GRE51" s="53"/>
      <c r="GRF51" s="53"/>
      <c r="GRG51" s="53"/>
      <c r="GRH51" s="53"/>
      <c r="GRI51" s="53"/>
      <c r="GRJ51" s="53"/>
      <c r="GRK51" s="53"/>
      <c r="GRL51" s="53"/>
      <c r="GRM51" s="53"/>
      <c r="GRN51" s="53"/>
      <c r="GRO51" s="53"/>
      <c r="GRP51" s="53"/>
      <c r="GRQ51" s="53"/>
      <c r="GRR51" s="53"/>
      <c r="GRS51" s="53"/>
      <c r="GRT51" s="53"/>
      <c r="GRU51" s="53"/>
      <c r="GRV51" s="53"/>
      <c r="GRW51" s="53"/>
      <c r="GRX51" s="53"/>
      <c r="GRY51" s="53"/>
      <c r="GRZ51" s="53"/>
      <c r="GSA51" s="53"/>
      <c r="GSB51" s="53"/>
      <c r="GSC51" s="53"/>
      <c r="GSD51" s="53"/>
      <c r="GSE51" s="53"/>
      <c r="GSF51" s="53"/>
      <c r="GSG51" s="53"/>
      <c r="GSH51" s="53"/>
      <c r="GSI51" s="53"/>
      <c r="GSJ51" s="53"/>
      <c r="GSK51" s="53"/>
      <c r="GSL51" s="53"/>
      <c r="GSM51" s="53"/>
      <c r="GSN51" s="53"/>
      <c r="GSO51" s="53"/>
      <c r="GSP51" s="53"/>
      <c r="GSQ51" s="53"/>
      <c r="GSR51" s="53"/>
      <c r="GSS51" s="53"/>
      <c r="GST51" s="53"/>
      <c r="GSU51" s="53"/>
      <c r="GSV51" s="53"/>
      <c r="GSW51" s="53"/>
      <c r="GSX51" s="53"/>
      <c r="GSY51" s="53"/>
      <c r="GSZ51" s="53"/>
      <c r="GTA51" s="53"/>
      <c r="GTB51" s="53"/>
      <c r="GTC51" s="53"/>
      <c r="GTD51" s="53"/>
      <c r="GTE51" s="53"/>
      <c r="GTF51" s="53"/>
      <c r="GTG51" s="53"/>
      <c r="GTH51" s="53"/>
      <c r="GTI51" s="53"/>
      <c r="GTJ51" s="53"/>
      <c r="GTK51" s="53"/>
      <c r="GTL51" s="53"/>
      <c r="GTM51" s="53"/>
      <c r="GTN51" s="53"/>
      <c r="GTO51" s="53"/>
      <c r="GTP51" s="53"/>
      <c r="GTQ51" s="53"/>
      <c r="GTR51" s="53"/>
      <c r="GTS51" s="53"/>
      <c r="GTT51" s="53"/>
      <c r="GTU51" s="53"/>
      <c r="GTV51" s="53"/>
      <c r="GTW51" s="53"/>
      <c r="GTX51" s="53"/>
      <c r="GTY51" s="53"/>
      <c r="GTZ51" s="53"/>
      <c r="GUA51" s="53"/>
      <c r="GUB51" s="53"/>
      <c r="GUC51" s="53"/>
      <c r="GUD51" s="53"/>
      <c r="GUE51" s="53"/>
      <c r="GUF51" s="53"/>
      <c r="GUG51" s="53"/>
      <c r="GUH51" s="53"/>
      <c r="GUI51" s="53"/>
      <c r="GUJ51" s="53"/>
      <c r="GUK51" s="53"/>
      <c r="GUL51" s="53"/>
      <c r="GUM51" s="53"/>
      <c r="GUN51" s="53"/>
      <c r="GUO51" s="53"/>
      <c r="GUP51" s="53"/>
      <c r="GUQ51" s="53"/>
      <c r="GUR51" s="53"/>
      <c r="GUS51" s="53"/>
      <c r="GUT51" s="53"/>
      <c r="GUU51" s="53"/>
      <c r="GUV51" s="53"/>
      <c r="GUW51" s="53"/>
      <c r="GUX51" s="53"/>
      <c r="GUY51" s="53"/>
      <c r="GUZ51" s="53"/>
      <c r="GVA51" s="53"/>
      <c r="GVB51" s="53"/>
      <c r="GVC51" s="53"/>
      <c r="GVD51" s="53"/>
      <c r="GVE51" s="53"/>
      <c r="GVF51" s="53"/>
      <c r="GVG51" s="53"/>
      <c r="GVH51" s="53"/>
      <c r="GVI51" s="53"/>
      <c r="GVJ51" s="53"/>
      <c r="GVK51" s="53"/>
      <c r="GVL51" s="53"/>
      <c r="GVM51" s="53"/>
      <c r="GVN51" s="53"/>
      <c r="GVO51" s="53"/>
      <c r="GVP51" s="53"/>
      <c r="GVQ51" s="53"/>
      <c r="GVR51" s="53"/>
      <c r="GVS51" s="53"/>
      <c r="GVT51" s="53"/>
      <c r="GVU51" s="53"/>
      <c r="GVV51" s="53"/>
      <c r="GVW51" s="53"/>
      <c r="GVX51" s="53"/>
      <c r="GVY51" s="53"/>
      <c r="GVZ51" s="53"/>
      <c r="GWA51" s="53"/>
      <c r="GWB51" s="53"/>
      <c r="GWC51" s="53"/>
      <c r="GWD51" s="53"/>
      <c r="GWE51" s="53"/>
      <c r="GWF51" s="53"/>
      <c r="GWG51" s="53"/>
      <c r="GWH51" s="53"/>
      <c r="GWI51" s="53"/>
      <c r="GWJ51" s="53"/>
      <c r="GWK51" s="53"/>
      <c r="GWL51" s="53"/>
      <c r="GWM51" s="53"/>
      <c r="GWN51" s="53"/>
      <c r="GWO51" s="53"/>
      <c r="GWP51" s="53"/>
      <c r="GWQ51" s="53"/>
      <c r="GWR51" s="53"/>
      <c r="GWS51" s="53"/>
      <c r="GWT51" s="53"/>
      <c r="GWU51" s="53"/>
      <c r="GWV51" s="53"/>
      <c r="GWW51" s="53"/>
      <c r="GWX51" s="53"/>
      <c r="GWY51" s="53"/>
      <c r="GWZ51" s="53"/>
      <c r="GXA51" s="53"/>
      <c r="GXB51" s="53"/>
      <c r="GXC51" s="53"/>
      <c r="GXD51" s="53"/>
      <c r="GXE51" s="53"/>
      <c r="GXF51" s="53"/>
      <c r="GXG51" s="53"/>
      <c r="GXH51" s="53"/>
      <c r="GXI51" s="53"/>
      <c r="GXJ51" s="53"/>
      <c r="GXK51" s="53"/>
      <c r="GXL51" s="53"/>
      <c r="GXM51" s="53"/>
      <c r="GXN51" s="53"/>
      <c r="GXO51" s="53"/>
      <c r="GXP51" s="53"/>
      <c r="GXQ51" s="53"/>
      <c r="GXR51" s="53"/>
      <c r="GXS51" s="53"/>
      <c r="GXT51" s="53"/>
      <c r="GXU51" s="53"/>
      <c r="GXV51" s="53"/>
      <c r="GXW51" s="53"/>
      <c r="GXX51" s="53"/>
      <c r="GXY51" s="53"/>
      <c r="GXZ51" s="53"/>
      <c r="GYA51" s="53"/>
      <c r="GYB51" s="53"/>
      <c r="GYC51" s="53"/>
      <c r="GYD51" s="53"/>
      <c r="GYE51" s="53"/>
      <c r="GYF51" s="53"/>
      <c r="GYG51" s="53"/>
      <c r="GYH51" s="53"/>
      <c r="GYI51" s="53"/>
      <c r="GYJ51" s="53"/>
      <c r="GYK51" s="53"/>
      <c r="GYL51" s="53"/>
      <c r="GYM51" s="53"/>
      <c r="GYN51" s="53"/>
      <c r="GYO51" s="53"/>
      <c r="GYP51" s="53"/>
      <c r="GYQ51" s="53"/>
      <c r="GYR51" s="53"/>
      <c r="GYS51" s="53"/>
      <c r="GYT51" s="53"/>
      <c r="GYU51" s="53"/>
      <c r="GYV51" s="53"/>
      <c r="GYW51" s="53"/>
      <c r="GYX51" s="53"/>
      <c r="GYY51" s="53"/>
      <c r="GYZ51" s="53"/>
      <c r="GZA51" s="53"/>
      <c r="GZB51" s="53"/>
      <c r="GZC51" s="53"/>
      <c r="GZD51" s="53"/>
      <c r="GZE51" s="53"/>
      <c r="GZF51" s="53"/>
      <c r="GZG51" s="53"/>
      <c r="GZH51" s="53"/>
      <c r="GZI51" s="53"/>
      <c r="GZJ51" s="53"/>
      <c r="GZK51" s="53"/>
      <c r="GZL51" s="53"/>
      <c r="GZM51" s="53"/>
      <c r="GZN51" s="53"/>
      <c r="GZO51" s="53"/>
      <c r="GZP51" s="53"/>
      <c r="GZQ51" s="53"/>
      <c r="GZR51" s="53"/>
      <c r="GZS51" s="53"/>
      <c r="GZT51" s="53"/>
      <c r="GZU51" s="53"/>
      <c r="GZV51" s="53"/>
      <c r="GZW51" s="53"/>
      <c r="GZX51" s="53"/>
      <c r="GZY51" s="53"/>
      <c r="GZZ51" s="53"/>
      <c r="HAA51" s="53"/>
      <c r="HAB51" s="53"/>
      <c r="HAC51" s="53"/>
      <c r="HAD51" s="53"/>
      <c r="HAE51" s="53"/>
      <c r="HAF51" s="53"/>
      <c r="HAG51" s="53"/>
      <c r="HAH51" s="53"/>
      <c r="HAI51" s="53"/>
      <c r="HAJ51" s="53"/>
      <c r="HAK51" s="53"/>
      <c r="HAL51" s="53"/>
      <c r="HAM51" s="53"/>
      <c r="HAN51" s="53"/>
      <c r="HAO51" s="53"/>
      <c r="HAP51" s="53"/>
      <c r="HAQ51" s="53"/>
      <c r="HAR51" s="53"/>
      <c r="HAS51" s="53"/>
      <c r="HAT51" s="53"/>
      <c r="HAU51" s="53"/>
      <c r="HAV51" s="53"/>
      <c r="HAW51" s="53"/>
      <c r="HAX51" s="53"/>
      <c r="HAY51" s="53"/>
      <c r="HAZ51" s="53"/>
      <c r="HBA51" s="53"/>
      <c r="HBB51" s="53"/>
      <c r="HBC51" s="53"/>
      <c r="HBD51" s="53"/>
      <c r="HBE51" s="53"/>
      <c r="HBF51" s="53"/>
      <c r="HBG51" s="53"/>
      <c r="HBH51" s="53"/>
      <c r="HBI51" s="53"/>
      <c r="HBJ51" s="53"/>
      <c r="HBK51" s="53"/>
      <c r="HBL51" s="53"/>
      <c r="HBM51" s="53"/>
      <c r="HBN51" s="53"/>
      <c r="HBO51" s="53"/>
      <c r="HBP51" s="53"/>
      <c r="HBQ51" s="53"/>
      <c r="HBR51" s="53"/>
      <c r="HBS51" s="53"/>
      <c r="HBT51" s="53"/>
      <c r="HBU51" s="53"/>
      <c r="HBV51" s="53"/>
      <c r="HBW51" s="53"/>
      <c r="HBX51" s="53"/>
      <c r="HBY51" s="53"/>
      <c r="HBZ51" s="53"/>
      <c r="HCA51" s="53"/>
      <c r="HCB51" s="53"/>
      <c r="HCC51" s="53"/>
      <c r="HCD51" s="53"/>
      <c r="HCE51" s="53"/>
      <c r="HCF51" s="53"/>
      <c r="HCG51" s="53"/>
      <c r="HCH51" s="53"/>
      <c r="HCI51" s="53"/>
      <c r="HCJ51" s="53"/>
      <c r="HCK51" s="53"/>
      <c r="HCL51" s="53"/>
      <c r="HCM51" s="53"/>
      <c r="HCN51" s="53"/>
      <c r="HCO51" s="53"/>
      <c r="HCP51" s="53"/>
      <c r="HCQ51" s="53"/>
      <c r="HCR51" s="53"/>
      <c r="HCS51" s="53"/>
      <c r="HCT51" s="53"/>
      <c r="HCU51" s="53"/>
      <c r="HCV51" s="53"/>
      <c r="HCW51" s="53"/>
      <c r="HCX51" s="53"/>
      <c r="HCY51" s="53"/>
      <c r="HCZ51" s="53"/>
      <c r="HDA51" s="53"/>
      <c r="HDB51" s="53"/>
      <c r="HDC51" s="53"/>
      <c r="HDD51" s="53"/>
      <c r="HDE51" s="53"/>
      <c r="HDF51" s="53"/>
      <c r="HDG51" s="53"/>
      <c r="HDH51" s="53"/>
      <c r="HDI51" s="53"/>
      <c r="HDJ51" s="53"/>
      <c r="HDK51" s="53"/>
      <c r="HDL51" s="53"/>
      <c r="HDM51" s="53"/>
      <c r="HDN51" s="53"/>
      <c r="HDO51" s="53"/>
      <c r="HDP51" s="53"/>
      <c r="HDQ51" s="53"/>
      <c r="HDR51" s="53"/>
      <c r="HDS51" s="53"/>
      <c r="HDT51" s="53"/>
      <c r="HDU51" s="53"/>
      <c r="HDV51" s="53"/>
      <c r="HDW51" s="53"/>
      <c r="HDX51" s="53"/>
      <c r="HDY51" s="53"/>
      <c r="HDZ51" s="53"/>
      <c r="HEA51" s="53"/>
      <c r="HEB51" s="53"/>
      <c r="HEC51" s="53"/>
      <c r="HED51" s="53"/>
      <c r="HEE51" s="53"/>
      <c r="HEF51" s="53"/>
      <c r="HEG51" s="53"/>
      <c r="HEH51" s="53"/>
      <c r="HEI51" s="53"/>
      <c r="HEJ51" s="53"/>
      <c r="HEK51" s="53"/>
      <c r="HEL51" s="53"/>
      <c r="HEM51" s="53"/>
      <c r="HEN51" s="53"/>
      <c r="HEO51" s="53"/>
      <c r="HEP51" s="53"/>
      <c r="HEQ51" s="53"/>
      <c r="HER51" s="53"/>
      <c r="HES51" s="53"/>
      <c r="HET51" s="53"/>
      <c r="HEU51" s="53"/>
      <c r="HEV51" s="53"/>
      <c r="HEW51" s="53"/>
      <c r="HEX51" s="53"/>
      <c r="HEY51" s="53"/>
      <c r="HEZ51" s="53"/>
      <c r="HFA51" s="53"/>
      <c r="HFB51" s="53"/>
      <c r="HFC51" s="53"/>
      <c r="HFD51" s="53"/>
      <c r="HFE51" s="53"/>
      <c r="HFF51" s="53"/>
      <c r="HFG51" s="53"/>
      <c r="HFH51" s="53"/>
      <c r="HFI51" s="53"/>
      <c r="HFJ51" s="53"/>
      <c r="HFK51" s="53"/>
      <c r="HFL51" s="53"/>
      <c r="HFM51" s="53"/>
      <c r="HFN51" s="53"/>
      <c r="HFO51" s="53"/>
      <c r="HFP51" s="53"/>
      <c r="HFQ51" s="53"/>
      <c r="HFR51" s="53"/>
      <c r="HFS51" s="53"/>
      <c r="HFT51" s="53"/>
      <c r="HFU51" s="53"/>
      <c r="HFV51" s="53"/>
      <c r="HFW51" s="53"/>
      <c r="HFX51" s="53"/>
      <c r="HFY51" s="53"/>
      <c r="HFZ51" s="53"/>
      <c r="HGA51" s="53"/>
      <c r="HGB51" s="53"/>
      <c r="HGC51" s="53"/>
      <c r="HGD51" s="53"/>
      <c r="HGE51" s="53"/>
      <c r="HGF51" s="53"/>
      <c r="HGG51" s="53"/>
      <c r="HGH51" s="53"/>
      <c r="HGI51" s="53"/>
      <c r="HGJ51" s="53"/>
      <c r="HGK51" s="53"/>
      <c r="HGL51" s="53"/>
      <c r="HGM51" s="53"/>
      <c r="HGN51" s="53"/>
      <c r="HGO51" s="53"/>
      <c r="HGP51" s="53"/>
      <c r="HGQ51" s="53"/>
      <c r="HGR51" s="53"/>
      <c r="HGS51" s="53"/>
      <c r="HGT51" s="53"/>
      <c r="HGU51" s="53"/>
      <c r="HGV51" s="53"/>
      <c r="HGW51" s="53"/>
      <c r="HGX51" s="53"/>
      <c r="HGY51" s="53"/>
      <c r="HGZ51" s="53"/>
      <c r="HHA51" s="53"/>
      <c r="HHB51" s="53"/>
      <c r="HHC51" s="53"/>
      <c r="HHD51" s="53"/>
      <c r="HHE51" s="53"/>
      <c r="HHF51" s="53"/>
      <c r="HHG51" s="53"/>
      <c r="HHH51" s="53"/>
      <c r="HHI51" s="53"/>
      <c r="HHJ51" s="53"/>
      <c r="HHK51" s="53"/>
      <c r="HHL51" s="53"/>
      <c r="HHM51" s="53"/>
      <c r="HHN51" s="53"/>
      <c r="HHO51" s="53"/>
      <c r="HHP51" s="53"/>
      <c r="HHQ51" s="53"/>
      <c r="HHR51" s="53"/>
      <c r="HHS51" s="53"/>
      <c r="HHT51" s="53"/>
      <c r="HHU51" s="53"/>
      <c r="HHV51" s="53"/>
      <c r="HHW51" s="53"/>
      <c r="HHX51" s="53"/>
      <c r="HHY51" s="53"/>
      <c r="HHZ51" s="53"/>
      <c r="HIA51" s="53"/>
      <c r="HIB51" s="53"/>
      <c r="HIC51" s="53"/>
      <c r="HID51" s="53"/>
      <c r="HIE51" s="53"/>
      <c r="HIF51" s="53"/>
      <c r="HIG51" s="53"/>
      <c r="HIH51" s="53"/>
      <c r="HII51" s="53"/>
      <c r="HIJ51" s="53"/>
      <c r="HIK51" s="53"/>
      <c r="HIL51" s="53"/>
      <c r="HIM51" s="53"/>
      <c r="HIN51" s="53"/>
      <c r="HIO51" s="53"/>
      <c r="HIP51" s="53"/>
      <c r="HIQ51" s="53"/>
      <c r="HIR51" s="53"/>
      <c r="HIS51" s="53"/>
      <c r="HIT51" s="53"/>
      <c r="HIU51" s="53"/>
      <c r="HIV51" s="53"/>
      <c r="HIW51" s="53"/>
      <c r="HIX51" s="53"/>
      <c r="HIY51" s="53"/>
      <c r="HIZ51" s="53"/>
      <c r="HJA51" s="53"/>
      <c r="HJB51" s="53"/>
      <c r="HJC51" s="53"/>
      <c r="HJD51" s="53"/>
      <c r="HJE51" s="53"/>
      <c r="HJF51" s="53"/>
      <c r="HJG51" s="53"/>
      <c r="HJH51" s="53"/>
      <c r="HJI51" s="53"/>
      <c r="HJJ51" s="53"/>
      <c r="HJK51" s="53"/>
      <c r="HJL51" s="53"/>
      <c r="HJM51" s="53"/>
      <c r="HJN51" s="53"/>
      <c r="HJO51" s="53"/>
      <c r="HJP51" s="53"/>
      <c r="HJQ51" s="53"/>
      <c r="HJR51" s="53"/>
      <c r="HJS51" s="53"/>
      <c r="HJT51" s="53"/>
      <c r="HJU51" s="53"/>
      <c r="HJV51" s="53"/>
      <c r="HJW51" s="53"/>
      <c r="HJX51" s="53"/>
      <c r="HJY51" s="53"/>
      <c r="HJZ51" s="53"/>
      <c r="HKA51" s="53"/>
      <c r="HKB51" s="53"/>
      <c r="HKC51" s="53"/>
      <c r="HKD51" s="53"/>
      <c r="HKE51" s="53"/>
      <c r="HKF51" s="53"/>
      <c r="HKG51" s="53"/>
      <c r="HKH51" s="53"/>
      <c r="HKI51" s="53"/>
      <c r="HKJ51" s="53"/>
      <c r="HKK51" s="53"/>
      <c r="HKL51" s="53"/>
      <c r="HKM51" s="53"/>
      <c r="HKN51" s="53"/>
      <c r="HKO51" s="53"/>
      <c r="HKP51" s="53"/>
      <c r="HKQ51" s="53"/>
      <c r="HKR51" s="53"/>
      <c r="HKS51" s="53"/>
      <c r="HKT51" s="53"/>
      <c r="HKU51" s="53"/>
      <c r="HKV51" s="53"/>
      <c r="HKW51" s="53"/>
      <c r="HKX51" s="53"/>
      <c r="HKY51" s="53"/>
      <c r="HKZ51" s="53"/>
      <c r="HLA51" s="53"/>
      <c r="HLB51" s="53"/>
      <c r="HLC51" s="53"/>
      <c r="HLD51" s="53"/>
      <c r="HLE51" s="53"/>
      <c r="HLF51" s="53"/>
      <c r="HLG51" s="53"/>
      <c r="HLH51" s="53"/>
      <c r="HLI51" s="53"/>
      <c r="HLJ51" s="53"/>
      <c r="HLK51" s="53"/>
      <c r="HLL51" s="53"/>
      <c r="HLM51" s="53"/>
      <c r="HLN51" s="53"/>
      <c r="HLO51" s="53"/>
      <c r="HLP51" s="53"/>
      <c r="HLQ51" s="53"/>
      <c r="HLR51" s="53"/>
      <c r="HLS51" s="53"/>
      <c r="HLT51" s="53"/>
      <c r="HLU51" s="53"/>
      <c r="HLV51" s="53"/>
      <c r="HLW51" s="53"/>
      <c r="HLX51" s="53"/>
      <c r="HLY51" s="53"/>
      <c r="HLZ51" s="53"/>
      <c r="HMA51" s="53"/>
      <c r="HMB51" s="53"/>
      <c r="HMC51" s="53"/>
      <c r="HMD51" s="53"/>
      <c r="HME51" s="53"/>
      <c r="HMF51" s="53"/>
      <c r="HMG51" s="53"/>
      <c r="HMH51" s="53"/>
      <c r="HMI51" s="53"/>
      <c r="HMJ51" s="53"/>
      <c r="HMK51" s="53"/>
      <c r="HML51" s="53"/>
      <c r="HMM51" s="53"/>
      <c r="HMN51" s="53"/>
      <c r="HMO51" s="53"/>
      <c r="HMP51" s="53"/>
      <c r="HMQ51" s="53"/>
      <c r="HMR51" s="53"/>
      <c r="HMS51" s="53"/>
      <c r="HMT51" s="53"/>
      <c r="HMU51" s="53"/>
      <c r="HMV51" s="53"/>
      <c r="HMW51" s="53"/>
      <c r="HMX51" s="53"/>
      <c r="HMY51" s="53"/>
      <c r="HMZ51" s="53"/>
      <c r="HNA51" s="53"/>
      <c r="HNB51" s="53"/>
      <c r="HNC51" s="53"/>
      <c r="HND51" s="53"/>
      <c r="HNE51" s="53"/>
      <c r="HNF51" s="53"/>
      <c r="HNG51" s="53"/>
      <c r="HNH51" s="53"/>
      <c r="HNI51" s="53"/>
      <c r="HNJ51" s="53"/>
      <c r="HNK51" s="53"/>
      <c r="HNL51" s="53"/>
      <c r="HNM51" s="53"/>
      <c r="HNN51" s="53"/>
      <c r="HNO51" s="53"/>
      <c r="HNP51" s="53"/>
      <c r="HNQ51" s="53"/>
      <c r="HNR51" s="53"/>
      <c r="HNS51" s="53"/>
      <c r="HNT51" s="53"/>
      <c r="HNU51" s="53"/>
      <c r="HNV51" s="53"/>
      <c r="HNW51" s="53"/>
      <c r="HNX51" s="53"/>
      <c r="HNY51" s="53"/>
      <c r="HNZ51" s="53"/>
      <c r="HOA51" s="53"/>
      <c r="HOB51" s="53"/>
      <c r="HOC51" s="53"/>
      <c r="HOD51" s="53"/>
      <c r="HOE51" s="53"/>
      <c r="HOF51" s="53"/>
      <c r="HOG51" s="53"/>
      <c r="HOH51" s="53"/>
      <c r="HOI51" s="53"/>
      <c r="HOJ51" s="53"/>
      <c r="HOK51" s="53"/>
      <c r="HOL51" s="53"/>
      <c r="HOM51" s="53"/>
      <c r="HON51" s="53"/>
      <c r="HOO51" s="53"/>
      <c r="HOP51" s="53"/>
      <c r="HOQ51" s="53"/>
      <c r="HOR51" s="53"/>
      <c r="HOS51" s="53"/>
      <c r="HOT51" s="53"/>
      <c r="HOU51" s="53"/>
      <c r="HOV51" s="53"/>
      <c r="HOW51" s="53"/>
      <c r="HOX51" s="53"/>
      <c r="HOY51" s="53"/>
      <c r="HOZ51" s="53"/>
      <c r="HPA51" s="53"/>
      <c r="HPB51" s="53"/>
      <c r="HPC51" s="53"/>
      <c r="HPD51" s="53"/>
      <c r="HPE51" s="53"/>
      <c r="HPF51" s="53"/>
      <c r="HPG51" s="53"/>
      <c r="HPH51" s="53"/>
      <c r="HPI51" s="53"/>
      <c r="HPJ51" s="53"/>
      <c r="HPK51" s="53"/>
      <c r="HPL51" s="53"/>
      <c r="HPM51" s="53"/>
      <c r="HPN51" s="53"/>
      <c r="HPO51" s="53"/>
      <c r="HPP51" s="53"/>
      <c r="HPQ51" s="53"/>
      <c r="HPR51" s="53"/>
      <c r="HPS51" s="53"/>
      <c r="HPT51" s="53"/>
      <c r="HPU51" s="53"/>
      <c r="HPV51" s="53"/>
      <c r="HPW51" s="53"/>
      <c r="HPX51" s="53"/>
      <c r="HPY51" s="53"/>
      <c r="HPZ51" s="53"/>
      <c r="HQA51" s="53"/>
      <c r="HQB51" s="53"/>
      <c r="HQC51" s="53"/>
      <c r="HQD51" s="53"/>
      <c r="HQE51" s="53"/>
      <c r="HQF51" s="53"/>
      <c r="HQG51" s="53"/>
      <c r="HQH51" s="53"/>
      <c r="HQI51" s="53"/>
      <c r="HQJ51" s="53"/>
      <c r="HQK51" s="53"/>
      <c r="HQL51" s="53"/>
      <c r="HQM51" s="53"/>
      <c r="HQN51" s="53"/>
      <c r="HQO51" s="53"/>
      <c r="HQP51" s="53"/>
      <c r="HQQ51" s="53"/>
      <c r="HQR51" s="53"/>
      <c r="HQS51" s="53"/>
      <c r="HQT51" s="53"/>
      <c r="HQU51" s="53"/>
      <c r="HQV51" s="53"/>
      <c r="HQW51" s="53"/>
      <c r="HQX51" s="53"/>
      <c r="HQY51" s="53"/>
      <c r="HQZ51" s="53"/>
      <c r="HRA51" s="53"/>
      <c r="HRB51" s="53"/>
      <c r="HRC51" s="53"/>
      <c r="HRD51" s="53"/>
      <c r="HRE51" s="53"/>
      <c r="HRF51" s="53"/>
      <c r="HRG51" s="53"/>
      <c r="HRH51" s="53"/>
      <c r="HRI51" s="53"/>
      <c r="HRJ51" s="53"/>
      <c r="HRK51" s="53"/>
      <c r="HRL51" s="53"/>
      <c r="HRM51" s="53"/>
      <c r="HRN51" s="53"/>
      <c r="HRO51" s="53"/>
      <c r="HRP51" s="53"/>
      <c r="HRQ51" s="53"/>
      <c r="HRR51" s="53"/>
      <c r="HRS51" s="53"/>
      <c r="HRT51" s="53"/>
      <c r="HRU51" s="53"/>
      <c r="HRV51" s="53"/>
      <c r="HRW51" s="53"/>
      <c r="HRX51" s="53"/>
      <c r="HRY51" s="53"/>
      <c r="HRZ51" s="53"/>
      <c r="HSA51" s="53"/>
      <c r="HSB51" s="53"/>
      <c r="HSC51" s="53"/>
      <c r="HSD51" s="53"/>
      <c r="HSE51" s="53"/>
      <c r="HSF51" s="53"/>
      <c r="HSG51" s="53"/>
      <c r="HSH51" s="53"/>
      <c r="HSI51" s="53"/>
      <c r="HSJ51" s="53"/>
      <c r="HSK51" s="53"/>
      <c r="HSL51" s="53"/>
      <c r="HSM51" s="53"/>
      <c r="HSN51" s="53"/>
      <c r="HSO51" s="53"/>
      <c r="HSP51" s="53"/>
      <c r="HSQ51" s="53"/>
      <c r="HSR51" s="53"/>
      <c r="HSS51" s="53"/>
      <c r="HST51" s="53"/>
      <c r="HSU51" s="53"/>
      <c r="HSV51" s="53"/>
      <c r="HSW51" s="53"/>
      <c r="HSX51" s="53"/>
      <c r="HSY51" s="53"/>
      <c r="HSZ51" s="53"/>
      <c r="HTA51" s="53"/>
      <c r="HTB51" s="53"/>
      <c r="HTC51" s="53"/>
      <c r="HTD51" s="53"/>
      <c r="HTE51" s="53"/>
      <c r="HTF51" s="53"/>
      <c r="HTG51" s="53"/>
      <c r="HTH51" s="53"/>
      <c r="HTI51" s="53"/>
      <c r="HTJ51" s="53"/>
      <c r="HTK51" s="53"/>
      <c r="HTL51" s="53"/>
      <c r="HTM51" s="53"/>
      <c r="HTN51" s="53"/>
      <c r="HTO51" s="53"/>
      <c r="HTP51" s="53"/>
      <c r="HTQ51" s="53"/>
      <c r="HTR51" s="53"/>
      <c r="HTS51" s="53"/>
      <c r="HTT51" s="53"/>
      <c r="HTU51" s="53"/>
      <c r="HTV51" s="53"/>
      <c r="HTW51" s="53"/>
      <c r="HTX51" s="53"/>
      <c r="HTY51" s="53"/>
      <c r="HTZ51" s="53"/>
      <c r="HUA51" s="53"/>
      <c r="HUB51" s="53"/>
      <c r="HUC51" s="53"/>
      <c r="HUD51" s="53"/>
      <c r="HUE51" s="53"/>
      <c r="HUF51" s="53"/>
      <c r="HUG51" s="53"/>
      <c r="HUH51" s="53"/>
      <c r="HUI51" s="53"/>
      <c r="HUJ51" s="53"/>
      <c r="HUK51" s="53"/>
      <c r="HUL51" s="53"/>
      <c r="HUM51" s="53"/>
      <c r="HUN51" s="53"/>
      <c r="HUO51" s="53"/>
      <c r="HUP51" s="53"/>
      <c r="HUQ51" s="53"/>
      <c r="HUR51" s="53"/>
      <c r="HUS51" s="53"/>
      <c r="HUT51" s="53"/>
      <c r="HUU51" s="53"/>
      <c r="HUV51" s="53"/>
      <c r="HUW51" s="53"/>
      <c r="HUX51" s="53"/>
      <c r="HUY51" s="53"/>
      <c r="HUZ51" s="53"/>
      <c r="HVA51" s="53"/>
      <c r="HVB51" s="53"/>
      <c r="HVC51" s="53"/>
      <c r="HVD51" s="53"/>
      <c r="HVE51" s="53"/>
      <c r="HVF51" s="53"/>
      <c r="HVG51" s="53"/>
      <c r="HVH51" s="53"/>
      <c r="HVI51" s="53"/>
      <c r="HVJ51" s="53"/>
      <c r="HVK51" s="53"/>
      <c r="HVL51" s="53"/>
      <c r="HVM51" s="53"/>
      <c r="HVN51" s="53"/>
      <c r="HVO51" s="53"/>
      <c r="HVP51" s="53"/>
      <c r="HVQ51" s="53"/>
      <c r="HVR51" s="53"/>
      <c r="HVS51" s="53"/>
      <c r="HVT51" s="53"/>
      <c r="HVU51" s="53"/>
      <c r="HVV51" s="53"/>
      <c r="HVW51" s="53"/>
      <c r="HVX51" s="53"/>
      <c r="HVY51" s="53"/>
      <c r="HVZ51" s="53"/>
      <c r="HWA51" s="53"/>
      <c r="HWB51" s="53"/>
      <c r="HWC51" s="53"/>
      <c r="HWD51" s="53"/>
      <c r="HWE51" s="53"/>
      <c r="HWF51" s="53"/>
      <c r="HWG51" s="53"/>
      <c r="HWH51" s="53"/>
      <c r="HWI51" s="53"/>
      <c r="HWJ51" s="53"/>
      <c r="HWK51" s="53"/>
      <c r="HWL51" s="53"/>
      <c r="HWM51" s="53"/>
      <c r="HWN51" s="53"/>
      <c r="HWO51" s="53"/>
      <c r="HWP51" s="53"/>
      <c r="HWQ51" s="53"/>
      <c r="HWR51" s="53"/>
      <c r="HWS51" s="53"/>
      <c r="HWT51" s="53"/>
      <c r="HWU51" s="53"/>
      <c r="HWV51" s="53"/>
      <c r="HWW51" s="53"/>
      <c r="HWX51" s="53"/>
      <c r="HWY51" s="53"/>
      <c r="HWZ51" s="53"/>
      <c r="HXA51" s="53"/>
      <c r="HXB51" s="53"/>
      <c r="HXC51" s="53"/>
      <c r="HXD51" s="53"/>
      <c r="HXE51" s="53"/>
      <c r="HXF51" s="53"/>
      <c r="HXG51" s="53"/>
      <c r="HXH51" s="53"/>
      <c r="HXI51" s="53"/>
      <c r="HXJ51" s="53"/>
      <c r="HXK51" s="53"/>
      <c r="HXL51" s="53"/>
      <c r="HXM51" s="53"/>
      <c r="HXN51" s="53"/>
      <c r="HXO51" s="53"/>
      <c r="HXP51" s="53"/>
      <c r="HXQ51" s="53"/>
      <c r="HXR51" s="53"/>
      <c r="HXS51" s="53"/>
      <c r="HXT51" s="53"/>
      <c r="HXU51" s="53"/>
      <c r="HXV51" s="53"/>
      <c r="HXW51" s="53"/>
      <c r="HXX51" s="53"/>
      <c r="HXY51" s="53"/>
      <c r="HXZ51" s="53"/>
      <c r="HYA51" s="53"/>
      <c r="HYB51" s="53"/>
      <c r="HYC51" s="53"/>
      <c r="HYD51" s="53"/>
      <c r="HYE51" s="53"/>
      <c r="HYF51" s="53"/>
      <c r="HYG51" s="53"/>
      <c r="HYH51" s="53"/>
      <c r="HYI51" s="53"/>
      <c r="HYJ51" s="53"/>
      <c r="HYK51" s="53"/>
      <c r="HYL51" s="53"/>
      <c r="HYM51" s="53"/>
      <c r="HYN51" s="53"/>
      <c r="HYO51" s="53"/>
      <c r="HYP51" s="53"/>
      <c r="HYQ51" s="53"/>
      <c r="HYR51" s="53"/>
      <c r="HYS51" s="53"/>
      <c r="HYT51" s="53"/>
      <c r="HYU51" s="53"/>
      <c r="HYV51" s="53"/>
      <c r="HYW51" s="53"/>
      <c r="HYX51" s="53"/>
      <c r="HYY51" s="53"/>
      <c r="HYZ51" s="53"/>
      <c r="HZA51" s="53"/>
      <c r="HZB51" s="53"/>
      <c r="HZC51" s="53"/>
      <c r="HZD51" s="53"/>
      <c r="HZE51" s="53"/>
      <c r="HZF51" s="53"/>
      <c r="HZG51" s="53"/>
      <c r="HZH51" s="53"/>
      <c r="HZI51" s="53"/>
      <c r="HZJ51" s="53"/>
      <c r="HZK51" s="53"/>
      <c r="HZL51" s="53"/>
      <c r="HZM51" s="53"/>
      <c r="HZN51" s="53"/>
      <c r="HZO51" s="53"/>
      <c r="HZP51" s="53"/>
      <c r="HZQ51" s="53"/>
      <c r="HZR51" s="53"/>
      <c r="HZS51" s="53"/>
      <c r="HZT51" s="53"/>
      <c r="HZU51" s="53"/>
      <c r="HZV51" s="53"/>
      <c r="HZW51" s="53"/>
      <c r="HZX51" s="53"/>
      <c r="HZY51" s="53"/>
      <c r="HZZ51" s="53"/>
      <c r="IAA51" s="53"/>
      <c r="IAB51" s="53"/>
      <c r="IAC51" s="53"/>
      <c r="IAD51" s="53"/>
      <c r="IAE51" s="53"/>
      <c r="IAF51" s="53"/>
      <c r="IAG51" s="53"/>
      <c r="IAH51" s="53"/>
      <c r="IAI51" s="53"/>
      <c r="IAJ51" s="53"/>
      <c r="IAK51" s="53"/>
      <c r="IAL51" s="53"/>
      <c r="IAM51" s="53"/>
      <c r="IAN51" s="53"/>
      <c r="IAO51" s="53"/>
      <c r="IAP51" s="53"/>
      <c r="IAQ51" s="53"/>
      <c r="IAR51" s="53"/>
      <c r="IAS51" s="53"/>
      <c r="IAT51" s="53"/>
      <c r="IAU51" s="53"/>
      <c r="IAV51" s="53"/>
      <c r="IAW51" s="53"/>
      <c r="IAX51" s="53"/>
      <c r="IAY51" s="53"/>
      <c r="IAZ51" s="53"/>
      <c r="IBA51" s="53"/>
      <c r="IBB51" s="53"/>
      <c r="IBC51" s="53"/>
      <c r="IBD51" s="53"/>
      <c r="IBE51" s="53"/>
      <c r="IBF51" s="53"/>
      <c r="IBG51" s="53"/>
      <c r="IBH51" s="53"/>
      <c r="IBI51" s="53"/>
      <c r="IBJ51" s="53"/>
      <c r="IBK51" s="53"/>
      <c r="IBL51" s="53"/>
      <c r="IBM51" s="53"/>
      <c r="IBN51" s="53"/>
      <c r="IBO51" s="53"/>
      <c r="IBP51" s="53"/>
      <c r="IBQ51" s="53"/>
      <c r="IBR51" s="53"/>
      <c r="IBS51" s="53"/>
      <c r="IBT51" s="53"/>
      <c r="IBU51" s="53"/>
      <c r="IBV51" s="53"/>
      <c r="IBW51" s="53"/>
      <c r="IBX51" s="53"/>
      <c r="IBY51" s="53"/>
      <c r="IBZ51" s="53"/>
      <c r="ICA51" s="53"/>
      <c r="ICB51" s="53"/>
      <c r="ICC51" s="53"/>
      <c r="ICD51" s="53"/>
      <c r="ICE51" s="53"/>
      <c r="ICF51" s="53"/>
      <c r="ICG51" s="53"/>
      <c r="ICH51" s="53"/>
      <c r="ICI51" s="53"/>
      <c r="ICJ51" s="53"/>
      <c r="ICK51" s="53"/>
      <c r="ICL51" s="53"/>
      <c r="ICM51" s="53"/>
      <c r="ICN51" s="53"/>
      <c r="ICO51" s="53"/>
      <c r="ICP51" s="53"/>
      <c r="ICQ51" s="53"/>
      <c r="ICR51" s="53"/>
      <c r="ICS51" s="53"/>
      <c r="ICT51" s="53"/>
      <c r="ICU51" s="53"/>
      <c r="ICV51" s="53"/>
      <c r="ICW51" s="53"/>
      <c r="ICX51" s="53"/>
      <c r="ICY51" s="53"/>
      <c r="ICZ51" s="53"/>
      <c r="IDA51" s="53"/>
      <c r="IDB51" s="53"/>
      <c r="IDC51" s="53"/>
      <c r="IDD51" s="53"/>
      <c r="IDE51" s="53"/>
      <c r="IDF51" s="53"/>
      <c r="IDG51" s="53"/>
      <c r="IDH51" s="53"/>
      <c r="IDI51" s="53"/>
      <c r="IDJ51" s="53"/>
      <c r="IDK51" s="53"/>
      <c r="IDL51" s="53"/>
      <c r="IDM51" s="53"/>
      <c r="IDN51" s="53"/>
      <c r="IDO51" s="53"/>
      <c r="IDP51" s="53"/>
      <c r="IDQ51" s="53"/>
      <c r="IDR51" s="53"/>
      <c r="IDS51" s="53"/>
      <c r="IDT51" s="53"/>
      <c r="IDU51" s="53"/>
      <c r="IDV51" s="53"/>
      <c r="IDW51" s="53"/>
      <c r="IDX51" s="53"/>
      <c r="IDY51" s="53"/>
      <c r="IDZ51" s="53"/>
      <c r="IEA51" s="53"/>
      <c r="IEB51" s="53"/>
      <c r="IEC51" s="53"/>
      <c r="IED51" s="53"/>
      <c r="IEE51" s="53"/>
      <c r="IEF51" s="53"/>
      <c r="IEG51" s="53"/>
      <c r="IEH51" s="53"/>
      <c r="IEI51" s="53"/>
      <c r="IEJ51" s="53"/>
      <c r="IEK51" s="53"/>
      <c r="IEL51" s="53"/>
      <c r="IEM51" s="53"/>
      <c r="IEN51" s="53"/>
      <c r="IEO51" s="53"/>
      <c r="IEP51" s="53"/>
      <c r="IEQ51" s="53"/>
      <c r="IER51" s="53"/>
      <c r="IES51" s="53"/>
      <c r="IET51" s="53"/>
      <c r="IEU51" s="53"/>
      <c r="IEV51" s="53"/>
      <c r="IEW51" s="53"/>
      <c r="IEX51" s="53"/>
      <c r="IEY51" s="53"/>
      <c r="IEZ51" s="53"/>
      <c r="IFA51" s="53"/>
      <c r="IFB51" s="53"/>
      <c r="IFC51" s="53"/>
      <c r="IFD51" s="53"/>
      <c r="IFE51" s="53"/>
      <c r="IFF51" s="53"/>
      <c r="IFG51" s="53"/>
      <c r="IFH51" s="53"/>
      <c r="IFI51" s="53"/>
      <c r="IFJ51" s="53"/>
      <c r="IFK51" s="53"/>
      <c r="IFL51" s="53"/>
      <c r="IFM51" s="53"/>
      <c r="IFN51" s="53"/>
      <c r="IFO51" s="53"/>
      <c r="IFP51" s="53"/>
      <c r="IFQ51" s="53"/>
      <c r="IFR51" s="53"/>
      <c r="IFS51" s="53"/>
      <c r="IFT51" s="53"/>
      <c r="IFU51" s="53"/>
      <c r="IFV51" s="53"/>
      <c r="IFW51" s="53"/>
      <c r="IFX51" s="53"/>
      <c r="IFY51" s="53"/>
      <c r="IFZ51" s="53"/>
      <c r="IGA51" s="53"/>
      <c r="IGB51" s="53"/>
      <c r="IGC51" s="53"/>
      <c r="IGD51" s="53"/>
      <c r="IGE51" s="53"/>
      <c r="IGF51" s="53"/>
      <c r="IGG51" s="53"/>
      <c r="IGH51" s="53"/>
      <c r="IGI51" s="53"/>
      <c r="IGJ51" s="53"/>
      <c r="IGK51" s="53"/>
      <c r="IGL51" s="53"/>
      <c r="IGM51" s="53"/>
      <c r="IGN51" s="53"/>
      <c r="IGO51" s="53"/>
      <c r="IGP51" s="53"/>
      <c r="IGQ51" s="53"/>
      <c r="IGR51" s="53"/>
      <c r="IGS51" s="53"/>
      <c r="IGT51" s="53"/>
      <c r="IGU51" s="53"/>
      <c r="IGV51" s="53"/>
      <c r="IGW51" s="53"/>
      <c r="IGX51" s="53"/>
      <c r="IGY51" s="53"/>
      <c r="IGZ51" s="53"/>
      <c r="IHA51" s="53"/>
      <c r="IHB51" s="53"/>
      <c r="IHC51" s="53"/>
      <c r="IHD51" s="53"/>
      <c r="IHE51" s="53"/>
      <c r="IHF51" s="53"/>
      <c r="IHG51" s="53"/>
      <c r="IHH51" s="53"/>
      <c r="IHI51" s="53"/>
      <c r="IHJ51" s="53"/>
      <c r="IHK51" s="53"/>
      <c r="IHL51" s="53"/>
      <c r="IHM51" s="53"/>
      <c r="IHN51" s="53"/>
      <c r="IHO51" s="53"/>
      <c r="IHP51" s="53"/>
      <c r="IHQ51" s="53"/>
      <c r="IHR51" s="53"/>
      <c r="IHS51" s="53"/>
      <c r="IHT51" s="53"/>
      <c r="IHU51" s="53"/>
      <c r="IHV51" s="53"/>
      <c r="IHW51" s="53"/>
      <c r="IHX51" s="53"/>
      <c r="IHY51" s="53"/>
      <c r="IHZ51" s="53"/>
      <c r="IIA51" s="53"/>
      <c r="IIB51" s="53"/>
      <c r="IIC51" s="53"/>
      <c r="IID51" s="53"/>
      <c r="IIE51" s="53"/>
      <c r="IIF51" s="53"/>
      <c r="IIG51" s="53"/>
      <c r="IIH51" s="53"/>
      <c r="III51" s="53"/>
      <c r="IIJ51" s="53"/>
      <c r="IIK51" s="53"/>
      <c r="IIL51" s="53"/>
      <c r="IIM51" s="53"/>
      <c r="IIN51" s="53"/>
      <c r="IIO51" s="53"/>
      <c r="IIP51" s="53"/>
      <c r="IIQ51" s="53"/>
      <c r="IIR51" s="53"/>
      <c r="IIS51" s="53"/>
      <c r="IIT51" s="53"/>
      <c r="IIU51" s="53"/>
      <c r="IIV51" s="53"/>
      <c r="IIW51" s="53"/>
      <c r="IIX51" s="53"/>
      <c r="IIY51" s="53"/>
      <c r="IIZ51" s="53"/>
      <c r="IJA51" s="53"/>
      <c r="IJB51" s="53"/>
      <c r="IJC51" s="53"/>
      <c r="IJD51" s="53"/>
      <c r="IJE51" s="53"/>
      <c r="IJF51" s="53"/>
      <c r="IJG51" s="53"/>
      <c r="IJH51" s="53"/>
      <c r="IJI51" s="53"/>
      <c r="IJJ51" s="53"/>
      <c r="IJK51" s="53"/>
      <c r="IJL51" s="53"/>
      <c r="IJM51" s="53"/>
      <c r="IJN51" s="53"/>
      <c r="IJO51" s="53"/>
      <c r="IJP51" s="53"/>
      <c r="IJQ51" s="53"/>
      <c r="IJR51" s="53"/>
      <c r="IJS51" s="53"/>
      <c r="IJT51" s="53"/>
      <c r="IJU51" s="53"/>
      <c r="IJV51" s="53"/>
      <c r="IJW51" s="53"/>
      <c r="IJX51" s="53"/>
      <c r="IJY51" s="53"/>
      <c r="IJZ51" s="53"/>
      <c r="IKA51" s="53"/>
      <c r="IKB51" s="53"/>
      <c r="IKC51" s="53"/>
      <c r="IKD51" s="53"/>
      <c r="IKE51" s="53"/>
      <c r="IKF51" s="53"/>
      <c r="IKG51" s="53"/>
      <c r="IKH51" s="53"/>
      <c r="IKI51" s="53"/>
      <c r="IKJ51" s="53"/>
      <c r="IKK51" s="53"/>
      <c r="IKL51" s="53"/>
      <c r="IKM51" s="53"/>
      <c r="IKN51" s="53"/>
      <c r="IKO51" s="53"/>
      <c r="IKP51" s="53"/>
      <c r="IKQ51" s="53"/>
      <c r="IKR51" s="53"/>
      <c r="IKS51" s="53"/>
      <c r="IKT51" s="53"/>
      <c r="IKU51" s="53"/>
      <c r="IKV51" s="53"/>
      <c r="IKW51" s="53"/>
      <c r="IKX51" s="53"/>
      <c r="IKY51" s="53"/>
      <c r="IKZ51" s="53"/>
      <c r="ILA51" s="53"/>
      <c r="ILB51" s="53"/>
      <c r="ILC51" s="53"/>
      <c r="ILD51" s="53"/>
      <c r="ILE51" s="53"/>
      <c r="ILF51" s="53"/>
      <c r="ILG51" s="53"/>
      <c r="ILH51" s="53"/>
      <c r="ILI51" s="53"/>
      <c r="ILJ51" s="53"/>
      <c r="ILK51" s="53"/>
      <c r="ILL51" s="53"/>
      <c r="ILM51" s="53"/>
      <c r="ILN51" s="53"/>
      <c r="ILO51" s="53"/>
      <c r="ILP51" s="53"/>
      <c r="ILQ51" s="53"/>
      <c r="ILR51" s="53"/>
      <c r="ILS51" s="53"/>
      <c r="ILT51" s="53"/>
      <c r="ILU51" s="53"/>
      <c r="ILV51" s="53"/>
      <c r="ILW51" s="53"/>
      <c r="ILX51" s="53"/>
      <c r="ILY51" s="53"/>
      <c r="ILZ51" s="53"/>
      <c r="IMA51" s="53"/>
      <c r="IMB51" s="53"/>
      <c r="IMC51" s="53"/>
      <c r="IMD51" s="53"/>
      <c r="IME51" s="53"/>
      <c r="IMF51" s="53"/>
      <c r="IMG51" s="53"/>
      <c r="IMH51" s="53"/>
      <c r="IMI51" s="53"/>
      <c r="IMJ51" s="53"/>
      <c r="IMK51" s="53"/>
      <c r="IML51" s="53"/>
      <c r="IMM51" s="53"/>
      <c r="IMN51" s="53"/>
      <c r="IMO51" s="53"/>
      <c r="IMP51" s="53"/>
      <c r="IMQ51" s="53"/>
      <c r="IMR51" s="53"/>
      <c r="IMS51" s="53"/>
      <c r="IMT51" s="53"/>
      <c r="IMU51" s="53"/>
      <c r="IMV51" s="53"/>
      <c r="IMW51" s="53"/>
      <c r="IMX51" s="53"/>
      <c r="IMY51" s="53"/>
      <c r="IMZ51" s="53"/>
      <c r="INA51" s="53"/>
      <c r="INB51" s="53"/>
      <c r="INC51" s="53"/>
      <c r="IND51" s="53"/>
      <c r="INE51" s="53"/>
      <c r="INF51" s="53"/>
      <c r="ING51" s="53"/>
      <c r="INH51" s="53"/>
      <c r="INI51" s="53"/>
      <c r="INJ51" s="53"/>
      <c r="INK51" s="53"/>
      <c r="INL51" s="53"/>
      <c r="INM51" s="53"/>
      <c r="INN51" s="53"/>
      <c r="INO51" s="53"/>
      <c r="INP51" s="53"/>
      <c r="INQ51" s="53"/>
      <c r="INR51" s="53"/>
      <c r="INS51" s="53"/>
      <c r="INT51" s="53"/>
      <c r="INU51" s="53"/>
      <c r="INV51" s="53"/>
      <c r="INW51" s="53"/>
      <c r="INX51" s="53"/>
      <c r="INY51" s="53"/>
      <c r="INZ51" s="53"/>
      <c r="IOA51" s="53"/>
      <c r="IOB51" s="53"/>
      <c r="IOC51" s="53"/>
      <c r="IOD51" s="53"/>
      <c r="IOE51" s="53"/>
      <c r="IOF51" s="53"/>
      <c r="IOG51" s="53"/>
      <c r="IOH51" s="53"/>
      <c r="IOI51" s="53"/>
      <c r="IOJ51" s="53"/>
      <c r="IOK51" s="53"/>
      <c r="IOL51" s="53"/>
      <c r="IOM51" s="53"/>
      <c r="ION51" s="53"/>
      <c r="IOO51" s="53"/>
      <c r="IOP51" s="53"/>
      <c r="IOQ51" s="53"/>
      <c r="IOR51" s="53"/>
      <c r="IOS51" s="53"/>
      <c r="IOT51" s="53"/>
      <c r="IOU51" s="53"/>
      <c r="IOV51" s="53"/>
      <c r="IOW51" s="53"/>
      <c r="IOX51" s="53"/>
      <c r="IOY51" s="53"/>
      <c r="IOZ51" s="53"/>
      <c r="IPA51" s="53"/>
      <c r="IPB51" s="53"/>
      <c r="IPC51" s="53"/>
      <c r="IPD51" s="53"/>
      <c r="IPE51" s="53"/>
      <c r="IPF51" s="53"/>
      <c r="IPG51" s="53"/>
      <c r="IPH51" s="53"/>
      <c r="IPI51" s="53"/>
      <c r="IPJ51" s="53"/>
      <c r="IPK51" s="53"/>
      <c r="IPL51" s="53"/>
      <c r="IPM51" s="53"/>
      <c r="IPN51" s="53"/>
      <c r="IPO51" s="53"/>
      <c r="IPP51" s="53"/>
      <c r="IPQ51" s="53"/>
      <c r="IPR51" s="53"/>
      <c r="IPS51" s="53"/>
      <c r="IPT51" s="53"/>
      <c r="IPU51" s="53"/>
      <c r="IPV51" s="53"/>
      <c r="IPW51" s="53"/>
      <c r="IPX51" s="53"/>
      <c r="IPY51" s="53"/>
      <c r="IPZ51" s="53"/>
      <c r="IQA51" s="53"/>
      <c r="IQB51" s="53"/>
      <c r="IQC51" s="53"/>
      <c r="IQD51" s="53"/>
      <c r="IQE51" s="53"/>
      <c r="IQF51" s="53"/>
      <c r="IQG51" s="53"/>
      <c r="IQH51" s="53"/>
      <c r="IQI51" s="53"/>
      <c r="IQJ51" s="53"/>
      <c r="IQK51" s="53"/>
      <c r="IQL51" s="53"/>
      <c r="IQM51" s="53"/>
      <c r="IQN51" s="53"/>
      <c r="IQO51" s="53"/>
      <c r="IQP51" s="53"/>
      <c r="IQQ51" s="53"/>
      <c r="IQR51" s="53"/>
      <c r="IQS51" s="53"/>
      <c r="IQT51" s="53"/>
      <c r="IQU51" s="53"/>
      <c r="IQV51" s="53"/>
      <c r="IQW51" s="53"/>
      <c r="IQX51" s="53"/>
      <c r="IQY51" s="53"/>
      <c r="IQZ51" s="53"/>
      <c r="IRA51" s="53"/>
      <c r="IRB51" s="53"/>
      <c r="IRC51" s="53"/>
      <c r="IRD51" s="53"/>
      <c r="IRE51" s="53"/>
      <c r="IRF51" s="53"/>
      <c r="IRG51" s="53"/>
      <c r="IRH51" s="53"/>
      <c r="IRI51" s="53"/>
      <c r="IRJ51" s="53"/>
      <c r="IRK51" s="53"/>
      <c r="IRL51" s="53"/>
      <c r="IRM51" s="53"/>
      <c r="IRN51" s="53"/>
      <c r="IRO51" s="53"/>
      <c r="IRP51" s="53"/>
      <c r="IRQ51" s="53"/>
      <c r="IRR51" s="53"/>
      <c r="IRS51" s="53"/>
      <c r="IRT51" s="53"/>
      <c r="IRU51" s="53"/>
      <c r="IRV51" s="53"/>
      <c r="IRW51" s="53"/>
      <c r="IRX51" s="53"/>
      <c r="IRY51" s="53"/>
      <c r="IRZ51" s="53"/>
      <c r="ISA51" s="53"/>
      <c r="ISB51" s="53"/>
      <c r="ISC51" s="53"/>
      <c r="ISD51" s="53"/>
      <c r="ISE51" s="53"/>
      <c r="ISF51" s="53"/>
      <c r="ISG51" s="53"/>
      <c r="ISH51" s="53"/>
      <c r="ISI51" s="53"/>
      <c r="ISJ51" s="53"/>
      <c r="ISK51" s="53"/>
      <c r="ISL51" s="53"/>
      <c r="ISM51" s="53"/>
      <c r="ISN51" s="53"/>
      <c r="ISO51" s="53"/>
      <c r="ISP51" s="53"/>
      <c r="ISQ51" s="53"/>
      <c r="ISR51" s="53"/>
      <c r="ISS51" s="53"/>
      <c r="IST51" s="53"/>
      <c r="ISU51" s="53"/>
      <c r="ISV51" s="53"/>
      <c r="ISW51" s="53"/>
      <c r="ISX51" s="53"/>
      <c r="ISY51" s="53"/>
      <c r="ISZ51" s="53"/>
      <c r="ITA51" s="53"/>
      <c r="ITB51" s="53"/>
      <c r="ITC51" s="53"/>
      <c r="ITD51" s="53"/>
      <c r="ITE51" s="53"/>
      <c r="ITF51" s="53"/>
      <c r="ITG51" s="53"/>
      <c r="ITH51" s="53"/>
      <c r="ITI51" s="53"/>
      <c r="ITJ51" s="53"/>
      <c r="ITK51" s="53"/>
      <c r="ITL51" s="53"/>
      <c r="ITM51" s="53"/>
      <c r="ITN51" s="53"/>
      <c r="ITO51" s="53"/>
      <c r="ITP51" s="53"/>
      <c r="ITQ51" s="53"/>
      <c r="ITR51" s="53"/>
      <c r="ITS51" s="53"/>
      <c r="ITT51" s="53"/>
      <c r="ITU51" s="53"/>
      <c r="ITV51" s="53"/>
      <c r="ITW51" s="53"/>
      <c r="ITX51" s="53"/>
      <c r="ITY51" s="53"/>
      <c r="ITZ51" s="53"/>
      <c r="IUA51" s="53"/>
      <c r="IUB51" s="53"/>
      <c r="IUC51" s="53"/>
      <c r="IUD51" s="53"/>
      <c r="IUE51" s="53"/>
      <c r="IUF51" s="53"/>
      <c r="IUG51" s="53"/>
      <c r="IUH51" s="53"/>
      <c r="IUI51" s="53"/>
      <c r="IUJ51" s="53"/>
      <c r="IUK51" s="53"/>
      <c r="IUL51" s="53"/>
      <c r="IUM51" s="53"/>
      <c r="IUN51" s="53"/>
      <c r="IUO51" s="53"/>
      <c r="IUP51" s="53"/>
      <c r="IUQ51" s="53"/>
      <c r="IUR51" s="53"/>
      <c r="IUS51" s="53"/>
      <c r="IUT51" s="53"/>
      <c r="IUU51" s="53"/>
      <c r="IUV51" s="53"/>
      <c r="IUW51" s="53"/>
      <c r="IUX51" s="53"/>
      <c r="IUY51" s="53"/>
      <c r="IUZ51" s="53"/>
      <c r="IVA51" s="53"/>
      <c r="IVB51" s="53"/>
      <c r="IVC51" s="53"/>
      <c r="IVD51" s="53"/>
      <c r="IVE51" s="53"/>
      <c r="IVF51" s="53"/>
      <c r="IVG51" s="53"/>
      <c r="IVH51" s="53"/>
      <c r="IVI51" s="53"/>
      <c r="IVJ51" s="53"/>
      <c r="IVK51" s="53"/>
      <c r="IVL51" s="53"/>
      <c r="IVM51" s="53"/>
      <c r="IVN51" s="53"/>
      <c r="IVO51" s="53"/>
      <c r="IVP51" s="53"/>
      <c r="IVQ51" s="53"/>
      <c r="IVR51" s="53"/>
      <c r="IVS51" s="53"/>
      <c r="IVT51" s="53"/>
      <c r="IVU51" s="53"/>
      <c r="IVV51" s="53"/>
      <c r="IVW51" s="53"/>
      <c r="IVX51" s="53"/>
      <c r="IVY51" s="53"/>
      <c r="IVZ51" s="53"/>
      <c r="IWA51" s="53"/>
      <c r="IWB51" s="53"/>
      <c r="IWC51" s="53"/>
      <c r="IWD51" s="53"/>
      <c r="IWE51" s="53"/>
      <c r="IWF51" s="53"/>
      <c r="IWG51" s="53"/>
      <c r="IWH51" s="53"/>
      <c r="IWI51" s="53"/>
      <c r="IWJ51" s="53"/>
      <c r="IWK51" s="53"/>
      <c r="IWL51" s="53"/>
      <c r="IWM51" s="53"/>
      <c r="IWN51" s="53"/>
      <c r="IWO51" s="53"/>
      <c r="IWP51" s="53"/>
      <c r="IWQ51" s="53"/>
      <c r="IWR51" s="53"/>
      <c r="IWS51" s="53"/>
      <c r="IWT51" s="53"/>
      <c r="IWU51" s="53"/>
      <c r="IWV51" s="53"/>
      <c r="IWW51" s="53"/>
      <c r="IWX51" s="53"/>
      <c r="IWY51" s="53"/>
      <c r="IWZ51" s="53"/>
      <c r="IXA51" s="53"/>
      <c r="IXB51" s="53"/>
      <c r="IXC51" s="53"/>
      <c r="IXD51" s="53"/>
      <c r="IXE51" s="53"/>
      <c r="IXF51" s="53"/>
      <c r="IXG51" s="53"/>
      <c r="IXH51" s="53"/>
      <c r="IXI51" s="53"/>
      <c r="IXJ51" s="53"/>
      <c r="IXK51" s="53"/>
      <c r="IXL51" s="53"/>
      <c r="IXM51" s="53"/>
      <c r="IXN51" s="53"/>
      <c r="IXO51" s="53"/>
      <c r="IXP51" s="53"/>
      <c r="IXQ51" s="53"/>
      <c r="IXR51" s="53"/>
      <c r="IXS51" s="53"/>
      <c r="IXT51" s="53"/>
      <c r="IXU51" s="53"/>
      <c r="IXV51" s="53"/>
      <c r="IXW51" s="53"/>
      <c r="IXX51" s="53"/>
      <c r="IXY51" s="53"/>
      <c r="IXZ51" s="53"/>
      <c r="IYA51" s="53"/>
      <c r="IYB51" s="53"/>
      <c r="IYC51" s="53"/>
      <c r="IYD51" s="53"/>
      <c r="IYE51" s="53"/>
      <c r="IYF51" s="53"/>
      <c r="IYG51" s="53"/>
      <c r="IYH51" s="53"/>
      <c r="IYI51" s="53"/>
      <c r="IYJ51" s="53"/>
      <c r="IYK51" s="53"/>
      <c r="IYL51" s="53"/>
      <c r="IYM51" s="53"/>
      <c r="IYN51" s="53"/>
      <c r="IYO51" s="53"/>
      <c r="IYP51" s="53"/>
      <c r="IYQ51" s="53"/>
      <c r="IYR51" s="53"/>
      <c r="IYS51" s="53"/>
      <c r="IYT51" s="53"/>
      <c r="IYU51" s="53"/>
      <c r="IYV51" s="53"/>
      <c r="IYW51" s="53"/>
      <c r="IYX51" s="53"/>
      <c r="IYY51" s="53"/>
      <c r="IYZ51" s="53"/>
      <c r="IZA51" s="53"/>
      <c r="IZB51" s="53"/>
      <c r="IZC51" s="53"/>
      <c r="IZD51" s="53"/>
      <c r="IZE51" s="53"/>
      <c r="IZF51" s="53"/>
      <c r="IZG51" s="53"/>
      <c r="IZH51" s="53"/>
      <c r="IZI51" s="53"/>
      <c r="IZJ51" s="53"/>
      <c r="IZK51" s="53"/>
      <c r="IZL51" s="53"/>
      <c r="IZM51" s="53"/>
      <c r="IZN51" s="53"/>
      <c r="IZO51" s="53"/>
      <c r="IZP51" s="53"/>
      <c r="IZQ51" s="53"/>
      <c r="IZR51" s="53"/>
      <c r="IZS51" s="53"/>
      <c r="IZT51" s="53"/>
      <c r="IZU51" s="53"/>
      <c r="IZV51" s="53"/>
      <c r="IZW51" s="53"/>
      <c r="IZX51" s="53"/>
      <c r="IZY51" s="53"/>
      <c r="IZZ51" s="53"/>
      <c r="JAA51" s="53"/>
      <c r="JAB51" s="53"/>
      <c r="JAC51" s="53"/>
      <c r="JAD51" s="53"/>
      <c r="JAE51" s="53"/>
      <c r="JAF51" s="53"/>
      <c r="JAG51" s="53"/>
      <c r="JAH51" s="53"/>
      <c r="JAI51" s="53"/>
      <c r="JAJ51" s="53"/>
      <c r="JAK51" s="53"/>
      <c r="JAL51" s="53"/>
      <c r="JAM51" s="53"/>
      <c r="JAN51" s="53"/>
      <c r="JAO51" s="53"/>
      <c r="JAP51" s="53"/>
      <c r="JAQ51" s="53"/>
      <c r="JAR51" s="53"/>
      <c r="JAS51" s="53"/>
      <c r="JAT51" s="53"/>
      <c r="JAU51" s="53"/>
      <c r="JAV51" s="53"/>
      <c r="JAW51" s="53"/>
      <c r="JAX51" s="53"/>
      <c r="JAY51" s="53"/>
      <c r="JAZ51" s="53"/>
      <c r="JBA51" s="53"/>
      <c r="JBB51" s="53"/>
      <c r="JBC51" s="53"/>
      <c r="JBD51" s="53"/>
      <c r="JBE51" s="53"/>
      <c r="JBF51" s="53"/>
      <c r="JBG51" s="53"/>
      <c r="JBH51" s="53"/>
      <c r="JBI51" s="53"/>
      <c r="JBJ51" s="53"/>
      <c r="JBK51" s="53"/>
      <c r="JBL51" s="53"/>
      <c r="JBM51" s="53"/>
      <c r="JBN51" s="53"/>
      <c r="JBO51" s="53"/>
      <c r="JBP51" s="53"/>
      <c r="JBQ51" s="53"/>
      <c r="JBR51" s="53"/>
      <c r="JBS51" s="53"/>
      <c r="JBT51" s="53"/>
      <c r="JBU51" s="53"/>
      <c r="JBV51" s="53"/>
      <c r="JBW51" s="53"/>
      <c r="JBX51" s="53"/>
      <c r="JBY51" s="53"/>
      <c r="JBZ51" s="53"/>
      <c r="JCA51" s="53"/>
      <c r="JCB51" s="53"/>
      <c r="JCC51" s="53"/>
      <c r="JCD51" s="53"/>
      <c r="JCE51" s="53"/>
      <c r="JCF51" s="53"/>
      <c r="JCG51" s="53"/>
      <c r="JCH51" s="53"/>
      <c r="JCI51" s="53"/>
      <c r="JCJ51" s="53"/>
      <c r="JCK51" s="53"/>
      <c r="JCL51" s="53"/>
      <c r="JCM51" s="53"/>
      <c r="JCN51" s="53"/>
      <c r="JCO51" s="53"/>
      <c r="JCP51" s="53"/>
      <c r="JCQ51" s="53"/>
      <c r="JCR51" s="53"/>
      <c r="JCS51" s="53"/>
      <c r="JCT51" s="53"/>
      <c r="JCU51" s="53"/>
      <c r="JCV51" s="53"/>
      <c r="JCW51" s="53"/>
      <c r="JCX51" s="53"/>
      <c r="JCY51" s="53"/>
      <c r="JCZ51" s="53"/>
      <c r="JDA51" s="53"/>
      <c r="JDB51" s="53"/>
      <c r="JDC51" s="53"/>
      <c r="JDD51" s="53"/>
      <c r="JDE51" s="53"/>
      <c r="JDF51" s="53"/>
      <c r="JDG51" s="53"/>
      <c r="JDH51" s="53"/>
      <c r="JDI51" s="53"/>
      <c r="JDJ51" s="53"/>
      <c r="JDK51" s="53"/>
      <c r="JDL51" s="53"/>
      <c r="JDM51" s="53"/>
      <c r="JDN51" s="53"/>
      <c r="JDO51" s="53"/>
      <c r="JDP51" s="53"/>
      <c r="JDQ51" s="53"/>
      <c r="JDR51" s="53"/>
      <c r="JDS51" s="53"/>
      <c r="JDT51" s="53"/>
      <c r="JDU51" s="53"/>
      <c r="JDV51" s="53"/>
      <c r="JDW51" s="53"/>
      <c r="JDX51" s="53"/>
      <c r="JDY51" s="53"/>
      <c r="JDZ51" s="53"/>
      <c r="JEA51" s="53"/>
      <c r="JEB51" s="53"/>
      <c r="JEC51" s="53"/>
      <c r="JED51" s="53"/>
      <c r="JEE51" s="53"/>
      <c r="JEF51" s="53"/>
      <c r="JEG51" s="53"/>
      <c r="JEH51" s="53"/>
      <c r="JEI51" s="53"/>
      <c r="JEJ51" s="53"/>
      <c r="JEK51" s="53"/>
      <c r="JEL51" s="53"/>
      <c r="JEM51" s="53"/>
      <c r="JEN51" s="53"/>
      <c r="JEO51" s="53"/>
      <c r="JEP51" s="53"/>
      <c r="JEQ51" s="53"/>
      <c r="JER51" s="53"/>
      <c r="JES51" s="53"/>
      <c r="JET51" s="53"/>
      <c r="JEU51" s="53"/>
      <c r="JEV51" s="53"/>
      <c r="JEW51" s="53"/>
      <c r="JEX51" s="53"/>
      <c r="JEY51" s="53"/>
      <c r="JEZ51" s="53"/>
      <c r="JFA51" s="53"/>
      <c r="JFB51" s="53"/>
      <c r="JFC51" s="53"/>
      <c r="JFD51" s="53"/>
      <c r="JFE51" s="53"/>
      <c r="JFF51" s="53"/>
      <c r="JFG51" s="53"/>
      <c r="JFH51" s="53"/>
      <c r="JFI51" s="53"/>
      <c r="JFJ51" s="53"/>
      <c r="JFK51" s="53"/>
      <c r="JFL51" s="53"/>
      <c r="JFM51" s="53"/>
      <c r="JFN51" s="53"/>
      <c r="JFO51" s="53"/>
      <c r="JFP51" s="53"/>
      <c r="JFQ51" s="53"/>
      <c r="JFR51" s="53"/>
      <c r="JFS51" s="53"/>
      <c r="JFT51" s="53"/>
      <c r="JFU51" s="53"/>
      <c r="JFV51" s="53"/>
      <c r="JFW51" s="53"/>
      <c r="JFX51" s="53"/>
      <c r="JFY51" s="53"/>
      <c r="JFZ51" s="53"/>
      <c r="JGA51" s="53"/>
      <c r="JGB51" s="53"/>
      <c r="JGC51" s="53"/>
      <c r="JGD51" s="53"/>
      <c r="JGE51" s="53"/>
      <c r="JGF51" s="53"/>
      <c r="JGG51" s="53"/>
      <c r="JGH51" s="53"/>
      <c r="JGI51" s="53"/>
      <c r="JGJ51" s="53"/>
      <c r="JGK51" s="53"/>
      <c r="JGL51" s="53"/>
      <c r="JGM51" s="53"/>
      <c r="JGN51" s="53"/>
      <c r="JGO51" s="53"/>
      <c r="JGP51" s="53"/>
      <c r="JGQ51" s="53"/>
      <c r="JGR51" s="53"/>
      <c r="JGS51" s="53"/>
      <c r="JGT51" s="53"/>
      <c r="JGU51" s="53"/>
      <c r="JGV51" s="53"/>
      <c r="JGW51" s="53"/>
      <c r="JGX51" s="53"/>
      <c r="JGY51" s="53"/>
      <c r="JGZ51" s="53"/>
      <c r="JHA51" s="53"/>
      <c r="JHB51" s="53"/>
      <c r="JHC51" s="53"/>
      <c r="JHD51" s="53"/>
      <c r="JHE51" s="53"/>
      <c r="JHF51" s="53"/>
      <c r="JHG51" s="53"/>
      <c r="JHH51" s="53"/>
      <c r="JHI51" s="53"/>
      <c r="JHJ51" s="53"/>
      <c r="JHK51" s="53"/>
      <c r="JHL51" s="53"/>
      <c r="JHM51" s="53"/>
      <c r="JHN51" s="53"/>
      <c r="JHO51" s="53"/>
      <c r="JHP51" s="53"/>
      <c r="JHQ51" s="53"/>
      <c r="JHR51" s="53"/>
      <c r="JHS51" s="53"/>
      <c r="JHT51" s="53"/>
      <c r="JHU51" s="53"/>
      <c r="JHV51" s="53"/>
      <c r="JHW51" s="53"/>
      <c r="JHX51" s="53"/>
      <c r="JHY51" s="53"/>
      <c r="JHZ51" s="53"/>
      <c r="JIA51" s="53"/>
      <c r="JIB51" s="53"/>
      <c r="JIC51" s="53"/>
      <c r="JID51" s="53"/>
      <c r="JIE51" s="53"/>
      <c r="JIF51" s="53"/>
      <c r="JIG51" s="53"/>
      <c r="JIH51" s="53"/>
      <c r="JII51" s="53"/>
      <c r="JIJ51" s="53"/>
      <c r="JIK51" s="53"/>
      <c r="JIL51" s="53"/>
      <c r="JIM51" s="53"/>
      <c r="JIN51" s="53"/>
      <c r="JIO51" s="53"/>
      <c r="JIP51" s="53"/>
      <c r="JIQ51" s="53"/>
      <c r="JIR51" s="53"/>
      <c r="JIS51" s="53"/>
      <c r="JIT51" s="53"/>
      <c r="JIU51" s="53"/>
      <c r="JIV51" s="53"/>
      <c r="JIW51" s="53"/>
      <c r="JIX51" s="53"/>
      <c r="JIY51" s="53"/>
      <c r="JIZ51" s="53"/>
      <c r="JJA51" s="53"/>
      <c r="JJB51" s="53"/>
      <c r="JJC51" s="53"/>
      <c r="JJD51" s="53"/>
      <c r="JJE51" s="53"/>
      <c r="JJF51" s="53"/>
      <c r="JJG51" s="53"/>
      <c r="JJH51" s="53"/>
      <c r="JJI51" s="53"/>
      <c r="JJJ51" s="53"/>
      <c r="JJK51" s="53"/>
      <c r="JJL51" s="53"/>
      <c r="JJM51" s="53"/>
      <c r="JJN51" s="53"/>
      <c r="JJO51" s="53"/>
      <c r="JJP51" s="53"/>
      <c r="JJQ51" s="53"/>
      <c r="JJR51" s="53"/>
      <c r="JJS51" s="53"/>
      <c r="JJT51" s="53"/>
      <c r="JJU51" s="53"/>
      <c r="JJV51" s="53"/>
      <c r="JJW51" s="53"/>
      <c r="JJX51" s="53"/>
      <c r="JJY51" s="53"/>
      <c r="JJZ51" s="53"/>
      <c r="JKA51" s="53"/>
      <c r="JKB51" s="53"/>
      <c r="JKC51" s="53"/>
      <c r="JKD51" s="53"/>
      <c r="JKE51" s="53"/>
      <c r="JKF51" s="53"/>
      <c r="JKG51" s="53"/>
      <c r="JKH51" s="53"/>
      <c r="JKI51" s="53"/>
      <c r="JKJ51" s="53"/>
      <c r="JKK51" s="53"/>
      <c r="JKL51" s="53"/>
      <c r="JKM51" s="53"/>
      <c r="JKN51" s="53"/>
      <c r="JKO51" s="53"/>
      <c r="JKP51" s="53"/>
      <c r="JKQ51" s="53"/>
      <c r="JKR51" s="53"/>
      <c r="JKS51" s="53"/>
      <c r="JKT51" s="53"/>
      <c r="JKU51" s="53"/>
      <c r="JKV51" s="53"/>
      <c r="JKW51" s="53"/>
      <c r="JKX51" s="53"/>
      <c r="JKY51" s="53"/>
      <c r="JKZ51" s="53"/>
      <c r="JLA51" s="53"/>
      <c r="JLB51" s="53"/>
      <c r="JLC51" s="53"/>
      <c r="JLD51" s="53"/>
      <c r="JLE51" s="53"/>
      <c r="JLF51" s="53"/>
      <c r="JLG51" s="53"/>
      <c r="JLH51" s="53"/>
      <c r="JLI51" s="53"/>
      <c r="JLJ51" s="53"/>
      <c r="JLK51" s="53"/>
      <c r="JLL51" s="53"/>
      <c r="JLM51" s="53"/>
      <c r="JLN51" s="53"/>
      <c r="JLO51" s="53"/>
      <c r="JLP51" s="53"/>
      <c r="JLQ51" s="53"/>
      <c r="JLR51" s="53"/>
      <c r="JLS51" s="53"/>
      <c r="JLT51" s="53"/>
      <c r="JLU51" s="53"/>
      <c r="JLV51" s="53"/>
      <c r="JLW51" s="53"/>
      <c r="JLX51" s="53"/>
      <c r="JLY51" s="53"/>
      <c r="JLZ51" s="53"/>
      <c r="JMA51" s="53"/>
      <c r="JMB51" s="53"/>
      <c r="JMC51" s="53"/>
      <c r="JMD51" s="53"/>
      <c r="JME51" s="53"/>
      <c r="JMF51" s="53"/>
      <c r="JMG51" s="53"/>
      <c r="JMH51" s="53"/>
      <c r="JMI51" s="53"/>
      <c r="JMJ51" s="53"/>
      <c r="JMK51" s="53"/>
      <c r="JML51" s="53"/>
      <c r="JMM51" s="53"/>
      <c r="JMN51" s="53"/>
      <c r="JMO51" s="53"/>
      <c r="JMP51" s="53"/>
      <c r="JMQ51" s="53"/>
      <c r="JMR51" s="53"/>
      <c r="JMS51" s="53"/>
      <c r="JMT51" s="53"/>
      <c r="JMU51" s="53"/>
      <c r="JMV51" s="53"/>
      <c r="JMW51" s="53"/>
      <c r="JMX51" s="53"/>
      <c r="JMY51" s="53"/>
      <c r="JMZ51" s="53"/>
      <c r="JNA51" s="53"/>
      <c r="JNB51" s="53"/>
      <c r="JNC51" s="53"/>
      <c r="JND51" s="53"/>
      <c r="JNE51" s="53"/>
      <c r="JNF51" s="53"/>
      <c r="JNG51" s="53"/>
      <c r="JNH51" s="53"/>
      <c r="JNI51" s="53"/>
      <c r="JNJ51" s="53"/>
      <c r="JNK51" s="53"/>
      <c r="JNL51" s="53"/>
      <c r="JNM51" s="53"/>
      <c r="JNN51" s="53"/>
      <c r="JNO51" s="53"/>
      <c r="JNP51" s="53"/>
      <c r="JNQ51" s="53"/>
      <c r="JNR51" s="53"/>
      <c r="JNS51" s="53"/>
      <c r="JNT51" s="53"/>
      <c r="JNU51" s="53"/>
      <c r="JNV51" s="53"/>
      <c r="JNW51" s="53"/>
      <c r="JNX51" s="53"/>
      <c r="JNY51" s="53"/>
      <c r="JNZ51" s="53"/>
      <c r="JOA51" s="53"/>
      <c r="JOB51" s="53"/>
      <c r="JOC51" s="53"/>
      <c r="JOD51" s="53"/>
      <c r="JOE51" s="53"/>
      <c r="JOF51" s="53"/>
      <c r="JOG51" s="53"/>
      <c r="JOH51" s="53"/>
      <c r="JOI51" s="53"/>
      <c r="JOJ51" s="53"/>
      <c r="JOK51" s="53"/>
      <c r="JOL51" s="53"/>
      <c r="JOM51" s="53"/>
      <c r="JON51" s="53"/>
      <c r="JOO51" s="53"/>
      <c r="JOP51" s="53"/>
      <c r="JOQ51" s="53"/>
      <c r="JOR51" s="53"/>
      <c r="JOS51" s="53"/>
      <c r="JOT51" s="53"/>
      <c r="JOU51" s="53"/>
      <c r="JOV51" s="53"/>
      <c r="JOW51" s="53"/>
      <c r="JOX51" s="53"/>
      <c r="JOY51" s="53"/>
      <c r="JOZ51" s="53"/>
      <c r="JPA51" s="53"/>
      <c r="JPB51" s="53"/>
      <c r="JPC51" s="53"/>
      <c r="JPD51" s="53"/>
      <c r="JPE51" s="53"/>
      <c r="JPF51" s="53"/>
      <c r="JPG51" s="53"/>
      <c r="JPH51" s="53"/>
      <c r="JPI51" s="53"/>
      <c r="JPJ51" s="53"/>
      <c r="JPK51" s="53"/>
      <c r="JPL51" s="53"/>
      <c r="JPM51" s="53"/>
      <c r="JPN51" s="53"/>
      <c r="JPO51" s="53"/>
      <c r="JPP51" s="53"/>
      <c r="JPQ51" s="53"/>
      <c r="JPR51" s="53"/>
      <c r="JPS51" s="53"/>
      <c r="JPT51" s="53"/>
      <c r="JPU51" s="53"/>
      <c r="JPV51" s="53"/>
      <c r="JPW51" s="53"/>
      <c r="JPX51" s="53"/>
      <c r="JPY51" s="53"/>
      <c r="JPZ51" s="53"/>
      <c r="JQA51" s="53"/>
      <c r="JQB51" s="53"/>
      <c r="JQC51" s="53"/>
      <c r="JQD51" s="53"/>
      <c r="JQE51" s="53"/>
      <c r="JQF51" s="53"/>
      <c r="JQG51" s="53"/>
      <c r="JQH51" s="53"/>
      <c r="JQI51" s="53"/>
      <c r="JQJ51" s="53"/>
      <c r="JQK51" s="53"/>
      <c r="JQL51" s="53"/>
      <c r="JQM51" s="53"/>
      <c r="JQN51" s="53"/>
      <c r="JQO51" s="53"/>
      <c r="JQP51" s="53"/>
      <c r="JQQ51" s="53"/>
      <c r="JQR51" s="53"/>
      <c r="JQS51" s="53"/>
      <c r="JQT51" s="53"/>
      <c r="JQU51" s="53"/>
      <c r="JQV51" s="53"/>
      <c r="JQW51" s="53"/>
      <c r="JQX51" s="53"/>
      <c r="JQY51" s="53"/>
      <c r="JQZ51" s="53"/>
      <c r="JRA51" s="53"/>
      <c r="JRB51" s="53"/>
      <c r="JRC51" s="53"/>
      <c r="JRD51" s="53"/>
      <c r="JRE51" s="53"/>
      <c r="JRF51" s="53"/>
      <c r="JRG51" s="53"/>
      <c r="JRH51" s="53"/>
      <c r="JRI51" s="53"/>
      <c r="JRJ51" s="53"/>
      <c r="JRK51" s="53"/>
      <c r="JRL51" s="53"/>
      <c r="JRM51" s="53"/>
      <c r="JRN51" s="53"/>
      <c r="JRO51" s="53"/>
      <c r="JRP51" s="53"/>
      <c r="JRQ51" s="53"/>
      <c r="JRR51" s="53"/>
      <c r="JRS51" s="53"/>
      <c r="JRT51" s="53"/>
      <c r="JRU51" s="53"/>
      <c r="JRV51" s="53"/>
      <c r="JRW51" s="53"/>
      <c r="JRX51" s="53"/>
      <c r="JRY51" s="53"/>
      <c r="JRZ51" s="53"/>
      <c r="JSA51" s="53"/>
      <c r="JSB51" s="53"/>
      <c r="JSC51" s="53"/>
      <c r="JSD51" s="53"/>
      <c r="JSE51" s="53"/>
      <c r="JSF51" s="53"/>
      <c r="JSG51" s="53"/>
      <c r="JSH51" s="53"/>
      <c r="JSI51" s="53"/>
      <c r="JSJ51" s="53"/>
      <c r="JSK51" s="53"/>
      <c r="JSL51" s="53"/>
      <c r="JSM51" s="53"/>
      <c r="JSN51" s="53"/>
      <c r="JSO51" s="53"/>
      <c r="JSP51" s="53"/>
      <c r="JSQ51" s="53"/>
      <c r="JSR51" s="53"/>
      <c r="JSS51" s="53"/>
      <c r="JST51" s="53"/>
      <c r="JSU51" s="53"/>
      <c r="JSV51" s="53"/>
      <c r="JSW51" s="53"/>
      <c r="JSX51" s="53"/>
      <c r="JSY51" s="53"/>
      <c r="JSZ51" s="53"/>
      <c r="JTA51" s="53"/>
      <c r="JTB51" s="53"/>
      <c r="JTC51" s="53"/>
      <c r="JTD51" s="53"/>
      <c r="JTE51" s="53"/>
      <c r="JTF51" s="53"/>
      <c r="JTG51" s="53"/>
      <c r="JTH51" s="53"/>
      <c r="JTI51" s="53"/>
      <c r="JTJ51" s="53"/>
      <c r="JTK51" s="53"/>
      <c r="JTL51" s="53"/>
      <c r="JTM51" s="53"/>
      <c r="JTN51" s="53"/>
      <c r="JTO51" s="53"/>
      <c r="JTP51" s="53"/>
      <c r="JTQ51" s="53"/>
      <c r="JTR51" s="53"/>
      <c r="JTS51" s="53"/>
      <c r="JTT51" s="53"/>
      <c r="JTU51" s="53"/>
      <c r="JTV51" s="53"/>
      <c r="JTW51" s="53"/>
      <c r="JTX51" s="53"/>
      <c r="JTY51" s="53"/>
      <c r="JTZ51" s="53"/>
      <c r="JUA51" s="53"/>
      <c r="JUB51" s="53"/>
      <c r="JUC51" s="53"/>
      <c r="JUD51" s="53"/>
      <c r="JUE51" s="53"/>
      <c r="JUF51" s="53"/>
      <c r="JUG51" s="53"/>
      <c r="JUH51" s="53"/>
      <c r="JUI51" s="53"/>
      <c r="JUJ51" s="53"/>
      <c r="JUK51" s="53"/>
      <c r="JUL51" s="53"/>
      <c r="JUM51" s="53"/>
      <c r="JUN51" s="53"/>
      <c r="JUO51" s="53"/>
      <c r="JUP51" s="53"/>
      <c r="JUQ51" s="53"/>
      <c r="JUR51" s="53"/>
      <c r="JUS51" s="53"/>
      <c r="JUT51" s="53"/>
      <c r="JUU51" s="53"/>
      <c r="JUV51" s="53"/>
      <c r="JUW51" s="53"/>
      <c r="JUX51" s="53"/>
      <c r="JUY51" s="53"/>
      <c r="JUZ51" s="53"/>
      <c r="JVA51" s="53"/>
      <c r="JVB51" s="53"/>
      <c r="JVC51" s="53"/>
      <c r="JVD51" s="53"/>
      <c r="JVE51" s="53"/>
      <c r="JVF51" s="53"/>
      <c r="JVG51" s="53"/>
      <c r="JVH51" s="53"/>
      <c r="JVI51" s="53"/>
      <c r="JVJ51" s="53"/>
      <c r="JVK51" s="53"/>
      <c r="JVL51" s="53"/>
      <c r="JVM51" s="53"/>
      <c r="JVN51" s="53"/>
      <c r="JVO51" s="53"/>
      <c r="JVP51" s="53"/>
      <c r="JVQ51" s="53"/>
      <c r="JVR51" s="53"/>
      <c r="JVS51" s="53"/>
      <c r="JVT51" s="53"/>
      <c r="JVU51" s="53"/>
      <c r="JVV51" s="53"/>
      <c r="JVW51" s="53"/>
      <c r="JVX51" s="53"/>
      <c r="JVY51" s="53"/>
      <c r="JVZ51" s="53"/>
      <c r="JWA51" s="53"/>
      <c r="JWB51" s="53"/>
      <c r="JWC51" s="53"/>
      <c r="JWD51" s="53"/>
      <c r="JWE51" s="53"/>
      <c r="JWF51" s="53"/>
      <c r="JWG51" s="53"/>
      <c r="JWH51" s="53"/>
      <c r="JWI51" s="53"/>
      <c r="JWJ51" s="53"/>
      <c r="JWK51" s="53"/>
      <c r="JWL51" s="53"/>
      <c r="JWM51" s="53"/>
      <c r="JWN51" s="53"/>
      <c r="JWO51" s="53"/>
      <c r="JWP51" s="53"/>
      <c r="JWQ51" s="53"/>
      <c r="JWR51" s="53"/>
      <c r="JWS51" s="53"/>
      <c r="JWT51" s="53"/>
      <c r="JWU51" s="53"/>
      <c r="JWV51" s="53"/>
      <c r="JWW51" s="53"/>
      <c r="JWX51" s="53"/>
      <c r="JWY51" s="53"/>
      <c r="JWZ51" s="53"/>
      <c r="JXA51" s="53"/>
      <c r="JXB51" s="53"/>
      <c r="JXC51" s="53"/>
      <c r="JXD51" s="53"/>
      <c r="JXE51" s="53"/>
      <c r="JXF51" s="53"/>
      <c r="JXG51" s="53"/>
      <c r="JXH51" s="53"/>
      <c r="JXI51" s="53"/>
      <c r="JXJ51" s="53"/>
      <c r="JXK51" s="53"/>
      <c r="JXL51" s="53"/>
      <c r="JXM51" s="53"/>
      <c r="JXN51" s="53"/>
      <c r="JXO51" s="53"/>
      <c r="JXP51" s="53"/>
      <c r="JXQ51" s="53"/>
      <c r="JXR51" s="53"/>
      <c r="JXS51" s="53"/>
      <c r="JXT51" s="53"/>
      <c r="JXU51" s="53"/>
      <c r="JXV51" s="53"/>
      <c r="JXW51" s="53"/>
      <c r="JXX51" s="53"/>
      <c r="JXY51" s="53"/>
      <c r="JXZ51" s="53"/>
      <c r="JYA51" s="53"/>
      <c r="JYB51" s="53"/>
      <c r="JYC51" s="53"/>
      <c r="JYD51" s="53"/>
      <c r="JYE51" s="53"/>
      <c r="JYF51" s="53"/>
      <c r="JYG51" s="53"/>
      <c r="JYH51" s="53"/>
      <c r="JYI51" s="53"/>
      <c r="JYJ51" s="53"/>
      <c r="JYK51" s="53"/>
      <c r="JYL51" s="53"/>
      <c r="JYM51" s="53"/>
      <c r="JYN51" s="53"/>
      <c r="JYO51" s="53"/>
      <c r="JYP51" s="53"/>
      <c r="JYQ51" s="53"/>
      <c r="JYR51" s="53"/>
      <c r="JYS51" s="53"/>
      <c r="JYT51" s="53"/>
      <c r="JYU51" s="53"/>
      <c r="JYV51" s="53"/>
      <c r="JYW51" s="53"/>
      <c r="JYX51" s="53"/>
      <c r="JYY51" s="53"/>
      <c r="JYZ51" s="53"/>
      <c r="JZA51" s="53"/>
      <c r="JZB51" s="53"/>
      <c r="JZC51" s="53"/>
      <c r="JZD51" s="53"/>
      <c r="JZE51" s="53"/>
      <c r="JZF51" s="53"/>
      <c r="JZG51" s="53"/>
      <c r="JZH51" s="53"/>
      <c r="JZI51" s="53"/>
      <c r="JZJ51" s="53"/>
      <c r="JZK51" s="53"/>
      <c r="JZL51" s="53"/>
      <c r="JZM51" s="53"/>
      <c r="JZN51" s="53"/>
      <c r="JZO51" s="53"/>
      <c r="JZP51" s="53"/>
      <c r="JZQ51" s="53"/>
      <c r="JZR51" s="53"/>
      <c r="JZS51" s="53"/>
      <c r="JZT51" s="53"/>
      <c r="JZU51" s="53"/>
      <c r="JZV51" s="53"/>
      <c r="JZW51" s="53"/>
      <c r="JZX51" s="53"/>
      <c r="JZY51" s="53"/>
      <c r="JZZ51" s="53"/>
      <c r="KAA51" s="53"/>
      <c r="KAB51" s="53"/>
      <c r="KAC51" s="53"/>
      <c r="KAD51" s="53"/>
      <c r="KAE51" s="53"/>
      <c r="KAF51" s="53"/>
      <c r="KAG51" s="53"/>
      <c r="KAH51" s="53"/>
      <c r="KAI51" s="53"/>
      <c r="KAJ51" s="53"/>
      <c r="KAK51" s="53"/>
      <c r="KAL51" s="53"/>
      <c r="KAM51" s="53"/>
      <c r="KAN51" s="53"/>
      <c r="KAO51" s="53"/>
      <c r="KAP51" s="53"/>
      <c r="KAQ51" s="53"/>
      <c r="KAR51" s="53"/>
      <c r="KAS51" s="53"/>
      <c r="KAT51" s="53"/>
      <c r="KAU51" s="53"/>
      <c r="KAV51" s="53"/>
      <c r="KAW51" s="53"/>
      <c r="KAX51" s="53"/>
      <c r="KAY51" s="53"/>
      <c r="KAZ51" s="53"/>
      <c r="KBA51" s="53"/>
      <c r="KBB51" s="53"/>
      <c r="KBC51" s="53"/>
      <c r="KBD51" s="53"/>
      <c r="KBE51" s="53"/>
      <c r="KBF51" s="53"/>
      <c r="KBG51" s="53"/>
      <c r="KBH51" s="53"/>
      <c r="KBI51" s="53"/>
      <c r="KBJ51" s="53"/>
      <c r="KBK51" s="53"/>
      <c r="KBL51" s="53"/>
      <c r="KBM51" s="53"/>
      <c r="KBN51" s="53"/>
      <c r="KBO51" s="53"/>
      <c r="KBP51" s="53"/>
      <c r="KBQ51" s="53"/>
      <c r="KBR51" s="53"/>
      <c r="KBS51" s="53"/>
      <c r="KBT51" s="53"/>
      <c r="KBU51" s="53"/>
      <c r="KBV51" s="53"/>
      <c r="KBW51" s="53"/>
      <c r="KBX51" s="53"/>
      <c r="KBY51" s="53"/>
      <c r="KBZ51" s="53"/>
      <c r="KCA51" s="53"/>
      <c r="KCB51" s="53"/>
      <c r="KCC51" s="53"/>
      <c r="KCD51" s="53"/>
      <c r="KCE51" s="53"/>
      <c r="KCF51" s="53"/>
      <c r="KCG51" s="53"/>
      <c r="KCH51" s="53"/>
      <c r="KCI51" s="53"/>
      <c r="KCJ51" s="53"/>
      <c r="KCK51" s="53"/>
      <c r="KCL51" s="53"/>
      <c r="KCM51" s="53"/>
      <c r="KCN51" s="53"/>
      <c r="KCO51" s="53"/>
      <c r="KCP51" s="53"/>
      <c r="KCQ51" s="53"/>
      <c r="KCR51" s="53"/>
      <c r="KCS51" s="53"/>
      <c r="KCT51" s="53"/>
      <c r="KCU51" s="53"/>
      <c r="KCV51" s="53"/>
      <c r="KCW51" s="53"/>
      <c r="KCX51" s="53"/>
      <c r="KCY51" s="53"/>
      <c r="KCZ51" s="53"/>
      <c r="KDA51" s="53"/>
      <c r="KDB51" s="53"/>
      <c r="KDC51" s="53"/>
      <c r="KDD51" s="53"/>
      <c r="KDE51" s="53"/>
      <c r="KDF51" s="53"/>
      <c r="KDG51" s="53"/>
      <c r="KDH51" s="53"/>
      <c r="KDI51" s="53"/>
      <c r="KDJ51" s="53"/>
      <c r="KDK51" s="53"/>
      <c r="KDL51" s="53"/>
      <c r="KDM51" s="53"/>
      <c r="KDN51" s="53"/>
      <c r="KDO51" s="53"/>
      <c r="KDP51" s="53"/>
      <c r="KDQ51" s="53"/>
      <c r="KDR51" s="53"/>
      <c r="KDS51" s="53"/>
      <c r="KDT51" s="53"/>
      <c r="KDU51" s="53"/>
      <c r="KDV51" s="53"/>
      <c r="KDW51" s="53"/>
      <c r="KDX51" s="53"/>
      <c r="KDY51" s="53"/>
      <c r="KDZ51" s="53"/>
      <c r="KEA51" s="53"/>
      <c r="KEB51" s="53"/>
      <c r="KEC51" s="53"/>
      <c r="KED51" s="53"/>
      <c r="KEE51" s="53"/>
      <c r="KEF51" s="53"/>
      <c r="KEG51" s="53"/>
      <c r="KEH51" s="53"/>
      <c r="KEI51" s="53"/>
      <c r="KEJ51" s="53"/>
      <c r="KEK51" s="53"/>
      <c r="KEL51" s="53"/>
      <c r="KEM51" s="53"/>
      <c r="KEN51" s="53"/>
      <c r="KEO51" s="53"/>
      <c r="KEP51" s="53"/>
      <c r="KEQ51" s="53"/>
      <c r="KER51" s="53"/>
      <c r="KES51" s="53"/>
      <c r="KET51" s="53"/>
      <c r="KEU51" s="53"/>
      <c r="KEV51" s="53"/>
      <c r="KEW51" s="53"/>
      <c r="KEX51" s="53"/>
      <c r="KEY51" s="53"/>
      <c r="KEZ51" s="53"/>
      <c r="KFA51" s="53"/>
      <c r="KFB51" s="53"/>
      <c r="KFC51" s="53"/>
      <c r="KFD51" s="53"/>
      <c r="KFE51" s="53"/>
      <c r="KFF51" s="53"/>
      <c r="KFG51" s="53"/>
      <c r="KFH51" s="53"/>
      <c r="KFI51" s="53"/>
      <c r="KFJ51" s="53"/>
      <c r="KFK51" s="53"/>
      <c r="KFL51" s="53"/>
      <c r="KFM51" s="53"/>
      <c r="KFN51" s="53"/>
      <c r="KFO51" s="53"/>
      <c r="KFP51" s="53"/>
      <c r="KFQ51" s="53"/>
      <c r="KFR51" s="53"/>
      <c r="KFS51" s="53"/>
      <c r="KFT51" s="53"/>
      <c r="KFU51" s="53"/>
      <c r="KFV51" s="53"/>
      <c r="KFW51" s="53"/>
      <c r="KFX51" s="53"/>
      <c r="KFY51" s="53"/>
      <c r="KFZ51" s="53"/>
      <c r="KGA51" s="53"/>
      <c r="KGB51" s="53"/>
      <c r="KGC51" s="53"/>
      <c r="KGD51" s="53"/>
      <c r="KGE51" s="53"/>
      <c r="KGF51" s="53"/>
      <c r="KGG51" s="53"/>
      <c r="KGH51" s="53"/>
      <c r="KGI51" s="53"/>
      <c r="KGJ51" s="53"/>
      <c r="KGK51" s="53"/>
      <c r="KGL51" s="53"/>
      <c r="KGM51" s="53"/>
      <c r="KGN51" s="53"/>
      <c r="KGO51" s="53"/>
      <c r="KGP51" s="53"/>
      <c r="KGQ51" s="53"/>
      <c r="KGR51" s="53"/>
      <c r="KGS51" s="53"/>
      <c r="KGT51" s="53"/>
      <c r="KGU51" s="53"/>
      <c r="KGV51" s="53"/>
      <c r="KGW51" s="53"/>
      <c r="KGX51" s="53"/>
      <c r="KGY51" s="53"/>
      <c r="KGZ51" s="53"/>
      <c r="KHA51" s="53"/>
      <c r="KHB51" s="53"/>
      <c r="KHC51" s="53"/>
      <c r="KHD51" s="53"/>
      <c r="KHE51" s="53"/>
      <c r="KHF51" s="53"/>
      <c r="KHG51" s="53"/>
      <c r="KHH51" s="53"/>
      <c r="KHI51" s="53"/>
      <c r="KHJ51" s="53"/>
      <c r="KHK51" s="53"/>
      <c r="KHL51" s="53"/>
      <c r="KHM51" s="53"/>
      <c r="KHN51" s="53"/>
      <c r="KHO51" s="53"/>
      <c r="KHP51" s="53"/>
      <c r="KHQ51" s="53"/>
      <c r="KHR51" s="53"/>
      <c r="KHS51" s="53"/>
      <c r="KHT51" s="53"/>
      <c r="KHU51" s="53"/>
      <c r="KHV51" s="53"/>
      <c r="KHW51" s="53"/>
      <c r="KHX51" s="53"/>
      <c r="KHY51" s="53"/>
      <c r="KHZ51" s="53"/>
      <c r="KIA51" s="53"/>
      <c r="KIB51" s="53"/>
      <c r="KIC51" s="53"/>
      <c r="KID51" s="53"/>
      <c r="KIE51" s="53"/>
      <c r="KIF51" s="53"/>
      <c r="KIG51" s="53"/>
      <c r="KIH51" s="53"/>
      <c r="KII51" s="53"/>
      <c r="KIJ51" s="53"/>
      <c r="KIK51" s="53"/>
      <c r="KIL51" s="53"/>
      <c r="KIM51" s="53"/>
      <c r="KIN51" s="53"/>
      <c r="KIO51" s="53"/>
      <c r="KIP51" s="53"/>
      <c r="KIQ51" s="53"/>
      <c r="KIR51" s="53"/>
      <c r="KIS51" s="53"/>
      <c r="KIT51" s="53"/>
      <c r="KIU51" s="53"/>
      <c r="KIV51" s="53"/>
      <c r="KIW51" s="53"/>
      <c r="KIX51" s="53"/>
      <c r="KIY51" s="53"/>
      <c r="KIZ51" s="53"/>
      <c r="KJA51" s="53"/>
      <c r="KJB51" s="53"/>
      <c r="KJC51" s="53"/>
      <c r="KJD51" s="53"/>
      <c r="KJE51" s="53"/>
      <c r="KJF51" s="53"/>
      <c r="KJG51" s="53"/>
      <c r="KJH51" s="53"/>
      <c r="KJI51" s="53"/>
      <c r="KJJ51" s="53"/>
      <c r="KJK51" s="53"/>
      <c r="KJL51" s="53"/>
      <c r="KJM51" s="53"/>
      <c r="KJN51" s="53"/>
      <c r="KJO51" s="53"/>
      <c r="KJP51" s="53"/>
      <c r="KJQ51" s="53"/>
      <c r="KJR51" s="53"/>
      <c r="KJS51" s="53"/>
      <c r="KJT51" s="53"/>
      <c r="KJU51" s="53"/>
      <c r="KJV51" s="53"/>
      <c r="KJW51" s="53"/>
      <c r="KJX51" s="53"/>
      <c r="KJY51" s="53"/>
      <c r="KJZ51" s="53"/>
      <c r="KKA51" s="53"/>
      <c r="KKB51" s="53"/>
      <c r="KKC51" s="53"/>
      <c r="KKD51" s="53"/>
      <c r="KKE51" s="53"/>
      <c r="KKF51" s="53"/>
      <c r="KKG51" s="53"/>
      <c r="KKH51" s="53"/>
      <c r="KKI51" s="53"/>
      <c r="KKJ51" s="53"/>
      <c r="KKK51" s="53"/>
      <c r="KKL51" s="53"/>
      <c r="KKM51" s="53"/>
      <c r="KKN51" s="53"/>
      <c r="KKO51" s="53"/>
      <c r="KKP51" s="53"/>
      <c r="KKQ51" s="53"/>
      <c r="KKR51" s="53"/>
      <c r="KKS51" s="53"/>
      <c r="KKT51" s="53"/>
      <c r="KKU51" s="53"/>
      <c r="KKV51" s="53"/>
      <c r="KKW51" s="53"/>
      <c r="KKX51" s="53"/>
      <c r="KKY51" s="53"/>
      <c r="KKZ51" s="53"/>
      <c r="KLA51" s="53"/>
      <c r="KLB51" s="53"/>
      <c r="KLC51" s="53"/>
      <c r="KLD51" s="53"/>
      <c r="KLE51" s="53"/>
      <c r="KLF51" s="53"/>
      <c r="KLG51" s="53"/>
      <c r="KLH51" s="53"/>
      <c r="KLI51" s="53"/>
      <c r="KLJ51" s="53"/>
      <c r="KLK51" s="53"/>
      <c r="KLL51" s="53"/>
      <c r="KLM51" s="53"/>
      <c r="KLN51" s="53"/>
      <c r="KLO51" s="53"/>
      <c r="KLP51" s="53"/>
      <c r="KLQ51" s="53"/>
      <c r="KLR51" s="53"/>
      <c r="KLS51" s="53"/>
      <c r="KLT51" s="53"/>
      <c r="KLU51" s="53"/>
      <c r="KLV51" s="53"/>
      <c r="KLW51" s="53"/>
      <c r="KLX51" s="53"/>
      <c r="KLY51" s="53"/>
      <c r="KLZ51" s="53"/>
      <c r="KMA51" s="53"/>
      <c r="KMB51" s="53"/>
      <c r="KMC51" s="53"/>
      <c r="KMD51" s="53"/>
      <c r="KME51" s="53"/>
      <c r="KMF51" s="53"/>
      <c r="KMG51" s="53"/>
      <c r="KMH51" s="53"/>
      <c r="KMI51" s="53"/>
      <c r="KMJ51" s="53"/>
      <c r="KMK51" s="53"/>
      <c r="KML51" s="53"/>
      <c r="KMM51" s="53"/>
      <c r="KMN51" s="53"/>
      <c r="KMO51" s="53"/>
      <c r="KMP51" s="53"/>
      <c r="KMQ51" s="53"/>
      <c r="KMR51" s="53"/>
      <c r="KMS51" s="53"/>
      <c r="KMT51" s="53"/>
      <c r="KMU51" s="53"/>
      <c r="KMV51" s="53"/>
      <c r="KMW51" s="53"/>
      <c r="KMX51" s="53"/>
      <c r="KMY51" s="53"/>
      <c r="KMZ51" s="53"/>
      <c r="KNA51" s="53"/>
      <c r="KNB51" s="53"/>
      <c r="KNC51" s="53"/>
      <c r="KND51" s="53"/>
      <c r="KNE51" s="53"/>
      <c r="KNF51" s="53"/>
      <c r="KNG51" s="53"/>
      <c r="KNH51" s="53"/>
      <c r="KNI51" s="53"/>
      <c r="KNJ51" s="53"/>
      <c r="KNK51" s="53"/>
      <c r="KNL51" s="53"/>
      <c r="KNM51" s="53"/>
      <c r="KNN51" s="53"/>
      <c r="KNO51" s="53"/>
      <c r="KNP51" s="53"/>
      <c r="KNQ51" s="53"/>
      <c r="KNR51" s="53"/>
      <c r="KNS51" s="53"/>
      <c r="KNT51" s="53"/>
      <c r="KNU51" s="53"/>
      <c r="KNV51" s="53"/>
      <c r="KNW51" s="53"/>
      <c r="KNX51" s="53"/>
      <c r="KNY51" s="53"/>
      <c r="KNZ51" s="53"/>
      <c r="KOA51" s="53"/>
      <c r="KOB51" s="53"/>
      <c r="KOC51" s="53"/>
      <c r="KOD51" s="53"/>
      <c r="KOE51" s="53"/>
      <c r="KOF51" s="53"/>
      <c r="KOG51" s="53"/>
      <c r="KOH51" s="53"/>
      <c r="KOI51" s="53"/>
      <c r="KOJ51" s="53"/>
      <c r="KOK51" s="53"/>
      <c r="KOL51" s="53"/>
      <c r="KOM51" s="53"/>
      <c r="KON51" s="53"/>
      <c r="KOO51" s="53"/>
      <c r="KOP51" s="53"/>
      <c r="KOQ51" s="53"/>
      <c r="KOR51" s="53"/>
      <c r="KOS51" s="53"/>
      <c r="KOT51" s="53"/>
      <c r="KOU51" s="53"/>
      <c r="KOV51" s="53"/>
      <c r="KOW51" s="53"/>
      <c r="KOX51" s="53"/>
      <c r="KOY51" s="53"/>
      <c r="KOZ51" s="53"/>
      <c r="KPA51" s="53"/>
      <c r="KPB51" s="53"/>
      <c r="KPC51" s="53"/>
      <c r="KPD51" s="53"/>
      <c r="KPE51" s="53"/>
      <c r="KPF51" s="53"/>
      <c r="KPG51" s="53"/>
      <c r="KPH51" s="53"/>
      <c r="KPI51" s="53"/>
      <c r="KPJ51" s="53"/>
      <c r="KPK51" s="53"/>
      <c r="KPL51" s="53"/>
      <c r="KPM51" s="53"/>
      <c r="KPN51" s="53"/>
      <c r="KPO51" s="53"/>
      <c r="KPP51" s="53"/>
      <c r="KPQ51" s="53"/>
      <c r="KPR51" s="53"/>
      <c r="KPS51" s="53"/>
      <c r="KPT51" s="53"/>
      <c r="KPU51" s="53"/>
      <c r="KPV51" s="53"/>
      <c r="KPW51" s="53"/>
      <c r="KPX51" s="53"/>
      <c r="KPY51" s="53"/>
      <c r="KPZ51" s="53"/>
      <c r="KQA51" s="53"/>
      <c r="KQB51" s="53"/>
      <c r="KQC51" s="53"/>
      <c r="KQD51" s="53"/>
      <c r="KQE51" s="53"/>
      <c r="KQF51" s="53"/>
      <c r="KQG51" s="53"/>
      <c r="KQH51" s="53"/>
      <c r="KQI51" s="53"/>
      <c r="KQJ51" s="53"/>
      <c r="KQK51" s="53"/>
      <c r="KQL51" s="53"/>
      <c r="KQM51" s="53"/>
      <c r="KQN51" s="53"/>
      <c r="KQO51" s="53"/>
      <c r="KQP51" s="53"/>
      <c r="KQQ51" s="53"/>
      <c r="KQR51" s="53"/>
      <c r="KQS51" s="53"/>
      <c r="KQT51" s="53"/>
      <c r="KQU51" s="53"/>
      <c r="KQV51" s="53"/>
      <c r="KQW51" s="53"/>
      <c r="KQX51" s="53"/>
      <c r="KQY51" s="53"/>
      <c r="KQZ51" s="53"/>
      <c r="KRA51" s="53"/>
      <c r="KRB51" s="53"/>
      <c r="KRC51" s="53"/>
      <c r="KRD51" s="53"/>
      <c r="KRE51" s="53"/>
      <c r="KRF51" s="53"/>
      <c r="KRG51" s="53"/>
      <c r="KRH51" s="53"/>
      <c r="KRI51" s="53"/>
      <c r="KRJ51" s="53"/>
      <c r="KRK51" s="53"/>
      <c r="KRL51" s="53"/>
      <c r="KRM51" s="53"/>
      <c r="KRN51" s="53"/>
      <c r="KRO51" s="53"/>
      <c r="KRP51" s="53"/>
      <c r="KRQ51" s="53"/>
      <c r="KRR51" s="53"/>
      <c r="KRS51" s="53"/>
      <c r="KRT51" s="53"/>
      <c r="KRU51" s="53"/>
      <c r="KRV51" s="53"/>
      <c r="KRW51" s="53"/>
      <c r="KRX51" s="53"/>
      <c r="KRY51" s="53"/>
      <c r="KRZ51" s="53"/>
      <c r="KSA51" s="53"/>
      <c r="KSB51" s="53"/>
      <c r="KSC51" s="53"/>
      <c r="KSD51" s="53"/>
      <c r="KSE51" s="53"/>
      <c r="KSF51" s="53"/>
      <c r="KSG51" s="53"/>
      <c r="KSH51" s="53"/>
      <c r="KSI51" s="53"/>
      <c r="KSJ51" s="53"/>
      <c r="KSK51" s="53"/>
      <c r="KSL51" s="53"/>
      <c r="KSM51" s="53"/>
      <c r="KSN51" s="53"/>
      <c r="KSO51" s="53"/>
      <c r="KSP51" s="53"/>
      <c r="KSQ51" s="53"/>
      <c r="KSR51" s="53"/>
      <c r="KSS51" s="53"/>
      <c r="KST51" s="53"/>
      <c r="KSU51" s="53"/>
      <c r="KSV51" s="53"/>
      <c r="KSW51" s="53"/>
      <c r="KSX51" s="53"/>
      <c r="KSY51" s="53"/>
      <c r="KSZ51" s="53"/>
      <c r="KTA51" s="53"/>
      <c r="KTB51" s="53"/>
      <c r="KTC51" s="53"/>
      <c r="KTD51" s="53"/>
      <c r="KTE51" s="53"/>
      <c r="KTF51" s="53"/>
      <c r="KTG51" s="53"/>
      <c r="KTH51" s="53"/>
      <c r="KTI51" s="53"/>
      <c r="KTJ51" s="53"/>
      <c r="KTK51" s="53"/>
      <c r="KTL51" s="53"/>
      <c r="KTM51" s="53"/>
      <c r="KTN51" s="53"/>
      <c r="KTO51" s="53"/>
      <c r="KTP51" s="53"/>
      <c r="KTQ51" s="53"/>
      <c r="KTR51" s="53"/>
      <c r="KTS51" s="53"/>
      <c r="KTT51" s="53"/>
      <c r="KTU51" s="53"/>
      <c r="KTV51" s="53"/>
      <c r="KTW51" s="53"/>
      <c r="KTX51" s="53"/>
      <c r="KTY51" s="53"/>
      <c r="KTZ51" s="53"/>
      <c r="KUA51" s="53"/>
      <c r="KUB51" s="53"/>
      <c r="KUC51" s="53"/>
      <c r="KUD51" s="53"/>
      <c r="KUE51" s="53"/>
      <c r="KUF51" s="53"/>
      <c r="KUG51" s="53"/>
      <c r="KUH51" s="53"/>
      <c r="KUI51" s="53"/>
      <c r="KUJ51" s="53"/>
      <c r="KUK51" s="53"/>
      <c r="KUL51" s="53"/>
      <c r="KUM51" s="53"/>
      <c r="KUN51" s="53"/>
      <c r="KUO51" s="53"/>
      <c r="KUP51" s="53"/>
      <c r="KUQ51" s="53"/>
      <c r="KUR51" s="53"/>
      <c r="KUS51" s="53"/>
      <c r="KUT51" s="53"/>
      <c r="KUU51" s="53"/>
      <c r="KUV51" s="53"/>
      <c r="KUW51" s="53"/>
      <c r="KUX51" s="53"/>
      <c r="KUY51" s="53"/>
      <c r="KUZ51" s="53"/>
      <c r="KVA51" s="53"/>
      <c r="KVB51" s="53"/>
      <c r="KVC51" s="53"/>
      <c r="KVD51" s="53"/>
      <c r="KVE51" s="53"/>
      <c r="KVF51" s="53"/>
      <c r="KVG51" s="53"/>
      <c r="KVH51" s="53"/>
      <c r="KVI51" s="53"/>
      <c r="KVJ51" s="53"/>
      <c r="KVK51" s="53"/>
      <c r="KVL51" s="53"/>
      <c r="KVM51" s="53"/>
      <c r="KVN51" s="53"/>
      <c r="KVO51" s="53"/>
      <c r="KVP51" s="53"/>
      <c r="KVQ51" s="53"/>
      <c r="KVR51" s="53"/>
      <c r="KVS51" s="53"/>
      <c r="KVT51" s="53"/>
      <c r="KVU51" s="53"/>
      <c r="KVV51" s="53"/>
      <c r="KVW51" s="53"/>
      <c r="KVX51" s="53"/>
      <c r="KVY51" s="53"/>
      <c r="KVZ51" s="53"/>
      <c r="KWA51" s="53"/>
      <c r="KWB51" s="53"/>
      <c r="KWC51" s="53"/>
      <c r="KWD51" s="53"/>
      <c r="KWE51" s="53"/>
      <c r="KWF51" s="53"/>
      <c r="KWG51" s="53"/>
      <c r="KWH51" s="53"/>
      <c r="KWI51" s="53"/>
      <c r="KWJ51" s="53"/>
      <c r="KWK51" s="53"/>
      <c r="KWL51" s="53"/>
      <c r="KWM51" s="53"/>
      <c r="KWN51" s="53"/>
      <c r="KWO51" s="53"/>
      <c r="KWP51" s="53"/>
      <c r="KWQ51" s="53"/>
      <c r="KWR51" s="53"/>
      <c r="KWS51" s="53"/>
      <c r="KWT51" s="53"/>
      <c r="KWU51" s="53"/>
      <c r="KWV51" s="53"/>
      <c r="KWW51" s="53"/>
      <c r="KWX51" s="53"/>
      <c r="KWY51" s="53"/>
      <c r="KWZ51" s="53"/>
      <c r="KXA51" s="53"/>
      <c r="KXB51" s="53"/>
      <c r="KXC51" s="53"/>
      <c r="KXD51" s="53"/>
      <c r="KXE51" s="53"/>
      <c r="KXF51" s="53"/>
      <c r="KXG51" s="53"/>
      <c r="KXH51" s="53"/>
      <c r="KXI51" s="53"/>
      <c r="KXJ51" s="53"/>
      <c r="KXK51" s="53"/>
      <c r="KXL51" s="53"/>
      <c r="KXM51" s="53"/>
      <c r="KXN51" s="53"/>
      <c r="KXO51" s="53"/>
      <c r="KXP51" s="53"/>
      <c r="KXQ51" s="53"/>
      <c r="KXR51" s="53"/>
      <c r="KXS51" s="53"/>
      <c r="KXT51" s="53"/>
      <c r="KXU51" s="53"/>
      <c r="KXV51" s="53"/>
      <c r="KXW51" s="53"/>
      <c r="KXX51" s="53"/>
      <c r="KXY51" s="53"/>
      <c r="KXZ51" s="53"/>
      <c r="KYA51" s="53"/>
      <c r="KYB51" s="53"/>
      <c r="KYC51" s="53"/>
      <c r="KYD51" s="53"/>
      <c r="KYE51" s="53"/>
      <c r="KYF51" s="53"/>
      <c r="KYG51" s="53"/>
      <c r="KYH51" s="53"/>
      <c r="KYI51" s="53"/>
      <c r="KYJ51" s="53"/>
      <c r="KYK51" s="53"/>
      <c r="KYL51" s="53"/>
      <c r="KYM51" s="53"/>
      <c r="KYN51" s="53"/>
      <c r="KYO51" s="53"/>
      <c r="KYP51" s="53"/>
      <c r="KYQ51" s="53"/>
      <c r="KYR51" s="53"/>
      <c r="KYS51" s="53"/>
      <c r="KYT51" s="53"/>
      <c r="KYU51" s="53"/>
      <c r="KYV51" s="53"/>
      <c r="KYW51" s="53"/>
      <c r="KYX51" s="53"/>
      <c r="KYY51" s="53"/>
      <c r="KYZ51" s="53"/>
      <c r="KZA51" s="53"/>
      <c r="KZB51" s="53"/>
      <c r="KZC51" s="53"/>
      <c r="KZD51" s="53"/>
      <c r="KZE51" s="53"/>
      <c r="KZF51" s="53"/>
      <c r="KZG51" s="53"/>
      <c r="KZH51" s="53"/>
      <c r="KZI51" s="53"/>
      <c r="KZJ51" s="53"/>
      <c r="KZK51" s="53"/>
      <c r="KZL51" s="53"/>
      <c r="KZM51" s="53"/>
      <c r="KZN51" s="53"/>
      <c r="KZO51" s="53"/>
      <c r="KZP51" s="53"/>
      <c r="KZQ51" s="53"/>
      <c r="KZR51" s="53"/>
      <c r="KZS51" s="53"/>
      <c r="KZT51" s="53"/>
      <c r="KZU51" s="53"/>
      <c r="KZV51" s="53"/>
      <c r="KZW51" s="53"/>
      <c r="KZX51" s="53"/>
      <c r="KZY51" s="53"/>
      <c r="KZZ51" s="53"/>
      <c r="LAA51" s="53"/>
      <c r="LAB51" s="53"/>
      <c r="LAC51" s="53"/>
      <c r="LAD51" s="53"/>
      <c r="LAE51" s="53"/>
      <c r="LAF51" s="53"/>
      <c r="LAG51" s="53"/>
      <c r="LAH51" s="53"/>
      <c r="LAI51" s="53"/>
      <c r="LAJ51" s="53"/>
      <c r="LAK51" s="53"/>
      <c r="LAL51" s="53"/>
      <c r="LAM51" s="53"/>
      <c r="LAN51" s="53"/>
      <c r="LAO51" s="53"/>
      <c r="LAP51" s="53"/>
      <c r="LAQ51" s="53"/>
      <c r="LAR51" s="53"/>
      <c r="LAS51" s="53"/>
      <c r="LAT51" s="53"/>
      <c r="LAU51" s="53"/>
      <c r="LAV51" s="53"/>
      <c r="LAW51" s="53"/>
      <c r="LAX51" s="53"/>
      <c r="LAY51" s="53"/>
      <c r="LAZ51" s="53"/>
      <c r="LBA51" s="53"/>
      <c r="LBB51" s="53"/>
      <c r="LBC51" s="53"/>
      <c r="LBD51" s="53"/>
      <c r="LBE51" s="53"/>
      <c r="LBF51" s="53"/>
      <c r="LBG51" s="53"/>
      <c r="LBH51" s="53"/>
      <c r="LBI51" s="53"/>
      <c r="LBJ51" s="53"/>
      <c r="LBK51" s="53"/>
      <c r="LBL51" s="53"/>
      <c r="LBM51" s="53"/>
      <c r="LBN51" s="53"/>
      <c r="LBO51" s="53"/>
      <c r="LBP51" s="53"/>
      <c r="LBQ51" s="53"/>
      <c r="LBR51" s="53"/>
      <c r="LBS51" s="53"/>
      <c r="LBT51" s="53"/>
      <c r="LBU51" s="53"/>
      <c r="LBV51" s="53"/>
      <c r="LBW51" s="53"/>
      <c r="LBX51" s="53"/>
      <c r="LBY51" s="53"/>
      <c r="LBZ51" s="53"/>
      <c r="LCA51" s="53"/>
      <c r="LCB51" s="53"/>
      <c r="LCC51" s="53"/>
      <c r="LCD51" s="53"/>
      <c r="LCE51" s="53"/>
      <c r="LCF51" s="53"/>
      <c r="LCG51" s="53"/>
      <c r="LCH51" s="53"/>
      <c r="LCI51" s="53"/>
      <c r="LCJ51" s="53"/>
      <c r="LCK51" s="53"/>
      <c r="LCL51" s="53"/>
      <c r="LCM51" s="53"/>
      <c r="LCN51" s="53"/>
      <c r="LCO51" s="53"/>
      <c r="LCP51" s="53"/>
      <c r="LCQ51" s="53"/>
      <c r="LCR51" s="53"/>
      <c r="LCS51" s="53"/>
      <c r="LCT51" s="53"/>
      <c r="LCU51" s="53"/>
      <c r="LCV51" s="53"/>
      <c r="LCW51" s="53"/>
      <c r="LCX51" s="53"/>
      <c r="LCY51" s="53"/>
      <c r="LCZ51" s="53"/>
      <c r="LDA51" s="53"/>
      <c r="LDB51" s="53"/>
      <c r="LDC51" s="53"/>
      <c r="LDD51" s="53"/>
      <c r="LDE51" s="53"/>
      <c r="LDF51" s="53"/>
      <c r="LDG51" s="53"/>
      <c r="LDH51" s="53"/>
      <c r="LDI51" s="53"/>
      <c r="LDJ51" s="53"/>
      <c r="LDK51" s="53"/>
      <c r="LDL51" s="53"/>
      <c r="LDM51" s="53"/>
      <c r="LDN51" s="53"/>
      <c r="LDO51" s="53"/>
      <c r="LDP51" s="53"/>
      <c r="LDQ51" s="53"/>
      <c r="LDR51" s="53"/>
      <c r="LDS51" s="53"/>
      <c r="LDT51" s="53"/>
      <c r="LDU51" s="53"/>
      <c r="LDV51" s="53"/>
      <c r="LDW51" s="53"/>
      <c r="LDX51" s="53"/>
      <c r="LDY51" s="53"/>
      <c r="LDZ51" s="53"/>
      <c r="LEA51" s="53"/>
      <c r="LEB51" s="53"/>
      <c r="LEC51" s="53"/>
      <c r="LED51" s="53"/>
      <c r="LEE51" s="53"/>
      <c r="LEF51" s="53"/>
      <c r="LEG51" s="53"/>
      <c r="LEH51" s="53"/>
      <c r="LEI51" s="53"/>
      <c r="LEJ51" s="53"/>
      <c r="LEK51" s="53"/>
      <c r="LEL51" s="53"/>
      <c r="LEM51" s="53"/>
      <c r="LEN51" s="53"/>
      <c r="LEO51" s="53"/>
      <c r="LEP51" s="53"/>
      <c r="LEQ51" s="53"/>
      <c r="LER51" s="53"/>
      <c r="LES51" s="53"/>
      <c r="LET51" s="53"/>
      <c r="LEU51" s="53"/>
      <c r="LEV51" s="53"/>
      <c r="LEW51" s="53"/>
      <c r="LEX51" s="53"/>
      <c r="LEY51" s="53"/>
      <c r="LEZ51" s="53"/>
      <c r="LFA51" s="53"/>
      <c r="LFB51" s="53"/>
      <c r="LFC51" s="53"/>
      <c r="LFD51" s="53"/>
      <c r="LFE51" s="53"/>
      <c r="LFF51" s="53"/>
      <c r="LFG51" s="53"/>
      <c r="LFH51" s="53"/>
      <c r="LFI51" s="53"/>
      <c r="LFJ51" s="53"/>
      <c r="LFK51" s="53"/>
      <c r="LFL51" s="53"/>
      <c r="LFM51" s="53"/>
      <c r="LFN51" s="53"/>
      <c r="LFO51" s="53"/>
      <c r="LFP51" s="53"/>
      <c r="LFQ51" s="53"/>
      <c r="LFR51" s="53"/>
      <c r="LFS51" s="53"/>
      <c r="LFT51" s="53"/>
      <c r="LFU51" s="53"/>
      <c r="LFV51" s="53"/>
      <c r="LFW51" s="53"/>
      <c r="LFX51" s="53"/>
      <c r="LFY51" s="53"/>
      <c r="LFZ51" s="53"/>
      <c r="LGA51" s="53"/>
      <c r="LGB51" s="53"/>
      <c r="LGC51" s="53"/>
      <c r="LGD51" s="53"/>
      <c r="LGE51" s="53"/>
      <c r="LGF51" s="53"/>
      <c r="LGG51" s="53"/>
      <c r="LGH51" s="53"/>
      <c r="LGI51" s="53"/>
      <c r="LGJ51" s="53"/>
      <c r="LGK51" s="53"/>
      <c r="LGL51" s="53"/>
      <c r="LGM51" s="53"/>
      <c r="LGN51" s="53"/>
      <c r="LGO51" s="53"/>
      <c r="LGP51" s="53"/>
      <c r="LGQ51" s="53"/>
      <c r="LGR51" s="53"/>
      <c r="LGS51" s="53"/>
      <c r="LGT51" s="53"/>
      <c r="LGU51" s="53"/>
      <c r="LGV51" s="53"/>
      <c r="LGW51" s="53"/>
      <c r="LGX51" s="53"/>
      <c r="LGY51" s="53"/>
      <c r="LGZ51" s="53"/>
      <c r="LHA51" s="53"/>
      <c r="LHB51" s="53"/>
      <c r="LHC51" s="53"/>
      <c r="LHD51" s="53"/>
      <c r="LHE51" s="53"/>
      <c r="LHF51" s="53"/>
      <c r="LHG51" s="53"/>
      <c r="LHH51" s="53"/>
      <c r="LHI51" s="53"/>
      <c r="LHJ51" s="53"/>
      <c r="LHK51" s="53"/>
      <c r="LHL51" s="53"/>
      <c r="LHM51" s="53"/>
      <c r="LHN51" s="53"/>
      <c r="LHO51" s="53"/>
      <c r="LHP51" s="53"/>
      <c r="LHQ51" s="53"/>
      <c r="LHR51" s="53"/>
      <c r="LHS51" s="53"/>
      <c r="LHT51" s="53"/>
      <c r="LHU51" s="53"/>
      <c r="LHV51" s="53"/>
      <c r="LHW51" s="53"/>
      <c r="LHX51" s="53"/>
      <c r="LHY51" s="53"/>
      <c r="LHZ51" s="53"/>
      <c r="LIA51" s="53"/>
      <c r="LIB51" s="53"/>
      <c r="LIC51" s="53"/>
      <c r="LID51" s="53"/>
      <c r="LIE51" s="53"/>
      <c r="LIF51" s="53"/>
      <c r="LIG51" s="53"/>
      <c r="LIH51" s="53"/>
      <c r="LII51" s="53"/>
      <c r="LIJ51" s="53"/>
      <c r="LIK51" s="53"/>
      <c r="LIL51" s="53"/>
      <c r="LIM51" s="53"/>
      <c r="LIN51" s="53"/>
      <c r="LIO51" s="53"/>
      <c r="LIP51" s="53"/>
      <c r="LIQ51" s="53"/>
      <c r="LIR51" s="53"/>
      <c r="LIS51" s="53"/>
      <c r="LIT51" s="53"/>
      <c r="LIU51" s="53"/>
      <c r="LIV51" s="53"/>
      <c r="LIW51" s="53"/>
      <c r="LIX51" s="53"/>
      <c r="LIY51" s="53"/>
      <c r="LIZ51" s="53"/>
      <c r="LJA51" s="53"/>
      <c r="LJB51" s="53"/>
      <c r="LJC51" s="53"/>
      <c r="LJD51" s="53"/>
      <c r="LJE51" s="53"/>
      <c r="LJF51" s="53"/>
      <c r="LJG51" s="53"/>
      <c r="LJH51" s="53"/>
      <c r="LJI51" s="53"/>
      <c r="LJJ51" s="53"/>
      <c r="LJK51" s="53"/>
      <c r="LJL51" s="53"/>
      <c r="LJM51" s="53"/>
      <c r="LJN51" s="53"/>
      <c r="LJO51" s="53"/>
      <c r="LJP51" s="53"/>
      <c r="LJQ51" s="53"/>
      <c r="LJR51" s="53"/>
      <c r="LJS51" s="53"/>
      <c r="LJT51" s="53"/>
      <c r="LJU51" s="53"/>
      <c r="LJV51" s="53"/>
      <c r="LJW51" s="53"/>
      <c r="LJX51" s="53"/>
      <c r="LJY51" s="53"/>
      <c r="LJZ51" s="53"/>
      <c r="LKA51" s="53"/>
      <c r="LKB51" s="53"/>
      <c r="LKC51" s="53"/>
      <c r="LKD51" s="53"/>
      <c r="LKE51" s="53"/>
      <c r="LKF51" s="53"/>
      <c r="LKG51" s="53"/>
      <c r="LKH51" s="53"/>
      <c r="LKI51" s="53"/>
      <c r="LKJ51" s="53"/>
      <c r="LKK51" s="53"/>
      <c r="LKL51" s="53"/>
      <c r="LKM51" s="53"/>
      <c r="LKN51" s="53"/>
      <c r="LKO51" s="53"/>
      <c r="LKP51" s="53"/>
      <c r="LKQ51" s="53"/>
      <c r="LKR51" s="53"/>
      <c r="LKS51" s="53"/>
      <c r="LKT51" s="53"/>
      <c r="LKU51" s="53"/>
      <c r="LKV51" s="53"/>
      <c r="LKW51" s="53"/>
      <c r="LKX51" s="53"/>
      <c r="LKY51" s="53"/>
      <c r="LKZ51" s="53"/>
      <c r="LLA51" s="53"/>
      <c r="LLB51" s="53"/>
      <c r="LLC51" s="53"/>
      <c r="LLD51" s="53"/>
      <c r="LLE51" s="53"/>
      <c r="LLF51" s="53"/>
      <c r="LLG51" s="53"/>
      <c r="LLH51" s="53"/>
      <c r="LLI51" s="53"/>
      <c r="LLJ51" s="53"/>
      <c r="LLK51" s="53"/>
      <c r="LLL51" s="53"/>
      <c r="LLM51" s="53"/>
      <c r="LLN51" s="53"/>
      <c r="LLO51" s="53"/>
      <c r="LLP51" s="53"/>
      <c r="LLQ51" s="53"/>
      <c r="LLR51" s="53"/>
      <c r="LLS51" s="53"/>
      <c r="LLT51" s="53"/>
      <c r="LLU51" s="53"/>
      <c r="LLV51" s="53"/>
      <c r="LLW51" s="53"/>
      <c r="LLX51" s="53"/>
      <c r="LLY51" s="53"/>
      <c r="LLZ51" s="53"/>
      <c r="LMA51" s="53"/>
      <c r="LMB51" s="53"/>
      <c r="LMC51" s="53"/>
      <c r="LMD51" s="53"/>
      <c r="LME51" s="53"/>
      <c r="LMF51" s="53"/>
      <c r="LMG51" s="53"/>
      <c r="LMH51" s="53"/>
      <c r="LMI51" s="53"/>
      <c r="LMJ51" s="53"/>
      <c r="LMK51" s="53"/>
      <c r="LML51" s="53"/>
      <c r="LMM51" s="53"/>
      <c r="LMN51" s="53"/>
      <c r="LMO51" s="53"/>
      <c r="LMP51" s="53"/>
      <c r="LMQ51" s="53"/>
      <c r="LMR51" s="53"/>
      <c r="LMS51" s="53"/>
      <c r="LMT51" s="53"/>
      <c r="LMU51" s="53"/>
      <c r="LMV51" s="53"/>
      <c r="LMW51" s="53"/>
      <c r="LMX51" s="53"/>
      <c r="LMY51" s="53"/>
      <c r="LMZ51" s="53"/>
      <c r="LNA51" s="53"/>
      <c r="LNB51" s="53"/>
      <c r="LNC51" s="53"/>
      <c r="LND51" s="53"/>
      <c r="LNE51" s="53"/>
      <c r="LNF51" s="53"/>
      <c r="LNG51" s="53"/>
      <c r="LNH51" s="53"/>
      <c r="LNI51" s="53"/>
      <c r="LNJ51" s="53"/>
      <c r="LNK51" s="53"/>
      <c r="LNL51" s="53"/>
      <c r="LNM51" s="53"/>
      <c r="LNN51" s="53"/>
      <c r="LNO51" s="53"/>
      <c r="LNP51" s="53"/>
      <c r="LNQ51" s="53"/>
      <c r="LNR51" s="53"/>
      <c r="LNS51" s="53"/>
      <c r="LNT51" s="53"/>
      <c r="LNU51" s="53"/>
      <c r="LNV51" s="53"/>
      <c r="LNW51" s="53"/>
      <c r="LNX51" s="53"/>
      <c r="LNY51" s="53"/>
      <c r="LNZ51" s="53"/>
      <c r="LOA51" s="53"/>
      <c r="LOB51" s="53"/>
      <c r="LOC51" s="53"/>
      <c r="LOD51" s="53"/>
      <c r="LOE51" s="53"/>
      <c r="LOF51" s="53"/>
      <c r="LOG51" s="53"/>
      <c r="LOH51" s="53"/>
      <c r="LOI51" s="53"/>
      <c r="LOJ51" s="53"/>
      <c r="LOK51" s="53"/>
      <c r="LOL51" s="53"/>
      <c r="LOM51" s="53"/>
      <c r="LON51" s="53"/>
      <c r="LOO51" s="53"/>
      <c r="LOP51" s="53"/>
      <c r="LOQ51" s="53"/>
      <c r="LOR51" s="53"/>
      <c r="LOS51" s="53"/>
      <c r="LOT51" s="53"/>
      <c r="LOU51" s="53"/>
      <c r="LOV51" s="53"/>
      <c r="LOW51" s="53"/>
      <c r="LOX51" s="53"/>
      <c r="LOY51" s="53"/>
      <c r="LOZ51" s="53"/>
      <c r="LPA51" s="53"/>
      <c r="LPB51" s="53"/>
      <c r="LPC51" s="53"/>
      <c r="LPD51" s="53"/>
      <c r="LPE51" s="53"/>
      <c r="LPF51" s="53"/>
      <c r="LPG51" s="53"/>
      <c r="LPH51" s="53"/>
      <c r="LPI51" s="53"/>
      <c r="LPJ51" s="53"/>
      <c r="LPK51" s="53"/>
      <c r="LPL51" s="53"/>
      <c r="LPM51" s="53"/>
      <c r="LPN51" s="53"/>
      <c r="LPO51" s="53"/>
      <c r="LPP51" s="53"/>
      <c r="LPQ51" s="53"/>
      <c r="LPR51" s="53"/>
      <c r="LPS51" s="53"/>
      <c r="LPT51" s="53"/>
      <c r="LPU51" s="53"/>
      <c r="LPV51" s="53"/>
      <c r="LPW51" s="53"/>
      <c r="LPX51" s="53"/>
      <c r="LPY51" s="53"/>
      <c r="LPZ51" s="53"/>
      <c r="LQA51" s="53"/>
      <c r="LQB51" s="53"/>
      <c r="LQC51" s="53"/>
      <c r="LQD51" s="53"/>
      <c r="LQE51" s="53"/>
      <c r="LQF51" s="53"/>
      <c r="LQG51" s="53"/>
      <c r="LQH51" s="53"/>
      <c r="LQI51" s="53"/>
      <c r="LQJ51" s="53"/>
      <c r="LQK51" s="53"/>
      <c r="LQL51" s="53"/>
      <c r="LQM51" s="53"/>
      <c r="LQN51" s="53"/>
      <c r="LQO51" s="53"/>
      <c r="LQP51" s="53"/>
      <c r="LQQ51" s="53"/>
      <c r="LQR51" s="53"/>
      <c r="LQS51" s="53"/>
      <c r="LQT51" s="53"/>
      <c r="LQU51" s="53"/>
      <c r="LQV51" s="53"/>
      <c r="LQW51" s="53"/>
      <c r="LQX51" s="53"/>
      <c r="LQY51" s="53"/>
      <c r="LQZ51" s="53"/>
      <c r="LRA51" s="53"/>
      <c r="LRB51" s="53"/>
      <c r="LRC51" s="53"/>
      <c r="LRD51" s="53"/>
      <c r="LRE51" s="53"/>
      <c r="LRF51" s="53"/>
      <c r="LRG51" s="53"/>
      <c r="LRH51" s="53"/>
      <c r="LRI51" s="53"/>
      <c r="LRJ51" s="53"/>
      <c r="LRK51" s="53"/>
      <c r="LRL51" s="53"/>
      <c r="LRM51" s="53"/>
      <c r="LRN51" s="53"/>
      <c r="LRO51" s="53"/>
      <c r="LRP51" s="53"/>
      <c r="LRQ51" s="53"/>
      <c r="LRR51" s="53"/>
      <c r="LRS51" s="53"/>
      <c r="LRT51" s="53"/>
      <c r="LRU51" s="53"/>
      <c r="LRV51" s="53"/>
      <c r="LRW51" s="53"/>
      <c r="LRX51" s="53"/>
      <c r="LRY51" s="53"/>
      <c r="LRZ51" s="53"/>
      <c r="LSA51" s="53"/>
      <c r="LSB51" s="53"/>
      <c r="LSC51" s="53"/>
      <c r="LSD51" s="53"/>
      <c r="LSE51" s="53"/>
      <c r="LSF51" s="53"/>
      <c r="LSG51" s="53"/>
      <c r="LSH51" s="53"/>
      <c r="LSI51" s="53"/>
      <c r="LSJ51" s="53"/>
      <c r="LSK51" s="53"/>
      <c r="LSL51" s="53"/>
      <c r="LSM51" s="53"/>
      <c r="LSN51" s="53"/>
      <c r="LSO51" s="53"/>
      <c r="LSP51" s="53"/>
      <c r="LSQ51" s="53"/>
      <c r="LSR51" s="53"/>
      <c r="LSS51" s="53"/>
      <c r="LST51" s="53"/>
      <c r="LSU51" s="53"/>
      <c r="LSV51" s="53"/>
      <c r="LSW51" s="53"/>
      <c r="LSX51" s="53"/>
      <c r="LSY51" s="53"/>
      <c r="LSZ51" s="53"/>
      <c r="LTA51" s="53"/>
      <c r="LTB51" s="53"/>
      <c r="LTC51" s="53"/>
      <c r="LTD51" s="53"/>
      <c r="LTE51" s="53"/>
      <c r="LTF51" s="53"/>
      <c r="LTG51" s="53"/>
      <c r="LTH51" s="53"/>
      <c r="LTI51" s="53"/>
      <c r="LTJ51" s="53"/>
      <c r="LTK51" s="53"/>
      <c r="LTL51" s="53"/>
      <c r="LTM51" s="53"/>
      <c r="LTN51" s="53"/>
      <c r="LTO51" s="53"/>
      <c r="LTP51" s="53"/>
      <c r="LTQ51" s="53"/>
      <c r="LTR51" s="53"/>
      <c r="LTS51" s="53"/>
      <c r="LTT51" s="53"/>
      <c r="LTU51" s="53"/>
      <c r="LTV51" s="53"/>
      <c r="LTW51" s="53"/>
      <c r="LTX51" s="53"/>
      <c r="LTY51" s="53"/>
      <c r="LTZ51" s="53"/>
      <c r="LUA51" s="53"/>
      <c r="LUB51" s="53"/>
      <c r="LUC51" s="53"/>
      <c r="LUD51" s="53"/>
      <c r="LUE51" s="53"/>
      <c r="LUF51" s="53"/>
      <c r="LUG51" s="53"/>
      <c r="LUH51" s="53"/>
      <c r="LUI51" s="53"/>
      <c r="LUJ51" s="53"/>
      <c r="LUK51" s="53"/>
      <c r="LUL51" s="53"/>
      <c r="LUM51" s="53"/>
      <c r="LUN51" s="53"/>
      <c r="LUO51" s="53"/>
      <c r="LUP51" s="53"/>
      <c r="LUQ51" s="53"/>
      <c r="LUR51" s="53"/>
      <c r="LUS51" s="53"/>
      <c r="LUT51" s="53"/>
      <c r="LUU51" s="53"/>
      <c r="LUV51" s="53"/>
      <c r="LUW51" s="53"/>
      <c r="LUX51" s="53"/>
      <c r="LUY51" s="53"/>
      <c r="LUZ51" s="53"/>
      <c r="LVA51" s="53"/>
      <c r="LVB51" s="53"/>
      <c r="LVC51" s="53"/>
      <c r="LVD51" s="53"/>
      <c r="LVE51" s="53"/>
      <c r="LVF51" s="53"/>
      <c r="LVG51" s="53"/>
      <c r="LVH51" s="53"/>
      <c r="LVI51" s="53"/>
      <c r="LVJ51" s="53"/>
      <c r="LVK51" s="53"/>
      <c r="LVL51" s="53"/>
      <c r="LVM51" s="53"/>
      <c r="LVN51" s="53"/>
      <c r="LVO51" s="53"/>
      <c r="LVP51" s="53"/>
      <c r="LVQ51" s="53"/>
      <c r="LVR51" s="53"/>
      <c r="LVS51" s="53"/>
      <c r="LVT51" s="53"/>
      <c r="LVU51" s="53"/>
      <c r="LVV51" s="53"/>
      <c r="LVW51" s="53"/>
      <c r="LVX51" s="53"/>
      <c r="LVY51" s="53"/>
      <c r="LVZ51" s="53"/>
      <c r="LWA51" s="53"/>
      <c r="LWB51" s="53"/>
      <c r="LWC51" s="53"/>
      <c r="LWD51" s="53"/>
      <c r="LWE51" s="53"/>
      <c r="LWF51" s="53"/>
      <c r="LWG51" s="53"/>
      <c r="LWH51" s="53"/>
      <c r="LWI51" s="53"/>
      <c r="LWJ51" s="53"/>
      <c r="LWK51" s="53"/>
      <c r="LWL51" s="53"/>
      <c r="LWM51" s="53"/>
      <c r="LWN51" s="53"/>
      <c r="LWO51" s="53"/>
      <c r="LWP51" s="53"/>
      <c r="LWQ51" s="53"/>
      <c r="LWR51" s="53"/>
      <c r="LWS51" s="53"/>
      <c r="LWT51" s="53"/>
      <c r="LWU51" s="53"/>
      <c r="LWV51" s="53"/>
      <c r="LWW51" s="53"/>
      <c r="LWX51" s="53"/>
      <c r="LWY51" s="53"/>
      <c r="LWZ51" s="53"/>
      <c r="LXA51" s="53"/>
      <c r="LXB51" s="53"/>
      <c r="LXC51" s="53"/>
      <c r="LXD51" s="53"/>
      <c r="LXE51" s="53"/>
      <c r="LXF51" s="53"/>
      <c r="LXG51" s="53"/>
      <c r="LXH51" s="53"/>
      <c r="LXI51" s="53"/>
      <c r="LXJ51" s="53"/>
      <c r="LXK51" s="53"/>
      <c r="LXL51" s="53"/>
      <c r="LXM51" s="53"/>
      <c r="LXN51" s="53"/>
      <c r="LXO51" s="53"/>
      <c r="LXP51" s="53"/>
      <c r="LXQ51" s="53"/>
      <c r="LXR51" s="53"/>
      <c r="LXS51" s="53"/>
      <c r="LXT51" s="53"/>
      <c r="LXU51" s="53"/>
      <c r="LXV51" s="53"/>
      <c r="LXW51" s="53"/>
      <c r="LXX51" s="53"/>
      <c r="LXY51" s="53"/>
      <c r="LXZ51" s="53"/>
      <c r="LYA51" s="53"/>
      <c r="LYB51" s="53"/>
      <c r="LYC51" s="53"/>
      <c r="LYD51" s="53"/>
      <c r="LYE51" s="53"/>
      <c r="LYF51" s="53"/>
      <c r="LYG51" s="53"/>
      <c r="LYH51" s="53"/>
      <c r="LYI51" s="53"/>
      <c r="LYJ51" s="53"/>
      <c r="LYK51" s="53"/>
      <c r="LYL51" s="53"/>
      <c r="LYM51" s="53"/>
      <c r="LYN51" s="53"/>
      <c r="LYO51" s="53"/>
      <c r="LYP51" s="53"/>
      <c r="LYQ51" s="53"/>
      <c r="LYR51" s="53"/>
      <c r="LYS51" s="53"/>
      <c r="LYT51" s="53"/>
      <c r="LYU51" s="53"/>
      <c r="LYV51" s="53"/>
      <c r="LYW51" s="53"/>
      <c r="LYX51" s="53"/>
      <c r="LYY51" s="53"/>
      <c r="LYZ51" s="53"/>
      <c r="LZA51" s="53"/>
      <c r="LZB51" s="53"/>
      <c r="LZC51" s="53"/>
      <c r="LZD51" s="53"/>
      <c r="LZE51" s="53"/>
      <c r="LZF51" s="53"/>
      <c r="LZG51" s="53"/>
      <c r="LZH51" s="53"/>
      <c r="LZI51" s="53"/>
      <c r="LZJ51" s="53"/>
      <c r="LZK51" s="53"/>
      <c r="LZL51" s="53"/>
      <c r="LZM51" s="53"/>
      <c r="LZN51" s="53"/>
      <c r="LZO51" s="53"/>
      <c r="LZP51" s="53"/>
      <c r="LZQ51" s="53"/>
      <c r="LZR51" s="53"/>
      <c r="LZS51" s="53"/>
      <c r="LZT51" s="53"/>
      <c r="LZU51" s="53"/>
      <c r="LZV51" s="53"/>
      <c r="LZW51" s="53"/>
      <c r="LZX51" s="53"/>
      <c r="LZY51" s="53"/>
      <c r="LZZ51" s="53"/>
      <c r="MAA51" s="53"/>
      <c r="MAB51" s="53"/>
      <c r="MAC51" s="53"/>
      <c r="MAD51" s="53"/>
      <c r="MAE51" s="53"/>
      <c r="MAF51" s="53"/>
      <c r="MAG51" s="53"/>
      <c r="MAH51" s="53"/>
      <c r="MAI51" s="53"/>
      <c r="MAJ51" s="53"/>
      <c r="MAK51" s="53"/>
      <c r="MAL51" s="53"/>
      <c r="MAM51" s="53"/>
      <c r="MAN51" s="53"/>
      <c r="MAO51" s="53"/>
      <c r="MAP51" s="53"/>
      <c r="MAQ51" s="53"/>
      <c r="MAR51" s="53"/>
      <c r="MAS51" s="53"/>
      <c r="MAT51" s="53"/>
      <c r="MAU51" s="53"/>
      <c r="MAV51" s="53"/>
      <c r="MAW51" s="53"/>
      <c r="MAX51" s="53"/>
      <c r="MAY51" s="53"/>
      <c r="MAZ51" s="53"/>
      <c r="MBA51" s="53"/>
      <c r="MBB51" s="53"/>
      <c r="MBC51" s="53"/>
      <c r="MBD51" s="53"/>
      <c r="MBE51" s="53"/>
      <c r="MBF51" s="53"/>
      <c r="MBG51" s="53"/>
      <c r="MBH51" s="53"/>
      <c r="MBI51" s="53"/>
      <c r="MBJ51" s="53"/>
      <c r="MBK51" s="53"/>
      <c r="MBL51" s="53"/>
      <c r="MBM51" s="53"/>
      <c r="MBN51" s="53"/>
      <c r="MBO51" s="53"/>
      <c r="MBP51" s="53"/>
      <c r="MBQ51" s="53"/>
      <c r="MBR51" s="53"/>
      <c r="MBS51" s="53"/>
      <c r="MBT51" s="53"/>
      <c r="MBU51" s="53"/>
      <c r="MBV51" s="53"/>
      <c r="MBW51" s="53"/>
      <c r="MBX51" s="53"/>
      <c r="MBY51" s="53"/>
      <c r="MBZ51" s="53"/>
      <c r="MCA51" s="53"/>
      <c r="MCB51" s="53"/>
      <c r="MCC51" s="53"/>
      <c r="MCD51" s="53"/>
      <c r="MCE51" s="53"/>
      <c r="MCF51" s="53"/>
      <c r="MCG51" s="53"/>
      <c r="MCH51" s="53"/>
      <c r="MCI51" s="53"/>
      <c r="MCJ51" s="53"/>
      <c r="MCK51" s="53"/>
      <c r="MCL51" s="53"/>
      <c r="MCM51" s="53"/>
      <c r="MCN51" s="53"/>
      <c r="MCO51" s="53"/>
      <c r="MCP51" s="53"/>
      <c r="MCQ51" s="53"/>
      <c r="MCR51" s="53"/>
      <c r="MCS51" s="53"/>
      <c r="MCT51" s="53"/>
      <c r="MCU51" s="53"/>
      <c r="MCV51" s="53"/>
      <c r="MCW51" s="53"/>
      <c r="MCX51" s="53"/>
      <c r="MCY51" s="53"/>
      <c r="MCZ51" s="53"/>
      <c r="MDA51" s="53"/>
      <c r="MDB51" s="53"/>
      <c r="MDC51" s="53"/>
      <c r="MDD51" s="53"/>
      <c r="MDE51" s="53"/>
      <c r="MDF51" s="53"/>
      <c r="MDG51" s="53"/>
      <c r="MDH51" s="53"/>
      <c r="MDI51" s="53"/>
      <c r="MDJ51" s="53"/>
      <c r="MDK51" s="53"/>
      <c r="MDL51" s="53"/>
      <c r="MDM51" s="53"/>
      <c r="MDN51" s="53"/>
      <c r="MDO51" s="53"/>
      <c r="MDP51" s="53"/>
      <c r="MDQ51" s="53"/>
      <c r="MDR51" s="53"/>
      <c r="MDS51" s="53"/>
      <c r="MDT51" s="53"/>
      <c r="MDU51" s="53"/>
      <c r="MDV51" s="53"/>
      <c r="MDW51" s="53"/>
      <c r="MDX51" s="53"/>
      <c r="MDY51" s="53"/>
      <c r="MDZ51" s="53"/>
      <c r="MEA51" s="53"/>
      <c r="MEB51" s="53"/>
      <c r="MEC51" s="53"/>
      <c r="MED51" s="53"/>
      <c r="MEE51" s="53"/>
      <c r="MEF51" s="53"/>
      <c r="MEG51" s="53"/>
      <c r="MEH51" s="53"/>
      <c r="MEI51" s="53"/>
      <c r="MEJ51" s="53"/>
      <c r="MEK51" s="53"/>
      <c r="MEL51" s="53"/>
      <c r="MEM51" s="53"/>
      <c r="MEN51" s="53"/>
      <c r="MEO51" s="53"/>
      <c r="MEP51" s="53"/>
      <c r="MEQ51" s="53"/>
      <c r="MER51" s="53"/>
      <c r="MES51" s="53"/>
      <c r="MET51" s="53"/>
      <c r="MEU51" s="53"/>
      <c r="MEV51" s="53"/>
      <c r="MEW51" s="53"/>
      <c r="MEX51" s="53"/>
      <c r="MEY51" s="53"/>
      <c r="MEZ51" s="53"/>
      <c r="MFA51" s="53"/>
      <c r="MFB51" s="53"/>
      <c r="MFC51" s="53"/>
      <c r="MFD51" s="53"/>
      <c r="MFE51" s="53"/>
      <c r="MFF51" s="53"/>
      <c r="MFG51" s="53"/>
      <c r="MFH51" s="53"/>
      <c r="MFI51" s="53"/>
      <c r="MFJ51" s="53"/>
      <c r="MFK51" s="53"/>
      <c r="MFL51" s="53"/>
      <c r="MFM51" s="53"/>
      <c r="MFN51" s="53"/>
      <c r="MFO51" s="53"/>
      <c r="MFP51" s="53"/>
      <c r="MFQ51" s="53"/>
      <c r="MFR51" s="53"/>
      <c r="MFS51" s="53"/>
      <c r="MFT51" s="53"/>
      <c r="MFU51" s="53"/>
      <c r="MFV51" s="53"/>
      <c r="MFW51" s="53"/>
      <c r="MFX51" s="53"/>
      <c r="MFY51" s="53"/>
      <c r="MFZ51" s="53"/>
      <c r="MGA51" s="53"/>
      <c r="MGB51" s="53"/>
      <c r="MGC51" s="53"/>
      <c r="MGD51" s="53"/>
      <c r="MGE51" s="53"/>
      <c r="MGF51" s="53"/>
      <c r="MGG51" s="53"/>
      <c r="MGH51" s="53"/>
      <c r="MGI51" s="53"/>
      <c r="MGJ51" s="53"/>
      <c r="MGK51" s="53"/>
      <c r="MGL51" s="53"/>
      <c r="MGM51" s="53"/>
      <c r="MGN51" s="53"/>
      <c r="MGO51" s="53"/>
      <c r="MGP51" s="53"/>
      <c r="MGQ51" s="53"/>
      <c r="MGR51" s="53"/>
      <c r="MGS51" s="53"/>
      <c r="MGT51" s="53"/>
      <c r="MGU51" s="53"/>
      <c r="MGV51" s="53"/>
      <c r="MGW51" s="53"/>
      <c r="MGX51" s="53"/>
      <c r="MGY51" s="53"/>
      <c r="MGZ51" s="53"/>
      <c r="MHA51" s="53"/>
      <c r="MHB51" s="53"/>
      <c r="MHC51" s="53"/>
      <c r="MHD51" s="53"/>
      <c r="MHE51" s="53"/>
      <c r="MHF51" s="53"/>
      <c r="MHG51" s="53"/>
      <c r="MHH51" s="53"/>
      <c r="MHI51" s="53"/>
      <c r="MHJ51" s="53"/>
      <c r="MHK51" s="53"/>
      <c r="MHL51" s="53"/>
      <c r="MHM51" s="53"/>
      <c r="MHN51" s="53"/>
      <c r="MHO51" s="53"/>
      <c r="MHP51" s="53"/>
      <c r="MHQ51" s="53"/>
      <c r="MHR51" s="53"/>
      <c r="MHS51" s="53"/>
      <c r="MHT51" s="53"/>
      <c r="MHU51" s="53"/>
      <c r="MHV51" s="53"/>
      <c r="MHW51" s="53"/>
      <c r="MHX51" s="53"/>
      <c r="MHY51" s="53"/>
      <c r="MHZ51" s="53"/>
      <c r="MIA51" s="53"/>
      <c r="MIB51" s="53"/>
      <c r="MIC51" s="53"/>
      <c r="MID51" s="53"/>
      <c r="MIE51" s="53"/>
      <c r="MIF51" s="53"/>
      <c r="MIG51" s="53"/>
      <c r="MIH51" s="53"/>
      <c r="MII51" s="53"/>
      <c r="MIJ51" s="53"/>
      <c r="MIK51" s="53"/>
      <c r="MIL51" s="53"/>
      <c r="MIM51" s="53"/>
      <c r="MIN51" s="53"/>
      <c r="MIO51" s="53"/>
      <c r="MIP51" s="53"/>
      <c r="MIQ51" s="53"/>
      <c r="MIR51" s="53"/>
      <c r="MIS51" s="53"/>
      <c r="MIT51" s="53"/>
      <c r="MIU51" s="53"/>
      <c r="MIV51" s="53"/>
      <c r="MIW51" s="53"/>
      <c r="MIX51" s="53"/>
      <c r="MIY51" s="53"/>
      <c r="MIZ51" s="53"/>
      <c r="MJA51" s="53"/>
      <c r="MJB51" s="53"/>
      <c r="MJC51" s="53"/>
      <c r="MJD51" s="53"/>
      <c r="MJE51" s="53"/>
      <c r="MJF51" s="53"/>
      <c r="MJG51" s="53"/>
      <c r="MJH51" s="53"/>
      <c r="MJI51" s="53"/>
      <c r="MJJ51" s="53"/>
      <c r="MJK51" s="53"/>
      <c r="MJL51" s="53"/>
      <c r="MJM51" s="53"/>
      <c r="MJN51" s="53"/>
      <c r="MJO51" s="53"/>
      <c r="MJP51" s="53"/>
      <c r="MJQ51" s="53"/>
      <c r="MJR51" s="53"/>
      <c r="MJS51" s="53"/>
      <c r="MJT51" s="53"/>
      <c r="MJU51" s="53"/>
      <c r="MJV51" s="53"/>
      <c r="MJW51" s="53"/>
      <c r="MJX51" s="53"/>
      <c r="MJY51" s="53"/>
      <c r="MJZ51" s="53"/>
      <c r="MKA51" s="53"/>
      <c r="MKB51" s="53"/>
      <c r="MKC51" s="53"/>
      <c r="MKD51" s="53"/>
      <c r="MKE51" s="53"/>
      <c r="MKF51" s="53"/>
      <c r="MKG51" s="53"/>
      <c r="MKH51" s="53"/>
      <c r="MKI51" s="53"/>
      <c r="MKJ51" s="53"/>
      <c r="MKK51" s="53"/>
      <c r="MKL51" s="53"/>
      <c r="MKM51" s="53"/>
      <c r="MKN51" s="53"/>
      <c r="MKO51" s="53"/>
      <c r="MKP51" s="53"/>
      <c r="MKQ51" s="53"/>
      <c r="MKR51" s="53"/>
      <c r="MKS51" s="53"/>
      <c r="MKT51" s="53"/>
      <c r="MKU51" s="53"/>
      <c r="MKV51" s="53"/>
      <c r="MKW51" s="53"/>
      <c r="MKX51" s="53"/>
      <c r="MKY51" s="53"/>
      <c r="MKZ51" s="53"/>
      <c r="MLA51" s="53"/>
      <c r="MLB51" s="53"/>
      <c r="MLC51" s="53"/>
      <c r="MLD51" s="53"/>
      <c r="MLE51" s="53"/>
      <c r="MLF51" s="53"/>
      <c r="MLG51" s="53"/>
      <c r="MLH51" s="53"/>
      <c r="MLI51" s="53"/>
      <c r="MLJ51" s="53"/>
      <c r="MLK51" s="53"/>
      <c r="MLL51" s="53"/>
      <c r="MLM51" s="53"/>
      <c r="MLN51" s="53"/>
      <c r="MLO51" s="53"/>
      <c r="MLP51" s="53"/>
      <c r="MLQ51" s="53"/>
      <c r="MLR51" s="53"/>
      <c r="MLS51" s="53"/>
      <c r="MLT51" s="53"/>
      <c r="MLU51" s="53"/>
      <c r="MLV51" s="53"/>
      <c r="MLW51" s="53"/>
      <c r="MLX51" s="53"/>
      <c r="MLY51" s="53"/>
      <c r="MLZ51" s="53"/>
      <c r="MMA51" s="53"/>
      <c r="MMB51" s="53"/>
      <c r="MMC51" s="53"/>
      <c r="MMD51" s="53"/>
      <c r="MME51" s="53"/>
      <c r="MMF51" s="53"/>
      <c r="MMG51" s="53"/>
      <c r="MMH51" s="53"/>
      <c r="MMI51" s="53"/>
      <c r="MMJ51" s="53"/>
      <c r="MMK51" s="53"/>
      <c r="MML51" s="53"/>
      <c r="MMM51" s="53"/>
      <c r="MMN51" s="53"/>
      <c r="MMO51" s="53"/>
      <c r="MMP51" s="53"/>
      <c r="MMQ51" s="53"/>
      <c r="MMR51" s="53"/>
      <c r="MMS51" s="53"/>
      <c r="MMT51" s="53"/>
      <c r="MMU51" s="53"/>
      <c r="MMV51" s="53"/>
      <c r="MMW51" s="53"/>
      <c r="MMX51" s="53"/>
      <c r="MMY51" s="53"/>
      <c r="MMZ51" s="53"/>
      <c r="MNA51" s="53"/>
      <c r="MNB51" s="53"/>
      <c r="MNC51" s="53"/>
      <c r="MND51" s="53"/>
      <c r="MNE51" s="53"/>
      <c r="MNF51" s="53"/>
      <c r="MNG51" s="53"/>
      <c r="MNH51" s="53"/>
      <c r="MNI51" s="53"/>
      <c r="MNJ51" s="53"/>
      <c r="MNK51" s="53"/>
      <c r="MNL51" s="53"/>
      <c r="MNM51" s="53"/>
      <c r="MNN51" s="53"/>
      <c r="MNO51" s="53"/>
      <c r="MNP51" s="53"/>
      <c r="MNQ51" s="53"/>
      <c r="MNR51" s="53"/>
      <c r="MNS51" s="53"/>
      <c r="MNT51" s="53"/>
      <c r="MNU51" s="53"/>
      <c r="MNV51" s="53"/>
      <c r="MNW51" s="53"/>
      <c r="MNX51" s="53"/>
      <c r="MNY51" s="53"/>
      <c r="MNZ51" s="53"/>
      <c r="MOA51" s="53"/>
      <c r="MOB51" s="53"/>
      <c r="MOC51" s="53"/>
      <c r="MOD51" s="53"/>
      <c r="MOE51" s="53"/>
      <c r="MOF51" s="53"/>
      <c r="MOG51" s="53"/>
      <c r="MOH51" s="53"/>
      <c r="MOI51" s="53"/>
      <c r="MOJ51" s="53"/>
      <c r="MOK51" s="53"/>
      <c r="MOL51" s="53"/>
      <c r="MOM51" s="53"/>
      <c r="MON51" s="53"/>
      <c r="MOO51" s="53"/>
      <c r="MOP51" s="53"/>
      <c r="MOQ51" s="53"/>
      <c r="MOR51" s="53"/>
      <c r="MOS51" s="53"/>
      <c r="MOT51" s="53"/>
      <c r="MOU51" s="53"/>
      <c r="MOV51" s="53"/>
      <c r="MOW51" s="53"/>
      <c r="MOX51" s="53"/>
      <c r="MOY51" s="53"/>
      <c r="MOZ51" s="53"/>
      <c r="MPA51" s="53"/>
      <c r="MPB51" s="53"/>
      <c r="MPC51" s="53"/>
      <c r="MPD51" s="53"/>
      <c r="MPE51" s="53"/>
      <c r="MPF51" s="53"/>
      <c r="MPG51" s="53"/>
      <c r="MPH51" s="53"/>
      <c r="MPI51" s="53"/>
      <c r="MPJ51" s="53"/>
      <c r="MPK51" s="53"/>
      <c r="MPL51" s="53"/>
      <c r="MPM51" s="53"/>
      <c r="MPN51" s="53"/>
      <c r="MPO51" s="53"/>
      <c r="MPP51" s="53"/>
      <c r="MPQ51" s="53"/>
      <c r="MPR51" s="53"/>
      <c r="MPS51" s="53"/>
      <c r="MPT51" s="53"/>
      <c r="MPU51" s="53"/>
      <c r="MPV51" s="53"/>
      <c r="MPW51" s="53"/>
      <c r="MPX51" s="53"/>
      <c r="MPY51" s="53"/>
      <c r="MPZ51" s="53"/>
      <c r="MQA51" s="53"/>
      <c r="MQB51" s="53"/>
      <c r="MQC51" s="53"/>
      <c r="MQD51" s="53"/>
      <c r="MQE51" s="53"/>
      <c r="MQF51" s="53"/>
      <c r="MQG51" s="53"/>
      <c r="MQH51" s="53"/>
      <c r="MQI51" s="53"/>
      <c r="MQJ51" s="53"/>
      <c r="MQK51" s="53"/>
      <c r="MQL51" s="53"/>
      <c r="MQM51" s="53"/>
      <c r="MQN51" s="53"/>
      <c r="MQO51" s="53"/>
      <c r="MQP51" s="53"/>
      <c r="MQQ51" s="53"/>
      <c r="MQR51" s="53"/>
      <c r="MQS51" s="53"/>
      <c r="MQT51" s="53"/>
      <c r="MQU51" s="53"/>
      <c r="MQV51" s="53"/>
      <c r="MQW51" s="53"/>
      <c r="MQX51" s="53"/>
      <c r="MQY51" s="53"/>
      <c r="MQZ51" s="53"/>
      <c r="MRA51" s="53"/>
      <c r="MRB51" s="53"/>
      <c r="MRC51" s="53"/>
      <c r="MRD51" s="53"/>
      <c r="MRE51" s="53"/>
      <c r="MRF51" s="53"/>
      <c r="MRG51" s="53"/>
      <c r="MRH51" s="53"/>
      <c r="MRI51" s="53"/>
      <c r="MRJ51" s="53"/>
      <c r="MRK51" s="53"/>
      <c r="MRL51" s="53"/>
      <c r="MRM51" s="53"/>
      <c r="MRN51" s="53"/>
      <c r="MRO51" s="53"/>
      <c r="MRP51" s="53"/>
      <c r="MRQ51" s="53"/>
      <c r="MRR51" s="53"/>
      <c r="MRS51" s="53"/>
      <c r="MRT51" s="53"/>
      <c r="MRU51" s="53"/>
      <c r="MRV51" s="53"/>
      <c r="MRW51" s="53"/>
      <c r="MRX51" s="53"/>
      <c r="MRY51" s="53"/>
      <c r="MRZ51" s="53"/>
      <c r="MSA51" s="53"/>
      <c r="MSB51" s="53"/>
      <c r="MSC51" s="53"/>
      <c r="MSD51" s="53"/>
      <c r="MSE51" s="53"/>
      <c r="MSF51" s="53"/>
      <c r="MSG51" s="53"/>
      <c r="MSH51" s="53"/>
      <c r="MSI51" s="53"/>
      <c r="MSJ51" s="53"/>
      <c r="MSK51" s="53"/>
      <c r="MSL51" s="53"/>
      <c r="MSM51" s="53"/>
      <c r="MSN51" s="53"/>
      <c r="MSO51" s="53"/>
      <c r="MSP51" s="53"/>
      <c r="MSQ51" s="53"/>
      <c r="MSR51" s="53"/>
      <c r="MSS51" s="53"/>
      <c r="MST51" s="53"/>
      <c r="MSU51" s="53"/>
      <c r="MSV51" s="53"/>
      <c r="MSW51" s="53"/>
      <c r="MSX51" s="53"/>
      <c r="MSY51" s="53"/>
      <c r="MSZ51" s="53"/>
      <c r="MTA51" s="53"/>
      <c r="MTB51" s="53"/>
      <c r="MTC51" s="53"/>
      <c r="MTD51" s="53"/>
      <c r="MTE51" s="53"/>
      <c r="MTF51" s="53"/>
      <c r="MTG51" s="53"/>
      <c r="MTH51" s="53"/>
      <c r="MTI51" s="53"/>
      <c r="MTJ51" s="53"/>
      <c r="MTK51" s="53"/>
      <c r="MTL51" s="53"/>
      <c r="MTM51" s="53"/>
      <c r="MTN51" s="53"/>
      <c r="MTO51" s="53"/>
      <c r="MTP51" s="53"/>
      <c r="MTQ51" s="53"/>
      <c r="MTR51" s="53"/>
      <c r="MTS51" s="53"/>
      <c r="MTT51" s="53"/>
      <c r="MTU51" s="53"/>
      <c r="MTV51" s="53"/>
      <c r="MTW51" s="53"/>
      <c r="MTX51" s="53"/>
      <c r="MTY51" s="53"/>
      <c r="MTZ51" s="53"/>
      <c r="MUA51" s="53"/>
      <c r="MUB51" s="53"/>
      <c r="MUC51" s="53"/>
      <c r="MUD51" s="53"/>
      <c r="MUE51" s="53"/>
      <c r="MUF51" s="53"/>
      <c r="MUG51" s="53"/>
      <c r="MUH51" s="53"/>
      <c r="MUI51" s="53"/>
      <c r="MUJ51" s="53"/>
      <c r="MUK51" s="53"/>
      <c r="MUL51" s="53"/>
      <c r="MUM51" s="53"/>
      <c r="MUN51" s="53"/>
      <c r="MUO51" s="53"/>
      <c r="MUP51" s="53"/>
      <c r="MUQ51" s="53"/>
      <c r="MUR51" s="53"/>
      <c r="MUS51" s="53"/>
      <c r="MUT51" s="53"/>
      <c r="MUU51" s="53"/>
      <c r="MUV51" s="53"/>
      <c r="MUW51" s="53"/>
      <c r="MUX51" s="53"/>
      <c r="MUY51" s="53"/>
      <c r="MUZ51" s="53"/>
      <c r="MVA51" s="53"/>
      <c r="MVB51" s="53"/>
      <c r="MVC51" s="53"/>
      <c r="MVD51" s="53"/>
      <c r="MVE51" s="53"/>
      <c r="MVF51" s="53"/>
      <c r="MVG51" s="53"/>
      <c r="MVH51" s="53"/>
      <c r="MVI51" s="53"/>
      <c r="MVJ51" s="53"/>
      <c r="MVK51" s="53"/>
      <c r="MVL51" s="53"/>
      <c r="MVM51" s="53"/>
      <c r="MVN51" s="53"/>
      <c r="MVO51" s="53"/>
      <c r="MVP51" s="53"/>
      <c r="MVQ51" s="53"/>
      <c r="MVR51" s="53"/>
      <c r="MVS51" s="53"/>
      <c r="MVT51" s="53"/>
      <c r="MVU51" s="53"/>
      <c r="MVV51" s="53"/>
      <c r="MVW51" s="53"/>
      <c r="MVX51" s="53"/>
      <c r="MVY51" s="53"/>
      <c r="MVZ51" s="53"/>
      <c r="MWA51" s="53"/>
      <c r="MWB51" s="53"/>
      <c r="MWC51" s="53"/>
      <c r="MWD51" s="53"/>
      <c r="MWE51" s="53"/>
      <c r="MWF51" s="53"/>
      <c r="MWG51" s="53"/>
      <c r="MWH51" s="53"/>
      <c r="MWI51" s="53"/>
      <c r="MWJ51" s="53"/>
      <c r="MWK51" s="53"/>
      <c r="MWL51" s="53"/>
      <c r="MWM51" s="53"/>
      <c r="MWN51" s="53"/>
      <c r="MWO51" s="53"/>
      <c r="MWP51" s="53"/>
      <c r="MWQ51" s="53"/>
      <c r="MWR51" s="53"/>
      <c r="MWS51" s="53"/>
      <c r="MWT51" s="53"/>
      <c r="MWU51" s="53"/>
      <c r="MWV51" s="53"/>
      <c r="MWW51" s="53"/>
      <c r="MWX51" s="53"/>
      <c r="MWY51" s="53"/>
      <c r="MWZ51" s="53"/>
      <c r="MXA51" s="53"/>
      <c r="MXB51" s="53"/>
      <c r="MXC51" s="53"/>
      <c r="MXD51" s="53"/>
      <c r="MXE51" s="53"/>
      <c r="MXF51" s="53"/>
      <c r="MXG51" s="53"/>
      <c r="MXH51" s="53"/>
      <c r="MXI51" s="53"/>
      <c r="MXJ51" s="53"/>
      <c r="MXK51" s="53"/>
      <c r="MXL51" s="53"/>
      <c r="MXM51" s="53"/>
      <c r="MXN51" s="53"/>
      <c r="MXO51" s="53"/>
      <c r="MXP51" s="53"/>
      <c r="MXQ51" s="53"/>
      <c r="MXR51" s="53"/>
      <c r="MXS51" s="53"/>
      <c r="MXT51" s="53"/>
      <c r="MXU51" s="53"/>
      <c r="MXV51" s="53"/>
      <c r="MXW51" s="53"/>
      <c r="MXX51" s="53"/>
      <c r="MXY51" s="53"/>
      <c r="MXZ51" s="53"/>
      <c r="MYA51" s="53"/>
      <c r="MYB51" s="53"/>
      <c r="MYC51" s="53"/>
      <c r="MYD51" s="53"/>
      <c r="MYE51" s="53"/>
      <c r="MYF51" s="53"/>
      <c r="MYG51" s="53"/>
      <c r="MYH51" s="53"/>
      <c r="MYI51" s="53"/>
      <c r="MYJ51" s="53"/>
      <c r="MYK51" s="53"/>
      <c r="MYL51" s="53"/>
      <c r="MYM51" s="53"/>
      <c r="MYN51" s="53"/>
      <c r="MYO51" s="53"/>
      <c r="MYP51" s="53"/>
      <c r="MYQ51" s="53"/>
      <c r="MYR51" s="53"/>
      <c r="MYS51" s="53"/>
      <c r="MYT51" s="53"/>
      <c r="MYU51" s="53"/>
      <c r="MYV51" s="53"/>
      <c r="MYW51" s="53"/>
      <c r="MYX51" s="53"/>
      <c r="MYY51" s="53"/>
      <c r="MYZ51" s="53"/>
      <c r="MZA51" s="53"/>
      <c r="MZB51" s="53"/>
      <c r="MZC51" s="53"/>
      <c r="MZD51" s="53"/>
      <c r="MZE51" s="53"/>
      <c r="MZF51" s="53"/>
      <c r="MZG51" s="53"/>
      <c r="MZH51" s="53"/>
      <c r="MZI51" s="53"/>
      <c r="MZJ51" s="53"/>
      <c r="MZK51" s="53"/>
      <c r="MZL51" s="53"/>
      <c r="MZM51" s="53"/>
      <c r="MZN51" s="53"/>
      <c r="MZO51" s="53"/>
      <c r="MZP51" s="53"/>
      <c r="MZQ51" s="53"/>
      <c r="MZR51" s="53"/>
      <c r="MZS51" s="53"/>
      <c r="MZT51" s="53"/>
      <c r="MZU51" s="53"/>
      <c r="MZV51" s="53"/>
      <c r="MZW51" s="53"/>
      <c r="MZX51" s="53"/>
      <c r="MZY51" s="53"/>
      <c r="MZZ51" s="53"/>
      <c r="NAA51" s="53"/>
      <c r="NAB51" s="53"/>
      <c r="NAC51" s="53"/>
      <c r="NAD51" s="53"/>
      <c r="NAE51" s="53"/>
      <c r="NAF51" s="53"/>
      <c r="NAG51" s="53"/>
      <c r="NAH51" s="53"/>
      <c r="NAI51" s="53"/>
      <c r="NAJ51" s="53"/>
      <c r="NAK51" s="53"/>
      <c r="NAL51" s="53"/>
      <c r="NAM51" s="53"/>
      <c r="NAN51" s="53"/>
      <c r="NAO51" s="53"/>
      <c r="NAP51" s="53"/>
      <c r="NAQ51" s="53"/>
      <c r="NAR51" s="53"/>
      <c r="NAS51" s="53"/>
      <c r="NAT51" s="53"/>
      <c r="NAU51" s="53"/>
      <c r="NAV51" s="53"/>
      <c r="NAW51" s="53"/>
      <c r="NAX51" s="53"/>
      <c r="NAY51" s="53"/>
      <c r="NAZ51" s="53"/>
      <c r="NBA51" s="53"/>
      <c r="NBB51" s="53"/>
      <c r="NBC51" s="53"/>
      <c r="NBD51" s="53"/>
      <c r="NBE51" s="53"/>
      <c r="NBF51" s="53"/>
      <c r="NBG51" s="53"/>
      <c r="NBH51" s="53"/>
      <c r="NBI51" s="53"/>
      <c r="NBJ51" s="53"/>
      <c r="NBK51" s="53"/>
      <c r="NBL51" s="53"/>
      <c r="NBM51" s="53"/>
      <c r="NBN51" s="53"/>
      <c r="NBO51" s="53"/>
      <c r="NBP51" s="53"/>
      <c r="NBQ51" s="53"/>
      <c r="NBR51" s="53"/>
      <c r="NBS51" s="53"/>
      <c r="NBT51" s="53"/>
      <c r="NBU51" s="53"/>
      <c r="NBV51" s="53"/>
      <c r="NBW51" s="53"/>
      <c r="NBX51" s="53"/>
      <c r="NBY51" s="53"/>
      <c r="NBZ51" s="53"/>
      <c r="NCA51" s="53"/>
      <c r="NCB51" s="53"/>
      <c r="NCC51" s="53"/>
      <c r="NCD51" s="53"/>
      <c r="NCE51" s="53"/>
      <c r="NCF51" s="53"/>
      <c r="NCG51" s="53"/>
      <c r="NCH51" s="53"/>
      <c r="NCI51" s="53"/>
      <c r="NCJ51" s="53"/>
      <c r="NCK51" s="53"/>
      <c r="NCL51" s="53"/>
      <c r="NCM51" s="53"/>
      <c r="NCN51" s="53"/>
      <c r="NCO51" s="53"/>
      <c r="NCP51" s="53"/>
      <c r="NCQ51" s="53"/>
      <c r="NCR51" s="53"/>
      <c r="NCS51" s="53"/>
      <c r="NCT51" s="53"/>
      <c r="NCU51" s="53"/>
      <c r="NCV51" s="53"/>
      <c r="NCW51" s="53"/>
      <c r="NCX51" s="53"/>
      <c r="NCY51" s="53"/>
      <c r="NCZ51" s="53"/>
      <c r="NDA51" s="53"/>
      <c r="NDB51" s="53"/>
      <c r="NDC51" s="53"/>
      <c r="NDD51" s="53"/>
      <c r="NDE51" s="53"/>
      <c r="NDF51" s="53"/>
      <c r="NDG51" s="53"/>
      <c r="NDH51" s="53"/>
      <c r="NDI51" s="53"/>
      <c r="NDJ51" s="53"/>
      <c r="NDK51" s="53"/>
      <c r="NDL51" s="53"/>
      <c r="NDM51" s="53"/>
      <c r="NDN51" s="53"/>
      <c r="NDO51" s="53"/>
      <c r="NDP51" s="53"/>
      <c r="NDQ51" s="53"/>
      <c r="NDR51" s="53"/>
      <c r="NDS51" s="53"/>
      <c r="NDT51" s="53"/>
      <c r="NDU51" s="53"/>
      <c r="NDV51" s="53"/>
      <c r="NDW51" s="53"/>
      <c r="NDX51" s="53"/>
      <c r="NDY51" s="53"/>
      <c r="NDZ51" s="53"/>
      <c r="NEA51" s="53"/>
      <c r="NEB51" s="53"/>
      <c r="NEC51" s="53"/>
      <c r="NED51" s="53"/>
      <c r="NEE51" s="53"/>
      <c r="NEF51" s="53"/>
      <c r="NEG51" s="53"/>
      <c r="NEH51" s="53"/>
      <c r="NEI51" s="53"/>
      <c r="NEJ51" s="53"/>
      <c r="NEK51" s="53"/>
      <c r="NEL51" s="53"/>
      <c r="NEM51" s="53"/>
      <c r="NEN51" s="53"/>
      <c r="NEO51" s="53"/>
      <c r="NEP51" s="53"/>
      <c r="NEQ51" s="53"/>
      <c r="NER51" s="53"/>
      <c r="NES51" s="53"/>
      <c r="NET51" s="53"/>
      <c r="NEU51" s="53"/>
      <c r="NEV51" s="53"/>
      <c r="NEW51" s="53"/>
      <c r="NEX51" s="53"/>
      <c r="NEY51" s="53"/>
      <c r="NEZ51" s="53"/>
      <c r="NFA51" s="53"/>
      <c r="NFB51" s="53"/>
      <c r="NFC51" s="53"/>
      <c r="NFD51" s="53"/>
      <c r="NFE51" s="53"/>
      <c r="NFF51" s="53"/>
      <c r="NFG51" s="53"/>
      <c r="NFH51" s="53"/>
      <c r="NFI51" s="53"/>
      <c r="NFJ51" s="53"/>
      <c r="NFK51" s="53"/>
      <c r="NFL51" s="53"/>
      <c r="NFM51" s="53"/>
      <c r="NFN51" s="53"/>
      <c r="NFO51" s="53"/>
      <c r="NFP51" s="53"/>
      <c r="NFQ51" s="53"/>
      <c r="NFR51" s="53"/>
      <c r="NFS51" s="53"/>
      <c r="NFT51" s="53"/>
      <c r="NFU51" s="53"/>
      <c r="NFV51" s="53"/>
      <c r="NFW51" s="53"/>
      <c r="NFX51" s="53"/>
      <c r="NFY51" s="53"/>
      <c r="NFZ51" s="53"/>
      <c r="NGA51" s="53"/>
      <c r="NGB51" s="53"/>
      <c r="NGC51" s="53"/>
      <c r="NGD51" s="53"/>
      <c r="NGE51" s="53"/>
      <c r="NGF51" s="53"/>
      <c r="NGG51" s="53"/>
      <c r="NGH51" s="53"/>
      <c r="NGI51" s="53"/>
      <c r="NGJ51" s="53"/>
      <c r="NGK51" s="53"/>
      <c r="NGL51" s="53"/>
      <c r="NGM51" s="53"/>
      <c r="NGN51" s="53"/>
      <c r="NGO51" s="53"/>
      <c r="NGP51" s="53"/>
      <c r="NGQ51" s="53"/>
      <c r="NGR51" s="53"/>
      <c r="NGS51" s="53"/>
      <c r="NGT51" s="53"/>
      <c r="NGU51" s="53"/>
      <c r="NGV51" s="53"/>
      <c r="NGW51" s="53"/>
      <c r="NGX51" s="53"/>
      <c r="NGY51" s="53"/>
      <c r="NGZ51" s="53"/>
      <c r="NHA51" s="53"/>
      <c r="NHB51" s="53"/>
      <c r="NHC51" s="53"/>
      <c r="NHD51" s="53"/>
      <c r="NHE51" s="53"/>
      <c r="NHF51" s="53"/>
      <c r="NHG51" s="53"/>
      <c r="NHH51" s="53"/>
      <c r="NHI51" s="53"/>
      <c r="NHJ51" s="53"/>
      <c r="NHK51" s="53"/>
      <c r="NHL51" s="53"/>
      <c r="NHM51" s="53"/>
      <c r="NHN51" s="53"/>
      <c r="NHO51" s="53"/>
      <c r="NHP51" s="53"/>
      <c r="NHQ51" s="53"/>
      <c r="NHR51" s="53"/>
      <c r="NHS51" s="53"/>
      <c r="NHT51" s="53"/>
      <c r="NHU51" s="53"/>
      <c r="NHV51" s="53"/>
      <c r="NHW51" s="53"/>
      <c r="NHX51" s="53"/>
      <c r="NHY51" s="53"/>
      <c r="NHZ51" s="53"/>
      <c r="NIA51" s="53"/>
      <c r="NIB51" s="53"/>
      <c r="NIC51" s="53"/>
      <c r="NID51" s="53"/>
      <c r="NIE51" s="53"/>
      <c r="NIF51" s="53"/>
      <c r="NIG51" s="53"/>
      <c r="NIH51" s="53"/>
      <c r="NII51" s="53"/>
      <c r="NIJ51" s="53"/>
      <c r="NIK51" s="53"/>
      <c r="NIL51" s="53"/>
      <c r="NIM51" s="53"/>
      <c r="NIN51" s="53"/>
      <c r="NIO51" s="53"/>
      <c r="NIP51" s="53"/>
      <c r="NIQ51" s="53"/>
      <c r="NIR51" s="53"/>
      <c r="NIS51" s="53"/>
      <c r="NIT51" s="53"/>
      <c r="NIU51" s="53"/>
      <c r="NIV51" s="53"/>
      <c r="NIW51" s="53"/>
      <c r="NIX51" s="53"/>
      <c r="NIY51" s="53"/>
      <c r="NIZ51" s="53"/>
      <c r="NJA51" s="53"/>
      <c r="NJB51" s="53"/>
      <c r="NJC51" s="53"/>
      <c r="NJD51" s="53"/>
      <c r="NJE51" s="53"/>
      <c r="NJF51" s="53"/>
      <c r="NJG51" s="53"/>
      <c r="NJH51" s="53"/>
      <c r="NJI51" s="53"/>
      <c r="NJJ51" s="53"/>
      <c r="NJK51" s="53"/>
      <c r="NJL51" s="53"/>
      <c r="NJM51" s="53"/>
      <c r="NJN51" s="53"/>
      <c r="NJO51" s="53"/>
      <c r="NJP51" s="53"/>
      <c r="NJQ51" s="53"/>
      <c r="NJR51" s="53"/>
      <c r="NJS51" s="53"/>
      <c r="NJT51" s="53"/>
      <c r="NJU51" s="53"/>
      <c r="NJV51" s="53"/>
      <c r="NJW51" s="53"/>
      <c r="NJX51" s="53"/>
      <c r="NJY51" s="53"/>
      <c r="NJZ51" s="53"/>
      <c r="NKA51" s="53"/>
      <c r="NKB51" s="53"/>
      <c r="NKC51" s="53"/>
      <c r="NKD51" s="53"/>
      <c r="NKE51" s="53"/>
      <c r="NKF51" s="53"/>
      <c r="NKG51" s="53"/>
      <c r="NKH51" s="53"/>
      <c r="NKI51" s="53"/>
      <c r="NKJ51" s="53"/>
      <c r="NKK51" s="53"/>
      <c r="NKL51" s="53"/>
      <c r="NKM51" s="53"/>
      <c r="NKN51" s="53"/>
      <c r="NKO51" s="53"/>
      <c r="NKP51" s="53"/>
      <c r="NKQ51" s="53"/>
      <c r="NKR51" s="53"/>
      <c r="NKS51" s="53"/>
      <c r="NKT51" s="53"/>
      <c r="NKU51" s="53"/>
      <c r="NKV51" s="53"/>
      <c r="NKW51" s="53"/>
      <c r="NKX51" s="53"/>
      <c r="NKY51" s="53"/>
      <c r="NKZ51" s="53"/>
      <c r="NLA51" s="53"/>
      <c r="NLB51" s="53"/>
      <c r="NLC51" s="53"/>
      <c r="NLD51" s="53"/>
      <c r="NLE51" s="53"/>
      <c r="NLF51" s="53"/>
      <c r="NLG51" s="53"/>
      <c r="NLH51" s="53"/>
      <c r="NLI51" s="53"/>
      <c r="NLJ51" s="53"/>
      <c r="NLK51" s="53"/>
      <c r="NLL51" s="53"/>
      <c r="NLM51" s="53"/>
      <c r="NLN51" s="53"/>
      <c r="NLO51" s="53"/>
      <c r="NLP51" s="53"/>
      <c r="NLQ51" s="53"/>
      <c r="NLR51" s="53"/>
      <c r="NLS51" s="53"/>
      <c r="NLT51" s="53"/>
      <c r="NLU51" s="53"/>
      <c r="NLV51" s="53"/>
      <c r="NLW51" s="53"/>
      <c r="NLX51" s="53"/>
      <c r="NLY51" s="53"/>
      <c r="NLZ51" s="53"/>
      <c r="NMA51" s="53"/>
      <c r="NMB51" s="53"/>
      <c r="NMC51" s="53"/>
      <c r="NMD51" s="53"/>
      <c r="NME51" s="53"/>
      <c r="NMF51" s="53"/>
      <c r="NMG51" s="53"/>
      <c r="NMH51" s="53"/>
      <c r="NMI51" s="53"/>
      <c r="NMJ51" s="53"/>
      <c r="NMK51" s="53"/>
      <c r="NML51" s="53"/>
      <c r="NMM51" s="53"/>
      <c r="NMN51" s="53"/>
      <c r="NMO51" s="53"/>
      <c r="NMP51" s="53"/>
      <c r="NMQ51" s="53"/>
      <c r="NMR51" s="53"/>
      <c r="NMS51" s="53"/>
      <c r="NMT51" s="53"/>
      <c r="NMU51" s="53"/>
      <c r="NMV51" s="53"/>
      <c r="NMW51" s="53"/>
      <c r="NMX51" s="53"/>
      <c r="NMY51" s="53"/>
      <c r="NMZ51" s="53"/>
      <c r="NNA51" s="53"/>
      <c r="NNB51" s="53"/>
      <c r="NNC51" s="53"/>
      <c r="NND51" s="53"/>
      <c r="NNE51" s="53"/>
      <c r="NNF51" s="53"/>
      <c r="NNG51" s="53"/>
      <c r="NNH51" s="53"/>
      <c r="NNI51" s="53"/>
      <c r="NNJ51" s="53"/>
      <c r="NNK51" s="53"/>
      <c r="NNL51" s="53"/>
      <c r="NNM51" s="53"/>
      <c r="NNN51" s="53"/>
      <c r="NNO51" s="53"/>
      <c r="NNP51" s="53"/>
      <c r="NNQ51" s="53"/>
      <c r="NNR51" s="53"/>
      <c r="NNS51" s="53"/>
      <c r="NNT51" s="53"/>
      <c r="NNU51" s="53"/>
      <c r="NNV51" s="53"/>
      <c r="NNW51" s="53"/>
      <c r="NNX51" s="53"/>
      <c r="NNY51" s="53"/>
      <c r="NNZ51" s="53"/>
      <c r="NOA51" s="53"/>
      <c r="NOB51" s="53"/>
      <c r="NOC51" s="53"/>
      <c r="NOD51" s="53"/>
      <c r="NOE51" s="53"/>
      <c r="NOF51" s="53"/>
      <c r="NOG51" s="53"/>
      <c r="NOH51" s="53"/>
      <c r="NOI51" s="53"/>
      <c r="NOJ51" s="53"/>
      <c r="NOK51" s="53"/>
      <c r="NOL51" s="53"/>
      <c r="NOM51" s="53"/>
      <c r="NON51" s="53"/>
      <c r="NOO51" s="53"/>
      <c r="NOP51" s="53"/>
      <c r="NOQ51" s="53"/>
      <c r="NOR51" s="53"/>
      <c r="NOS51" s="53"/>
      <c r="NOT51" s="53"/>
      <c r="NOU51" s="53"/>
      <c r="NOV51" s="53"/>
      <c r="NOW51" s="53"/>
      <c r="NOX51" s="53"/>
      <c r="NOY51" s="53"/>
      <c r="NOZ51" s="53"/>
      <c r="NPA51" s="53"/>
      <c r="NPB51" s="53"/>
      <c r="NPC51" s="53"/>
      <c r="NPD51" s="53"/>
      <c r="NPE51" s="53"/>
      <c r="NPF51" s="53"/>
      <c r="NPG51" s="53"/>
      <c r="NPH51" s="53"/>
      <c r="NPI51" s="53"/>
      <c r="NPJ51" s="53"/>
      <c r="NPK51" s="53"/>
      <c r="NPL51" s="53"/>
      <c r="NPM51" s="53"/>
      <c r="NPN51" s="53"/>
      <c r="NPO51" s="53"/>
      <c r="NPP51" s="53"/>
      <c r="NPQ51" s="53"/>
      <c r="NPR51" s="53"/>
      <c r="NPS51" s="53"/>
      <c r="NPT51" s="53"/>
      <c r="NPU51" s="53"/>
      <c r="NPV51" s="53"/>
      <c r="NPW51" s="53"/>
      <c r="NPX51" s="53"/>
      <c r="NPY51" s="53"/>
      <c r="NPZ51" s="53"/>
      <c r="NQA51" s="53"/>
      <c r="NQB51" s="53"/>
      <c r="NQC51" s="53"/>
      <c r="NQD51" s="53"/>
      <c r="NQE51" s="53"/>
      <c r="NQF51" s="53"/>
      <c r="NQG51" s="53"/>
      <c r="NQH51" s="53"/>
      <c r="NQI51" s="53"/>
      <c r="NQJ51" s="53"/>
      <c r="NQK51" s="53"/>
      <c r="NQL51" s="53"/>
      <c r="NQM51" s="53"/>
      <c r="NQN51" s="53"/>
      <c r="NQO51" s="53"/>
      <c r="NQP51" s="53"/>
      <c r="NQQ51" s="53"/>
      <c r="NQR51" s="53"/>
      <c r="NQS51" s="53"/>
      <c r="NQT51" s="53"/>
      <c r="NQU51" s="53"/>
      <c r="NQV51" s="53"/>
      <c r="NQW51" s="53"/>
      <c r="NQX51" s="53"/>
      <c r="NQY51" s="53"/>
      <c r="NQZ51" s="53"/>
      <c r="NRA51" s="53"/>
      <c r="NRB51" s="53"/>
      <c r="NRC51" s="53"/>
      <c r="NRD51" s="53"/>
      <c r="NRE51" s="53"/>
      <c r="NRF51" s="53"/>
      <c r="NRG51" s="53"/>
      <c r="NRH51" s="53"/>
      <c r="NRI51" s="53"/>
      <c r="NRJ51" s="53"/>
      <c r="NRK51" s="53"/>
      <c r="NRL51" s="53"/>
      <c r="NRM51" s="53"/>
      <c r="NRN51" s="53"/>
      <c r="NRO51" s="53"/>
      <c r="NRP51" s="53"/>
      <c r="NRQ51" s="53"/>
      <c r="NRR51" s="53"/>
      <c r="NRS51" s="53"/>
      <c r="NRT51" s="53"/>
      <c r="NRU51" s="53"/>
      <c r="NRV51" s="53"/>
      <c r="NRW51" s="53"/>
      <c r="NRX51" s="53"/>
      <c r="NRY51" s="53"/>
      <c r="NRZ51" s="53"/>
      <c r="NSA51" s="53"/>
      <c r="NSB51" s="53"/>
      <c r="NSC51" s="53"/>
      <c r="NSD51" s="53"/>
      <c r="NSE51" s="53"/>
      <c r="NSF51" s="53"/>
      <c r="NSG51" s="53"/>
      <c r="NSH51" s="53"/>
      <c r="NSI51" s="53"/>
      <c r="NSJ51" s="53"/>
      <c r="NSK51" s="53"/>
      <c r="NSL51" s="53"/>
      <c r="NSM51" s="53"/>
      <c r="NSN51" s="53"/>
      <c r="NSO51" s="53"/>
      <c r="NSP51" s="53"/>
      <c r="NSQ51" s="53"/>
      <c r="NSR51" s="53"/>
      <c r="NSS51" s="53"/>
      <c r="NST51" s="53"/>
      <c r="NSU51" s="53"/>
      <c r="NSV51" s="53"/>
      <c r="NSW51" s="53"/>
      <c r="NSX51" s="53"/>
      <c r="NSY51" s="53"/>
      <c r="NSZ51" s="53"/>
      <c r="NTA51" s="53"/>
      <c r="NTB51" s="53"/>
      <c r="NTC51" s="53"/>
      <c r="NTD51" s="53"/>
      <c r="NTE51" s="53"/>
      <c r="NTF51" s="53"/>
      <c r="NTG51" s="53"/>
      <c r="NTH51" s="53"/>
      <c r="NTI51" s="53"/>
      <c r="NTJ51" s="53"/>
      <c r="NTK51" s="53"/>
      <c r="NTL51" s="53"/>
      <c r="NTM51" s="53"/>
      <c r="NTN51" s="53"/>
      <c r="NTO51" s="53"/>
      <c r="NTP51" s="53"/>
      <c r="NTQ51" s="53"/>
      <c r="NTR51" s="53"/>
      <c r="NTS51" s="53"/>
      <c r="NTT51" s="53"/>
      <c r="NTU51" s="53"/>
      <c r="NTV51" s="53"/>
      <c r="NTW51" s="53"/>
      <c r="NTX51" s="53"/>
      <c r="NTY51" s="53"/>
      <c r="NTZ51" s="53"/>
      <c r="NUA51" s="53"/>
      <c r="NUB51" s="53"/>
      <c r="NUC51" s="53"/>
      <c r="NUD51" s="53"/>
      <c r="NUE51" s="53"/>
      <c r="NUF51" s="53"/>
      <c r="NUG51" s="53"/>
      <c r="NUH51" s="53"/>
      <c r="NUI51" s="53"/>
      <c r="NUJ51" s="53"/>
      <c r="NUK51" s="53"/>
      <c r="NUL51" s="53"/>
      <c r="NUM51" s="53"/>
      <c r="NUN51" s="53"/>
      <c r="NUO51" s="53"/>
      <c r="NUP51" s="53"/>
      <c r="NUQ51" s="53"/>
      <c r="NUR51" s="53"/>
      <c r="NUS51" s="53"/>
      <c r="NUT51" s="53"/>
      <c r="NUU51" s="53"/>
      <c r="NUV51" s="53"/>
      <c r="NUW51" s="53"/>
      <c r="NUX51" s="53"/>
      <c r="NUY51" s="53"/>
      <c r="NUZ51" s="53"/>
      <c r="NVA51" s="53"/>
      <c r="NVB51" s="53"/>
      <c r="NVC51" s="53"/>
      <c r="NVD51" s="53"/>
      <c r="NVE51" s="53"/>
      <c r="NVF51" s="53"/>
      <c r="NVG51" s="53"/>
      <c r="NVH51" s="53"/>
      <c r="NVI51" s="53"/>
      <c r="NVJ51" s="53"/>
      <c r="NVK51" s="53"/>
      <c r="NVL51" s="53"/>
      <c r="NVM51" s="53"/>
      <c r="NVN51" s="53"/>
      <c r="NVO51" s="53"/>
      <c r="NVP51" s="53"/>
      <c r="NVQ51" s="53"/>
      <c r="NVR51" s="53"/>
      <c r="NVS51" s="53"/>
      <c r="NVT51" s="53"/>
      <c r="NVU51" s="53"/>
      <c r="NVV51" s="53"/>
      <c r="NVW51" s="53"/>
      <c r="NVX51" s="53"/>
      <c r="NVY51" s="53"/>
      <c r="NVZ51" s="53"/>
      <c r="NWA51" s="53"/>
      <c r="NWB51" s="53"/>
      <c r="NWC51" s="53"/>
      <c r="NWD51" s="53"/>
      <c r="NWE51" s="53"/>
      <c r="NWF51" s="53"/>
      <c r="NWG51" s="53"/>
      <c r="NWH51" s="53"/>
      <c r="NWI51" s="53"/>
      <c r="NWJ51" s="53"/>
      <c r="NWK51" s="53"/>
      <c r="NWL51" s="53"/>
      <c r="NWM51" s="53"/>
      <c r="NWN51" s="53"/>
      <c r="NWO51" s="53"/>
      <c r="NWP51" s="53"/>
      <c r="NWQ51" s="53"/>
      <c r="NWR51" s="53"/>
      <c r="NWS51" s="53"/>
      <c r="NWT51" s="53"/>
      <c r="NWU51" s="53"/>
      <c r="NWV51" s="53"/>
      <c r="NWW51" s="53"/>
      <c r="NWX51" s="53"/>
      <c r="NWY51" s="53"/>
      <c r="NWZ51" s="53"/>
      <c r="NXA51" s="53"/>
      <c r="NXB51" s="53"/>
      <c r="NXC51" s="53"/>
      <c r="NXD51" s="53"/>
      <c r="NXE51" s="53"/>
      <c r="NXF51" s="53"/>
      <c r="NXG51" s="53"/>
      <c r="NXH51" s="53"/>
      <c r="NXI51" s="53"/>
      <c r="NXJ51" s="53"/>
      <c r="NXK51" s="53"/>
      <c r="NXL51" s="53"/>
      <c r="NXM51" s="53"/>
      <c r="NXN51" s="53"/>
      <c r="NXO51" s="53"/>
      <c r="NXP51" s="53"/>
      <c r="NXQ51" s="53"/>
      <c r="NXR51" s="53"/>
      <c r="NXS51" s="53"/>
      <c r="NXT51" s="53"/>
      <c r="NXU51" s="53"/>
      <c r="NXV51" s="53"/>
      <c r="NXW51" s="53"/>
      <c r="NXX51" s="53"/>
      <c r="NXY51" s="53"/>
      <c r="NXZ51" s="53"/>
      <c r="NYA51" s="53"/>
      <c r="NYB51" s="53"/>
      <c r="NYC51" s="53"/>
      <c r="NYD51" s="53"/>
      <c r="NYE51" s="53"/>
      <c r="NYF51" s="53"/>
      <c r="NYG51" s="53"/>
      <c r="NYH51" s="53"/>
      <c r="NYI51" s="53"/>
      <c r="NYJ51" s="53"/>
      <c r="NYK51" s="53"/>
      <c r="NYL51" s="53"/>
      <c r="NYM51" s="53"/>
      <c r="NYN51" s="53"/>
      <c r="NYO51" s="53"/>
      <c r="NYP51" s="53"/>
      <c r="NYQ51" s="53"/>
      <c r="NYR51" s="53"/>
      <c r="NYS51" s="53"/>
      <c r="NYT51" s="53"/>
      <c r="NYU51" s="53"/>
      <c r="NYV51" s="53"/>
      <c r="NYW51" s="53"/>
      <c r="NYX51" s="53"/>
      <c r="NYY51" s="53"/>
      <c r="NYZ51" s="53"/>
      <c r="NZA51" s="53"/>
      <c r="NZB51" s="53"/>
      <c r="NZC51" s="53"/>
      <c r="NZD51" s="53"/>
      <c r="NZE51" s="53"/>
      <c r="NZF51" s="53"/>
      <c r="NZG51" s="53"/>
      <c r="NZH51" s="53"/>
      <c r="NZI51" s="53"/>
      <c r="NZJ51" s="53"/>
      <c r="NZK51" s="53"/>
      <c r="NZL51" s="53"/>
      <c r="NZM51" s="53"/>
      <c r="NZN51" s="53"/>
      <c r="NZO51" s="53"/>
      <c r="NZP51" s="53"/>
      <c r="NZQ51" s="53"/>
      <c r="NZR51" s="53"/>
      <c r="NZS51" s="53"/>
      <c r="NZT51" s="53"/>
      <c r="NZU51" s="53"/>
      <c r="NZV51" s="53"/>
      <c r="NZW51" s="53"/>
      <c r="NZX51" s="53"/>
      <c r="NZY51" s="53"/>
      <c r="NZZ51" s="53"/>
      <c r="OAA51" s="53"/>
      <c r="OAB51" s="53"/>
      <c r="OAC51" s="53"/>
      <c r="OAD51" s="53"/>
      <c r="OAE51" s="53"/>
      <c r="OAF51" s="53"/>
      <c r="OAG51" s="53"/>
      <c r="OAH51" s="53"/>
      <c r="OAI51" s="53"/>
      <c r="OAJ51" s="53"/>
      <c r="OAK51" s="53"/>
      <c r="OAL51" s="53"/>
      <c r="OAM51" s="53"/>
      <c r="OAN51" s="53"/>
      <c r="OAO51" s="53"/>
      <c r="OAP51" s="53"/>
      <c r="OAQ51" s="53"/>
      <c r="OAR51" s="53"/>
      <c r="OAS51" s="53"/>
      <c r="OAT51" s="53"/>
      <c r="OAU51" s="53"/>
      <c r="OAV51" s="53"/>
      <c r="OAW51" s="53"/>
      <c r="OAX51" s="53"/>
      <c r="OAY51" s="53"/>
      <c r="OAZ51" s="53"/>
      <c r="OBA51" s="53"/>
      <c r="OBB51" s="53"/>
      <c r="OBC51" s="53"/>
      <c r="OBD51" s="53"/>
      <c r="OBE51" s="53"/>
      <c r="OBF51" s="53"/>
      <c r="OBG51" s="53"/>
      <c r="OBH51" s="53"/>
      <c r="OBI51" s="53"/>
      <c r="OBJ51" s="53"/>
      <c r="OBK51" s="53"/>
      <c r="OBL51" s="53"/>
      <c r="OBM51" s="53"/>
      <c r="OBN51" s="53"/>
      <c r="OBO51" s="53"/>
      <c r="OBP51" s="53"/>
      <c r="OBQ51" s="53"/>
      <c r="OBR51" s="53"/>
      <c r="OBS51" s="53"/>
      <c r="OBT51" s="53"/>
      <c r="OBU51" s="53"/>
      <c r="OBV51" s="53"/>
      <c r="OBW51" s="53"/>
      <c r="OBX51" s="53"/>
      <c r="OBY51" s="53"/>
      <c r="OBZ51" s="53"/>
      <c r="OCA51" s="53"/>
      <c r="OCB51" s="53"/>
      <c r="OCC51" s="53"/>
      <c r="OCD51" s="53"/>
      <c r="OCE51" s="53"/>
      <c r="OCF51" s="53"/>
      <c r="OCG51" s="53"/>
      <c r="OCH51" s="53"/>
      <c r="OCI51" s="53"/>
      <c r="OCJ51" s="53"/>
      <c r="OCK51" s="53"/>
      <c r="OCL51" s="53"/>
      <c r="OCM51" s="53"/>
      <c r="OCN51" s="53"/>
      <c r="OCO51" s="53"/>
      <c r="OCP51" s="53"/>
      <c r="OCQ51" s="53"/>
      <c r="OCR51" s="53"/>
      <c r="OCS51" s="53"/>
      <c r="OCT51" s="53"/>
      <c r="OCU51" s="53"/>
      <c r="OCV51" s="53"/>
      <c r="OCW51" s="53"/>
      <c r="OCX51" s="53"/>
      <c r="OCY51" s="53"/>
      <c r="OCZ51" s="53"/>
      <c r="ODA51" s="53"/>
      <c r="ODB51" s="53"/>
      <c r="ODC51" s="53"/>
      <c r="ODD51" s="53"/>
      <c r="ODE51" s="53"/>
      <c r="ODF51" s="53"/>
      <c r="ODG51" s="53"/>
      <c r="ODH51" s="53"/>
      <c r="ODI51" s="53"/>
      <c r="ODJ51" s="53"/>
      <c r="ODK51" s="53"/>
      <c r="ODL51" s="53"/>
      <c r="ODM51" s="53"/>
      <c r="ODN51" s="53"/>
      <c r="ODO51" s="53"/>
      <c r="ODP51" s="53"/>
      <c r="ODQ51" s="53"/>
      <c r="ODR51" s="53"/>
      <c r="ODS51" s="53"/>
      <c r="ODT51" s="53"/>
      <c r="ODU51" s="53"/>
      <c r="ODV51" s="53"/>
      <c r="ODW51" s="53"/>
      <c r="ODX51" s="53"/>
      <c r="ODY51" s="53"/>
      <c r="ODZ51" s="53"/>
      <c r="OEA51" s="53"/>
      <c r="OEB51" s="53"/>
      <c r="OEC51" s="53"/>
      <c r="OED51" s="53"/>
      <c r="OEE51" s="53"/>
      <c r="OEF51" s="53"/>
      <c r="OEG51" s="53"/>
      <c r="OEH51" s="53"/>
      <c r="OEI51" s="53"/>
      <c r="OEJ51" s="53"/>
      <c r="OEK51" s="53"/>
      <c r="OEL51" s="53"/>
      <c r="OEM51" s="53"/>
      <c r="OEN51" s="53"/>
      <c r="OEO51" s="53"/>
      <c r="OEP51" s="53"/>
      <c r="OEQ51" s="53"/>
      <c r="OER51" s="53"/>
      <c r="OES51" s="53"/>
      <c r="OET51" s="53"/>
      <c r="OEU51" s="53"/>
      <c r="OEV51" s="53"/>
      <c r="OEW51" s="53"/>
      <c r="OEX51" s="53"/>
      <c r="OEY51" s="53"/>
      <c r="OEZ51" s="53"/>
      <c r="OFA51" s="53"/>
      <c r="OFB51" s="53"/>
      <c r="OFC51" s="53"/>
      <c r="OFD51" s="53"/>
      <c r="OFE51" s="53"/>
      <c r="OFF51" s="53"/>
      <c r="OFG51" s="53"/>
      <c r="OFH51" s="53"/>
      <c r="OFI51" s="53"/>
      <c r="OFJ51" s="53"/>
      <c r="OFK51" s="53"/>
      <c r="OFL51" s="53"/>
      <c r="OFM51" s="53"/>
      <c r="OFN51" s="53"/>
      <c r="OFO51" s="53"/>
      <c r="OFP51" s="53"/>
      <c r="OFQ51" s="53"/>
      <c r="OFR51" s="53"/>
      <c r="OFS51" s="53"/>
      <c r="OFT51" s="53"/>
      <c r="OFU51" s="53"/>
      <c r="OFV51" s="53"/>
      <c r="OFW51" s="53"/>
      <c r="OFX51" s="53"/>
      <c r="OFY51" s="53"/>
      <c r="OFZ51" s="53"/>
      <c r="OGA51" s="53"/>
      <c r="OGB51" s="53"/>
      <c r="OGC51" s="53"/>
      <c r="OGD51" s="53"/>
      <c r="OGE51" s="53"/>
      <c r="OGF51" s="53"/>
      <c r="OGG51" s="53"/>
      <c r="OGH51" s="53"/>
      <c r="OGI51" s="53"/>
      <c r="OGJ51" s="53"/>
      <c r="OGK51" s="53"/>
      <c r="OGL51" s="53"/>
      <c r="OGM51" s="53"/>
      <c r="OGN51" s="53"/>
      <c r="OGO51" s="53"/>
      <c r="OGP51" s="53"/>
      <c r="OGQ51" s="53"/>
      <c r="OGR51" s="53"/>
      <c r="OGS51" s="53"/>
      <c r="OGT51" s="53"/>
      <c r="OGU51" s="53"/>
      <c r="OGV51" s="53"/>
      <c r="OGW51" s="53"/>
      <c r="OGX51" s="53"/>
      <c r="OGY51" s="53"/>
      <c r="OGZ51" s="53"/>
      <c r="OHA51" s="53"/>
      <c r="OHB51" s="53"/>
      <c r="OHC51" s="53"/>
      <c r="OHD51" s="53"/>
      <c r="OHE51" s="53"/>
      <c r="OHF51" s="53"/>
      <c r="OHG51" s="53"/>
      <c r="OHH51" s="53"/>
      <c r="OHI51" s="53"/>
      <c r="OHJ51" s="53"/>
      <c r="OHK51" s="53"/>
      <c r="OHL51" s="53"/>
      <c r="OHM51" s="53"/>
      <c r="OHN51" s="53"/>
      <c r="OHO51" s="53"/>
      <c r="OHP51" s="53"/>
      <c r="OHQ51" s="53"/>
      <c r="OHR51" s="53"/>
      <c r="OHS51" s="53"/>
      <c r="OHT51" s="53"/>
      <c r="OHU51" s="53"/>
      <c r="OHV51" s="53"/>
      <c r="OHW51" s="53"/>
      <c r="OHX51" s="53"/>
      <c r="OHY51" s="53"/>
      <c r="OHZ51" s="53"/>
      <c r="OIA51" s="53"/>
      <c r="OIB51" s="53"/>
      <c r="OIC51" s="53"/>
      <c r="OID51" s="53"/>
      <c r="OIE51" s="53"/>
      <c r="OIF51" s="53"/>
      <c r="OIG51" s="53"/>
      <c r="OIH51" s="53"/>
      <c r="OII51" s="53"/>
      <c r="OIJ51" s="53"/>
      <c r="OIK51" s="53"/>
      <c r="OIL51" s="53"/>
      <c r="OIM51" s="53"/>
      <c r="OIN51" s="53"/>
      <c r="OIO51" s="53"/>
      <c r="OIP51" s="53"/>
      <c r="OIQ51" s="53"/>
      <c r="OIR51" s="53"/>
      <c r="OIS51" s="53"/>
      <c r="OIT51" s="53"/>
      <c r="OIU51" s="53"/>
      <c r="OIV51" s="53"/>
      <c r="OIW51" s="53"/>
      <c r="OIX51" s="53"/>
      <c r="OIY51" s="53"/>
      <c r="OIZ51" s="53"/>
      <c r="OJA51" s="53"/>
      <c r="OJB51" s="53"/>
      <c r="OJC51" s="53"/>
      <c r="OJD51" s="53"/>
      <c r="OJE51" s="53"/>
      <c r="OJF51" s="53"/>
      <c r="OJG51" s="53"/>
      <c r="OJH51" s="53"/>
      <c r="OJI51" s="53"/>
      <c r="OJJ51" s="53"/>
      <c r="OJK51" s="53"/>
      <c r="OJL51" s="53"/>
      <c r="OJM51" s="53"/>
      <c r="OJN51" s="53"/>
      <c r="OJO51" s="53"/>
      <c r="OJP51" s="53"/>
      <c r="OJQ51" s="53"/>
      <c r="OJR51" s="53"/>
      <c r="OJS51" s="53"/>
      <c r="OJT51" s="53"/>
      <c r="OJU51" s="53"/>
      <c r="OJV51" s="53"/>
      <c r="OJW51" s="53"/>
      <c r="OJX51" s="53"/>
      <c r="OJY51" s="53"/>
      <c r="OJZ51" s="53"/>
      <c r="OKA51" s="53"/>
      <c r="OKB51" s="53"/>
      <c r="OKC51" s="53"/>
      <c r="OKD51" s="53"/>
      <c r="OKE51" s="53"/>
      <c r="OKF51" s="53"/>
      <c r="OKG51" s="53"/>
      <c r="OKH51" s="53"/>
      <c r="OKI51" s="53"/>
      <c r="OKJ51" s="53"/>
      <c r="OKK51" s="53"/>
      <c r="OKL51" s="53"/>
      <c r="OKM51" s="53"/>
      <c r="OKN51" s="53"/>
      <c r="OKO51" s="53"/>
      <c r="OKP51" s="53"/>
      <c r="OKQ51" s="53"/>
      <c r="OKR51" s="53"/>
      <c r="OKS51" s="53"/>
      <c r="OKT51" s="53"/>
      <c r="OKU51" s="53"/>
      <c r="OKV51" s="53"/>
      <c r="OKW51" s="53"/>
      <c r="OKX51" s="53"/>
      <c r="OKY51" s="53"/>
      <c r="OKZ51" s="53"/>
      <c r="OLA51" s="53"/>
      <c r="OLB51" s="53"/>
      <c r="OLC51" s="53"/>
      <c r="OLD51" s="53"/>
      <c r="OLE51" s="53"/>
      <c r="OLF51" s="53"/>
      <c r="OLG51" s="53"/>
      <c r="OLH51" s="53"/>
      <c r="OLI51" s="53"/>
      <c r="OLJ51" s="53"/>
      <c r="OLK51" s="53"/>
      <c r="OLL51" s="53"/>
      <c r="OLM51" s="53"/>
      <c r="OLN51" s="53"/>
      <c r="OLO51" s="53"/>
      <c r="OLP51" s="53"/>
      <c r="OLQ51" s="53"/>
      <c r="OLR51" s="53"/>
      <c r="OLS51" s="53"/>
      <c r="OLT51" s="53"/>
      <c r="OLU51" s="53"/>
      <c r="OLV51" s="53"/>
      <c r="OLW51" s="53"/>
      <c r="OLX51" s="53"/>
      <c r="OLY51" s="53"/>
      <c r="OLZ51" s="53"/>
      <c r="OMA51" s="53"/>
      <c r="OMB51" s="53"/>
      <c r="OMC51" s="53"/>
      <c r="OMD51" s="53"/>
      <c r="OME51" s="53"/>
      <c r="OMF51" s="53"/>
      <c r="OMG51" s="53"/>
      <c r="OMH51" s="53"/>
      <c r="OMI51" s="53"/>
      <c r="OMJ51" s="53"/>
      <c r="OMK51" s="53"/>
      <c r="OML51" s="53"/>
      <c r="OMM51" s="53"/>
      <c r="OMN51" s="53"/>
      <c r="OMO51" s="53"/>
      <c r="OMP51" s="53"/>
      <c r="OMQ51" s="53"/>
      <c r="OMR51" s="53"/>
      <c r="OMS51" s="53"/>
      <c r="OMT51" s="53"/>
      <c r="OMU51" s="53"/>
      <c r="OMV51" s="53"/>
      <c r="OMW51" s="53"/>
      <c r="OMX51" s="53"/>
      <c r="OMY51" s="53"/>
      <c r="OMZ51" s="53"/>
      <c r="ONA51" s="53"/>
      <c r="ONB51" s="53"/>
      <c r="ONC51" s="53"/>
      <c r="OND51" s="53"/>
      <c r="ONE51" s="53"/>
      <c r="ONF51" s="53"/>
      <c r="ONG51" s="53"/>
      <c r="ONH51" s="53"/>
      <c r="ONI51" s="53"/>
      <c r="ONJ51" s="53"/>
      <c r="ONK51" s="53"/>
      <c r="ONL51" s="53"/>
      <c r="ONM51" s="53"/>
      <c r="ONN51" s="53"/>
      <c r="ONO51" s="53"/>
      <c r="ONP51" s="53"/>
      <c r="ONQ51" s="53"/>
      <c r="ONR51" s="53"/>
      <c r="ONS51" s="53"/>
      <c r="ONT51" s="53"/>
      <c r="ONU51" s="53"/>
      <c r="ONV51" s="53"/>
      <c r="ONW51" s="53"/>
      <c r="ONX51" s="53"/>
      <c r="ONY51" s="53"/>
      <c r="ONZ51" s="53"/>
      <c r="OOA51" s="53"/>
      <c r="OOB51" s="53"/>
      <c r="OOC51" s="53"/>
      <c r="OOD51" s="53"/>
      <c r="OOE51" s="53"/>
      <c r="OOF51" s="53"/>
      <c r="OOG51" s="53"/>
      <c r="OOH51" s="53"/>
      <c r="OOI51" s="53"/>
      <c r="OOJ51" s="53"/>
      <c r="OOK51" s="53"/>
      <c r="OOL51" s="53"/>
      <c r="OOM51" s="53"/>
      <c r="OON51" s="53"/>
      <c r="OOO51" s="53"/>
      <c r="OOP51" s="53"/>
      <c r="OOQ51" s="53"/>
      <c r="OOR51" s="53"/>
      <c r="OOS51" s="53"/>
      <c r="OOT51" s="53"/>
      <c r="OOU51" s="53"/>
      <c r="OOV51" s="53"/>
      <c r="OOW51" s="53"/>
      <c r="OOX51" s="53"/>
      <c r="OOY51" s="53"/>
      <c r="OOZ51" s="53"/>
      <c r="OPA51" s="53"/>
      <c r="OPB51" s="53"/>
      <c r="OPC51" s="53"/>
      <c r="OPD51" s="53"/>
      <c r="OPE51" s="53"/>
      <c r="OPF51" s="53"/>
      <c r="OPG51" s="53"/>
      <c r="OPH51" s="53"/>
      <c r="OPI51" s="53"/>
      <c r="OPJ51" s="53"/>
      <c r="OPK51" s="53"/>
      <c r="OPL51" s="53"/>
      <c r="OPM51" s="53"/>
      <c r="OPN51" s="53"/>
      <c r="OPO51" s="53"/>
      <c r="OPP51" s="53"/>
      <c r="OPQ51" s="53"/>
      <c r="OPR51" s="53"/>
      <c r="OPS51" s="53"/>
      <c r="OPT51" s="53"/>
      <c r="OPU51" s="53"/>
      <c r="OPV51" s="53"/>
      <c r="OPW51" s="53"/>
      <c r="OPX51" s="53"/>
      <c r="OPY51" s="53"/>
      <c r="OPZ51" s="53"/>
      <c r="OQA51" s="53"/>
      <c r="OQB51" s="53"/>
      <c r="OQC51" s="53"/>
      <c r="OQD51" s="53"/>
      <c r="OQE51" s="53"/>
      <c r="OQF51" s="53"/>
      <c r="OQG51" s="53"/>
      <c r="OQH51" s="53"/>
      <c r="OQI51" s="53"/>
      <c r="OQJ51" s="53"/>
      <c r="OQK51" s="53"/>
      <c r="OQL51" s="53"/>
      <c r="OQM51" s="53"/>
      <c r="OQN51" s="53"/>
      <c r="OQO51" s="53"/>
      <c r="OQP51" s="53"/>
      <c r="OQQ51" s="53"/>
      <c r="OQR51" s="53"/>
      <c r="OQS51" s="53"/>
      <c r="OQT51" s="53"/>
      <c r="OQU51" s="53"/>
      <c r="OQV51" s="53"/>
      <c r="OQW51" s="53"/>
      <c r="OQX51" s="53"/>
      <c r="OQY51" s="53"/>
      <c r="OQZ51" s="53"/>
      <c r="ORA51" s="53"/>
      <c r="ORB51" s="53"/>
      <c r="ORC51" s="53"/>
      <c r="ORD51" s="53"/>
      <c r="ORE51" s="53"/>
      <c r="ORF51" s="53"/>
      <c r="ORG51" s="53"/>
      <c r="ORH51" s="53"/>
      <c r="ORI51" s="53"/>
      <c r="ORJ51" s="53"/>
      <c r="ORK51" s="53"/>
      <c r="ORL51" s="53"/>
      <c r="ORM51" s="53"/>
      <c r="ORN51" s="53"/>
      <c r="ORO51" s="53"/>
      <c r="ORP51" s="53"/>
      <c r="ORQ51" s="53"/>
      <c r="ORR51" s="53"/>
      <c r="ORS51" s="53"/>
      <c r="ORT51" s="53"/>
      <c r="ORU51" s="53"/>
      <c r="ORV51" s="53"/>
      <c r="ORW51" s="53"/>
      <c r="ORX51" s="53"/>
      <c r="ORY51" s="53"/>
      <c r="ORZ51" s="53"/>
      <c r="OSA51" s="53"/>
      <c r="OSB51" s="53"/>
      <c r="OSC51" s="53"/>
      <c r="OSD51" s="53"/>
      <c r="OSE51" s="53"/>
      <c r="OSF51" s="53"/>
      <c r="OSG51" s="53"/>
      <c r="OSH51" s="53"/>
      <c r="OSI51" s="53"/>
      <c r="OSJ51" s="53"/>
      <c r="OSK51" s="53"/>
      <c r="OSL51" s="53"/>
      <c r="OSM51" s="53"/>
      <c r="OSN51" s="53"/>
      <c r="OSO51" s="53"/>
      <c r="OSP51" s="53"/>
      <c r="OSQ51" s="53"/>
      <c r="OSR51" s="53"/>
      <c r="OSS51" s="53"/>
      <c r="OST51" s="53"/>
      <c r="OSU51" s="53"/>
      <c r="OSV51" s="53"/>
      <c r="OSW51" s="53"/>
      <c r="OSX51" s="53"/>
      <c r="OSY51" s="53"/>
      <c r="OSZ51" s="53"/>
      <c r="OTA51" s="53"/>
      <c r="OTB51" s="53"/>
      <c r="OTC51" s="53"/>
      <c r="OTD51" s="53"/>
      <c r="OTE51" s="53"/>
      <c r="OTF51" s="53"/>
      <c r="OTG51" s="53"/>
      <c r="OTH51" s="53"/>
      <c r="OTI51" s="53"/>
      <c r="OTJ51" s="53"/>
      <c r="OTK51" s="53"/>
      <c r="OTL51" s="53"/>
      <c r="OTM51" s="53"/>
      <c r="OTN51" s="53"/>
      <c r="OTO51" s="53"/>
      <c r="OTP51" s="53"/>
      <c r="OTQ51" s="53"/>
      <c r="OTR51" s="53"/>
      <c r="OTS51" s="53"/>
      <c r="OTT51" s="53"/>
      <c r="OTU51" s="53"/>
      <c r="OTV51" s="53"/>
      <c r="OTW51" s="53"/>
      <c r="OTX51" s="53"/>
      <c r="OTY51" s="53"/>
      <c r="OTZ51" s="53"/>
      <c r="OUA51" s="53"/>
      <c r="OUB51" s="53"/>
      <c r="OUC51" s="53"/>
      <c r="OUD51" s="53"/>
      <c r="OUE51" s="53"/>
      <c r="OUF51" s="53"/>
      <c r="OUG51" s="53"/>
      <c r="OUH51" s="53"/>
      <c r="OUI51" s="53"/>
      <c r="OUJ51" s="53"/>
      <c r="OUK51" s="53"/>
      <c r="OUL51" s="53"/>
      <c r="OUM51" s="53"/>
      <c r="OUN51" s="53"/>
      <c r="OUO51" s="53"/>
      <c r="OUP51" s="53"/>
      <c r="OUQ51" s="53"/>
      <c r="OUR51" s="53"/>
      <c r="OUS51" s="53"/>
      <c r="OUT51" s="53"/>
      <c r="OUU51" s="53"/>
      <c r="OUV51" s="53"/>
      <c r="OUW51" s="53"/>
      <c r="OUX51" s="53"/>
      <c r="OUY51" s="53"/>
      <c r="OUZ51" s="53"/>
      <c r="OVA51" s="53"/>
      <c r="OVB51" s="53"/>
      <c r="OVC51" s="53"/>
      <c r="OVD51" s="53"/>
      <c r="OVE51" s="53"/>
      <c r="OVF51" s="53"/>
      <c r="OVG51" s="53"/>
      <c r="OVH51" s="53"/>
      <c r="OVI51" s="53"/>
      <c r="OVJ51" s="53"/>
      <c r="OVK51" s="53"/>
      <c r="OVL51" s="53"/>
      <c r="OVM51" s="53"/>
      <c r="OVN51" s="53"/>
      <c r="OVO51" s="53"/>
      <c r="OVP51" s="53"/>
      <c r="OVQ51" s="53"/>
      <c r="OVR51" s="53"/>
      <c r="OVS51" s="53"/>
      <c r="OVT51" s="53"/>
      <c r="OVU51" s="53"/>
      <c r="OVV51" s="53"/>
      <c r="OVW51" s="53"/>
      <c r="OVX51" s="53"/>
      <c r="OVY51" s="53"/>
      <c r="OVZ51" s="53"/>
      <c r="OWA51" s="53"/>
      <c r="OWB51" s="53"/>
      <c r="OWC51" s="53"/>
      <c r="OWD51" s="53"/>
      <c r="OWE51" s="53"/>
      <c r="OWF51" s="53"/>
      <c r="OWG51" s="53"/>
      <c r="OWH51" s="53"/>
      <c r="OWI51" s="53"/>
      <c r="OWJ51" s="53"/>
      <c r="OWK51" s="53"/>
      <c r="OWL51" s="53"/>
      <c r="OWM51" s="53"/>
      <c r="OWN51" s="53"/>
      <c r="OWO51" s="53"/>
      <c r="OWP51" s="53"/>
      <c r="OWQ51" s="53"/>
      <c r="OWR51" s="53"/>
      <c r="OWS51" s="53"/>
      <c r="OWT51" s="53"/>
      <c r="OWU51" s="53"/>
      <c r="OWV51" s="53"/>
      <c r="OWW51" s="53"/>
      <c r="OWX51" s="53"/>
      <c r="OWY51" s="53"/>
      <c r="OWZ51" s="53"/>
      <c r="OXA51" s="53"/>
      <c r="OXB51" s="53"/>
      <c r="OXC51" s="53"/>
      <c r="OXD51" s="53"/>
      <c r="OXE51" s="53"/>
      <c r="OXF51" s="53"/>
      <c r="OXG51" s="53"/>
      <c r="OXH51" s="53"/>
      <c r="OXI51" s="53"/>
      <c r="OXJ51" s="53"/>
      <c r="OXK51" s="53"/>
      <c r="OXL51" s="53"/>
      <c r="OXM51" s="53"/>
      <c r="OXN51" s="53"/>
      <c r="OXO51" s="53"/>
      <c r="OXP51" s="53"/>
      <c r="OXQ51" s="53"/>
      <c r="OXR51" s="53"/>
      <c r="OXS51" s="53"/>
      <c r="OXT51" s="53"/>
      <c r="OXU51" s="53"/>
      <c r="OXV51" s="53"/>
      <c r="OXW51" s="53"/>
      <c r="OXX51" s="53"/>
      <c r="OXY51" s="53"/>
      <c r="OXZ51" s="53"/>
      <c r="OYA51" s="53"/>
      <c r="OYB51" s="53"/>
      <c r="OYC51" s="53"/>
      <c r="OYD51" s="53"/>
      <c r="OYE51" s="53"/>
      <c r="OYF51" s="53"/>
      <c r="OYG51" s="53"/>
      <c r="OYH51" s="53"/>
      <c r="OYI51" s="53"/>
      <c r="OYJ51" s="53"/>
      <c r="OYK51" s="53"/>
      <c r="OYL51" s="53"/>
      <c r="OYM51" s="53"/>
      <c r="OYN51" s="53"/>
      <c r="OYO51" s="53"/>
      <c r="OYP51" s="53"/>
      <c r="OYQ51" s="53"/>
      <c r="OYR51" s="53"/>
      <c r="OYS51" s="53"/>
      <c r="OYT51" s="53"/>
      <c r="OYU51" s="53"/>
      <c r="OYV51" s="53"/>
      <c r="OYW51" s="53"/>
      <c r="OYX51" s="53"/>
      <c r="OYY51" s="53"/>
      <c r="OYZ51" s="53"/>
      <c r="OZA51" s="53"/>
      <c r="OZB51" s="53"/>
      <c r="OZC51" s="53"/>
      <c r="OZD51" s="53"/>
      <c r="OZE51" s="53"/>
      <c r="OZF51" s="53"/>
      <c r="OZG51" s="53"/>
      <c r="OZH51" s="53"/>
      <c r="OZI51" s="53"/>
      <c r="OZJ51" s="53"/>
      <c r="OZK51" s="53"/>
      <c r="OZL51" s="53"/>
      <c r="OZM51" s="53"/>
      <c r="OZN51" s="53"/>
      <c r="OZO51" s="53"/>
      <c r="OZP51" s="53"/>
      <c r="OZQ51" s="53"/>
      <c r="OZR51" s="53"/>
      <c r="OZS51" s="53"/>
      <c r="OZT51" s="53"/>
      <c r="OZU51" s="53"/>
      <c r="OZV51" s="53"/>
      <c r="OZW51" s="53"/>
      <c r="OZX51" s="53"/>
      <c r="OZY51" s="53"/>
      <c r="OZZ51" s="53"/>
      <c r="PAA51" s="53"/>
      <c r="PAB51" s="53"/>
      <c r="PAC51" s="53"/>
      <c r="PAD51" s="53"/>
      <c r="PAE51" s="53"/>
      <c r="PAF51" s="53"/>
      <c r="PAG51" s="53"/>
      <c r="PAH51" s="53"/>
      <c r="PAI51" s="53"/>
      <c r="PAJ51" s="53"/>
      <c r="PAK51" s="53"/>
      <c r="PAL51" s="53"/>
      <c r="PAM51" s="53"/>
      <c r="PAN51" s="53"/>
      <c r="PAO51" s="53"/>
      <c r="PAP51" s="53"/>
      <c r="PAQ51" s="53"/>
      <c r="PAR51" s="53"/>
      <c r="PAS51" s="53"/>
      <c r="PAT51" s="53"/>
      <c r="PAU51" s="53"/>
      <c r="PAV51" s="53"/>
      <c r="PAW51" s="53"/>
      <c r="PAX51" s="53"/>
      <c r="PAY51" s="53"/>
      <c r="PAZ51" s="53"/>
      <c r="PBA51" s="53"/>
      <c r="PBB51" s="53"/>
      <c r="PBC51" s="53"/>
      <c r="PBD51" s="53"/>
      <c r="PBE51" s="53"/>
      <c r="PBF51" s="53"/>
      <c r="PBG51" s="53"/>
      <c r="PBH51" s="53"/>
      <c r="PBI51" s="53"/>
      <c r="PBJ51" s="53"/>
      <c r="PBK51" s="53"/>
      <c r="PBL51" s="53"/>
      <c r="PBM51" s="53"/>
      <c r="PBN51" s="53"/>
      <c r="PBO51" s="53"/>
      <c r="PBP51" s="53"/>
      <c r="PBQ51" s="53"/>
      <c r="PBR51" s="53"/>
      <c r="PBS51" s="53"/>
      <c r="PBT51" s="53"/>
      <c r="PBU51" s="53"/>
      <c r="PBV51" s="53"/>
      <c r="PBW51" s="53"/>
      <c r="PBX51" s="53"/>
      <c r="PBY51" s="53"/>
      <c r="PBZ51" s="53"/>
      <c r="PCA51" s="53"/>
      <c r="PCB51" s="53"/>
      <c r="PCC51" s="53"/>
      <c r="PCD51" s="53"/>
      <c r="PCE51" s="53"/>
      <c r="PCF51" s="53"/>
      <c r="PCG51" s="53"/>
      <c r="PCH51" s="53"/>
      <c r="PCI51" s="53"/>
      <c r="PCJ51" s="53"/>
      <c r="PCK51" s="53"/>
      <c r="PCL51" s="53"/>
      <c r="PCM51" s="53"/>
      <c r="PCN51" s="53"/>
      <c r="PCO51" s="53"/>
      <c r="PCP51" s="53"/>
      <c r="PCQ51" s="53"/>
      <c r="PCR51" s="53"/>
      <c r="PCS51" s="53"/>
      <c r="PCT51" s="53"/>
      <c r="PCU51" s="53"/>
      <c r="PCV51" s="53"/>
      <c r="PCW51" s="53"/>
      <c r="PCX51" s="53"/>
      <c r="PCY51" s="53"/>
      <c r="PCZ51" s="53"/>
      <c r="PDA51" s="53"/>
      <c r="PDB51" s="53"/>
      <c r="PDC51" s="53"/>
      <c r="PDD51" s="53"/>
      <c r="PDE51" s="53"/>
      <c r="PDF51" s="53"/>
      <c r="PDG51" s="53"/>
      <c r="PDH51" s="53"/>
      <c r="PDI51" s="53"/>
      <c r="PDJ51" s="53"/>
      <c r="PDK51" s="53"/>
      <c r="PDL51" s="53"/>
      <c r="PDM51" s="53"/>
      <c r="PDN51" s="53"/>
      <c r="PDO51" s="53"/>
      <c r="PDP51" s="53"/>
      <c r="PDQ51" s="53"/>
      <c r="PDR51" s="53"/>
      <c r="PDS51" s="53"/>
      <c r="PDT51" s="53"/>
      <c r="PDU51" s="53"/>
      <c r="PDV51" s="53"/>
      <c r="PDW51" s="53"/>
      <c r="PDX51" s="53"/>
      <c r="PDY51" s="53"/>
      <c r="PDZ51" s="53"/>
      <c r="PEA51" s="53"/>
      <c r="PEB51" s="53"/>
      <c r="PEC51" s="53"/>
      <c r="PED51" s="53"/>
      <c r="PEE51" s="53"/>
      <c r="PEF51" s="53"/>
      <c r="PEG51" s="53"/>
      <c r="PEH51" s="53"/>
      <c r="PEI51" s="53"/>
      <c r="PEJ51" s="53"/>
      <c r="PEK51" s="53"/>
      <c r="PEL51" s="53"/>
      <c r="PEM51" s="53"/>
      <c r="PEN51" s="53"/>
      <c r="PEO51" s="53"/>
      <c r="PEP51" s="53"/>
      <c r="PEQ51" s="53"/>
      <c r="PER51" s="53"/>
      <c r="PES51" s="53"/>
      <c r="PET51" s="53"/>
      <c r="PEU51" s="53"/>
      <c r="PEV51" s="53"/>
      <c r="PEW51" s="53"/>
      <c r="PEX51" s="53"/>
      <c r="PEY51" s="53"/>
      <c r="PEZ51" s="53"/>
      <c r="PFA51" s="53"/>
      <c r="PFB51" s="53"/>
      <c r="PFC51" s="53"/>
      <c r="PFD51" s="53"/>
      <c r="PFE51" s="53"/>
      <c r="PFF51" s="53"/>
      <c r="PFG51" s="53"/>
      <c r="PFH51" s="53"/>
      <c r="PFI51" s="53"/>
      <c r="PFJ51" s="53"/>
      <c r="PFK51" s="53"/>
      <c r="PFL51" s="53"/>
      <c r="PFM51" s="53"/>
      <c r="PFN51" s="53"/>
      <c r="PFO51" s="53"/>
      <c r="PFP51" s="53"/>
      <c r="PFQ51" s="53"/>
      <c r="PFR51" s="53"/>
      <c r="PFS51" s="53"/>
      <c r="PFT51" s="53"/>
      <c r="PFU51" s="53"/>
      <c r="PFV51" s="53"/>
      <c r="PFW51" s="53"/>
      <c r="PFX51" s="53"/>
      <c r="PFY51" s="53"/>
      <c r="PFZ51" s="53"/>
      <c r="PGA51" s="53"/>
      <c r="PGB51" s="53"/>
      <c r="PGC51" s="53"/>
      <c r="PGD51" s="53"/>
      <c r="PGE51" s="53"/>
      <c r="PGF51" s="53"/>
      <c r="PGG51" s="53"/>
      <c r="PGH51" s="53"/>
      <c r="PGI51" s="53"/>
      <c r="PGJ51" s="53"/>
      <c r="PGK51" s="53"/>
      <c r="PGL51" s="53"/>
      <c r="PGM51" s="53"/>
      <c r="PGN51" s="53"/>
      <c r="PGO51" s="53"/>
      <c r="PGP51" s="53"/>
      <c r="PGQ51" s="53"/>
      <c r="PGR51" s="53"/>
      <c r="PGS51" s="53"/>
      <c r="PGT51" s="53"/>
      <c r="PGU51" s="53"/>
      <c r="PGV51" s="53"/>
      <c r="PGW51" s="53"/>
      <c r="PGX51" s="53"/>
      <c r="PGY51" s="53"/>
      <c r="PGZ51" s="53"/>
      <c r="PHA51" s="53"/>
      <c r="PHB51" s="53"/>
      <c r="PHC51" s="53"/>
      <c r="PHD51" s="53"/>
      <c r="PHE51" s="53"/>
      <c r="PHF51" s="53"/>
      <c r="PHG51" s="53"/>
      <c r="PHH51" s="53"/>
      <c r="PHI51" s="53"/>
      <c r="PHJ51" s="53"/>
      <c r="PHK51" s="53"/>
      <c r="PHL51" s="53"/>
      <c r="PHM51" s="53"/>
      <c r="PHN51" s="53"/>
      <c r="PHO51" s="53"/>
      <c r="PHP51" s="53"/>
      <c r="PHQ51" s="53"/>
      <c r="PHR51" s="53"/>
      <c r="PHS51" s="53"/>
      <c r="PHT51" s="53"/>
      <c r="PHU51" s="53"/>
      <c r="PHV51" s="53"/>
      <c r="PHW51" s="53"/>
      <c r="PHX51" s="53"/>
      <c r="PHY51" s="53"/>
      <c r="PHZ51" s="53"/>
      <c r="PIA51" s="53"/>
      <c r="PIB51" s="53"/>
      <c r="PIC51" s="53"/>
      <c r="PID51" s="53"/>
      <c r="PIE51" s="53"/>
      <c r="PIF51" s="53"/>
      <c r="PIG51" s="53"/>
      <c r="PIH51" s="53"/>
      <c r="PII51" s="53"/>
      <c r="PIJ51" s="53"/>
      <c r="PIK51" s="53"/>
      <c r="PIL51" s="53"/>
      <c r="PIM51" s="53"/>
      <c r="PIN51" s="53"/>
      <c r="PIO51" s="53"/>
      <c r="PIP51" s="53"/>
      <c r="PIQ51" s="53"/>
      <c r="PIR51" s="53"/>
      <c r="PIS51" s="53"/>
      <c r="PIT51" s="53"/>
      <c r="PIU51" s="53"/>
      <c r="PIV51" s="53"/>
      <c r="PIW51" s="53"/>
      <c r="PIX51" s="53"/>
      <c r="PIY51" s="53"/>
      <c r="PIZ51" s="53"/>
      <c r="PJA51" s="53"/>
      <c r="PJB51" s="53"/>
      <c r="PJC51" s="53"/>
      <c r="PJD51" s="53"/>
      <c r="PJE51" s="53"/>
      <c r="PJF51" s="53"/>
      <c r="PJG51" s="53"/>
      <c r="PJH51" s="53"/>
      <c r="PJI51" s="53"/>
      <c r="PJJ51" s="53"/>
      <c r="PJK51" s="53"/>
      <c r="PJL51" s="53"/>
      <c r="PJM51" s="53"/>
      <c r="PJN51" s="53"/>
      <c r="PJO51" s="53"/>
      <c r="PJP51" s="53"/>
      <c r="PJQ51" s="53"/>
      <c r="PJR51" s="53"/>
      <c r="PJS51" s="53"/>
      <c r="PJT51" s="53"/>
      <c r="PJU51" s="53"/>
      <c r="PJV51" s="53"/>
      <c r="PJW51" s="53"/>
      <c r="PJX51" s="53"/>
      <c r="PJY51" s="53"/>
      <c r="PJZ51" s="53"/>
      <c r="PKA51" s="53"/>
      <c r="PKB51" s="53"/>
      <c r="PKC51" s="53"/>
      <c r="PKD51" s="53"/>
      <c r="PKE51" s="53"/>
      <c r="PKF51" s="53"/>
      <c r="PKG51" s="53"/>
      <c r="PKH51" s="53"/>
      <c r="PKI51" s="53"/>
      <c r="PKJ51" s="53"/>
      <c r="PKK51" s="53"/>
      <c r="PKL51" s="53"/>
      <c r="PKM51" s="53"/>
      <c r="PKN51" s="53"/>
      <c r="PKO51" s="53"/>
      <c r="PKP51" s="53"/>
      <c r="PKQ51" s="53"/>
      <c r="PKR51" s="53"/>
      <c r="PKS51" s="53"/>
      <c r="PKT51" s="53"/>
      <c r="PKU51" s="53"/>
      <c r="PKV51" s="53"/>
      <c r="PKW51" s="53"/>
      <c r="PKX51" s="53"/>
      <c r="PKY51" s="53"/>
      <c r="PKZ51" s="53"/>
      <c r="PLA51" s="53"/>
      <c r="PLB51" s="53"/>
      <c r="PLC51" s="53"/>
      <c r="PLD51" s="53"/>
      <c r="PLE51" s="53"/>
      <c r="PLF51" s="53"/>
      <c r="PLG51" s="53"/>
      <c r="PLH51" s="53"/>
      <c r="PLI51" s="53"/>
      <c r="PLJ51" s="53"/>
      <c r="PLK51" s="53"/>
      <c r="PLL51" s="53"/>
      <c r="PLM51" s="53"/>
      <c r="PLN51" s="53"/>
      <c r="PLO51" s="53"/>
      <c r="PLP51" s="53"/>
      <c r="PLQ51" s="53"/>
      <c r="PLR51" s="53"/>
      <c r="PLS51" s="53"/>
      <c r="PLT51" s="53"/>
      <c r="PLU51" s="53"/>
      <c r="PLV51" s="53"/>
      <c r="PLW51" s="53"/>
      <c r="PLX51" s="53"/>
      <c r="PLY51" s="53"/>
      <c r="PLZ51" s="53"/>
      <c r="PMA51" s="53"/>
      <c r="PMB51" s="53"/>
      <c r="PMC51" s="53"/>
      <c r="PMD51" s="53"/>
      <c r="PME51" s="53"/>
      <c r="PMF51" s="53"/>
      <c r="PMG51" s="53"/>
      <c r="PMH51" s="53"/>
      <c r="PMI51" s="53"/>
      <c r="PMJ51" s="53"/>
      <c r="PMK51" s="53"/>
      <c r="PML51" s="53"/>
      <c r="PMM51" s="53"/>
      <c r="PMN51" s="53"/>
      <c r="PMO51" s="53"/>
      <c r="PMP51" s="53"/>
      <c r="PMQ51" s="53"/>
      <c r="PMR51" s="53"/>
      <c r="PMS51" s="53"/>
      <c r="PMT51" s="53"/>
      <c r="PMU51" s="53"/>
      <c r="PMV51" s="53"/>
      <c r="PMW51" s="53"/>
      <c r="PMX51" s="53"/>
      <c r="PMY51" s="53"/>
      <c r="PMZ51" s="53"/>
      <c r="PNA51" s="53"/>
      <c r="PNB51" s="53"/>
      <c r="PNC51" s="53"/>
      <c r="PND51" s="53"/>
      <c r="PNE51" s="53"/>
      <c r="PNF51" s="53"/>
      <c r="PNG51" s="53"/>
      <c r="PNH51" s="53"/>
      <c r="PNI51" s="53"/>
      <c r="PNJ51" s="53"/>
      <c r="PNK51" s="53"/>
      <c r="PNL51" s="53"/>
      <c r="PNM51" s="53"/>
      <c r="PNN51" s="53"/>
      <c r="PNO51" s="53"/>
      <c r="PNP51" s="53"/>
      <c r="PNQ51" s="53"/>
      <c r="PNR51" s="53"/>
      <c r="PNS51" s="53"/>
      <c r="PNT51" s="53"/>
      <c r="PNU51" s="53"/>
      <c r="PNV51" s="53"/>
      <c r="PNW51" s="53"/>
      <c r="PNX51" s="53"/>
      <c r="PNY51" s="53"/>
      <c r="PNZ51" s="53"/>
      <c r="POA51" s="53"/>
      <c r="POB51" s="53"/>
      <c r="POC51" s="53"/>
      <c r="POD51" s="53"/>
      <c r="POE51" s="53"/>
      <c r="POF51" s="53"/>
      <c r="POG51" s="53"/>
      <c r="POH51" s="53"/>
      <c r="POI51" s="53"/>
      <c r="POJ51" s="53"/>
      <c r="POK51" s="53"/>
      <c r="POL51" s="53"/>
      <c r="POM51" s="53"/>
      <c r="PON51" s="53"/>
      <c r="POO51" s="53"/>
      <c r="POP51" s="53"/>
      <c r="POQ51" s="53"/>
      <c r="POR51" s="53"/>
      <c r="POS51" s="53"/>
      <c r="POT51" s="53"/>
      <c r="POU51" s="53"/>
      <c r="POV51" s="53"/>
      <c r="POW51" s="53"/>
      <c r="POX51" s="53"/>
      <c r="POY51" s="53"/>
      <c r="POZ51" s="53"/>
      <c r="PPA51" s="53"/>
      <c r="PPB51" s="53"/>
      <c r="PPC51" s="53"/>
      <c r="PPD51" s="53"/>
      <c r="PPE51" s="53"/>
      <c r="PPF51" s="53"/>
      <c r="PPG51" s="53"/>
      <c r="PPH51" s="53"/>
      <c r="PPI51" s="53"/>
      <c r="PPJ51" s="53"/>
      <c r="PPK51" s="53"/>
      <c r="PPL51" s="53"/>
      <c r="PPM51" s="53"/>
      <c r="PPN51" s="53"/>
      <c r="PPO51" s="53"/>
      <c r="PPP51" s="53"/>
      <c r="PPQ51" s="53"/>
      <c r="PPR51" s="53"/>
      <c r="PPS51" s="53"/>
      <c r="PPT51" s="53"/>
      <c r="PPU51" s="53"/>
      <c r="PPV51" s="53"/>
      <c r="PPW51" s="53"/>
      <c r="PPX51" s="53"/>
      <c r="PPY51" s="53"/>
      <c r="PPZ51" s="53"/>
      <c r="PQA51" s="53"/>
      <c r="PQB51" s="53"/>
      <c r="PQC51" s="53"/>
      <c r="PQD51" s="53"/>
      <c r="PQE51" s="53"/>
      <c r="PQF51" s="53"/>
      <c r="PQG51" s="53"/>
      <c r="PQH51" s="53"/>
      <c r="PQI51" s="53"/>
      <c r="PQJ51" s="53"/>
      <c r="PQK51" s="53"/>
      <c r="PQL51" s="53"/>
      <c r="PQM51" s="53"/>
      <c r="PQN51" s="53"/>
      <c r="PQO51" s="53"/>
      <c r="PQP51" s="53"/>
      <c r="PQQ51" s="53"/>
      <c r="PQR51" s="53"/>
      <c r="PQS51" s="53"/>
      <c r="PQT51" s="53"/>
      <c r="PQU51" s="53"/>
      <c r="PQV51" s="53"/>
      <c r="PQW51" s="53"/>
      <c r="PQX51" s="53"/>
      <c r="PQY51" s="53"/>
      <c r="PQZ51" s="53"/>
      <c r="PRA51" s="53"/>
      <c r="PRB51" s="53"/>
      <c r="PRC51" s="53"/>
      <c r="PRD51" s="53"/>
      <c r="PRE51" s="53"/>
      <c r="PRF51" s="53"/>
      <c r="PRG51" s="53"/>
      <c r="PRH51" s="53"/>
      <c r="PRI51" s="53"/>
      <c r="PRJ51" s="53"/>
      <c r="PRK51" s="53"/>
      <c r="PRL51" s="53"/>
      <c r="PRM51" s="53"/>
      <c r="PRN51" s="53"/>
      <c r="PRO51" s="53"/>
      <c r="PRP51" s="53"/>
      <c r="PRQ51" s="53"/>
      <c r="PRR51" s="53"/>
      <c r="PRS51" s="53"/>
      <c r="PRT51" s="53"/>
      <c r="PRU51" s="53"/>
      <c r="PRV51" s="53"/>
      <c r="PRW51" s="53"/>
      <c r="PRX51" s="53"/>
      <c r="PRY51" s="53"/>
      <c r="PRZ51" s="53"/>
      <c r="PSA51" s="53"/>
      <c r="PSB51" s="53"/>
      <c r="PSC51" s="53"/>
      <c r="PSD51" s="53"/>
      <c r="PSE51" s="53"/>
      <c r="PSF51" s="53"/>
      <c r="PSG51" s="53"/>
      <c r="PSH51" s="53"/>
      <c r="PSI51" s="53"/>
      <c r="PSJ51" s="53"/>
      <c r="PSK51" s="53"/>
      <c r="PSL51" s="53"/>
      <c r="PSM51" s="53"/>
      <c r="PSN51" s="53"/>
      <c r="PSO51" s="53"/>
      <c r="PSP51" s="53"/>
      <c r="PSQ51" s="53"/>
      <c r="PSR51" s="53"/>
      <c r="PSS51" s="53"/>
      <c r="PST51" s="53"/>
      <c r="PSU51" s="53"/>
      <c r="PSV51" s="53"/>
      <c r="PSW51" s="53"/>
      <c r="PSX51" s="53"/>
      <c r="PSY51" s="53"/>
      <c r="PSZ51" s="53"/>
      <c r="PTA51" s="53"/>
      <c r="PTB51" s="53"/>
      <c r="PTC51" s="53"/>
      <c r="PTD51" s="53"/>
      <c r="PTE51" s="53"/>
      <c r="PTF51" s="53"/>
      <c r="PTG51" s="53"/>
      <c r="PTH51" s="53"/>
      <c r="PTI51" s="53"/>
      <c r="PTJ51" s="53"/>
      <c r="PTK51" s="53"/>
      <c r="PTL51" s="53"/>
      <c r="PTM51" s="53"/>
      <c r="PTN51" s="53"/>
      <c r="PTO51" s="53"/>
      <c r="PTP51" s="53"/>
      <c r="PTQ51" s="53"/>
      <c r="PTR51" s="53"/>
      <c r="PTS51" s="53"/>
      <c r="PTT51" s="53"/>
      <c r="PTU51" s="53"/>
      <c r="PTV51" s="53"/>
      <c r="PTW51" s="53"/>
      <c r="PTX51" s="53"/>
      <c r="PTY51" s="53"/>
      <c r="PTZ51" s="53"/>
      <c r="PUA51" s="53"/>
      <c r="PUB51" s="53"/>
      <c r="PUC51" s="53"/>
      <c r="PUD51" s="53"/>
      <c r="PUE51" s="53"/>
      <c r="PUF51" s="53"/>
      <c r="PUG51" s="53"/>
      <c r="PUH51" s="53"/>
      <c r="PUI51" s="53"/>
      <c r="PUJ51" s="53"/>
      <c r="PUK51" s="53"/>
      <c r="PUL51" s="53"/>
      <c r="PUM51" s="53"/>
      <c r="PUN51" s="53"/>
      <c r="PUO51" s="53"/>
      <c r="PUP51" s="53"/>
      <c r="PUQ51" s="53"/>
      <c r="PUR51" s="53"/>
      <c r="PUS51" s="53"/>
      <c r="PUT51" s="53"/>
      <c r="PUU51" s="53"/>
      <c r="PUV51" s="53"/>
      <c r="PUW51" s="53"/>
      <c r="PUX51" s="53"/>
      <c r="PUY51" s="53"/>
      <c r="PUZ51" s="53"/>
      <c r="PVA51" s="53"/>
      <c r="PVB51" s="53"/>
      <c r="PVC51" s="53"/>
      <c r="PVD51" s="53"/>
      <c r="PVE51" s="53"/>
      <c r="PVF51" s="53"/>
      <c r="PVG51" s="53"/>
      <c r="PVH51" s="53"/>
      <c r="PVI51" s="53"/>
      <c r="PVJ51" s="53"/>
      <c r="PVK51" s="53"/>
      <c r="PVL51" s="53"/>
      <c r="PVM51" s="53"/>
      <c r="PVN51" s="53"/>
      <c r="PVO51" s="53"/>
      <c r="PVP51" s="53"/>
      <c r="PVQ51" s="53"/>
      <c r="PVR51" s="53"/>
      <c r="PVS51" s="53"/>
      <c r="PVT51" s="53"/>
      <c r="PVU51" s="53"/>
      <c r="PVV51" s="53"/>
      <c r="PVW51" s="53"/>
      <c r="PVX51" s="53"/>
      <c r="PVY51" s="53"/>
      <c r="PVZ51" s="53"/>
      <c r="PWA51" s="53"/>
      <c r="PWB51" s="53"/>
      <c r="PWC51" s="53"/>
      <c r="PWD51" s="53"/>
      <c r="PWE51" s="53"/>
      <c r="PWF51" s="53"/>
      <c r="PWG51" s="53"/>
      <c r="PWH51" s="53"/>
      <c r="PWI51" s="53"/>
      <c r="PWJ51" s="53"/>
      <c r="PWK51" s="53"/>
      <c r="PWL51" s="53"/>
      <c r="PWM51" s="53"/>
      <c r="PWN51" s="53"/>
      <c r="PWO51" s="53"/>
      <c r="PWP51" s="53"/>
      <c r="PWQ51" s="53"/>
      <c r="PWR51" s="53"/>
      <c r="PWS51" s="53"/>
      <c r="PWT51" s="53"/>
      <c r="PWU51" s="53"/>
      <c r="PWV51" s="53"/>
      <c r="PWW51" s="53"/>
      <c r="PWX51" s="53"/>
      <c r="PWY51" s="53"/>
      <c r="PWZ51" s="53"/>
      <c r="PXA51" s="53"/>
      <c r="PXB51" s="53"/>
      <c r="PXC51" s="53"/>
      <c r="PXD51" s="53"/>
      <c r="PXE51" s="53"/>
      <c r="PXF51" s="53"/>
      <c r="PXG51" s="53"/>
      <c r="PXH51" s="53"/>
      <c r="PXI51" s="53"/>
      <c r="PXJ51" s="53"/>
      <c r="PXK51" s="53"/>
      <c r="PXL51" s="53"/>
      <c r="PXM51" s="53"/>
      <c r="PXN51" s="53"/>
      <c r="PXO51" s="53"/>
      <c r="PXP51" s="53"/>
      <c r="PXQ51" s="53"/>
      <c r="PXR51" s="53"/>
      <c r="PXS51" s="53"/>
      <c r="PXT51" s="53"/>
      <c r="PXU51" s="53"/>
      <c r="PXV51" s="53"/>
      <c r="PXW51" s="53"/>
      <c r="PXX51" s="53"/>
      <c r="PXY51" s="53"/>
      <c r="PXZ51" s="53"/>
      <c r="PYA51" s="53"/>
      <c r="PYB51" s="53"/>
      <c r="PYC51" s="53"/>
      <c r="PYD51" s="53"/>
      <c r="PYE51" s="53"/>
      <c r="PYF51" s="53"/>
      <c r="PYG51" s="53"/>
      <c r="PYH51" s="53"/>
      <c r="PYI51" s="53"/>
      <c r="PYJ51" s="53"/>
      <c r="PYK51" s="53"/>
      <c r="PYL51" s="53"/>
      <c r="PYM51" s="53"/>
      <c r="PYN51" s="53"/>
      <c r="PYO51" s="53"/>
      <c r="PYP51" s="53"/>
      <c r="PYQ51" s="53"/>
      <c r="PYR51" s="53"/>
      <c r="PYS51" s="53"/>
      <c r="PYT51" s="53"/>
      <c r="PYU51" s="53"/>
      <c r="PYV51" s="53"/>
      <c r="PYW51" s="53"/>
      <c r="PYX51" s="53"/>
      <c r="PYY51" s="53"/>
      <c r="PYZ51" s="53"/>
      <c r="PZA51" s="53"/>
      <c r="PZB51" s="53"/>
      <c r="PZC51" s="53"/>
      <c r="PZD51" s="53"/>
      <c r="PZE51" s="53"/>
      <c r="PZF51" s="53"/>
      <c r="PZG51" s="53"/>
      <c r="PZH51" s="53"/>
      <c r="PZI51" s="53"/>
      <c r="PZJ51" s="53"/>
      <c r="PZK51" s="53"/>
      <c r="PZL51" s="53"/>
      <c r="PZM51" s="53"/>
      <c r="PZN51" s="53"/>
      <c r="PZO51" s="53"/>
      <c r="PZP51" s="53"/>
      <c r="PZQ51" s="53"/>
      <c r="PZR51" s="53"/>
      <c r="PZS51" s="53"/>
      <c r="PZT51" s="53"/>
      <c r="PZU51" s="53"/>
      <c r="PZV51" s="53"/>
      <c r="PZW51" s="53"/>
      <c r="PZX51" s="53"/>
      <c r="PZY51" s="53"/>
      <c r="PZZ51" s="53"/>
      <c r="QAA51" s="53"/>
      <c r="QAB51" s="53"/>
      <c r="QAC51" s="53"/>
      <c r="QAD51" s="53"/>
      <c r="QAE51" s="53"/>
      <c r="QAF51" s="53"/>
      <c r="QAG51" s="53"/>
      <c r="QAH51" s="53"/>
      <c r="QAI51" s="53"/>
      <c r="QAJ51" s="53"/>
      <c r="QAK51" s="53"/>
      <c r="QAL51" s="53"/>
      <c r="QAM51" s="53"/>
      <c r="QAN51" s="53"/>
      <c r="QAO51" s="53"/>
      <c r="QAP51" s="53"/>
      <c r="QAQ51" s="53"/>
      <c r="QAR51" s="53"/>
      <c r="QAS51" s="53"/>
      <c r="QAT51" s="53"/>
      <c r="QAU51" s="53"/>
      <c r="QAV51" s="53"/>
      <c r="QAW51" s="53"/>
      <c r="QAX51" s="53"/>
      <c r="QAY51" s="53"/>
      <c r="QAZ51" s="53"/>
      <c r="QBA51" s="53"/>
      <c r="QBB51" s="53"/>
      <c r="QBC51" s="53"/>
      <c r="QBD51" s="53"/>
      <c r="QBE51" s="53"/>
      <c r="QBF51" s="53"/>
      <c r="QBG51" s="53"/>
      <c r="QBH51" s="53"/>
      <c r="QBI51" s="53"/>
      <c r="QBJ51" s="53"/>
      <c r="QBK51" s="53"/>
      <c r="QBL51" s="53"/>
      <c r="QBM51" s="53"/>
      <c r="QBN51" s="53"/>
      <c r="QBO51" s="53"/>
      <c r="QBP51" s="53"/>
      <c r="QBQ51" s="53"/>
      <c r="QBR51" s="53"/>
      <c r="QBS51" s="53"/>
      <c r="QBT51" s="53"/>
      <c r="QBU51" s="53"/>
      <c r="QBV51" s="53"/>
      <c r="QBW51" s="53"/>
      <c r="QBX51" s="53"/>
      <c r="QBY51" s="53"/>
      <c r="QBZ51" s="53"/>
      <c r="QCA51" s="53"/>
      <c r="QCB51" s="53"/>
      <c r="QCC51" s="53"/>
      <c r="QCD51" s="53"/>
      <c r="QCE51" s="53"/>
      <c r="QCF51" s="53"/>
      <c r="QCG51" s="53"/>
      <c r="QCH51" s="53"/>
      <c r="QCI51" s="53"/>
      <c r="QCJ51" s="53"/>
      <c r="QCK51" s="53"/>
      <c r="QCL51" s="53"/>
      <c r="QCM51" s="53"/>
      <c r="QCN51" s="53"/>
      <c r="QCO51" s="53"/>
      <c r="QCP51" s="53"/>
      <c r="QCQ51" s="53"/>
      <c r="QCR51" s="53"/>
      <c r="QCS51" s="53"/>
      <c r="QCT51" s="53"/>
      <c r="QCU51" s="53"/>
      <c r="QCV51" s="53"/>
      <c r="QCW51" s="53"/>
      <c r="QCX51" s="53"/>
      <c r="QCY51" s="53"/>
      <c r="QCZ51" s="53"/>
      <c r="QDA51" s="53"/>
      <c r="QDB51" s="53"/>
      <c r="QDC51" s="53"/>
      <c r="QDD51" s="53"/>
      <c r="QDE51" s="53"/>
      <c r="QDF51" s="53"/>
      <c r="QDG51" s="53"/>
      <c r="QDH51" s="53"/>
      <c r="QDI51" s="53"/>
      <c r="QDJ51" s="53"/>
      <c r="QDK51" s="53"/>
      <c r="QDL51" s="53"/>
      <c r="QDM51" s="53"/>
      <c r="QDN51" s="53"/>
      <c r="QDO51" s="53"/>
      <c r="QDP51" s="53"/>
      <c r="QDQ51" s="53"/>
      <c r="QDR51" s="53"/>
      <c r="QDS51" s="53"/>
      <c r="QDT51" s="53"/>
      <c r="QDU51" s="53"/>
      <c r="QDV51" s="53"/>
      <c r="QDW51" s="53"/>
      <c r="QDX51" s="53"/>
      <c r="QDY51" s="53"/>
      <c r="QDZ51" s="53"/>
      <c r="QEA51" s="53"/>
      <c r="QEB51" s="53"/>
      <c r="QEC51" s="53"/>
      <c r="QED51" s="53"/>
      <c r="QEE51" s="53"/>
      <c r="QEF51" s="53"/>
      <c r="QEG51" s="53"/>
      <c r="QEH51" s="53"/>
      <c r="QEI51" s="53"/>
      <c r="QEJ51" s="53"/>
      <c r="QEK51" s="53"/>
      <c r="QEL51" s="53"/>
      <c r="QEM51" s="53"/>
      <c r="QEN51" s="53"/>
      <c r="QEO51" s="53"/>
      <c r="QEP51" s="53"/>
      <c r="QEQ51" s="53"/>
      <c r="QER51" s="53"/>
      <c r="QES51" s="53"/>
      <c r="QET51" s="53"/>
      <c r="QEU51" s="53"/>
      <c r="QEV51" s="53"/>
      <c r="QEW51" s="53"/>
      <c r="QEX51" s="53"/>
      <c r="QEY51" s="53"/>
      <c r="QEZ51" s="53"/>
      <c r="QFA51" s="53"/>
      <c r="QFB51" s="53"/>
      <c r="QFC51" s="53"/>
      <c r="QFD51" s="53"/>
      <c r="QFE51" s="53"/>
      <c r="QFF51" s="53"/>
      <c r="QFG51" s="53"/>
      <c r="QFH51" s="53"/>
      <c r="QFI51" s="53"/>
      <c r="QFJ51" s="53"/>
      <c r="QFK51" s="53"/>
      <c r="QFL51" s="53"/>
      <c r="QFM51" s="53"/>
      <c r="QFN51" s="53"/>
      <c r="QFO51" s="53"/>
      <c r="QFP51" s="53"/>
      <c r="QFQ51" s="53"/>
      <c r="QFR51" s="53"/>
      <c r="QFS51" s="53"/>
      <c r="QFT51" s="53"/>
      <c r="QFU51" s="53"/>
      <c r="QFV51" s="53"/>
      <c r="QFW51" s="53"/>
      <c r="QFX51" s="53"/>
      <c r="QFY51" s="53"/>
      <c r="QFZ51" s="53"/>
      <c r="QGA51" s="53"/>
      <c r="QGB51" s="53"/>
      <c r="QGC51" s="53"/>
      <c r="QGD51" s="53"/>
      <c r="QGE51" s="53"/>
      <c r="QGF51" s="53"/>
      <c r="QGG51" s="53"/>
      <c r="QGH51" s="53"/>
      <c r="QGI51" s="53"/>
      <c r="QGJ51" s="53"/>
      <c r="QGK51" s="53"/>
      <c r="QGL51" s="53"/>
      <c r="QGM51" s="53"/>
      <c r="QGN51" s="53"/>
      <c r="QGO51" s="53"/>
      <c r="QGP51" s="53"/>
      <c r="QGQ51" s="53"/>
      <c r="QGR51" s="53"/>
      <c r="QGS51" s="53"/>
      <c r="QGT51" s="53"/>
      <c r="QGU51" s="53"/>
      <c r="QGV51" s="53"/>
      <c r="QGW51" s="53"/>
      <c r="QGX51" s="53"/>
      <c r="QGY51" s="53"/>
      <c r="QGZ51" s="53"/>
      <c r="QHA51" s="53"/>
      <c r="QHB51" s="53"/>
      <c r="QHC51" s="53"/>
      <c r="QHD51" s="53"/>
      <c r="QHE51" s="53"/>
      <c r="QHF51" s="53"/>
      <c r="QHG51" s="53"/>
      <c r="QHH51" s="53"/>
      <c r="QHI51" s="53"/>
      <c r="QHJ51" s="53"/>
      <c r="QHK51" s="53"/>
      <c r="QHL51" s="53"/>
      <c r="QHM51" s="53"/>
      <c r="QHN51" s="53"/>
      <c r="QHO51" s="53"/>
      <c r="QHP51" s="53"/>
      <c r="QHQ51" s="53"/>
      <c r="QHR51" s="53"/>
      <c r="QHS51" s="53"/>
      <c r="QHT51" s="53"/>
      <c r="QHU51" s="53"/>
      <c r="QHV51" s="53"/>
      <c r="QHW51" s="53"/>
      <c r="QHX51" s="53"/>
      <c r="QHY51" s="53"/>
      <c r="QHZ51" s="53"/>
      <c r="QIA51" s="53"/>
      <c r="QIB51" s="53"/>
      <c r="QIC51" s="53"/>
      <c r="QID51" s="53"/>
      <c r="QIE51" s="53"/>
      <c r="QIF51" s="53"/>
      <c r="QIG51" s="53"/>
      <c r="QIH51" s="53"/>
      <c r="QII51" s="53"/>
      <c r="QIJ51" s="53"/>
      <c r="QIK51" s="53"/>
      <c r="QIL51" s="53"/>
      <c r="QIM51" s="53"/>
      <c r="QIN51" s="53"/>
      <c r="QIO51" s="53"/>
      <c r="QIP51" s="53"/>
      <c r="QIQ51" s="53"/>
      <c r="QIR51" s="53"/>
      <c r="QIS51" s="53"/>
      <c r="QIT51" s="53"/>
      <c r="QIU51" s="53"/>
      <c r="QIV51" s="53"/>
      <c r="QIW51" s="53"/>
      <c r="QIX51" s="53"/>
      <c r="QIY51" s="53"/>
      <c r="QIZ51" s="53"/>
      <c r="QJA51" s="53"/>
      <c r="QJB51" s="53"/>
      <c r="QJC51" s="53"/>
      <c r="QJD51" s="53"/>
      <c r="QJE51" s="53"/>
      <c r="QJF51" s="53"/>
      <c r="QJG51" s="53"/>
      <c r="QJH51" s="53"/>
      <c r="QJI51" s="53"/>
      <c r="QJJ51" s="53"/>
      <c r="QJK51" s="53"/>
      <c r="QJL51" s="53"/>
      <c r="QJM51" s="53"/>
      <c r="QJN51" s="53"/>
      <c r="QJO51" s="53"/>
      <c r="QJP51" s="53"/>
      <c r="QJQ51" s="53"/>
      <c r="QJR51" s="53"/>
      <c r="QJS51" s="53"/>
      <c r="QJT51" s="53"/>
      <c r="QJU51" s="53"/>
      <c r="QJV51" s="53"/>
      <c r="QJW51" s="53"/>
      <c r="QJX51" s="53"/>
      <c r="QJY51" s="53"/>
      <c r="QJZ51" s="53"/>
      <c r="QKA51" s="53"/>
      <c r="QKB51" s="53"/>
      <c r="QKC51" s="53"/>
      <c r="QKD51" s="53"/>
      <c r="QKE51" s="53"/>
      <c r="QKF51" s="53"/>
      <c r="QKG51" s="53"/>
      <c r="QKH51" s="53"/>
      <c r="QKI51" s="53"/>
      <c r="QKJ51" s="53"/>
      <c r="QKK51" s="53"/>
      <c r="QKL51" s="53"/>
      <c r="QKM51" s="53"/>
      <c r="QKN51" s="53"/>
      <c r="QKO51" s="53"/>
      <c r="QKP51" s="53"/>
      <c r="QKQ51" s="53"/>
      <c r="QKR51" s="53"/>
      <c r="QKS51" s="53"/>
      <c r="QKT51" s="53"/>
      <c r="QKU51" s="53"/>
      <c r="QKV51" s="53"/>
      <c r="QKW51" s="53"/>
      <c r="QKX51" s="53"/>
      <c r="QKY51" s="53"/>
      <c r="QKZ51" s="53"/>
      <c r="QLA51" s="53"/>
      <c r="QLB51" s="53"/>
      <c r="QLC51" s="53"/>
      <c r="QLD51" s="53"/>
      <c r="QLE51" s="53"/>
      <c r="QLF51" s="53"/>
      <c r="QLG51" s="53"/>
      <c r="QLH51" s="53"/>
      <c r="QLI51" s="53"/>
      <c r="QLJ51" s="53"/>
      <c r="QLK51" s="53"/>
      <c r="QLL51" s="53"/>
      <c r="QLM51" s="53"/>
      <c r="QLN51" s="53"/>
      <c r="QLO51" s="53"/>
      <c r="QLP51" s="53"/>
      <c r="QLQ51" s="53"/>
      <c r="QLR51" s="53"/>
      <c r="QLS51" s="53"/>
      <c r="QLT51" s="53"/>
      <c r="QLU51" s="53"/>
      <c r="QLV51" s="53"/>
      <c r="QLW51" s="53"/>
      <c r="QLX51" s="53"/>
      <c r="QLY51" s="53"/>
      <c r="QLZ51" s="53"/>
      <c r="QMA51" s="53"/>
      <c r="QMB51" s="53"/>
      <c r="QMC51" s="53"/>
      <c r="QMD51" s="53"/>
      <c r="QME51" s="53"/>
      <c r="QMF51" s="53"/>
      <c r="QMG51" s="53"/>
      <c r="QMH51" s="53"/>
      <c r="QMI51" s="53"/>
      <c r="QMJ51" s="53"/>
      <c r="QMK51" s="53"/>
      <c r="QML51" s="53"/>
      <c r="QMM51" s="53"/>
      <c r="QMN51" s="53"/>
      <c r="QMO51" s="53"/>
      <c r="QMP51" s="53"/>
      <c r="QMQ51" s="53"/>
      <c r="QMR51" s="53"/>
      <c r="QMS51" s="53"/>
      <c r="QMT51" s="53"/>
      <c r="QMU51" s="53"/>
      <c r="QMV51" s="53"/>
      <c r="QMW51" s="53"/>
      <c r="QMX51" s="53"/>
      <c r="QMY51" s="53"/>
      <c r="QMZ51" s="53"/>
      <c r="QNA51" s="53"/>
      <c r="QNB51" s="53"/>
      <c r="QNC51" s="53"/>
      <c r="QND51" s="53"/>
      <c r="QNE51" s="53"/>
      <c r="QNF51" s="53"/>
      <c r="QNG51" s="53"/>
      <c r="QNH51" s="53"/>
      <c r="QNI51" s="53"/>
      <c r="QNJ51" s="53"/>
      <c r="QNK51" s="53"/>
      <c r="QNL51" s="53"/>
      <c r="QNM51" s="53"/>
      <c r="QNN51" s="53"/>
      <c r="QNO51" s="53"/>
      <c r="QNP51" s="53"/>
      <c r="QNQ51" s="53"/>
      <c r="QNR51" s="53"/>
      <c r="QNS51" s="53"/>
      <c r="QNT51" s="53"/>
      <c r="QNU51" s="53"/>
      <c r="QNV51" s="53"/>
      <c r="QNW51" s="53"/>
      <c r="QNX51" s="53"/>
      <c r="QNY51" s="53"/>
      <c r="QNZ51" s="53"/>
      <c r="QOA51" s="53"/>
      <c r="QOB51" s="53"/>
      <c r="QOC51" s="53"/>
      <c r="QOD51" s="53"/>
      <c r="QOE51" s="53"/>
      <c r="QOF51" s="53"/>
      <c r="QOG51" s="53"/>
      <c r="QOH51" s="53"/>
      <c r="QOI51" s="53"/>
      <c r="QOJ51" s="53"/>
      <c r="QOK51" s="53"/>
      <c r="QOL51" s="53"/>
      <c r="QOM51" s="53"/>
      <c r="QON51" s="53"/>
      <c r="QOO51" s="53"/>
      <c r="QOP51" s="53"/>
      <c r="QOQ51" s="53"/>
      <c r="QOR51" s="53"/>
      <c r="QOS51" s="53"/>
      <c r="QOT51" s="53"/>
      <c r="QOU51" s="53"/>
      <c r="QOV51" s="53"/>
      <c r="QOW51" s="53"/>
      <c r="QOX51" s="53"/>
      <c r="QOY51" s="53"/>
      <c r="QOZ51" s="53"/>
      <c r="QPA51" s="53"/>
      <c r="QPB51" s="53"/>
      <c r="QPC51" s="53"/>
      <c r="QPD51" s="53"/>
      <c r="QPE51" s="53"/>
      <c r="QPF51" s="53"/>
      <c r="QPG51" s="53"/>
      <c r="QPH51" s="53"/>
      <c r="QPI51" s="53"/>
      <c r="QPJ51" s="53"/>
      <c r="QPK51" s="53"/>
      <c r="QPL51" s="53"/>
      <c r="QPM51" s="53"/>
      <c r="QPN51" s="53"/>
      <c r="QPO51" s="53"/>
      <c r="QPP51" s="53"/>
      <c r="QPQ51" s="53"/>
      <c r="QPR51" s="53"/>
      <c r="QPS51" s="53"/>
      <c r="QPT51" s="53"/>
      <c r="QPU51" s="53"/>
      <c r="QPV51" s="53"/>
      <c r="QPW51" s="53"/>
      <c r="QPX51" s="53"/>
      <c r="QPY51" s="53"/>
      <c r="QPZ51" s="53"/>
      <c r="QQA51" s="53"/>
      <c r="QQB51" s="53"/>
      <c r="QQC51" s="53"/>
      <c r="QQD51" s="53"/>
      <c r="QQE51" s="53"/>
      <c r="QQF51" s="53"/>
      <c r="QQG51" s="53"/>
      <c r="QQH51" s="53"/>
      <c r="QQI51" s="53"/>
      <c r="QQJ51" s="53"/>
      <c r="QQK51" s="53"/>
      <c r="QQL51" s="53"/>
      <c r="QQM51" s="53"/>
      <c r="QQN51" s="53"/>
      <c r="QQO51" s="53"/>
      <c r="QQP51" s="53"/>
      <c r="QQQ51" s="53"/>
      <c r="QQR51" s="53"/>
      <c r="QQS51" s="53"/>
      <c r="QQT51" s="53"/>
      <c r="QQU51" s="53"/>
      <c r="QQV51" s="53"/>
      <c r="QQW51" s="53"/>
      <c r="QQX51" s="53"/>
      <c r="QQY51" s="53"/>
      <c r="QQZ51" s="53"/>
      <c r="QRA51" s="53"/>
      <c r="QRB51" s="53"/>
      <c r="QRC51" s="53"/>
      <c r="QRD51" s="53"/>
      <c r="QRE51" s="53"/>
      <c r="QRF51" s="53"/>
      <c r="QRG51" s="53"/>
      <c r="QRH51" s="53"/>
      <c r="QRI51" s="53"/>
      <c r="QRJ51" s="53"/>
      <c r="QRK51" s="53"/>
      <c r="QRL51" s="53"/>
      <c r="QRM51" s="53"/>
      <c r="QRN51" s="53"/>
      <c r="QRO51" s="53"/>
      <c r="QRP51" s="53"/>
      <c r="QRQ51" s="53"/>
      <c r="QRR51" s="53"/>
      <c r="QRS51" s="53"/>
      <c r="QRT51" s="53"/>
      <c r="QRU51" s="53"/>
      <c r="QRV51" s="53"/>
      <c r="QRW51" s="53"/>
      <c r="QRX51" s="53"/>
      <c r="QRY51" s="53"/>
      <c r="QRZ51" s="53"/>
      <c r="QSA51" s="53"/>
      <c r="QSB51" s="53"/>
      <c r="QSC51" s="53"/>
      <c r="QSD51" s="53"/>
      <c r="QSE51" s="53"/>
      <c r="QSF51" s="53"/>
      <c r="QSG51" s="53"/>
      <c r="QSH51" s="53"/>
      <c r="QSI51" s="53"/>
      <c r="QSJ51" s="53"/>
      <c r="QSK51" s="53"/>
      <c r="QSL51" s="53"/>
      <c r="QSM51" s="53"/>
      <c r="QSN51" s="53"/>
      <c r="QSO51" s="53"/>
      <c r="QSP51" s="53"/>
      <c r="QSQ51" s="53"/>
      <c r="QSR51" s="53"/>
      <c r="QSS51" s="53"/>
      <c r="QST51" s="53"/>
      <c r="QSU51" s="53"/>
      <c r="QSV51" s="53"/>
      <c r="QSW51" s="53"/>
      <c r="QSX51" s="53"/>
      <c r="QSY51" s="53"/>
      <c r="QSZ51" s="53"/>
      <c r="QTA51" s="53"/>
      <c r="QTB51" s="53"/>
      <c r="QTC51" s="53"/>
      <c r="QTD51" s="53"/>
      <c r="QTE51" s="53"/>
      <c r="QTF51" s="53"/>
      <c r="QTG51" s="53"/>
      <c r="QTH51" s="53"/>
      <c r="QTI51" s="53"/>
      <c r="QTJ51" s="53"/>
      <c r="QTK51" s="53"/>
      <c r="QTL51" s="53"/>
      <c r="QTM51" s="53"/>
      <c r="QTN51" s="53"/>
      <c r="QTO51" s="53"/>
      <c r="QTP51" s="53"/>
      <c r="QTQ51" s="53"/>
      <c r="QTR51" s="53"/>
      <c r="QTS51" s="53"/>
      <c r="QTT51" s="53"/>
      <c r="QTU51" s="53"/>
      <c r="QTV51" s="53"/>
      <c r="QTW51" s="53"/>
      <c r="QTX51" s="53"/>
      <c r="QTY51" s="53"/>
      <c r="QTZ51" s="53"/>
      <c r="QUA51" s="53"/>
      <c r="QUB51" s="53"/>
      <c r="QUC51" s="53"/>
      <c r="QUD51" s="53"/>
      <c r="QUE51" s="53"/>
      <c r="QUF51" s="53"/>
      <c r="QUG51" s="53"/>
      <c r="QUH51" s="53"/>
      <c r="QUI51" s="53"/>
      <c r="QUJ51" s="53"/>
      <c r="QUK51" s="53"/>
      <c r="QUL51" s="53"/>
      <c r="QUM51" s="53"/>
      <c r="QUN51" s="53"/>
      <c r="QUO51" s="53"/>
      <c r="QUP51" s="53"/>
      <c r="QUQ51" s="53"/>
      <c r="QUR51" s="53"/>
      <c r="QUS51" s="53"/>
      <c r="QUT51" s="53"/>
      <c r="QUU51" s="53"/>
      <c r="QUV51" s="53"/>
      <c r="QUW51" s="53"/>
      <c r="QUX51" s="53"/>
      <c r="QUY51" s="53"/>
      <c r="QUZ51" s="53"/>
      <c r="QVA51" s="53"/>
      <c r="QVB51" s="53"/>
      <c r="QVC51" s="53"/>
      <c r="QVD51" s="53"/>
      <c r="QVE51" s="53"/>
      <c r="QVF51" s="53"/>
      <c r="QVG51" s="53"/>
      <c r="QVH51" s="53"/>
      <c r="QVI51" s="53"/>
      <c r="QVJ51" s="53"/>
      <c r="QVK51" s="53"/>
      <c r="QVL51" s="53"/>
      <c r="QVM51" s="53"/>
      <c r="QVN51" s="53"/>
      <c r="QVO51" s="53"/>
      <c r="QVP51" s="53"/>
      <c r="QVQ51" s="53"/>
      <c r="QVR51" s="53"/>
      <c r="QVS51" s="53"/>
      <c r="QVT51" s="53"/>
      <c r="QVU51" s="53"/>
      <c r="QVV51" s="53"/>
      <c r="QVW51" s="53"/>
      <c r="QVX51" s="53"/>
      <c r="QVY51" s="53"/>
      <c r="QVZ51" s="53"/>
      <c r="QWA51" s="53"/>
      <c r="QWB51" s="53"/>
      <c r="QWC51" s="53"/>
      <c r="QWD51" s="53"/>
      <c r="QWE51" s="53"/>
      <c r="QWF51" s="53"/>
      <c r="QWG51" s="53"/>
      <c r="QWH51" s="53"/>
      <c r="QWI51" s="53"/>
      <c r="QWJ51" s="53"/>
      <c r="QWK51" s="53"/>
      <c r="QWL51" s="53"/>
      <c r="QWM51" s="53"/>
      <c r="QWN51" s="53"/>
      <c r="QWO51" s="53"/>
      <c r="QWP51" s="53"/>
      <c r="QWQ51" s="53"/>
      <c r="QWR51" s="53"/>
      <c r="QWS51" s="53"/>
      <c r="QWT51" s="53"/>
      <c r="QWU51" s="53"/>
      <c r="QWV51" s="53"/>
      <c r="QWW51" s="53"/>
      <c r="QWX51" s="53"/>
      <c r="QWY51" s="53"/>
      <c r="QWZ51" s="53"/>
      <c r="QXA51" s="53"/>
      <c r="QXB51" s="53"/>
      <c r="QXC51" s="53"/>
      <c r="QXD51" s="53"/>
      <c r="QXE51" s="53"/>
      <c r="QXF51" s="53"/>
      <c r="QXG51" s="53"/>
      <c r="QXH51" s="53"/>
      <c r="QXI51" s="53"/>
      <c r="QXJ51" s="53"/>
      <c r="QXK51" s="53"/>
      <c r="QXL51" s="53"/>
      <c r="QXM51" s="53"/>
      <c r="QXN51" s="53"/>
      <c r="QXO51" s="53"/>
      <c r="QXP51" s="53"/>
      <c r="QXQ51" s="53"/>
      <c r="QXR51" s="53"/>
      <c r="QXS51" s="53"/>
      <c r="QXT51" s="53"/>
      <c r="QXU51" s="53"/>
      <c r="QXV51" s="53"/>
      <c r="QXW51" s="53"/>
      <c r="QXX51" s="53"/>
      <c r="QXY51" s="53"/>
      <c r="QXZ51" s="53"/>
      <c r="QYA51" s="53"/>
      <c r="QYB51" s="53"/>
      <c r="QYC51" s="53"/>
      <c r="QYD51" s="53"/>
      <c r="QYE51" s="53"/>
      <c r="QYF51" s="53"/>
      <c r="QYG51" s="53"/>
      <c r="QYH51" s="53"/>
      <c r="QYI51" s="53"/>
      <c r="QYJ51" s="53"/>
      <c r="QYK51" s="53"/>
      <c r="QYL51" s="53"/>
      <c r="QYM51" s="53"/>
      <c r="QYN51" s="53"/>
      <c r="QYO51" s="53"/>
      <c r="QYP51" s="53"/>
      <c r="QYQ51" s="53"/>
      <c r="QYR51" s="53"/>
      <c r="QYS51" s="53"/>
      <c r="QYT51" s="53"/>
      <c r="QYU51" s="53"/>
      <c r="QYV51" s="53"/>
      <c r="QYW51" s="53"/>
      <c r="QYX51" s="53"/>
      <c r="QYY51" s="53"/>
      <c r="QYZ51" s="53"/>
      <c r="QZA51" s="53"/>
      <c r="QZB51" s="53"/>
      <c r="QZC51" s="53"/>
      <c r="QZD51" s="53"/>
      <c r="QZE51" s="53"/>
      <c r="QZF51" s="53"/>
      <c r="QZG51" s="53"/>
      <c r="QZH51" s="53"/>
      <c r="QZI51" s="53"/>
      <c r="QZJ51" s="53"/>
      <c r="QZK51" s="53"/>
      <c r="QZL51" s="53"/>
      <c r="QZM51" s="53"/>
      <c r="QZN51" s="53"/>
      <c r="QZO51" s="53"/>
      <c r="QZP51" s="53"/>
      <c r="QZQ51" s="53"/>
      <c r="QZR51" s="53"/>
      <c r="QZS51" s="53"/>
      <c r="QZT51" s="53"/>
      <c r="QZU51" s="53"/>
      <c r="QZV51" s="53"/>
      <c r="QZW51" s="53"/>
      <c r="QZX51" s="53"/>
      <c r="QZY51" s="53"/>
      <c r="QZZ51" s="53"/>
      <c r="RAA51" s="53"/>
      <c r="RAB51" s="53"/>
      <c r="RAC51" s="53"/>
      <c r="RAD51" s="53"/>
      <c r="RAE51" s="53"/>
      <c r="RAF51" s="53"/>
      <c r="RAG51" s="53"/>
      <c r="RAH51" s="53"/>
      <c r="RAI51" s="53"/>
      <c r="RAJ51" s="53"/>
      <c r="RAK51" s="53"/>
      <c r="RAL51" s="53"/>
      <c r="RAM51" s="53"/>
      <c r="RAN51" s="53"/>
      <c r="RAO51" s="53"/>
      <c r="RAP51" s="53"/>
      <c r="RAQ51" s="53"/>
      <c r="RAR51" s="53"/>
      <c r="RAS51" s="53"/>
      <c r="RAT51" s="53"/>
      <c r="RAU51" s="53"/>
      <c r="RAV51" s="53"/>
      <c r="RAW51" s="53"/>
      <c r="RAX51" s="53"/>
      <c r="RAY51" s="53"/>
      <c r="RAZ51" s="53"/>
      <c r="RBA51" s="53"/>
      <c r="RBB51" s="53"/>
      <c r="RBC51" s="53"/>
      <c r="RBD51" s="53"/>
      <c r="RBE51" s="53"/>
      <c r="RBF51" s="53"/>
      <c r="RBG51" s="53"/>
      <c r="RBH51" s="53"/>
      <c r="RBI51" s="53"/>
      <c r="RBJ51" s="53"/>
      <c r="RBK51" s="53"/>
      <c r="RBL51" s="53"/>
      <c r="RBM51" s="53"/>
      <c r="RBN51" s="53"/>
      <c r="RBO51" s="53"/>
      <c r="RBP51" s="53"/>
      <c r="RBQ51" s="53"/>
      <c r="RBR51" s="53"/>
      <c r="RBS51" s="53"/>
      <c r="RBT51" s="53"/>
      <c r="RBU51" s="53"/>
      <c r="RBV51" s="53"/>
      <c r="RBW51" s="53"/>
      <c r="RBX51" s="53"/>
      <c r="RBY51" s="53"/>
      <c r="RBZ51" s="53"/>
      <c r="RCA51" s="53"/>
      <c r="RCB51" s="53"/>
      <c r="RCC51" s="53"/>
      <c r="RCD51" s="53"/>
      <c r="RCE51" s="53"/>
      <c r="RCF51" s="53"/>
      <c r="RCG51" s="53"/>
      <c r="RCH51" s="53"/>
      <c r="RCI51" s="53"/>
      <c r="RCJ51" s="53"/>
      <c r="RCK51" s="53"/>
      <c r="RCL51" s="53"/>
      <c r="RCM51" s="53"/>
      <c r="RCN51" s="53"/>
      <c r="RCO51" s="53"/>
      <c r="RCP51" s="53"/>
      <c r="RCQ51" s="53"/>
      <c r="RCR51" s="53"/>
      <c r="RCS51" s="53"/>
      <c r="RCT51" s="53"/>
      <c r="RCU51" s="53"/>
      <c r="RCV51" s="53"/>
      <c r="RCW51" s="53"/>
      <c r="RCX51" s="53"/>
      <c r="RCY51" s="53"/>
      <c r="RCZ51" s="53"/>
      <c r="RDA51" s="53"/>
      <c r="RDB51" s="53"/>
      <c r="RDC51" s="53"/>
      <c r="RDD51" s="53"/>
      <c r="RDE51" s="53"/>
      <c r="RDF51" s="53"/>
      <c r="RDG51" s="53"/>
      <c r="RDH51" s="53"/>
      <c r="RDI51" s="53"/>
      <c r="RDJ51" s="53"/>
      <c r="RDK51" s="53"/>
      <c r="RDL51" s="53"/>
      <c r="RDM51" s="53"/>
      <c r="RDN51" s="53"/>
      <c r="RDO51" s="53"/>
      <c r="RDP51" s="53"/>
      <c r="RDQ51" s="53"/>
      <c r="RDR51" s="53"/>
      <c r="RDS51" s="53"/>
      <c r="RDT51" s="53"/>
      <c r="RDU51" s="53"/>
      <c r="RDV51" s="53"/>
      <c r="RDW51" s="53"/>
      <c r="RDX51" s="53"/>
      <c r="RDY51" s="53"/>
      <c r="RDZ51" s="53"/>
      <c r="REA51" s="53"/>
      <c r="REB51" s="53"/>
      <c r="REC51" s="53"/>
      <c r="RED51" s="53"/>
      <c r="REE51" s="53"/>
      <c r="REF51" s="53"/>
      <c r="REG51" s="53"/>
      <c r="REH51" s="53"/>
      <c r="REI51" s="53"/>
      <c r="REJ51" s="53"/>
      <c r="REK51" s="53"/>
      <c r="REL51" s="53"/>
      <c r="REM51" s="53"/>
      <c r="REN51" s="53"/>
      <c r="REO51" s="53"/>
      <c r="REP51" s="53"/>
      <c r="REQ51" s="53"/>
      <c r="RER51" s="53"/>
      <c r="RES51" s="53"/>
      <c r="RET51" s="53"/>
      <c r="REU51" s="53"/>
      <c r="REV51" s="53"/>
      <c r="REW51" s="53"/>
      <c r="REX51" s="53"/>
      <c r="REY51" s="53"/>
      <c r="REZ51" s="53"/>
      <c r="RFA51" s="53"/>
      <c r="RFB51" s="53"/>
      <c r="RFC51" s="53"/>
      <c r="RFD51" s="53"/>
      <c r="RFE51" s="53"/>
      <c r="RFF51" s="53"/>
      <c r="RFG51" s="53"/>
      <c r="RFH51" s="53"/>
      <c r="RFI51" s="53"/>
      <c r="RFJ51" s="53"/>
      <c r="RFK51" s="53"/>
      <c r="RFL51" s="53"/>
      <c r="RFM51" s="53"/>
      <c r="RFN51" s="53"/>
      <c r="RFO51" s="53"/>
      <c r="RFP51" s="53"/>
      <c r="RFQ51" s="53"/>
      <c r="RFR51" s="53"/>
      <c r="RFS51" s="53"/>
      <c r="RFT51" s="53"/>
      <c r="RFU51" s="53"/>
      <c r="RFV51" s="53"/>
      <c r="RFW51" s="53"/>
      <c r="RFX51" s="53"/>
      <c r="RFY51" s="53"/>
      <c r="RFZ51" s="53"/>
      <c r="RGA51" s="53"/>
      <c r="RGB51" s="53"/>
      <c r="RGC51" s="53"/>
      <c r="RGD51" s="53"/>
      <c r="RGE51" s="53"/>
      <c r="RGF51" s="53"/>
      <c r="RGG51" s="53"/>
      <c r="RGH51" s="53"/>
      <c r="RGI51" s="53"/>
      <c r="RGJ51" s="53"/>
      <c r="RGK51" s="53"/>
      <c r="RGL51" s="53"/>
      <c r="RGM51" s="53"/>
      <c r="RGN51" s="53"/>
      <c r="RGO51" s="53"/>
      <c r="RGP51" s="53"/>
      <c r="RGQ51" s="53"/>
      <c r="RGR51" s="53"/>
      <c r="RGS51" s="53"/>
      <c r="RGT51" s="53"/>
      <c r="RGU51" s="53"/>
      <c r="RGV51" s="53"/>
      <c r="RGW51" s="53"/>
      <c r="RGX51" s="53"/>
      <c r="RGY51" s="53"/>
      <c r="RGZ51" s="53"/>
      <c r="RHA51" s="53"/>
      <c r="RHB51" s="53"/>
      <c r="RHC51" s="53"/>
      <c r="RHD51" s="53"/>
      <c r="RHE51" s="53"/>
      <c r="RHF51" s="53"/>
      <c r="RHG51" s="53"/>
      <c r="RHH51" s="53"/>
      <c r="RHI51" s="53"/>
      <c r="RHJ51" s="53"/>
      <c r="RHK51" s="53"/>
      <c r="RHL51" s="53"/>
      <c r="RHM51" s="53"/>
      <c r="RHN51" s="53"/>
      <c r="RHO51" s="53"/>
      <c r="RHP51" s="53"/>
      <c r="RHQ51" s="53"/>
      <c r="RHR51" s="53"/>
      <c r="RHS51" s="53"/>
      <c r="RHT51" s="53"/>
      <c r="RHU51" s="53"/>
      <c r="RHV51" s="53"/>
      <c r="RHW51" s="53"/>
      <c r="RHX51" s="53"/>
      <c r="RHY51" s="53"/>
      <c r="RHZ51" s="53"/>
      <c r="RIA51" s="53"/>
      <c r="RIB51" s="53"/>
      <c r="RIC51" s="53"/>
      <c r="RID51" s="53"/>
      <c r="RIE51" s="53"/>
      <c r="RIF51" s="53"/>
      <c r="RIG51" s="53"/>
      <c r="RIH51" s="53"/>
      <c r="RII51" s="53"/>
      <c r="RIJ51" s="53"/>
      <c r="RIK51" s="53"/>
      <c r="RIL51" s="53"/>
      <c r="RIM51" s="53"/>
      <c r="RIN51" s="53"/>
      <c r="RIO51" s="53"/>
      <c r="RIP51" s="53"/>
      <c r="RIQ51" s="53"/>
      <c r="RIR51" s="53"/>
      <c r="RIS51" s="53"/>
      <c r="RIT51" s="53"/>
      <c r="RIU51" s="53"/>
      <c r="RIV51" s="53"/>
      <c r="RIW51" s="53"/>
      <c r="RIX51" s="53"/>
      <c r="RIY51" s="53"/>
      <c r="RIZ51" s="53"/>
      <c r="RJA51" s="53"/>
      <c r="RJB51" s="53"/>
      <c r="RJC51" s="53"/>
      <c r="RJD51" s="53"/>
      <c r="RJE51" s="53"/>
      <c r="RJF51" s="53"/>
      <c r="RJG51" s="53"/>
      <c r="RJH51" s="53"/>
      <c r="RJI51" s="53"/>
      <c r="RJJ51" s="53"/>
      <c r="RJK51" s="53"/>
      <c r="RJL51" s="53"/>
      <c r="RJM51" s="53"/>
      <c r="RJN51" s="53"/>
      <c r="RJO51" s="53"/>
      <c r="RJP51" s="53"/>
      <c r="RJQ51" s="53"/>
      <c r="RJR51" s="53"/>
      <c r="RJS51" s="53"/>
      <c r="RJT51" s="53"/>
      <c r="RJU51" s="53"/>
      <c r="RJV51" s="53"/>
      <c r="RJW51" s="53"/>
      <c r="RJX51" s="53"/>
      <c r="RJY51" s="53"/>
      <c r="RJZ51" s="53"/>
      <c r="RKA51" s="53"/>
      <c r="RKB51" s="53"/>
      <c r="RKC51" s="53"/>
      <c r="RKD51" s="53"/>
      <c r="RKE51" s="53"/>
      <c r="RKF51" s="53"/>
      <c r="RKG51" s="53"/>
      <c r="RKH51" s="53"/>
      <c r="RKI51" s="53"/>
      <c r="RKJ51" s="53"/>
      <c r="RKK51" s="53"/>
      <c r="RKL51" s="53"/>
      <c r="RKM51" s="53"/>
      <c r="RKN51" s="53"/>
      <c r="RKO51" s="53"/>
      <c r="RKP51" s="53"/>
      <c r="RKQ51" s="53"/>
      <c r="RKR51" s="53"/>
      <c r="RKS51" s="53"/>
      <c r="RKT51" s="53"/>
      <c r="RKU51" s="53"/>
      <c r="RKV51" s="53"/>
      <c r="RKW51" s="53"/>
      <c r="RKX51" s="53"/>
      <c r="RKY51" s="53"/>
      <c r="RKZ51" s="53"/>
      <c r="RLA51" s="53"/>
      <c r="RLB51" s="53"/>
      <c r="RLC51" s="53"/>
      <c r="RLD51" s="53"/>
      <c r="RLE51" s="53"/>
      <c r="RLF51" s="53"/>
      <c r="RLG51" s="53"/>
      <c r="RLH51" s="53"/>
      <c r="RLI51" s="53"/>
      <c r="RLJ51" s="53"/>
      <c r="RLK51" s="53"/>
      <c r="RLL51" s="53"/>
      <c r="RLM51" s="53"/>
      <c r="RLN51" s="53"/>
      <c r="RLO51" s="53"/>
      <c r="RLP51" s="53"/>
      <c r="RLQ51" s="53"/>
      <c r="RLR51" s="53"/>
      <c r="RLS51" s="53"/>
      <c r="RLT51" s="53"/>
      <c r="RLU51" s="53"/>
      <c r="RLV51" s="53"/>
      <c r="RLW51" s="53"/>
      <c r="RLX51" s="53"/>
      <c r="RLY51" s="53"/>
      <c r="RLZ51" s="53"/>
      <c r="RMA51" s="53"/>
      <c r="RMB51" s="53"/>
      <c r="RMC51" s="53"/>
      <c r="RMD51" s="53"/>
      <c r="RME51" s="53"/>
      <c r="RMF51" s="53"/>
      <c r="RMG51" s="53"/>
      <c r="RMH51" s="53"/>
      <c r="RMI51" s="53"/>
      <c r="RMJ51" s="53"/>
      <c r="RMK51" s="53"/>
      <c r="RML51" s="53"/>
      <c r="RMM51" s="53"/>
      <c r="RMN51" s="53"/>
      <c r="RMO51" s="53"/>
      <c r="RMP51" s="53"/>
      <c r="RMQ51" s="53"/>
      <c r="RMR51" s="53"/>
      <c r="RMS51" s="53"/>
      <c r="RMT51" s="53"/>
      <c r="RMU51" s="53"/>
      <c r="RMV51" s="53"/>
      <c r="RMW51" s="53"/>
      <c r="RMX51" s="53"/>
      <c r="RMY51" s="53"/>
      <c r="RMZ51" s="53"/>
      <c r="RNA51" s="53"/>
      <c r="RNB51" s="53"/>
      <c r="RNC51" s="53"/>
      <c r="RND51" s="53"/>
      <c r="RNE51" s="53"/>
      <c r="RNF51" s="53"/>
      <c r="RNG51" s="53"/>
      <c r="RNH51" s="53"/>
      <c r="RNI51" s="53"/>
      <c r="RNJ51" s="53"/>
      <c r="RNK51" s="53"/>
      <c r="RNL51" s="53"/>
      <c r="RNM51" s="53"/>
      <c r="RNN51" s="53"/>
      <c r="RNO51" s="53"/>
      <c r="RNP51" s="53"/>
      <c r="RNQ51" s="53"/>
      <c r="RNR51" s="53"/>
      <c r="RNS51" s="53"/>
      <c r="RNT51" s="53"/>
      <c r="RNU51" s="53"/>
      <c r="RNV51" s="53"/>
      <c r="RNW51" s="53"/>
      <c r="RNX51" s="53"/>
      <c r="RNY51" s="53"/>
      <c r="RNZ51" s="53"/>
      <c r="ROA51" s="53"/>
      <c r="ROB51" s="53"/>
      <c r="ROC51" s="53"/>
      <c r="ROD51" s="53"/>
      <c r="ROE51" s="53"/>
      <c r="ROF51" s="53"/>
      <c r="ROG51" s="53"/>
      <c r="ROH51" s="53"/>
      <c r="ROI51" s="53"/>
      <c r="ROJ51" s="53"/>
      <c r="ROK51" s="53"/>
      <c r="ROL51" s="53"/>
      <c r="ROM51" s="53"/>
      <c r="RON51" s="53"/>
      <c r="ROO51" s="53"/>
      <c r="ROP51" s="53"/>
      <c r="ROQ51" s="53"/>
      <c r="ROR51" s="53"/>
      <c r="ROS51" s="53"/>
      <c r="ROT51" s="53"/>
      <c r="ROU51" s="53"/>
      <c r="ROV51" s="53"/>
      <c r="ROW51" s="53"/>
      <c r="ROX51" s="53"/>
      <c r="ROY51" s="53"/>
      <c r="ROZ51" s="53"/>
      <c r="RPA51" s="53"/>
      <c r="RPB51" s="53"/>
      <c r="RPC51" s="53"/>
      <c r="RPD51" s="53"/>
      <c r="RPE51" s="53"/>
      <c r="RPF51" s="53"/>
      <c r="RPG51" s="53"/>
      <c r="RPH51" s="53"/>
      <c r="RPI51" s="53"/>
      <c r="RPJ51" s="53"/>
      <c r="RPK51" s="53"/>
      <c r="RPL51" s="53"/>
      <c r="RPM51" s="53"/>
      <c r="RPN51" s="53"/>
      <c r="RPO51" s="53"/>
      <c r="RPP51" s="53"/>
      <c r="RPQ51" s="53"/>
      <c r="RPR51" s="53"/>
      <c r="RPS51" s="53"/>
      <c r="RPT51" s="53"/>
      <c r="RPU51" s="53"/>
      <c r="RPV51" s="53"/>
      <c r="RPW51" s="53"/>
      <c r="RPX51" s="53"/>
      <c r="RPY51" s="53"/>
      <c r="RPZ51" s="53"/>
      <c r="RQA51" s="53"/>
      <c r="RQB51" s="53"/>
      <c r="RQC51" s="53"/>
      <c r="RQD51" s="53"/>
      <c r="RQE51" s="53"/>
      <c r="RQF51" s="53"/>
      <c r="RQG51" s="53"/>
      <c r="RQH51" s="53"/>
      <c r="RQI51" s="53"/>
      <c r="RQJ51" s="53"/>
      <c r="RQK51" s="53"/>
      <c r="RQL51" s="53"/>
      <c r="RQM51" s="53"/>
      <c r="RQN51" s="53"/>
      <c r="RQO51" s="53"/>
      <c r="RQP51" s="53"/>
      <c r="RQQ51" s="53"/>
      <c r="RQR51" s="53"/>
      <c r="RQS51" s="53"/>
      <c r="RQT51" s="53"/>
      <c r="RQU51" s="53"/>
      <c r="RQV51" s="53"/>
      <c r="RQW51" s="53"/>
      <c r="RQX51" s="53"/>
      <c r="RQY51" s="53"/>
      <c r="RQZ51" s="53"/>
      <c r="RRA51" s="53"/>
      <c r="RRB51" s="53"/>
      <c r="RRC51" s="53"/>
      <c r="RRD51" s="53"/>
      <c r="RRE51" s="53"/>
      <c r="RRF51" s="53"/>
      <c r="RRG51" s="53"/>
      <c r="RRH51" s="53"/>
      <c r="RRI51" s="53"/>
      <c r="RRJ51" s="53"/>
      <c r="RRK51" s="53"/>
      <c r="RRL51" s="53"/>
      <c r="RRM51" s="53"/>
      <c r="RRN51" s="53"/>
      <c r="RRO51" s="53"/>
      <c r="RRP51" s="53"/>
      <c r="RRQ51" s="53"/>
      <c r="RRR51" s="53"/>
      <c r="RRS51" s="53"/>
      <c r="RRT51" s="53"/>
      <c r="RRU51" s="53"/>
      <c r="RRV51" s="53"/>
      <c r="RRW51" s="53"/>
      <c r="RRX51" s="53"/>
      <c r="RRY51" s="53"/>
      <c r="RRZ51" s="53"/>
      <c r="RSA51" s="53"/>
      <c r="RSB51" s="53"/>
      <c r="RSC51" s="53"/>
      <c r="RSD51" s="53"/>
      <c r="RSE51" s="53"/>
      <c r="RSF51" s="53"/>
      <c r="RSG51" s="53"/>
      <c r="RSH51" s="53"/>
      <c r="RSI51" s="53"/>
      <c r="RSJ51" s="53"/>
      <c r="RSK51" s="53"/>
      <c r="RSL51" s="53"/>
      <c r="RSM51" s="53"/>
      <c r="RSN51" s="53"/>
      <c r="RSO51" s="53"/>
      <c r="RSP51" s="53"/>
      <c r="RSQ51" s="53"/>
      <c r="RSR51" s="53"/>
      <c r="RSS51" s="53"/>
      <c r="RST51" s="53"/>
      <c r="RSU51" s="53"/>
      <c r="RSV51" s="53"/>
      <c r="RSW51" s="53"/>
      <c r="RSX51" s="53"/>
      <c r="RSY51" s="53"/>
      <c r="RSZ51" s="53"/>
      <c r="RTA51" s="53"/>
      <c r="RTB51" s="53"/>
      <c r="RTC51" s="53"/>
      <c r="RTD51" s="53"/>
      <c r="RTE51" s="53"/>
      <c r="RTF51" s="53"/>
      <c r="RTG51" s="53"/>
      <c r="RTH51" s="53"/>
      <c r="RTI51" s="53"/>
      <c r="RTJ51" s="53"/>
      <c r="RTK51" s="53"/>
      <c r="RTL51" s="53"/>
      <c r="RTM51" s="53"/>
      <c r="RTN51" s="53"/>
      <c r="RTO51" s="53"/>
      <c r="RTP51" s="53"/>
      <c r="RTQ51" s="53"/>
      <c r="RTR51" s="53"/>
      <c r="RTS51" s="53"/>
      <c r="RTT51" s="53"/>
      <c r="RTU51" s="53"/>
      <c r="RTV51" s="53"/>
      <c r="RTW51" s="53"/>
      <c r="RTX51" s="53"/>
      <c r="RTY51" s="53"/>
      <c r="RTZ51" s="53"/>
      <c r="RUA51" s="53"/>
      <c r="RUB51" s="53"/>
      <c r="RUC51" s="53"/>
      <c r="RUD51" s="53"/>
      <c r="RUE51" s="53"/>
      <c r="RUF51" s="53"/>
      <c r="RUG51" s="53"/>
      <c r="RUH51" s="53"/>
      <c r="RUI51" s="53"/>
      <c r="RUJ51" s="53"/>
      <c r="RUK51" s="53"/>
      <c r="RUL51" s="53"/>
      <c r="RUM51" s="53"/>
      <c r="RUN51" s="53"/>
      <c r="RUO51" s="53"/>
      <c r="RUP51" s="53"/>
      <c r="RUQ51" s="53"/>
      <c r="RUR51" s="53"/>
      <c r="RUS51" s="53"/>
      <c r="RUT51" s="53"/>
      <c r="RUU51" s="53"/>
      <c r="RUV51" s="53"/>
      <c r="RUW51" s="53"/>
      <c r="RUX51" s="53"/>
      <c r="RUY51" s="53"/>
      <c r="RUZ51" s="53"/>
      <c r="RVA51" s="53"/>
      <c r="RVB51" s="53"/>
      <c r="RVC51" s="53"/>
      <c r="RVD51" s="53"/>
      <c r="RVE51" s="53"/>
      <c r="RVF51" s="53"/>
      <c r="RVG51" s="53"/>
      <c r="RVH51" s="53"/>
      <c r="RVI51" s="53"/>
      <c r="RVJ51" s="53"/>
      <c r="RVK51" s="53"/>
      <c r="RVL51" s="53"/>
      <c r="RVM51" s="53"/>
      <c r="RVN51" s="53"/>
      <c r="RVO51" s="53"/>
      <c r="RVP51" s="53"/>
      <c r="RVQ51" s="53"/>
      <c r="RVR51" s="53"/>
      <c r="RVS51" s="53"/>
      <c r="RVT51" s="53"/>
      <c r="RVU51" s="53"/>
      <c r="RVV51" s="53"/>
      <c r="RVW51" s="53"/>
      <c r="RVX51" s="53"/>
      <c r="RVY51" s="53"/>
      <c r="RVZ51" s="53"/>
      <c r="RWA51" s="53"/>
      <c r="RWB51" s="53"/>
      <c r="RWC51" s="53"/>
      <c r="RWD51" s="53"/>
      <c r="RWE51" s="53"/>
      <c r="RWF51" s="53"/>
      <c r="RWG51" s="53"/>
      <c r="RWH51" s="53"/>
      <c r="RWI51" s="53"/>
      <c r="RWJ51" s="53"/>
      <c r="RWK51" s="53"/>
      <c r="RWL51" s="53"/>
      <c r="RWM51" s="53"/>
      <c r="RWN51" s="53"/>
      <c r="RWO51" s="53"/>
      <c r="RWP51" s="53"/>
      <c r="RWQ51" s="53"/>
      <c r="RWR51" s="53"/>
      <c r="RWS51" s="53"/>
      <c r="RWT51" s="53"/>
      <c r="RWU51" s="53"/>
      <c r="RWV51" s="53"/>
      <c r="RWW51" s="53"/>
      <c r="RWX51" s="53"/>
      <c r="RWY51" s="53"/>
      <c r="RWZ51" s="53"/>
      <c r="RXA51" s="53"/>
      <c r="RXB51" s="53"/>
      <c r="RXC51" s="53"/>
      <c r="RXD51" s="53"/>
      <c r="RXE51" s="53"/>
      <c r="RXF51" s="53"/>
      <c r="RXG51" s="53"/>
      <c r="RXH51" s="53"/>
      <c r="RXI51" s="53"/>
      <c r="RXJ51" s="53"/>
      <c r="RXK51" s="53"/>
      <c r="RXL51" s="53"/>
      <c r="RXM51" s="53"/>
      <c r="RXN51" s="53"/>
      <c r="RXO51" s="53"/>
      <c r="RXP51" s="53"/>
      <c r="RXQ51" s="53"/>
      <c r="RXR51" s="53"/>
      <c r="RXS51" s="53"/>
      <c r="RXT51" s="53"/>
      <c r="RXU51" s="53"/>
      <c r="RXV51" s="53"/>
      <c r="RXW51" s="53"/>
      <c r="RXX51" s="53"/>
      <c r="RXY51" s="53"/>
      <c r="RXZ51" s="53"/>
      <c r="RYA51" s="53"/>
      <c r="RYB51" s="53"/>
      <c r="RYC51" s="53"/>
      <c r="RYD51" s="53"/>
      <c r="RYE51" s="53"/>
      <c r="RYF51" s="53"/>
      <c r="RYG51" s="53"/>
      <c r="RYH51" s="53"/>
      <c r="RYI51" s="53"/>
      <c r="RYJ51" s="53"/>
      <c r="RYK51" s="53"/>
      <c r="RYL51" s="53"/>
      <c r="RYM51" s="53"/>
      <c r="RYN51" s="53"/>
      <c r="RYO51" s="53"/>
      <c r="RYP51" s="53"/>
      <c r="RYQ51" s="53"/>
      <c r="RYR51" s="53"/>
      <c r="RYS51" s="53"/>
      <c r="RYT51" s="53"/>
      <c r="RYU51" s="53"/>
      <c r="RYV51" s="53"/>
      <c r="RYW51" s="53"/>
      <c r="RYX51" s="53"/>
      <c r="RYY51" s="53"/>
      <c r="RYZ51" s="53"/>
      <c r="RZA51" s="53"/>
      <c r="RZB51" s="53"/>
      <c r="RZC51" s="53"/>
      <c r="RZD51" s="53"/>
      <c r="RZE51" s="53"/>
      <c r="RZF51" s="53"/>
      <c r="RZG51" s="53"/>
      <c r="RZH51" s="53"/>
      <c r="RZI51" s="53"/>
      <c r="RZJ51" s="53"/>
      <c r="RZK51" s="53"/>
      <c r="RZL51" s="53"/>
      <c r="RZM51" s="53"/>
      <c r="RZN51" s="53"/>
      <c r="RZO51" s="53"/>
      <c r="RZP51" s="53"/>
      <c r="RZQ51" s="53"/>
      <c r="RZR51" s="53"/>
      <c r="RZS51" s="53"/>
      <c r="RZT51" s="53"/>
      <c r="RZU51" s="53"/>
      <c r="RZV51" s="53"/>
      <c r="RZW51" s="53"/>
      <c r="RZX51" s="53"/>
      <c r="RZY51" s="53"/>
      <c r="RZZ51" s="53"/>
      <c r="SAA51" s="53"/>
      <c r="SAB51" s="53"/>
      <c r="SAC51" s="53"/>
      <c r="SAD51" s="53"/>
      <c r="SAE51" s="53"/>
      <c r="SAF51" s="53"/>
      <c r="SAG51" s="53"/>
      <c r="SAH51" s="53"/>
      <c r="SAI51" s="53"/>
      <c r="SAJ51" s="53"/>
      <c r="SAK51" s="53"/>
      <c r="SAL51" s="53"/>
      <c r="SAM51" s="53"/>
      <c r="SAN51" s="53"/>
      <c r="SAO51" s="53"/>
      <c r="SAP51" s="53"/>
      <c r="SAQ51" s="53"/>
      <c r="SAR51" s="53"/>
      <c r="SAS51" s="53"/>
      <c r="SAT51" s="53"/>
      <c r="SAU51" s="53"/>
      <c r="SAV51" s="53"/>
      <c r="SAW51" s="53"/>
      <c r="SAX51" s="53"/>
      <c r="SAY51" s="53"/>
      <c r="SAZ51" s="53"/>
      <c r="SBA51" s="53"/>
      <c r="SBB51" s="53"/>
      <c r="SBC51" s="53"/>
      <c r="SBD51" s="53"/>
      <c r="SBE51" s="53"/>
      <c r="SBF51" s="53"/>
      <c r="SBG51" s="53"/>
      <c r="SBH51" s="53"/>
      <c r="SBI51" s="53"/>
      <c r="SBJ51" s="53"/>
      <c r="SBK51" s="53"/>
      <c r="SBL51" s="53"/>
      <c r="SBM51" s="53"/>
      <c r="SBN51" s="53"/>
      <c r="SBO51" s="53"/>
      <c r="SBP51" s="53"/>
      <c r="SBQ51" s="53"/>
      <c r="SBR51" s="53"/>
      <c r="SBS51" s="53"/>
      <c r="SBT51" s="53"/>
      <c r="SBU51" s="53"/>
      <c r="SBV51" s="53"/>
      <c r="SBW51" s="53"/>
      <c r="SBX51" s="53"/>
      <c r="SBY51" s="53"/>
      <c r="SBZ51" s="53"/>
      <c r="SCA51" s="53"/>
      <c r="SCB51" s="53"/>
      <c r="SCC51" s="53"/>
      <c r="SCD51" s="53"/>
      <c r="SCE51" s="53"/>
      <c r="SCF51" s="53"/>
      <c r="SCG51" s="53"/>
      <c r="SCH51" s="53"/>
      <c r="SCI51" s="53"/>
      <c r="SCJ51" s="53"/>
      <c r="SCK51" s="53"/>
      <c r="SCL51" s="53"/>
      <c r="SCM51" s="53"/>
      <c r="SCN51" s="53"/>
      <c r="SCO51" s="53"/>
      <c r="SCP51" s="53"/>
      <c r="SCQ51" s="53"/>
      <c r="SCR51" s="53"/>
      <c r="SCS51" s="53"/>
      <c r="SCT51" s="53"/>
      <c r="SCU51" s="53"/>
      <c r="SCV51" s="53"/>
      <c r="SCW51" s="53"/>
      <c r="SCX51" s="53"/>
      <c r="SCY51" s="53"/>
      <c r="SCZ51" s="53"/>
      <c r="SDA51" s="53"/>
      <c r="SDB51" s="53"/>
      <c r="SDC51" s="53"/>
      <c r="SDD51" s="53"/>
      <c r="SDE51" s="53"/>
      <c r="SDF51" s="53"/>
      <c r="SDG51" s="53"/>
      <c r="SDH51" s="53"/>
      <c r="SDI51" s="53"/>
      <c r="SDJ51" s="53"/>
      <c r="SDK51" s="53"/>
      <c r="SDL51" s="53"/>
      <c r="SDM51" s="53"/>
      <c r="SDN51" s="53"/>
      <c r="SDO51" s="53"/>
      <c r="SDP51" s="53"/>
      <c r="SDQ51" s="53"/>
      <c r="SDR51" s="53"/>
      <c r="SDS51" s="53"/>
      <c r="SDT51" s="53"/>
      <c r="SDU51" s="53"/>
      <c r="SDV51" s="53"/>
      <c r="SDW51" s="53"/>
      <c r="SDX51" s="53"/>
      <c r="SDY51" s="53"/>
      <c r="SDZ51" s="53"/>
      <c r="SEA51" s="53"/>
      <c r="SEB51" s="53"/>
      <c r="SEC51" s="53"/>
      <c r="SED51" s="53"/>
      <c r="SEE51" s="53"/>
      <c r="SEF51" s="53"/>
      <c r="SEG51" s="53"/>
      <c r="SEH51" s="53"/>
      <c r="SEI51" s="53"/>
      <c r="SEJ51" s="53"/>
      <c r="SEK51" s="53"/>
      <c r="SEL51" s="53"/>
      <c r="SEM51" s="53"/>
      <c r="SEN51" s="53"/>
      <c r="SEO51" s="53"/>
      <c r="SEP51" s="53"/>
      <c r="SEQ51" s="53"/>
      <c r="SER51" s="53"/>
      <c r="SES51" s="53"/>
      <c r="SET51" s="53"/>
      <c r="SEU51" s="53"/>
      <c r="SEV51" s="53"/>
      <c r="SEW51" s="53"/>
      <c r="SEX51" s="53"/>
      <c r="SEY51" s="53"/>
      <c r="SEZ51" s="53"/>
      <c r="SFA51" s="53"/>
      <c r="SFB51" s="53"/>
      <c r="SFC51" s="53"/>
      <c r="SFD51" s="53"/>
      <c r="SFE51" s="53"/>
      <c r="SFF51" s="53"/>
      <c r="SFG51" s="53"/>
      <c r="SFH51" s="53"/>
      <c r="SFI51" s="53"/>
      <c r="SFJ51" s="53"/>
      <c r="SFK51" s="53"/>
      <c r="SFL51" s="53"/>
      <c r="SFM51" s="53"/>
      <c r="SFN51" s="53"/>
      <c r="SFO51" s="53"/>
      <c r="SFP51" s="53"/>
      <c r="SFQ51" s="53"/>
      <c r="SFR51" s="53"/>
      <c r="SFS51" s="53"/>
      <c r="SFT51" s="53"/>
      <c r="SFU51" s="53"/>
      <c r="SFV51" s="53"/>
      <c r="SFW51" s="53"/>
      <c r="SFX51" s="53"/>
      <c r="SFY51" s="53"/>
      <c r="SFZ51" s="53"/>
      <c r="SGA51" s="53"/>
      <c r="SGB51" s="53"/>
      <c r="SGC51" s="53"/>
      <c r="SGD51" s="53"/>
      <c r="SGE51" s="53"/>
      <c r="SGF51" s="53"/>
      <c r="SGG51" s="53"/>
      <c r="SGH51" s="53"/>
      <c r="SGI51" s="53"/>
      <c r="SGJ51" s="53"/>
      <c r="SGK51" s="53"/>
      <c r="SGL51" s="53"/>
      <c r="SGM51" s="53"/>
      <c r="SGN51" s="53"/>
      <c r="SGO51" s="53"/>
      <c r="SGP51" s="53"/>
      <c r="SGQ51" s="53"/>
      <c r="SGR51" s="53"/>
      <c r="SGS51" s="53"/>
      <c r="SGT51" s="53"/>
      <c r="SGU51" s="53"/>
      <c r="SGV51" s="53"/>
      <c r="SGW51" s="53"/>
      <c r="SGX51" s="53"/>
      <c r="SGY51" s="53"/>
      <c r="SGZ51" s="53"/>
      <c r="SHA51" s="53"/>
      <c r="SHB51" s="53"/>
      <c r="SHC51" s="53"/>
      <c r="SHD51" s="53"/>
      <c r="SHE51" s="53"/>
      <c r="SHF51" s="53"/>
      <c r="SHG51" s="53"/>
      <c r="SHH51" s="53"/>
      <c r="SHI51" s="53"/>
      <c r="SHJ51" s="53"/>
      <c r="SHK51" s="53"/>
      <c r="SHL51" s="53"/>
      <c r="SHM51" s="53"/>
      <c r="SHN51" s="53"/>
      <c r="SHO51" s="53"/>
      <c r="SHP51" s="53"/>
      <c r="SHQ51" s="53"/>
      <c r="SHR51" s="53"/>
      <c r="SHS51" s="53"/>
      <c r="SHT51" s="53"/>
      <c r="SHU51" s="53"/>
      <c r="SHV51" s="53"/>
      <c r="SHW51" s="53"/>
      <c r="SHX51" s="53"/>
      <c r="SHY51" s="53"/>
      <c r="SHZ51" s="53"/>
      <c r="SIA51" s="53"/>
      <c r="SIB51" s="53"/>
      <c r="SIC51" s="53"/>
      <c r="SID51" s="53"/>
      <c r="SIE51" s="53"/>
      <c r="SIF51" s="53"/>
      <c r="SIG51" s="53"/>
      <c r="SIH51" s="53"/>
      <c r="SII51" s="53"/>
      <c r="SIJ51" s="53"/>
      <c r="SIK51" s="53"/>
      <c r="SIL51" s="53"/>
      <c r="SIM51" s="53"/>
      <c r="SIN51" s="53"/>
      <c r="SIO51" s="53"/>
      <c r="SIP51" s="53"/>
      <c r="SIQ51" s="53"/>
      <c r="SIR51" s="53"/>
      <c r="SIS51" s="53"/>
      <c r="SIT51" s="53"/>
      <c r="SIU51" s="53"/>
      <c r="SIV51" s="53"/>
      <c r="SIW51" s="53"/>
      <c r="SIX51" s="53"/>
      <c r="SIY51" s="53"/>
      <c r="SIZ51" s="53"/>
      <c r="SJA51" s="53"/>
      <c r="SJB51" s="53"/>
      <c r="SJC51" s="53"/>
      <c r="SJD51" s="53"/>
      <c r="SJE51" s="53"/>
      <c r="SJF51" s="53"/>
      <c r="SJG51" s="53"/>
      <c r="SJH51" s="53"/>
      <c r="SJI51" s="53"/>
      <c r="SJJ51" s="53"/>
      <c r="SJK51" s="53"/>
      <c r="SJL51" s="53"/>
      <c r="SJM51" s="53"/>
      <c r="SJN51" s="53"/>
      <c r="SJO51" s="53"/>
      <c r="SJP51" s="53"/>
      <c r="SJQ51" s="53"/>
      <c r="SJR51" s="53"/>
      <c r="SJS51" s="53"/>
      <c r="SJT51" s="53"/>
      <c r="SJU51" s="53"/>
      <c r="SJV51" s="53"/>
      <c r="SJW51" s="53"/>
      <c r="SJX51" s="53"/>
      <c r="SJY51" s="53"/>
      <c r="SJZ51" s="53"/>
      <c r="SKA51" s="53"/>
      <c r="SKB51" s="53"/>
      <c r="SKC51" s="53"/>
      <c r="SKD51" s="53"/>
      <c r="SKE51" s="53"/>
      <c r="SKF51" s="53"/>
      <c r="SKG51" s="53"/>
      <c r="SKH51" s="53"/>
      <c r="SKI51" s="53"/>
      <c r="SKJ51" s="53"/>
      <c r="SKK51" s="53"/>
      <c r="SKL51" s="53"/>
      <c r="SKM51" s="53"/>
      <c r="SKN51" s="53"/>
      <c r="SKO51" s="53"/>
      <c r="SKP51" s="53"/>
      <c r="SKQ51" s="53"/>
      <c r="SKR51" s="53"/>
      <c r="SKS51" s="53"/>
      <c r="SKT51" s="53"/>
      <c r="SKU51" s="53"/>
      <c r="SKV51" s="53"/>
      <c r="SKW51" s="53"/>
      <c r="SKX51" s="53"/>
      <c r="SKY51" s="53"/>
      <c r="SKZ51" s="53"/>
      <c r="SLA51" s="53"/>
      <c r="SLB51" s="53"/>
      <c r="SLC51" s="53"/>
      <c r="SLD51" s="53"/>
      <c r="SLE51" s="53"/>
      <c r="SLF51" s="53"/>
      <c r="SLG51" s="53"/>
      <c r="SLH51" s="53"/>
      <c r="SLI51" s="53"/>
      <c r="SLJ51" s="53"/>
      <c r="SLK51" s="53"/>
      <c r="SLL51" s="53"/>
      <c r="SLM51" s="53"/>
      <c r="SLN51" s="53"/>
      <c r="SLO51" s="53"/>
      <c r="SLP51" s="53"/>
      <c r="SLQ51" s="53"/>
      <c r="SLR51" s="53"/>
      <c r="SLS51" s="53"/>
      <c r="SLT51" s="53"/>
      <c r="SLU51" s="53"/>
      <c r="SLV51" s="53"/>
      <c r="SLW51" s="53"/>
      <c r="SLX51" s="53"/>
      <c r="SLY51" s="53"/>
      <c r="SLZ51" s="53"/>
      <c r="SMA51" s="53"/>
      <c r="SMB51" s="53"/>
      <c r="SMC51" s="53"/>
      <c r="SMD51" s="53"/>
      <c r="SME51" s="53"/>
      <c r="SMF51" s="53"/>
      <c r="SMG51" s="53"/>
      <c r="SMH51" s="53"/>
      <c r="SMI51" s="53"/>
      <c r="SMJ51" s="53"/>
      <c r="SMK51" s="53"/>
      <c r="SML51" s="53"/>
      <c r="SMM51" s="53"/>
      <c r="SMN51" s="53"/>
      <c r="SMO51" s="53"/>
      <c r="SMP51" s="53"/>
      <c r="SMQ51" s="53"/>
      <c r="SMR51" s="53"/>
      <c r="SMS51" s="53"/>
      <c r="SMT51" s="53"/>
      <c r="SMU51" s="53"/>
      <c r="SMV51" s="53"/>
      <c r="SMW51" s="53"/>
      <c r="SMX51" s="53"/>
      <c r="SMY51" s="53"/>
      <c r="SMZ51" s="53"/>
      <c r="SNA51" s="53"/>
      <c r="SNB51" s="53"/>
      <c r="SNC51" s="53"/>
      <c r="SND51" s="53"/>
      <c r="SNE51" s="53"/>
      <c r="SNF51" s="53"/>
      <c r="SNG51" s="53"/>
      <c r="SNH51" s="53"/>
      <c r="SNI51" s="53"/>
      <c r="SNJ51" s="53"/>
      <c r="SNK51" s="53"/>
      <c r="SNL51" s="53"/>
      <c r="SNM51" s="53"/>
      <c r="SNN51" s="53"/>
      <c r="SNO51" s="53"/>
      <c r="SNP51" s="53"/>
      <c r="SNQ51" s="53"/>
      <c r="SNR51" s="53"/>
      <c r="SNS51" s="53"/>
      <c r="SNT51" s="53"/>
      <c r="SNU51" s="53"/>
      <c r="SNV51" s="53"/>
      <c r="SNW51" s="53"/>
      <c r="SNX51" s="53"/>
      <c r="SNY51" s="53"/>
      <c r="SNZ51" s="53"/>
      <c r="SOA51" s="53"/>
      <c r="SOB51" s="53"/>
      <c r="SOC51" s="53"/>
      <c r="SOD51" s="53"/>
      <c r="SOE51" s="53"/>
      <c r="SOF51" s="53"/>
      <c r="SOG51" s="53"/>
      <c r="SOH51" s="53"/>
      <c r="SOI51" s="53"/>
      <c r="SOJ51" s="53"/>
      <c r="SOK51" s="53"/>
      <c r="SOL51" s="53"/>
      <c r="SOM51" s="53"/>
      <c r="SON51" s="53"/>
      <c r="SOO51" s="53"/>
      <c r="SOP51" s="53"/>
      <c r="SOQ51" s="53"/>
      <c r="SOR51" s="53"/>
      <c r="SOS51" s="53"/>
      <c r="SOT51" s="53"/>
      <c r="SOU51" s="53"/>
      <c r="SOV51" s="53"/>
      <c r="SOW51" s="53"/>
      <c r="SOX51" s="53"/>
      <c r="SOY51" s="53"/>
      <c r="SOZ51" s="53"/>
      <c r="SPA51" s="53"/>
      <c r="SPB51" s="53"/>
      <c r="SPC51" s="53"/>
      <c r="SPD51" s="53"/>
      <c r="SPE51" s="53"/>
      <c r="SPF51" s="53"/>
      <c r="SPG51" s="53"/>
      <c r="SPH51" s="53"/>
      <c r="SPI51" s="53"/>
      <c r="SPJ51" s="53"/>
      <c r="SPK51" s="53"/>
      <c r="SPL51" s="53"/>
      <c r="SPM51" s="53"/>
      <c r="SPN51" s="53"/>
      <c r="SPO51" s="53"/>
      <c r="SPP51" s="53"/>
      <c r="SPQ51" s="53"/>
      <c r="SPR51" s="53"/>
      <c r="SPS51" s="53"/>
      <c r="SPT51" s="53"/>
      <c r="SPU51" s="53"/>
      <c r="SPV51" s="53"/>
      <c r="SPW51" s="53"/>
      <c r="SPX51" s="53"/>
      <c r="SPY51" s="53"/>
      <c r="SPZ51" s="53"/>
      <c r="SQA51" s="53"/>
      <c r="SQB51" s="53"/>
      <c r="SQC51" s="53"/>
      <c r="SQD51" s="53"/>
      <c r="SQE51" s="53"/>
      <c r="SQF51" s="53"/>
      <c r="SQG51" s="53"/>
      <c r="SQH51" s="53"/>
      <c r="SQI51" s="53"/>
      <c r="SQJ51" s="53"/>
      <c r="SQK51" s="53"/>
      <c r="SQL51" s="53"/>
      <c r="SQM51" s="53"/>
      <c r="SQN51" s="53"/>
      <c r="SQO51" s="53"/>
      <c r="SQP51" s="53"/>
      <c r="SQQ51" s="53"/>
      <c r="SQR51" s="53"/>
      <c r="SQS51" s="53"/>
      <c r="SQT51" s="53"/>
      <c r="SQU51" s="53"/>
      <c r="SQV51" s="53"/>
      <c r="SQW51" s="53"/>
      <c r="SQX51" s="53"/>
      <c r="SQY51" s="53"/>
      <c r="SQZ51" s="53"/>
      <c r="SRA51" s="53"/>
      <c r="SRB51" s="53"/>
      <c r="SRC51" s="53"/>
      <c r="SRD51" s="53"/>
      <c r="SRE51" s="53"/>
      <c r="SRF51" s="53"/>
      <c r="SRG51" s="53"/>
      <c r="SRH51" s="53"/>
      <c r="SRI51" s="53"/>
      <c r="SRJ51" s="53"/>
      <c r="SRK51" s="53"/>
      <c r="SRL51" s="53"/>
      <c r="SRM51" s="53"/>
      <c r="SRN51" s="53"/>
      <c r="SRO51" s="53"/>
      <c r="SRP51" s="53"/>
      <c r="SRQ51" s="53"/>
      <c r="SRR51" s="53"/>
      <c r="SRS51" s="53"/>
      <c r="SRT51" s="53"/>
      <c r="SRU51" s="53"/>
      <c r="SRV51" s="53"/>
      <c r="SRW51" s="53"/>
      <c r="SRX51" s="53"/>
      <c r="SRY51" s="53"/>
      <c r="SRZ51" s="53"/>
      <c r="SSA51" s="53"/>
      <c r="SSB51" s="53"/>
      <c r="SSC51" s="53"/>
      <c r="SSD51" s="53"/>
      <c r="SSE51" s="53"/>
      <c r="SSF51" s="53"/>
      <c r="SSG51" s="53"/>
      <c r="SSH51" s="53"/>
      <c r="SSI51" s="53"/>
      <c r="SSJ51" s="53"/>
      <c r="SSK51" s="53"/>
      <c r="SSL51" s="53"/>
      <c r="SSM51" s="53"/>
      <c r="SSN51" s="53"/>
      <c r="SSO51" s="53"/>
      <c r="SSP51" s="53"/>
      <c r="SSQ51" s="53"/>
      <c r="SSR51" s="53"/>
      <c r="SSS51" s="53"/>
      <c r="SST51" s="53"/>
      <c r="SSU51" s="53"/>
      <c r="SSV51" s="53"/>
      <c r="SSW51" s="53"/>
      <c r="SSX51" s="53"/>
      <c r="SSY51" s="53"/>
      <c r="SSZ51" s="53"/>
      <c r="STA51" s="53"/>
      <c r="STB51" s="53"/>
      <c r="STC51" s="53"/>
      <c r="STD51" s="53"/>
      <c r="STE51" s="53"/>
      <c r="STF51" s="53"/>
      <c r="STG51" s="53"/>
      <c r="STH51" s="53"/>
      <c r="STI51" s="53"/>
      <c r="STJ51" s="53"/>
      <c r="STK51" s="53"/>
      <c r="STL51" s="53"/>
      <c r="STM51" s="53"/>
      <c r="STN51" s="53"/>
      <c r="STO51" s="53"/>
      <c r="STP51" s="53"/>
      <c r="STQ51" s="53"/>
      <c r="STR51" s="53"/>
      <c r="STS51" s="53"/>
      <c r="STT51" s="53"/>
      <c r="STU51" s="53"/>
      <c r="STV51" s="53"/>
      <c r="STW51" s="53"/>
      <c r="STX51" s="53"/>
      <c r="STY51" s="53"/>
      <c r="STZ51" s="53"/>
      <c r="SUA51" s="53"/>
      <c r="SUB51" s="53"/>
      <c r="SUC51" s="53"/>
      <c r="SUD51" s="53"/>
      <c r="SUE51" s="53"/>
      <c r="SUF51" s="53"/>
      <c r="SUG51" s="53"/>
      <c r="SUH51" s="53"/>
      <c r="SUI51" s="53"/>
      <c r="SUJ51" s="53"/>
      <c r="SUK51" s="53"/>
      <c r="SUL51" s="53"/>
      <c r="SUM51" s="53"/>
      <c r="SUN51" s="53"/>
      <c r="SUO51" s="53"/>
      <c r="SUP51" s="53"/>
      <c r="SUQ51" s="53"/>
      <c r="SUR51" s="53"/>
      <c r="SUS51" s="53"/>
      <c r="SUT51" s="53"/>
      <c r="SUU51" s="53"/>
      <c r="SUV51" s="53"/>
      <c r="SUW51" s="53"/>
      <c r="SUX51" s="53"/>
      <c r="SUY51" s="53"/>
      <c r="SUZ51" s="53"/>
      <c r="SVA51" s="53"/>
      <c r="SVB51" s="53"/>
      <c r="SVC51" s="53"/>
      <c r="SVD51" s="53"/>
      <c r="SVE51" s="53"/>
      <c r="SVF51" s="53"/>
      <c r="SVG51" s="53"/>
      <c r="SVH51" s="53"/>
      <c r="SVI51" s="53"/>
      <c r="SVJ51" s="53"/>
      <c r="SVK51" s="53"/>
      <c r="SVL51" s="53"/>
      <c r="SVM51" s="53"/>
      <c r="SVN51" s="53"/>
      <c r="SVO51" s="53"/>
      <c r="SVP51" s="53"/>
      <c r="SVQ51" s="53"/>
      <c r="SVR51" s="53"/>
      <c r="SVS51" s="53"/>
      <c r="SVT51" s="53"/>
      <c r="SVU51" s="53"/>
      <c r="SVV51" s="53"/>
      <c r="SVW51" s="53"/>
      <c r="SVX51" s="53"/>
      <c r="SVY51" s="53"/>
      <c r="SVZ51" s="53"/>
      <c r="SWA51" s="53"/>
      <c r="SWB51" s="53"/>
      <c r="SWC51" s="53"/>
      <c r="SWD51" s="53"/>
      <c r="SWE51" s="53"/>
      <c r="SWF51" s="53"/>
      <c r="SWG51" s="53"/>
      <c r="SWH51" s="53"/>
      <c r="SWI51" s="53"/>
      <c r="SWJ51" s="53"/>
      <c r="SWK51" s="53"/>
      <c r="SWL51" s="53"/>
      <c r="SWM51" s="53"/>
      <c r="SWN51" s="53"/>
      <c r="SWO51" s="53"/>
      <c r="SWP51" s="53"/>
      <c r="SWQ51" s="53"/>
      <c r="SWR51" s="53"/>
      <c r="SWS51" s="53"/>
      <c r="SWT51" s="53"/>
      <c r="SWU51" s="53"/>
      <c r="SWV51" s="53"/>
      <c r="SWW51" s="53"/>
      <c r="SWX51" s="53"/>
      <c r="SWY51" s="53"/>
      <c r="SWZ51" s="53"/>
      <c r="SXA51" s="53"/>
      <c r="SXB51" s="53"/>
      <c r="SXC51" s="53"/>
      <c r="SXD51" s="53"/>
      <c r="SXE51" s="53"/>
      <c r="SXF51" s="53"/>
      <c r="SXG51" s="53"/>
      <c r="SXH51" s="53"/>
      <c r="SXI51" s="53"/>
      <c r="SXJ51" s="53"/>
      <c r="SXK51" s="53"/>
      <c r="SXL51" s="53"/>
      <c r="SXM51" s="53"/>
      <c r="SXN51" s="53"/>
      <c r="SXO51" s="53"/>
      <c r="SXP51" s="53"/>
      <c r="SXQ51" s="53"/>
      <c r="SXR51" s="53"/>
      <c r="SXS51" s="53"/>
      <c r="SXT51" s="53"/>
      <c r="SXU51" s="53"/>
      <c r="SXV51" s="53"/>
      <c r="SXW51" s="53"/>
      <c r="SXX51" s="53"/>
      <c r="SXY51" s="53"/>
      <c r="SXZ51" s="53"/>
      <c r="SYA51" s="53"/>
      <c r="SYB51" s="53"/>
      <c r="SYC51" s="53"/>
      <c r="SYD51" s="53"/>
      <c r="SYE51" s="53"/>
      <c r="SYF51" s="53"/>
      <c r="SYG51" s="53"/>
      <c r="SYH51" s="53"/>
      <c r="SYI51" s="53"/>
      <c r="SYJ51" s="53"/>
      <c r="SYK51" s="53"/>
      <c r="SYL51" s="53"/>
      <c r="SYM51" s="53"/>
      <c r="SYN51" s="53"/>
      <c r="SYO51" s="53"/>
      <c r="SYP51" s="53"/>
      <c r="SYQ51" s="53"/>
      <c r="SYR51" s="53"/>
      <c r="SYS51" s="53"/>
      <c r="SYT51" s="53"/>
      <c r="SYU51" s="53"/>
      <c r="SYV51" s="53"/>
      <c r="SYW51" s="53"/>
      <c r="SYX51" s="53"/>
      <c r="SYY51" s="53"/>
      <c r="SYZ51" s="53"/>
      <c r="SZA51" s="53"/>
      <c r="SZB51" s="53"/>
      <c r="SZC51" s="53"/>
      <c r="SZD51" s="53"/>
      <c r="SZE51" s="53"/>
      <c r="SZF51" s="53"/>
      <c r="SZG51" s="53"/>
      <c r="SZH51" s="53"/>
      <c r="SZI51" s="53"/>
      <c r="SZJ51" s="53"/>
      <c r="SZK51" s="53"/>
      <c r="SZL51" s="53"/>
      <c r="SZM51" s="53"/>
      <c r="SZN51" s="53"/>
      <c r="SZO51" s="53"/>
      <c r="SZP51" s="53"/>
      <c r="SZQ51" s="53"/>
      <c r="SZR51" s="53"/>
      <c r="SZS51" s="53"/>
      <c r="SZT51" s="53"/>
      <c r="SZU51" s="53"/>
      <c r="SZV51" s="53"/>
      <c r="SZW51" s="53"/>
      <c r="SZX51" s="53"/>
      <c r="SZY51" s="53"/>
      <c r="SZZ51" s="53"/>
      <c r="TAA51" s="53"/>
      <c r="TAB51" s="53"/>
      <c r="TAC51" s="53"/>
      <c r="TAD51" s="53"/>
      <c r="TAE51" s="53"/>
      <c r="TAF51" s="53"/>
      <c r="TAG51" s="53"/>
      <c r="TAH51" s="53"/>
      <c r="TAI51" s="53"/>
      <c r="TAJ51" s="53"/>
      <c r="TAK51" s="53"/>
      <c r="TAL51" s="53"/>
      <c r="TAM51" s="53"/>
      <c r="TAN51" s="53"/>
      <c r="TAO51" s="53"/>
      <c r="TAP51" s="53"/>
      <c r="TAQ51" s="53"/>
      <c r="TAR51" s="53"/>
      <c r="TAS51" s="53"/>
      <c r="TAT51" s="53"/>
      <c r="TAU51" s="53"/>
      <c r="TAV51" s="53"/>
      <c r="TAW51" s="53"/>
      <c r="TAX51" s="53"/>
      <c r="TAY51" s="53"/>
      <c r="TAZ51" s="53"/>
      <c r="TBA51" s="53"/>
      <c r="TBB51" s="53"/>
      <c r="TBC51" s="53"/>
      <c r="TBD51" s="53"/>
      <c r="TBE51" s="53"/>
      <c r="TBF51" s="53"/>
      <c r="TBG51" s="53"/>
      <c r="TBH51" s="53"/>
      <c r="TBI51" s="53"/>
      <c r="TBJ51" s="53"/>
      <c r="TBK51" s="53"/>
      <c r="TBL51" s="53"/>
      <c r="TBM51" s="53"/>
      <c r="TBN51" s="53"/>
      <c r="TBO51" s="53"/>
      <c r="TBP51" s="53"/>
      <c r="TBQ51" s="53"/>
      <c r="TBR51" s="53"/>
      <c r="TBS51" s="53"/>
      <c r="TBT51" s="53"/>
      <c r="TBU51" s="53"/>
      <c r="TBV51" s="53"/>
      <c r="TBW51" s="53"/>
      <c r="TBX51" s="53"/>
      <c r="TBY51" s="53"/>
      <c r="TBZ51" s="53"/>
      <c r="TCA51" s="53"/>
      <c r="TCB51" s="53"/>
      <c r="TCC51" s="53"/>
      <c r="TCD51" s="53"/>
      <c r="TCE51" s="53"/>
      <c r="TCF51" s="53"/>
      <c r="TCG51" s="53"/>
      <c r="TCH51" s="53"/>
      <c r="TCI51" s="53"/>
      <c r="TCJ51" s="53"/>
      <c r="TCK51" s="53"/>
      <c r="TCL51" s="53"/>
      <c r="TCM51" s="53"/>
      <c r="TCN51" s="53"/>
      <c r="TCO51" s="53"/>
      <c r="TCP51" s="53"/>
      <c r="TCQ51" s="53"/>
      <c r="TCR51" s="53"/>
      <c r="TCS51" s="53"/>
      <c r="TCT51" s="53"/>
      <c r="TCU51" s="53"/>
      <c r="TCV51" s="53"/>
      <c r="TCW51" s="53"/>
      <c r="TCX51" s="53"/>
      <c r="TCY51" s="53"/>
      <c r="TCZ51" s="53"/>
      <c r="TDA51" s="53"/>
      <c r="TDB51" s="53"/>
      <c r="TDC51" s="53"/>
      <c r="TDD51" s="53"/>
      <c r="TDE51" s="53"/>
      <c r="TDF51" s="53"/>
      <c r="TDG51" s="53"/>
      <c r="TDH51" s="53"/>
      <c r="TDI51" s="53"/>
      <c r="TDJ51" s="53"/>
      <c r="TDK51" s="53"/>
      <c r="TDL51" s="53"/>
      <c r="TDM51" s="53"/>
      <c r="TDN51" s="53"/>
      <c r="TDO51" s="53"/>
      <c r="TDP51" s="53"/>
      <c r="TDQ51" s="53"/>
      <c r="TDR51" s="53"/>
      <c r="TDS51" s="53"/>
      <c r="TDT51" s="53"/>
      <c r="TDU51" s="53"/>
      <c r="TDV51" s="53"/>
      <c r="TDW51" s="53"/>
      <c r="TDX51" s="53"/>
      <c r="TDY51" s="53"/>
      <c r="TDZ51" s="53"/>
      <c r="TEA51" s="53"/>
      <c r="TEB51" s="53"/>
      <c r="TEC51" s="53"/>
      <c r="TED51" s="53"/>
      <c r="TEE51" s="53"/>
      <c r="TEF51" s="53"/>
      <c r="TEG51" s="53"/>
      <c r="TEH51" s="53"/>
      <c r="TEI51" s="53"/>
      <c r="TEJ51" s="53"/>
      <c r="TEK51" s="53"/>
      <c r="TEL51" s="53"/>
      <c r="TEM51" s="53"/>
      <c r="TEN51" s="53"/>
      <c r="TEO51" s="53"/>
      <c r="TEP51" s="53"/>
      <c r="TEQ51" s="53"/>
      <c r="TER51" s="53"/>
      <c r="TES51" s="53"/>
      <c r="TET51" s="53"/>
      <c r="TEU51" s="53"/>
      <c r="TEV51" s="53"/>
      <c r="TEW51" s="53"/>
      <c r="TEX51" s="53"/>
      <c r="TEY51" s="53"/>
      <c r="TEZ51" s="53"/>
      <c r="TFA51" s="53"/>
      <c r="TFB51" s="53"/>
      <c r="TFC51" s="53"/>
      <c r="TFD51" s="53"/>
      <c r="TFE51" s="53"/>
      <c r="TFF51" s="53"/>
      <c r="TFG51" s="53"/>
      <c r="TFH51" s="53"/>
      <c r="TFI51" s="53"/>
      <c r="TFJ51" s="53"/>
      <c r="TFK51" s="53"/>
      <c r="TFL51" s="53"/>
      <c r="TFM51" s="53"/>
      <c r="TFN51" s="53"/>
      <c r="TFO51" s="53"/>
      <c r="TFP51" s="53"/>
      <c r="TFQ51" s="53"/>
      <c r="TFR51" s="53"/>
      <c r="TFS51" s="53"/>
      <c r="TFT51" s="53"/>
      <c r="TFU51" s="53"/>
      <c r="TFV51" s="53"/>
      <c r="TFW51" s="53"/>
      <c r="TFX51" s="53"/>
      <c r="TFY51" s="53"/>
      <c r="TFZ51" s="53"/>
      <c r="TGA51" s="53"/>
      <c r="TGB51" s="53"/>
      <c r="TGC51" s="53"/>
      <c r="TGD51" s="53"/>
      <c r="TGE51" s="53"/>
      <c r="TGF51" s="53"/>
      <c r="TGG51" s="53"/>
      <c r="TGH51" s="53"/>
      <c r="TGI51" s="53"/>
      <c r="TGJ51" s="53"/>
      <c r="TGK51" s="53"/>
      <c r="TGL51" s="53"/>
      <c r="TGM51" s="53"/>
      <c r="TGN51" s="53"/>
      <c r="TGO51" s="53"/>
      <c r="TGP51" s="53"/>
      <c r="TGQ51" s="53"/>
      <c r="TGR51" s="53"/>
      <c r="TGS51" s="53"/>
      <c r="TGT51" s="53"/>
      <c r="TGU51" s="53"/>
      <c r="TGV51" s="53"/>
      <c r="TGW51" s="53"/>
      <c r="TGX51" s="53"/>
      <c r="TGY51" s="53"/>
      <c r="TGZ51" s="53"/>
      <c r="THA51" s="53"/>
      <c r="THB51" s="53"/>
      <c r="THC51" s="53"/>
      <c r="THD51" s="53"/>
      <c r="THE51" s="53"/>
      <c r="THF51" s="53"/>
      <c r="THG51" s="53"/>
      <c r="THH51" s="53"/>
      <c r="THI51" s="53"/>
      <c r="THJ51" s="53"/>
      <c r="THK51" s="53"/>
      <c r="THL51" s="53"/>
      <c r="THM51" s="53"/>
      <c r="THN51" s="53"/>
      <c r="THO51" s="53"/>
      <c r="THP51" s="53"/>
      <c r="THQ51" s="53"/>
      <c r="THR51" s="53"/>
      <c r="THS51" s="53"/>
      <c r="THT51" s="53"/>
      <c r="THU51" s="53"/>
      <c r="THV51" s="53"/>
      <c r="THW51" s="53"/>
      <c r="THX51" s="53"/>
      <c r="THY51" s="53"/>
      <c r="THZ51" s="53"/>
      <c r="TIA51" s="53"/>
      <c r="TIB51" s="53"/>
      <c r="TIC51" s="53"/>
      <c r="TID51" s="53"/>
      <c r="TIE51" s="53"/>
      <c r="TIF51" s="53"/>
      <c r="TIG51" s="53"/>
      <c r="TIH51" s="53"/>
      <c r="TII51" s="53"/>
      <c r="TIJ51" s="53"/>
      <c r="TIK51" s="53"/>
      <c r="TIL51" s="53"/>
      <c r="TIM51" s="53"/>
      <c r="TIN51" s="53"/>
      <c r="TIO51" s="53"/>
      <c r="TIP51" s="53"/>
      <c r="TIQ51" s="53"/>
      <c r="TIR51" s="53"/>
      <c r="TIS51" s="53"/>
      <c r="TIT51" s="53"/>
      <c r="TIU51" s="53"/>
      <c r="TIV51" s="53"/>
      <c r="TIW51" s="53"/>
      <c r="TIX51" s="53"/>
      <c r="TIY51" s="53"/>
      <c r="TIZ51" s="53"/>
      <c r="TJA51" s="53"/>
      <c r="TJB51" s="53"/>
      <c r="TJC51" s="53"/>
      <c r="TJD51" s="53"/>
      <c r="TJE51" s="53"/>
      <c r="TJF51" s="53"/>
      <c r="TJG51" s="53"/>
      <c r="TJH51" s="53"/>
      <c r="TJI51" s="53"/>
      <c r="TJJ51" s="53"/>
      <c r="TJK51" s="53"/>
      <c r="TJL51" s="53"/>
      <c r="TJM51" s="53"/>
      <c r="TJN51" s="53"/>
      <c r="TJO51" s="53"/>
      <c r="TJP51" s="53"/>
      <c r="TJQ51" s="53"/>
      <c r="TJR51" s="53"/>
      <c r="TJS51" s="53"/>
      <c r="TJT51" s="53"/>
      <c r="TJU51" s="53"/>
      <c r="TJV51" s="53"/>
      <c r="TJW51" s="53"/>
      <c r="TJX51" s="53"/>
      <c r="TJY51" s="53"/>
      <c r="TJZ51" s="53"/>
      <c r="TKA51" s="53"/>
      <c r="TKB51" s="53"/>
      <c r="TKC51" s="53"/>
      <c r="TKD51" s="53"/>
      <c r="TKE51" s="53"/>
      <c r="TKF51" s="53"/>
      <c r="TKG51" s="53"/>
      <c r="TKH51" s="53"/>
      <c r="TKI51" s="53"/>
      <c r="TKJ51" s="53"/>
      <c r="TKK51" s="53"/>
      <c r="TKL51" s="53"/>
      <c r="TKM51" s="53"/>
      <c r="TKN51" s="53"/>
      <c r="TKO51" s="53"/>
      <c r="TKP51" s="53"/>
      <c r="TKQ51" s="53"/>
      <c r="TKR51" s="53"/>
      <c r="TKS51" s="53"/>
      <c r="TKT51" s="53"/>
      <c r="TKU51" s="53"/>
      <c r="TKV51" s="53"/>
      <c r="TKW51" s="53"/>
      <c r="TKX51" s="53"/>
      <c r="TKY51" s="53"/>
      <c r="TKZ51" s="53"/>
      <c r="TLA51" s="53"/>
      <c r="TLB51" s="53"/>
      <c r="TLC51" s="53"/>
      <c r="TLD51" s="53"/>
      <c r="TLE51" s="53"/>
      <c r="TLF51" s="53"/>
      <c r="TLG51" s="53"/>
      <c r="TLH51" s="53"/>
      <c r="TLI51" s="53"/>
      <c r="TLJ51" s="53"/>
      <c r="TLK51" s="53"/>
      <c r="TLL51" s="53"/>
      <c r="TLM51" s="53"/>
      <c r="TLN51" s="53"/>
      <c r="TLO51" s="53"/>
      <c r="TLP51" s="53"/>
      <c r="TLQ51" s="53"/>
      <c r="TLR51" s="53"/>
      <c r="TLS51" s="53"/>
      <c r="TLT51" s="53"/>
      <c r="TLU51" s="53"/>
      <c r="TLV51" s="53"/>
      <c r="TLW51" s="53"/>
      <c r="TLX51" s="53"/>
      <c r="TLY51" s="53"/>
      <c r="TLZ51" s="53"/>
      <c r="TMA51" s="53"/>
      <c r="TMB51" s="53"/>
      <c r="TMC51" s="53"/>
      <c r="TMD51" s="53"/>
      <c r="TME51" s="53"/>
      <c r="TMF51" s="53"/>
      <c r="TMG51" s="53"/>
      <c r="TMH51" s="53"/>
      <c r="TMI51" s="53"/>
      <c r="TMJ51" s="53"/>
      <c r="TMK51" s="53"/>
      <c r="TML51" s="53"/>
      <c r="TMM51" s="53"/>
      <c r="TMN51" s="53"/>
      <c r="TMO51" s="53"/>
      <c r="TMP51" s="53"/>
      <c r="TMQ51" s="53"/>
      <c r="TMR51" s="53"/>
      <c r="TMS51" s="53"/>
      <c r="TMT51" s="53"/>
      <c r="TMU51" s="53"/>
      <c r="TMV51" s="53"/>
      <c r="TMW51" s="53"/>
      <c r="TMX51" s="53"/>
      <c r="TMY51" s="53"/>
      <c r="TMZ51" s="53"/>
      <c r="TNA51" s="53"/>
      <c r="TNB51" s="53"/>
      <c r="TNC51" s="53"/>
      <c r="TND51" s="53"/>
      <c r="TNE51" s="53"/>
      <c r="TNF51" s="53"/>
      <c r="TNG51" s="53"/>
      <c r="TNH51" s="53"/>
      <c r="TNI51" s="53"/>
      <c r="TNJ51" s="53"/>
      <c r="TNK51" s="53"/>
      <c r="TNL51" s="53"/>
      <c r="TNM51" s="53"/>
      <c r="TNN51" s="53"/>
      <c r="TNO51" s="53"/>
      <c r="TNP51" s="53"/>
      <c r="TNQ51" s="53"/>
      <c r="TNR51" s="53"/>
      <c r="TNS51" s="53"/>
      <c r="TNT51" s="53"/>
      <c r="TNU51" s="53"/>
      <c r="TNV51" s="53"/>
      <c r="TNW51" s="53"/>
      <c r="TNX51" s="53"/>
      <c r="TNY51" s="53"/>
      <c r="TNZ51" s="53"/>
      <c r="TOA51" s="53"/>
      <c r="TOB51" s="53"/>
      <c r="TOC51" s="53"/>
      <c r="TOD51" s="53"/>
      <c r="TOE51" s="53"/>
      <c r="TOF51" s="53"/>
      <c r="TOG51" s="53"/>
      <c r="TOH51" s="53"/>
      <c r="TOI51" s="53"/>
      <c r="TOJ51" s="53"/>
      <c r="TOK51" s="53"/>
      <c r="TOL51" s="53"/>
      <c r="TOM51" s="53"/>
      <c r="TON51" s="53"/>
      <c r="TOO51" s="53"/>
      <c r="TOP51" s="53"/>
      <c r="TOQ51" s="53"/>
      <c r="TOR51" s="53"/>
      <c r="TOS51" s="53"/>
      <c r="TOT51" s="53"/>
      <c r="TOU51" s="53"/>
      <c r="TOV51" s="53"/>
      <c r="TOW51" s="53"/>
      <c r="TOX51" s="53"/>
      <c r="TOY51" s="53"/>
      <c r="TOZ51" s="53"/>
      <c r="TPA51" s="53"/>
      <c r="TPB51" s="53"/>
      <c r="TPC51" s="53"/>
      <c r="TPD51" s="53"/>
      <c r="TPE51" s="53"/>
      <c r="TPF51" s="53"/>
      <c r="TPG51" s="53"/>
      <c r="TPH51" s="53"/>
      <c r="TPI51" s="53"/>
      <c r="TPJ51" s="53"/>
      <c r="TPK51" s="53"/>
      <c r="TPL51" s="53"/>
      <c r="TPM51" s="53"/>
      <c r="TPN51" s="53"/>
      <c r="TPO51" s="53"/>
      <c r="TPP51" s="53"/>
      <c r="TPQ51" s="53"/>
      <c r="TPR51" s="53"/>
      <c r="TPS51" s="53"/>
      <c r="TPT51" s="53"/>
      <c r="TPU51" s="53"/>
      <c r="TPV51" s="53"/>
      <c r="TPW51" s="53"/>
      <c r="TPX51" s="53"/>
      <c r="TPY51" s="53"/>
      <c r="TPZ51" s="53"/>
      <c r="TQA51" s="53"/>
      <c r="TQB51" s="53"/>
      <c r="TQC51" s="53"/>
      <c r="TQD51" s="53"/>
      <c r="TQE51" s="53"/>
      <c r="TQF51" s="53"/>
      <c r="TQG51" s="53"/>
      <c r="TQH51" s="53"/>
      <c r="TQI51" s="53"/>
      <c r="TQJ51" s="53"/>
      <c r="TQK51" s="53"/>
      <c r="TQL51" s="53"/>
      <c r="TQM51" s="53"/>
      <c r="TQN51" s="53"/>
      <c r="TQO51" s="53"/>
      <c r="TQP51" s="53"/>
      <c r="TQQ51" s="53"/>
      <c r="TQR51" s="53"/>
      <c r="TQS51" s="53"/>
      <c r="TQT51" s="53"/>
      <c r="TQU51" s="53"/>
      <c r="TQV51" s="53"/>
      <c r="TQW51" s="53"/>
      <c r="TQX51" s="53"/>
      <c r="TQY51" s="53"/>
      <c r="TQZ51" s="53"/>
      <c r="TRA51" s="53"/>
      <c r="TRB51" s="53"/>
      <c r="TRC51" s="53"/>
      <c r="TRD51" s="53"/>
      <c r="TRE51" s="53"/>
      <c r="TRF51" s="53"/>
      <c r="TRG51" s="53"/>
      <c r="TRH51" s="53"/>
      <c r="TRI51" s="53"/>
      <c r="TRJ51" s="53"/>
      <c r="TRK51" s="53"/>
      <c r="TRL51" s="53"/>
      <c r="TRM51" s="53"/>
      <c r="TRN51" s="53"/>
      <c r="TRO51" s="53"/>
      <c r="TRP51" s="53"/>
      <c r="TRQ51" s="53"/>
      <c r="TRR51" s="53"/>
      <c r="TRS51" s="53"/>
      <c r="TRT51" s="53"/>
      <c r="TRU51" s="53"/>
      <c r="TRV51" s="53"/>
      <c r="TRW51" s="53"/>
      <c r="TRX51" s="53"/>
      <c r="TRY51" s="53"/>
      <c r="TRZ51" s="53"/>
      <c r="TSA51" s="53"/>
      <c r="TSB51" s="53"/>
      <c r="TSC51" s="53"/>
      <c r="TSD51" s="53"/>
      <c r="TSE51" s="53"/>
      <c r="TSF51" s="53"/>
      <c r="TSG51" s="53"/>
      <c r="TSH51" s="53"/>
      <c r="TSI51" s="53"/>
      <c r="TSJ51" s="53"/>
      <c r="TSK51" s="53"/>
      <c r="TSL51" s="53"/>
      <c r="TSM51" s="53"/>
      <c r="TSN51" s="53"/>
      <c r="TSO51" s="53"/>
      <c r="TSP51" s="53"/>
      <c r="TSQ51" s="53"/>
      <c r="TSR51" s="53"/>
      <c r="TSS51" s="53"/>
      <c r="TST51" s="53"/>
      <c r="TSU51" s="53"/>
      <c r="TSV51" s="53"/>
      <c r="TSW51" s="53"/>
      <c r="TSX51" s="53"/>
      <c r="TSY51" s="53"/>
      <c r="TSZ51" s="53"/>
      <c r="TTA51" s="53"/>
      <c r="TTB51" s="53"/>
      <c r="TTC51" s="53"/>
      <c r="TTD51" s="53"/>
      <c r="TTE51" s="53"/>
      <c r="TTF51" s="53"/>
      <c r="TTG51" s="53"/>
      <c r="TTH51" s="53"/>
      <c r="TTI51" s="53"/>
      <c r="TTJ51" s="53"/>
      <c r="TTK51" s="53"/>
      <c r="TTL51" s="53"/>
      <c r="TTM51" s="53"/>
      <c r="TTN51" s="53"/>
      <c r="TTO51" s="53"/>
      <c r="TTP51" s="53"/>
      <c r="TTQ51" s="53"/>
      <c r="TTR51" s="53"/>
      <c r="TTS51" s="53"/>
      <c r="TTT51" s="53"/>
      <c r="TTU51" s="53"/>
      <c r="TTV51" s="53"/>
      <c r="TTW51" s="53"/>
      <c r="TTX51" s="53"/>
      <c r="TTY51" s="53"/>
      <c r="TTZ51" s="53"/>
      <c r="TUA51" s="53"/>
      <c r="TUB51" s="53"/>
      <c r="TUC51" s="53"/>
      <c r="TUD51" s="53"/>
      <c r="TUE51" s="53"/>
      <c r="TUF51" s="53"/>
      <c r="TUG51" s="53"/>
      <c r="TUH51" s="53"/>
      <c r="TUI51" s="53"/>
      <c r="TUJ51" s="53"/>
      <c r="TUK51" s="53"/>
      <c r="TUL51" s="53"/>
      <c r="TUM51" s="53"/>
      <c r="TUN51" s="53"/>
      <c r="TUO51" s="53"/>
      <c r="TUP51" s="53"/>
      <c r="TUQ51" s="53"/>
      <c r="TUR51" s="53"/>
      <c r="TUS51" s="53"/>
      <c r="TUT51" s="53"/>
      <c r="TUU51" s="53"/>
      <c r="TUV51" s="53"/>
      <c r="TUW51" s="53"/>
      <c r="TUX51" s="53"/>
      <c r="TUY51" s="53"/>
      <c r="TUZ51" s="53"/>
      <c r="TVA51" s="53"/>
      <c r="TVB51" s="53"/>
      <c r="TVC51" s="53"/>
      <c r="TVD51" s="53"/>
      <c r="TVE51" s="53"/>
      <c r="TVF51" s="53"/>
      <c r="TVG51" s="53"/>
      <c r="TVH51" s="53"/>
      <c r="TVI51" s="53"/>
      <c r="TVJ51" s="53"/>
      <c r="TVK51" s="53"/>
      <c r="TVL51" s="53"/>
      <c r="TVM51" s="53"/>
      <c r="TVN51" s="53"/>
      <c r="TVO51" s="53"/>
      <c r="TVP51" s="53"/>
      <c r="TVQ51" s="53"/>
      <c r="TVR51" s="53"/>
      <c r="TVS51" s="53"/>
      <c r="TVT51" s="53"/>
      <c r="TVU51" s="53"/>
      <c r="TVV51" s="53"/>
      <c r="TVW51" s="53"/>
      <c r="TVX51" s="53"/>
      <c r="TVY51" s="53"/>
      <c r="TVZ51" s="53"/>
      <c r="TWA51" s="53"/>
      <c r="TWB51" s="53"/>
      <c r="TWC51" s="53"/>
      <c r="TWD51" s="53"/>
      <c r="TWE51" s="53"/>
      <c r="TWF51" s="53"/>
      <c r="TWG51" s="53"/>
      <c r="TWH51" s="53"/>
      <c r="TWI51" s="53"/>
      <c r="TWJ51" s="53"/>
      <c r="TWK51" s="53"/>
      <c r="TWL51" s="53"/>
      <c r="TWM51" s="53"/>
      <c r="TWN51" s="53"/>
      <c r="TWO51" s="53"/>
      <c r="TWP51" s="53"/>
      <c r="TWQ51" s="53"/>
      <c r="TWR51" s="53"/>
      <c r="TWS51" s="53"/>
      <c r="TWT51" s="53"/>
      <c r="TWU51" s="53"/>
      <c r="TWV51" s="53"/>
      <c r="TWW51" s="53"/>
      <c r="TWX51" s="53"/>
      <c r="TWY51" s="53"/>
      <c r="TWZ51" s="53"/>
      <c r="TXA51" s="53"/>
      <c r="TXB51" s="53"/>
      <c r="TXC51" s="53"/>
      <c r="TXD51" s="53"/>
      <c r="TXE51" s="53"/>
      <c r="TXF51" s="53"/>
      <c r="TXG51" s="53"/>
      <c r="TXH51" s="53"/>
      <c r="TXI51" s="53"/>
      <c r="TXJ51" s="53"/>
      <c r="TXK51" s="53"/>
      <c r="TXL51" s="53"/>
      <c r="TXM51" s="53"/>
      <c r="TXN51" s="53"/>
      <c r="TXO51" s="53"/>
      <c r="TXP51" s="53"/>
      <c r="TXQ51" s="53"/>
      <c r="TXR51" s="53"/>
      <c r="TXS51" s="53"/>
      <c r="TXT51" s="53"/>
      <c r="TXU51" s="53"/>
      <c r="TXV51" s="53"/>
      <c r="TXW51" s="53"/>
      <c r="TXX51" s="53"/>
      <c r="TXY51" s="53"/>
      <c r="TXZ51" s="53"/>
      <c r="TYA51" s="53"/>
      <c r="TYB51" s="53"/>
      <c r="TYC51" s="53"/>
      <c r="TYD51" s="53"/>
      <c r="TYE51" s="53"/>
      <c r="TYF51" s="53"/>
      <c r="TYG51" s="53"/>
      <c r="TYH51" s="53"/>
      <c r="TYI51" s="53"/>
      <c r="TYJ51" s="53"/>
      <c r="TYK51" s="53"/>
      <c r="TYL51" s="53"/>
      <c r="TYM51" s="53"/>
      <c r="TYN51" s="53"/>
      <c r="TYO51" s="53"/>
      <c r="TYP51" s="53"/>
      <c r="TYQ51" s="53"/>
      <c r="TYR51" s="53"/>
      <c r="TYS51" s="53"/>
      <c r="TYT51" s="53"/>
      <c r="TYU51" s="53"/>
      <c r="TYV51" s="53"/>
      <c r="TYW51" s="53"/>
      <c r="TYX51" s="53"/>
      <c r="TYY51" s="53"/>
      <c r="TYZ51" s="53"/>
      <c r="TZA51" s="53"/>
      <c r="TZB51" s="53"/>
      <c r="TZC51" s="53"/>
      <c r="TZD51" s="53"/>
      <c r="TZE51" s="53"/>
      <c r="TZF51" s="53"/>
      <c r="TZG51" s="53"/>
      <c r="TZH51" s="53"/>
      <c r="TZI51" s="53"/>
      <c r="TZJ51" s="53"/>
      <c r="TZK51" s="53"/>
      <c r="TZL51" s="53"/>
      <c r="TZM51" s="53"/>
      <c r="TZN51" s="53"/>
      <c r="TZO51" s="53"/>
      <c r="TZP51" s="53"/>
      <c r="TZQ51" s="53"/>
      <c r="TZR51" s="53"/>
      <c r="TZS51" s="53"/>
      <c r="TZT51" s="53"/>
      <c r="TZU51" s="53"/>
      <c r="TZV51" s="53"/>
      <c r="TZW51" s="53"/>
      <c r="TZX51" s="53"/>
      <c r="TZY51" s="53"/>
      <c r="TZZ51" s="53"/>
      <c r="UAA51" s="53"/>
      <c r="UAB51" s="53"/>
      <c r="UAC51" s="53"/>
      <c r="UAD51" s="53"/>
      <c r="UAE51" s="53"/>
      <c r="UAF51" s="53"/>
      <c r="UAG51" s="53"/>
      <c r="UAH51" s="53"/>
      <c r="UAI51" s="53"/>
      <c r="UAJ51" s="53"/>
      <c r="UAK51" s="53"/>
      <c r="UAL51" s="53"/>
      <c r="UAM51" s="53"/>
      <c r="UAN51" s="53"/>
      <c r="UAO51" s="53"/>
      <c r="UAP51" s="53"/>
      <c r="UAQ51" s="53"/>
      <c r="UAR51" s="53"/>
      <c r="UAS51" s="53"/>
      <c r="UAT51" s="53"/>
      <c r="UAU51" s="53"/>
      <c r="UAV51" s="53"/>
      <c r="UAW51" s="53"/>
      <c r="UAX51" s="53"/>
      <c r="UAY51" s="53"/>
      <c r="UAZ51" s="53"/>
      <c r="UBA51" s="53"/>
      <c r="UBB51" s="53"/>
      <c r="UBC51" s="53"/>
      <c r="UBD51" s="53"/>
      <c r="UBE51" s="53"/>
      <c r="UBF51" s="53"/>
      <c r="UBG51" s="53"/>
      <c r="UBH51" s="53"/>
      <c r="UBI51" s="53"/>
      <c r="UBJ51" s="53"/>
      <c r="UBK51" s="53"/>
      <c r="UBL51" s="53"/>
      <c r="UBM51" s="53"/>
      <c r="UBN51" s="53"/>
      <c r="UBO51" s="53"/>
      <c r="UBP51" s="53"/>
      <c r="UBQ51" s="53"/>
      <c r="UBR51" s="53"/>
      <c r="UBS51" s="53"/>
      <c r="UBT51" s="53"/>
      <c r="UBU51" s="53"/>
      <c r="UBV51" s="53"/>
      <c r="UBW51" s="53"/>
      <c r="UBX51" s="53"/>
      <c r="UBY51" s="53"/>
      <c r="UBZ51" s="53"/>
      <c r="UCA51" s="53"/>
      <c r="UCB51" s="53"/>
      <c r="UCC51" s="53"/>
      <c r="UCD51" s="53"/>
      <c r="UCE51" s="53"/>
      <c r="UCF51" s="53"/>
      <c r="UCG51" s="53"/>
      <c r="UCH51" s="53"/>
      <c r="UCI51" s="53"/>
      <c r="UCJ51" s="53"/>
      <c r="UCK51" s="53"/>
      <c r="UCL51" s="53"/>
      <c r="UCM51" s="53"/>
      <c r="UCN51" s="53"/>
      <c r="UCO51" s="53"/>
      <c r="UCP51" s="53"/>
      <c r="UCQ51" s="53"/>
      <c r="UCR51" s="53"/>
      <c r="UCS51" s="53"/>
      <c r="UCT51" s="53"/>
      <c r="UCU51" s="53"/>
      <c r="UCV51" s="53"/>
      <c r="UCW51" s="53"/>
      <c r="UCX51" s="53"/>
      <c r="UCY51" s="53"/>
      <c r="UCZ51" s="53"/>
      <c r="UDA51" s="53"/>
      <c r="UDB51" s="53"/>
      <c r="UDC51" s="53"/>
      <c r="UDD51" s="53"/>
      <c r="UDE51" s="53"/>
      <c r="UDF51" s="53"/>
      <c r="UDG51" s="53"/>
      <c r="UDH51" s="53"/>
      <c r="UDI51" s="53"/>
      <c r="UDJ51" s="53"/>
      <c r="UDK51" s="53"/>
      <c r="UDL51" s="53"/>
      <c r="UDM51" s="53"/>
      <c r="UDN51" s="53"/>
      <c r="UDO51" s="53"/>
      <c r="UDP51" s="53"/>
      <c r="UDQ51" s="53"/>
      <c r="UDR51" s="53"/>
      <c r="UDS51" s="53"/>
      <c r="UDT51" s="53"/>
      <c r="UDU51" s="53"/>
      <c r="UDV51" s="53"/>
      <c r="UDW51" s="53"/>
      <c r="UDX51" s="53"/>
      <c r="UDY51" s="53"/>
      <c r="UDZ51" s="53"/>
      <c r="UEA51" s="53"/>
      <c r="UEB51" s="53"/>
      <c r="UEC51" s="53"/>
      <c r="UED51" s="53"/>
      <c r="UEE51" s="53"/>
      <c r="UEF51" s="53"/>
      <c r="UEG51" s="53"/>
      <c r="UEH51" s="53"/>
      <c r="UEI51" s="53"/>
      <c r="UEJ51" s="53"/>
      <c r="UEK51" s="53"/>
      <c r="UEL51" s="53"/>
      <c r="UEM51" s="53"/>
      <c r="UEN51" s="53"/>
      <c r="UEO51" s="53"/>
      <c r="UEP51" s="53"/>
      <c r="UEQ51" s="53"/>
      <c r="UER51" s="53"/>
      <c r="UES51" s="53"/>
      <c r="UET51" s="53"/>
      <c r="UEU51" s="53"/>
      <c r="UEV51" s="53"/>
      <c r="UEW51" s="53"/>
      <c r="UEX51" s="53"/>
      <c r="UEY51" s="53"/>
      <c r="UEZ51" s="53"/>
      <c r="UFA51" s="53"/>
      <c r="UFB51" s="53"/>
      <c r="UFC51" s="53"/>
      <c r="UFD51" s="53"/>
      <c r="UFE51" s="53"/>
      <c r="UFF51" s="53"/>
      <c r="UFG51" s="53"/>
      <c r="UFH51" s="53"/>
      <c r="UFI51" s="53"/>
      <c r="UFJ51" s="53"/>
      <c r="UFK51" s="53"/>
      <c r="UFL51" s="53"/>
      <c r="UFM51" s="53"/>
      <c r="UFN51" s="53"/>
      <c r="UFO51" s="53"/>
      <c r="UFP51" s="53"/>
      <c r="UFQ51" s="53"/>
      <c r="UFR51" s="53"/>
      <c r="UFS51" s="53"/>
      <c r="UFT51" s="53"/>
      <c r="UFU51" s="53"/>
      <c r="UFV51" s="53"/>
      <c r="UFW51" s="53"/>
      <c r="UFX51" s="53"/>
      <c r="UFY51" s="53"/>
      <c r="UFZ51" s="53"/>
      <c r="UGA51" s="53"/>
      <c r="UGB51" s="53"/>
      <c r="UGC51" s="53"/>
      <c r="UGD51" s="53"/>
      <c r="UGE51" s="53"/>
      <c r="UGF51" s="53"/>
      <c r="UGG51" s="53"/>
      <c r="UGH51" s="53"/>
      <c r="UGI51" s="53"/>
      <c r="UGJ51" s="53"/>
      <c r="UGK51" s="53"/>
      <c r="UGL51" s="53"/>
      <c r="UGM51" s="53"/>
      <c r="UGN51" s="53"/>
      <c r="UGO51" s="53"/>
      <c r="UGP51" s="53"/>
      <c r="UGQ51" s="53"/>
      <c r="UGR51" s="53"/>
      <c r="UGS51" s="53"/>
      <c r="UGT51" s="53"/>
      <c r="UGU51" s="53"/>
      <c r="UGV51" s="53"/>
      <c r="UGW51" s="53"/>
      <c r="UGX51" s="53"/>
      <c r="UGY51" s="53"/>
      <c r="UGZ51" s="53"/>
      <c r="UHA51" s="53"/>
      <c r="UHB51" s="53"/>
      <c r="UHC51" s="53"/>
      <c r="UHD51" s="53"/>
      <c r="UHE51" s="53"/>
      <c r="UHF51" s="53"/>
      <c r="UHG51" s="53"/>
      <c r="UHH51" s="53"/>
      <c r="UHI51" s="53"/>
      <c r="UHJ51" s="53"/>
      <c r="UHK51" s="53"/>
      <c r="UHL51" s="53"/>
      <c r="UHM51" s="53"/>
      <c r="UHN51" s="53"/>
      <c r="UHO51" s="53"/>
      <c r="UHP51" s="53"/>
      <c r="UHQ51" s="53"/>
      <c r="UHR51" s="53"/>
      <c r="UHS51" s="53"/>
      <c r="UHT51" s="53"/>
      <c r="UHU51" s="53"/>
      <c r="UHV51" s="53"/>
      <c r="UHW51" s="53"/>
      <c r="UHX51" s="53"/>
      <c r="UHY51" s="53"/>
      <c r="UHZ51" s="53"/>
      <c r="UIA51" s="53"/>
      <c r="UIB51" s="53"/>
      <c r="UIC51" s="53"/>
      <c r="UID51" s="53"/>
      <c r="UIE51" s="53"/>
      <c r="UIF51" s="53"/>
      <c r="UIG51" s="53"/>
      <c r="UIH51" s="53"/>
      <c r="UII51" s="53"/>
      <c r="UIJ51" s="53"/>
      <c r="UIK51" s="53"/>
      <c r="UIL51" s="53"/>
      <c r="UIM51" s="53"/>
      <c r="UIN51" s="53"/>
      <c r="UIO51" s="53"/>
      <c r="UIP51" s="53"/>
      <c r="UIQ51" s="53"/>
      <c r="UIR51" s="53"/>
      <c r="UIS51" s="53"/>
      <c r="UIT51" s="53"/>
      <c r="UIU51" s="53"/>
      <c r="UIV51" s="53"/>
      <c r="UIW51" s="53"/>
      <c r="UIX51" s="53"/>
      <c r="UIY51" s="53"/>
      <c r="UIZ51" s="53"/>
      <c r="UJA51" s="53"/>
      <c r="UJB51" s="53"/>
      <c r="UJC51" s="53"/>
      <c r="UJD51" s="53"/>
      <c r="UJE51" s="53"/>
      <c r="UJF51" s="53"/>
      <c r="UJG51" s="53"/>
      <c r="UJH51" s="53"/>
      <c r="UJI51" s="53"/>
      <c r="UJJ51" s="53"/>
      <c r="UJK51" s="53"/>
      <c r="UJL51" s="53"/>
      <c r="UJM51" s="53"/>
      <c r="UJN51" s="53"/>
      <c r="UJO51" s="53"/>
      <c r="UJP51" s="53"/>
      <c r="UJQ51" s="53"/>
      <c r="UJR51" s="53"/>
      <c r="UJS51" s="53"/>
      <c r="UJT51" s="53"/>
      <c r="UJU51" s="53"/>
      <c r="UJV51" s="53"/>
      <c r="UJW51" s="53"/>
      <c r="UJX51" s="53"/>
      <c r="UJY51" s="53"/>
      <c r="UJZ51" s="53"/>
      <c r="UKA51" s="53"/>
      <c r="UKB51" s="53"/>
      <c r="UKC51" s="53"/>
      <c r="UKD51" s="53"/>
      <c r="UKE51" s="53"/>
      <c r="UKF51" s="53"/>
      <c r="UKG51" s="53"/>
      <c r="UKH51" s="53"/>
      <c r="UKI51" s="53"/>
      <c r="UKJ51" s="53"/>
      <c r="UKK51" s="53"/>
      <c r="UKL51" s="53"/>
      <c r="UKM51" s="53"/>
      <c r="UKN51" s="53"/>
      <c r="UKO51" s="53"/>
      <c r="UKP51" s="53"/>
      <c r="UKQ51" s="53"/>
      <c r="UKR51" s="53"/>
      <c r="UKS51" s="53"/>
      <c r="UKT51" s="53"/>
      <c r="UKU51" s="53"/>
      <c r="UKV51" s="53"/>
      <c r="UKW51" s="53"/>
      <c r="UKX51" s="53"/>
      <c r="UKY51" s="53"/>
      <c r="UKZ51" s="53"/>
      <c r="ULA51" s="53"/>
      <c r="ULB51" s="53"/>
      <c r="ULC51" s="53"/>
      <c r="ULD51" s="53"/>
      <c r="ULE51" s="53"/>
      <c r="ULF51" s="53"/>
      <c r="ULG51" s="53"/>
      <c r="ULH51" s="53"/>
      <c r="ULI51" s="53"/>
      <c r="ULJ51" s="53"/>
      <c r="ULK51" s="53"/>
      <c r="ULL51" s="53"/>
      <c r="ULM51" s="53"/>
      <c r="ULN51" s="53"/>
      <c r="ULO51" s="53"/>
      <c r="ULP51" s="53"/>
      <c r="ULQ51" s="53"/>
      <c r="ULR51" s="53"/>
      <c r="ULS51" s="53"/>
      <c r="ULT51" s="53"/>
      <c r="ULU51" s="53"/>
      <c r="ULV51" s="53"/>
      <c r="ULW51" s="53"/>
      <c r="ULX51" s="53"/>
      <c r="ULY51" s="53"/>
      <c r="ULZ51" s="53"/>
      <c r="UMA51" s="53"/>
      <c r="UMB51" s="53"/>
      <c r="UMC51" s="53"/>
      <c r="UMD51" s="53"/>
      <c r="UME51" s="53"/>
      <c r="UMF51" s="53"/>
      <c r="UMG51" s="53"/>
      <c r="UMH51" s="53"/>
      <c r="UMI51" s="53"/>
      <c r="UMJ51" s="53"/>
      <c r="UMK51" s="53"/>
      <c r="UML51" s="53"/>
      <c r="UMM51" s="53"/>
      <c r="UMN51" s="53"/>
      <c r="UMO51" s="53"/>
      <c r="UMP51" s="53"/>
      <c r="UMQ51" s="53"/>
      <c r="UMR51" s="53"/>
      <c r="UMS51" s="53"/>
      <c r="UMT51" s="53"/>
      <c r="UMU51" s="53"/>
      <c r="UMV51" s="53"/>
      <c r="UMW51" s="53"/>
      <c r="UMX51" s="53"/>
      <c r="UMY51" s="53"/>
      <c r="UMZ51" s="53"/>
      <c r="UNA51" s="53"/>
      <c r="UNB51" s="53"/>
      <c r="UNC51" s="53"/>
      <c r="UND51" s="53"/>
      <c r="UNE51" s="53"/>
      <c r="UNF51" s="53"/>
      <c r="UNG51" s="53"/>
      <c r="UNH51" s="53"/>
      <c r="UNI51" s="53"/>
      <c r="UNJ51" s="53"/>
      <c r="UNK51" s="53"/>
      <c r="UNL51" s="53"/>
      <c r="UNM51" s="53"/>
      <c r="UNN51" s="53"/>
      <c r="UNO51" s="53"/>
      <c r="UNP51" s="53"/>
      <c r="UNQ51" s="53"/>
      <c r="UNR51" s="53"/>
      <c r="UNS51" s="53"/>
      <c r="UNT51" s="53"/>
      <c r="UNU51" s="53"/>
      <c r="UNV51" s="53"/>
      <c r="UNW51" s="53"/>
      <c r="UNX51" s="53"/>
      <c r="UNY51" s="53"/>
      <c r="UNZ51" s="53"/>
      <c r="UOA51" s="53"/>
      <c r="UOB51" s="53"/>
      <c r="UOC51" s="53"/>
      <c r="UOD51" s="53"/>
      <c r="UOE51" s="53"/>
      <c r="UOF51" s="53"/>
      <c r="UOG51" s="53"/>
      <c r="UOH51" s="53"/>
      <c r="UOI51" s="53"/>
      <c r="UOJ51" s="53"/>
      <c r="UOK51" s="53"/>
      <c r="UOL51" s="53"/>
      <c r="UOM51" s="53"/>
      <c r="UON51" s="53"/>
      <c r="UOO51" s="53"/>
      <c r="UOP51" s="53"/>
      <c r="UOQ51" s="53"/>
      <c r="UOR51" s="53"/>
      <c r="UOS51" s="53"/>
      <c r="UOT51" s="53"/>
      <c r="UOU51" s="53"/>
      <c r="UOV51" s="53"/>
      <c r="UOW51" s="53"/>
      <c r="UOX51" s="53"/>
      <c r="UOY51" s="53"/>
      <c r="UOZ51" s="53"/>
      <c r="UPA51" s="53"/>
      <c r="UPB51" s="53"/>
      <c r="UPC51" s="53"/>
      <c r="UPD51" s="53"/>
      <c r="UPE51" s="53"/>
      <c r="UPF51" s="53"/>
      <c r="UPG51" s="53"/>
      <c r="UPH51" s="53"/>
      <c r="UPI51" s="53"/>
      <c r="UPJ51" s="53"/>
      <c r="UPK51" s="53"/>
      <c r="UPL51" s="53"/>
      <c r="UPM51" s="53"/>
      <c r="UPN51" s="53"/>
      <c r="UPO51" s="53"/>
      <c r="UPP51" s="53"/>
      <c r="UPQ51" s="53"/>
      <c r="UPR51" s="53"/>
      <c r="UPS51" s="53"/>
      <c r="UPT51" s="53"/>
      <c r="UPU51" s="53"/>
      <c r="UPV51" s="53"/>
      <c r="UPW51" s="53"/>
      <c r="UPX51" s="53"/>
      <c r="UPY51" s="53"/>
      <c r="UPZ51" s="53"/>
      <c r="UQA51" s="53"/>
      <c r="UQB51" s="53"/>
      <c r="UQC51" s="53"/>
      <c r="UQD51" s="53"/>
      <c r="UQE51" s="53"/>
      <c r="UQF51" s="53"/>
      <c r="UQG51" s="53"/>
      <c r="UQH51" s="53"/>
      <c r="UQI51" s="53"/>
      <c r="UQJ51" s="53"/>
      <c r="UQK51" s="53"/>
      <c r="UQL51" s="53"/>
      <c r="UQM51" s="53"/>
      <c r="UQN51" s="53"/>
      <c r="UQO51" s="53"/>
      <c r="UQP51" s="53"/>
      <c r="UQQ51" s="53"/>
      <c r="UQR51" s="53"/>
      <c r="UQS51" s="53"/>
      <c r="UQT51" s="53"/>
      <c r="UQU51" s="53"/>
      <c r="UQV51" s="53"/>
      <c r="UQW51" s="53"/>
      <c r="UQX51" s="53"/>
      <c r="UQY51" s="53"/>
      <c r="UQZ51" s="53"/>
      <c r="URA51" s="53"/>
      <c r="URB51" s="53"/>
      <c r="URC51" s="53"/>
      <c r="URD51" s="53"/>
      <c r="URE51" s="53"/>
      <c r="URF51" s="53"/>
      <c r="URG51" s="53"/>
      <c r="URH51" s="53"/>
      <c r="URI51" s="53"/>
      <c r="URJ51" s="53"/>
      <c r="URK51" s="53"/>
      <c r="URL51" s="53"/>
      <c r="URM51" s="53"/>
      <c r="URN51" s="53"/>
      <c r="URO51" s="53"/>
      <c r="URP51" s="53"/>
      <c r="URQ51" s="53"/>
      <c r="URR51" s="53"/>
      <c r="URS51" s="53"/>
      <c r="URT51" s="53"/>
      <c r="URU51" s="53"/>
      <c r="URV51" s="53"/>
      <c r="URW51" s="53"/>
      <c r="URX51" s="53"/>
      <c r="URY51" s="53"/>
      <c r="URZ51" s="53"/>
      <c r="USA51" s="53"/>
      <c r="USB51" s="53"/>
      <c r="USC51" s="53"/>
      <c r="USD51" s="53"/>
      <c r="USE51" s="53"/>
      <c r="USF51" s="53"/>
      <c r="USG51" s="53"/>
      <c r="USH51" s="53"/>
      <c r="USI51" s="53"/>
      <c r="USJ51" s="53"/>
      <c r="USK51" s="53"/>
      <c r="USL51" s="53"/>
      <c r="USM51" s="53"/>
      <c r="USN51" s="53"/>
      <c r="USO51" s="53"/>
      <c r="USP51" s="53"/>
      <c r="USQ51" s="53"/>
      <c r="USR51" s="53"/>
      <c r="USS51" s="53"/>
      <c r="UST51" s="53"/>
      <c r="USU51" s="53"/>
      <c r="USV51" s="53"/>
      <c r="USW51" s="53"/>
      <c r="USX51" s="53"/>
      <c r="USY51" s="53"/>
      <c r="USZ51" s="53"/>
      <c r="UTA51" s="53"/>
      <c r="UTB51" s="53"/>
      <c r="UTC51" s="53"/>
      <c r="UTD51" s="53"/>
      <c r="UTE51" s="53"/>
      <c r="UTF51" s="53"/>
      <c r="UTG51" s="53"/>
      <c r="UTH51" s="53"/>
      <c r="UTI51" s="53"/>
      <c r="UTJ51" s="53"/>
      <c r="UTK51" s="53"/>
      <c r="UTL51" s="53"/>
      <c r="UTM51" s="53"/>
      <c r="UTN51" s="53"/>
      <c r="UTO51" s="53"/>
      <c r="UTP51" s="53"/>
      <c r="UTQ51" s="53"/>
      <c r="UTR51" s="53"/>
      <c r="UTS51" s="53"/>
      <c r="UTT51" s="53"/>
      <c r="UTU51" s="53"/>
      <c r="UTV51" s="53"/>
      <c r="UTW51" s="53"/>
      <c r="UTX51" s="53"/>
      <c r="UTY51" s="53"/>
      <c r="UTZ51" s="53"/>
      <c r="UUA51" s="53"/>
      <c r="UUB51" s="53"/>
      <c r="UUC51" s="53"/>
      <c r="UUD51" s="53"/>
      <c r="UUE51" s="53"/>
      <c r="UUF51" s="53"/>
      <c r="UUG51" s="53"/>
      <c r="UUH51" s="53"/>
      <c r="UUI51" s="53"/>
      <c r="UUJ51" s="53"/>
      <c r="UUK51" s="53"/>
      <c r="UUL51" s="53"/>
      <c r="UUM51" s="53"/>
      <c r="UUN51" s="53"/>
      <c r="UUO51" s="53"/>
      <c r="UUP51" s="53"/>
      <c r="UUQ51" s="53"/>
      <c r="UUR51" s="53"/>
      <c r="UUS51" s="53"/>
      <c r="UUT51" s="53"/>
      <c r="UUU51" s="53"/>
      <c r="UUV51" s="53"/>
      <c r="UUW51" s="53"/>
      <c r="UUX51" s="53"/>
      <c r="UUY51" s="53"/>
      <c r="UUZ51" s="53"/>
      <c r="UVA51" s="53"/>
      <c r="UVB51" s="53"/>
      <c r="UVC51" s="53"/>
      <c r="UVD51" s="53"/>
      <c r="UVE51" s="53"/>
      <c r="UVF51" s="53"/>
      <c r="UVG51" s="53"/>
      <c r="UVH51" s="53"/>
      <c r="UVI51" s="53"/>
      <c r="UVJ51" s="53"/>
      <c r="UVK51" s="53"/>
      <c r="UVL51" s="53"/>
      <c r="UVM51" s="53"/>
      <c r="UVN51" s="53"/>
      <c r="UVO51" s="53"/>
      <c r="UVP51" s="53"/>
      <c r="UVQ51" s="53"/>
      <c r="UVR51" s="53"/>
      <c r="UVS51" s="53"/>
      <c r="UVT51" s="53"/>
      <c r="UVU51" s="53"/>
      <c r="UVV51" s="53"/>
      <c r="UVW51" s="53"/>
      <c r="UVX51" s="53"/>
      <c r="UVY51" s="53"/>
      <c r="UVZ51" s="53"/>
      <c r="UWA51" s="53"/>
      <c r="UWB51" s="53"/>
      <c r="UWC51" s="53"/>
      <c r="UWD51" s="53"/>
      <c r="UWE51" s="53"/>
      <c r="UWF51" s="53"/>
      <c r="UWG51" s="53"/>
      <c r="UWH51" s="53"/>
      <c r="UWI51" s="53"/>
      <c r="UWJ51" s="53"/>
      <c r="UWK51" s="53"/>
      <c r="UWL51" s="53"/>
      <c r="UWM51" s="53"/>
      <c r="UWN51" s="53"/>
      <c r="UWO51" s="53"/>
      <c r="UWP51" s="53"/>
      <c r="UWQ51" s="53"/>
      <c r="UWR51" s="53"/>
      <c r="UWS51" s="53"/>
      <c r="UWT51" s="53"/>
      <c r="UWU51" s="53"/>
      <c r="UWV51" s="53"/>
      <c r="UWW51" s="53"/>
      <c r="UWX51" s="53"/>
      <c r="UWY51" s="53"/>
      <c r="UWZ51" s="53"/>
      <c r="UXA51" s="53"/>
      <c r="UXB51" s="53"/>
      <c r="UXC51" s="53"/>
      <c r="UXD51" s="53"/>
      <c r="UXE51" s="53"/>
      <c r="UXF51" s="53"/>
      <c r="UXG51" s="53"/>
      <c r="UXH51" s="53"/>
      <c r="UXI51" s="53"/>
      <c r="UXJ51" s="53"/>
      <c r="UXK51" s="53"/>
      <c r="UXL51" s="53"/>
      <c r="UXM51" s="53"/>
      <c r="UXN51" s="53"/>
      <c r="UXO51" s="53"/>
      <c r="UXP51" s="53"/>
      <c r="UXQ51" s="53"/>
      <c r="UXR51" s="53"/>
      <c r="UXS51" s="53"/>
      <c r="UXT51" s="53"/>
      <c r="UXU51" s="53"/>
      <c r="UXV51" s="53"/>
      <c r="UXW51" s="53"/>
      <c r="UXX51" s="53"/>
      <c r="UXY51" s="53"/>
      <c r="UXZ51" s="53"/>
      <c r="UYA51" s="53"/>
      <c r="UYB51" s="53"/>
      <c r="UYC51" s="53"/>
      <c r="UYD51" s="53"/>
      <c r="UYE51" s="53"/>
      <c r="UYF51" s="53"/>
      <c r="UYG51" s="53"/>
      <c r="UYH51" s="53"/>
      <c r="UYI51" s="53"/>
      <c r="UYJ51" s="53"/>
      <c r="UYK51" s="53"/>
      <c r="UYL51" s="53"/>
      <c r="UYM51" s="53"/>
      <c r="UYN51" s="53"/>
      <c r="UYO51" s="53"/>
      <c r="UYP51" s="53"/>
      <c r="UYQ51" s="53"/>
      <c r="UYR51" s="53"/>
      <c r="UYS51" s="53"/>
      <c r="UYT51" s="53"/>
      <c r="UYU51" s="53"/>
      <c r="UYV51" s="53"/>
      <c r="UYW51" s="53"/>
      <c r="UYX51" s="53"/>
      <c r="UYY51" s="53"/>
      <c r="UYZ51" s="53"/>
      <c r="UZA51" s="53"/>
      <c r="UZB51" s="53"/>
      <c r="UZC51" s="53"/>
      <c r="UZD51" s="53"/>
      <c r="UZE51" s="53"/>
      <c r="UZF51" s="53"/>
      <c r="UZG51" s="53"/>
      <c r="UZH51" s="53"/>
      <c r="UZI51" s="53"/>
      <c r="UZJ51" s="53"/>
      <c r="UZK51" s="53"/>
      <c r="UZL51" s="53"/>
      <c r="UZM51" s="53"/>
      <c r="UZN51" s="53"/>
      <c r="UZO51" s="53"/>
      <c r="UZP51" s="53"/>
      <c r="UZQ51" s="53"/>
      <c r="UZR51" s="53"/>
      <c r="UZS51" s="53"/>
      <c r="UZT51" s="53"/>
      <c r="UZU51" s="53"/>
      <c r="UZV51" s="53"/>
      <c r="UZW51" s="53"/>
      <c r="UZX51" s="53"/>
      <c r="UZY51" s="53"/>
      <c r="UZZ51" s="53"/>
      <c r="VAA51" s="53"/>
      <c r="VAB51" s="53"/>
      <c r="VAC51" s="53"/>
      <c r="VAD51" s="53"/>
      <c r="VAE51" s="53"/>
      <c r="VAF51" s="53"/>
      <c r="VAG51" s="53"/>
      <c r="VAH51" s="53"/>
      <c r="VAI51" s="53"/>
      <c r="VAJ51" s="53"/>
      <c r="VAK51" s="53"/>
      <c r="VAL51" s="53"/>
      <c r="VAM51" s="53"/>
      <c r="VAN51" s="53"/>
      <c r="VAO51" s="53"/>
      <c r="VAP51" s="53"/>
      <c r="VAQ51" s="53"/>
      <c r="VAR51" s="53"/>
      <c r="VAS51" s="53"/>
      <c r="VAT51" s="53"/>
      <c r="VAU51" s="53"/>
      <c r="VAV51" s="53"/>
      <c r="VAW51" s="53"/>
      <c r="VAX51" s="53"/>
      <c r="VAY51" s="53"/>
      <c r="VAZ51" s="53"/>
      <c r="VBA51" s="53"/>
      <c r="VBB51" s="53"/>
      <c r="VBC51" s="53"/>
      <c r="VBD51" s="53"/>
      <c r="VBE51" s="53"/>
      <c r="VBF51" s="53"/>
      <c r="VBG51" s="53"/>
      <c r="VBH51" s="53"/>
      <c r="VBI51" s="53"/>
      <c r="VBJ51" s="53"/>
      <c r="VBK51" s="53"/>
      <c r="VBL51" s="53"/>
      <c r="VBM51" s="53"/>
      <c r="VBN51" s="53"/>
      <c r="VBO51" s="53"/>
      <c r="VBP51" s="53"/>
      <c r="VBQ51" s="53"/>
      <c r="VBR51" s="53"/>
      <c r="VBS51" s="53"/>
      <c r="VBT51" s="53"/>
      <c r="VBU51" s="53"/>
      <c r="VBV51" s="53"/>
      <c r="VBW51" s="53"/>
      <c r="VBX51" s="53"/>
      <c r="VBY51" s="53"/>
      <c r="VBZ51" s="53"/>
      <c r="VCA51" s="53"/>
      <c r="VCB51" s="53"/>
      <c r="VCC51" s="53"/>
      <c r="VCD51" s="53"/>
      <c r="VCE51" s="53"/>
      <c r="VCF51" s="53"/>
      <c r="VCG51" s="53"/>
      <c r="VCH51" s="53"/>
      <c r="VCI51" s="53"/>
      <c r="VCJ51" s="53"/>
      <c r="VCK51" s="53"/>
      <c r="VCL51" s="53"/>
      <c r="VCM51" s="53"/>
      <c r="VCN51" s="53"/>
      <c r="VCO51" s="53"/>
      <c r="VCP51" s="53"/>
      <c r="VCQ51" s="53"/>
      <c r="VCR51" s="53"/>
      <c r="VCS51" s="53"/>
      <c r="VCT51" s="53"/>
      <c r="VCU51" s="53"/>
      <c r="VCV51" s="53"/>
      <c r="VCW51" s="53"/>
      <c r="VCX51" s="53"/>
      <c r="VCY51" s="53"/>
      <c r="VCZ51" s="53"/>
      <c r="VDA51" s="53"/>
      <c r="VDB51" s="53"/>
      <c r="VDC51" s="53"/>
      <c r="VDD51" s="53"/>
      <c r="VDE51" s="53"/>
      <c r="VDF51" s="53"/>
      <c r="VDG51" s="53"/>
      <c r="VDH51" s="53"/>
      <c r="VDI51" s="53"/>
      <c r="VDJ51" s="53"/>
      <c r="VDK51" s="53"/>
      <c r="VDL51" s="53"/>
      <c r="VDM51" s="53"/>
      <c r="VDN51" s="53"/>
      <c r="VDO51" s="53"/>
      <c r="VDP51" s="53"/>
      <c r="VDQ51" s="53"/>
      <c r="VDR51" s="53"/>
      <c r="VDS51" s="53"/>
      <c r="VDT51" s="53"/>
      <c r="VDU51" s="53"/>
      <c r="VDV51" s="53"/>
      <c r="VDW51" s="53"/>
      <c r="VDX51" s="53"/>
      <c r="VDY51" s="53"/>
      <c r="VDZ51" s="53"/>
      <c r="VEA51" s="53"/>
      <c r="VEB51" s="53"/>
      <c r="VEC51" s="53"/>
      <c r="VED51" s="53"/>
      <c r="VEE51" s="53"/>
      <c r="VEF51" s="53"/>
      <c r="VEG51" s="53"/>
      <c r="VEH51" s="53"/>
      <c r="VEI51" s="53"/>
      <c r="VEJ51" s="53"/>
      <c r="VEK51" s="53"/>
      <c r="VEL51" s="53"/>
      <c r="VEM51" s="53"/>
      <c r="VEN51" s="53"/>
      <c r="VEO51" s="53"/>
      <c r="VEP51" s="53"/>
      <c r="VEQ51" s="53"/>
      <c r="VER51" s="53"/>
      <c r="VES51" s="53"/>
      <c r="VET51" s="53"/>
      <c r="VEU51" s="53"/>
      <c r="VEV51" s="53"/>
      <c r="VEW51" s="53"/>
      <c r="VEX51" s="53"/>
      <c r="VEY51" s="53"/>
      <c r="VEZ51" s="53"/>
      <c r="VFA51" s="53"/>
      <c r="VFB51" s="53"/>
      <c r="VFC51" s="53"/>
      <c r="VFD51" s="53"/>
      <c r="VFE51" s="53"/>
      <c r="VFF51" s="53"/>
      <c r="VFG51" s="53"/>
      <c r="VFH51" s="53"/>
      <c r="VFI51" s="53"/>
      <c r="VFJ51" s="53"/>
      <c r="VFK51" s="53"/>
      <c r="VFL51" s="53"/>
      <c r="VFM51" s="53"/>
      <c r="VFN51" s="53"/>
      <c r="VFO51" s="53"/>
      <c r="VFP51" s="53"/>
      <c r="VFQ51" s="53"/>
      <c r="VFR51" s="53"/>
      <c r="VFS51" s="53"/>
      <c r="VFT51" s="53"/>
      <c r="VFU51" s="53"/>
      <c r="VFV51" s="53"/>
      <c r="VFW51" s="53"/>
      <c r="VFX51" s="53"/>
      <c r="VFY51" s="53"/>
      <c r="VFZ51" s="53"/>
      <c r="VGA51" s="53"/>
      <c r="VGB51" s="53"/>
      <c r="VGC51" s="53"/>
      <c r="VGD51" s="53"/>
      <c r="VGE51" s="53"/>
      <c r="VGF51" s="53"/>
      <c r="VGG51" s="53"/>
      <c r="VGH51" s="53"/>
      <c r="VGI51" s="53"/>
      <c r="VGJ51" s="53"/>
      <c r="VGK51" s="53"/>
      <c r="VGL51" s="53"/>
      <c r="VGM51" s="53"/>
      <c r="VGN51" s="53"/>
      <c r="VGO51" s="53"/>
      <c r="VGP51" s="53"/>
      <c r="VGQ51" s="53"/>
      <c r="VGR51" s="53"/>
      <c r="VGS51" s="53"/>
      <c r="VGT51" s="53"/>
      <c r="VGU51" s="53"/>
      <c r="VGV51" s="53"/>
      <c r="VGW51" s="53"/>
      <c r="VGX51" s="53"/>
      <c r="VGY51" s="53"/>
      <c r="VGZ51" s="53"/>
      <c r="VHA51" s="53"/>
      <c r="VHB51" s="53"/>
      <c r="VHC51" s="53"/>
      <c r="VHD51" s="53"/>
      <c r="VHE51" s="53"/>
      <c r="VHF51" s="53"/>
      <c r="VHG51" s="53"/>
      <c r="VHH51" s="53"/>
      <c r="VHI51" s="53"/>
      <c r="VHJ51" s="53"/>
      <c r="VHK51" s="53"/>
      <c r="VHL51" s="53"/>
      <c r="VHM51" s="53"/>
      <c r="VHN51" s="53"/>
      <c r="VHO51" s="53"/>
      <c r="VHP51" s="53"/>
      <c r="VHQ51" s="53"/>
      <c r="VHR51" s="53"/>
      <c r="VHS51" s="53"/>
      <c r="VHT51" s="53"/>
      <c r="VHU51" s="53"/>
      <c r="VHV51" s="53"/>
      <c r="VHW51" s="53"/>
      <c r="VHX51" s="53"/>
      <c r="VHY51" s="53"/>
      <c r="VHZ51" s="53"/>
      <c r="VIA51" s="53"/>
      <c r="VIB51" s="53"/>
      <c r="VIC51" s="53"/>
      <c r="VID51" s="53"/>
      <c r="VIE51" s="53"/>
      <c r="VIF51" s="53"/>
      <c r="VIG51" s="53"/>
      <c r="VIH51" s="53"/>
      <c r="VII51" s="53"/>
      <c r="VIJ51" s="53"/>
      <c r="VIK51" s="53"/>
      <c r="VIL51" s="53"/>
      <c r="VIM51" s="53"/>
      <c r="VIN51" s="53"/>
      <c r="VIO51" s="53"/>
      <c r="VIP51" s="53"/>
      <c r="VIQ51" s="53"/>
      <c r="VIR51" s="53"/>
      <c r="VIS51" s="53"/>
      <c r="VIT51" s="53"/>
      <c r="VIU51" s="53"/>
      <c r="VIV51" s="53"/>
      <c r="VIW51" s="53"/>
      <c r="VIX51" s="53"/>
      <c r="VIY51" s="53"/>
      <c r="VIZ51" s="53"/>
      <c r="VJA51" s="53"/>
      <c r="VJB51" s="53"/>
      <c r="VJC51" s="53"/>
      <c r="VJD51" s="53"/>
      <c r="VJE51" s="53"/>
      <c r="VJF51" s="53"/>
      <c r="VJG51" s="53"/>
      <c r="VJH51" s="53"/>
      <c r="VJI51" s="53"/>
      <c r="VJJ51" s="53"/>
      <c r="VJK51" s="53"/>
      <c r="VJL51" s="53"/>
      <c r="VJM51" s="53"/>
      <c r="VJN51" s="53"/>
      <c r="VJO51" s="53"/>
      <c r="VJP51" s="53"/>
      <c r="VJQ51" s="53"/>
      <c r="VJR51" s="53"/>
      <c r="VJS51" s="53"/>
      <c r="VJT51" s="53"/>
      <c r="VJU51" s="53"/>
      <c r="VJV51" s="53"/>
      <c r="VJW51" s="53"/>
      <c r="VJX51" s="53"/>
      <c r="VJY51" s="53"/>
      <c r="VJZ51" s="53"/>
      <c r="VKA51" s="53"/>
      <c r="VKB51" s="53"/>
      <c r="VKC51" s="53"/>
      <c r="VKD51" s="53"/>
      <c r="VKE51" s="53"/>
      <c r="VKF51" s="53"/>
      <c r="VKG51" s="53"/>
      <c r="VKH51" s="53"/>
      <c r="VKI51" s="53"/>
      <c r="VKJ51" s="53"/>
      <c r="VKK51" s="53"/>
      <c r="VKL51" s="53"/>
      <c r="VKM51" s="53"/>
      <c r="VKN51" s="53"/>
      <c r="VKO51" s="53"/>
      <c r="VKP51" s="53"/>
      <c r="VKQ51" s="53"/>
      <c r="VKR51" s="53"/>
      <c r="VKS51" s="53"/>
      <c r="VKT51" s="53"/>
      <c r="VKU51" s="53"/>
      <c r="VKV51" s="53"/>
      <c r="VKW51" s="53"/>
      <c r="VKX51" s="53"/>
      <c r="VKY51" s="53"/>
      <c r="VKZ51" s="53"/>
      <c r="VLA51" s="53"/>
      <c r="VLB51" s="53"/>
      <c r="VLC51" s="53"/>
      <c r="VLD51" s="53"/>
      <c r="VLE51" s="53"/>
      <c r="VLF51" s="53"/>
      <c r="VLG51" s="53"/>
      <c r="VLH51" s="53"/>
      <c r="VLI51" s="53"/>
      <c r="VLJ51" s="53"/>
      <c r="VLK51" s="53"/>
      <c r="VLL51" s="53"/>
      <c r="VLM51" s="53"/>
      <c r="VLN51" s="53"/>
      <c r="VLO51" s="53"/>
      <c r="VLP51" s="53"/>
      <c r="VLQ51" s="53"/>
      <c r="VLR51" s="53"/>
      <c r="VLS51" s="53"/>
      <c r="VLT51" s="53"/>
      <c r="VLU51" s="53"/>
      <c r="VLV51" s="53"/>
      <c r="VLW51" s="53"/>
      <c r="VLX51" s="53"/>
      <c r="VLY51" s="53"/>
      <c r="VLZ51" s="53"/>
      <c r="VMA51" s="53"/>
      <c r="VMB51" s="53"/>
      <c r="VMC51" s="53"/>
      <c r="VMD51" s="53"/>
      <c r="VME51" s="53"/>
      <c r="VMF51" s="53"/>
      <c r="VMG51" s="53"/>
      <c r="VMH51" s="53"/>
      <c r="VMI51" s="53"/>
      <c r="VMJ51" s="53"/>
      <c r="VMK51" s="53"/>
      <c r="VML51" s="53"/>
      <c r="VMM51" s="53"/>
      <c r="VMN51" s="53"/>
      <c r="VMO51" s="53"/>
      <c r="VMP51" s="53"/>
      <c r="VMQ51" s="53"/>
      <c r="VMR51" s="53"/>
      <c r="VMS51" s="53"/>
      <c r="VMT51" s="53"/>
      <c r="VMU51" s="53"/>
      <c r="VMV51" s="53"/>
      <c r="VMW51" s="53"/>
      <c r="VMX51" s="53"/>
      <c r="VMY51" s="53"/>
      <c r="VMZ51" s="53"/>
      <c r="VNA51" s="53"/>
      <c r="VNB51" s="53"/>
      <c r="VNC51" s="53"/>
      <c r="VND51" s="53"/>
      <c r="VNE51" s="53"/>
      <c r="VNF51" s="53"/>
      <c r="VNG51" s="53"/>
      <c r="VNH51" s="53"/>
      <c r="VNI51" s="53"/>
      <c r="VNJ51" s="53"/>
      <c r="VNK51" s="53"/>
      <c r="VNL51" s="53"/>
      <c r="VNM51" s="53"/>
      <c r="VNN51" s="53"/>
      <c r="VNO51" s="53"/>
      <c r="VNP51" s="53"/>
      <c r="VNQ51" s="53"/>
      <c r="VNR51" s="53"/>
      <c r="VNS51" s="53"/>
      <c r="VNT51" s="53"/>
      <c r="VNU51" s="53"/>
      <c r="VNV51" s="53"/>
      <c r="VNW51" s="53"/>
      <c r="VNX51" s="53"/>
      <c r="VNY51" s="53"/>
      <c r="VNZ51" s="53"/>
      <c r="VOA51" s="53"/>
      <c r="VOB51" s="53"/>
      <c r="VOC51" s="53"/>
      <c r="VOD51" s="53"/>
      <c r="VOE51" s="53"/>
      <c r="VOF51" s="53"/>
      <c r="VOG51" s="53"/>
      <c r="VOH51" s="53"/>
      <c r="VOI51" s="53"/>
      <c r="VOJ51" s="53"/>
      <c r="VOK51" s="53"/>
      <c r="VOL51" s="53"/>
      <c r="VOM51" s="53"/>
      <c r="VON51" s="53"/>
      <c r="VOO51" s="53"/>
      <c r="VOP51" s="53"/>
      <c r="VOQ51" s="53"/>
      <c r="VOR51" s="53"/>
      <c r="VOS51" s="53"/>
      <c r="VOT51" s="53"/>
      <c r="VOU51" s="53"/>
      <c r="VOV51" s="53"/>
      <c r="VOW51" s="53"/>
      <c r="VOX51" s="53"/>
      <c r="VOY51" s="53"/>
      <c r="VOZ51" s="53"/>
      <c r="VPA51" s="53"/>
      <c r="VPB51" s="53"/>
      <c r="VPC51" s="53"/>
      <c r="VPD51" s="53"/>
      <c r="VPE51" s="53"/>
      <c r="VPF51" s="53"/>
      <c r="VPG51" s="53"/>
      <c r="VPH51" s="53"/>
      <c r="VPI51" s="53"/>
      <c r="VPJ51" s="53"/>
      <c r="VPK51" s="53"/>
      <c r="VPL51" s="53"/>
      <c r="VPM51" s="53"/>
      <c r="VPN51" s="53"/>
      <c r="VPO51" s="53"/>
      <c r="VPP51" s="53"/>
      <c r="VPQ51" s="53"/>
      <c r="VPR51" s="53"/>
      <c r="VPS51" s="53"/>
      <c r="VPT51" s="53"/>
      <c r="VPU51" s="53"/>
      <c r="VPV51" s="53"/>
      <c r="VPW51" s="53"/>
      <c r="VPX51" s="53"/>
      <c r="VPY51" s="53"/>
      <c r="VPZ51" s="53"/>
      <c r="VQA51" s="53"/>
      <c r="VQB51" s="53"/>
      <c r="VQC51" s="53"/>
      <c r="VQD51" s="53"/>
      <c r="VQE51" s="53"/>
      <c r="VQF51" s="53"/>
      <c r="VQG51" s="53"/>
      <c r="VQH51" s="53"/>
      <c r="VQI51" s="53"/>
      <c r="VQJ51" s="53"/>
      <c r="VQK51" s="53"/>
      <c r="VQL51" s="53"/>
      <c r="VQM51" s="53"/>
      <c r="VQN51" s="53"/>
      <c r="VQO51" s="53"/>
      <c r="VQP51" s="53"/>
      <c r="VQQ51" s="53"/>
      <c r="VQR51" s="53"/>
      <c r="VQS51" s="53"/>
      <c r="VQT51" s="53"/>
      <c r="VQU51" s="53"/>
      <c r="VQV51" s="53"/>
      <c r="VQW51" s="53"/>
      <c r="VQX51" s="53"/>
      <c r="VQY51" s="53"/>
      <c r="VQZ51" s="53"/>
      <c r="VRA51" s="53"/>
      <c r="VRB51" s="53"/>
      <c r="VRC51" s="53"/>
      <c r="VRD51" s="53"/>
      <c r="VRE51" s="53"/>
      <c r="VRF51" s="53"/>
      <c r="VRG51" s="53"/>
      <c r="VRH51" s="53"/>
      <c r="VRI51" s="53"/>
      <c r="VRJ51" s="53"/>
      <c r="VRK51" s="53"/>
      <c r="VRL51" s="53"/>
      <c r="VRM51" s="53"/>
      <c r="VRN51" s="53"/>
      <c r="VRO51" s="53"/>
      <c r="VRP51" s="53"/>
      <c r="VRQ51" s="53"/>
      <c r="VRR51" s="53"/>
      <c r="VRS51" s="53"/>
      <c r="VRT51" s="53"/>
      <c r="VRU51" s="53"/>
      <c r="VRV51" s="53"/>
      <c r="VRW51" s="53"/>
      <c r="VRX51" s="53"/>
      <c r="VRY51" s="53"/>
      <c r="VRZ51" s="53"/>
      <c r="VSA51" s="53"/>
      <c r="VSB51" s="53"/>
      <c r="VSC51" s="53"/>
      <c r="VSD51" s="53"/>
      <c r="VSE51" s="53"/>
      <c r="VSF51" s="53"/>
      <c r="VSG51" s="53"/>
      <c r="VSH51" s="53"/>
      <c r="VSI51" s="53"/>
      <c r="VSJ51" s="53"/>
      <c r="VSK51" s="53"/>
      <c r="VSL51" s="53"/>
      <c r="VSM51" s="53"/>
      <c r="VSN51" s="53"/>
      <c r="VSO51" s="53"/>
      <c r="VSP51" s="53"/>
      <c r="VSQ51" s="53"/>
      <c r="VSR51" s="53"/>
      <c r="VSS51" s="53"/>
      <c r="VST51" s="53"/>
      <c r="VSU51" s="53"/>
      <c r="VSV51" s="53"/>
      <c r="VSW51" s="53"/>
      <c r="VSX51" s="53"/>
      <c r="VSY51" s="53"/>
      <c r="VSZ51" s="53"/>
      <c r="VTA51" s="53"/>
      <c r="VTB51" s="53"/>
      <c r="VTC51" s="53"/>
      <c r="VTD51" s="53"/>
      <c r="VTE51" s="53"/>
      <c r="VTF51" s="53"/>
      <c r="VTG51" s="53"/>
      <c r="VTH51" s="53"/>
      <c r="VTI51" s="53"/>
      <c r="VTJ51" s="53"/>
      <c r="VTK51" s="53"/>
      <c r="VTL51" s="53"/>
      <c r="VTM51" s="53"/>
      <c r="VTN51" s="53"/>
      <c r="VTO51" s="53"/>
      <c r="VTP51" s="53"/>
      <c r="VTQ51" s="53"/>
      <c r="VTR51" s="53"/>
      <c r="VTS51" s="53"/>
      <c r="VTT51" s="53"/>
      <c r="VTU51" s="53"/>
      <c r="VTV51" s="53"/>
      <c r="VTW51" s="53"/>
      <c r="VTX51" s="53"/>
      <c r="VTY51" s="53"/>
      <c r="VTZ51" s="53"/>
      <c r="VUA51" s="53"/>
      <c r="VUB51" s="53"/>
      <c r="VUC51" s="53"/>
      <c r="VUD51" s="53"/>
      <c r="VUE51" s="53"/>
      <c r="VUF51" s="53"/>
      <c r="VUG51" s="53"/>
      <c r="VUH51" s="53"/>
      <c r="VUI51" s="53"/>
      <c r="VUJ51" s="53"/>
      <c r="VUK51" s="53"/>
      <c r="VUL51" s="53"/>
      <c r="VUM51" s="53"/>
      <c r="VUN51" s="53"/>
      <c r="VUO51" s="53"/>
      <c r="VUP51" s="53"/>
      <c r="VUQ51" s="53"/>
      <c r="VUR51" s="53"/>
      <c r="VUS51" s="53"/>
      <c r="VUT51" s="53"/>
      <c r="VUU51" s="53"/>
      <c r="VUV51" s="53"/>
      <c r="VUW51" s="53"/>
      <c r="VUX51" s="53"/>
      <c r="VUY51" s="53"/>
      <c r="VUZ51" s="53"/>
      <c r="VVA51" s="53"/>
      <c r="VVB51" s="53"/>
      <c r="VVC51" s="53"/>
      <c r="VVD51" s="53"/>
      <c r="VVE51" s="53"/>
      <c r="VVF51" s="53"/>
      <c r="VVG51" s="53"/>
      <c r="VVH51" s="53"/>
      <c r="VVI51" s="53"/>
      <c r="VVJ51" s="53"/>
      <c r="VVK51" s="53"/>
      <c r="VVL51" s="53"/>
      <c r="VVM51" s="53"/>
      <c r="VVN51" s="53"/>
      <c r="VVO51" s="53"/>
      <c r="VVP51" s="53"/>
      <c r="VVQ51" s="53"/>
      <c r="VVR51" s="53"/>
      <c r="VVS51" s="53"/>
      <c r="VVT51" s="53"/>
      <c r="VVU51" s="53"/>
      <c r="VVV51" s="53"/>
      <c r="VVW51" s="53"/>
      <c r="VVX51" s="53"/>
      <c r="VVY51" s="53"/>
      <c r="VVZ51" s="53"/>
      <c r="VWA51" s="53"/>
      <c r="VWB51" s="53"/>
      <c r="VWC51" s="53"/>
      <c r="VWD51" s="53"/>
      <c r="VWE51" s="53"/>
      <c r="VWF51" s="53"/>
      <c r="VWG51" s="53"/>
      <c r="VWH51" s="53"/>
      <c r="VWI51" s="53"/>
      <c r="VWJ51" s="53"/>
      <c r="VWK51" s="53"/>
      <c r="VWL51" s="53"/>
      <c r="VWM51" s="53"/>
      <c r="VWN51" s="53"/>
      <c r="VWO51" s="53"/>
      <c r="VWP51" s="53"/>
      <c r="VWQ51" s="53"/>
      <c r="VWR51" s="53"/>
      <c r="VWS51" s="53"/>
      <c r="VWT51" s="53"/>
      <c r="VWU51" s="53"/>
      <c r="VWV51" s="53"/>
      <c r="VWW51" s="53"/>
      <c r="VWX51" s="53"/>
      <c r="VWY51" s="53"/>
      <c r="VWZ51" s="53"/>
      <c r="VXA51" s="53"/>
      <c r="VXB51" s="53"/>
      <c r="VXC51" s="53"/>
      <c r="VXD51" s="53"/>
      <c r="VXE51" s="53"/>
      <c r="VXF51" s="53"/>
      <c r="VXG51" s="53"/>
      <c r="VXH51" s="53"/>
      <c r="VXI51" s="53"/>
      <c r="VXJ51" s="53"/>
      <c r="VXK51" s="53"/>
      <c r="VXL51" s="53"/>
      <c r="VXM51" s="53"/>
      <c r="VXN51" s="53"/>
      <c r="VXO51" s="53"/>
      <c r="VXP51" s="53"/>
      <c r="VXQ51" s="53"/>
      <c r="VXR51" s="53"/>
      <c r="VXS51" s="53"/>
      <c r="VXT51" s="53"/>
      <c r="VXU51" s="53"/>
      <c r="VXV51" s="53"/>
      <c r="VXW51" s="53"/>
      <c r="VXX51" s="53"/>
      <c r="VXY51" s="53"/>
      <c r="VXZ51" s="53"/>
      <c r="VYA51" s="53"/>
      <c r="VYB51" s="53"/>
      <c r="VYC51" s="53"/>
      <c r="VYD51" s="53"/>
      <c r="VYE51" s="53"/>
      <c r="VYF51" s="53"/>
      <c r="VYG51" s="53"/>
      <c r="VYH51" s="53"/>
      <c r="VYI51" s="53"/>
      <c r="VYJ51" s="53"/>
      <c r="VYK51" s="53"/>
      <c r="VYL51" s="53"/>
      <c r="VYM51" s="53"/>
      <c r="VYN51" s="53"/>
      <c r="VYO51" s="53"/>
      <c r="VYP51" s="53"/>
      <c r="VYQ51" s="53"/>
      <c r="VYR51" s="53"/>
      <c r="VYS51" s="53"/>
      <c r="VYT51" s="53"/>
      <c r="VYU51" s="53"/>
      <c r="VYV51" s="53"/>
      <c r="VYW51" s="53"/>
      <c r="VYX51" s="53"/>
      <c r="VYY51" s="53"/>
      <c r="VYZ51" s="53"/>
      <c r="VZA51" s="53"/>
      <c r="VZB51" s="53"/>
      <c r="VZC51" s="53"/>
      <c r="VZD51" s="53"/>
      <c r="VZE51" s="53"/>
      <c r="VZF51" s="53"/>
      <c r="VZG51" s="53"/>
      <c r="VZH51" s="53"/>
      <c r="VZI51" s="53"/>
      <c r="VZJ51" s="53"/>
      <c r="VZK51" s="53"/>
      <c r="VZL51" s="53"/>
      <c r="VZM51" s="53"/>
      <c r="VZN51" s="53"/>
      <c r="VZO51" s="53"/>
      <c r="VZP51" s="53"/>
      <c r="VZQ51" s="53"/>
      <c r="VZR51" s="53"/>
      <c r="VZS51" s="53"/>
      <c r="VZT51" s="53"/>
      <c r="VZU51" s="53"/>
      <c r="VZV51" s="53"/>
      <c r="VZW51" s="53"/>
      <c r="VZX51" s="53"/>
      <c r="VZY51" s="53"/>
      <c r="VZZ51" s="53"/>
      <c r="WAA51" s="53"/>
      <c r="WAB51" s="53"/>
      <c r="WAC51" s="53"/>
      <c r="WAD51" s="53"/>
      <c r="WAE51" s="53"/>
      <c r="WAF51" s="53"/>
      <c r="WAG51" s="53"/>
      <c r="WAH51" s="53"/>
      <c r="WAI51" s="53"/>
      <c r="WAJ51" s="53"/>
      <c r="WAK51" s="53"/>
      <c r="WAL51" s="53"/>
      <c r="WAM51" s="53"/>
      <c r="WAN51" s="53"/>
      <c r="WAO51" s="53"/>
      <c r="WAP51" s="53"/>
      <c r="WAQ51" s="53"/>
      <c r="WAR51" s="53"/>
      <c r="WAS51" s="53"/>
      <c r="WAT51" s="53"/>
      <c r="WAU51" s="53"/>
      <c r="WAV51" s="53"/>
      <c r="WAW51" s="53"/>
      <c r="WAX51" s="53"/>
      <c r="WAY51" s="53"/>
      <c r="WAZ51" s="53"/>
      <c r="WBA51" s="53"/>
      <c r="WBB51" s="53"/>
      <c r="WBC51" s="53"/>
      <c r="WBD51" s="53"/>
      <c r="WBE51" s="53"/>
      <c r="WBF51" s="53"/>
      <c r="WBG51" s="53"/>
      <c r="WBH51" s="53"/>
      <c r="WBI51" s="53"/>
      <c r="WBJ51" s="53"/>
      <c r="WBK51" s="53"/>
      <c r="WBL51" s="53"/>
      <c r="WBM51" s="53"/>
      <c r="WBN51" s="53"/>
      <c r="WBO51" s="53"/>
      <c r="WBP51" s="53"/>
      <c r="WBQ51" s="53"/>
      <c r="WBR51" s="53"/>
      <c r="WBS51" s="53"/>
      <c r="WBT51" s="53"/>
      <c r="WBU51" s="53"/>
      <c r="WBV51" s="53"/>
      <c r="WBW51" s="53"/>
      <c r="WBX51" s="53"/>
      <c r="WBY51" s="53"/>
      <c r="WBZ51" s="53"/>
      <c r="WCA51" s="53"/>
      <c r="WCB51" s="53"/>
      <c r="WCC51" s="53"/>
      <c r="WCD51" s="53"/>
      <c r="WCE51" s="53"/>
      <c r="WCF51" s="53"/>
      <c r="WCG51" s="53"/>
      <c r="WCH51" s="53"/>
      <c r="WCI51" s="53"/>
      <c r="WCJ51" s="53"/>
      <c r="WCK51" s="53"/>
      <c r="WCL51" s="53"/>
      <c r="WCM51" s="53"/>
      <c r="WCN51" s="53"/>
      <c r="WCO51" s="53"/>
      <c r="WCP51" s="53"/>
      <c r="WCQ51" s="53"/>
      <c r="WCR51" s="53"/>
      <c r="WCS51" s="53"/>
      <c r="WCT51" s="53"/>
      <c r="WCU51" s="53"/>
      <c r="WCV51" s="53"/>
      <c r="WCW51" s="53"/>
      <c r="WCX51" s="53"/>
      <c r="WCY51" s="53"/>
      <c r="WCZ51" s="53"/>
      <c r="WDA51" s="53"/>
      <c r="WDB51" s="53"/>
      <c r="WDC51" s="53"/>
      <c r="WDD51" s="53"/>
      <c r="WDE51" s="53"/>
      <c r="WDF51" s="53"/>
      <c r="WDG51" s="53"/>
      <c r="WDH51" s="53"/>
      <c r="WDI51" s="53"/>
      <c r="WDJ51" s="53"/>
      <c r="WDK51" s="53"/>
      <c r="WDL51" s="53"/>
      <c r="WDM51" s="53"/>
      <c r="WDN51" s="53"/>
      <c r="WDO51" s="53"/>
      <c r="WDP51" s="53"/>
      <c r="WDQ51" s="53"/>
      <c r="WDR51" s="53"/>
      <c r="WDS51" s="53"/>
      <c r="WDT51" s="53"/>
      <c r="WDU51" s="53"/>
      <c r="WDV51" s="53"/>
      <c r="WDW51" s="53"/>
      <c r="WDX51" s="53"/>
      <c r="WDY51" s="53"/>
      <c r="WDZ51" s="53"/>
      <c r="WEA51" s="53"/>
      <c r="WEB51" s="53"/>
      <c r="WEC51" s="53"/>
      <c r="WED51" s="53"/>
      <c r="WEE51" s="53"/>
      <c r="WEF51" s="53"/>
      <c r="WEG51" s="53"/>
      <c r="WEH51" s="53"/>
      <c r="WEI51" s="53"/>
      <c r="WEJ51" s="53"/>
      <c r="WEK51" s="53"/>
      <c r="WEL51" s="53"/>
      <c r="WEM51" s="53"/>
      <c r="WEN51" s="53"/>
      <c r="WEO51" s="53"/>
      <c r="WEP51" s="53"/>
      <c r="WEQ51" s="53"/>
      <c r="WER51" s="53"/>
      <c r="WES51" s="53"/>
      <c r="WET51" s="53"/>
      <c r="WEU51" s="53"/>
      <c r="WEV51" s="53"/>
      <c r="WEW51" s="53"/>
      <c r="WEX51" s="53"/>
      <c r="WEY51" s="53"/>
      <c r="WEZ51" s="53"/>
      <c r="WFA51" s="53"/>
      <c r="WFB51" s="53"/>
      <c r="WFC51" s="53"/>
      <c r="WFD51" s="53"/>
      <c r="WFE51" s="53"/>
      <c r="WFF51" s="53"/>
      <c r="WFG51" s="53"/>
      <c r="WFH51" s="53"/>
      <c r="WFI51" s="53"/>
      <c r="WFJ51" s="53"/>
      <c r="WFK51" s="53"/>
      <c r="WFL51" s="53"/>
      <c r="WFM51" s="53"/>
      <c r="WFN51" s="53"/>
      <c r="WFO51" s="53"/>
      <c r="WFP51" s="53"/>
      <c r="WFQ51" s="53"/>
      <c r="WFR51" s="53"/>
      <c r="WFS51" s="53"/>
      <c r="WFT51" s="53"/>
      <c r="WFU51" s="53"/>
      <c r="WFV51" s="53"/>
      <c r="WFW51" s="53"/>
      <c r="WFX51" s="53"/>
      <c r="WFY51" s="53"/>
      <c r="WFZ51" s="53"/>
      <c r="WGA51" s="53"/>
      <c r="WGB51" s="53"/>
      <c r="WGC51" s="53"/>
      <c r="WGD51" s="53"/>
      <c r="WGE51" s="53"/>
      <c r="WGF51" s="53"/>
      <c r="WGG51" s="53"/>
      <c r="WGH51" s="53"/>
      <c r="WGI51" s="53"/>
      <c r="WGJ51" s="53"/>
      <c r="WGK51" s="53"/>
      <c r="WGL51" s="53"/>
      <c r="WGM51" s="53"/>
      <c r="WGN51" s="53"/>
      <c r="WGO51" s="53"/>
      <c r="WGP51" s="53"/>
      <c r="WGQ51" s="53"/>
      <c r="WGR51" s="53"/>
      <c r="WGS51" s="53"/>
      <c r="WGT51" s="53"/>
      <c r="WGU51" s="53"/>
      <c r="WGV51" s="53"/>
      <c r="WGW51" s="53"/>
      <c r="WGX51" s="53"/>
      <c r="WGY51" s="53"/>
      <c r="WGZ51" s="53"/>
      <c r="WHA51" s="53"/>
      <c r="WHB51" s="53"/>
      <c r="WHC51" s="53"/>
      <c r="WHD51" s="53"/>
      <c r="WHE51" s="53"/>
      <c r="WHF51" s="53"/>
      <c r="WHG51" s="53"/>
      <c r="WHH51" s="53"/>
      <c r="WHI51" s="53"/>
      <c r="WHJ51" s="53"/>
      <c r="WHK51" s="53"/>
      <c r="WHL51" s="53"/>
      <c r="WHM51" s="53"/>
      <c r="WHN51" s="53"/>
      <c r="WHO51" s="53"/>
      <c r="WHP51" s="53"/>
      <c r="WHQ51" s="53"/>
      <c r="WHR51" s="53"/>
      <c r="WHS51" s="53"/>
      <c r="WHT51" s="53"/>
      <c r="WHU51" s="53"/>
      <c r="WHV51" s="53"/>
      <c r="WHW51" s="53"/>
      <c r="WHX51" s="53"/>
      <c r="WHY51" s="53"/>
      <c r="WHZ51" s="53"/>
      <c r="WIA51" s="53"/>
      <c r="WIB51" s="53"/>
      <c r="WIC51" s="53"/>
      <c r="WID51" s="53"/>
      <c r="WIE51" s="53"/>
      <c r="WIF51" s="53"/>
      <c r="WIG51" s="53"/>
      <c r="WIH51" s="53"/>
      <c r="WII51" s="53"/>
      <c r="WIJ51" s="53"/>
      <c r="WIK51" s="53"/>
      <c r="WIL51" s="53"/>
      <c r="WIM51" s="53"/>
      <c r="WIN51" s="53"/>
      <c r="WIO51" s="53"/>
      <c r="WIP51" s="53"/>
      <c r="WIQ51" s="53"/>
      <c r="WIR51" s="53"/>
      <c r="WIS51" s="53"/>
      <c r="WIT51" s="53"/>
      <c r="WIU51" s="53"/>
      <c r="WIV51" s="53"/>
      <c r="WIW51" s="53"/>
      <c r="WIX51" s="53"/>
      <c r="WIY51" s="53"/>
      <c r="WIZ51" s="53"/>
      <c r="WJA51" s="53"/>
      <c r="WJB51" s="53"/>
      <c r="WJC51" s="53"/>
      <c r="WJD51" s="53"/>
      <c r="WJE51" s="53"/>
      <c r="WJF51" s="53"/>
      <c r="WJG51" s="53"/>
      <c r="WJH51" s="53"/>
      <c r="WJI51" s="53"/>
      <c r="WJJ51" s="53"/>
      <c r="WJK51" s="53"/>
      <c r="WJL51" s="53"/>
      <c r="WJM51" s="53"/>
      <c r="WJN51" s="53"/>
      <c r="WJO51" s="53"/>
      <c r="WJP51" s="53"/>
      <c r="WJQ51" s="53"/>
      <c r="WJR51" s="53"/>
      <c r="WJS51" s="53"/>
      <c r="WJT51" s="53"/>
      <c r="WJU51" s="53"/>
      <c r="WJV51" s="53"/>
      <c r="WJW51" s="53"/>
      <c r="WJX51" s="53"/>
      <c r="WJY51" s="53"/>
      <c r="WJZ51" s="53"/>
      <c r="WKA51" s="53"/>
      <c r="WKB51" s="53"/>
      <c r="WKC51" s="53"/>
      <c r="WKD51" s="53"/>
      <c r="WKE51" s="53"/>
      <c r="WKF51" s="53"/>
      <c r="WKG51" s="53"/>
      <c r="WKH51" s="53"/>
      <c r="WKI51" s="53"/>
      <c r="WKJ51" s="53"/>
      <c r="WKK51" s="53"/>
      <c r="WKL51" s="53"/>
      <c r="WKM51" s="53"/>
      <c r="WKN51" s="53"/>
      <c r="WKO51" s="53"/>
      <c r="WKP51" s="53"/>
      <c r="WKQ51" s="53"/>
      <c r="WKR51" s="53"/>
      <c r="WKS51" s="53"/>
      <c r="WKT51" s="53"/>
      <c r="WKU51" s="53"/>
      <c r="WKV51" s="53"/>
      <c r="WKW51" s="53"/>
      <c r="WKX51" s="53"/>
      <c r="WKY51" s="53"/>
      <c r="WKZ51" s="53"/>
      <c r="WLA51" s="53"/>
      <c r="WLB51" s="53"/>
      <c r="WLC51" s="53"/>
      <c r="WLD51" s="53"/>
      <c r="WLE51" s="53"/>
      <c r="WLF51" s="53"/>
      <c r="WLG51" s="53"/>
      <c r="WLH51" s="53"/>
      <c r="WLI51" s="53"/>
      <c r="WLJ51" s="53"/>
      <c r="WLK51" s="53"/>
      <c r="WLL51" s="53"/>
      <c r="WLM51" s="53"/>
      <c r="WLN51" s="53"/>
      <c r="WLO51" s="53"/>
      <c r="WLP51" s="53"/>
      <c r="WLQ51" s="53"/>
      <c r="WLR51" s="53"/>
      <c r="WLS51" s="53"/>
      <c r="WLT51" s="53"/>
      <c r="WLU51" s="53"/>
      <c r="WLV51" s="53"/>
      <c r="WLW51" s="53"/>
      <c r="WLX51" s="53"/>
      <c r="WLY51" s="53"/>
      <c r="WLZ51" s="53"/>
      <c r="WMA51" s="53"/>
      <c r="WMB51" s="53"/>
      <c r="WMC51" s="53"/>
      <c r="WMD51" s="53"/>
      <c r="WME51" s="53"/>
      <c r="WMF51" s="53"/>
      <c r="WMG51" s="53"/>
      <c r="WMH51" s="53"/>
      <c r="WMI51" s="53"/>
      <c r="WMJ51" s="53"/>
      <c r="WMK51" s="53"/>
      <c r="WML51" s="53"/>
      <c r="WMM51" s="53"/>
      <c r="WMN51" s="53"/>
      <c r="WMO51" s="53"/>
      <c r="WMP51" s="53"/>
      <c r="WMQ51" s="53"/>
      <c r="WMR51" s="53"/>
      <c r="WMS51" s="53"/>
      <c r="WMT51" s="53"/>
      <c r="WMU51" s="53"/>
      <c r="WMV51" s="53"/>
      <c r="WMW51" s="53"/>
      <c r="WMX51" s="53"/>
      <c r="WMY51" s="53"/>
      <c r="WMZ51" s="53"/>
      <c r="WNA51" s="53"/>
      <c r="WNB51" s="53"/>
      <c r="WNC51" s="53"/>
      <c r="WND51" s="53"/>
      <c r="WNE51" s="53"/>
      <c r="WNF51" s="53"/>
      <c r="WNG51" s="53"/>
      <c r="WNH51" s="53"/>
      <c r="WNI51" s="53"/>
      <c r="WNJ51" s="53"/>
      <c r="WNK51" s="53"/>
      <c r="WNL51" s="53"/>
      <c r="WNM51" s="53"/>
      <c r="WNN51" s="53"/>
      <c r="WNO51" s="53"/>
      <c r="WNP51" s="53"/>
      <c r="WNQ51" s="53"/>
      <c r="WNR51" s="53"/>
      <c r="WNS51" s="53"/>
      <c r="WNT51" s="53"/>
      <c r="WNU51" s="53"/>
      <c r="WNV51" s="53"/>
      <c r="WNW51" s="53"/>
      <c r="WNX51" s="53"/>
      <c r="WNY51" s="53"/>
      <c r="WNZ51" s="53"/>
      <c r="WOA51" s="53"/>
      <c r="WOB51" s="53"/>
      <c r="WOC51" s="53"/>
      <c r="WOD51" s="53"/>
      <c r="WOE51" s="53"/>
      <c r="WOF51" s="53"/>
      <c r="WOG51" s="53"/>
      <c r="WOH51" s="53"/>
      <c r="WOI51" s="53"/>
      <c r="WOJ51" s="53"/>
      <c r="WOK51" s="53"/>
      <c r="WOL51" s="53"/>
      <c r="WOM51" s="53"/>
      <c r="WON51" s="53"/>
      <c r="WOO51" s="53"/>
      <c r="WOP51" s="53"/>
      <c r="WOQ51" s="53"/>
      <c r="WOR51" s="53"/>
      <c r="WOS51" s="53"/>
      <c r="WOT51" s="53"/>
      <c r="WOU51" s="53"/>
      <c r="WOV51" s="53"/>
      <c r="WOW51" s="53"/>
      <c r="WOX51" s="53"/>
      <c r="WOY51" s="53"/>
      <c r="WOZ51" s="53"/>
      <c r="WPA51" s="53"/>
      <c r="WPB51" s="53"/>
      <c r="WPC51" s="53"/>
      <c r="WPD51" s="53"/>
      <c r="WPE51" s="53"/>
      <c r="WPF51" s="53"/>
      <c r="WPG51" s="53"/>
      <c r="WPH51" s="53"/>
      <c r="WPI51" s="53"/>
      <c r="WPJ51" s="53"/>
      <c r="WPK51" s="53"/>
      <c r="WPL51" s="53"/>
      <c r="WPM51" s="53"/>
      <c r="WPN51" s="53"/>
      <c r="WPO51" s="53"/>
      <c r="WPP51" s="53"/>
      <c r="WPQ51" s="53"/>
      <c r="WPR51" s="53"/>
      <c r="WPS51" s="53"/>
      <c r="WPT51" s="53"/>
      <c r="WPU51" s="53"/>
      <c r="WPV51" s="53"/>
      <c r="WPW51" s="53"/>
      <c r="WPX51" s="53"/>
      <c r="WPY51" s="53"/>
      <c r="WPZ51" s="53"/>
      <c r="WQA51" s="53"/>
      <c r="WQB51" s="53"/>
      <c r="WQC51" s="53"/>
      <c r="WQD51" s="53"/>
      <c r="WQE51" s="53"/>
      <c r="WQF51" s="53"/>
      <c r="WQG51" s="53"/>
      <c r="WQH51" s="53"/>
      <c r="WQI51" s="53"/>
      <c r="WQJ51" s="53"/>
      <c r="WQK51" s="53"/>
      <c r="WQL51" s="53"/>
      <c r="WQM51" s="53"/>
      <c r="WQN51" s="53"/>
      <c r="WQO51" s="53"/>
      <c r="WQP51" s="53"/>
      <c r="WQQ51" s="53"/>
      <c r="WQR51" s="53"/>
      <c r="WQS51" s="53"/>
      <c r="WQT51" s="53"/>
      <c r="WQU51" s="53"/>
      <c r="WQV51" s="53"/>
      <c r="WQW51" s="53"/>
      <c r="WQX51" s="53"/>
      <c r="WQY51" s="53"/>
      <c r="WQZ51" s="53"/>
      <c r="WRA51" s="53"/>
      <c r="WRB51" s="53"/>
      <c r="WRC51" s="53"/>
      <c r="WRD51" s="53"/>
      <c r="WRE51" s="53"/>
      <c r="WRF51" s="53"/>
      <c r="WRG51" s="53"/>
      <c r="WRH51" s="53"/>
      <c r="WRI51" s="53"/>
      <c r="WRJ51" s="53"/>
      <c r="WRK51" s="53"/>
      <c r="WRL51" s="53"/>
      <c r="WRM51" s="53"/>
      <c r="WRN51" s="53"/>
      <c r="WRO51" s="53"/>
      <c r="WRP51" s="53"/>
      <c r="WRQ51" s="53"/>
      <c r="WRR51" s="53"/>
      <c r="WRS51" s="53"/>
      <c r="WRT51" s="53"/>
      <c r="WRU51" s="53"/>
      <c r="WRV51" s="53"/>
      <c r="WRW51" s="53"/>
      <c r="WRX51" s="53"/>
      <c r="WRY51" s="53"/>
      <c r="WRZ51" s="53"/>
      <c r="WSA51" s="53"/>
      <c r="WSB51" s="53"/>
      <c r="WSC51" s="53"/>
      <c r="WSD51" s="53"/>
      <c r="WSE51" s="53"/>
      <c r="WSF51" s="53"/>
      <c r="WSG51" s="53"/>
      <c r="WSH51" s="53"/>
      <c r="WSI51" s="53"/>
      <c r="WSJ51" s="53"/>
      <c r="WSK51" s="53"/>
      <c r="WSL51" s="53"/>
      <c r="WSM51" s="53"/>
      <c r="WSN51" s="53"/>
      <c r="WSO51" s="53"/>
      <c r="WSP51" s="53"/>
      <c r="WSQ51" s="53"/>
      <c r="WSR51" s="53"/>
      <c r="WSS51" s="53"/>
      <c r="WST51" s="53"/>
      <c r="WSU51" s="53"/>
      <c r="WSV51" s="53"/>
      <c r="WSW51" s="53"/>
      <c r="WSX51" s="53"/>
      <c r="WSY51" s="53"/>
      <c r="WSZ51" s="53"/>
      <c r="WTA51" s="53"/>
      <c r="WTB51" s="53"/>
      <c r="WTC51" s="53"/>
      <c r="WTD51" s="53"/>
      <c r="WTE51" s="53"/>
      <c r="WTF51" s="53"/>
      <c r="WTG51" s="53"/>
      <c r="WTH51" s="53"/>
      <c r="WTI51" s="53"/>
      <c r="WTJ51" s="53"/>
      <c r="WTK51" s="53"/>
      <c r="WTL51" s="53"/>
      <c r="WTM51" s="53"/>
      <c r="WTN51" s="53"/>
      <c r="WTO51" s="53"/>
      <c r="WTP51" s="53"/>
      <c r="WTQ51" s="53"/>
      <c r="WTR51" s="53"/>
      <c r="WTS51" s="53"/>
      <c r="WTT51" s="53"/>
      <c r="WTU51" s="53"/>
      <c r="WTV51" s="53"/>
      <c r="WTW51" s="53"/>
      <c r="WTX51" s="53"/>
      <c r="WTY51" s="53"/>
      <c r="WTZ51" s="53"/>
      <c r="WUA51" s="53"/>
      <c r="WUB51" s="53"/>
      <c r="WUC51" s="53"/>
      <c r="WUD51" s="53"/>
      <c r="WUE51" s="53"/>
      <c r="WUF51" s="53"/>
      <c r="WUG51" s="53"/>
      <c r="WUH51" s="53"/>
      <c r="WUI51" s="53"/>
      <c r="WUJ51" s="53"/>
      <c r="WUK51" s="53"/>
      <c r="WUL51" s="53"/>
      <c r="WUM51" s="53"/>
      <c r="WUN51" s="53"/>
      <c r="WUO51" s="53"/>
      <c r="WUP51" s="53"/>
      <c r="WUQ51" s="53"/>
      <c r="WUR51" s="53"/>
      <c r="WUS51" s="53"/>
      <c r="WUT51" s="53"/>
      <c r="WUU51" s="53"/>
      <c r="WUV51" s="53"/>
      <c r="WUW51" s="53"/>
      <c r="WUX51" s="53"/>
      <c r="WUY51" s="53"/>
      <c r="WUZ51" s="53"/>
      <c r="WVA51" s="53"/>
      <c r="WVB51" s="53"/>
      <c r="WVC51" s="53"/>
      <c r="WVD51" s="53"/>
      <c r="WVE51" s="53"/>
      <c r="WVF51" s="53"/>
      <c r="WVG51" s="53"/>
      <c r="WVH51" s="53"/>
      <c r="WVI51" s="53"/>
      <c r="WVJ51" s="53"/>
      <c r="WVK51" s="53"/>
      <c r="WVL51" s="53"/>
      <c r="WVM51" s="53"/>
      <c r="WVN51" s="53"/>
      <c r="WVO51" s="53"/>
      <c r="WVP51" s="53"/>
      <c r="WVQ51" s="53"/>
      <c r="WVR51" s="53"/>
      <c r="WVS51" s="53"/>
      <c r="WVT51" s="53"/>
      <c r="WVU51" s="53"/>
      <c r="WVV51" s="53"/>
      <c r="WVW51" s="53"/>
      <c r="WVX51" s="53"/>
      <c r="WVY51" s="53"/>
      <c r="WVZ51" s="53"/>
      <c r="WWA51" s="53"/>
      <c r="WWB51" s="53"/>
      <c r="WWC51" s="53"/>
      <c r="WWD51" s="53"/>
      <c r="WWE51" s="53"/>
      <c r="WWF51" s="53"/>
      <c r="WWG51" s="53"/>
      <c r="WWH51" s="53"/>
      <c r="WWI51" s="53"/>
      <c r="WWJ51" s="53"/>
      <c r="WWK51" s="53"/>
      <c r="WWL51" s="53"/>
      <c r="WWM51" s="53"/>
      <c r="WWN51" s="53"/>
      <c r="WWO51" s="53"/>
      <c r="WWP51" s="53"/>
      <c r="WWQ51" s="53"/>
      <c r="WWR51" s="53"/>
      <c r="WWS51" s="53"/>
      <c r="WWT51" s="53"/>
      <c r="WWU51" s="53"/>
      <c r="WWV51" s="53"/>
      <c r="WWW51" s="53"/>
      <c r="WWX51" s="53"/>
      <c r="WWY51" s="53"/>
      <c r="WWZ51" s="53"/>
      <c r="WXA51" s="53"/>
      <c r="WXB51" s="53"/>
      <c r="WXC51" s="53"/>
      <c r="WXD51" s="53"/>
      <c r="WXE51" s="53"/>
      <c r="WXF51" s="53"/>
      <c r="WXG51" s="53"/>
      <c r="WXH51" s="53"/>
      <c r="WXI51" s="53"/>
      <c r="WXJ51" s="53"/>
      <c r="WXK51" s="53"/>
      <c r="WXL51" s="53"/>
      <c r="WXM51" s="53"/>
      <c r="WXN51" s="53"/>
      <c r="WXO51" s="53"/>
      <c r="WXP51" s="53"/>
      <c r="WXQ51" s="53"/>
      <c r="WXR51" s="53"/>
      <c r="WXS51" s="53"/>
      <c r="WXT51" s="53"/>
      <c r="WXU51" s="53"/>
      <c r="WXV51" s="53"/>
      <c r="WXW51" s="53"/>
      <c r="WXX51" s="53"/>
      <c r="WXY51" s="53"/>
      <c r="WXZ51" s="53"/>
      <c r="WYA51" s="53"/>
      <c r="WYB51" s="53"/>
      <c r="WYC51" s="53"/>
      <c r="WYD51" s="53"/>
      <c r="WYE51" s="53"/>
      <c r="WYF51" s="53"/>
      <c r="WYG51" s="53"/>
      <c r="WYH51" s="53"/>
      <c r="WYI51" s="53"/>
      <c r="WYJ51" s="53"/>
      <c r="WYK51" s="53"/>
      <c r="WYL51" s="53"/>
      <c r="WYM51" s="53"/>
      <c r="WYN51" s="53"/>
      <c r="WYO51" s="53"/>
      <c r="WYP51" s="53"/>
      <c r="WYQ51" s="53"/>
      <c r="WYR51" s="53"/>
      <c r="WYS51" s="53"/>
      <c r="WYT51" s="53"/>
      <c r="WYU51" s="53"/>
      <c r="WYV51" s="53"/>
      <c r="WYW51" s="53"/>
      <c r="WYX51" s="53"/>
      <c r="WYY51" s="53"/>
      <c r="WYZ51" s="53"/>
      <c r="WZA51" s="53"/>
      <c r="WZB51" s="53"/>
      <c r="WZC51" s="53"/>
      <c r="WZD51" s="53"/>
      <c r="WZE51" s="53"/>
      <c r="WZF51" s="53"/>
      <c r="WZG51" s="53"/>
      <c r="WZH51" s="53"/>
      <c r="WZI51" s="53"/>
      <c r="WZJ51" s="53"/>
      <c r="WZK51" s="53"/>
      <c r="WZL51" s="53"/>
      <c r="WZM51" s="53"/>
      <c r="WZN51" s="53"/>
      <c r="WZO51" s="53"/>
      <c r="WZP51" s="53"/>
      <c r="WZQ51" s="53"/>
      <c r="WZR51" s="53"/>
      <c r="WZS51" s="53"/>
      <c r="WZT51" s="53"/>
      <c r="WZU51" s="53"/>
      <c r="WZV51" s="53"/>
      <c r="WZW51" s="53"/>
      <c r="WZX51" s="53"/>
      <c r="WZY51" s="53"/>
      <c r="WZZ51" s="53"/>
      <c r="XAA51" s="53"/>
      <c r="XAB51" s="53"/>
      <c r="XAC51" s="53"/>
      <c r="XAD51" s="53"/>
      <c r="XAE51" s="53"/>
      <c r="XAF51" s="53"/>
      <c r="XAG51" s="53"/>
      <c r="XAH51" s="53"/>
      <c r="XAI51" s="53"/>
      <c r="XAJ51" s="53"/>
      <c r="XAK51" s="53"/>
      <c r="XAL51" s="53"/>
      <c r="XAM51" s="53"/>
      <c r="XAN51" s="53"/>
      <c r="XAO51" s="53"/>
      <c r="XAP51" s="53"/>
      <c r="XAQ51" s="53"/>
      <c r="XAR51" s="53"/>
      <c r="XAS51" s="53"/>
      <c r="XAT51" s="53"/>
      <c r="XAU51" s="53"/>
      <c r="XAV51" s="53"/>
      <c r="XAW51" s="53"/>
      <c r="XAX51" s="53"/>
      <c r="XAY51" s="53"/>
      <c r="XAZ51" s="53"/>
      <c r="XBA51" s="53"/>
      <c r="XBB51" s="53"/>
      <c r="XBC51" s="53"/>
      <c r="XBD51" s="53"/>
      <c r="XBE51" s="53"/>
      <c r="XBF51" s="53"/>
      <c r="XBG51" s="53"/>
      <c r="XBH51" s="53"/>
      <c r="XBI51" s="53"/>
      <c r="XBJ51" s="53"/>
      <c r="XBK51" s="53"/>
      <c r="XBL51" s="53"/>
      <c r="XBM51" s="53"/>
      <c r="XBN51" s="53"/>
      <c r="XBO51" s="53"/>
      <c r="XBP51" s="53"/>
      <c r="XBQ51" s="53"/>
      <c r="XBR51" s="53"/>
      <c r="XBS51" s="53"/>
      <c r="XBT51" s="53"/>
      <c r="XBU51" s="53"/>
      <c r="XBV51" s="53"/>
      <c r="XBW51" s="53"/>
      <c r="XBX51" s="53"/>
      <c r="XBY51" s="53"/>
      <c r="XBZ51" s="53"/>
      <c r="XCA51" s="53"/>
      <c r="XCB51" s="53"/>
      <c r="XCC51" s="53"/>
      <c r="XCD51" s="53"/>
      <c r="XCE51" s="53"/>
      <c r="XCF51" s="53"/>
      <c r="XCG51" s="53"/>
      <c r="XCH51" s="53"/>
      <c r="XCI51" s="53"/>
      <c r="XCJ51" s="53"/>
      <c r="XCK51" s="53"/>
      <c r="XCL51" s="53"/>
      <c r="XCM51" s="53"/>
      <c r="XCN51" s="53"/>
      <c r="XCO51" s="53"/>
      <c r="XCP51" s="53"/>
      <c r="XCQ51" s="53"/>
      <c r="XCR51" s="53"/>
      <c r="XCS51" s="53"/>
      <c r="XCT51" s="53"/>
      <c r="XCU51" s="53"/>
      <c r="XCV51" s="53"/>
      <c r="XCW51" s="53"/>
      <c r="XCX51" s="53"/>
      <c r="XCY51" s="53"/>
      <c r="XCZ51" s="53"/>
      <c r="XDA51" s="53"/>
      <c r="XDB51" s="53"/>
      <c r="XDC51" s="53"/>
      <c r="XDD51" s="53"/>
      <c r="XDE51" s="53"/>
      <c r="XDF51" s="53"/>
      <c r="XDG51" s="53"/>
      <c r="XDH51" s="53"/>
      <c r="XDI51" s="53"/>
      <c r="XDJ51" s="53"/>
      <c r="XDK51" s="53"/>
      <c r="XDL51" s="53"/>
      <c r="XDM51" s="53"/>
      <c r="XDN51" s="53"/>
      <c r="XDO51" s="53"/>
      <c r="XDP51" s="53"/>
      <c r="XDQ51" s="53"/>
      <c r="XDR51" s="53"/>
      <c r="XDS51" s="53"/>
      <c r="XDT51" s="53"/>
      <c r="XDU51" s="53"/>
      <c r="XDV51" s="53"/>
      <c r="XDW51" s="53"/>
      <c r="XDX51" s="53"/>
      <c r="XDY51" s="53"/>
      <c r="XDZ51" s="53"/>
      <c r="XEA51" s="53"/>
      <c r="XEB51" s="53"/>
      <c r="XEC51" s="53"/>
      <c r="XED51" s="53"/>
      <c r="XEE51" s="53"/>
      <c r="XEF51" s="53"/>
      <c r="XEG51" s="53"/>
      <c r="XEH51" s="53"/>
      <c r="XEI51" s="53"/>
      <c r="XEJ51" s="53"/>
      <c r="XEK51" s="53"/>
      <c r="XEL51" s="53"/>
      <c r="XEM51" s="53"/>
      <c r="XEN51" s="53"/>
      <c r="XEO51" s="53"/>
      <c r="XEP51" s="53"/>
      <c r="XEQ51" s="53"/>
      <c r="XER51" s="53"/>
      <c r="XES51" s="53"/>
      <c r="XET51" s="53"/>
      <c r="XEU51" s="53"/>
      <c r="XEV51" s="53"/>
      <c r="XEW51" s="53"/>
      <c r="XEX51" s="53"/>
      <c r="XEY51" s="53"/>
      <c r="XEZ51" s="53"/>
      <c r="XFA51" s="53"/>
      <c r="XFB51" s="53"/>
      <c r="XFC51" s="53"/>
      <c r="XFD51" s="53"/>
    </row>
    <row r="53" spans="1:16384">
      <c r="B53" t="s">
        <v>359</v>
      </c>
    </row>
    <row r="54" spans="1:16384">
      <c r="A54" t="s">
        <v>415</v>
      </c>
      <c r="B54">
        <v>8</v>
      </c>
      <c r="C54">
        <f t="shared" ref="C54:BN54" si="443">$B54+IF(MOD(ROUND(C$7,1),FCLK_Period)&gt;=(FCLK_Period/2),0,1)</f>
        <v>8</v>
      </c>
      <c r="D54">
        <f t="shared" si="443"/>
        <v>9</v>
      </c>
      <c r="E54">
        <f t="shared" si="443"/>
        <v>9</v>
      </c>
      <c r="F54">
        <f t="shared" si="443"/>
        <v>9</v>
      </c>
      <c r="G54">
        <f t="shared" si="443"/>
        <v>9</v>
      </c>
      <c r="H54">
        <f t="shared" si="443"/>
        <v>9</v>
      </c>
      <c r="I54">
        <f t="shared" si="443"/>
        <v>9</v>
      </c>
      <c r="J54">
        <f t="shared" si="443"/>
        <v>9</v>
      </c>
      <c r="K54">
        <f t="shared" si="443"/>
        <v>9</v>
      </c>
      <c r="L54">
        <f t="shared" si="443"/>
        <v>9</v>
      </c>
      <c r="M54">
        <f t="shared" si="443"/>
        <v>9</v>
      </c>
      <c r="N54">
        <f t="shared" si="443"/>
        <v>9</v>
      </c>
      <c r="O54">
        <f t="shared" si="443"/>
        <v>9</v>
      </c>
      <c r="P54">
        <f t="shared" si="443"/>
        <v>9</v>
      </c>
      <c r="Q54">
        <f t="shared" si="443"/>
        <v>9</v>
      </c>
      <c r="R54">
        <f t="shared" si="443"/>
        <v>9</v>
      </c>
      <c r="S54">
        <f t="shared" si="443"/>
        <v>9</v>
      </c>
      <c r="T54">
        <f t="shared" si="443"/>
        <v>9</v>
      </c>
      <c r="U54">
        <f t="shared" si="443"/>
        <v>9</v>
      </c>
      <c r="V54">
        <f t="shared" si="443"/>
        <v>9</v>
      </c>
      <c r="W54">
        <f t="shared" si="443"/>
        <v>9</v>
      </c>
      <c r="X54">
        <f t="shared" si="443"/>
        <v>9</v>
      </c>
      <c r="Y54">
        <f t="shared" si="443"/>
        <v>9</v>
      </c>
      <c r="Z54">
        <f t="shared" si="443"/>
        <v>9</v>
      </c>
      <c r="AA54">
        <f t="shared" si="443"/>
        <v>9</v>
      </c>
      <c r="AB54">
        <f t="shared" si="443"/>
        <v>9</v>
      </c>
      <c r="AC54">
        <f t="shared" si="443"/>
        <v>9</v>
      </c>
      <c r="AD54">
        <f t="shared" si="443"/>
        <v>9</v>
      </c>
      <c r="AE54">
        <f t="shared" si="443"/>
        <v>9</v>
      </c>
      <c r="AF54">
        <f t="shared" si="443"/>
        <v>9</v>
      </c>
      <c r="AG54">
        <f t="shared" si="443"/>
        <v>9</v>
      </c>
      <c r="AH54">
        <f t="shared" si="443"/>
        <v>9</v>
      </c>
      <c r="AI54">
        <f t="shared" si="443"/>
        <v>9</v>
      </c>
      <c r="AJ54">
        <f t="shared" si="443"/>
        <v>9</v>
      </c>
      <c r="AK54">
        <f t="shared" si="443"/>
        <v>9</v>
      </c>
      <c r="AL54">
        <f t="shared" si="443"/>
        <v>9</v>
      </c>
      <c r="AM54">
        <f t="shared" si="443"/>
        <v>9</v>
      </c>
      <c r="AN54">
        <f t="shared" si="443"/>
        <v>9</v>
      </c>
      <c r="AO54">
        <f t="shared" si="443"/>
        <v>9</v>
      </c>
      <c r="AP54">
        <f t="shared" si="443"/>
        <v>8</v>
      </c>
      <c r="AQ54">
        <f t="shared" si="443"/>
        <v>8</v>
      </c>
      <c r="AR54">
        <f t="shared" si="443"/>
        <v>8</v>
      </c>
      <c r="AS54">
        <f t="shared" si="443"/>
        <v>8</v>
      </c>
      <c r="AT54">
        <f t="shared" si="443"/>
        <v>8</v>
      </c>
      <c r="AU54">
        <f t="shared" si="443"/>
        <v>8</v>
      </c>
      <c r="AV54">
        <f t="shared" si="443"/>
        <v>8</v>
      </c>
      <c r="AW54">
        <f t="shared" si="443"/>
        <v>8</v>
      </c>
      <c r="AX54">
        <f t="shared" si="443"/>
        <v>8</v>
      </c>
      <c r="AY54">
        <f t="shared" si="443"/>
        <v>8</v>
      </c>
      <c r="AZ54">
        <f t="shared" si="443"/>
        <v>8</v>
      </c>
      <c r="BA54">
        <f t="shared" si="443"/>
        <v>8</v>
      </c>
      <c r="BB54">
        <f t="shared" si="443"/>
        <v>8</v>
      </c>
      <c r="BC54">
        <f t="shared" si="443"/>
        <v>8</v>
      </c>
      <c r="BD54">
        <f t="shared" si="443"/>
        <v>8</v>
      </c>
      <c r="BE54">
        <f t="shared" si="443"/>
        <v>8</v>
      </c>
      <c r="BF54">
        <f t="shared" si="443"/>
        <v>8</v>
      </c>
      <c r="BG54">
        <f t="shared" si="443"/>
        <v>8</v>
      </c>
      <c r="BH54">
        <f t="shared" si="443"/>
        <v>8</v>
      </c>
      <c r="BI54">
        <f t="shared" si="443"/>
        <v>8</v>
      </c>
      <c r="BJ54">
        <f t="shared" si="443"/>
        <v>8</v>
      </c>
      <c r="BK54">
        <f t="shared" si="443"/>
        <v>8</v>
      </c>
      <c r="BL54">
        <f t="shared" si="443"/>
        <v>8</v>
      </c>
      <c r="BM54">
        <f t="shared" si="443"/>
        <v>8</v>
      </c>
      <c r="BN54">
        <f t="shared" si="443"/>
        <v>8</v>
      </c>
      <c r="BO54">
        <f t="shared" ref="BO54:DZ54" si="444">$B54+IF(MOD(ROUND(BO$7,1),FCLK_Period)&gt;=(FCLK_Period/2),0,1)</f>
        <v>8</v>
      </c>
      <c r="BP54">
        <f t="shared" si="444"/>
        <v>8</v>
      </c>
      <c r="BQ54">
        <f t="shared" si="444"/>
        <v>8</v>
      </c>
      <c r="BR54">
        <f t="shared" si="444"/>
        <v>8</v>
      </c>
      <c r="BS54">
        <f t="shared" si="444"/>
        <v>8</v>
      </c>
      <c r="BT54">
        <f t="shared" si="444"/>
        <v>8</v>
      </c>
      <c r="BU54">
        <f t="shared" si="444"/>
        <v>8</v>
      </c>
      <c r="BV54">
        <f t="shared" si="444"/>
        <v>8</v>
      </c>
      <c r="BW54">
        <f t="shared" si="444"/>
        <v>8</v>
      </c>
      <c r="BX54">
        <f t="shared" si="444"/>
        <v>8</v>
      </c>
      <c r="BY54">
        <f t="shared" si="444"/>
        <v>8</v>
      </c>
      <c r="BZ54">
        <f t="shared" si="444"/>
        <v>8</v>
      </c>
      <c r="CA54">
        <f t="shared" si="444"/>
        <v>8</v>
      </c>
      <c r="CB54">
        <f t="shared" si="444"/>
        <v>9</v>
      </c>
      <c r="CC54">
        <f t="shared" si="444"/>
        <v>9</v>
      </c>
      <c r="CD54">
        <f t="shared" si="444"/>
        <v>9</v>
      </c>
      <c r="CE54">
        <f t="shared" si="444"/>
        <v>9</v>
      </c>
      <c r="CF54">
        <f t="shared" si="444"/>
        <v>9</v>
      </c>
      <c r="CG54">
        <f t="shared" si="444"/>
        <v>9</v>
      </c>
      <c r="CH54">
        <f t="shared" si="444"/>
        <v>9</v>
      </c>
      <c r="CI54">
        <f t="shared" si="444"/>
        <v>9</v>
      </c>
      <c r="CJ54">
        <f t="shared" si="444"/>
        <v>9</v>
      </c>
      <c r="CK54">
        <f t="shared" si="444"/>
        <v>9</v>
      </c>
      <c r="CL54">
        <f t="shared" si="444"/>
        <v>9</v>
      </c>
      <c r="CM54">
        <f t="shared" si="444"/>
        <v>9</v>
      </c>
      <c r="CN54">
        <f t="shared" si="444"/>
        <v>9</v>
      </c>
      <c r="CO54">
        <f t="shared" si="444"/>
        <v>9</v>
      </c>
      <c r="CP54">
        <f t="shared" si="444"/>
        <v>9</v>
      </c>
      <c r="CQ54">
        <f t="shared" si="444"/>
        <v>9</v>
      </c>
      <c r="CR54">
        <f t="shared" si="444"/>
        <v>9</v>
      </c>
      <c r="CS54">
        <f t="shared" si="444"/>
        <v>9</v>
      </c>
      <c r="CT54">
        <f t="shared" si="444"/>
        <v>9</v>
      </c>
      <c r="CU54">
        <f t="shared" si="444"/>
        <v>9</v>
      </c>
      <c r="CV54">
        <f t="shared" si="444"/>
        <v>9</v>
      </c>
      <c r="CW54">
        <f t="shared" si="444"/>
        <v>9</v>
      </c>
      <c r="CX54">
        <f t="shared" si="444"/>
        <v>9</v>
      </c>
      <c r="CY54">
        <f t="shared" si="444"/>
        <v>9</v>
      </c>
      <c r="CZ54">
        <f t="shared" si="444"/>
        <v>9</v>
      </c>
      <c r="DA54">
        <f t="shared" si="444"/>
        <v>9</v>
      </c>
      <c r="DB54">
        <f t="shared" si="444"/>
        <v>9</v>
      </c>
      <c r="DC54">
        <f t="shared" si="444"/>
        <v>9</v>
      </c>
      <c r="DD54">
        <f t="shared" si="444"/>
        <v>9</v>
      </c>
      <c r="DE54">
        <f t="shared" si="444"/>
        <v>9</v>
      </c>
      <c r="DF54">
        <f t="shared" si="444"/>
        <v>9</v>
      </c>
      <c r="DG54">
        <f t="shared" si="444"/>
        <v>9</v>
      </c>
      <c r="DH54">
        <f t="shared" si="444"/>
        <v>9</v>
      </c>
      <c r="DI54">
        <f t="shared" si="444"/>
        <v>9</v>
      </c>
      <c r="DJ54">
        <f t="shared" si="444"/>
        <v>9</v>
      </c>
      <c r="DK54">
        <f t="shared" si="444"/>
        <v>9</v>
      </c>
      <c r="DL54">
        <f t="shared" si="444"/>
        <v>9</v>
      </c>
      <c r="DM54">
        <f t="shared" si="444"/>
        <v>8</v>
      </c>
      <c r="DN54">
        <f t="shared" si="444"/>
        <v>8</v>
      </c>
      <c r="DO54">
        <f t="shared" si="444"/>
        <v>8</v>
      </c>
      <c r="DP54">
        <f t="shared" si="444"/>
        <v>8</v>
      </c>
      <c r="DQ54">
        <f t="shared" si="444"/>
        <v>8</v>
      </c>
      <c r="DR54">
        <f t="shared" si="444"/>
        <v>8</v>
      </c>
      <c r="DS54">
        <f t="shared" si="444"/>
        <v>8</v>
      </c>
      <c r="DT54">
        <f t="shared" si="444"/>
        <v>8</v>
      </c>
      <c r="DU54">
        <f t="shared" si="444"/>
        <v>8</v>
      </c>
      <c r="DV54">
        <f t="shared" si="444"/>
        <v>8</v>
      </c>
      <c r="DW54">
        <f t="shared" si="444"/>
        <v>8</v>
      </c>
      <c r="DX54">
        <f t="shared" si="444"/>
        <v>8</v>
      </c>
      <c r="DY54">
        <f t="shared" si="444"/>
        <v>8</v>
      </c>
      <c r="DZ54">
        <f t="shared" si="444"/>
        <v>8</v>
      </c>
      <c r="EA54">
        <f t="shared" ref="EA54:GL54" si="445">$B54+IF(MOD(ROUND(EA$7,1),FCLK_Period)&gt;=(FCLK_Period/2),0,1)</f>
        <v>8</v>
      </c>
      <c r="EB54">
        <f t="shared" si="445"/>
        <v>8</v>
      </c>
      <c r="EC54">
        <f t="shared" si="445"/>
        <v>8</v>
      </c>
      <c r="ED54">
        <f t="shared" si="445"/>
        <v>8</v>
      </c>
      <c r="EE54">
        <f t="shared" si="445"/>
        <v>8</v>
      </c>
      <c r="EF54">
        <f t="shared" si="445"/>
        <v>8</v>
      </c>
      <c r="EG54">
        <f t="shared" si="445"/>
        <v>8</v>
      </c>
      <c r="EH54">
        <f t="shared" si="445"/>
        <v>8</v>
      </c>
      <c r="EI54">
        <f t="shared" si="445"/>
        <v>8</v>
      </c>
      <c r="EJ54">
        <f t="shared" si="445"/>
        <v>8</v>
      </c>
      <c r="EK54">
        <f t="shared" si="445"/>
        <v>8</v>
      </c>
      <c r="EL54">
        <f t="shared" si="445"/>
        <v>8</v>
      </c>
      <c r="EM54">
        <f t="shared" si="445"/>
        <v>8</v>
      </c>
      <c r="EN54">
        <f t="shared" si="445"/>
        <v>8</v>
      </c>
      <c r="EO54">
        <f t="shared" si="445"/>
        <v>8</v>
      </c>
      <c r="EP54">
        <f t="shared" si="445"/>
        <v>8</v>
      </c>
      <c r="EQ54">
        <f t="shared" si="445"/>
        <v>8</v>
      </c>
      <c r="ER54">
        <f t="shared" si="445"/>
        <v>8</v>
      </c>
      <c r="ES54">
        <f t="shared" si="445"/>
        <v>8</v>
      </c>
      <c r="ET54">
        <f t="shared" si="445"/>
        <v>8</v>
      </c>
      <c r="EU54">
        <f t="shared" si="445"/>
        <v>8</v>
      </c>
      <c r="EV54">
        <f t="shared" si="445"/>
        <v>8</v>
      </c>
      <c r="EW54">
        <f t="shared" si="445"/>
        <v>8</v>
      </c>
      <c r="EX54">
        <f t="shared" si="445"/>
        <v>8</v>
      </c>
      <c r="EY54">
        <f t="shared" si="445"/>
        <v>9</v>
      </c>
      <c r="EZ54">
        <f t="shared" si="445"/>
        <v>9</v>
      </c>
      <c r="FA54">
        <f t="shared" si="445"/>
        <v>9</v>
      </c>
      <c r="FB54">
        <f t="shared" si="445"/>
        <v>9</v>
      </c>
      <c r="FC54">
        <f t="shared" si="445"/>
        <v>9</v>
      </c>
      <c r="FD54">
        <f t="shared" si="445"/>
        <v>9</v>
      </c>
      <c r="FE54">
        <f t="shared" si="445"/>
        <v>9</v>
      </c>
      <c r="FF54">
        <f t="shared" si="445"/>
        <v>9</v>
      </c>
      <c r="FG54">
        <f t="shared" si="445"/>
        <v>9</v>
      </c>
      <c r="FH54">
        <f t="shared" si="445"/>
        <v>9</v>
      </c>
      <c r="FI54">
        <f t="shared" si="445"/>
        <v>9</v>
      </c>
      <c r="FJ54">
        <f t="shared" si="445"/>
        <v>9</v>
      </c>
      <c r="FK54">
        <f t="shared" si="445"/>
        <v>9</v>
      </c>
      <c r="FL54">
        <f t="shared" si="445"/>
        <v>9</v>
      </c>
      <c r="FM54">
        <f t="shared" si="445"/>
        <v>9</v>
      </c>
      <c r="FN54">
        <f t="shared" si="445"/>
        <v>9</v>
      </c>
      <c r="FO54">
        <f t="shared" si="445"/>
        <v>9</v>
      </c>
      <c r="FP54">
        <f t="shared" si="445"/>
        <v>9</v>
      </c>
      <c r="FQ54">
        <f t="shared" si="445"/>
        <v>9</v>
      </c>
      <c r="FR54">
        <f t="shared" si="445"/>
        <v>9</v>
      </c>
      <c r="FS54">
        <f t="shared" si="445"/>
        <v>9</v>
      </c>
      <c r="FT54">
        <f t="shared" si="445"/>
        <v>9</v>
      </c>
      <c r="FU54">
        <f t="shared" si="445"/>
        <v>9</v>
      </c>
      <c r="FV54">
        <f t="shared" si="445"/>
        <v>9</v>
      </c>
      <c r="FW54">
        <f t="shared" si="445"/>
        <v>9</v>
      </c>
      <c r="FX54">
        <f t="shared" si="445"/>
        <v>9</v>
      </c>
      <c r="FY54">
        <f t="shared" si="445"/>
        <v>9</v>
      </c>
      <c r="FZ54">
        <f t="shared" si="445"/>
        <v>9</v>
      </c>
      <c r="GA54">
        <f t="shared" si="445"/>
        <v>9</v>
      </c>
      <c r="GB54">
        <f t="shared" si="445"/>
        <v>9</v>
      </c>
      <c r="GC54">
        <f t="shared" si="445"/>
        <v>9</v>
      </c>
      <c r="GD54">
        <f t="shared" si="445"/>
        <v>9</v>
      </c>
      <c r="GE54">
        <f t="shared" si="445"/>
        <v>9</v>
      </c>
      <c r="GF54">
        <f t="shared" si="445"/>
        <v>9</v>
      </c>
      <c r="GG54">
        <f t="shared" si="445"/>
        <v>9</v>
      </c>
      <c r="GH54">
        <f t="shared" si="445"/>
        <v>9</v>
      </c>
      <c r="GI54">
        <f t="shared" si="445"/>
        <v>9</v>
      </c>
      <c r="GJ54">
        <f t="shared" si="445"/>
        <v>8</v>
      </c>
      <c r="GK54">
        <f t="shared" si="445"/>
        <v>8</v>
      </c>
      <c r="GL54">
        <f t="shared" si="445"/>
        <v>8</v>
      </c>
      <c r="GM54">
        <f t="shared" ref="GM54:IX54" si="446">$B54+IF(MOD(ROUND(GM$7,1),FCLK_Period)&gt;=(FCLK_Period/2),0,1)</f>
        <v>8</v>
      </c>
      <c r="GN54">
        <f t="shared" si="446"/>
        <v>8</v>
      </c>
      <c r="GO54">
        <f t="shared" si="446"/>
        <v>8</v>
      </c>
      <c r="GP54">
        <f t="shared" si="446"/>
        <v>8</v>
      </c>
      <c r="GQ54">
        <f t="shared" si="446"/>
        <v>8</v>
      </c>
      <c r="GR54">
        <f t="shared" si="446"/>
        <v>8</v>
      </c>
      <c r="GS54">
        <f t="shared" si="446"/>
        <v>8</v>
      </c>
      <c r="GT54">
        <f t="shared" si="446"/>
        <v>8</v>
      </c>
      <c r="GU54">
        <f t="shared" si="446"/>
        <v>8</v>
      </c>
      <c r="GV54">
        <f t="shared" si="446"/>
        <v>8</v>
      </c>
      <c r="GW54">
        <f t="shared" si="446"/>
        <v>8</v>
      </c>
      <c r="GX54">
        <f t="shared" si="446"/>
        <v>8</v>
      </c>
      <c r="GY54">
        <f t="shared" si="446"/>
        <v>8</v>
      </c>
      <c r="GZ54">
        <f t="shared" si="446"/>
        <v>8</v>
      </c>
      <c r="HA54">
        <f t="shared" si="446"/>
        <v>8</v>
      </c>
      <c r="HB54">
        <f t="shared" si="446"/>
        <v>8</v>
      </c>
      <c r="HC54">
        <f t="shared" si="446"/>
        <v>8</v>
      </c>
      <c r="HD54">
        <f t="shared" si="446"/>
        <v>8</v>
      </c>
      <c r="HE54">
        <f t="shared" si="446"/>
        <v>8</v>
      </c>
      <c r="HF54">
        <f t="shared" si="446"/>
        <v>8</v>
      </c>
      <c r="HG54">
        <f t="shared" si="446"/>
        <v>8</v>
      </c>
      <c r="HH54">
        <f t="shared" si="446"/>
        <v>8</v>
      </c>
      <c r="HI54">
        <f t="shared" si="446"/>
        <v>8</v>
      </c>
      <c r="HJ54">
        <f t="shared" si="446"/>
        <v>8</v>
      </c>
      <c r="HK54">
        <f t="shared" si="446"/>
        <v>8</v>
      </c>
      <c r="HL54">
        <f t="shared" si="446"/>
        <v>8</v>
      </c>
      <c r="HM54">
        <f t="shared" si="446"/>
        <v>8</v>
      </c>
      <c r="HN54">
        <f t="shared" si="446"/>
        <v>8</v>
      </c>
      <c r="HO54">
        <f t="shared" si="446"/>
        <v>8</v>
      </c>
      <c r="HP54">
        <f t="shared" si="446"/>
        <v>8</v>
      </c>
      <c r="HQ54">
        <f t="shared" si="446"/>
        <v>8</v>
      </c>
      <c r="HR54">
        <f t="shared" si="446"/>
        <v>8</v>
      </c>
      <c r="HS54">
        <f t="shared" si="446"/>
        <v>8</v>
      </c>
      <c r="HT54">
        <f t="shared" si="446"/>
        <v>8</v>
      </c>
      <c r="HU54">
        <f t="shared" si="446"/>
        <v>8</v>
      </c>
      <c r="HV54">
        <f t="shared" si="446"/>
        <v>9</v>
      </c>
      <c r="HW54">
        <f t="shared" si="446"/>
        <v>9</v>
      </c>
      <c r="HX54">
        <f t="shared" si="446"/>
        <v>9</v>
      </c>
      <c r="HY54">
        <f t="shared" si="446"/>
        <v>9</v>
      </c>
      <c r="HZ54">
        <f t="shared" si="446"/>
        <v>9</v>
      </c>
      <c r="IA54">
        <f t="shared" si="446"/>
        <v>9</v>
      </c>
      <c r="IB54">
        <f t="shared" si="446"/>
        <v>9</v>
      </c>
      <c r="IC54">
        <f t="shared" si="446"/>
        <v>9</v>
      </c>
      <c r="ID54">
        <f t="shared" si="446"/>
        <v>9</v>
      </c>
      <c r="IE54">
        <f t="shared" si="446"/>
        <v>9</v>
      </c>
      <c r="IF54">
        <f t="shared" si="446"/>
        <v>9</v>
      </c>
      <c r="IG54">
        <f t="shared" si="446"/>
        <v>9</v>
      </c>
      <c r="IH54">
        <f t="shared" si="446"/>
        <v>9</v>
      </c>
      <c r="II54">
        <f t="shared" si="446"/>
        <v>9</v>
      </c>
      <c r="IJ54">
        <f t="shared" si="446"/>
        <v>9</v>
      </c>
      <c r="IK54">
        <f t="shared" si="446"/>
        <v>9</v>
      </c>
      <c r="IL54">
        <f t="shared" si="446"/>
        <v>9</v>
      </c>
      <c r="IM54">
        <f t="shared" si="446"/>
        <v>9</v>
      </c>
      <c r="IN54">
        <f t="shared" si="446"/>
        <v>9</v>
      </c>
      <c r="IO54">
        <f t="shared" si="446"/>
        <v>9</v>
      </c>
      <c r="IP54">
        <f t="shared" si="446"/>
        <v>9</v>
      </c>
      <c r="IQ54">
        <f t="shared" si="446"/>
        <v>9</v>
      </c>
      <c r="IR54">
        <f t="shared" si="446"/>
        <v>9</v>
      </c>
      <c r="IS54">
        <f t="shared" si="446"/>
        <v>9</v>
      </c>
      <c r="IT54">
        <f t="shared" si="446"/>
        <v>9</v>
      </c>
      <c r="IU54">
        <f t="shared" si="446"/>
        <v>9</v>
      </c>
      <c r="IV54">
        <f t="shared" si="446"/>
        <v>9</v>
      </c>
      <c r="IW54">
        <f t="shared" si="446"/>
        <v>9</v>
      </c>
      <c r="IX54">
        <f t="shared" si="446"/>
        <v>9</v>
      </c>
      <c r="IY54">
        <f t="shared" ref="IY54:LJ54" si="447">$B54+IF(MOD(ROUND(IY$7,1),FCLK_Period)&gt;=(FCLK_Period/2),0,1)</f>
        <v>9</v>
      </c>
      <c r="IZ54">
        <f t="shared" si="447"/>
        <v>9</v>
      </c>
      <c r="JA54">
        <f t="shared" si="447"/>
        <v>9</v>
      </c>
      <c r="JB54">
        <f t="shared" si="447"/>
        <v>9</v>
      </c>
      <c r="JC54">
        <f t="shared" si="447"/>
        <v>9</v>
      </c>
      <c r="JD54">
        <f t="shared" si="447"/>
        <v>9</v>
      </c>
      <c r="JE54">
        <f t="shared" si="447"/>
        <v>9</v>
      </c>
      <c r="JF54">
        <f t="shared" si="447"/>
        <v>9</v>
      </c>
      <c r="JG54">
        <f t="shared" si="447"/>
        <v>9</v>
      </c>
      <c r="JH54">
        <f t="shared" si="447"/>
        <v>8</v>
      </c>
      <c r="JI54">
        <f t="shared" si="447"/>
        <v>8</v>
      </c>
      <c r="JJ54">
        <f t="shared" si="447"/>
        <v>8</v>
      </c>
      <c r="JK54">
        <f t="shared" si="447"/>
        <v>8</v>
      </c>
      <c r="JL54">
        <f t="shared" si="447"/>
        <v>8</v>
      </c>
      <c r="JM54">
        <f t="shared" si="447"/>
        <v>8</v>
      </c>
      <c r="JN54">
        <f t="shared" si="447"/>
        <v>8</v>
      </c>
      <c r="JO54">
        <f t="shared" si="447"/>
        <v>8</v>
      </c>
      <c r="JP54">
        <f t="shared" si="447"/>
        <v>8</v>
      </c>
      <c r="JQ54">
        <f t="shared" si="447"/>
        <v>8</v>
      </c>
      <c r="JR54">
        <f t="shared" si="447"/>
        <v>8</v>
      </c>
      <c r="JS54">
        <f t="shared" si="447"/>
        <v>8</v>
      </c>
      <c r="JT54">
        <f t="shared" si="447"/>
        <v>8</v>
      </c>
      <c r="JU54">
        <f t="shared" si="447"/>
        <v>8</v>
      </c>
      <c r="JV54">
        <f t="shared" si="447"/>
        <v>8</v>
      </c>
      <c r="JW54">
        <f t="shared" si="447"/>
        <v>8</v>
      </c>
      <c r="JX54">
        <f t="shared" si="447"/>
        <v>8</v>
      </c>
      <c r="JY54">
        <f t="shared" si="447"/>
        <v>8</v>
      </c>
      <c r="JZ54">
        <f t="shared" si="447"/>
        <v>8</v>
      </c>
      <c r="KA54">
        <f t="shared" si="447"/>
        <v>8</v>
      </c>
      <c r="KB54">
        <f t="shared" si="447"/>
        <v>8</v>
      </c>
      <c r="KC54">
        <f t="shared" si="447"/>
        <v>8</v>
      </c>
      <c r="KD54">
        <f t="shared" si="447"/>
        <v>8</v>
      </c>
      <c r="KE54">
        <f t="shared" si="447"/>
        <v>8</v>
      </c>
      <c r="KF54">
        <f t="shared" si="447"/>
        <v>8</v>
      </c>
      <c r="KG54">
        <f t="shared" si="447"/>
        <v>8</v>
      </c>
      <c r="KH54">
        <f t="shared" si="447"/>
        <v>8</v>
      </c>
      <c r="KI54">
        <f t="shared" si="447"/>
        <v>8</v>
      </c>
      <c r="KJ54">
        <f t="shared" si="447"/>
        <v>8</v>
      </c>
      <c r="KK54">
        <f t="shared" si="447"/>
        <v>8</v>
      </c>
      <c r="KL54">
        <f t="shared" si="447"/>
        <v>8</v>
      </c>
      <c r="KM54">
        <f t="shared" si="447"/>
        <v>8</v>
      </c>
      <c r="KN54">
        <f t="shared" si="447"/>
        <v>8</v>
      </c>
      <c r="KO54">
        <f t="shared" si="447"/>
        <v>8</v>
      </c>
      <c r="KP54">
        <f t="shared" si="447"/>
        <v>8</v>
      </c>
      <c r="KQ54">
        <f t="shared" si="447"/>
        <v>8</v>
      </c>
      <c r="KR54">
        <f t="shared" si="447"/>
        <v>8</v>
      </c>
      <c r="KS54">
        <f t="shared" si="447"/>
        <v>9</v>
      </c>
      <c r="KT54">
        <f t="shared" si="447"/>
        <v>9</v>
      </c>
      <c r="KU54">
        <f t="shared" si="447"/>
        <v>9</v>
      </c>
      <c r="KV54">
        <f t="shared" si="447"/>
        <v>9</v>
      </c>
      <c r="KW54">
        <f t="shared" si="447"/>
        <v>9</v>
      </c>
      <c r="KX54">
        <f t="shared" si="447"/>
        <v>9</v>
      </c>
      <c r="KY54">
        <f t="shared" si="447"/>
        <v>9</v>
      </c>
      <c r="KZ54">
        <f t="shared" si="447"/>
        <v>9</v>
      </c>
      <c r="LA54">
        <f t="shared" si="447"/>
        <v>9</v>
      </c>
      <c r="LB54">
        <f t="shared" si="447"/>
        <v>9</v>
      </c>
      <c r="LC54">
        <f t="shared" si="447"/>
        <v>9</v>
      </c>
      <c r="LD54">
        <f t="shared" si="447"/>
        <v>9</v>
      </c>
      <c r="LE54">
        <f t="shared" si="447"/>
        <v>9</v>
      </c>
      <c r="LF54">
        <f t="shared" si="447"/>
        <v>9</v>
      </c>
      <c r="LG54">
        <f t="shared" si="447"/>
        <v>9</v>
      </c>
      <c r="LH54">
        <f t="shared" si="447"/>
        <v>9</v>
      </c>
      <c r="LI54">
        <f t="shared" si="447"/>
        <v>9</v>
      </c>
      <c r="LJ54">
        <f t="shared" si="447"/>
        <v>9</v>
      </c>
      <c r="LK54">
        <f t="shared" ref="LK54:NV54" si="448">$B54+IF(MOD(ROUND(LK$7,1),FCLK_Period)&gt;=(FCLK_Period/2),0,1)</f>
        <v>9</v>
      </c>
      <c r="LL54">
        <f t="shared" si="448"/>
        <v>9</v>
      </c>
      <c r="LM54">
        <f t="shared" si="448"/>
        <v>9</v>
      </c>
      <c r="LN54">
        <f t="shared" si="448"/>
        <v>9</v>
      </c>
      <c r="LO54">
        <f t="shared" si="448"/>
        <v>9</v>
      </c>
      <c r="LP54">
        <f t="shared" si="448"/>
        <v>9</v>
      </c>
      <c r="LQ54">
        <f t="shared" si="448"/>
        <v>9</v>
      </c>
      <c r="LR54">
        <f t="shared" si="448"/>
        <v>9</v>
      </c>
      <c r="LS54">
        <f t="shared" si="448"/>
        <v>9</v>
      </c>
      <c r="LT54">
        <f t="shared" si="448"/>
        <v>9</v>
      </c>
      <c r="LU54">
        <f t="shared" si="448"/>
        <v>9</v>
      </c>
      <c r="LV54">
        <f t="shared" si="448"/>
        <v>9</v>
      </c>
      <c r="LW54">
        <f t="shared" si="448"/>
        <v>9</v>
      </c>
      <c r="LX54">
        <f t="shared" si="448"/>
        <v>9</v>
      </c>
      <c r="LY54">
        <f t="shared" si="448"/>
        <v>9</v>
      </c>
      <c r="LZ54">
        <f t="shared" si="448"/>
        <v>9</v>
      </c>
      <c r="MA54">
        <f t="shared" si="448"/>
        <v>9</v>
      </c>
      <c r="MB54">
        <f t="shared" si="448"/>
        <v>9</v>
      </c>
      <c r="MC54">
        <f t="shared" si="448"/>
        <v>9</v>
      </c>
      <c r="MD54">
        <f t="shared" si="448"/>
        <v>9</v>
      </c>
      <c r="ME54">
        <f t="shared" si="448"/>
        <v>8</v>
      </c>
      <c r="MF54">
        <f t="shared" si="448"/>
        <v>8</v>
      </c>
      <c r="MG54">
        <f t="shared" si="448"/>
        <v>8</v>
      </c>
      <c r="MH54">
        <f t="shared" si="448"/>
        <v>8</v>
      </c>
      <c r="MI54">
        <f t="shared" si="448"/>
        <v>8</v>
      </c>
      <c r="MJ54">
        <f t="shared" si="448"/>
        <v>8</v>
      </c>
      <c r="MK54">
        <f t="shared" si="448"/>
        <v>8</v>
      </c>
      <c r="ML54">
        <f t="shared" si="448"/>
        <v>8</v>
      </c>
      <c r="MM54">
        <f t="shared" si="448"/>
        <v>8</v>
      </c>
      <c r="MN54">
        <f t="shared" si="448"/>
        <v>8</v>
      </c>
      <c r="MO54">
        <f t="shared" si="448"/>
        <v>8</v>
      </c>
      <c r="MP54">
        <f t="shared" si="448"/>
        <v>8</v>
      </c>
      <c r="MQ54">
        <f t="shared" si="448"/>
        <v>8</v>
      </c>
      <c r="MR54">
        <f t="shared" si="448"/>
        <v>8</v>
      </c>
      <c r="MS54">
        <f t="shared" si="448"/>
        <v>8</v>
      </c>
      <c r="MT54">
        <f t="shared" si="448"/>
        <v>8</v>
      </c>
      <c r="MU54">
        <f t="shared" si="448"/>
        <v>8</v>
      </c>
      <c r="MV54">
        <f t="shared" si="448"/>
        <v>8</v>
      </c>
      <c r="MW54">
        <f t="shared" si="448"/>
        <v>8</v>
      </c>
      <c r="MX54">
        <f t="shared" si="448"/>
        <v>8</v>
      </c>
      <c r="MY54">
        <f t="shared" si="448"/>
        <v>8</v>
      </c>
      <c r="MZ54">
        <f t="shared" si="448"/>
        <v>8</v>
      </c>
      <c r="NA54">
        <f t="shared" si="448"/>
        <v>8</v>
      </c>
      <c r="NB54">
        <f t="shared" si="448"/>
        <v>8</v>
      </c>
      <c r="NC54">
        <f t="shared" si="448"/>
        <v>8</v>
      </c>
      <c r="ND54">
        <f t="shared" si="448"/>
        <v>8</v>
      </c>
      <c r="NE54">
        <f t="shared" si="448"/>
        <v>8</v>
      </c>
      <c r="NF54">
        <f t="shared" si="448"/>
        <v>8</v>
      </c>
      <c r="NG54">
        <f t="shared" si="448"/>
        <v>8</v>
      </c>
      <c r="NH54">
        <f t="shared" si="448"/>
        <v>8</v>
      </c>
      <c r="NI54">
        <f t="shared" si="448"/>
        <v>8</v>
      </c>
      <c r="NJ54">
        <f t="shared" si="448"/>
        <v>8</v>
      </c>
      <c r="NK54">
        <f t="shared" si="448"/>
        <v>8</v>
      </c>
      <c r="NL54">
        <f t="shared" si="448"/>
        <v>8</v>
      </c>
      <c r="NM54">
        <f t="shared" si="448"/>
        <v>8</v>
      </c>
      <c r="NN54">
        <f t="shared" si="448"/>
        <v>8</v>
      </c>
      <c r="NO54">
        <f t="shared" si="448"/>
        <v>8</v>
      </c>
      <c r="NP54">
        <f t="shared" si="448"/>
        <v>9</v>
      </c>
      <c r="NQ54">
        <f t="shared" si="448"/>
        <v>9</v>
      </c>
      <c r="NR54">
        <f t="shared" si="448"/>
        <v>9</v>
      </c>
      <c r="NS54">
        <f t="shared" si="448"/>
        <v>9</v>
      </c>
      <c r="NT54">
        <f t="shared" si="448"/>
        <v>9</v>
      </c>
      <c r="NU54">
        <f t="shared" si="448"/>
        <v>9</v>
      </c>
      <c r="NV54">
        <f t="shared" si="448"/>
        <v>9</v>
      </c>
      <c r="NW54">
        <f t="shared" ref="NW54:QH54" si="449">$B54+IF(MOD(ROUND(NW$7,1),FCLK_Period)&gt;=(FCLK_Period/2),0,1)</f>
        <v>9</v>
      </c>
      <c r="NX54">
        <f t="shared" si="449"/>
        <v>9</v>
      </c>
      <c r="NY54">
        <f t="shared" si="449"/>
        <v>9</v>
      </c>
      <c r="NZ54">
        <f t="shared" si="449"/>
        <v>9</v>
      </c>
      <c r="OA54">
        <f t="shared" si="449"/>
        <v>9</v>
      </c>
      <c r="OB54">
        <f t="shared" si="449"/>
        <v>9</v>
      </c>
      <c r="OC54">
        <f t="shared" si="449"/>
        <v>9</v>
      </c>
      <c r="OD54">
        <f t="shared" si="449"/>
        <v>9</v>
      </c>
      <c r="OE54">
        <f t="shared" si="449"/>
        <v>9</v>
      </c>
      <c r="OF54">
        <f t="shared" si="449"/>
        <v>9</v>
      </c>
      <c r="OG54">
        <f t="shared" si="449"/>
        <v>9</v>
      </c>
      <c r="OH54">
        <f t="shared" si="449"/>
        <v>9</v>
      </c>
      <c r="OI54">
        <f t="shared" si="449"/>
        <v>9</v>
      </c>
      <c r="OJ54">
        <f t="shared" si="449"/>
        <v>9</v>
      </c>
      <c r="OK54">
        <f t="shared" si="449"/>
        <v>9</v>
      </c>
      <c r="OL54">
        <f t="shared" si="449"/>
        <v>9</v>
      </c>
      <c r="OM54">
        <f t="shared" si="449"/>
        <v>9</v>
      </c>
      <c r="ON54">
        <f t="shared" si="449"/>
        <v>9</v>
      </c>
      <c r="OO54">
        <f t="shared" si="449"/>
        <v>9</v>
      </c>
      <c r="OP54">
        <f t="shared" si="449"/>
        <v>9</v>
      </c>
      <c r="OQ54">
        <f t="shared" si="449"/>
        <v>9</v>
      </c>
      <c r="OR54">
        <f t="shared" si="449"/>
        <v>9</v>
      </c>
      <c r="OS54">
        <f t="shared" si="449"/>
        <v>9</v>
      </c>
      <c r="OT54">
        <f t="shared" si="449"/>
        <v>9</v>
      </c>
      <c r="OU54">
        <f t="shared" si="449"/>
        <v>9</v>
      </c>
      <c r="OV54">
        <f t="shared" si="449"/>
        <v>9</v>
      </c>
      <c r="OW54">
        <f t="shared" si="449"/>
        <v>9</v>
      </c>
      <c r="OX54">
        <f t="shared" si="449"/>
        <v>9</v>
      </c>
      <c r="OY54">
        <f t="shared" si="449"/>
        <v>9</v>
      </c>
      <c r="OZ54">
        <f t="shared" si="449"/>
        <v>9</v>
      </c>
      <c r="PA54">
        <f t="shared" si="449"/>
        <v>9</v>
      </c>
      <c r="PB54">
        <f t="shared" si="449"/>
        <v>8</v>
      </c>
      <c r="PC54">
        <f t="shared" si="449"/>
        <v>8</v>
      </c>
      <c r="PD54">
        <f t="shared" si="449"/>
        <v>8</v>
      </c>
      <c r="PE54">
        <f t="shared" si="449"/>
        <v>8</v>
      </c>
      <c r="PF54">
        <f t="shared" si="449"/>
        <v>8</v>
      </c>
      <c r="PG54">
        <f t="shared" si="449"/>
        <v>8</v>
      </c>
      <c r="PH54">
        <f t="shared" si="449"/>
        <v>8</v>
      </c>
      <c r="PI54">
        <f t="shared" si="449"/>
        <v>8</v>
      </c>
      <c r="PJ54">
        <f t="shared" si="449"/>
        <v>8</v>
      </c>
      <c r="PK54">
        <f t="shared" si="449"/>
        <v>8</v>
      </c>
      <c r="PL54">
        <f t="shared" si="449"/>
        <v>8</v>
      </c>
      <c r="PM54">
        <f t="shared" si="449"/>
        <v>8</v>
      </c>
      <c r="PN54">
        <f t="shared" si="449"/>
        <v>8</v>
      </c>
      <c r="PO54">
        <f t="shared" si="449"/>
        <v>8</v>
      </c>
      <c r="PP54">
        <f t="shared" si="449"/>
        <v>8</v>
      </c>
      <c r="PQ54">
        <f t="shared" si="449"/>
        <v>8</v>
      </c>
      <c r="PR54">
        <f t="shared" si="449"/>
        <v>8</v>
      </c>
      <c r="PS54">
        <f t="shared" si="449"/>
        <v>8</v>
      </c>
      <c r="PT54">
        <f t="shared" si="449"/>
        <v>8</v>
      </c>
      <c r="PU54">
        <f t="shared" si="449"/>
        <v>8</v>
      </c>
      <c r="PV54">
        <f t="shared" si="449"/>
        <v>8</v>
      </c>
      <c r="PW54">
        <f t="shared" si="449"/>
        <v>8</v>
      </c>
      <c r="PX54">
        <f t="shared" si="449"/>
        <v>8</v>
      </c>
      <c r="PY54">
        <f t="shared" si="449"/>
        <v>8</v>
      </c>
      <c r="PZ54">
        <f t="shared" si="449"/>
        <v>8</v>
      </c>
      <c r="QA54">
        <f t="shared" si="449"/>
        <v>8</v>
      </c>
      <c r="QB54">
        <f t="shared" si="449"/>
        <v>8</v>
      </c>
      <c r="QC54">
        <f t="shared" si="449"/>
        <v>8</v>
      </c>
      <c r="QD54">
        <f t="shared" si="449"/>
        <v>8</v>
      </c>
      <c r="QE54">
        <f t="shared" si="449"/>
        <v>8</v>
      </c>
      <c r="QF54">
        <f t="shared" si="449"/>
        <v>8</v>
      </c>
      <c r="QG54">
        <f t="shared" si="449"/>
        <v>8</v>
      </c>
      <c r="QH54">
        <f t="shared" si="449"/>
        <v>8</v>
      </c>
      <c r="QI54">
        <f t="shared" ref="QI54:ST54" si="450">$B54+IF(MOD(ROUND(QI$7,1),FCLK_Period)&gt;=(FCLK_Period/2),0,1)</f>
        <v>8</v>
      </c>
      <c r="QJ54">
        <f t="shared" si="450"/>
        <v>8</v>
      </c>
      <c r="QK54">
        <f t="shared" si="450"/>
        <v>8</v>
      </c>
      <c r="QL54">
        <f t="shared" si="450"/>
        <v>8</v>
      </c>
      <c r="QM54">
        <f t="shared" si="450"/>
        <v>8</v>
      </c>
      <c r="QN54">
        <f t="shared" si="450"/>
        <v>9</v>
      </c>
      <c r="QO54">
        <f t="shared" si="450"/>
        <v>9</v>
      </c>
      <c r="QP54">
        <f t="shared" si="450"/>
        <v>9</v>
      </c>
      <c r="QQ54">
        <f t="shared" si="450"/>
        <v>9</v>
      </c>
      <c r="QR54">
        <f t="shared" si="450"/>
        <v>9</v>
      </c>
      <c r="QS54">
        <f t="shared" si="450"/>
        <v>9</v>
      </c>
      <c r="QT54">
        <f t="shared" si="450"/>
        <v>9</v>
      </c>
      <c r="QU54">
        <f t="shared" si="450"/>
        <v>9</v>
      </c>
      <c r="QV54">
        <f t="shared" si="450"/>
        <v>9</v>
      </c>
      <c r="QW54">
        <f t="shared" si="450"/>
        <v>9</v>
      </c>
      <c r="QX54">
        <f t="shared" si="450"/>
        <v>9</v>
      </c>
      <c r="QY54">
        <f t="shared" si="450"/>
        <v>9</v>
      </c>
      <c r="QZ54">
        <f t="shared" si="450"/>
        <v>9</v>
      </c>
      <c r="RA54">
        <f t="shared" si="450"/>
        <v>9</v>
      </c>
      <c r="RB54">
        <f t="shared" si="450"/>
        <v>9</v>
      </c>
      <c r="RC54">
        <f t="shared" si="450"/>
        <v>9</v>
      </c>
      <c r="RD54">
        <f t="shared" si="450"/>
        <v>9</v>
      </c>
      <c r="RE54">
        <f t="shared" si="450"/>
        <v>9</v>
      </c>
      <c r="RF54">
        <f t="shared" si="450"/>
        <v>9</v>
      </c>
      <c r="RG54">
        <f t="shared" si="450"/>
        <v>9</v>
      </c>
      <c r="RH54">
        <f t="shared" si="450"/>
        <v>9</v>
      </c>
      <c r="RI54">
        <f t="shared" si="450"/>
        <v>9</v>
      </c>
      <c r="RJ54">
        <f t="shared" si="450"/>
        <v>9</v>
      </c>
      <c r="RK54">
        <f t="shared" si="450"/>
        <v>9</v>
      </c>
      <c r="RL54">
        <f t="shared" si="450"/>
        <v>9</v>
      </c>
      <c r="RM54">
        <f t="shared" si="450"/>
        <v>9</v>
      </c>
      <c r="RN54">
        <f t="shared" si="450"/>
        <v>9</v>
      </c>
      <c r="RO54">
        <f t="shared" si="450"/>
        <v>9</v>
      </c>
      <c r="RP54">
        <f t="shared" si="450"/>
        <v>9</v>
      </c>
      <c r="RQ54">
        <f t="shared" si="450"/>
        <v>9</v>
      </c>
      <c r="RR54">
        <f t="shared" si="450"/>
        <v>9</v>
      </c>
      <c r="RS54">
        <f t="shared" si="450"/>
        <v>9</v>
      </c>
      <c r="RT54">
        <f t="shared" si="450"/>
        <v>9</v>
      </c>
      <c r="RU54">
        <f t="shared" si="450"/>
        <v>9</v>
      </c>
      <c r="RV54">
        <f t="shared" si="450"/>
        <v>9</v>
      </c>
      <c r="RW54">
        <f t="shared" si="450"/>
        <v>9</v>
      </c>
      <c r="RX54">
        <f t="shared" si="450"/>
        <v>9</v>
      </c>
      <c r="RY54">
        <f t="shared" si="450"/>
        <v>8</v>
      </c>
      <c r="RZ54">
        <f t="shared" si="450"/>
        <v>8</v>
      </c>
      <c r="SA54">
        <f t="shared" si="450"/>
        <v>8</v>
      </c>
      <c r="SB54">
        <f t="shared" si="450"/>
        <v>8</v>
      </c>
      <c r="SC54">
        <f t="shared" si="450"/>
        <v>8</v>
      </c>
      <c r="SD54">
        <f t="shared" si="450"/>
        <v>8</v>
      </c>
      <c r="SE54">
        <f t="shared" si="450"/>
        <v>8</v>
      </c>
      <c r="SF54">
        <f t="shared" si="450"/>
        <v>8</v>
      </c>
      <c r="SG54">
        <f t="shared" si="450"/>
        <v>8</v>
      </c>
      <c r="SH54">
        <f t="shared" si="450"/>
        <v>8</v>
      </c>
      <c r="SI54">
        <f t="shared" si="450"/>
        <v>8</v>
      </c>
      <c r="SJ54">
        <f t="shared" si="450"/>
        <v>8</v>
      </c>
      <c r="SK54">
        <f t="shared" si="450"/>
        <v>8</v>
      </c>
      <c r="SL54">
        <f t="shared" si="450"/>
        <v>8</v>
      </c>
      <c r="SM54">
        <f t="shared" si="450"/>
        <v>8</v>
      </c>
      <c r="SN54">
        <f t="shared" si="450"/>
        <v>8</v>
      </c>
      <c r="SO54">
        <f t="shared" si="450"/>
        <v>8</v>
      </c>
      <c r="SP54">
        <f t="shared" si="450"/>
        <v>8</v>
      </c>
      <c r="SQ54">
        <f t="shared" si="450"/>
        <v>8</v>
      </c>
      <c r="SR54">
        <f t="shared" si="450"/>
        <v>8</v>
      </c>
      <c r="SS54">
        <f t="shared" si="450"/>
        <v>8</v>
      </c>
      <c r="ST54">
        <f t="shared" si="450"/>
        <v>8</v>
      </c>
      <c r="SU54">
        <f t="shared" ref="SU54:VF54" si="451">$B54+IF(MOD(ROUND(SU$7,1),FCLK_Period)&gt;=(FCLK_Period/2),0,1)</f>
        <v>8</v>
      </c>
      <c r="SV54">
        <f t="shared" si="451"/>
        <v>8</v>
      </c>
      <c r="SW54">
        <f t="shared" si="451"/>
        <v>8</v>
      </c>
      <c r="SX54">
        <f t="shared" si="451"/>
        <v>8</v>
      </c>
      <c r="SY54">
        <f t="shared" si="451"/>
        <v>8</v>
      </c>
      <c r="SZ54">
        <f t="shared" si="451"/>
        <v>8</v>
      </c>
      <c r="TA54">
        <f t="shared" si="451"/>
        <v>8</v>
      </c>
      <c r="TB54">
        <f t="shared" si="451"/>
        <v>8</v>
      </c>
      <c r="TC54">
        <f t="shared" si="451"/>
        <v>8</v>
      </c>
      <c r="TD54">
        <f t="shared" si="451"/>
        <v>8</v>
      </c>
      <c r="TE54">
        <f t="shared" si="451"/>
        <v>8</v>
      </c>
      <c r="TF54">
        <f t="shared" si="451"/>
        <v>8</v>
      </c>
      <c r="TG54">
        <f t="shared" si="451"/>
        <v>8</v>
      </c>
      <c r="TH54">
        <f t="shared" si="451"/>
        <v>8</v>
      </c>
      <c r="TI54">
        <f t="shared" si="451"/>
        <v>8</v>
      </c>
      <c r="TJ54">
        <f t="shared" si="451"/>
        <v>8</v>
      </c>
      <c r="TK54">
        <f t="shared" si="451"/>
        <v>9</v>
      </c>
      <c r="TL54">
        <f t="shared" si="451"/>
        <v>9</v>
      </c>
      <c r="TM54">
        <f t="shared" si="451"/>
        <v>9</v>
      </c>
      <c r="TN54">
        <f t="shared" si="451"/>
        <v>9</v>
      </c>
      <c r="TO54">
        <f t="shared" si="451"/>
        <v>9</v>
      </c>
      <c r="TP54">
        <f t="shared" si="451"/>
        <v>9</v>
      </c>
      <c r="TQ54">
        <f t="shared" si="451"/>
        <v>9</v>
      </c>
      <c r="TR54">
        <f t="shared" si="451"/>
        <v>9</v>
      </c>
      <c r="TS54">
        <f t="shared" si="451"/>
        <v>9</v>
      </c>
      <c r="TT54">
        <f t="shared" si="451"/>
        <v>9</v>
      </c>
      <c r="TU54">
        <f t="shared" si="451"/>
        <v>9</v>
      </c>
      <c r="TV54">
        <f t="shared" si="451"/>
        <v>9</v>
      </c>
      <c r="TW54">
        <f t="shared" si="451"/>
        <v>9</v>
      </c>
      <c r="TX54">
        <f t="shared" si="451"/>
        <v>9</v>
      </c>
      <c r="TY54">
        <f t="shared" si="451"/>
        <v>9</v>
      </c>
      <c r="TZ54">
        <f t="shared" si="451"/>
        <v>9</v>
      </c>
      <c r="UA54">
        <f t="shared" si="451"/>
        <v>9</v>
      </c>
      <c r="UB54">
        <f t="shared" si="451"/>
        <v>9</v>
      </c>
      <c r="UC54">
        <f t="shared" si="451"/>
        <v>9</v>
      </c>
      <c r="UD54">
        <f t="shared" si="451"/>
        <v>9</v>
      </c>
      <c r="UE54">
        <f t="shared" si="451"/>
        <v>9</v>
      </c>
      <c r="UF54">
        <f t="shared" si="451"/>
        <v>9</v>
      </c>
      <c r="UG54">
        <f t="shared" si="451"/>
        <v>9</v>
      </c>
      <c r="UH54">
        <f t="shared" si="451"/>
        <v>9</v>
      </c>
      <c r="UI54">
        <f t="shared" si="451"/>
        <v>9</v>
      </c>
      <c r="UJ54">
        <f t="shared" si="451"/>
        <v>9</v>
      </c>
      <c r="UK54">
        <f t="shared" si="451"/>
        <v>9</v>
      </c>
      <c r="UL54">
        <f t="shared" si="451"/>
        <v>9</v>
      </c>
      <c r="UM54">
        <f t="shared" si="451"/>
        <v>9</v>
      </c>
      <c r="UN54">
        <f t="shared" si="451"/>
        <v>9</v>
      </c>
      <c r="UO54">
        <f t="shared" si="451"/>
        <v>9</v>
      </c>
      <c r="UP54">
        <f t="shared" si="451"/>
        <v>9</v>
      </c>
      <c r="UQ54">
        <f t="shared" si="451"/>
        <v>9</v>
      </c>
      <c r="UR54">
        <f t="shared" si="451"/>
        <v>9</v>
      </c>
      <c r="US54">
        <f t="shared" si="451"/>
        <v>9</v>
      </c>
      <c r="UT54">
        <f t="shared" si="451"/>
        <v>9</v>
      </c>
      <c r="UU54">
        <f t="shared" si="451"/>
        <v>9</v>
      </c>
      <c r="UV54">
        <f t="shared" si="451"/>
        <v>8</v>
      </c>
      <c r="UW54">
        <f t="shared" si="451"/>
        <v>8</v>
      </c>
      <c r="UX54">
        <f t="shared" si="451"/>
        <v>8</v>
      </c>
      <c r="UY54">
        <f t="shared" si="451"/>
        <v>8</v>
      </c>
      <c r="UZ54">
        <f t="shared" si="451"/>
        <v>8</v>
      </c>
      <c r="VA54">
        <f t="shared" si="451"/>
        <v>8</v>
      </c>
      <c r="VB54">
        <f t="shared" si="451"/>
        <v>8</v>
      </c>
      <c r="VC54">
        <f t="shared" si="451"/>
        <v>8</v>
      </c>
      <c r="VD54">
        <f t="shared" si="451"/>
        <v>8</v>
      </c>
      <c r="VE54">
        <f t="shared" si="451"/>
        <v>8</v>
      </c>
      <c r="VF54">
        <f t="shared" si="451"/>
        <v>8</v>
      </c>
      <c r="VG54">
        <f t="shared" ref="VG54:XR54" si="452">$B54+IF(MOD(ROUND(VG$7,1),FCLK_Period)&gt;=(FCLK_Period/2),0,1)</f>
        <v>8</v>
      </c>
      <c r="VH54">
        <f t="shared" si="452"/>
        <v>8</v>
      </c>
      <c r="VI54">
        <f t="shared" si="452"/>
        <v>8</v>
      </c>
      <c r="VJ54">
        <f t="shared" si="452"/>
        <v>8</v>
      </c>
      <c r="VK54">
        <f t="shared" si="452"/>
        <v>8</v>
      </c>
      <c r="VL54">
        <f t="shared" si="452"/>
        <v>8</v>
      </c>
      <c r="VM54">
        <f t="shared" si="452"/>
        <v>8</v>
      </c>
      <c r="VN54">
        <f t="shared" si="452"/>
        <v>8</v>
      </c>
      <c r="VO54">
        <f t="shared" si="452"/>
        <v>8</v>
      </c>
      <c r="VP54">
        <f t="shared" si="452"/>
        <v>8</v>
      </c>
      <c r="VQ54">
        <f t="shared" si="452"/>
        <v>8</v>
      </c>
      <c r="VR54">
        <f t="shared" si="452"/>
        <v>8</v>
      </c>
      <c r="VS54">
        <f t="shared" si="452"/>
        <v>8</v>
      </c>
      <c r="VT54">
        <f t="shared" si="452"/>
        <v>8</v>
      </c>
      <c r="VU54">
        <f t="shared" si="452"/>
        <v>8</v>
      </c>
      <c r="VV54">
        <f t="shared" si="452"/>
        <v>8</v>
      </c>
      <c r="VW54">
        <f t="shared" si="452"/>
        <v>8</v>
      </c>
      <c r="VX54">
        <f t="shared" si="452"/>
        <v>8</v>
      </c>
      <c r="VY54">
        <f t="shared" si="452"/>
        <v>8</v>
      </c>
      <c r="VZ54">
        <f t="shared" si="452"/>
        <v>8</v>
      </c>
      <c r="WA54">
        <f t="shared" si="452"/>
        <v>8</v>
      </c>
      <c r="WB54">
        <f t="shared" si="452"/>
        <v>8</v>
      </c>
      <c r="WC54">
        <f t="shared" si="452"/>
        <v>8</v>
      </c>
      <c r="WD54">
        <f t="shared" si="452"/>
        <v>8</v>
      </c>
      <c r="WE54">
        <f t="shared" si="452"/>
        <v>8</v>
      </c>
      <c r="WF54">
        <f t="shared" si="452"/>
        <v>8</v>
      </c>
      <c r="WG54">
        <f t="shared" si="452"/>
        <v>8</v>
      </c>
      <c r="WH54">
        <f t="shared" si="452"/>
        <v>9</v>
      </c>
      <c r="WI54">
        <f t="shared" si="452"/>
        <v>9</v>
      </c>
      <c r="WJ54">
        <f t="shared" si="452"/>
        <v>9</v>
      </c>
      <c r="WK54">
        <f t="shared" si="452"/>
        <v>9</v>
      </c>
      <c r="WL54">
        <f t="shared" si="452"/>
        <v>9</v>
      </c>
      <c r="WM54">
        <f t="shared" si="452"/>
        <v>9</v>
      </c>
      <c r="WN54">
        <f t="shared" si="452"/>
        <v>9</v>
      </c>
      <c r="WO54">
        <f t="shared" si="452"/>
        <v>9</v>
      </c>
      <c r="WP54">
        <f t="shared" si="452"/>
        <v>9</v>
      </c>
      <c r="WQ54">
        <f t="shared" si="452"/>
        <v>9</v>
      </c>
      <c r="WR54">
        <f t="shared" si="452"/>
        <v>9</v>
      </c>
      <c r="WS54">
        <f t="shared" si="452"/>
        <v>9</v>
      </c>
      <c r="WT54">
        <f t="shared" si="452"/>
        <v>9</v>
      </c>
      <c r="WU54">
        <f t="shared" si="452"/>
        <v>9</v>
      </c>
      <c r="WV54">
        <f t="shared" si="452"/>
        <v>9</v>
      </c>
      <c r="WW54">
        <f t="shared" si="452"/>
        <v>9</v>
      </c>
      <c r="WX54">
        <f t="shared" si="452"/>
        <v>9</v>
      </c>
      <c r="WY54">
        <f t="shared" si="452"/>
        <v>9</v>
      </c>
      <c r="WZ54">
        <f t="shared" si="452"/>
        <v>9</v>
      </c>
      <c r="XA54">
        <f t="shared" si="452"/>
        <v>9</v>
      </c>
      <c r="XB54">
        <f t="shared" si="452"/>
        <v>9</v>
      </c>
      <c r="XC54">
        <f t="shared" si="452"/>
        <v>9</v>
      </c>
      <c r="XD54">
        <f t="shared" si="452"/>
        <v>9</v>
      </c>
      <c r="XE54">
        <f t="shared" si="452"/>
        <v>9</v>
      </c>
      <c r="XF54">
        <f t="shared" si="452"/>
        <v>9</v>
      </c>
      <c r="XG54">
        <f t="shared" si="452"/>
        <v>9</v>
      </c>
      <c r="XH54">
        <f t="shared" si="452"/>
        <v>9</v>
      </c>
      <c r="XI54">
        <f t="shared" si="452"/>
        <v>9</v>
      </c>
      <c r="XJ54">
        <f t="shared" si="452"/>
        <v>9</v>
      </c>
      <c r="XK54">
        <f t="shared" si="452"/>
        <v>9</v>
      </c>
      <c r="XL54">
        <f t="shared" si="452"/>
        <v>9</v>
      </c>
      <c r="XM54">
        <f t="shared" si="452"/>
        <v>9</v>
      </c>
      <c r="XN54">
        <f t="shared" si="452"/>
        <v>9</v>
      </c>
      <c r="XO54">
        <f t="shared" si="452"/>
        <v>9</v>
      </c>
      <c r="XP54">
        <f t="shared" si="452"/>
        <v>9</v>
      </c>
      <c r="XQ54">
        <f t="shared" si="452"/>
        <v>9</v>
      </c>
      <c r="XR54">
        <f t="shared" si="452"/>
        <v>9</v>
      </c>
      <c r="XS54">
        <f t="shared" ref="XS54:AAD54" si="453">$B54+IF(MOD(ROUND(XS$7,1),FCLK_Period)&gt;=(FCLK_Period/2),0,1)</f>
        <v>9</v>
      </c>
      <c r="XT54">
        <f t="shared" si="453"/>
        <v>8</v>
      </c>
      <c r="XU54">
        <f t="shared" si="453"/>
        <v>8</v>
      </c>
      <c r="XV54">
        <f t="shared" si="453"/>
        <v>8</v>
      </c>
      <c r="XW54">
        <f t="shared" si="453"/>
        <v>8</v>
      </c>
      <c r="XX54">
        <f t="shared" si="453"/>
        <v>8</v>
      </c>
      <c r="XY54">
        <f t="shared" si="453"/>
        <v>8</v>
      </c>
      <c r="XZ54">
        <f t="shared" si="453"/>
        <v>8</v>
      </c>
      <c r="YA54">
        <f t="shared" si="453"/>
        <v>8</v>
      </c>
      <c r="YB54">
        <f t="shared" si="453"/>
        <v>8</v>
      </c>
      <c r="YC54">
        <f t="shared" si="453"/>
        <v>8</v>
      </c>
      <c r="YD54">
        <f t="shared" si="453"/>
        <v>8</v>
      </c>
      <c r="YE54">
        <f t="shared" si="453"/>
        <v>8</v>
      </c>
      <c r="YF54">
        <f t="shared" si="453"/>
        <v>8</v>
      </c>
      <c r="YG54">
        <f t="shared" si="453"/>
        <v>8</v>
      </c>
      <c r="YH54">
        <f t="shared" si="453"/>
        <v>8</v>
      </c>
      <c r="YI54">
        <f t="shared" si="453"/>
        <v>8</v>
      </c>
      <c r="YJ54">
        <f t="shared" si="453"/>
        <v>8</v>
      </c>
      <c r="YK54">
        <f t="shared" si="453"/>
        <v>8</v>
      </c>
      <c r="YL54">
        <f t="shared" si="453"/>
        <v>8</v>
      </c>
      <c r="YM54">
        <f t="shared" si="453"/>
        <v>8</v>
      </c>
      <c r="YN54">
        <f t="shared" si="453"/>
        <v>8</v>
      </c>
      <c r="YO54">
        <f t="shared" si="453"/>
        <v>8</v>
      </c>
      <c r="YP54">
        <f t="shared" si="453"/>
        <v>8</v>
      </c>
      <c r="YQ54">
        <f t="shared" si="453"/>
        <v>8</v>
      </c>
      <c r="YR54">
        <f t="shared" si="453"/>
        <v>8</v>
      </c>
      <c r="YS54">
        <f t="shared" si="453"/>
        <v>8</v>
      </c>
      <c r="YT54">
        <f t="shared" si="453"/>
        <v>8</v>
      </c>
      <c r="YU54">
        <f t="shared" si="453"/>
        <v>8</v>
      </c>
      <c r="YV54">
        <f t="shared" si="453"/>
        <v>8</v>
      </c>
      <c r="YW54">
        <f t="shared" si="453"/>
        <v>8</v>
      </c>
      <c r="YX54">
        <f t="shared" si="453"/>
        <v>8</v>
      </c>
      <c r="YY54">
        <f t="shared" si="453"/>
        <v>8</v>
      </c>
      <c r="YZ54">
        <f t="shared" si="453"/>
        <v>8</v>
      </c>
      <c r="ZA54">
        <f t="shared" si="453"/>
        <v>8</v>
      </c>
      <c r="ZB54">
        <f t="shared" si="453"/>
        <v>8</v>
      </c>
      <c r="ZC54">
        <f t="shared" si="453"/>
        <v>8</v>
      </c>
      <c r="ZD54">
        <f t="shared" si="453"/>
        <v>8</v>
      </c>
      <c r="ZE54">
        <f t="shared" si="453"/>
        <v>9</v>
      </c>
      <c r="ZF54">
        <f t="shared" si="453"/>
        <v>9</v>
      </c>
      <c r="ZG54">
        <f t="shared" si="453"/>
        <v>9</v>
      </c>
      <c r="ZH54">
        <f t="shared" si="453"/>
        <v>9</v>
      </c>
      <c r="ZI54">
        <f t="shared" si="453"/>
        <v>9</v>
      </c>
      <c r="ZJ54">
        <f t="shared" si="453"/>
        <v>9</v>
      </c>
      <c r="ZK54">
        <f t="shared" si="453"/>
        <v>9</v>
      </c>
      <c r="ZL54">
        <f t="shared" si="453"/>
        <v>9</v>
      </c>
      <c r="ZM54">
        <f t="shared" si="453"/>
        <v>9</v>
      </c>
      <c r="ZN54">
        <f t="shared" si="453"/>
        <v>9</v>
      </c>
      <c r="ZO54">
        <f t="shared" si="453"/>
        <v>9</v>
      </c>
      <c r="ZP54">
        <f t="shared" si="453"/>
        <v>9</v>
      </c>
      <c r="ZQ54">
        <f t="shared" si="453"/>
        <v>9</v>
      </c>
      <c r="ZR54">
        <f t="shared" si="453"/>
        <v>9</v>
      </c>
      <c r="ZS54">
        <f t="shared" si="453"/>
        <v>9</v>
      </c>
      <c r="ZT54">
        <f t="shared" si="453"/>
        <v>9</v>
      </c>
      <c r="ZU54">
        <f t="shared" si="453"/>
        <v>9</v>
      </c>
      <c r="ZV54">
        <f t="shared" si="453"/>
        <v>9</v>
      </c>
      <c r="ZW54">
        <f t="shared" si="453"/>
        <v>9</v>
      </c>
      <c r="ZX54">
        <f t="shared" si="453"/>
        <v>9</v>
      </c>
      <c r="ZY54">
        <f t="shared" si="453"/>
        <v>9</v>
      </c>
      <c r="ZZ54">
        <f t="shared" si="453"/>
        <v>9</v>
      </c>
      <c r="AAA54">
        <f t="shared" si="453"/>
        <v>9</v>
      </c>
      <c r="AAB54">
        <f t="shared" si="453"/>
        <v>9</v>
      </c>
      <c r="AAC54">
        <f t="shared" si="453"/>
        <v>9</v>
      </c>
      <c r="AAD54">
        <f t="shared" si="453"/>
        <v>9</v>
      </c>
      <c r="AAE54">
        <f t="shared" ref="AAE54:ACP54" si="454">$B54+IF(MOD(ROUND(AAE$7,1),FCLK_Period)&gt;=(FCLK_Period/2),0,1)</f>
        <v>9</v>
      </c>
      <c r="AAF54">
        <f t="shared" si="454"/>
        <v>9</v>
      </c>
      <c r="AAG54">
        <f t="shared" si="454"/>
        <v>9</v>
      </c>
      <c r="AAH54">
        <f t="shared" si="454"/>
        <v>9</v>
      </c>
      <c r="AAI54">
        <f t="shared" si="454"/>
        <v>9</v>
      </c>
      <c r="AAJ54">
        <f t="shared" si="454"/>
        <v>9</v>
      </c>
      <c r="AAK54">
        <f t="shared" si="454"/>
        <v>9</v>
      </c>
      <c r="AAL54">
        <f t="shared" si="454"/>
        <v>9</v>
      </c>
      <c r="AAM54">
        <f t="shared" si="454"/>
        <v>9</v>
      </c>
      <c r="AAN54">
        <f t="shared" si="454"/>
        <v>9</v>
      </c>
      <c r="AAO54">
        <f t="shared" si="454"/>
        <v>9</v>
      </c>
      <c r="AAP54">
        <f t="shared" si="454"/>
        <v>9</v>
      </c>
      <c r="AAQ54">
        <f t="shared" si="454"/>
        <v>8</v>
      </c>
      <c r="AAR54">
        <f t="shared" si="454"/>
        <v>8</v>
      </c>
      <c r="AAS54">
        <f t="shared" si="454"/>
        <v>8</v>
      </c>
      <c r="AAT54">
        <f t="shared" si="454"/>
        <v>8</v>
      </c>
      <c r="AAU54">
        <f t="shared" si="454"/>
        <v>8</v>
      </c>
      <c r="AAV54">
        <f t="shared" si="454"/>
        <v>8</v>
      </c>
      <c r="AAW54">
        <f t="shared" si="454"/>
        <v>8</v>
      </c>
      <c r="AAX54">
        <f t="shared" si="454"/>
        <v>8</v>
      </c>
      <c r="AAY54">
        <f t="shared" si="454"/>
        <v>8</v>
      </c>
      <c r="AAZ54">
        <f t="shared" si="454"/>
        <v>8</v>
      </c>
      <c r="ABA54">
        <f t="shared" si="454"/>
        <v>8</v>
      </c>
      <c r="ABB54">
        <f t="shared" si="454"/>
        <v>8</v>
      </c>
      <c r="ABC54">
        <f t="shared" si="454"/>
        <v>8</v>
      </c>
      <c r="ABD54">
        <f t="shared" si="454"/>
        <v>8</v>
      </c>
      <c r="ABE54">
        <f t="shared" si="454"/>
        <v>8</v>
      </c>
      <c r="ABF54">
        <f t="shared" si="454"/>
        <v>8</v>
      </c>
      <c r="ABG54">
        <f t="shared" si="454"/>
        <v>8</v>
      </c>
      <c r="ABH54">
        <f t="shared" si="454"/>
        <v>8</v>
      </c>
      <c r="ABI54">
        <f t="shared" si="454"/>
        <v>8</v>
      </c>
      <c r="ABJ54">
        <f t="shared" si="454"/>
        <v>8</v>
      </c>
      <c r="ABK54">
        <f t="shared" si="454"/>
        <v>8</v>
      </c>
      <c r="ABL54">
        <f t="shared" si="454"/>
        <v>8</v>
      </c>
      <c r="ABM54">
        <f t="shared" si="454"/>
        <v>8</v>
      </c>
      <c r="ABN54">
        <f t="shared" si="454"/>
        <v>8</v>
      </c>
      <c r="ABO54">
        <f t="shared" si="454"/>
        <v>8</v>
      </c>
      <c r="ABP54">
        <f t="shared" si="454"/>
        <v>8</v>
      </c>
      <c r="ABQ54">
        <f t="shared" si="454"/>
        <v>8</v>
      </c>
      <c r="ABR54">
        <f t="shared" si="454"/>
        <v>8</v>
      </c>
      <c r="ABS54">
        <f t="shared" si="454"/>
        <v>8</v>
      </c>
      <c r="ABT54">
        <f t="shared" si="454"/>
        <v>8</v>
      </c>
      <c r="ABU54">
        <f t="shared" si="454"/>
        <v>8</v>
      </c>
      <c r="ABV54">
        <f t="shared" si="454"/>
        <v>8</v>
      </c>
      <c r="ABW54">
        <f t="shared" si="454"/>
        <v>8</v>
      </c>
      <c r="ABX54">
        <f t="shared" si="454"/>
        <v>8</v>
      </c>
      <c r="ABY54">
        <f t="shared" si="454"/>
        <v>8</v>
      </c>
      <c r="ABZ54">
        <f t="shared" si="454"/>
        <v>8</v>
      </c>
      <c r="ACA54">
        <f t="shared" si="454"/>
        <v>8</v>
      </c>
      <c r="ACB54">
        <f t="shared" si="454"/>
        <v>9</v>
      </c>
      <c r="ACC54">
        <f t="shared" si="454"/>
        <v>9</v>
      </c>
      <c r="ACD54">
        <f t="shared" si="454"/>
        <v>9</v>
      </c>
      <c r="ACE54">
        <f t="shared" si="454"/>
        <v>9</v>
      </c>
      <c r="ACF54">
        <f t="shared" si="454"/>
        <v>9</v>
      </c>
      <c r="ACG54">
        <f t="shared" si="454"/>
        <v>9</v>
      </c>
      <c r="ACH54">
        <f t="shared" si="454"/>
        <v>9</v>
      </c>
      <c r="ACI54">
        <f t="shared" si="454"/>
        <v>9</v>
      </c>
      <c r="ACJ54">
        <f t="shared" si="454"/>
        <v>9</v>
      </c>
      <c r="ACK54">
        <f t="shared" si="454"/>
        <v>9</v>
      </c>
      <c r="ACL54">
        <f t="shared" si="454"/>
        <v>9</v>
      </c>
      <c r="ACM54">
        <f t="shared" si="454"/>
        <v>9</v>
      </c>
      <c r="ACN54">
        <f t="shared" si="454"/>
        <v>9</v>
      </c>
      <c r="ACO54">
        <f t="shared" si="454"/>
        <v>9</v>
      </c>
      <c r="ACP54">
        <f t="shared" si="454"/>
        <v>9</v>
      </c>
      <c r="ACQ54">
        <f t="shared" ref="ACQ54:AFB54" si="455">$B54+IF(MOD(ROUND(ACQ$7,1),FCLK_Period)&gt;=(FCLK_Period/2),0,1)</f>
        <v>9</v>
      </c>
      <c r="ACR54">
        <f t="shared" si="455"/>
        <v>9</v>
      </c>
      <c r="ACS54">
        <f t="shared" si="455"/>
        <v>9</v>
      </c>
      <c r="ACT54">
        <f t="shared" si="455"/>
        <v>9</v>
      </c>
      <c r="ACU54">
        <f t="shared" si="455"/>
        <v>9</v>
      </c>
      <c r="ACV54">
        <f t="shared" si="455"/>
        <v>9</v>
      </c>
      <c r="ACW54">
        <f t="shared" si="455"/>
        <v>9</v>
      </c>
      <c r="ACX54">
        <f t="shared" si="455"/>
        <v>9</v>
      </c>
      <c r="ACY54">
        <f t="shared" si="455"/>
        <v>9</v>
      </c>
      <c r="ACZ54">
        <f t="shared" si="455"/>
        <v>9</v>
      </c>
      <c r="ADA54">
        <f t="shared" si="455"/>
        <v>9</v>
      </c>
      <c r="ADB54">
        <f t="shared" si="455"/>
        <v>9</v>
      </c>
      <c r="ADC54">
        <f t="shared" si="455"/>
        <v>9</v>
      </c>
      <c r="ADD54">
        <f t="shared" si="455"/>
        <v>9</v>
      </c>
      <c r="ADE54">
        <f t="shared" si="455"/>
        <v>9</v>
      </c>
      <c r="ADF54">
        <f t="shared" si="455"/>
        <v>9</v>
      </c>
      <c r="ADG54">
        <f t="shared" si="455"/>
        <v>9</v>
      </c>
      <c r="ADH54">
        <f t="shared" si="455"/>
        <v>9</v>
      </c>
      <c r="ADI54">
        <f t="shared" si="455"/>
        <v>9</v>
      </c>
      <c r="ADJ54">
        <f t="shared" si="455"/>
        <v>9</v>
      </c>
      <c r="ADK54">
        <f t="shared" si="455"/>
        <v>9</v>
      </c>
      <c r="ADL54">
        <f t="shared" si="455"/>
        <v>9</v>
      </c>
      <c r="ADM54">
        <f t="shared" si="455"/>
        <v>9</v>
      </c>
      <c r="ADN54">
        <f t="shared" si="455"/>
        <v>8</v>
      </c>
      <c r="ADO54">
        <f t="shared" si="455"/>
        <v>8</v>
      </c>
      <c r="ADP54">
        <f t="shared" si="455"/>
        <v>8</v>
      </c>
      <c r="ADQ54">
        <f t="shared" si="455"/>
        <v>8</v>
      </c>
      <c r="ADR54">
        <f t="shared" si="455"/>
        <v>8</v>
      </c>
      <c r="ADS54">
        <f t="shared" si="455"/>
        <v>8</v>
      </c>
      <c r="ADT54">
        <f t="shared" si="455"/>
        <v>8</v>
      </c>
      <c r="ADU54">
        <f t="shared" si="455"/>
        <v>8</v>
      </c>
      <c r="ADV54">
        <f t="shared" si="455"/>
        <v>8</v>
      </c>
      <c r="ADW54">
        <f t="shared" si="455"/>
        <v>8</v>
      </c>
      <c r="ADX54">
        <f t="shared" si="455"/>
        <v>8</v>
      </c>
      <c r="ADY54">
        <f t="shared" si="455"/>
        <v>8</v>
      </c>
      <c r="ADZ54">
        <f t="shared" si="455"/>
        <v>8</v>
      </c>
      <c r="AEA54">
        <f t="shared" si="455"/>
        <v>8</v>
      </c>
      <c r="AEB54">
        <f t="shared" si="455"/>
        <v>8</v>
      </c>
      <c r="AEC54">
        <f t="shared" si="455"/>
        <v>8</v>
      </c>
      <c r="AED54">
        <f t="shared" si="455"/>
        <v>8</v>
      </c>
      <c r="AEE54">
        <f t="shared" si="455"/>
        <v>8</v>
      </c>
      <c r="AEF54">
        <f t="shared" si="455"/>
        <v>8</v>
      </c>
      <c r="AEG54">
        <f t="shared" si="455"/>
        <v>8</v>
      </c>
      <c r="AEH54">
        <f t="shared" si="455"/>
        <v>8</v>
      </c>
      <c r="AEI54">
        <f t="shared" si="455"/>
        <v>8</v>
      </c>
      <c r="AEJ54">
        <f t="shared" si="455"/>
        <v>8</v>
      </c>
      <c r="AEK54">
        <f t="shared" si="455"/>
        <v>8</v>
      </c>
      <c r="AEL54">
        <f t="shared" si="455"/>
        <v>8</v>
      </c>
      <c r="AEM54">
        <f t="shared" si="455"/>
        <v>8</v>
      </c>
      <c r="AEN54">
        <f t="shared" si="455"/>
        <v>8</v>
      </c>
      <c r="AEO54">
        <f t="shared" si="455"/>
        <v>8</v>
      </c>
      <c r="AEP54">
        <f t="shared" si="455"/>
        <v>8</v>
      </c>
      <c r="AEQ54">
        <f t="shared" si="455"/>
        <v>8</v>
      </c>
      <c r="AER54">
        <f t="shared" si="455"/>
        <v>8</v>
      </c>
      <c r="AES54">
        <f t="shared" si="455"/>
        <v>8</v>
      </c>
      <c r="AET54">
        <f t="shared" si="455"/>
        <v>8</v>
      </c>
      <c r="AEU54">
        <f t="shared" si="455"/>
        <v>8</v>
      </c>
      <c r="AEV54">
        <f t="shared" si="455"/>
        <v>8</v>
      </c>
      <c r="AEW54">
        <f t="shared" si="455"/>
        <v>8</v>
      </c>
      <c r="AEX54">
        <f t="shared" si="455"/>
        <v>8</v>
      </c>
      <c r="AEY54">
        <f t="shared" si="455"/>
        <v>8</v>
      </c>
      <c r="AEZ54">
        <f t="shared" si="455"/>
        <v>9</v>
      </c>
      <c r="AFA54">
        <f t="shared" si="455"/>
        <v>9</v>
      </c>
      <c r="AFB54">
        <f t="shared" si="455"/>
        <v>9</v>
      </c>
      <c r="AFC54">
        <f t="shared" ref="AFC54:AHN54" si="456">$B54+IF(MOD(ROUND(AFC$7,1),FCLK_Period)&gt;=(FCLK_Period/2),0,1)</f>
        <v>9</v>
      </c>
      <c r="AFD54">
        <f t="shared" si="456"/>
        <v>9</v>
      </c>
      <c r="AFE54">
        <f t="shared" si="456"/>
        <v>9</v>
      </c>
      <c r="AFF54">
        <f t="shared" si="456"/>
        <v>9</v>
      </c>
      <c r="AFG54">
        <f t="shared" si="456"/>
        <v>9</v>
      </c>
      <c r="AFH54">
        <f t="shared" si="456"/>
        <v>9</v>
      </c>
      <c r="AFI54">
        <f t="shared" si="456"/>
        <v>9</v>
      </c>
      <c r="AFJ54">
        <f t="shared" si="456"/>
        <v>9</v>
      </c>
      <c r="AFK54">
        <f t="shared" si="456"/>
        <v>9</v>
      </c>
      <c r="AFL54">
        <f t="shared" si="456"/>
        <v>9</v>
      </c>
      <c r="AFM54">
        <f t="shared" si="456"/>
        <v>9</v>
      </c>
      <c r="AFN54">
        <f t="shared" si="456"/>
        <v>9</v>
      </c>
      <c r="AFO54">
        <f t="shared" si="456"/>
        <v>9</v>
      </c>
      <c r="AFP54">
        <f t="shared" si="456"/>
        <v>9</v>
      </c>
      <c r="AFQ54">
        <f t="shared" si="456"/>
        <v>9</v>
      </c>
      <c r="AFR54">
        <f t="shared" si="456"/>
        <v>9</v>
      </c>
      <c r="AFS54">
        <f t="shared" si="456"/>
        <v>9</v>
      </c>
      <c r="AFT54">
        <f t="shared" si="456"/>
        <v>9</v>
      </c>
      <c r="AFU54">
        <f t="shared" si="456"/>
        <v>9</v>
      </c>
      <c r="AFV54">
        <f t="shared" si="456"/>
        <v>9</v>
      </c>
      <c r="AFW54">
        <f t="shared" si="456"/>
        <v>9</v>
      </c>
      <c r="AFX54">
        <f t="shared" si="456"/>
        <v>9</v>
      </c>
      <c r="AFY54">
        <f t="shared" si="456"/>
        <v>9</v>
      </c>
      <c r="AFZ54">
        <f t="shared" si="456"/>
        <v>9</v>
      </c>
      <c r="AGA54">
        <f t="shared" si="456"/>
        <v>9</v>
      </c>
      <c r="AGB54">
        <f t="shared" si="456"/>
        <v>9</v>
      </c>
      <c r="AGC54">
        <f t="shared" si="456"/>
        <v>9</v>
      </c>
      <c r="AGD54">
        <f t="shared" si="456"/>
        <v>9</v>
      </c>
      <c r="AGE54">
        <f t="shared" si="456"/>
        <v>9</v>
      </c>
      <c r="AGF54">
        <f t="shared" si="456"/>
        <v>9</v>
      </c>
      <c r="AGG54">
        <f t="shared" si="456"/>
        <v>9</v>
      </c>
      <c r="AGH54">
        <f t="shared" si="456"/>
        <v>9</v>
      </c>
      <c r="AGI54">
        <f t="shared" si="456"/>
        <v>9</v>
      </c>
      <c r="AGJ54">
        <f t="shared" si="456"/>
        <v>9</v>
      </c>
      <c r="AGK54">
        <f t="shared" si="456"/>
        <v>8</v>
      </c>
      <c r="AGL54">
        <f t="shared" si="456"/>
        <v>8</v>
      </c>
      <c r="AGM54">
        <f t="shared" si="456"/>
        <v>8</v>
      </c>
      <c r="AGN54">
        <f t="shared" si="456"/>
        <v>8</v>
      </c>
      <c r="AGO54">
        <f t="shared" si="456"/>
        <v>8</v>
      </c>
      <c r="AGP54">
        <f t="shared" si="456"/>
        <v>8</v>
      </c>
      <c r="AGQ54">
        <f t="shared" si="456"/>
        <v>8</v>
      </c>
      <c r="AGR54">
        <f t="shared" si="456"/>
        <v>8</v>
      </c>
      <c r="AGS54">
        <f t="shared" si="456"/>
        <v>8</v>
      </c>
      <c r="AGT54">
        <f t="shared" si="456"/>
        <v>8</v>
      </c>
      <c r="AGU54">
        <f t="shared" si="456"/>
        <v>8</v>
      </c>
      <c r="AGV54">
        <f t="shared" si="456"/>
        <v>8</v>
      </c>
      <c r="AGW54">
        <f t="shared" si="456"/>
        <v>8</v>
      </c>
      <c r="AGX54">
        <f t="shared" si="456"/>
        <v>8</v>
      </c>
      <c r="AGY54">
        <f t="shared" si="456"/>
        <v>8</v>
      </c>
      <c r="AGZ54">
        <f t="shared" si="456"/>
        <v>8</v>
      </c>
      <c r="AHA54">
        <f t="shared" si="456"/>
        <v>8</v>
      </c>
      <c r="AHB54">
        <f t="shared" si="456"/>
        <v>8</v>
      </c>
      <c r="AHC54">
        <f t="shared" si="456"/>
        <v>8</v>
      </c>
      <c r="AHD54">
        <f t="shared" si="456"/>
        <v>8</v>
      </c>
      <c r="AHE54">
        <f t="shared" si="456"/>
        <v>8</v>
      </c>
      <c r="AHF54">
        <f t="shared" si="456"/>
        <v>8</v>
      </c>
      <c r="AHG54">
        <f t="shared" si="456"/>
        <v>8</v>
      </c>
      <c r="AHH54">
        <f t="shared" si="456"/>
        <v>8</v>
      </c>
      <c r="AHI54">
        <f t="shared" si="456"/>
        <v>8</v>
      </c>
      <c r="AHJ54">
        <f t="shared" si="456"/>
        <v>8</v>
      </c>
      <c r="AHK54">
        <f t="shared" si="456"/>
        <v>8</v>
      </c>
      <c r="AHL54">
        <f t="shared" si="456"/>
        <v>8</v>
      </c>
      <c r="AHM54">
        <f t="shared" si="456"/>
        <v>8</v>
      </c>
      <c r="AHN54">
        <f t="shared" si="456"/>
        <v>8</v>
      </c>
      <c r="AHO54">
        <f t="shared" ref="AHO54:AJZ54" si="457">$B54+IF(MOD(ROUND(AHO$7,1),FCLK_Period)&gt;=(FCLK_Period/2),0,1)</f>
        <v>8</v>
      </c>
      <c r="AHP54">
        <f t="shared" si="457"/>
        <v>8</v>
      </c>
      <c r="AHQ54">
        <f t="shared" si="457"/>
        <v>8</v>
      </c>
      <c r="AHR54">
        <f t="shared" si="457"/>
        <v>8</v>
      </c>
      <c r="AHS54">
        <f t="shared" si="457"/>
        <v>8</v>
      </c>
      <c r="AHT54">
        <f t="shared" si="457"/>
        <v>8</v>
      </c>
      <c r="AHU54">
        <f t="shared" si="457"/>
        <v>8</v>
      </c>
      <c r="AHV54">
        <f t="shared" si="457"/>
        <v>8</v>
      </c>
      <c r="AHW54">
        <f t="shared" si="457"/>
        <v>9</v>
      </c>
      <c r="AHX54">
        <f t="shared" si="457"/>
        <v>9</v>
      </c>
      <c r="AHY54">
        <f t="shared" si="457"/>
        <v>9</v>
      </c>
      <c r="AHZ54">
        <f t="shared" si="457"/>
        <v>9</v>
      </c>
      <c r="AIA54">
        <f t="shared" si="457"/>
        <v>9</v>
      </c>
      <c r="AIB54">
        <f t="shared" si="457"/>
        <v>9</v>
      </c>
      <c r="AIC54">
        <f t="shared" si="457"/>
        <v>9</v>
      </c>
      <c r="AID54">
        <f t="shared" si="457"/>
        <v>9</v>
      </c>
      <c r="AIE54">
        <f t="shared" si="457"/>
        <v>9</v>
      </c>
      <c r="AIF54">
        <f t="shared" si="457"/>
        <v>9</v>
      </c>
      <c r="AIG54">
        <f t="shared" si="457"/>
        <v>9</v>
      </c>
      <c r="AIH54">
        <f t="shared" si="457"/>
        <v>9</v>
      </c>
      <c r="AII54">
        <f t="shared" si="457"/>
        <v>9</v>
      </c>
      <c r="AIJ54">
        <f t="shared" si="457"/>
        <v>9</v>
      </c>
      <c r="AIK54">
        <f t="shared" si="457"/>
        <v>9</v>
      </c>
      <c r="AIL54">
        <f t="shared" si="457"/>
        <v>9</v>
      </c>
      <c r="AIM54">
        <f t="shared" si="457"/>
        <v>9</v>
      </c>
      <c r="AIN54">
        <f t="shared" si="457"/>
        <v>9</v>
      </c>
      <c r="AIO54">
        <f t="shared" si="457"/>
        <v>9</v>
      </c>
      <c r="AIP54">
        <f t="shared" si="457"/>
        <v>9</v>
      </c>
      <c r="AIQ54">
        <f t="shared" si="457"/>
        <v>9</v>
      </c>
      <c r="AIR54">
        <f t="shared" si="457"/>
        <v>9</v>
      </c>
      <c r="AIS54">
        <f t="shared" si="457"/>
        <v>9</v>
      </c>
      <c r="AIT54">
        <f t="shared" si="457"/>
        <v>9</v>
      </c>
      <c r="AIU54">
        <f t="shared" si="457"/>
        <v>9</v>
      </c>
      <c r="AIV54">
        <f t="shared" si="457"/>
        <v>9</v>
      </c>
      <c r="AIW54">
        <f t="shared" si="457"/>
        <v>9</v>
      </c>
      <c r="AIX54">
        <f t="shared" si="457"/>
        <v>9</v>
      </c>
      <c r="AIY54">
        <f t="shared" si="457"/>
        <v>9</v>
      </c>
      <c r="AIZ54">
        <f t="shared" si="457"/>
        <v>9</v>
      </c>
      <c r="AJA54">
        <f t="shared" si="457"/>
        <v>9</v>
      </c>
      <c r="AJB54">
        <f t="shared" si="457"/>
        <v>9</v>
      </c>
      <c r="AJC54">
        <f t="shared" si="457"/>
        <v>9</v>
      </c>
      <c r="AJD54">
        <f t="shared" si="457"/>
        <v>9</v>
      </c>
      <c r="AJE54">
        <f t="shared" si="457"/>
        <v>9</v>
      </c>
      <c r="AJF54">
        <f t="shared" si="457"/>
        <v>9</v>
      </c>
      <c r="AJG54">
        <f t="shared" si="457"/>
        <v>9</v>
      </c>
      <c r="AJH54">
        <f t="shared" si="457"/>
        <v>8</v>
      </c>
      <c r="AJI54">
        <f t="shared" si="457"/>
        <v>8</v>
      </c>
      <c r="AJJ54">
        <f t="shared" si="457"/>
        <v>8</v>
      </c>
      <c r="AJK54">
        <f t="shared" si="457"/>
        <v>8</v>
      </c>
      <c r="AJL54">
        <f t="shared" si="457"/>
        <v>8</v>
      </c>
      <c r="AJM54">
        <f t="shared" si="457"/>
        <v>8</v>
      </c>
      <c r="AJN54">
        <f t="shared" si="457"/>
        <v>8</v>
      </c>
      <c r="AJO54">
        <f t="shared" si="457"/>
        <v>8</v>
      </c>
      <c r="AJP54">
        <f t="shared" si="457"/>
        <v>8</v>
      </c>
      <c r="AJQ54">
        <f t="shared" si="457"/>
        <v>8</v>
      </c>
      <c r="AJR54">
        <f t="shared" si="457"/>
        <v>8</v>
      </c>
      <c r="AJS54">
        <f t="shared" si="457"/>
        <v>8</v>
      </c>
      <c r="AJT54">
        <f t="shared" si="457"/>
        <v>8</v>
      </c>
      <c r="AJU54">
        <f t="shared" si="457"/>
        <v>8</v>
      </c>
      <c r="AJV54">
        <f t="shared" si="457"/>
        <v>8</v>
      </c>
      <c r="AJW54">
        <f t="shared" si="457"/>
        <v>8</v>
      </c>
      <c r="AJX54">
        <f t="shared" si="457"/>
        <v>8</v>
      </c>
      <c r="AJY54">
        <f t="shared" si="457"/>
        <v>8</v>
      </c>
      <c r="AJZ54">
        <f t="shared" si="457"/>
        <v>8</v>
      </c>
      <c r="AKA54">
        <f t="shared" ref="AKA54:AML54" si="458">$B54+IF(MOD(ROUND(AKA$7,1),FCLK_Period)&gt;=(FCLK_Period/2),0,1)</f>
        <v>8</v>
      </c>
      <c r="AKB54">
        <f t="shared" si="458"/>
        <v>8</v>
      </c>
      <c r="AKC54">
        <f t="shared" si="458"/>
        <v>8</v>
      </c>
      <c r="AKD54">
        <f t="shared" si="458"/>
        <v>8</v>
      </c>
      <c r="AKE54">
        <f t="shared" si="458"/>
        <v>8</v>
      </c>
      <c r="AKF54">
        <f t="shared" si="458"/>
        <v>8</v>
      </c>
      <c r="AKG54">
        <f t="shared" si="458"/>
        <v>8</v>
      </c>
      <c r="AKH54">
        <f t="shared" si="458"/>
        <v>8</v>
      </c>
      <c r="AKI54">
        <f t="shared" si="458"/>
        <v>8</v>
      </c>
      <c r="AKJ54">
        <f t="shared" si="458"/>
        <v>8</v>
      </c>
      <c r="AKK54">
        <f t="shared" si="458"/>
        <v>8</v>
      </c>
      <c r="AKL54">
        <f t="shared" si="458"/>
        <v>8</v>
      </c>
      <c r="AKM54">
        <f t="shared" si="458"/>
        <v>8</v>
      </c>
      <c r="AKN54">
        <f t="shared" si="458"/>
        <v>8</v>
      </c>
      <c r="AKO54">
        <f t="shared" si="458"/>
        <v>8</v>
      </c>
      <c r="AKP54">
        <f t="shared" si="458"/>
        <v>8</v>
      </c>
      <c r="AKQ54">
        <f t="shared" si="458"/>
        <v>8</v>
      </c>
      <c r="AKR54">
        <f t="shared" si="458"/>
        <v>8</v>
      </c>
      <c r="AKS54">
        <f t="shared" si="458"/>
        <v>8</v>
      </c>
      <c r="AKT54">
        <f t="shared" si="458"/>
        <v>9</v>
      </c>
      <c r="AKU54">
        <f t="shared" si="458"/>
        <v>9</v>
      </c>
      <c r="AKV54">
        <f t="shared" si="458"/>
        <v>9</v>
      </c>
      <c r="AKW54">
        <f t="shared" si="458"/>
        <v>9</v>
      </c>
      <c r="AKX54">
        <f t="shared" si="458"/>
        <v>9</v>
      </c>
      <c r="AKY54">
        <f t="shared" si="458"/>
        <v>9</v>
      </c>
      <c r="AKZ54">
        <f t="shared" si="458"/>
        <v>9</v>
      </c>
      <c r="ALA54">
        <f t="shared" si="458"/>
        <v>9</v>
      </c>
      <c r="ALB54">
        <f t="shared" si="458"/>
        <v>9</v>
      </c>
      <c r="ALC54">
        <f t="shared" si="458"/>
        <v>9</v>
      </c>
      <c r="ALD54">
        <f t="shared" si="458"/>
        <v>9</v>
      </c>
      <c r="ALE54">
        <f t="shared" si="458"/>
        <v>9</v>
      </c>
      <c r="ALF54">
        <f t="shared" si="458"/>
        <v>9</v>
      </c>
      <c r="ALG54">
        <f t="shared" si="458"/>
        <v>9</v>
      </c>
      <c r="ALH54">
        <f t="shared" si="458"/>
        <v>9</v>
      </c>
      <c r="ALI54">
        <f t="shared" si="458"/>
        <v>9</v>
      </c>
      <c r="ALJ54">
        <f t="shared" si="458"/>
        <v>9</v>
      </c>
      <c r="ALK54">
        <f t="shared" si="458"/>
        <v>9</v>
      </c>
      <c r="ALL54">
        <f t="shared" si="458"/>
        <v>9</v>
      </c>
      <c r="ALM54">
        <f t="shared" si="458"/>
        <v>9</v>
      </c>
      <c r="ALN54">
        <f t="shared" si="458"/>
        <v>9</v>
      </c>
      <c r="ALO54">
        <f t="shared" si="458"/>
        <v>9</v>
      </c>
      <c r="ALP54">
        <f t="shared" si="458"/>
        <v>9</v>
      </c>
      <c r="ALQ54">
        <f t="shared" si="458"/>
        <v>9</v>
      </c>
      <c r="ALR54">
        <f t="shared" si="458"/>
        <v>9</v>
      </c>
      <c r="ALS54">
        <f t="shared" si="458"/>
        <v>9</v>
      </c>
      <c r="ALT54">
        <f t="shared" si="458"/>
        <v>9</v>
      </c>
      <c r="ALU54">
        <f t="shared" si="458"/>
        <v>9</v>
      </c>
      <c r="ALV54">
        <f t="shared" si="458"/>
        <v>9</v>
      </c>
      <c r="ALW54">
        <f t="shared" si="458"/>
        <v>9</v>
      </c>
      <c r="ALX54">
        <f t="shared" si="458"/>
        <v>9</v>
      </c>
      <c r="ALY54">
        <f t="shared" si="458"/>
        <v>9</v>
      </c>
      <c r="ALZ54">
        <f t="shared" si="458"/>
        <v>9</v>
      </c>
      <c r="AMA54">
        <f t="shared" si="458"/>
        <v>9</v>
      </c>
      <c r="AMB54">
        <f t="shared" si="458"/>
        <v>9</v>
      </c>
      <c r="AMC54">
        <f t="shared" si="458"/>
        <v>9</v>
      </c>
      <c r="AMD54">
        <f t="shared" si="458"/>
        <v>9</v>
      </c>
      <c r="AME54">
        <f t="shared" si="458"/>
        <v>9</v>
      </c>
      <c r="AMF54">
        <f t="shared" si="458"/>
        <v>8</v>
      </c>
      <c r="AMG54">
        <f t="shared" si="458"/>
        <v>8</v>
      </c>
      <c r="AMH54">
        <f t="shared" si="458"/>
        <v>8</v>
      </c>
      <c r="AMI54">
        <f t="shared" si="458"/>
        <v>8</v>
      </c>
      <c r="AMJ54">
        <f t="shared" si="458"/>
        <v>8</v>
      </c>
      <c r="AMK54">
        <f t="shared" si="458"/>
        <v>8</v>
      </c>
      <c r="AML54">
        <f t="shared" si="458"/>
        <v>8</v>
      </c>
      <c r="AMM54">
        <f t="shared" ref="AMM54:AOX54" si="459">$B54+IF(MOD(ROUND(AMM$7,1),FCLK_Period)&gt;=(FCLK_Period/2),0,1)</f>
        <v>8</v>
      </c>
      <c r="AMN54">
        <f t="shared" si="459"/>
        <v>8</v>
      </c>
      <c r="AMO54">
        <f t="shared" si="459"/>
        <v>8</v>
      </c>
      <c r="AMP54">
        <f t="shared" si="459"/>
        <v>8</v>
      </c>
      <c r="AMQ54">
        <f t="shared" si="459"/>
        <v>8</v>
      </c>
      <c r="AMR54">
        <f t="shared" si="459"/>
        <v>8</v>
      </c>
      <c r="AMS54">
        <f t="shared" si="459"/>
        <v>8</v>
      </c>
      <c r="AMT54">
        <f t="shared" si="459"/>
        <v>8</v>
      </c>
      <c r="AMU54">
        <f t="shared" si="459"/>
        <v>8</v>
      </c>
      <c r="AMV54">
        <f t="shared" si="459"/>
        <v>8</v>
      </c>
      <c r="AMW54">
        <f t="shared" si="459"/>
        <v>8</v>
      </c>
      <c r="AMX54">
        <f t="shared" si="459"/>
        <v>8</v>
      </c>
      <c r="AMY54">
        <f t="shared" si="459"/>
        <v>8</v>
      </c>
      <c r="AMZ54">
        <f t="shared" si="459"/>
        <v>8</v>
      </c>
      <c r="ANA54">
        <f t="shared" si="459"/>
        <v>8</v>
      </c>
      <c r="ANB54">
        <f t="shared" si="459"/>
        <v>8</v>
      </c>
      <c r="ANC54">
        <f t="shared" si="459"/>
        <v>8</v>
      </c>
      <c r="AND54">
        <f t="shared" si="459"/>
        <v>8</v>
      </c>
      <c r="ANE54">
        <f t="shared" si="459"/>
        <v>8</v>
      </c>
      <c r="ANF54">
        <f t="shared" si="459"/>
        <v>8</v>
      </c>
      <c r="ANG54">
        <f t="shared" si="459"/>
        <v>8</v>
      </c>
      <c r="ANH54">
        <f t="shared" si="459"/>
        <v>8</v>
      </c>
      <c r="ANI54">
        <f t="shared" si="459"/>
        <v>8</v>
      </c>
      <c r="ANJ54">
        <f t="shared" si="459"/>
        <v>8</v>
      </c>
      <c r="ANK54">
        <f t="shared" si="459"/>
        <v>8</v>
      </c>
      <c r="ANL54">
        <f t="shared" si="459"/>
        <v>8</v>
      </c>
      <c r="ANM54">
        <f t="shared" si="459"/>
        <v>8</v>
      </c>
      <c r="ANN54">
        <f t="shared" si="459"/>
        <v>8</v>
      </c>
      <c r="ANO54">
        <f t="shared" si="459"/>
        <v>8</v>
      </c>
      <c r="ANP54">
        <f t="shared" si="459"/>
        <v>8</v>
      </c>
      <c r="ANQ54">
        <f t="shared" si="459"/>
        <v>9</v>
      </c>
      <c r="ANR54">
        <f t="shared" si="459"/>
        <v>9</v>
      </c>
      <c r="ANS54">
        <f t="shared" si="459"/>
        <v>9</v>
      </c>
      <c r="ANT54">
        <f t="shared" si="459"/>
        <v>9</v>
      </c>
      <c r="ANU54">
        <f t="shared" si="459"/>
        <v>9</v>
      </c>
      <c r="ANV54">
        <f t="shared" si="459"/>
        <v>9</v>
      </c>
      <c r="ANW54">
        <f t="shared" si="459"/>
        <v>9</v>
      </c>
      <c r="ANX54">
        <f t="shared" si="459"/>
        <v>9</v>
      </c>
      <c r="ANY54">
        <f t="shared" si="459"/>
        <v>9</v>
      </c>
      <c r="ANZ54">
        <f t="shared" si="459"/>
        <v>9</v>
      </c>
      <c r="AOA54">
        <f t="shared" si="459"/>
        <v>9</v>
      </c>
      <c r="AOB54">
        <f t="shared" si="459"/>
        <v>9</v>
      </c>
      <c r="AOC54">
        <f t="shared" si="459"/>
        <v>9</v>
      </c>
      <c r="AOD54">
        <f t="shared" si="459"/>
        <v>9</v>
      </c>
      <c r="AOE54">
        <f t="shared" si="459"/>
        <v>9</v>
      </c>
      <c r="AOF54">
        <f t="shared" si="459"/>
        <v>9</v>
      </c>
      <c r="AOG54">
        <f t="shared" si="459"/>
        <v>9</v>
      </c>
      <c r="AOH54">
        <f t="shared" si="459"/>
        <v>9</v>
      </c>
      <c r="AOI54">
        <f t="shared" si="459"/>
        <v>9</v>
      </c>
      <c r="AOJ54">
        <f t="shared" si="459"/>
        <v>9</v>
      </c>
      <c r="AOK54">
        <f t="shared" si="459"/>
        <v>9</v>
      </c>
      <c r="AOL54">
        <f t="shared" si="459"/>
        <v>9</v>
      </c>
      <c r="AOM54">
        <f t="shared" si="459"/>
        <v>9</v>
      </c>
      <c r="AON54">
        <f t="shared" si="459"/>
        <v>9</v>
      </c>
      <c r="AOO54">
        <f t="shared" si="459"/>
        <v>9</v>
      </c>
      <c r="AOP54">
        <f t="shared" si="459"/>
        <v>9</v>
      </c>
      <c r="AOQ54">
        <f t="shared" si="459"/>
        <v>9</v>
      </c>
      <c r="AOR54">
        <f t="shared" si="459"/>
        <v>9</v>
      </c>
      <c r="AOS54">
        <f t="shared" si="459"/>
        <v>9</v>
      </c>
      <c r="AOT54">
        <f t="shared" si="459"/>
        <v>9</v>
      </c>
      <c r="AOU54">
        <f t="shared" si="459"/>
        <v>9</v>
      </c>
      <c r="AOV54">
        <f t="shared" si="459"/>
        <v>9</v>
      </c>
      <c r="AOW54">
        <f t="shared" si="459"/>
        <v>9</v>
      </c>
      <c r="AOX54">
        <f t="shared" si="459"/>
        <v>9</v>
      </c>
      <c r="AOY54">
        <f t="shared" ref="AOY54:ARJ54" si="460">$B54+IF(MOD(ROUND(AOY$7,1),FCLK_Period)&gt;=(FCLK_Period/2),0,1)</f>
        <v>9</v>
      </c>
      <c r="AOZ54">
        <f t="shared" si="460"/>
        <v>9</v>
      </c>
      <c r="APA54">
        <f t="shared" si="460"/>
        <v>9</v>
      </c>
      <c r="APB54">
        <f t="shared" si="460"/>
        <v>9</v>
      </c>
      <c r="APC54">
        <f t="shared" si="460"/>
        <v>8</v>
      </c>
      <c r="APD54">
        <f t="shared" si="460"/>
        <v>8</v>
      </c>
      <c r="APE54">
        <f t="shared" si="460"/>
        <v>8</v>
      </c>
      <c r="APF54">
        <f t="shared" si="460"/>
        <v>8</v>
      </c>
      <c r="APG54">
        <f t="shared" si="460"/>
        <v>8</v>
      </c>
      <c r="APH54">
        <f t="shared" si="460"/>
        <v>8</v>
      </c>
      <c r="API54">
        <f t="shared" si="460"/>
        <v>8</v>
      </c>
      <c r="APJ54">
        <f t="shared" si="460"/>
        <v>8</v>
      </c>
      <c r="APK54">
        <f t="shared" si="460"/>
        <v>8</v>
      </c>
      <c r="APL54">
        <f t="shared" si="460"/>
        <v>8</v>
      </c>
      <c r="APM54">
        <f t="shared" si="460"/>
        <v>8</v>
      </c>
      <c r="APN54">
        <f t="shared" si="460"/>
        <v>8</v>
      </c>
      <c r="APO54">
        <f t="shared" si="460"/>
        <v>8</v>
      </c>
      <c r="APP54">
        <f t="shared" si="460"/>
        <v>8</v>
      </c>
      <c r="APQ54">
        <f t="shared" si="460"/>
        <v>8</v>
      </c>
      <c r="APR54">
        <f t="shared" si="460"/>
        <v>8</v>
      </c>
      <c r="APS54">
        <f t="shared" si="460"/>
        <v>8</v>
      </c>
      <c r="APT54">
        <f t="shared" si="460"/>
        <v>8</v>
      </c>
      <c r="APU54">
        <f t="shared" si="460"/>
        <v>8</v>
      </c>
      <c r="APV54">
        <f t="shared" si="460"/>
        <v>8</v>
      </c>
      <c r="APW54">
        <f t="shared" si="460"/>
        <v>8</v>
      </c>
      <c r="APX54">
        <f t="shared" si="460"/>
        <v>8</v>
      </c>
      <c r="APY54">
        <f t="shared" si="460"/>
        <v>8</v>
      </c>
      <c r="APZ54">
        <f t="shared" si="460"/>
        <v>8</v>
      </c>
      <c r="AQA54">
        <f t="shared" si="460"/>
        <v>8</v>
      </c>
      <c r="AQB54">
        <f t="shared" si="460"/>
        <v>8</v>
      </c>
      <c r="AQC54">
        <f t="shared" si="460"/>
        <v>8</v>
      </c>
      <c r="AQD54">
        <f t="shared" si="460"/>
        <v>8</v>
      </c>
      <c r="AQE54">
        <f t="shared" si="460"/>
        <v>8</v>
      </c>
      <c r="AQF54">
        <f t="shared" si="460"/>
        <v>8</v>
      </c>
      <c r="AQG54">
        <f t="shared" si="460"/>
        <v>8</v>
      </c>
      <c r="AQH54">
        <f t="shared" si="460"/>
        <v>8</v>
      </c>
      <c r="AQI54">
        <f t="shared" si="460"/>
        <v>8</v>
      </c>
      <c r="AQJ54">
        <f t="shared" si="460"/>
        <v>8</v>
      </c>
      <c r="AQK54">
        <f t="shared" si="460"/>
        <v>8</v>
      </c>
      <c r="AQL54">
        <f t="shared" si="460"/>
        <v>8</v>
      </c>
      <c r="AQM54">
        <f t="shared" si="460"/>
        <v>8</v>
      </c>
      <c r="AQN54">
        <f t="shared" si="460"/>
        <v>9</v>
      </c>
      <c r="AQO54">
        <f t="shared" si="460"/>
        <v>9</v>
      </c>
      <c r="AQP54">
        <f t="shared" si="460"/>
        <v>9</v>
      </c>
      <c r="AQQ54">
        <f t="shared" si="460"/>
        <v>9</v>
      </c>
      <c r="AQR54">
        <f t="shared" si="460"/>
        <v>9</v>
      </c>
      <c r="AQS54">
        <f t="shared" si="460"/>
        <v>9</v>
      </c>
      <c r="AQT54">
        <f t="shared" si="460"/>
        <v>9</v>
      </c>
      <c r="AQU54">
        <f t="shared" si="460"/>
        <v>9</v>
      </c>
      <c r="AQV54">
        <f t="shared" si="460"/>
        <v>9</v>
      </c>
      <c r="AQW54">
        <f t="shared" si="460"/>
        <v>9</v>
      </c>
      <c r="AQX54">
        <f t="shared" si="460"/>
        <v>9</v>
      </c>
      <c r="AQY54">
        <f t="shared" si="460"/>
        <v>9</v>
      </c>
      <c r="AQZ54">
        <f t="shared" si="460"/>
        <v>9</v>
      </c>
      <c r="ARA54">
        <f t="shared" si="460"/>
        <v>9</v>
      </c>
      <c r="ARB54">
        <f t="shared" si="460"/>
        <v>9</v>
      </c>
      <c r="ARC54">
        <f t="shared" si="460"/>
        <v>9</v>
      </c>
      <c r="ARD54">
        <f t="shared" si="460"/>
        <v>9</v>
      </c>
      <c r="ARE54">
        <f t="shared" si="460"/>
        <v>9</v>
      </c>
      <c r="ARF54">
        <f t="shared" si="460"/>
        <v>9</v>
      </c>
      <c r="ARG54">
        <f t="shared" si="460"/>
        <v>9</v>
      </c>
      <c r="ARH54">
        <f t="shared" si="460"/>
        <v>9</v>
      </c>
      <c r="ARI54">
        <f t="shared" si="460"/>
        <v>9</v>
      </c>
      <c r="ARJ54">
        <f t="shared" si="460"/>
        <v>9</v>
      </c>
      <c r="ARK54">
        <f t="shared" ref="ARK54:ATV54" si="461">$B54+IF(MOD(ROUND(ARK$7,1),FCLK_Period)&gt;=(FCLK_Period/2),0,1)</f>
        <v>9</v>
      </c>
      <c r="ARL54">
        <f t="shared" si="461"/>
        <v>9</v>
      </c>
      <c r="ARM54">
        <f t="shared" si="461"/>
        <v>9</v>
      </c>
      <c r="ARN54">
        <f t="shared" si="461"/>
        <v>9</v>
      </c>
      <c r="ARO54">
        <f t="shared" si="461"/>
        <v>9</v>
      </c>
      <c r="ARP54">
        <f t="shared" si="461"/>
        <v>9</v>
      </c>
      <c r="ARQ54">
        <f t="shared" si="461"/>
        <v>9</v>
      </c>
      <c r="ARR54">
        <f t="shared" si="461"/>
        <v>9</v>
      </c>
      <c r="ARS54">
        <f t="shared" si="461"/>
        <v>9</v>
      </c>
      <c r="ART54">
        <f t="shared" si="461"/>
        <v>9</v>
      </c>
      <c r="ARU54">
        <f t="shared" si="461"/>
        <v>9</v>
      </c>
      <c r="ARV54">
        <f t="shared" si="461"/>
        <v>9</v>
      </c>
      <c r="ARW54">
        <f t="shared" si="461"/>
        <v>9</v>
      </c>
      <c r="ARX54">
        <f t="shared" si="461"/>
        <v>9</v>
      </c>
      <c r="ARY54">
        <f t="shared" si="461"/>
        <v>9</v>
      </c>
      <c r="ARZ54">
        <f t="shared" si="461"/>
        <v>8</v>
      </c>
      <c r="ASA54">
        <f t="shared" si="461"/>
        <v>8</v>
      </c>
      <c r="ASB54">
        <f t="shared" si="461"/>
        <v>8</v>
      </c>
      <c r="ASC54">
        <f t="shared" si="461"/>
        <v>8</v>
      </c>
      <c r="ASD54">
        <f t="shared" si="461"/>
        <v>8</v>
      </c>
      <c r="ASE54">
        <f t="shared" si="461"/>
        <v>8</v>
      </c>
      <c r="ASF54">
        <f t="shared" si="461"/>
        <v>8</v>
      </c>
      <c r="ASG54">
        <f t="shared" si="461"/>
        <v>8</v>
      </c>
      <c r="ASH54">
        <f t="shared" si="461"/>
        <v>8</v>
      </c>
      <c r="ASI54">
        <f t="shared" si="461"/>
        <v>8</v>
      </c>
      <c r="ASJ54">
        <f t="shared" si="461"/>
        <v>8</v>
      </c>
      <c r="ASK54">
        <f t="shared" si="461"/>
        <v>8</v>
      </c>
      <c r="ASL54">
        <f t="shared" si="461"/>
        <v>8</v>
      </c>
      <c r="ASM54">
        <f t="shared" si="461"/>
        <v>8</v>
      </c>
      <c r="ASN54">
        <f t="shared" si="461"/>
        <v>8</v>
      </c>
      <c r="ASO54">
        <f t="shared" si="461"/>
        <v>8</v>
      </c>
      <c r="ASP54">
        <f t="shared" si="461"/>
        <v>8</v>
      </c>
      <c r="ASQ54">
        <f t="shared" si="461"/>
        <v>8</v>
      </c>
      <c r="ASR54">
        <f t="shared" si="461"/>
        <v>8</v>
      </c>
      <c r="ASS54">
        <f t="shared" si="461"/>
        <v>8</v>
      </c>
      <c r="AST54">
        <f t="shared" si="461"/>
        <v>8</v>
      </c>
      <c r="ASU54">
        <f t="shared" si="461"/>
        <v>8</v>
      </c>
      <c r="ASV54">
        <f t="shared" si="461"/>
        <v>8</v>
      </c>
      <c r="ASW54">
        <f t="shared" si="461"/>
        <v>8</v>
      </c>
      <c r="ASX54">
        <f t="shared" si="461"/>
        <v>8</v>
      </c>
      <c r="ASY54">
        <f t="shared" si="461"/>
        <v>8</v>
      </c>
      <c r="ASZ54">
        <f t="shared" si="461"/>
        <v>8</v>
      </c>
      <c r="ATA54">
        <f t="shared" si="461"/>
        <v>8</v>
      </c>
      <c r="ATB54">
        <f t="shared" si="461"/>
        <v>8</v>
      </c>
      <c r="ATC54">
        <f t="shared" si="461"/>
        <v>8</v>
      </c>
      <c r="ATD54">
        <f t="shared" si="461"/>
        <v>8</v>
      </c>
      <c r="ATE54">
        <f t="shared" si="461"/>
        <v>8</v>
      </c>
      <c r="ATF54">
        <f t="shared" si="461"/>
        <v>8</v>
      </c>
      <c r="ATG54">
        <f t="shared" si="461"/>
        <v>8</v>
      </c>
      <c r="ATH54">
        <f t="shared" si="461"/>
        <v>8</v>
      </c>
      <c r="ATI54">
        <f t="shared" si="461"/>
        <v>8</v>
      </c>
      <c r="ATJ54">
        <f t="shared" si="461"/>
        <v>8</v>
      </c>
      <c r="ATK54">
        <f t="shared" si="461"/>
        <v>8</v>
      </c>
      <c r="ATL54">
        <f t="shared" si="461"/>
        <v>9</v>
      </c>
      <c r="ATM54">
        <f t="shared" si="461"/>
        <v>9</v>
      </c>
      <c r="ATN54">
        <f t="shared" si="461"/>
        <v>9</v>
      </c>
      <c r="ATO54">
        <f t="shared" si="461"/>
        <v>9</v>
      </c>
      <c r="ATP54">
        <f t="shared" si="461"/>
        <v>9</v>
      </c>
      <c r="ATQ54">
        <f t="shared" si="461"/>
        <v>9</v>
      </c>
      <c r="ATR54">
        <f t="shared" si="461"/>
        <v>9</v>
      </c>
      <c r="ATS54">
        <f t="shared" si="461"/>
        <v>9</v>
      </c>
      <c r="ATT54">
        <f t="shared" si="461"/>
        <v>9</v>
      </c>
      <c r="ATU54">
        <f t="shared" si="461"/>
        <v>9</v>
      </c>
      <c r="ATV54">
        <f t="shared" si="461"/>
        <v>9</v>
      </c>
      <c r="ATW54">
        <f t="shared" ref="ATW54:AWH54" si="462">$B54+IF(MOD(ROUND(ATW$7,1),FCLK_Period)&gt;=(FCLK_Period/2),0,1)</f>
        <v>9</v>
      </c>
      <c r="ATX54">
        <f t="shared" si="462"/>
        <v>9</v>
      </c>
      <c r="ATY54">
        <f t="shared" si="462"/>
        <v>9</v>
      </c>
      <c r="ATZ54">
        <f t="shared" si="462"/>
        <v>9</v>
      </c>
      <c r="AUA54">
        <f t="shared" si="462"/>
        <v>9</v>
      </c>
      <c r="AUB54">
        <f t="shared" si="462"/>
        <v>9</v>
      </c>
      <c r="AUC54">
        <f t="shared" si="462"/>
        <v>9</v>
      </c>
      <c r="AUD54">
        <f t="shared" si="462"/>
        <v>9</v>
      </c>
      <c r="AUE54">
        <f t="shared" si="462"/>
        <v>9</v>
      </c>
      <c r="AUF54">
        <f t="shared" si="462"/>
        <v>9</v>
      </c>
      <c r="AUG54">
        <f t="shared" si="462"/>
        <v>9</v>
      </c>
      <c r="AUH54">
        <f t="shared" si="462"/>
        <v>9</v>
      </c>
      <c r="AUI54">
        <f t="shared" si="462"/>
        <v>9</v>
      </c>
      <c r="AUJ54">
        <f t="shared" si="462"/>
        <v>9</v>
      </c>
      <c r="AUK54">
        <f t="shared" si="462"/>
        <v>9</v>
      </c>
      <c r="AUL54">
        <f t="shared" si="462"/>
        <v>9</v>
      </c>
      <c r="AUM54">
        <f t="shared" si="462"/>
        <v>9</v>
      </c>
      <c r="AUN54">
        <f t="shared" si="462"/>
        <v>9</v>
      </c>
      <c r="AUO54">
        <f t="shared" si="462"/>
        <v>9</v>
      </c>
      <c r="AUP54">
        <f t="shared" si="462"/>
        <v>9</v>
      </c>
      <c r="AUQ54">
        <f t="shared" si="462"/>
        <v>9</v>
      </c>
      <c r="AUR54">
        <f t="shared" si="462"/>
        <v>9</v>
      </c>
      <c r="AUS54">
        <f t="shared" si="462"/>
        <v>9</v>
      </c>
      <c r="AUT54">
        <f t="shared" si="462"/>
        <v>9</v>
      </c>
      <c r="AUU54">
        <f t="shared" si="462"/>
        <v>9</v>
      </c>
      <c r="AUV54">
        <f t="shared" si="462"/>
        <v>9</v>
      </c>
      <c r="AUW54">
        <f t="shared" si="462"/>
        <v>8</v>
      </c>
      <c r="AUX54">
        <f t="shared" si="462"/>
        <v>8</v>
      </c>
      <c r="AUY54">
        <f t="shared" si="462"/>
        <v>8</v>
      </c>
      <c r="AUZ54">
        <f t="shared" si="462"/>
        <v>8</v>
      </c>
      <c r="AVA54">
        <f t="shared" si="462"/>
        <v>8</v>
      </c>
      <c r="AVB54">
        <f t="shared" si="462"/>
        <v>8</v>
      </c>
      <c r="AVC54">
        <f t="shared" si="462"/>
        <v>8</v>
      </c>
      <c r="AVD54">
        <f t="shared" si="462"/>
        <v>8</v>
      </c>
      <c r="AVE54">
        <f t="shared" si="462"/>
        <v>8</v>
      </c>
      <c r="AVF54">
        <f t="shared" si="462"/>
        <v>8</v>
      </c>
      <c r="AVG54">
        <f t="shared" si="462"/>
        <v>8</v>
      </c>
      <c r="AVH54">
        <f t="shared" si="462"/>
        <v>8</v>
      </c>
      <c r="AVI54">
        <f t="shared" si="462"/>
        <v>8</v>
      </c>
      <c r="AVJ54">
        <f t="shared" si="462"/>
        <v>8</v>
      </c>
      <c r="AVK54">
        <f t="shared" si="462"/>
        <v>8</v>
      </c>
      <c r="AVL54">
        <f t="shared" si="462"/>
        <v>8</v>
      </c>
      <c r="AVM54">
        <f t="shared" si="462"/>
        <v>8</v>
      </c>
      <c r="AVN54">
        <f t="shared" si="462"/>
        <v>8</v>
      </c>
      <c r="AVO54">
        <f t="shared" si="462"/>
        <v>8</v>
      </c>
      <c r="AVP54">
        <f t="shared" si="462"/>
        <v>8</v>
      </c>
      <c r="AVQ54">
        <f t="shared" si="462"/>
        <v>8</v>
      </c>
      <c r="AVR54">
        <f t="shared" si="462"/>
        <v>8</v>
      </c>
      <c r="AVS54">
        <f t="shared" si="462"/>
        <v>8</v>
      </c>
      <c r="AVT54">
        <f t="shared" si="462"/>
        <v>8</v>
      </c>
      <c r="AVU54">
        <f t="shared" si="462"/>
        <v>8</v>
      </c>
      <c r="AVV54">
        <f t="shared" si="462"/>
        <v>8</v>
      </c>
      <c r="AVW54">
        <f t="shared" si="462"/>
        <v>8</v>
      </c>
      <c r="AVX54">
        <f t="shared" si="462"/>
        <v>8</v>
      </c>
      <c r="AVY54">
        <f t="shared" si="462"/>
        <v>8</v>
      </c>
      <c r="AVZ54">
        <f t="shared" si="462"/>
        <v>8</v>
      </c>
      <c r="AWA54">
        <f t="shared" si="462"/>
        <v>8</v>
      </c>
      <c r="AWB54">
        <f t="shared" si="462"/>
        <v>8</v>
      </c>
      <c r="AWC54">
        <f t="shared" si="462"/>
        <v>8</v>
      </c>
      <c r="AWD54">
        <f t="shared" si="462"/>
        <v>8</v>
      </c>
      <c r="AWE54">
        <f t="shared" si="462"/>
        <v>8</v>
      </c>
      <c r="AWF54">
        <f t="shared" si="462"/>
        <v>8</v>
      </c>
      <c r="AWG54">
        <f t="shared" si="462"/>
        <v>8</v>
      </c>
      <c r="AWH54">
        <f t="shared" si="462"/>
        <v>8</v>
      </c>
      <c r="AWI54">
        <f t="shared" ref="AWI54:AYT54" si="463">$B54+IF(MOD(ROUND(AWI$7,1),FCLK_Period)&gt;=(FCLK_Period/2),0,1)</f>
        <v>9</v>
      </c>
      <c r="AWJ54">
        <f t="shared" si="463"/>
        <v>9</v>
      </c>
      <c r="AWK54">
        <f t="shared" si="463"/>
        <v>9</v>
      </c>
      <c r="AWL54">
        <f t="shared" si="463"/>
        <v>9</v>
      </c>
      <c r="AWM54">
        <f t="shared" si="463"/>
        <v>9</v>
      </c>
      <c r="AWN54">
        <f t="shared" si="463"/>
        <v>9</v>
      </c>
      <c r="AWO54">
        <f t="shared" si="463"/>
        <v>9</v>
      </c>
      <c r="AWP54">
        <f t="shared" si="463"/>
        <v>9</v>
      </c>
      <c r="AWQ54">
        <f t="shared" si="463"/>
        <v>9</v>
      </c>
      <c r="AWR54">
        <f t="shared" si="463"/>
        <v>9</v>
      </c>
      <c r="AWS54">
        <f t="shared" si="463"/>
        <v>9</v>
      </c>
      <c r="AWT54">
        <f t="shared" si="463"/>
        <v>9</v>
      </c>
      <c r="AWU54">
        <f t="shared" si="463"/>
        <v>9</v>
      </c>
      <c r="AWV54">
        <f t="shared" si="463"/>
        <v>9</v>
      </c>
      <c r="AWW54">
        <f t="shared" si="463"/>
        <v>9</v>
      </c>
      <c r="AWX54">
        <f t="shared" si="463"/>
        <v>9</v>
      </c>
      <c r="AWY54">
        <f t="shared" si="463"/>
        <v>9</v>
      </c>
      <c r="AWZ54">
        <f t="shared" si="463"/>
        <v>9</v>
      </c>
      <c r="AXA54">
        <f t="shared" si="463"/>
        <v>9</v>
      </c>
      <c r="AXB54">
        <f t="shared" si="463"/>
        <v>9</v>
      </c>
      <c r="AXC54">
        <f t="shared" si="463"/>
        <v>9</v>
      </c>
      <c r="AXD54">
        <f t="shared" si="463"/>
        <v>9</v>
      </c>
      <c r="AXE54">
        <f t="shared" si="463"/>
        <v>9</v>
      </c>
      <c r="AXF54">
        <f t="shared" si="463"/>
        <v>9</v>
      </c>
      <c r="AXG54">
        <f t="shared" si="463"/>
        <v>9</v>
      </c>
      <c r="AXH54">
        <f t="shared" si="463"/>
        <v>9</v>
      </c>
      <c r="AXI54">
        <f t="shared" si="463"/>
        <v>9</v>
      </c>
      <c r="AXJ54">
        <f t="shared" si="463"/>
        <v>9</v>
      </c>
      <c r="AXK54">
        <f t="shared" si="463"/>
        <v>9</v>
      </c>
      <c r="AXL54">
        <f t="shared" si="463"/>
        <v>9</v>
      </c>
      <c r="AXM54">
        <f t="shared" si="463"/>
        <v>9</v>
      </c>
      <c r="AXN54">
        <f t="shared" si="463"/>
        <v>9</v>
      </c>
      <c r="AXO54">
        <f t="shared" si="463"/>
        <v>9</v>
      </c>
      <c r="AXP54">
        <f t="shared" si="463"/>
        <v>9</v>
      </c>
      <c r="AXQ54">
        <f t="shared" si="463"/>
        <v>9</v>
      </c>
      <c r="AXR54">
        <f t="shared" si="463"/>
        <v>9</v>
      </c>
      <c r="AXS54">
        <f t="shared" si="463"/>
        <v>9</v>
      </c>
      <c r="AXT54">
        <f t="shared" si="463"/>
        <v>8</v>
      </c>
      <c r="AXU54">
        <f t="shared" si="463"/>
        <v>8</v>
      </c>
      <c r="AXV54">
        <f t="shared" si="463"/>
        <v>8</v>
      </c>
      <c r="AXW54">
        <f t="shared" si="463"/>
        <v>8</v>
      </c>
      <c r="AXX54">
        <f t="shared" si="463"/>
        <v>8</v>
      </c>
      <c r="AXY54">
        <f t="shared" si="463"/>
        <v>8</v>
      </c>
      <c r="AXZ54">
        <f t="shared" si="463"/>
        <v>8</v>
      </c>
      <c r="AYA54">
        <f t="shared" si="463"/>
        <v>8</v>
      </c>
      <c r="AYB54">
        <f t="shared" si="463"/>
        <v>8</v>
      </c>
      <c r="AYC54">
        <f t="shared" si="463"/>
        <v>8</v>
      </c>
      <c r="AYD54">
        <f t="shared" si="463"/>
        <v>8</v>
      </c>
      <c r="AYE54">
        <f t="shared" si="463"/>
        <v>8</v>
      </c>
      <c r="AYF54">
        <f t="shared" si="463"/>
        <v>8</v>
      </c>
      <c r="AYG54">
        <f t="shared" si="463"/>
        <v>8</v>
      </c>
      <c r="AYH54">
        <f t="shared" si="463"/>
        <v>8</v>
      </c>
      <c r="AYI54">
        <f t="shared" si="463"/>
        <v>8</v>
      </c>
      <c r="AYJ54">
        <f t="shared" si="463"/>
        <v>8</v>
      </c>
      <c r="AYK54">
        <f t="shared" si="463"/>
        <v>8</v>
      </c>
      <c r="AYL54">
        <f t="shared" si="463"/>
        <v>8</v>
      </c>
      <c r="AYM54">
        <f t="shared" si="463"/>
        <v>8</v>
      </c>
      <c r="AYN54">
        <f t="shared" si="463"/>
        <v>8</v>
      </c>
      <c r="AYO54">
        <f t="shared" si="463"/>
        <v>8</v>
      </c>
      <c r="AYP54">
        <f t="shared" si="463"/>
        <v>8</v>
      </c>
      <c r="AYQ54">
        <f t="shared" si="463"/>
        <v>8</v>
      </c>
      <c r="AYR54">
        <f t="shared" si="463"/>
        <v>8</v>
      </c>
      <c r="AYS54">
        <f t="shared" si="463"/>
        <v>8</v>
      </c>
      <c r="AYT54">
        <f t="shared" si="463"/>
        <v>8</v>
      </c>
      <c r="AYU54">
        <f t="shared" ref="AYU54:BBF54" si="464">$B54+IF(MOD(ROUND(AYU$7,1),FCLK_Period)&gt;=(FCLK_Period/2),0,1)</f>
        <v>8</v>
      </c>
      <c r="AYV54">
        <f t="shared" si="464"/>
        <v>8</v>
      </c>
      <c r="AYW54">
        <f t="shared" si="464"/>
        <v>8</v>
      </c>
      <c r="AYX54">
        <f t="shared" si="464"/>
        <v>8</v>
      </c>
      <c r="AYY54">
        <f t="shared" si="464"/>
        <v>8</v>
      </c>
      <c r="AYZ54">
        <f t="shared" si="464"/>
        <v>8</v>
      </c>
      <c r="AZA54">
        <f t="shared" si="464"/>
        <v>8</v>
      </c>
      <c r="AZB54">
        <f t="shared" si="464"/>
        <v>8</v>
      </c>
      <c r="AZC54">
        <f t="shared" si="464"/>
        <v>8</v>
      </c>
      <c r="AZD54">
        <f t="shared" si="464"/>
        <v>8</v>
      </c>
      <c r="AZE54">
        <f t="shared" si="464"/>
        <v>8</v>
      </c>
      <c r="AZF54">
        <f t="shared" si="464"/>
        <v>9</v>
      </c>
      <c r="AZG54">
        <f t="shared" si="464"/>
        <v>9</v>
      </c>
      <c r="AZH54">
        <f t="shared" si="464"/>
        <v>9</v>
      </c>
      <c r="AZI54">
        <f t="shared" si="464"/>
        <v>9</v>
      </c>
      <c r="AZJ54">
        <f t="shared" si="464"/>
        <v>9</v>
      </c>
      <c r="AZK54">
        <f t="shared" si="464"/>
        <v>9</v>
      </c>
      <c r="AZL54">
        <f t="shared" si="464"/>
        <v>9</v>
      </c>
      <c r="AZM54">
        <f t="shared" si="464"/>
        <v>9</v>
      </c>
      <c r="AZN54">
        <f t="shared" si="464"/>
        <v>9</v>
      </c>
      <c r="AZO54">
        <f t="shared" si="464"/>
        <v>9</v>
      </c>
      <c r="AZP54">
        <f t="shared" si="464"/>
        <v>9</v>
      </c>
      <c r="AZQ54">
        <f t="shared" si="464"/>
        <v>9</v>
      </c>
      <c r="AZR54">
        <f t="shared" si="464"/>
        <v>9</v>
      </c>
      <c r="AZS54">
        <f t="shared" si="464"/>
        <v>9</v>
      </c>
      <c r="AZT54">
        <f t="shared" si="464"/>
        <v>9</v>
      </c>
      <c r="AZU54">
        <f t="shared" si="464"/>
        <v>9</v>
      </c>
      <c r="AZV54">
        <f t="shared" si="464"/>
        <v>9</v>
      </c>
      <c r="AZW54">
        <f t="shared" si="464"/>
        <v>9</v>
      </c>
      <c r="AZX54">
        <f t="shared" si="464"/>
        <v>9</v>
      </c>
      <c r="AZY54">
        <f t="shared" si="464"/>
        <v>9</v>
      </c>
      <c r="AZZ54">
        <f t="shared" si="464"/>
        <v>9</v>
      </c>
      <c r="BAA54">
        <f t="shared" si="464"/>
        <v>9</v>
      </c>
      <c r="BAB54">
        <f t="shared" si="464"/>
        <v>9</v>
      </c>
      <c r="BAC54">
        <f t="shared" si="464"/>
        <v>9</v>
      </c>
      <c r="BAD54">
        <f t="shared" si="464"/>
        <v>9</v>
      </c>
      <c r="BAE54">
        <f t="shared" si="464"/>
        <v>9</v>
      </c>
      <c r="BAF54">
        <f t="shared" si="464"/>
        <v>9</v>
      </c>
      <c r="BAG54">
        <f t="shared" si="464"/>
        <v>9</v>
      </c>
      <c r="BAH54">
        <f t="shared" si="464"/>
        <v>9</v>
      </c>
      <c r="BAI54">
        <f t="shared" si="464"/>
        <v>9</v>
      </c>
      <c r="BAJ54">
        <f t="shared" si="464"/>
        <v>9</v>
      </c>
      <c r="BAK54">
        <f t="shared" si="464"/>
        <v>9</v>
      </c>
      <c r="BAL54">
        <f t="shared" si="464"/>
        <v>9</v>
      </c>
      <c r="BAM54">
        <f t="shared" si="464"/>
        <v>9</v>
      </c>
      <c r="BAN54">
        <f t="shared" si="464"/>
        <v>9</v>
      </c>
      <c r="BAO54">
        <f t="shared" si="464"/>
        <v>9</v>
      </c>
      <c r="BAP54">
        <f t="shared" si="464"/>
        <v>9</v>
      </c>
      <c r="BAQ54">
        <f t="shared" si="464"/>
        <v>8</v>
      </c>
      <c r="BAR54">
        <f t="shared" si="464"/>
        <v>8</v>
      </c>
      <c r="BAS54">
        <f t="shared" si="464"/>
        <v>8</v>
      </c>
      <c r="BAT54">
        <f t="shared" si="464"/>
        <v>8</v>
      </c>
      <c r="BAU54">
        <f t="shared" si="464"/>
        <v>8</v>
      </c>
      <c r="BAV54">
        <f t="shared" si="464"/>
        <v>8</v>
      </c>
      <c r="BAW54">
        <f t="shared" si="464"/>
        <v>8</v>
      </c>
      <c r="BAX54">
        <f t="shared" si="464"/>
        <v>8</v>
      </c>
      <c r="BAY54">
        <f t="shared" si="464"/>
        <v>8</v>
      </c>
      <c r="BAZ54">
        <f t="shared" si="464"/>
        <v>8</v>
      </c>
      <c r="BBA54">
        <f t="shared" si="464"/>
        <v>8</v>
      </c>
      <c r="BBB54">
        <f t="shared" si="464"/>
        <v>8</v>
      </c>
      <c r="BBC54">
        <f t="shared" si="464"/>
        <v>8</v>
      </c>
      <c r="BBD54">
        <f t="shared" si="464"/>
        <v>8</v>
      </c>
      <c r="BBE54">
        <f t="shared" si="464"/>
        <v>8</v>
      </c>
      <c r="BBF54">
        <f t="shared" si="464"/>
        <v>8</v>
      </c>
      <c r="BBG54">
        <f t="shared" ref="BBG54:BDR54" si="465">$B54+IF(MOD(ROUND(BBG$7,1),FCLK_Period)&gt;=(FCLK_Period/2),0,1)</f>
        <v>8</v>
      </c>
      <c r="BBH54">
        <f t="shared" si="465"/>
        <v>8</v>
      </c>
      <c r="BBI54">
        <f t="shared" si="465"/>
        <v>8</v>
      </c>
      <c r="BBJ54">
        <f t="shared" si="465"/>
        <v>8</v>
      </c>
      <c r="BBK54">
        <f t="shared" si="465"/>
        <v>8</v>
      </c>
      <c r="BBL54">
        <f t="shared" si="465"/>
        <v>8</v>
      </c>
      <c r="BBM54">
        <f t="shared" si="465"/>
        <v>8</v>
      </c>
      <c r="BBN54">
        <f t="shared" si="465"/>
        <v>8</v>
      </c>
      <c r="BBO54">
        <f t="shared" si="465"/>
        <v>8</v>
      </c>
      <c r="BBP54">
        <f t="shared" si="465"/>
        <v>8</v>
      </c>
      <c r="BBQ54">
        <f t="shared" si="465"/>
        <v>8</v>
      </c>
      <c r="BBR54">
        <f t="shared" si="465"/>
        <v>8</v>
      </c>
      <c r="BBS54">
        <f t="shared" si="465"/>
        <v>8</v>
      </c>
      <c r="BBT54">
        <f t="shared" si="465"/>
        <v>8</v>
      </c>
      <c r="BBU54">
        <f t="shared" si="465"/>
        <v>8</v>
      </c>
      <c r="BBV54">
        <f t="shared" si="465"/>
        <v>8</v>
      </c>
      <c r="BBW54">
        <f t="shared" si="465"/>
        <v>8</v>
      </c>
      <c r="BBX54">
        <f t="shared" si="465"/>
        <v>8</v>
      </c>
      <c r="BBY54">
        <f t="shared" si="465"/>
        <v>8</v>
      </c>
      <c r="BBZ54">
        <f t="shared" si="465"/>
        <v>8</v>
      </c>
      <c r="BCA54">
        <f t="shared" si="465"/>
        <v>8</v>
      </c>
      <c r="BCB54">
        <f t="shared" si="465"/>
        <v>8</v>
      </c>
      <c r="BCC54">
        <f t="shared" si="465"/>
        <v>9</v>
      </c>
      <c r="BCD54">
        <f t="shared" si="465"/>
        <v>9</v>
      </c>
      <c r="BCE54">
        <f t="shared" si="465"/>
        <v>9</v>
      </c>
      <c r="BCF54">
        <f t="shared" si="465"/>
        <v>9</v>
      </c>
      <c r="BCG54">
        <f t="shared" si="465"/>
        <v>9</v>
      </c>
      <c r="BCH54">
        <f t="shared" si="465"/>
        <v>9</v>
      </c>
      <c r="BCI54">
        <f t="shared" si="465"/>
        <v>9</v>
      </c>
      <c r="BCJ54">
        <f t="shared" si="465"/>
        <v>9</v>
      </c>
      <c r="BCK54">
        <f t="shared" si="465"/>
        <v>9</v>
      </c>
      <c r="BCL54">
        <f t="shared" si="465"/>
        <v>9</v>
      </c>
      <c r="BCM54">
        <f t="shared" si="465"/>
        <v>9</v>
      </c>
      <c r="BCN54">
        <f t="shared" si="465"/>
        <v>9</v>
      </c>
      <c r="BCO54">
        <f t="shared" si="465"/>
        <v>9</v>
      </c>
      <c r="BCP54">
        <f t="shared" si="465"/>
        <v>9</v>
      </c>
      <c r="BCQ54">
        <f t="shared" si="465"/>
        <v>9</v>
      </c>
      <c r="BCR54">
        <f t="shared" si="465"/>
        <v>9</v>
      </c>
      <c r="BCS54">
        <f t="shared" si="465"/>
        <v>9</v>
      </c>
      <c r="BCT54">
        <f t="shared" si="465"/>
        <v>9</v>
      </c>
      <c r="BCU54">
        <f t="shared" si="465"/>
        <v>9</v>
      </c>
      <c r="BCV54">
        <f t="shared" si="465"/>
        <v>9</v>
      </c>
      <c r="BCW54">
        <f t="shared" si="465"/>
        <v>9</v>
      </c>
      <c r="BCX54">
        <f t="shared" si="465"/>
        <v>9</v>
      </c>
      <c r="BCY54">
        <f t="shared" si="465"/>
        <v>9</v>
      </c>
      <c r="BCZ54">
        <f t="shared" si="465"/>
        <v>9</v>
      </c>
      <c r="BDA54">
        <f t="shared" si="465"/>
        <v>9</v>
      </c>
      <c r="BDB54">
        <f t="shared" si="465"/>
        <v>9</v>
      </c>
      <c r="BDC54">
        <f t="shared" si="465"/>
        <v>9</v>
      </c>
      <c r="BDD54">
        <f t="shared" si="465"/>
        <v>9</v>
      </c>
      <c r="BDE54">
        <f t="shared" si="465"/>
        <v>9</v>
      </c>
      <c r="BDF54">
        <f t="shared" si="465"/>
        <v>9</v>
      </c>
      <c r="BDG54">
        <f t="shared" si="465"/>
        <v>9</v>
      </c>
      <c r="BDH54">
        <f t="shared" si="465"/>
        <v>9</v>
      </c>
      <c r="BDI54">
        <f t="shared" si="465"/>
        <v>9</v>
      </c>
      <c r="BDJ54">
        <f t="shared" si="465"/>
        <v>9</v>
      </c>
      <c r="BDK54">
        <f t="shared" si="465"/>
        <v>9</v>
      </c>
      <c r="BDL54">
        <f t="shared" si="465"/>
        <v>9</v>
      </c>
      <c r="BDM54">
        <f t="shared" si="465"/>
        <v>9</v>
      </c>
      <c r="BDN54">
        <f t="shared" si="465"/>
        <v>9</v>
      </c>
      <c r="BDO54">
        <f t="shared" si="465"/>
        <v>8</v>
      </c>
      <c r="BDP54">
        <f t="shared" si="465"/>
        <v>8</v>
      </c>
      <c r="BDQ54">
        <f t="shared" si="465"/>
        <v>8</v>
      </c>
      <c r="BDR54">
        <f t="shared" si="465"/>
        <v>8</v>
      </c>
      <c r="BDS54">
        <f t="shared" ref="BDS54:BGD54" si="466">$B54+IF(MOD(ROUND(BDS$7,1),FCLK_Period)&gt;=(FCLK_Period/2),0,1)</f>
        <v>8</v>
      </c>
      <c r="BDT54">
        <f t="shared" si="466"/>
        <v>8</v>
      </c>
      <c r="BDU54">
        <f t="shared" si="466"/>
        <v>8</v>
      </c>
      <c r="BDV54">
        <f t="shared" si="466"/>
        <v>8</v>
      </c>
      <c r="BDW54">
        <f t="shared" si="466"/>
        <v>8</v>
      </c>
      <c r="BDX54">
        <f t="shared" si="466"/>
        <v>8</v>
      </c>
      <c r="BDY54">
        <f t="shared" si="466"/>
        <v>8</v>
      </c>
      <c r="BDZ54">
        <f t="shared" si="466"/>
        <v>8</v>
      </c>
      <c r="BEA54">
        <f t="shared" si="466"/>
        <v>8</v>
      </c>
      <c r="BEB54">
        <f t="shared" si="466"/>
        <v>8</v>
      </c>
      <c r="BEC54">
        <f t="shared" si="466"/>
        <v>8</v>
      </c>
      <c r="BED54">
        <f t="shared" si="466"/>
        <v>8</v>
      </c>
      <c r="BEE54">
        <f t="shared" si="466"/>
        <v>8</v>
      </c>
      <c r="BEF54">
        <f t="shared" si="466"/>
        <v>8</v>
      </c>
      <c r="BEG54">
        <f t="shared" si="466"/>
        <v>8</v>
      </c>
      <c r="BEH54">
        <f t="shared" si="466"/>
        <v>8</v>
      </c>
      <c r="BEI54">
        <f t="shared" si="466"/>
        <v>8</v>
      </c>
      <c r="BEJ54">
        <f t="shared" si="466"/>
        <v>8</v>
      </c>
      <c r="BEK54">
        <f t="shared" si="466"/>
        <v>8</v>
      </c>
      <c r="BEL54">
        <f t="shared" si="466"/>
        <v>8</v>
      </c>
      <c r="BEM54">
        <f t="shared" si="466"/>
        <v>8</v>
      </c>
      <c r="BEN54">
        <f t="shared" si="466"/>
        <v>8</v>
      </c>
      <c r="BEO54">
        <f t="shared" si="466"/>
        <v>8</v>
      </c>
      <c r="BEP54">
        <f t="shared" si="466"/>
        <v>8</v>
      </c>
      <c r="BEQ54">
        <f t="shared" si="466"/>
        <v>8</v>
      </c>
      <c r="BER54">
        <f t="shared" si="466"/>
        <v>8</v>
      </c>
      <c r="BES54">
        <f t="shared" si="466"/>
        <v>8</v>
      </c>
      <c r="BET54">
        <f t="shared" si="466"/>
        <v>8</v>
      </c>
      <c r="BEU54">
        <f t="shared" si="466"/>
        <v>8</v>
      </c>
      <c r="BEV54">
        <f t="shared" si="466"/>
        <v>8</v>
      </c>
      <c r="BEW54">
        <f t="shared" si="466"/>
        <v>8</v>
      </c>
      <c r="BEX54">
        <f t="shared" si="466"/>
        <v>8</v>
      </c>
      <c r="BEY54">
        <f t="shared" si="466"/>
        <v>8</v>
      </c>
      <c r="BEZ54">
        <f t="shared" si="466"/>
        <v>9</v>
      </c>
      <c r="BFA54">
        <f t="shared" si="466"/>
        <v>9</v>
      </c>
      <c r="BFB54">
        <f t="shared" si="466"/>
        <v>9</v>
      </c>
      <c r="BFC54">
        <f t="shared" si="466"/>
        <v>9</v>
      </c>
      <c r="BFD54">
        <f t="shared" si="466"/>
        <v>9</v>
      </c>
      <c r="BFE54">
        <f t="shared" si="466"/>
        <v>9</v>
      </c>
      <c r="BFF54">
        <f t="shared" si="466"/>
        <v>9</v>
      </c>
      <c r="BFG54">
        <f t="shared" si="466"/>
        <v>9</v>
      </c>
      <c r="BFH54">
        <f t="shared" si="466"/>
        <v>9</v>
      </c>
      <c r="BFI54">
        <f t="shared" si="466"/>
        <v>9</v>
      </c>
      <c r="BFJ54">
        <f t="shared" si="466"/>
        <v>9</v>
      </c>
      <c r="BFK54">
        <f t="shared" si="466"/>
        <v>9</v>
      </c>
      <c r="BFL54">
        <f t="shared" si="466"/>
        <v>9</v>
      </c>
      <c r="BFM54">
        <f t="shared" si="466"/>
        <v>9</v>
      </c>
      <c r="BFN54">
        <f t="shared" si="466"/>
        <v>9</v>
      </c>
      <c r="BFO54">
        <f t="shared" si="466"/>
        <v>9</v>
      </c>
      <c r="BFP54">
        <f t="shared" si="466"/>
        <v>9</v>
      </c>
      <c r="BFQ54">
        <f t="shared" si="466"/>
        <v>9</v>
      </c>
      <c r="BFR54">
        <f t="shared" si="466"/>
        <v>9</v>
      </c>
      <c r="BFS54">
        <f t="shared" si="466"/>
        <v>9</v>
      </c>
      <c r="BFT54">
        <f t="shared" si="466"/>
        <v>9</v>
      </c>
      <c r="BFU54">
        <f t="shared" si="466"/>
        <v>9</v>
      </c>
      <c r="BFV54">
        <f t="shared" si="466"/>
        <v>9</v>
      </c>
      <c r="BFW54">
        <f t="shared" si="466"/>
        <v>9</v>
      </c>
      <c r="BFX54">
        <f t="shared" si="466"/>
        <v>9</v>
      </c>
      <c r="BFY54">
        <f t="shared" si="466"/>
        <v>9</v>
      </c>
      <c r="BFZ54">
        <f t="shared" si="466"/>
        <v>9</v>
      </c>
      <c r="BGA54">
        <f t="shared" si="466"/>
        <v>9</v>
      </c>
      <c r="BGB54">
        <f t="shared" si="466"/>
        <v>9</v>
      </c>
      <c r="BGC54">
        <f t="shared" si="466"/>
        <v>9</v>
      </c>
      <c r="BGD54">
        <f t="shared" si="466"/>
        <v>9</v>
      </c>
      <c r="BGE54">
        <f t="shared" ref="BGE54:BIP54" si="467">$B54+IF(MOD(ROUND(BGE$7,1),FCLK_Period)&gt;=(FCLK_Period/2),0,1)</f>
        <v>9</v>
      </c>
      <c r="BGF54">
        <f t="shared" si="467"/>
        <v>9</v>
      </c>
      <c r="BGG54">
        <f t="shared" si="467"/>
        <v>9</v>
      </c>
      <c r="BGH54">
        <f t="shared" si="467"/>
        <v>9</v>
      </c>
      <c r="BGI54">
        <f t="shared" si="467"/>
        <v>9</v>
      </c>
      <c r="BGJ54">
        <f t="shared" si="467"/>
        <v>9</v>
      </c>
      <c r="BGK54">
        <f t="shared" si="467"/>
        <v>9</v>
      </c>
      <c r="BGL54">
        <f t="shared" si="467"/>
        <v>8</v>
      </c>
      <c r="BGM54">
        <f t="shared" si="467"/>
        <v>8</v>
      </c>
      <c r="BGN54">
        <f t="shared" si="467"/>
        <v>8</v>
      </c>
      <c r="BGO54">
        <f t="shared" si="467"/>
        <v>8</v>
      </c>
      <c r="BGP54">
        <f t="shared" si="467"/>
        <v>8</v>
      </c>
      <c r="BGQ54">
        <f t="shared" si="467"/>
        <v>8</v>
      </c>
      <c r="BGR54">
        <f t="shared" si="467"/>
        <v>8</v>
      </c>
      <c r="BGS54">
        <f t="shared" si="467"/>
        <v>8</v>
      </c>
      <c r="BGT54">
        <f t="shared" si="467"/>
        <v>8</v>
      </c>
      <c r="BGU54">
        <f t="shared" si="467"/>
        <v>8</v>
      </c>
      <c r="BGV54">
        <f t="shared" si="467"/>
        <v>8</v>
      </c>
      <c r="BGW54">
        <f t="shared" si="467"/>
        <v>8</v>
      </c>
      <c r="BGX54">
        <f t="shared" si="467"/>
        <v>8</v>
      </c>
      <c r="BGY54">
        <f t="shared" si="467"/>
        <v>8</v>
      </c>
      <c r="BGZ54">
        <f t="shared" si="467"/>
        <v>8</v>
      </c>
      <c r="BHA54">
        <f t="shared" si="467"/>
        <v>8</v>
      </c>
      <c r="BHB54">
        <f t="shared" si="467"/>
        <v>8</v>
      </c>
      <c r="BHC54">
        <f t="shared" si="467"/>
        <v>8</v>
      </c>
      <c r="BHD54">
        <f t="shared" si="467"/>
        <v>8</v>
      </c>
      <c r="BHE54">
        <f t="shared" si="467"/>
        <v>8</v>
      </c>
      <c r="BHF54">
        <f t="shared" si="467"/>
        <v>8</v>
      </c>
      <c r="BHG54">
        <f t="shared" si="467"/>
        <v>8</v>
      </c>
      <c r="BHH54">
        <f t="shared" si="467"/>
        <v>8</v>
      </c>
      <c r="BHI54">
        <f t="shared" si="467"/>
        <v>8</v>
      </c>
      <c r="BHJ54">
        <f t="shared" si="467"/>
        <v>8</v>
      </c>
      <c r="BHK54">
        <f t="shared" si="467"/>
        <v>8</v>
      </c>
      <c r="BHL54">
        <f t="shared" si="467"/>
        <v>8</v>
      </c>
      <c r="BHM54">
        <f t="shared" si="467"/>
        <v>8</v>
      </c>
      <c r="BHN54">
        <f t="shared" si="467"/>
        <v>8</v>
      </c>
      <c r="BHO54">
        <f t="shared" si="467"/>
        <v>8</v>
      </c>
      <c r="BHP54">
        <f t="shared" si="467"/>
        <v>8</v>
      </c>
      <c r="BHQ54">
        <f t="shared" si="467"/>
        <v>8</v>
      </c>
      <c r="BHR54">
        <f t="shared" si="467"/>
        <v>8</v>
      </c>
      <c r="BHS54">
        <f t="shared" si="467"/>
        <v>8</v>
      </c>
      <c r="BHT54">
        <f t="shared" si="467"/>
        <v>8</v>
      </c>
      <c r="BHU54">
        <f t="shared" si="467"/>
        <v>8</v>
      </c>
      <c r="BHV54">
        <f t="shared" si="467"/>
        <v>8</v>
      </c>
      <c r="BHW54">
        <f t="shared" si="467"/>
        <v>9</v>
      </c>
      <c r="BHX54">
        <f t="shared" si="467"/>
        <v>9</v>
      </c>
      <c r="BHY54">
        <f t="shared" si="467"/>
        <v>9</v>
      </c>
      <c r="BHZ54">
        <f t="shared" si="467"/>
        <v>9</v>
      </c>
      <c r="BIA54">
        <f t="shared" si="467"/>
        <v>9</v>
      </c>
      <c r="BIB54">
        <f t="shared" si="467"/>
        <v>9</v>
      </c>
      <c r="BIC54">
        <f t="shared" si="467"/>
        <v>9</v>
      </c>
      <c r="BID54">
        <f t="shared" si="467"/>
        <v>9</v>
      </c>
      <c r="BIE54">
        <f t="shared" si="467"/>
        <v>9</v>
      </c>
      <c r="BIF54">
        <f t="shared" si="467"/>
        <v>9</v>
      </c>
      <c r="BIG54">
        <f t="shared" si="467"/>
        <v>9</v>
      </c>
      <c r="BIH54">
        <f t="shared" si="467"/>
        <v>9</v>
      </c>
      <c r="BII54">
        <f t="shared" si="467"/>
        <v>9</v>
      </c>
      <c r="BIJ54">
        <f t="shared" si="467"/>
        <v>9</v>
      </c>
      <c r="BIK54">
        <f t="shared" si="467"/>
        <v>9</v>
      </c>
      <c r="BIL54">
        <f t="shared" si="467"/>
        <v>9</v>
      </c>
      <c r="BIM54">
        <f t="shared" si="467"/>
        <v>9</v>
      </c>
      <c r="BIN54">
        <f t="shared" si="467"/>
        <v>9</v>
      </c>
      <c r="BIO54">
        <f t="shared" si="467"/>
        <v>9</v>
      </c>
      <c r="BIP54">
        <f t="shared" si="467"/>
        <v>9</v>
      </c>
      <c r="BIQ54">
        <f t="shared" ref="BIQ54:BLB54" si="468">$B54+IF(MOD(ROUND(BIQ$7,1),FCLK_Period)&gt;=(FCLK_Period/2),0,1)</f>
        <v>9</v>
      </c>
      <c r="BIR54">
        <f t="shared" si="468"/>
        <v>9</v>
      </c>
      <c r="BIS54">
        <f t="shared" si="468"/>
        <v>9</v>
      </c>
      <c r="BIT54">
        <f t="shared" si="468"/>
        <v>9</v>
      </c>
      <c r="BIU54">
        <f t="shared" si="468"/>
        <v>9</v>
      </c>
      <c r="BIV54">
        <f t="shared" si="468"/>
        <v>9</v>
      </c>
      <c r="BIW54">
        <f t="shared" si="468"/>
        <v>9</v>
      </c>
      <c r="BIX54">
        <f t="shared" si="468"/>
        <v>9</v>
      </c>
      <c r="BIY54">
        <f t="shared" si="468"/>
        <v>9</v>
      </c>
      <c r="BIZ54">
        <f t="shared" si="468"/>
        <v>9</v>
      </c>
      <c r="BJA54">
        <f t="shared" si="468"/>
        <v>9</v>
      </c>
      <c r="BJB54">
        <f t="shared" si="468"/>
        <v>9</v>
      </c>
      <c r="BJC54">
        <f t="shared" si="468"/>
        <v>9</v>
      </c>
      <c r="BJD54">
        <f t="shared" si="468"/>
        <v>9</v>
      </c>
      <c r="BJE54">
        <f t="shared" si="468"/>
        <v>9</v>
      </c>
      <c r="BJF54">
        <f t="shared" si="468"/>
        <v>9</v>
      </c>
      <c r="BJG54">
        <f t="shared" si="468"/>
        <v>9</v>
      </c>
      <c r="BJH54">
        <f t="shared" si="468"/>
        <v>9</v>
      </c>
      <c r="BJI54">
        <f t="shared" si="468"/>
        <v>8</v>
      </c>
      <c r="BJJ54">
        <f t="shared" si="468"/>
        <v>8</v>
      </c>
      <c r="BJK54">
        <f t="shared" si="468"/>
        <v>8</v>
      </c>
      <c r="BJL54">
        <f t="shared" si="468"/>
        <v>8</v>
      </c>
      <c r="BJM54">
        <f t="shared" si="468"/>
        <v>8</v>
      </c>
      <c r="BJN54">
        <f t="shared" si="468"/>
        <v>8</v>
      </c>
      <c r="BJO54">
        <f t="shared" si="468"/>
        <v>8</v>
      </c>
      <c r="BJP54">
        <f t="shared" si="468"/>
        <v>8</v>
      </c>
      <c r="BJQ54">
        <f t="shared" si="468"/>
        <v>8</v>
      </c>
      <c r="BJR54">
        <f t="shared" si="468"/>
        <v>8</v>
      </c>
      <c r="BJS54">
        <f t="shared" si="468"/>
        <v>8</v>
      </c>
      <c r="BJT54">
        <f t="shared" si="468"/>
        <v>8</v>
      </c>
      <c r="BJU54">
        <f t="shared" si="468"/>
        <v>8</v>
      </c>
      <c r="BJV54">
        <f t="shared" si="468"/>
        <v>8</v>
      </c>
      <c r="BJW54">
        <f t="shared" si="468"/>
        <v>8</v>
      </c>
      <c r="BJX54">
        <f t="shared" si="468"/>
        <v>8</v>
      </c>
      <c r="BJY54">
        <f t="shared" si="468"/>
        <v>8</v>
      </c>
      <c r="BJZ54">
        <f t="shared" si="468"/>
        <v>8</v>
      </c>
      <c r="BKA54">
        <f t="shared" si="468"/>
        <v>8</v>
      </c>
      <c r="BKB54">
        <f t="shared" si="468"/>
        <v>8</v>
      </c>
      <c r="BKC54">
        <f t="shared" si="468"/>
        <v>8</v>
      </c>
      <c r="BKD54">
        <f t="shared" si="468"/>
        <v>8</v>
      </c>
      <c r="BKE54">
        <f t="shared" si="468"/>
        <v>8</v>
      </c>
      <c r="BKF54">
        <f t="shared" si="468"/>
        <v>8</v>
      </c>
      <c r="BKG54">
        <f t="shared" si="468"/>
        <v>8</v>
      </c>
      <c r="BKH54">
        <f t="shared" si="468"/>
        <v>8</v>
      </c>
      <c r="BKI54">
        <f t="shared" si="468"/>
        <v>8</v>
      </c>
      <c r="BKJ54">
        <f t="shared" si="468"/>
        <v>8</v>
      </c>
      <c r="BKK54">
        <f t="shared" si="468"/>
        <v>8</v>
      </c>
      <c r="BKL54">
        <f t="shared" si="468"/>
        <v>8</v>
      </c>
      <c r="BKM54">
        <f t="shared" si="468"/>
        <v>8</v>
      </c>
      <c r="BKN54">
        <f t="shared" si="468"/>
        <v>8</v>
      </c>
      <c r="BKO54">
        <f t="shared" si="468"/>
        <v>8</v>
      </c>
      <c r="BKP54">
        <f t="shared" si="468"/>
        <v>8</v>
      </c>
      <c r="BKQ54">
        <f t="shared" si="468"/>
        <v>8</v>
      </c>
      <c r="BKR54">
        <f t="shared" si="468"/>
        <v>8</v>
      </c>
      <c r="BKS54">
        <f t="shared" si="468"/>
        <v>8</v>
      </c>
      <c r="BKT54">
        <f t="shared" si="468"/>
        <v>8</v>
      </c>
      <c r="BKU54">
        <f t="shared" si="468"/>
        <v>9</v>
      </c>
      <c r="BKV54">
        <f t="shared" si="468"/>
        <v>9</v>
      </c>
      <c r="BKW54">
        <f t="shared" si="468"/>
        <v>9</v>
      </c>
      <c r="BKX54">
        <f t="shared" si="468"/>
        <v>9</v>
      </c>
      <c r="BKY54">
        <f t="shared" si="468"/>
        <v>9</v>
      </c>
      <c r="BKZ54">
        <f t="shared" si="468"/>
        <v>9</v>
      </c>
      <c r="BLA54">
        <f t="shared" si="468"/>
        <v>9</v>
      </c>
      <c r="BLB54">
        <f t="shared" si="468"/>
        <v>9</v>
      </c>
      <c r="BLC54">
        <f t="shared" ref="BLC54:BNN54" si="469">$B54+IF(MOD(ROUND(BLC$7,1),FCLK_Period)&gt;=(FCLK_Period/2),0,1)</f>
        <v>9</v>
      </c>
      <c r="BLD54">
        <f t="shared" si="469"/>
        <v>9</v>
      </c>
      <c r="BLE54">
        <f t="shared" si="469"/>
        <v>9</v>
      </c>
      <c r="BLF54">
        <f t="shared" si="469"/>
        <v>9</v>
      </c>
      <c r="BLG54">
        <f t="shared" si="469"/>
        <v>9</v>
      </c>
      <c r="BLH54">
        <f t="shared" si="469"/>
        <v>9</v>
      </c>
      <c r="BLI54">
        <f t="shared" si="469"/>
        <v>9</v>
      </c>
      <c r="BLJ54">
        <f t="shared" si="469"/>
        <v>9</v>
      </c>
      <c r="BLK54">
        <f t="shared" si="469"/>
        <v>9</v>
      </c>
      <c r="BLL54">
        <f t="shared" si="469"/>
        <v>9</v>
      </c>
      <c r="BLM54">
        <f t="shared" si="469"/>
        <v>9</v>
      </c>
      <c r="BLN54">
        <f t="shared" si="469"/>
        <v>9</v>
      </c>
      <c r="BLO54">
        <f t="shared" si="469"/>
        <v>9</v>
      </c>
      <c r="BLP54">
        <f t="shared" si="469"/>
        <v>9</v>
      </c>
      <c r="BLQ54">
        <f t="shared" si="469"/>
        <v>9</v>
      </c>
      <c r="BLR54">
        <f t="shared" si="469"/>
        <v>9</v>
      </c>
      <c r="BLS54">
        <f t="shared" si="469"/>
        <v>9</v>
      </c>
      <c r="BLT54">
        <f t="shared" si="469"/>
        <v>9</v>
      </c>
      <c r="BLU54">
        <f t="shared" si="469"/>
        <v>9</v>
      </c>
      <c r="BLV54">
        <f t="shared" si="469"/>
        <v>9</v>
      </c>
      <c r="BLW54">
        <f t="shared" si="469"/>
        <v>9</v>
      </c>
      <c r="BLX54">
        <f t="shared" si="469"/>
        <v>9</v>
      </c>
      <c r="BLY54">
        <f t="shared" si="469"/>
        <v>9</v>
      </c>
      <c r="BLZ54">
        <f t="shared" si="469"/>
        <v>9</v>
      </c>
      <c r="BMA54">
        <f t="shared" si="469"/>
        <v>9</v>
      </c>
      <c r="BMB54">
        <f t="shared" si="469"/>
        <v>9</v>
      </c>
      <c r="BMC54">
        <f t="shared" si="469"/>
        <v>9</v>
      </c>
      <c r="BMD54">
        <f t="shared" si="469"/>
        <v>9</v>
      </c>
      <c r="BME54">
        <f t="shared" si="469"/>
        <v>9</v>
      </c>
      <c r="BMF54">
        <f t="shared" si="469"/>
        <v>8</v>
      </c>
      <c r="BMG54">
        <f t="shared" si="469"/>
        <v>8</v>
      </c>
      <c r="BMH54">
        <f t="shared" si="469"/>
        <v>8</v>
      </c>
      <c r="BMI54">
        <f t="shared" si="469"/>
        <v>8</v>
      </c>
      <c r="BMJ54">
        <f t="shared" si="469"/>
        <v>8</v>
      </c>
      <c r="BMK54">
        <f t="shared" si="469"/>
        <v>8</v>
      </c>
      <c r="BML54">
        <f t="shared" si="469"/>
        <v>8</v>
      </c>
      <c r="BMM54">
        <f t="shared" si="469"/>
        <v>8</v>
      </c>
      <c r="BMN54">
        <f t="shared" si="469"/>
        <v>8</v>
      </c>
      <c r="BMO54">
        <f t="shared" si="469"/>
        <v>8</v>
      </c>
      <c r="BMP54">
        <f t="shared" si="469"/>
        <v>8</v>
      </c>
      <c r="BMQ54">
        <f t="shared" si="469"/>
        <v>8</v>
      </c>
      <c r="BMR54">
        <f t="shared" si="469"/>
        <v>8</v>
      </c>
      <c r="BMS54">
        <f t="shared" si="469"/>
        <v>8</v>
      </c>
      <c r="BMT54">
        <f t="shared" si="469"/>
        <v>8</v>
      </c>
      <c r="BMU54">
        <f t="shared" si="469"/>
        <v>8</v>
      </c>
      <c r="BMV54">
        <f t="shared" si="469"/>
        <v>8</v>
      </c>
      <c r="BMW54">
        <f t="shared" si="469"/>
        <v>8</v>
      </c>
      <c r="BMX54">
        <f t="shared" si="469"/>
        <v>8</v>
      </c>
      <c r="BMY54">
        <f t="shared" si="469"/>
        <v>8</v>
      </c>
      <c r="BMZ54">
        <f t="shared" si="469"/>
        <v>8</v>
      </c>
      <c r="BNA54">
        <f t="shared" si="469"/>
        <v>8</v>
      </c>
      <c r="BNB54">
        <f t="shared" si="469"/>
        <v>8</v>
      </c>
      <c r="BNC54">
        <f t="shared" si="469"/>
        <v>8</v>
      </c>
      <c r="BND54">
        <f t="shared" si="469"/>
        <v>8</v>
      </c>
      <c r="BNE54">
        <f t="shared" si="469"/>
        <v>8</v>
      </c>
      <c r="BNF54">
        <f t="shared" si="469"/>
        <v>8</v>
      </c>
      <c r="BNG54">
        <f t="shared" si="469"/>
        <v>8</v>
      </c>
      <c r="BNH54">
        <f t="shared" si="469"/>
        <v>8</v>
      </c>
      <c r="BNI54">
        <f t="shared" si="469"/>
        <v>8</v>
      </c>
      <c r="BNJ54">
        <f t="shared" si="469"/>
        <v>8</v>
      </c>
      <c r="BNK54">
        <f t="shared" si="469"/>
        <v>8</v>
      </c>
      <c r="BNL54">
        <f t="shared" si="469"/>
        <v>8</v>
      </c>
      <c r="BNM54">
        <f t="shared" si="469"/>
        <v>8</v>
      </c>
      <c r="BNN54">
        <f t="shared" si="469"/>
        <v>8</v>
      </c>
      <c r="BNO54">
        <f t="shared" ref="BNO54:BPZ54" si="470">$B54+IF(MOD(ROUND(BNO$7,1),FCLK_Period)&gt;=(FCLK_Period/2),0,1)</f>
        <v>8</v>
      </c>
      <c r="BNP54">
        <f t="shared" si="470"/>
        <v>8</v>
      </c>
      <c r="BNQ54">
        <f t="shared" si="470"/>
        <v>8</v>
      </c>
      <c r="BNR54">
        <f t="shared" si="470"/>
        <v>9</v>
      </c>
      <c r="BNS54">
        <f t="shared" si="470"/>
        <v>9</v>
      </c>
      <c r="BNT54">
        <f t="shared" si="470"/>
        <v>9</v>
      </c>
      <c r="BNU54">
        <f t="shared" si="470"/>
        <v>9</v>
      </c>
      <c r="BNV54">
        <f t="shared" si="470"/>
        <v>9</v>
      </c>
      <c r="BNW54">
        <f t="shared" si="470"/>
        <v>9</v>
      </c>
      <c r="BNX54">
        <f t="shared" si="470"/>
        <v>9</v>
      </c>
      <c r="BNY54">
        <f t="shared" si="470"/>
        <v>9</v>
      </c>
      <c r="BNZ54">
        <f t="shared" si="470"/>
        <v>9</v>
      </c>
      <c r="BOA54">
        <f t="shared" si="470"/>
        <v>9</v>
      </c>
      <c r="BOB54">
        <f t="shared" si="470"/>
        <v>9</v>
      </c>
      <c r="BOC54">
        <f t="shared" si="470"/>
        <v>9</v>
      </c>
      <c r="BOD54">
        <f t="shared" si="470"/>
        <v>9</v>
      </c>
      <c r="BOE54">
        <f t="shared" si="470"/>
        <v>9</v>
      </c>
      <c r="BOF54">
        <f t="shared" si="470"/>
        <v>9</v>
      </c>
      <c r="BOG54">
        <f t="shared" si="470"/>
        <v>9</v>
      </c>
      <c r="BOH54">
        <f t="shared" si="470"/>
        <v>9</v>
      </c>
      <c r="BOI54">
        <f t="shared" si="470"/>
        <v>9</v>
      </c>
      <c r="BOJ54">
        <f t="shared" si="470"/>
        <v>9</v>
      </c>
      <c r="BOK54">
        <f t="shared" si="470"/>
        <v>9</v>
      </c>
      <c r="BOL54">
        <f t="shared" si="470"/>
        <v>9</v>
      </c>
      <c r="BOM54">
        <f t="shared" si="470"/>
        <v>9</v>
      </c>
      <c r="BON54">
        <f t="shared" si="470"/>
        <v>9</v>
      </c>
      <c r="BOO54">
        <f t="shared" si="470"/>
        <v>9</v>
      </c>
      <c r="BOP54">
        <f t="shared" si="470"/>
        <v>9</v>
      </c>
      <c r="BOQ54">
        <f t="shared" si="470"/>
        <v>9</v>
      </c>
      <c r="BOR54">
        <f t="shared" si="470"/>
        <v>9</v>
      </c>
      <c r="BOS54">
        <f t="shared" si="470"/>
        <v>9</v>
      </c>
      <c r="BOT54">
        <f t="shared" si="470"/>
        <v>9</v>
      </c>
      <c r="BOU54">
        <f t="shared" si="470"/>
        <v>9</v>
      </c>
      <c r="BOV54">
        <f t="shared" si="470"/>
        <v>9</v>
      </c>
      <c r="BOW54">
        <f t="shared" si="470"/>
        <v>9</v>
      </c>
      <c r="BOX54">
        <f t="shared" si="470"/>
        <v>9</v>
      </c>
      <c r="BOY54">
        <f t="shared" si="470"/>
        <v>9</v>
      </c>
      <c r="BOZ54">
        <f t="shared" si="470"/>
        <v>9</v>
      </c>
      <c r="BPA54">
        <f t="shared" si="470"/>
        <v>9</v>
      </c>
      <c r="BPB54">
        <f t="shared" si="470"/>
        <v>9</v>
      </c>
      <c r="BPC54">
        <f t="shared" si="470"/>
        <v>8</v>
      </c>
      <c r="BPD54">
        <f t="shared" si="470"/>
        <v>8</v>
      </c>
      <c r="BPE54">
        <f t="shared" si="470"/>
        <v>8</v>
      </c>
      <c r="BPF54">
        <f t="shared" si="470"/>
        <v>8</v>
      </c>
      <c r="BPG54">
        <f t="shared" si="470"/>
        <v>8</v>
      </c>
      <c r="BPH54">
        <f t="shared" si="470"/>
        <v>8</v>
      </c>
      <c r="BPI54">
        <f t="shared" si="470"/>
        <v>8</v>
      </c>
      <c r="BPJ54">
        <f t="shared" si="470"/>
        <v>8</v>
      </c>
      <c r="BPK54">
        <f t="shared" si="470"/>
        <v>8</v>
      </c>
      <c r="BPL54">
        <f t="shared" si="470"/>
        <v>8</v>
      </c>
      <c r="BPM54">
        <f t="shared" si="470"/>
        <v>8</v>
      </c>
      <c r="BPN54">
        <f t="shared" si="470"/>
        <v>8</v>
      </c>
      <c r="BPO54">
        <f t="shared" si="470"/>
        <v>8</v>
      </c>
      <c r="BPP54">
        <f t="shared" si="470"/>
        <v>8</v>
      </c>
      <c r="BPQ54">
        <f t="shared" si="470"/>
        <v>8</v>
      </c>
      <c r="BPR54">
        <f t="shared" si="470"/>
        <v>8</v>
      </c>
      <c r="BPS54">
        <f t="shared" si="470"/>
        <v>8</v>
      </c>
      <c r="BPT54">
        <f t="shared" si="470"/>
        <v>8</v>
      </c>
      <c r="BPU54">
        <f t="shared" si="470"/>
        <v>8</v>
      </c>
      <c r="BPV54">
        <f t="shared" si="470"/>
        <v>8</v>
      </c>
      <c r="BPW54">
        <f t="shared" si="470"/>
        <v>8</v>
      </c>
      <c r="BPX54">
        <f t="shared" si="470"/>
        <v>8</v>
      </c>
      <c r="BPY54">
        <f t="shared" si="470"/>
        <v>8</v>
      </c>
      <c r="BPZ54">
        <f t="shared" si="470"/>
        <v>8</v>
      </c>
      <c r="BQA54">
        <f t="shared" ref="BQA54:BSL54" si="471">$B54+IF(MOD(ROUND(BQA$7,1),FCLK_Period)&gt;=(FCLK_Period/2),0,1)</f>
        <v>8</v>
      </c>
      <c r="BQB54">
        <f t="shared" si="471"/>
        <v>8</v>
      </c>
      <c r="BQC54">
        <f t="shared" si="471"/>
        <v>8</v>
      </c>
      <c r="BQD54">
        <f t="shared" si="471"/>
        <v>8</v>
      </c>
      <c r="BQE54">
        <f t="shared" si="471"/>
        <v>8</v>
      </c>
      <c r="BQF54">
        <f t="shared" si="471"/>
        <v>8</v>
      </c>
      <c r="BQG54">
        <f t="shared" si="471"/>
        <v>8</v>
      </c>
      <c r="BQH54">
        <f t="shared" si="471"/>
        <v>8</v>
      </c>
      <c r="BQI54">
        <f t="shared" si="471"/>
        <v>8</v>
      </c>
      <c r="BQJ54">
        <f t="shared" si="471"/>
        <v>8</v>
      </c>
      <c r="BQK54">
        <f t="shared" si="471"/>
        <v>8</v>
      </c>
      <c r="BQL54">
        <f t="shared" si="471"/>
        <v>8</v>
      </c>
      <c r="BQM54">
        <f t="shared" si="471"/>
        <v>8</v>
      </c>
      <c r="BQN54">
        <f t="shared" si="471"/>
        <v>8</v>
      </c>
      <c r="BQO54">
        <f t="shared" si="471"/>
        <v>9</v>
      </c>
      <c r="BQP54">
        <f t="shared" si="471"/>
        <v>9</v>
      </c>
      <c r="BQQ54">
        <f t="shared" si="471"/>
        <v>9</v>
      </c>
      <c r="BQR54">
        <f t="shared" si="471"/>
        <v>9</v>
      </c>
      <c r="BQS54">
        <f t="shared" si="471"/>
        <v>9</v>
      </c>
      <c r="BQT54">
        <f t="shared" si="471"/>
        <v>9</v>
      </c>
      <c r="BQU54">
        <f t="shared" si="471"/>
        <v>9</v>
      </c>
      <c r="BQV54">
        <f t="shared" si="471"/>
        <v>9</v>
      </c>
      <c r="BQW54">
        <f t="shared" si="471"/>
        <v>9</v>
      </c>
      <c r="BQX54">
        <f t="shared" si="471"/>
        <v>9</v>
      </c>
      <c r="BQY54">
        <f t="shared" si="471"/>
        <v>9</v>
      </c>
      <c r="BQZ54">
        <f t="shared" si="471"/>
        <v>9</v>
      </c>
      <c r="BRA54">
        <f t="shared" si="471"/>
        <v>9</v>
      </c>
      <c r="BRB54">
        <f t="shared" si="471"/>
        <v>9</v>
      </c>
      <c r="BRC54">
        <f t="shared" si="471"/>
        <v>9</v>
      </c>
      <c r="BRD54">
        <f t="shared" si="471"/>
        <v>9</v>
      </c>
      <c r="BRE54">
        <f t="shared" si="471"/>
        <v>9</v>
      </c>
      <c r="BRF54">
        <f t="shared" si="471"/>
        <v>9</v>
      </c>
      <c r="BRG54">
        <f t="shared" si="471"/>
        <v>9</v>
      </c>
      <c r="BRH54">
        <f t="shared" si="471"/>
        <v>9</v>
      </c>
      <c r="BRI54">
        <f t="shared" si="471"/>
        <v>9</v>
      </c>
      <c r="BRJ54">
        <f t="shared" si="471"/>
        <v>9</v>
      </c>
      <c r="BRK54">
        <f t="shared" si="471"/>
        <v>9</v>
      </c>
      <c r="BRL54">
        <f t="shared" si="471"/>
        <v>9</v>
      </c>
      <c r="BRM54">
        <f t="shared" si="471"/>
        <v>9</v>
      </c>
      <c r="BRN54">
        <f t="shared" si="471"/>
        <v>9</v>
      </c>
      <c r="BRO54">
        <f t="shared" si="471"/>
        <v>9</v>
      </c>
      <c r="BRP54">
        <f t="shared" si="471"/>
        <v>9</v>
      </c>
      <c r="BRQ54">
        <f t="shared" si="471"/>
        <v>9</v>
      </c>
      <c r="BRR54">
        <f t="shared" si="471"/>
        <v>9</v>
      </c>
      <c r="BRS54">
        <f t="shared" si="471"/>
        <v>9</v>
      </c>
      <c r="BRT54">
        <f t="shared" si="471"/>
        <v>9</v>
      </c>
      <c r="BRU54">
        <f t="shared" si="471"/>
        <v>9</v>
      </c>
      <c r="BRV54">
        <f t="shared" si="471"/>
        <v>9</v>
      </c>
      <c r="BRW54">
        <f t="shared" si="471"/>
        <v>9</v>
      </c>
      <c r="BRX54">
        <f t="shared" si="471"/>
        <v>9</v>
      </c>
      <c r="BRY54">
        <f t="shared" si="471"/>
        <v>9</v>
      </c>
      <c r="BRZ54">
        <f t="shared" si="471"/>
        <v>9</v>
      </c>
      <c r="BSA54">
        <f t="shared" si="471"/>
        <v>8</v>
      </c>
      <c r="BSB54">
        <f t="shared" si="471"/>
        <v>8</v>
      </c>
      <c r="BSC54">
        <f t="shared" si="471"/>
        <v>8</v>
      </c>
      <c r="BSD54">
        <f t="shared" si="471"/>
        <v>8</v>
      </c>
      <c r="BSE54">
        <f t="shared" si="471"/>
        <v>8</v>
      </c>
      <c r="BSF54">
        <f t="shared" si="471"/>
        <v>8</v>
      </c>
      <c r="BSG54">
        <f t="shared" si="471"/>
        <v>8</v>
      </c>
      <c r="BSH54">
        <f t="shared" si="471"/>
        <v>8</v>
      </c>
      <c r="BSI54">
        <f t="shared" si="471"/>
        <v>8</v>
      </c>
      <c r="BSJ54">
        <f t="shared" si="471"/>
        <v>8</v>
      </c>
      <c r="BSK54">
        <f t="shared" si="471"/>
        <v>8</v>
      </c>
      <c r="BSL54">
        <f t="shared" si="471"/>
        <v>8</v>
      </c>
      <c r="BSM54">
        <f t="shared" ref="BSM54:BUX54" si="472">$B54+IF(MOD(ROUND(BSM$7,1),FCLK_Period)&gt;=(FCLK_Period/2),0,1)</f>
        <v>8</v>
      </c>
      <c r="BSN54">
        <f t="shared" si="472"/>
        <v>8</v>
      </c>
      <c r="BSO54">
        <f t="shared" si="472"/>
        <v>8</v>
      </c>
      <c r="BSP54">
        <f t="shared" si="472"/>
        <v>8</v>
      </c>
      <c r="BSQ54">
        <f t="shared" si="472"/>
        <v>8</v>
      </c>
      <c r="BSR54">
        <f t="shared" si="472"/>
        <v>8</v>
      </c>
      <c r="BSS54">
        <f t="shared" si="472"/>
        <v>8</v>
      </c>
      <c r="BST54">
        <f t="shared" si="472"/>
        <v>8</v>
      </c>
      <c r="BSU54">
        <f t="shared" si="472"/>
        <v>8</v>
      </c>
      <c r="BSV54">
        <f t="shared" si="472"/>
        <v>8</v>
      </c>
      <c r="BSW54">
        <f t="shared" si="472"/>
        <v>8</v>
      </c>
      <c r="BSX54">
        <f t="shared" si="472"/>
        <v>8</v>
      </c>
      <c r="BSY54">
        <f t="shared" si="472"/>
        <v>8</v>
      </c>
      <c r="BSZ54">
        <f t="shared" si="472"/>
        <v>8</v>
      </c>
      <c r="BTA54">
        <f t="shared" si="472"/>
        <v>8</v>
      </c>
      <c r="BTB54">
        <f t="shared" si="472"/>
        <v>8</v>
      </c>
      <c r="BTC54">
        <f t="shared" si="472"/>
        <v>8</v>
      </c>
      <c r="BTD54">
        <f t="shared" si="472"/>
        <v>8</v>
      </c>
      <c r="BTE54">
        <f t="shared" si="472"/>
        <v>8</v>
      </c>
      <c r="BTF54">
        <f t="shared" si="472"/>
        <v>8</v>
      </c>
      <c r="BTG54">
        <f t="shared" si="472"/>
        <v>8</v>
      </c>
      <c r="BTH54">
        <f t="shared" si="472"/>
        <v>8</v>
      </c>
      <c r="BTI54">
        <f t="shared" si="472"/>
        <v>8</v>
      </c>
      <c r="BTJ54">
        <f t="shared" si="472"/>
        <v>8</v>
      </c>
      <c r="BTK54">
        <f t="shared" si="472"/>
        <v>8</v>
      </c>
      <c r="BTL54">
        <f t="shared" si="472"/>
        <v>9</v>
      </c>
      <c r="BTM54">
        <f t="shared" si="472"/>
        <v>9</v>
      </c>
      <c r="BTN54">
        <f t="shared" si="472"/>
        <v>9</v>
      </c>
      <c r="BTO54">
        <f t="shared" si="472"/>
        <v>9</v>
      </c>
      <c r="BTP54">
        <f t="shared" si="472"/>
        <v>9</v>
      </c>
      <c r="BTQ54">
        <f t="shared" si="472"/>
        <v>9</v>
      </c>
      <c r="BTR54">
        <f t="shared" si="472"/>
        <v>9</v>
      </c>
      <c r="BTS54">
        <f t="shared" si="472"/>
        <v>9</v>
      </c>
      <c r="BTT54">
        <f t="shared" si="472"/>
        <v>9</v>
      </c>
      <c r="BTU54">
        <f t="shared" si="472"/>
        <v>9</v>
      </c>
      <c r="BTV54">
        <f t="shared" si="472"/>
        <v>9</v>
      </c>
      <c r="BTW54">
        <f t="shared" si="472"/>
        <v>9</v>
      </c>
      <c r="BTX54">
        <f t="shared" si="472"/>
        <v>9</v>
      </c>
      <c r="BTY54">
        <f t="shared" si="472"/>
        <v>9</v>
      </c>
      <c r="BTZ54">
        <f t="shared" si="472"/>
        <v>9</v>
      </c>
      <c r="BUA54">
        <f t="shared" si="472"/>
        <v>9</v>
      </c>
      <c r="BUB54">
        <f t="shared" si="472"/>
        <v>9</v>
      </c>
      <c r="BUC54">
        <f t="shared" si="472"/>
        <v>9</v>
      </c>
      <c r="BUD54">
        <f t="shared" si="472"/>
        <v>9</v>
      </c>
      <c r="BUE54">
        <f t="shared" si="472"/>
        <v>9</v>
      </c>
      <c r="BUF54">
        <f t="shared" si="472"/>
        <v>9</v>
      </c>
      <c r="BUG54">
        <f t="shared" si="472"/>
        <v>9</v>
      </c>
      <c r="BUH54">
        <f t="shared" si="472"/>
        <v>9</v>
      </c>
      <c r="BUI54">
        <f t="shared" si="472"/>
        <v>9</v>
      </c>
      <c r="BUJ54">
        <f t="shared" si="472"/>
        <v>9</v>
      </c>
      <c r="BUK54">
        <f t="shared" si="472"/>
        <v>9</v>
      </c>
      <c r="BUL54">
        <f t="shared" si="472"/>
        <v>9</v>
      </c>
      <c r="BUM54">
        <f t="shared" si="472"/>
        <v>9</v>
      </c>
      <c r="BUN54">
        <f t="shared" si="472"/>
        <v>9</v>
      </c>
      <c r="BUO54">
        <f t="shared" si="472"/>
        <v>9</v>
      </c>
      <c r="BUP54">
        <f t="shared" si="472"/>
        <v>9</v>
      </c>
      <c r="BUQ54">
        <f t="shared" si="472"/>
        <v>9</v>
      </c>
      <c r="BUR54">
        <f t="shared" si="472"/>
        <v>9</v>
      </c>
      <c r="BUS54">
        <f t="shared" si="472"/>
        <v>9</v>
      </c>
      <c r="BUT54">
        <f t="shared" si="472"/>
        <v>9</v>
      </c>
      <c r="BUU54">
        <f t="shared" si="472"/>
        <v>9</v>
      </c>
      <c r="BUV54">
        <f t="shared" si="472"/>
        <v>9</v>
      </c>
      <c r="BUW54">
        <f t="shared" si="472"/>
        <v>9</v>
      </c>
      <c r="BUX54">
        <f t="shared" si="472"/>
        <v>8</v>
      </c>
      <c r="BUY54">
        <f t="shared" ref="BUY54:BXJ54" si="473">$B54+IF(MOD(ROUND(BUY$7,1),FCLK_Period)&gt;=(FCLK_Period/2),0,1)</f>
        <v>8</v>
      </c>
      <c r="BUZ54">
        <f t="shared" si="473"/>
        <v>8</v>
      </c>
      <c r="BVA54">
        <f t="shared" si="473"/>
        <v>8</v>
      </c>
      <c r="BVB54">
        <f t="shared" si="473"/>
        <v>8</v>
      </c>
      <c r="BVC54">
        <f t="shared" si="473"/>
        <v>8</v>
      </c>
      <c r="BVD54">
        <f t="shared" si="473"/>
        <v>8</v>
      </c>
      <c r="BVE54">
        <f t="shared" si="473"/>
        <v>8</v>
      </c>
      <c r="BVF54">
        <f t="shared" si="473"/>
        <v>8</v>
      </c>
      <c r="BVG54">
        <f t="shared" si="473"/>
        <v>8</v>
      </c>
      <c r="BVH54">
        <f t="shared" si="473"/>
        <v>8</v>
      </c>
      <c r="BVI54">
        <f t="shared" si="473"/>
        <v>8</v>
      </c>
      <c r="BVJ54">
        <f t="shared" si="473"/>
        <v>8</v>
      </c>
      <c r="BVK54">
        <f t="shared" si="473"/>
        <v>8</v>
      </c>
      <c r="BVL54">
        <f t="shared" si="473"/>
        <v>8</v>
      </c>
      <c r="BVM54">
        <f t="shared" si="473"/>
        <v>8</v>
      </c>
      <c r="BVN54">
        <f t="shared" si="473"/>
        <v>8</v>
      </c>
      <c r="BVO54">
        <f t="shared" si="473"/>
        <v>8</v>
      </c>
      <c r="BVP54">
        <f t="shared" si="473"/>
        <v>8</v>
      </c>
      <c r="BVQ54">
        <f t="shared" si="473"/>
        <v>8</v>
      </c>
      <c r="BVR54">
        <f t="shared" si="473"/>
        <v>8</v>
      </c>
      <c r="BVS54">
        <f t="shared" si="473"/>
        <v>8</v>
      </c>
      <c r="BVT54">
        <f t="shared" si="473"/>
        <v>8</v>
      </c>
      <c r="BVU54">
        <f t="shared" si="473"/>
        <v>8</v>
      </c>
      <c r="BVV54">
        <f t="shared" si="473"/>
        <v>8</v>
      </c>
      <c r="BVW54">
        <f t="shared" si="473"/>
        <v>8</v>
      </c>
      <c r="BVX54">
        <f t="shared" si="473"/>
        <v>8</v>
      </c>
      <c r="BVY54">
        <f t="shared" si="473"/>
        <v>8</v>
      </c>
      <c r="BVZ54">
        <f t="shared" si="473"/>
        <v>8</v>
      </c>
      <c r="BWA54">
        <f t="shared" si="473"/>
        <v>8</v>
      </c>
      <c r="BWB54">
        <f t="shared" si="473"/>
        <v>8</v>
      </c>
      <c r="BWC54">
        <f t="shared" si="473"/>
        <v>8</v>
      </c>
      <c r="BWD54">
        <f t="shared" si="473"/>
        <v>8</v>
      </c>
      <c r="BWE54">
        <f t="shared" si="473"/>
        <v>8</v>
      </c>
      <c r="BWF54">
        <f t="shared" si="473"/>
        <v>8</v>
      </c>
      <c r="BWG54">
        <f t="shared" si="473"/>
        <v>8</v>
      </c>
      <c r="BWH54">
        <f t="shared" si="473"/>
        <v>8</v>
      </c>
      <c r="BWI54">
        <f t="shared" si="473"/>
        <v>9</v>
      </c>
      <c r="BWJ54">
        <f t="shared" si="473"/>
        <v>9</v>
      </c>
      <c r="BWK54">
        <f t="shared" si="473"/>
        <v>9</v>
      </c>
      <c r="BWL54">
        <f t="shared" si="473"/>
        <v>9</v>
      </c>
      <c r="BWM54">
        <f t="shared" si="473"/>
        <v>9</v>
      </c>
      <c r="BWN54">
        <f t="shared" si="473"/>
        <v>9</v>
      </c>
      <c r="BWO54">
        <f t="shared" si="473"/>
        <v>9</v>
      </c>
      <c r="BWP54">
        <f t="shared" si="473"/>
        <v>9</v>
      </c>
      <c r="BWQ54">
        <f t="shared" si="473"/>
        <v>9</v>
      </c>
      <c r="BWR54">
        <f t="shared" si="473"/>
        <v>9</v>
      </c>
      <c r="BWS54">
        <f t="shared" si="473"/>
        <v>9</v>
      </c>
      <c r="BWT54">
        <f t="shared" si="473"/>
        <v>9</v>
      </c>
      <c r="BWU54">
        <f t="shared" si="473"/>
        <v>9</v>
      </c>
      <c r="BWV54">
        <f t="shared" si="473"/>
        <v>9</v>
      </c>
      <c r="BWW54">
        <f t="shared" si="473"/>
        <v>9</v>
      </c>
      <c r="BWX54">
        <f t="shared" si="473"/>
        <v>9</v>
      </c>
      <c r="BWY54">
        <f t="shared" si="473"/>
        <v>9</v>
      </c>
      <c r="BWZ54">
        <f t="shared" si="473"/>
        <v>9</v>
      </c>
      <c r="BXA54">
        <f t="shared" si="473"/>
        <v>9</v>
      </c>
      <c r="BXB54">
        <f t="shared" si="473"/>
        <v>9</v>
      </c>
      <c r="BXC54">
        <f t="shared" si="473"/>
        <v>9</v>
      </c>
      <c r="BXD54">
        <f t="shared" si="473"/>
        <v>9</v>
      </c>
      <c r="BXE54">
        <f t="shared" si="473"/>
        <v>9</v>
      </c>
      <c r="BXF54">
        <f t="shared" si="473"/>
        <v>9</v>
      </c>
      <c r="BXG54">
        <f t="shared" si="473"/>
        <v>9</v>
      </c>
      <c r="BXH54">
        <f t="shared" si="473"/>
        <v>9</v>
      </c>
      <c r="BXI54">
        <f t="shared" si="473"/>
        <v>9</v>
      </c>
      <c r="BXJ54">
        <f t="shared" si="473"/>
        <v>9</v>
      </c>
      <c r="BXK54">
        <f t="shared" ref="BXK54:BZV54" si="474">$B54+IF(MOD(ROUND(BXK$7,1),FCLK_Period)&gt;=(FCLK_Period/2),0,1)</f>
        <v>9</v>
      </c>
      <c r="BXL54">
        <f t="shared" si="474"/>
        <v>9</v>
      </c>
      <c r="BXM54">
        <f t="shared" si="474"/>
        <v>9</v>
      </c>
      <c r="BXN54">
        <f t="shared" si="474"/>
        <v>9</v>
      </c>
      <c r="BXO54">
        <f t="shared" si="474"/>
        <v>9</v>
      </c>
      <c r="BXP54">
        <f t="shared" si="474"/>
        <v>9</v>
      </c>
      <c r="BXQ54">
        <f t="shared" si="474"/>
        <v>9</v>
      </c>
      <c r="BXR54">
        <f t="shared" si="474"/>
        <v>9</v>
      </c>
      <c r="BXS54">
        <f t="shared" si="474"/>
        <v>9</v>
      </c>
      <c r="BXT54">
        <f t="shared" si="474"/>
        <v>9</v>
      </c>
      <c r="BXU54">
        <f t="shared" si="474"/>
        <v>8</v>
      </c>
      <c r="BXV54">
        <f t="shared" si="474"/>
        <v>8</v>
      </c>
      <c r="BXW54">
        <f t="shared" si="474"/>
        <v>8</v>
      </c>
      <c r="BXX54">
        <f t="shared" si="474"/>
        <v>8</v>
      </c>
      <c r="BXY54">
        <f t="shared" si="474"/>
        <v>8</v>
      </c>
      <c r="BXZ54">
        <f t="shared" si="474"/>
        <v>8</v>
      </c>
      <c r="BYA54">
        <f t="shared" si="474"/>
        <v>8</v>
      </c>
      <c r="BYB54">
        <f t="shared" si="474"/>
        <v>8</v>
      </c>
      <c r="BYC54">
        <f t="shared" si="474"/>
        <v>8</v>
      </c>
      <c r="BYD54">
        <f t="shared" si="474"/>
        <v>8</v>
      </c>
      <c r="BYE54">
        <f t="shared" si="474"/>
        <v>8</v>
      </c>
      <c r="BYF54">
        <f t="shared" si="474"/>
        <v>8</v>
      </c>
      <c r="BYG54">
        <f t="shared" si="474"/>
        <v>8</v>
      </c>
      <c r="BYH54">
        <f t="shared" si="474"/>
        <v>8</v>
      </c>
      <c r="BYI54">
        <f t="shared" si="474"/>
        <v>8</v>
      </c>
      <c r="BYJ54">
        <f t="shared" si="474"/>
        <v>8</v>
      </c>
      <c r="BYK54">
        <f t="shared" si="474"/>
        <v>8</v>
      </c>
      <c r="BYL54">
        <f t="shared" si="474"/>
        <v>8</v>
      </c>
      <c r="BYM54">
        <f t="shared" si="474"/>
        <v>8</v>
      </c>
      <c r="BYN54">
        <f t="shared" si="474"/>
        <v>8</v>
      </c>
      <c r="BYO54">
        <f t="shared" si="474"/>
        <v>8</v>
      </c>
      <c r="BYP54">
        <f t="shared" si="474"/>
        <v>8</v>
      </c>
      <c r="BYQ54">
        <f t="shared" si="474"/>
        <v>8</v>
      </c>
      <c r="BYR54">
        <f t="shared" si="474"/>
        <v>8</v>
      </c>
      <c r="BYS54">
        <f t="shared" si="474"/>
        <v>8</v>
      </c>
      <c r="BYT54">
        <f t="shared" si="474"/>
        <v>8</v>
      </c>
      <c r="BYU54">
        <f t="shared" si="474"/>
        <v>8</v>
      </c>
      <c r="BYV54">
        <f t="shared" si="474"/>
        <v>8</v>
      </c>
      <c r="BYW54">
        <f t="shared" si="474"/>
        <v>8</v>
      </c>
      <c r="BYX54">
        <f t="shared" si="474"/>
        <v>8</v>
      </c>
      <c r="BYY54">
        <f t="shared" si="474"/>
        <v>8</v>
      </c>
      <c r="BYZ54">
        <f t="shared" si="474"/>
        <v>8</v>
      </c>
      <c r="BZA54">
        <f t="shared" si="474"/>
        <v>8</v>
      </c>
      <c r="BZB54">
        <f t="shared" si="474"/>
        <v>8</v>
      </c>
      <c r="BZC54">
        <f t="shared" si="474"/>
        <v>8</v>
      </c>
      <c r="BZD54">
        <f t="shared" si="474"/>
        <v>8</v>
      </c>
      <c r="BZE54">
        <f t="shared" si="474"/>
        <v>8</v>
      </c>
      <c r="BZF54">
        <f t="shared" si="474"/>
        <v>8</v>
      </c>
      <c r="BZG54">
        <f t="shared" si="474"/>
        <v>9</v>
      </c>
      <c r="BZH54">
        <f t="shared" si="474"/>
        <v>9</v>
      </c>
      <c r="BZI54">
        <f t="shared" si="474"/>
        <v>9</v>
      </c>
      <c r="BZJ54">
        <f t="shared" si="474"/>
        <v>9</v>
      </c>
      <c r="BZK54">
        <f t="shared" si="474"/>
        <v>9</v>
      </c>
      <c r="BZL54">
        <f t="shared" si="474"/>
        <v>9</v>
      </c>
      <c r="BZM54">
        <f t="shared" si="474"/>
        <v>9</v>
      </c>
      <c r="BZN54">
        <f t="shared" si="474"/>
        <v>9</v>
      </c>
      <c r="BZO54">
        <f t="shared" si="474"/>
        <v>9</v>
      </c>
      <c r="BZP54">
        <f t="shared" si="474"/>
        <v>9</v>
      </c>
      <c r="BZQ54">
        <f t="shared" si="474"/>
        <v>9</v>
      </c>
      <c r="BZR54">
        <f t="shared" si="474"/>
        <v>9</v>
      </c>
      <c r="BZS54">
        <f t="shared" si="474"/>
        <v>9</v>
      </c>
      <c r="BZT54">
        <f t="shared" si="474"/>
        <v>9</v>
      </c>
      <c r="BZU54">
        <f t="shared" si="474"/>
        <v>9</v>
      </c>
      <c r="BZV54">
        <f t="shared" si="474"/>
        <v>9</v>
      </c>
      <c r="BZW54">
        <f t="shared" ref="BZW54:CCH54" si="475">$B54+IF(MOD(ROUND(BZW$7,1),FCLK_Period)&gt;=(FCLK_Period/2),0,1)</f>
        <v>9</v>
      </c>
      <c r="BZX54">
        <f t="shared" si="475"/>
        <v>9</v>
      </c>
      <c r="BZY54">
        <f t="shared" si="475"/>
        <v>9</v>
      </c>
      <c r="BZZ54">
        <f t="shared" si="475"/>
        <v>9</v>
      </c>
      <c r="CAA54">
        <f t="shared" si="475"/>
        <v>9</v>
      </c>
      <c r="CAB54">
        <f t="shared" si="475"/>
        <v>9</v>
      </c>
      <c r="CAC54">
        <f t="shared" si="475"/>
        <v>9</v>
      </c>
      <c r="CAD54">
        <f t="shared" si="475"/>
        <v>9</v>
      </c>
      <c r="CAE54">
        <f t="shared" si="475"/>
        <v>9</v>
      </c>
      <c r="CAF54">
        <f t="shared" si="475"/>
        <v>9</v>
      </c>
      <c r="CAG54">
        <f t="shared" si="475"/>
        <v>9</v>
      </c>
      <c r="CAH54">
        <f t="shared" si="475"/>
        <v>9</v>
      </c>
      <c r="CAI54">
        <f t="shared" si="475"/>
        <v>9</v>
      </c>
      <c r="CAJ54">
        <f t="shared" si="475"/>
        <v>9</v>
      </c>
      <c r="CAK54">
        <f t="shared" si="475"/>
        <v>9</v>
      </c>
      <c r="CAL54">
        <f t="shared" si="475"/>
        <v>9</v>
      </c>
      <c r="CAM54">
        <f t="shared" si="475"/>
        <v>9</v>
      </c>
      <c r="CAN54">
        <f t="shared" si="475"/>
        <v>9</v>
      </c>
      <c r="CAO54">
        <f t="shared" si="475"/>
        <v>9</v>
      </c>
      <c r="CAP54">
        <f t="shared" si="475"/>
        <v>9</v>
      </c>
      <c r="CAQ54">
        <f t="shared" si="475"/>
        <v>9</v>
      </c>
      <c r="CAR54">
        <f t="shared" si="475"/>
        <v>8</v>
      </c>
      <c r="CAS54">
        <f t="shared" si="475"/>
        <v>8</v>
      </c>
      <c r="CAT54">
        <f t="shared" si="475"/>
        <v>8</v>
      </c>
      <c r="CAU54">
        <f t="shared" si="475"/>
        <v>8</v>
      </c>
      <c r="CAV54">
        <f t="shared" si="475"/>
        <v>8</v>
      </c>
      <c r="CAW54">
        <f t="shared" si="475"/>
        <v>8</v>
      </c>
      <c r="CAX54">
        <f t="shared" si="475"/>
        <v>8</v>
      </c>
      <c r="CAY54">
        <f t="shared" si="475"/>
        <v>8</v>
      </c>
      <c r="CAZ54">
        <f t="shared" si="475"/>
        <v>8</v>
      </c>
      <c r="CBA54">
        <f t="shared" si="475"/>
        <v>8</v>
      </c>
      <c r="CBB54">
        <f t="shared" si="475"/>
        <v>8</v>
      </c>
      <c r="CBC54">
        <f t="shared" si="475"/>
        <v>8</v>
      </c>
      <c r="CBD54">
        <f t="shared" si="475"/>
        <v>8</v>
      </c>
      <c r="CBE54">
        <f t="shared" si="475"/>
        <v>8</v>
      </c>
      <c r="CBF54">
        <f t="shared" si="475"/>
        <v>8</v>
      </c>
      <c r="CBG54">
        <f t="shared" si="475"/>
        <v>8</v>
      </c>
      <c r="CBH54">
        <f t="shared" si="475"/>
        <v>8</v>
      </c>
      <c r="CBI54">
        <f t="shared" si="475"/>
        <v>8</v>
      </c>
      <c r="CBJ54">
        <f t="shared" si="475"/>
        <v>8</v>
      </c>
      <c r="CBK54">
        <f t="shared" si="475"/>
        <v>8</v>
      </c>
      <c r="CBL54">
        <f t="shared" si="475"/>
        <v>8</v>
      </c>
      <c r="CBM54">
        <f t="shared" si="475"/>
        <v>8</v>
      </c>
      <c r="CBN54">
        <f t="shared" si="475"/>
        <v>8</v>
      </c>
      <c r="CBO54">
        <f t="shared" si="475"/>
        <v>8</v>
      </c>
      <c r="CBP54">
        <f t="shared" si="475"/>
        <v>8</v>
      </c>
      <c r="CBQ54">
        <f t="shared" si="475"/>
        <v>8</v>
      </c>
      <c r="CBR54">
        <f t="shared" si="475"/>
        <v>8</v>
      </c>
      <c r="CBS54">
        <f t="shared" si="475"/>
        <v>8</v>
      </c>
      <c r="CBT54">
        <f t="shared" si="475"/>
        <v>8</v>
      </c>
      <c r="CBU54">
        <f t="shared" si="475"/>
        <v>8</v>
      </c>
      <c r="CBV54">
        <f t="shared" si="475"/>
        <v>8</v>
      </c>
      <c r="CBW54">
        <f t="shared" si="475"/>
        <v>8</v>
      </c>
      <c r="CBX54">
        <f t="shared" si="475"/>
        <v>8</v>
      </c>
      <c r="CBY54">
        <f t="shared" si="475"/>
        <v>8</v>
      </c>
      <c r="CBZ54">
        <f t="shared" si="475"/>
        <v>8</v>
      </c>
      <c r="CCA54">
        <f t="shared" si="475"/>
        <v>8</v>
      </c>
      <c r="CCB54">
        <f t="shared" si="475"/>
        <v>8</v>
      </c>
      <c r="CCC54">
        <f t="shared" si="475"/>
        <v>8</v>
      </c>
      <c r="CCD54">
        <f t="shared" si="475"/>
        <v>9</v>
      </c>
      <c r="CCE54">
        <f t="shared" si="475"/>
        <v>9</v>
      </c>
      <c r="CCF54">
        <f t="shared" si="475"/>
        <v>9</v>
      </c>
      <c r="CCG54">
        <f t="shared" si="475"/>
        <v>9</v>
      </c>
      <c r="CCH54">
        <f t="shared" si="475"/>
        <v>9</v>
      </c>
      <c r="CCI54">
        <f t="shared" ref="CCI54:CET54" si="476">$B54+IF(MOD(ROUND(CCI$7,1),FCLK_Period)&gt;=(FCLK_Period/2),0,1)</f>
        <v>9</v>
      </c>
      <c r="CCJ54">
        <f t="shared" si="476"/>
        <v>9</v>
      </c>
      <c r="CCK54">
        <f t="shared" si="476"/>
        <v>9</v>
      </c>
      <c r="CCL54">
        <f t="shared" si="476"/>
        <v>9</v>
      </c>
      <c r="CCM54">
        <f t="shared" si="476"/>
        <v>9</v>
      </c>
      <c r="CCN54">
        <f t="shared" si="476"/>
        <v>9</v>
      </c>
      <c r="CCO54">
        <f t="shared" si="476"/>
        <v>9</v>
      </c>
      <c r="CCP54">
        <f t="shared" si="476"/>
        <v>9</v>
      </c>
      <c r="CCQ54">
        <f t="shared" si="476"/>
        <v>9</v>
      </c>
      <c r="CCR54">
        <f t="shared" si="476"/>
        <v>9</v>
      </c>
      <c r="CCS54">
        <f t="shared" si="476"/>
        <v>9</v>
      </c>
      <c r="CCT54">
        <f t="shared" si="476"/>
        <v>9</v>
      </c>
      <c r="CCU54">
        <f t="shared" si="476"/>
        <v>9</v>
      </c>
      <c r="CCV54">
        <f t="shared" si="476"/>
        <v>9</v>
      </c>
      <c r="CCW54">
        <f t="shared" si="476"/>
        <v>9</v>
      </c>
      <c r="CCX54">
        <f t="shared" si="476"/>
        <v>9</v>
      </c>
      <c r="CCY54">
        <f t="shared" si="476"/>
        <v>9</v>
      </c>
      <c r="CCZ54">
        <f t="shared" si="476"/>
        <v>9</v>
      </c>
      <c r="CDA54">
        <f t="shared" si="476"/>
        <v>9</v>
      </c>
      <c r="CDB54">
        <f t="shared" si="476"/>
        <v>9</v>
      </c>
      <c r="CDC54">
        <f t="shared" si="476"/>
        <v>9</v>
      </c>
      <c r="CDD54">
        <f t="shared" si="476"/>
        <v>9</v>
      </c>
      <c r="CDE54">
        <f t="shared" si="476"/>
        <v>9</v>
      </c>
      <c r="CDF54">
        <f t="shared" si="476"/>
        <v>9</v>
      </c>
      <c r="CDG54">
        <f t="shared" si="476"/>
        <v>9</v>
      </c>
      <c r="CDH54">
        <f t="shared" si="476"/>
        <v>9</v>
      </c>
      <c r="CDI54">
        <f t="shared" si="476"/>
        <v>9</v>
      </c>
      <c r="CDJ54">
        <f t="shared" si="476"/>
        <v>9</v>
      </c>
      <c r="CDK54">
        <f t="shared" si="476"/>
        <v>9</v>
      </c>
      <c r="CDL54">
        <f t="shared" si="476"/>
        <v>9</v>
      </c>
      <c r="CDM54">
        <f t="shared" si="476"/>
        <v>9</v>
      </c>
      <c r="CDN54">
        <f t="shared" si="476"/>
        <v>9</v>
      </c>
      <c r="CDO54">
        <f t="shared" si="476"/>
        <v>8</v>
      </c>
      <c r="CDP54">
        <f t="shared" si="476"/>
        <v>8</v>
      </c>
      <c r="CDQ54">
        <f t="shared" si="476"/>
        <v>8</v>
      </c>
      <c r="CDR54">
        <f t="shared" si="476"/>
        <v>8</v>
      </c>
      <c r="CDS54">
        <f t="shared" si="476"/>
        <v>8</v>
      </c>
      <c r="CDT54">
        <f t="shared" si="476"/>
        <v>8</v>
      </c>
      <c r="CDU54">
        <f t="shared" si="476"/>
        <v>8</v>
      </c>
      <c r="CDV54">
        <f t="shared" si="476"/>
        <v>8</v>
      </c>
      <c r="CDW54">
        <f t="shared" si="476"/>
        <v>8</v>
      </c>
      <c r="CDX54">
        <f t="shared" si="476"/>
        <v>8</v>
      </c>
      <c r="CDY54">
        <f t="shared" si="476"/>
        <v>8</v>
      </c>
      <c r="CDZ54">
        <f t="shared" si="476"/>
        <v>8</v>
      </c>
      <c r="CEA54">
        <f t="shared" si="476"/>
        <v>8</v>
      </c>
      <c r="CEB54">
        <f t="shared" si="476"/>
        <v>8</v>
      </c>
      <c r="CEC54">
        <f t="shared" si="476"/>
        <v>8</v>
      </c>
      <c r="CED54">
        <f t="shared" si="476"/>
        <v>8</v>
      </c>
      <c r="CEE54">
        <f t="shared" si="476"/>
        <v>8</v>
      </c>
      <c r="CEF54">
        <f t="shared" si="476"/>
        <v>8</v>
      </c>
      <c r="CEG54">
        <f t="shared" si="476"/>
        <v>8</v>
      </c>
      <c r="CEH54">
        <f t="shared" si="476"/>
        <v>8</v>
      </c>
      <c r="CEI54">
        <f t="shared" si="476"/>
        <v>8</v>
      </c>
      <c r="CEJ54">
        <f t="shared" si="476"/>
        <v>8</v>
      </c>
      <c r="CEK54">
        <f t="shared" si="476"/>
        <v>8</v>
      </c>
      <c r="CEL54">
        <f t="shared" si="476"/>
        <v>8</v>
      </c>
      <c r="CEM54">
        <f t="shared" si="476"/>
        <v>8</v>
      </c>
      <c r="CEN54">
        <f t="shared" si="476"/>
        <v>8</v>
      </c>
      <c r="CEO54">
        <f t="shared" si="476"/>
        <v>8</v>
      </c>
      <c r="CEP54">
        <f t="shared" si="476"/>
        <v>8</v>
      </c>
      <c r="CEQ54">
        <f t="shared" si="476"/>
        <v>8</v>
      </c>
      <c r="CER54">
        <f t="shared" si="476"/>
        <v>8</v>
      </c>
      <c r="CES54">
        <f t="shared" si="476"/>
        <v>8</v>
      </c>
      <c r="CET54">
        <f t="shared" si="476"/>
        <v>8</v>
      </c>
      <c r="CEU54">
        <f t="shared" ref="CEU54:CHF54" si="477">$B54+IF(MOD(ROUND(CEU$7,1),FCLK_Period)&gt;=(FCLK_Period/2),0,1)</f>
        <v>8</v>
      </c>
      <c r="CEV54">
        <f t="shared" si="477"/>
        <v>8</v>
      </c>
      <c r="CEW54">
        <f t="shared" si="477"/>
        <v>8</v>
      </c>
      <c r="CEX54">
        <f t="shared" si="477"/>
        <v>8</v>
      </c>
      <c r="CEY54">
        <f t="shared" si="477"/>
        <v>8</v>
      </c>
      <c r="CEZ54">
        <f t="shared" si="477"/>
        <v>8</v>
      </c>
      <c r="CFA54">
        <f t="shared" si="477"/>
        <v>9</v>
      </c>
      <c r="CFB54">
        <f t="shared" si="477"/>
        <v>9</v>
      </c>
      <c r="CFC54">
        <f t="shared" si="477"/>
        <v>9</v>
      </c>
      <c r="CFD54">
        <f t="shared" si="477"/>
        <v>9</v>
      </c>
      <c r="CFE54">
        <f t="shared" si="477"/>
        <v>9</v>
      </c>
      <c r="CFF54">
        <f t="shared" si="477"/>
        <v>9</v>
      </c>
      <c r="CFG54">
        <f t="shared" si="477"/>
        <v>9</v>
      </c>
      <c r="CFH54">
        <f t="shared" si="477"/>
        <v>9</v>
      </c>
      <c r="CFI54">
        <f t="shared" si="477"/>
        <v>9</v>
      </c>
      <c r="CFJ54">
        <f t="shared" si="477"/>
        <v>9</v>
      </c>
      <c r="CFK54">
        <f t="shared" si="477"/>
        <v>9</v>
      </c>
      <c r="CFL54">
        <f t="shared" si="477"/>
        <v>9</v>
      </c>
      <c r="CFM54">
        <f t="shared" si="477"/>
        <v>9</v>
      </c>
      <c r="CFN54">
        <f t="shared" si="477"/>
        <v>9</v>
      </c>
      <c r="CFO54">
        <f t="shared" si="477"/>
        <v>9</v>
      </c>
      <c r="CFP54">
        <f t="shared" si="477"/>
        <v>9</v>
      </c>
      <c r="CFQ54">
        <f t="shared" si="477"/>
        <v>9</v>
      </c>
      <c r="CFR54">
        <f t="shared" si="477"/>
        <v>9</v>
      </c>
      <c r="CFS54">
        <f t="shared" si="477"/>
        <v>9</v>
      </c>
      <c r="CFT54">
        <f t="shared" si="477"/>
        <v>9</v>
      </c>
      <c r="CFU54">
        <f t="shared" si="477"/>
        <v>9</v>
      </c>
      <c r="CFV54">
        <f t="shared" si="477"/>
        <v>9</v>
      </c>
      <c r="CFW54">
        <f t="shared" si="477"/>
        <v>9</v>
      </c>
      <c r="CFX54">
        <f t="shared" si="477"/>
        <v>9</v>
      </c>
      <c r="CFY54">
        <f t="shared" si="477"/>
        <v>9</v>
      </c>
      <c r="CFZ54">
        <f t="shared" si="477"/>
        <v>9</v>
      </c>
      <c r="CGA54">
        <f t="shared" si="477"/>
        <v>9</v>
      </c>
      <c r="CGB54">
        <f t="shared" si="477"/>
        <v>9</v>
      </c>
      <c r="CGC54">
        <f t="shared" si="477"/>
        <v>9</v>
      </c>
      <c r="CGD54">
        <f t="shared" si="477"/>
        <v>9</v>
      </c>
      <c r="CGE54">
        <f t="shared" si="477"/>
        <v>9</v>
      </c>
      <c r="CGF54">
        <f t="shared" si="477"/>
        <v>9</v>
      </c>
      <c r="CGG54">
        <f t="shared" si="477"/>
        <v>9</v>
      </c>
      <c r="CGH54">
        <f t="shared" si="477"/>
        <v>9</v>
      </c>
      <c r="CGI54">
        <f t="shared" si="477"/>
        <v>9</v>
      </c>
      <c r="CGJ54">
        <f t="shared" si="477"/>
        <v>9</v>
      </c>
      <c r="CGK54">
        <f t="shared" si="477"/>
        <v>9</v>
      </c>
      <c r="CGL54">
        <f t="shared" si="477"/>
        <v>9</v>
      </c>
      <c r="CGM54">
        <f t="shared" si="477"/>
        <v>8</v>
      </c>
      <c r="CGN54">
        <f t="shared" si="477"/>
        <v>8</v>
      </c>
      <c r="CGO54">
        <f t="shared" si="477"/>
        <v>8</v>
      </c>
      <c r="CGP54">
        <f t="shared" si="477"/>
        <v>8</v>
      </c>
      <c r="CGQ54">
        <f t="shared" si="477"/>
        <v>8</v>
      </c>
      <c r="CGR54">
        <f t="shared" si="477"/>
        <v>8</v>
      </c>
      <c r="CGS54">
        <f t="shared" si="477"/>
        <v>8</v>
      </c>
      <c r="CGT54">
        <f t="shared" si="477"/>
        <v>8</v>
      </c>
      <c r="CGU54">
        <f t="shared" si="477"/>
        <v>8</v>
      </c>
      <c r="CGV54">
        <f t="shared" si="477"/>
        <v>8</v>
      </c>
      <c r="CGW54">
        <f t="shared" si="477"/>
        <v>8</v>
      </c>
      <c r="CGX54">
        <f t="shared" si="477"/>
        <v>8</v>
      </c>
      <c r="CGY54">
        <f t="shared" si="477"/>
        <v>8</v>
      </c>
      <c r="CGZ54">
        <f t="shared" si="477"/>
        <v>8</v>
      </c>
      <c r="CHA54">
        <f t="shared" si="477"/>
        <v>8</v>
      </c>
      <c r="CHB54">
        <f t="shared" si="477"/>
        <v>8</v>
      </c>
      <c r="CHC54">
        <f t="shared" si="477"/>
        <v>8</v>
      </c>
      <c r="CHD54">
        <f t="shared" si="477"/>
        <v>8</v>
      </c>
      <c r="CHE54">
        <f t="shared" si="477"/>
        <v>8</v>
      </c>
      <c r="CHF54">
        <f t="shared" si="477"/>
        <v>8</v>
      </c>
      <c r="CHG54">
        <f t="shared" ref="CHG54:CJR54" si="478">$B54+IF(MOD(ROUND(CHG$7,1),FCLK_Period)&gt;=(FCLK_Period/2),0,1)</f>
        <v>8</v>
      </c>
      <c r="CHH54">
        <f t="shared" si="478"/>
        <v>8</v>
      </c>
      <c r="CHI54">
        <f t="shared" si="478"/>
        <v>8</v>
      </c>
      <c r="CHJ54">
        <f t="shared" si="478"/>
        <v>8</v>
      </c>
      <c r="CHK54">
        <f t="shared" si="478"/>
        <v>8</v>
      </c>
      <c r="CHL54">
        <f t="shared" si="478"/>
        <v>8</v>
      </c>
      <c r="CHM54">
        <f t="shared" si="478"/>
        <v>8</v>
      </c>
      <c r="CHN54">
        <f t="shared" si="478"/>
        <v>8</v>
      </c>
      <c r="CHO54">
        <f t="shared" si="478"/>
        <v>8</v>
      </c>
      <c r="CHP54">
        <f t="shared" si="478"/>
        <v>8</v>
      </c>
      <c r="CHQ54">
        <f t="shared" si="478"/>
        <v>8</v>
      </c>
      <c r="CHR54">
        <f t="shared" si="478"/>
        <v>8</v>
      </c>
      <c r="CHS54">
        <f t="shared" si="478"/>
        <v>8</v>
      </c>
      <c r="CHT54">
        <f t="shared" si="478"/>
        <v>8</v>
      </c>
      <c r="CHU54">
        <f t="shared" si="478"/>
        <v>8</v>
      </c>
      <c r="CHV54">
        <f t="shared" si="478"/>
        <v>8</v>
      </c>
      <c r="CHW54">
        <f t="shared" si="478"/>
        <v>8</v>
      </c>
      <c r="CHX54">
        <f t="shared" si="478"/>
        <v>9</v>
      </c>
      <c r="CHY54">
        <f t="shared" si="478"/>
        <v>9</v>
      </c>
      <c r="CHZ54">
        <f t="shared" si="478"/>
        <v>9</v>
      </c>
      <c r="CIA54">
        <f t="shared" si="478"/>
        <v>9</v>
      </c>
      <c r="CIB54">
        <f t="shared" si="478"/>
        <v>9</v>
      </c>
      <c r="CIC54">
        <f t="shared" si="478"/>
        <v>9</v>
      </c>
      <c r="CID54">
        <f t="shared" si="478"/>
        <v>9</v>
      </c>
      <c r="CIE54">
        <f t="shared" si="478"/>
        <v>9</v>
      </c>
      <c r="CIF54">
        <f t="shared" si="478"/>
        <v>9</v>
      </c>
      <c r="CIG54">
        <f t="shared" si="478"/>
        <v>9</v>
      </c>
      <c r="CIH54">
        <f t="shared" si="478"/>
        <v>9</v>
      </c>
      <c r="CII54">
        <f t="shared" si="478"/>
        <v>9</v>
      </c>
      <c r="CIJ54">
        <f t="shared" si="478"/>
        <v>9</v>
      </c>
      <c r="CIK54">
        <f t="shared" si="478"/>
        <v>9</v>
      </c>
      <c r="CIL54">
        <f t="shared" si="478"/>
        <v>9</v>
      </c>
      <c r="CIM54">
        <f t="shared" si="478"/>
        <v>9</v>
      </c>
      <c r="CIN54">
        <f t="shared" si="478"/>
        <v>9</v>
      </c>
      <c r="CIO54">
        <f t="shared" si="478"/>
        <v>9</v>
      </c>
      <c r="CIP54">
        <f t="shared" si="478"/>
        <v>9</v>
      </c>
      <c r="CIQ54">
        <f t="shared" si="478"/>
        <v>9</v>
      </c>
      <c r="CIR54">
        <f t="shared" si="478"/>
        <v>9</v>
      </c>
      <c r="CIS54">
        <f t="shared" si="478"/>
        <v>9</v>
      </c>
      <c r="CIT54">
        <f t="shared" si="478"/>
        <v>9</v>
      </c>
      <c r="CIU54">
        <f t="shared" si="478"/>
        <v>9</v>
      </c>
      <c r="CIV54">
        <f t="shared" si="478"/>
        <v>9</v>
      </c>
      <c r="CIW54">
        <f t="shared" si="478"/>
        <v>9</v>
      </c>
      <c r="CIX54">
        <f t="shared" si="478"/>
        <v>9</v>
      </c>
      <c r="CIY54">
        <f t="shared" si="478"/>
        <v>9</v>
      </c>
      <c r="CIZ54">
        <f t="shared" si="478"/>
        <v>9</v>
      </c>
      <c r="CJA54">
        <f t="shared" si="478"/>
        <v>9</v>
      </c>
      <c r="CJB54">
        <f t="shared" si="478"/>
        <v>9</v>
      </c>
      <c r="CJC54">
        <f t="shared" si="478"/>
        <v>9</v>
      </c>
      <c r="CJD54">
        <f t="shared" si="478"/>
        <v>9</v>
      </c>
      <c r="CJE54">
        <f t="shared" si="478"/>
        <v>9</v>
      </c>
      <c r="CJF54">
        <f t="shared" si="478"/>
        <v>9</v>
      </c>
      <c r="CJG54">
        <f t="shared" si="478"/>
        <v>9</v>
      </c>
      <c r="CJH54">
        <f t="shared" si="478"/>
        <v>9</v>
      </c>
      <c r="CJI54">
        <f t="shared" si="478"/>
        <v>9</v>
      </c>
      <c r="CJJ54">
        <f t="shared" si="478"/>
        <v>8</v>
      </c>
      <c r="CJK54">
        <f t="shared" si="478"/>
        <v>8</v>
      </c>
      <c r="CJL54">
        <f t="shared" si="478"/>
        <v>8</v>
      </c>
      <c r="CJM54">
        <f t="shared" si="478"/>
        <v>8</v>
      </c>
      <c r="CJN54">
        <f t="shared" si="478"/>
        <v>8</v>
      </c>
      <c r="CJO54">
        <f t="shared" si="478"/>
        <v>8</v>
      </c>
      <c r="CJP54">
        <f t="shared" si="478"/>
        <v>8</v>
      </c>
      <c r="CJQ54">
        <f t="shared" si="478"/>
        <v>8</v>
      </c>
      <c r="CJR54">
        <f t="shared" si="478"/>
        <v>8</v>
      </c>
      <c r="CJS54">
        <f t="shared" ref="CJS54:CMD54" si="479">$B54+IF(MOD(ROUND(CJS$7,1),FCLK_Period)&gt;=(FCLK_Period/2),0,1)</f>
        <v>8</v>
      </c>
      <c r="CJT54">
        <f t="shared" si="479"/>
        <v>8</v>
      </c>
      <c r="CJU54">
        <f t="shared" si="479"/>
        <v>8</v>
      </c>
      <c r="CJV54">
        <f t="shared" si="479"/>
        <v>8</v>
      </c>
      <c r="CJW54">
        <f t="shared" si="479"/>
        <v>8</v>
      </c>
      <c r="CJX54">
        <f t="shared" si="479"/>
        <v>8</v>
      </c>
      <c r="CJY54">
        <f t="shared" si="479"/>
        <v>8</v>
      </c>
      <c r="CJZ54">
        <f t="shared" si="479"/>
        <v>8</v>
      </c>
      <c r="CKA54">
        <f t="shared" si="479"/>
        <v>8</v>
      </c>
      <c r="CKB54">
        <f t="shared" si="479"/>
        <v>8</v>
      </c>
      <c r="CKC54">
        <f t="shared" si="479"/>
        <v>8</v>
      </c>
      <c r="CKD54">
        <f t="shared" si="479"/>
        <v>8</v>
      </c>
      <c r="CKE54">
        <f t="shared" si="479"/>
        <v>8</v>
      </c>
      <c r="CKF54">
        <f t="shared" si="479"/>
        <v>8</v>
      </c>
      <c r="CKG54">
        <f t="shared" si="479"/>
        <v>8</v>
      </c>
      <c r="CKH54">
        <f t="shared" si="479"/>
        <v>8</v>
      </c>
      <c r="CKI54">
        <f t="shared" si="479"/>
        <v>8</v>
      </c>
      <c r="CKJ54">
        <f t="shared" si="479"/>
        <v>8</v>
      </c>
      <c r="CKK54">
        <f t="shared" si="479"/>
        <v>8</v>
      </c>
      <c r="CKL54">
        <f t="shared" si="479"/>
        <v>8</v>
      </c>
      <c r="CKM54">
        <f t="shared" si="479"/>
        <v>8</v>
      </c>
      <c r="CKN54">
        <f t="shared" si="479"/>
        <v>8</v>
      </c>
      <c r="CKO54">
        <f t="shared" si="479"/>
        <v>8</v>
      </c>
      <c r="CKP54">
        <f t="shared" si="479"/>
        <v>8</v>
      </c>
      <c r="CKQ54">
        <f t="shared" si="479"/>
        <v>8</v>
      </c>
      <c r="CKR54">
        <f t="shared" si="479"/>
        <v>8</v>
      </c>
      <c r="CKS54">
        <f t="shared" si="479"/>
        <v>8</v>
      </c>
      <c r="CKT54">
        <f t="shared" si="479"/>
        <v>8</v>
      </c>
      <c r="CKU54">
        <f t="shared" si="479"/>
        <v>9</v>
      </c>
      <c r="CKV54">
        <f t="shared" si="479"/>
        <v>9</v>
      </c>
      <c r="CKW54">
        <f t="shared" si="479"/>
        <v>9</v>
      </c>
      <c r="CKX54">
        <f t="shared" si="479"/>
        <v>9</v>
      </c>
      <c r="CKY54">
        <f t="shared" si="479"/>
        <v>9</v>
      </c>
      <c r="CKZ54">
        <f t="shared" si="479"/>
        <v>9</v>
      </c>
      <c r="CLA54">
        <f t="shared" si="479"/>
        <v>9</v>
      </c>
      <c r="CLB54">
        <f t="shared" si="479"/>
        <v>9</v>
      </c>
      <c r="CLC54">
        <f t="shared" si="479"/>
        <v>9</v>
      </c>
      <c r="CLD54">
        <f t="shared" si="479"/>
        <v>9</v>
      </c>
      <c r="CLE54">
        <f t="shared" si="479"/>
        <v>9</v>
      </c>
      <c r="CLF54">
        <f t="shared" si="479"/>
        <v>9</v>
      </c>
      <c r="CLG54">
        <f t="shared" si="479"/>
        <v>9</v>
      </c>
      <c r="CLH54">
        <f t="shared" si="479"/>
        <v>9</v>
      </c>
      <c r="CLI54">
        <f t="shared" si="479"/>
        <v>9</v>
      </c>
      <c r="CLJ54">
        <f t="shared" si="479"/>
        <v>9</v>
      </c>
      <c r="CLK54">
        <f t="shared" si="479"/>
        <v>9</v>
      </c>
      <c r="CLL54">
        <f t="shared" si="479"/>
        <v>9</v>
      </c>
      <c r="CLM54">
        <f t="shared" si="479"/>
        <v>9</v>
      </c>
      <c r="CLN54">
        <f t="shared" si="479"/>
        <v>9</v>
      </c>
      <c r="CLO54">
        <f t="shared" si="479"/>
        <v>9</v>
      </c>
      <c r="CLP54">
        <f t="shared" si="479"/>
        <v>9</v>
      </c>
      <c r="CLQ54">
        <f t="shared" si="479"/>
        <v>9</v>
      </c>
      <c r="CLR54">
        <f t="shared" si="479"/>
        <v>9</v>
      </c>
      <c r="CLS54">
        <f t="shared" si="479"/>
        <v>9</v>
      </c>
      <c r="CLT54">
        <f t="shared" si="479"/>
        <v>9</v>
      </c>
      <c r="CLU54">
        <f t="shared" si="479"/>
        <v>9</v>
      </c>
      <c r="CLV54">
        <f t="shared" si="479"/>
        <v>9</v>
      </c>
      <c r="CLW54">
        <f t="shared" si="479"/>
        <v>9</v>
      </c>
      <c r="CLX54">
        <f t="shared" si="479"/>
        <v>9</v>
      </c>
      <c r="CLY54">
        <f t="shared" si="479"/>
        <v>9</v>
      </c>
      <c r="CLZ54">
        <f t="shared" si="479"/>
        <v>9</v>
      </c>
      <c r="CMA54">
        <f t="shared" si="479"/>
        <v>9</v>
      </c>
      <c r="CMB54">
        <f t="shared" si="479"/>
        <v>9</v>
      </c>
      <c r="CMC54">
        <f t="shared" si="479"/>
        <v>9</v>
      </c>
      <c r="CMD54">
        <f t="shared" si="479"/>
        <v>9</v>
      </c>
      <c r="CME54">
        <f t="shared" ref="CME54:COP54" si="480">$B54+IF(MOD(ROUND(CME$7,1),FCLK_Period)&gt;=(FCLK_Period/2),0,1)</f>
        <v>9</v>
      </c>
      <c r="CMF54">
        <f t="shared" si="480"/>
        <v>9</v>
      </c>
      <c r="CMG54">
        <f t="shared" si="480"/>
        <v>8</v>
      </c>
      <c r="CMH54">
        <f t="shared" si="480"/>
        <v>8</v>
      </c>
      <c r="CMI54">
        <f t="shared" si="480"/>
        <v>8</v>
      </c>
      <c r="CMJ54">
        <f t="shared" si="480"/>
        <v>8</v>
      </c>
      <c r="CMK54">
        <f t="shared" si="480"/>
        <v>8</v>
      </c>
      <c r="CML54">
        <f t="shared" si="480"/>
        <v>8</v>
      </c>
      <c r="CMM54">
        <f t="shared" si="480"/>
        <v>8</v>
      </c>
      <c r="CMN54">
        <f t="shared" si="480"/>
        <v>8</v>
      </c>
      <c r="CMO54">
        <f t="shared" si="480"/>
        <v>8</v>
      </c>
      <c r="CMP54">
        <f t="shared" si="480"/>
        <v>8</v>
      </c>
      <c r="CMQ54">
        <f t="shared" si="480"/>
        <v>8</v>
      </c>
      <c r="CMR54">
        <f t="shared" si="480"/>
        <v>8</v>
      </c>
      <c r="CMS54">
        <f t="shared" si="480"/>
        <v>8</v>
      </c>
      <c r="CMT54">
        <f t="shared" si="480"/>
        <v>8</v>
      </c>
      <c r="CMU54">
        <f t="shared" si="480"/>
        <v>8</v>
      </c>
      <c r="CMV54">
        <f t="shared" si="480"/>
        <v>8</v>
      </c>
      <c r="CMW54">
        <f t="shared" si="480"/>
        <v>8</v>
      </c>
      <c r="CMX54">
        <f t="shared" si="480"/>
        <v>8</v>
      </c>
      <c r="CMY54">
        <f t="shared" si="480"/>
        <v>8</v>
      </c>
      <c r="CMZ54">
        <f t="shared" si="480"/>
        <v>8</v>
      </c>
      <c r="CNA54">
        <f t="shared" si="480"/>
        <v>8</v>
      </c>
      <c r="CNB54">
        <f t="shared" si="480"/>
        <v>8</v>
      </c>
      <c r="CNC54">
        <f t="shared" si="480"/>
        <v>8</v>
      </c>
      <c r="CND54">
        <f t="shared" si="480"/>
        <v>8</v>
      </c>
      <c r="CNE54">
        <f t="shared" si="480"/>
        <v>8</v>
      </c>
      <c r="CNF54">
        <f t="shared" si="480"/>
        <v>8</v>
      </c>
      <c r="CNG54">
        <f t="shared" si="480"/>
        <v>8</v>
      </c>
      <c r="CNH54">
        <f t="shared" si="480"/>
        <v>8</v>
      </c>
      <c r="CNI54">
        <f t="shared" si="480"/>
        <v>8</v>
      </c>
      <c r="CNJ54">
        <f t="shared" si="480"/>
        <v>8</v>
      </c>
      <c r="CNK54">
        <f t="shared" si="480"/>
        <v>8</v>
      </c>
      <c r="CNL54">
        <f t="shared" si="480"/>
        <v>8</v>
      </c>
      <c r="CNM54">
        <f t="shared" si="480"/>
        <v>8</v>
      </c>
      <c r="CNN54">
        <f t="shared" si="480"/>
        <v>8</v>
      </c>
      <c r="CNO54">
        <f t="shared" si="480"/>
        <v>8</v>
      </c>
      <c r="CNP54">
        <f t="shared" si="480"/>
        <v>8</v>
      </c>
      <c r="CNQ54">
        <f t="shared" si="480"/>
        <v>8</v>
      </c>
      <c r="CNR54">
        <f t="shared" si="480"/>
        <v>8</v>
      </c>
      <c r="CNS54">
        <f t="shared" si="480"/>
        <v>9</v>
      </c>
      <c r="CNT54">
        <f t="shared" si="480"/>
        <v>9</v>
      </c>
      <c r="CNU54">
        <f t="shared" si="480"/>
        <v>9</v>
      </c>
      <c r="CNV54">
        <f t="shared" si="480"/>
        <v>9</v>
      </c>
      <c r="CNW54">
        <f t="shared" si="480"/>
        <v>9</v>
      </c>
      <c r="CNX54">
        <f t="shared" si="480"/>
        <v>9</v>
      </c>
      <c r="CNY54">
        <f t="shared" si="480"/>
        <v>9</v>
      </c>
      <c r="CNZ54">
        <f t="shared" si="480"/>
        <v>9</v>
      </c>
      <c r="COA54">
        <f t="shared" si="480"/>
        <v>9</v>
      </c>
      <c r="COB54">
        <f t="shared" si="480"/>
        <v>9</v>
      </c>
      <c r="COC54">
        <f t="shared" si="480"/>
        <v>9</v>
      </c>
      <c r="COD54">
        <f t="shared" si="480"/>
        <v>9</v>
      </c>
      <c r="COE54">
        <f t="shared" si="480"/>
        <v>9</v>
      </c>
      <c r="COF54">
        <f t="shared" si="480"/>
        <v>9</v>
      </c>
      <c r="COG54">
        <f t="shared" si="480"/>
        <v>9</v>
      </c>
      <c r="COH54">
        <f t="shared" si="480"/>
        <v>9</v>
      </c>
      <c r="COI54">
        <f t="shared" si="480"/>
        <v>9</v>
      </c>
      <c r="COJ54">
        <f t="shared" si="480"/>
        <v>9</v>
      </c>
      <c r="COK54">
        <f t="shared" si="480"/>
        <v>9</v>
      </c>
      <c r="COL54">
        <f t="shared" si="480"/>
        <v>9</v>
      </c>
      <c r="COM54">
        <f t="shared" si="480"/>
        <v>9</v>
      </c>
      <c r="CON54">
        <f t="shared" si="480"/>
        <v>9</v>
      </c>
      <c r="COO54">
        <f t="shared" si="480"/>
        <v>9</v>
      </c>
      <c r="COP54">
        <f t="shared" si="480"/>
        <v>9</v>
      </c>
      <c r="COQ54">
        <f t="shared" ref="COQ54:CRB54" si="481">$B54+IF(MOD(ROUND(COQ$7,1),FCLK_Period)&gt;=(FCLK_Period/2),0,1)</f>
        <v>9</v>
      </c>
      <c r="COR54">
        <f t="shared" si="481"/>
        <v>9</v>
      </c>
      <c r="COS54">
        <f t="shared" si="481"/>
        <v>9</v>
      </c>
      <c r="COT54">
        <f t="shared" si="481"/>
        <v>9</v>
      </c>
      <c r="COU54">
        <f t="shared" si="481"/>
        <v>9</v>
      </c>
      <c r="COV54">
        <f t="shared" si="481"/>
        <v>9</v>
      </c>
      <c r="COW54">
        <f t="shared" si="481"/>
        <v>9</v>
      </c>
      <c r="COX54">
        <f t="shared" si="481"/>
        <v>9</v>
      </c>
      <c r="COY54">
        <f t="shared" si="481"/>
        <v>9</v>
      </c>
      <c r="COZ54">
        <f t="shared" si="481"/>
        <v>9</v>
      </c>
      <c r="CPA54">
        <f t="shared" si="481"/>
        <v>9</v>
      </c>
      <c r="CPB54">
        <f t="shared" si="481"/>
        <v>9</v>
      </c>
      <c r="CPC54">
        <f t="shared" si="481"/>
        <v>9</v>
      </c>
      <c r="CPD54">
        <f t="shared" si="481"/>
        <v>8</v>
      </c>
      <c r="CPE54">
        <f t="shared" si="481"/>
        <v>8</v>
      </c>
      <c r="CPF54">
        <f t="shared" si="481"/>
        <v>8</v>
      </c>
      <c r="CPG54">
        <f t="shared" si="481"/>
        <v>8</v>
      </c>
      <c r="CPH54">
        <f t="shared" si="481"/>
        <v>8</v>
      </c>
      <c r="CPI54">
        <f t="shared" si="481"/>
        <v>8</v>
      </c>
      <c r="CPJ54">
        <f t="shared" si="481"/>
        <v>8</v>
      </c>
      <c r="CPK54">
        <f t="shared" si="481"/>
        <v>8</v>
      </c>
      <c r="CPL54">
        <f t="shared" si="481"/>
        <v>8</v>
      </c>
      <c r="CPM54">
        <f t="shared" si="481"/>
        <v>8</v>
      </c>
      <c r="CPN54">
        <f t="shared" si="481"/>
        <v>8</v>
      </c>
      <c r="CPO54">
        <f t="shared" si="481"/>
        <v>8</v>
      </c>
      <c r="CPP54">
        <f t="shared" si="481"/>
        <v>8</v>
      </c>
      <c r="CPQ54">
        <f t="shared" si="481"/>
        <v>8</v>
      </c>
      <c r="CPR54">
        <f t="shared" si="481"/>
        <v>8</v>
      </c>
      <c r="CPS54">
        <f t="shared" si="481"/>
        <v>8</v>
      </c>
      <c r="CPT54">
        <f t="shared" si="481"/>
        <v>8</v>
      </c>
      <c r="CPU54">
        <f t="shared" si="481"/>
        <v>8</v>
      </c>
      <c r="CPV54">
        <f t="shared" si="481"/>
        <v>8</v>
      </c>
      <c r="CPW54">
        <f t="shared" si="481"/>
        <v>8</v>
      </c>
      <c r="CPX54">
        <f t="shared" si="481"/>
        <v>8</v>
      </c>
      <c r="CPY54">
        <f t="shared" si="481"/>
        <v>8</v>
      </c>
      <c r="CPZ54">
        <f t="shared" si="481"/>
        <v>8</v>
      </c>
      <c r="CQA54">
        <f t="shared" si="481"/>
        <v>8</v>
      </c>
      <c r="CQB54">
        <f t="shared" si="481"/>
        <v>8</v>
      </c>
      <c r="CQC54">
        <f t="shared" si="481"/>
        <v>8</v>
      </c>
      <c r="CQD54">
        <f t="shared" si="481"/>
        <v>8</v>
      </c>
      <c r="CQE54">
        <f t="shared" si="481"/>
        <v>8</v>
      </c>
      <c r="CQF54">
        <f t="shared" si="481"/>
        <v>8</v>
      </c>
      <c r="CQG54">
        <f t="shared" si="481"/>
        <v>8</v>
      </c>
      <c r="CQH54">
        <f t="shared" si="481"/>
        <v>8</v>
      </c>
      <c r="CQI54">
        <f t="shared" si="481"/>
        <v>8</v>
      </c>
      <c r="CQJ54">
        <f t="shared" si="481"/>
        <v>8</v>
      </c>
      <c r="CQK54">
        <f t="shared" si="481"/>
        <v>8</v>
      </c>
      <c r="CQL54">
        <f t="shared" si="481"/>
        <v>8</v>
      </c>
      <c r="CQM54">
        <f t="shared" si="481"/>
        <v>8</v>
      </c>
      <c r="CQN54">
        <f t="shared" si="481"/>
        <v>8</v>
      </c>
      <c r="CQO54">
        <f t="shared" si="481"/>
        <v>8</v>
      </c>
      <c r="CQP54">
        <f t="shared" si="481"/>
        <v>9</v>
      </c>
      <c r="CQQ54">
        <f t="shared" si="481"/>
        <v>9</v>
      </c>
      <c r="CQR54">
        <f t="shared" si="481"/>
        <v>9</v>
      </c>
      <c r="CQS54">
        <f t="shared" si="481"/>
        <v>9</v>
      </c>
      <c r="CQT54">
        <f t="shared" si="481"/>
        <v>9</v>
      </c>
      <c r="CQU54">
        <f t="shared" si="481"/>
        <v>9</v>
      </c>
      <c r="CQV54">
        <f t="shared" si="481"/>
        <v>9</v>
      </c>
      <c r="CQW54">
        <f t="shared" si="481"/>
        <v>9</v>
      </c>
      <c r="CQX54">
        <f t="shared" si="481"/>
        <v>9</v>
      </c>
      <c r="CQY54">
        <f t="shared" si="481"/>
        <v>9</v>
      </c>
      <c r="CQZ54">
        <f t="shared" si="481"/>
        <v>9</v>
      </c>
      <c r="CRA54">
        <f t="shared" si="481"/>
        <v>9</v>
      </c>
      <c r="CRB54">
        <f t="shared" si="481"/>
        <v>9</v>
      </c>
      <c r="CRC54">
        <f t="shared" ref="CRC54:CTN54" si="482">$B54+IF(MOD(ROUND(CRC$7,1),FCLK_Period)&gt;=(FCLK_Period/2),0,1)</f>
        <v>9</v>
      </c>
      <c r="CRD54">
        <f t="shared" si="482"/>
        <v>9</v>
      </c>
      <c r="CRE54">
        <f t="shared" si="482"/>
        <v>9</v>
      </c>
      <c r="CRF54">
        <f t="shared" si="482"/>
        <v>9</v>
      </c>
      <c r="CRG54">
        <f t="shared" si="482"/>
        <v>9</v>
      </c>
      <c r="CRH54">
        <f t="shared" si="482"/>
        <v>9</v>
      </c>
      <c r="CRI54">
        <f t="shared" si="482"/>
        <v>9</v>
      </c>
      <c r="CRJ54">
        <f t="shared" si="482"/>
        <v>9</v>
      </c>
      <c r="CRK54">
        <f t="shared" si="482"/>
        <v>9</v>
      </c>
      <c r="CRL54">
        <f t="shared" si="482"/>
        <v>9</v>
      </c>
      <c r="CRM54">
        <f t="shared" si="482"/>
        <v>9</v>
      </c>
      <c r="CRN54">
        <f t="shared" si="482"/>
        <v>9</v>
      </c>
      <c r="CRO54">
        <f t="shared" si="482"/>
        <v>9</v>
      </c>
      <c r="CRP54">
        <f t="shared" si="482"/>
        <v>9</v>
      </c>
      <c r="CRQ54">
        <f t="shared" si="482"/>
        <v>9</v>
      </c>
      <c r="CRR54">
        <f t="shared" si="482"/>
        <v>9</v>
      </c>
      <c r="CRS54">
        <f t="shared" si="482"/>
        <v>9</v>
      </c>
      <c r="CRT54">
        <f t="shared" si="482"/>
        <v>9</v>
      </c>
      <c r="CRU54">
        <f t="shared" si="482"/>
        <v>9</v>
      </c>
      <c r="CRV54">
        <f t="shared" si="482"/>
        <v>9</v>
      </c>
      <c r="CRW54">
        <f t="shared" si="482"/>
        <v>9</v>
      </c>
      <c r="CRX54">
        <f t="shared" si="482"/>
        <v>9</v>
      </c>
      <c r="CRY54">
        <f t="shared" si="482"/>
        <v>9</v>
      </c>
      <c r="CRZ54">
        <f t="shared" si="482"/>
        <v>9</v>
      </c>
      <c r="CSA54">
        <f t="shared" si="482"/>
        <v>8</v>
      </c>
      <c r="CSB54">
        <f t="shared" si="482"/>
        <v>8</v>
      </c>
      <c r="CSC54">
        <f t="shared" si="482"/>
        <v>8</v>
      </c>
      <c r="CSD54">
        <f t="shared" si="482"/>
        <v>8</v>
      </c>
      <c r="CSE54">
        <f t="shared" si="482"/>
        <v>8</v>
      </c>
      <c r="CSF54">
        <f t="shared" si="482"/>
        <v>8</v>
      </c>
      <c r="CSG54">
        <f t="shared" si="482"/>
        <v>8</v>
      </c>
      <c r="CSH54">
        <f t="shared" si="482"/>
        <v>8</v>
      </c>
      <c r="CSI54">
        <f t="shared" si="482"/>
        <v>8</v>
      </c>
      <c r="CSJ54">
        <f t="shared" si="482"/>
        <v>8</v>
      </c>
      <c r="CSK54">
        <f t="shared" si="482"/>
        <v>8</v>
      </c>
      <c r="CSL54">
        <f t="shared" si="482"/>
        <v>8</v>
      </c>
      <c r="CSM54">
        <f t="shared" si="482"/>
        <v>8</v>
      </c>
      <c r="CSN54">
        <f t="shared" si="482"/>
        <v>8</v>
      </c>
      <c r="CSO54">
        <f t="shared" si="482"/>
        <v>8</v>
      </c>
      <c r="CSP54">
        <f t="shared" si="482"/>
        <v>8</v>
      </c>
      <c r="CSQ54">
        <f t="shared" si="482"/>
        <v>8</v>
      </c>
      <c r="CSR54">
        <f t="shared" si="482"/>
        <v>8</v>
      </c>
      <c r="CSS54">
        <f t="shared" si="482"/>
        <v>8</v>
      </c>
      <c r="CST54">
        <f t="shared" si="482"/>
        <v>8</v>
      </c>
      <c r="CSU54">
        <f t="shared" si="482"/>
        <v>8</v>
      </c>
      <c r="CSV54">
        <f t="shared" si="482"/>
        <v>8</v>
      </c>
      <c r="CSW54">
        <f t="shared" si="482"/>
        <v>8</v>
      </c>
      <c r="CSX54">
        <f t="shared" si="482"/>
        <v>8</v>
      </c>
      <c r="CSY54">
        <f t="shared" si="482"/>
        <v>8</v>
      </c>
      <c r="CSZ54">
        <f t="shared" si="482"/>
        <v>8</v>
      </c>
      <c r="CTA54">
        <f t="shared" si="482"/>
        <v>8</v>
      </c>
      <c r="CTB54">
        <f t="shared" si="482"/>
        <v>8</v>
      </c>
      <c r="CTC54">
        <f t="shared" si="482"/>
        <v>8</v>
      </c>
      <c r="CTD54">
        <f t="shared" si="482"/>
        <v>8</v>
      </c>
      <c r="CTE54">
        <f t="shared" si="482"/>
        <v>8</v>
      </c>
      <c r="CTF54">
        <f t="shared" si="482"/>
        <v>8</v>
      </c>
      <c r="CTG54">
        <f t="shared" si="482"/>
        <v>8</v>
      </c>
      <c r="CTH54">
        <f t="shared" si="482"/>
        <v>8</v>
      </c>
      <c r="CTI54">
        <f t="shared" si="482"/>
        <v>8</v>
      </c>
      <c r="CTJ54">
        <f t="shared" si="482"/>
        <v>8</v>
      </c>
      <c r="CTK54">
        <f t="shared" si="482"/>
        <v>8</v>
      </c>
      <c r="CTL54">
        <f t="shared" si="482"/>
        <v>8</v>
      </c>
      <c r="CTM54">
        <f t="shared" si="482"/>
        <v>9</v>
      </c>
      <c r="CTN54">
        <f t="shared" si="482"/>
        <v>9</v>
      </c>
      <c r="CTO54">
        <f t="shared" ref="CTO54:CVZ54" si="483">$B54+IF(MOD(ROUND(CTO$7,1),FCLK_Period)&gt;=(FCLK_Period/2),0,1)</f>
        <v>9</v>
      </c>
      <c r="CTP54">
        <f t="shared" si="483"/>
        <v>9</v>
      </c>
      <c r="CTQ54">
        <f t="shared" si="483"/>
        <v>9</v>
      </c>
      <c r="CTR54">
        <f t="shared" si="483"/>
        <v>9</v>
      </c>
      <c r="CTS54">
        <f t="shared" si="483"/>
        <v>9</v>
      </c>
      <c r="CTT54">
        <f t="shared" si="483"/>
        <v>9</v>
      </c>
      <c r="CTU54">
        <f t="shared" si="483"/>
        <v>9</v>
      </c>
      <c r="CTV54">
        <f t="shared" si="483"/>
        <v>9</v>
      </c>
      <c r="CTW54">
        <f t="shared" si="483"/>
        <v>9</v>
      </c>
      <c r="CTX54">
        <f t="shared" si="483"/>
        <v>9</v>
      </c>
      <c r="CTY54">
        <f t="shared" si="483"/>
        <v>9</v>
      </c>
      <c r="CTZ54">
        <f t="shared" si="483"/>
        <v>9</v>
      </c>
      <c r="CUA54">
        <f t="shared" si="483"/>
        <v>9</v>
      </c>
      <c r="CUB54">
        <f t="shared" si="483"/>
        <v>9</v>
      </c>
      <c r="CUC54">
        <f t="shared" si="483"/>
        <v>9</v>
      </c>
      <c r="CUD54">
        <f t="shared" si="483"/>
        <v>9</v>
      </c>
      <c r="CUE54">
        <f t="shared" si="483"/>
        <v>9</v>
      </c>
      <c r="CUF54">
        <f t="shared" si="483"/>
        <v>9</v>
      </c>
      <c r="CUG54">
        <f t="shared" si="483"/>
        <v>9</v>
      </c>
      <c r="CUH54">
        <f t="shared" si="483"/>
        <v>9</v>
      </c>
      <c r="CUI54">
        <f t="shared" si="483"/>
        <v>9</v>
      </c>
      <c r="CUJ54">
        <f t="shared" si="483"/>
        <v>9</v>
      </c>
      <c r="CUK54">
        <f t="shared" si="483"/>
        <v>9</v>
      </c>
      <c r="CUL54">
        <f t="shared" si="483"/>
        <v>9</v>
      </c>
      <c r="CUM54">
        <f t="shared" si="483"/>
        <v>9</v>
      </c>
      <c r="CUN54">
        <f t="shared" si="483"/>
        <v>9</v>
      </c>
      <c r="CUO54">
        <f t="shared" si="483"/>
        <v>9</v>
      </c>
      <c r="CUP54">
        <f t="shared" si="483"/>
        <v>9</v>
      </c>
      <c r="CUQ54">
        <f t="shared" si="483"/>
        <v>9</v>
      </c>
      <c r="CUR54">
        <f t="shared" si="483"/>
        <v>9</v>
      </c>
      <c r="CUS54">
        <f t="shared" si="483"/>
        <v>9</v>
      </c>
      <c r="CUT54">
        <f t="shared" si="483"/>
        <v>9</v>
      </c>
      <c r="CUU54">
        <f t="shared" si="483"/>
        <v>9</v>
      </c>
      <c r="CUV54">
        <f t="shared" si="483"/>
        <v>9</v>
      </c>
      <c r="CUW54">
        <f t="shared" si="483"/>
        <v>9</v>
      </c>
      <c r="CUX54">
        <f t="shared" si="483"/>
        <v>8</v>
      </c>
      <c r="CUY54">
        <f t="shared" si="483"/>
        <v>8</v>
      </c>
      <c r="CUZ54">
        <f t="shared" si="483"/>
        <v>8</v>
      </c>
      <c r="CVA54">
        <f t="shared" si="483"/>
        <v>8</v>
      </c>
      <c r="CVB54">
        <f t="shared" si="483"/>
        <v>8</v>
      </c>
      <c r="CVC54">
        <f t="shared" si="483"/>
        <v>8</v>
      </c>
      <c r="CVD54">
        <f t="shared" si="483"/>
        <v>8</v>
      </c>
      <c r="CVE54">
        <f t="shared" si="483"/>
        <v>8</v>
      </c>
      <c r="CVF54">
        <f t="shared" si="483"/>
        <v>8</v>
      </c>
      <c r="CVG54">
        <f t="shared" si="483"/>
        <v>8</v>
      </c>
      <c r="CVH54">
        <f t="shared" si="483"/>
        <v>8</v>
      </c>
      <c r="CVI54">
        <f t="shared" si="483"/>
        <v>8</v>
      </c>
      <c r="CVJ54">
        <f t="shared" si="483"/>
        <v>8</v>
      </c>
      <c r="CVK54">
        <f t="shared" si="483"/>
        <v>8</v>
      </c>
      <c r="CVL54">
        <f t="shared" si="483"/>
        <v>8</v>
      </c>
      <c r="CVM54">
        <f t="shared" si="483"/>
        <v>8</v>
      </c>
      <c r="CVN54">
        <f t="shared" si="483"/>
        <v>8</v>
      </c>
      <c r="CVO54">
        <f t="shared" si="483"/>
        <v>8</v>
      </c>
      <c r="CVP54">
        <f t="shared" si="483"/>
        <v>8</v>
      </c>
      <c r="CVQ54">
        <f t="shared" si="483"/>
        <v>8</v>
      </c>
      <c r="CVR54">
        <f t="shared" si="483"/>
        <v>8</v>
      </c>
      <c r="CVS54">
        <f t="shared" si="483"/>
        <v>8</v>
      </c>
      <c r="CVT54">
        <f t="shared" si="483"/>
        <v>8</v>
      </c>
      <c r="CVU54">
        <f t="shared" si="483"/>
        <v>8</v>
      </c>
      <c r="CVV54">
        <f t="shared" si="483"/>
        <v>8</v>
      </c>
      <c r="CVW54">
        <f t="shared" si="483"/>
        <v>8</v>
      </c>
      <c r="CVX54">
        <f t="shared" si="483"/>
        <v>8</v>
      </c>
      <c r="CVY54">
        <f t="shared" si="483"/>
        <v>8</v>
      </c>
      <c r="CVZ54">
        <f t="shared" si="483"/>
        <v>8</v>
      </c>
      <c r="CWA54">
        <f t="shared" ref="CWA54:CYL54" si="484">$B54+IF(MOD(ROUND(CWA$7,1),FCLK_Period)&gt;=(FCLK_Period/2),0,1)</f>
        <v>8</v>
      </c>
      <c r="CWB54">
        <f t="shared" si="484"/>
        <v>8</v>
      </c>
      <c r="CWC54">
        <f t="shared" si="484"/>
        <v>8</v>
      </c>
      <c r="CWD54">
        <f t="shared" si="484"/>
        <v>8</v>
      </c>
      <c r="CWE54">
        <f t="shared" si="484"/>
        <v>8</v>
      </c>
      <c r="CWF54">
        <f t="shared" si="484"/>
        <v>8</v>
      </c>
      <c r="CWG54">
        <f t="shared" si="484"/>
        <v>8</v>
      </c>
      <c r="CWH54">
        <f t="shared" si="484"/>
        <v>8</v>
      </c>
      <c r="CWI54">
        <f t="shared" si="484"/>
        <v>8</v>
      </c>
      <c r="CWJ54">
        <f t="shared" si="484"/>
        <v>9</v>
      </c>
      <c r="CWK54">
        <f t="shared" si="484"/>
        <v>9</v>
      </c>
      <c r="CWL54">
        <f t="shared" si="484"/>
        <v>9</v>
      </c>
      <c r="CWM54">
        <f t="shared" si="484"/>
        <v>9</v>
      </c>
      <c r="CWN54">
        <f t="shared" si="484"/>
        <v>9</v>
      </c>
      <c r="CWO54">
        <f t="shared" si="484"/>
        <v>9</v>
      </c>
      <c r="CWP54">
        <f t="shared" si="484"/>
        <v>9</v>
      </c>
      <c r="CWQ54">
        <f t="shared" si="484"/>
        <v>9</v>
      </c>
      <c r="CWR54">
        <f t="shared" si="484"/>
        <v>9</v>
      </c>
      <c r="CWS54">
        <f t="shared" si="484"/>
        <v>9</v>
      </c>
      <c r="CWT54">
        <f t="shared" si="484"/>
        <v>9</v>
      </c>
      <c r="CWU54">
        <f t="shared" si="484"/>
        <v>9</v>
      </c>
      <c r="CWV54">
        <f t="shared" si="484"/>
        <v>9</v>
      </c>
      <c r="CWW54">
        <f t="shared" si="484"/>
        <v>9</v>
      </c>
      <c r="CWX54">
        <f t="shared" si="484"/>
        <v>9</v>
      </c>
      <c r="CWY54">
        <f t="shared" si="484"/>
        <v>9</v>
      </c>
      <c r="CWZ54">
        <f t="shared" si="484"/>
        <v>9</v>
      </c>
      <c r="CXA54">
        <f t="shared" si="484"/>
        <v>9</v>
      </c>
      <c r="CXB54">
        <f t="shared" si="484"/>
        <v>9</v>
      </c>
      <c r="CXC54">
        <f t="shared" si="484"/>
        <v>9</v>
      </c>
      <c r="CXD54">
        <f t="shared" si="484"/>
        <v>9</v>
      </c>
      <c r="CXE54">
        <f t="shared" si="484"/>
        <v>9</v>
      </c>
      <c r="CXF54">
        <f t="shared" si="484"/>
        <v>9</v>
      </c>
      <c r="CXG54">
        <f t="shared" si="484"/>
        <v>9</v>
      </c>
      <c r="CXH54">
        <f t="shared" si="484"/>
        <v>9</v>
      </c>
      <c r="CXI54">
        <f t="shared" si="484"/>
        <v>9</v>
      </c>
      <c r="CXJ54">
        <f t="shared" si="484"/>
        <v>9</v>
      </c>
      <c r="CXK54">
        <f t="shared" si="484"/>
        <v>9</v>
      </c>
      <c r="CXL54">
        <f t="shared" si="484"/>
        <v>9</v>
      </c>
      <c r="CXM54">
        <f t="shared" si="484"/>
        <v>9</v>
      </c>
      <c r="CXN54">
        <f t="shared" si="484"/>
        <v>9</v>
      </c>
      <c r="CXO54">
        <f t="shared" si="484"/>
        <v>9</v>
      </c>
      <c r="CXP54">
        <f t="shared" si="484"/>
        <v>9</v>
      </c>
      <c r="CXQ54">
        <f t="shared" si="484"/>
        <v>9</v>
      </c>
      <c r="CXR54">
        <f t="shared" si="484"/>
        <v>9</v>
      </c>
      <c r="CXS54">
        <f t="shared" si="484"/>
        <v>9</v>
      </c>
      <c r="CXT54">
        <f t="shared" si="484"/>
        <v>9</v>
      </c>
      <c r="CXU54">
        <f t="shared" si="484"/>
        <v>9</v>
      </c>
      <c r="CXV54">
        <f t="shared" si="484"/>
        <v>8</v>
      </c>
      <c r="CXW54">
        <f t="shared" si="484"/>
        <v>8</v>
      </c>
      <c r="CXX54">
        <f t="shared" si="484"/>
        <v>8</v>
      </c>
      <c r="CXY54">
        <f t="shared" si="484"/>
        <v>8</v>
      </c>
      <c r="CXZ54">
        <f t="shared" si="484"/>
        <v>8</v>
      </c>
      <c r="CYA54">
        <f t="shared" si="484"/>
        <v>8</v>
      </c>
      <c r="CYB54">
        <f t="shared" si="484"/>
        <v>8</v>
      </c>
      <c r="CYC54">
        <f t="shared" si="484"/>
        <v>8</v>
      </c>
      <c r="CYD54">
        <f t="shared" si="484"/>
        <v>8</v>
      </c>
      <c r="CYE54">
        <f t="shared" si="484"/>
        <v>8</v>
      </c>
      <c r="CYF54">
        <f t="shared" si="484"/>
        <v>8</v>
      </c>
      <c r="CYG54">
        <f t="shared" si="484"/>
        <v>8</v>
      </c>
      <c r="CYH54">
        <f t="shared" si="484"/>
        <v>8</v>
      </c>
      <c r="CYI54">
        <f t="shared" si="484"/>
        <v>8</v>
      </c>
      <c r="CYJ54">
        <f t="shared" si="484"/>
        <v>8</v>
      </c>
      <c r="CYK54">
        <f t="shared" si="484"/>
        <v>8</v>
      </c>
      <c r="CYL54">
        <f t="shared" si="484"/>
        <v>8</v>
      </c>
      <c r="CYM54">
        <f t="shared" ref="CYM54:DAX54" si="485">$B54+IF(MOD(ROUND(CYM$7,1),FCLK_Period)&gt;=(FCLK_Period/2),0,1)</f>
        <v>8</v>
      </c>
      <c r="CYN54">
        <f t="shared" si="485"/>
        <v>8</v>
      </c>
      <c r="CYO54">
        <f t="shared" si="485"/>
        <v>8</v>
      </c>
      <c r="CYP54">
        <f t="shared" si="485"/>
        <v>8</v>
      </c>
      <c r="CYQ54">
        <f t="shared" si="485"/>
        <v>8</v>
      </c>
      <c r="CYR54">
        <f t="shared" si="485"/>
        <v>8</v>
      </c>
      <c r="CYS54">
        <f t="shared" si="485"/>
        <v>8</v>
      </c>
      <c r="CYT54">
        <f t="shared" si="485"/>
        <v>8</v>
      </c>
      <c r="CYU54">
        <f t="shared" si="485"/>
        <v>8</v>
      </c>
      <c r="CYV54">
        <f t="shared" si="485"/>
        <v>8</v>
      </c>
      <c r="CYW54">
        <f t="shared" si="485"/>
        <v>8</v>
      </c>
      <c r="CYX54">
        <f t="shared" si="485"/>
        <v>8</v>
      </c>
      <c r="CYY54">
        <f t="shared" si="485"/>
        <v>8</v>
      </c>
      <c r="CYZ54">
        <f t="shared" si="485"/>
        <v>8</v>
      </c>
      <c r="CZA54">
        <f t="shared" si="485"/>
        <v>8</v>
      </c>
      <c r="CZB54">
        <f t="shared" si="485"/>
        <v>8</v>
      </c>
      <c r="CZC54">
        <f t="shared" si="485"/>
        <v>8</v>
      </c>
      <c r="CZD54">
        <f t="shared" si="485"/>
        <v>8</v>
      </c>
      <c r="CZE54">
        <f t="shared" si="485"/>
        <v>8</v>
      </c>
      <c r="CZF54">
        <f t="shared" si="485"/>
        <v>8</v>
      </c>
      <c r="CZG54">
        <f t="shared" si="485"/>
        <v>9</v>
      </c>
      <c r="CZH54">
        <f t="shared" si="485"/>
        <v>9</v>
      </c>
      <c r="CZI54">
        <f t="shared" si="485"/>
        <v>9</v>
      </c>
      <c r="CZJ54">
        <f t="shared" si="485"/>
        <v>9</v>
      </c>
      <c r="CZK54">
        <f t="shared" si="485"/>
        <v>9</v>
      </c>
      <c r="CZL54">
        <f t="shared" si="485"/>
        <v>9</v>
      </c>
      <c r="CZM54">
        <f t="shared" si="485"/>
        <v>9</v>
      </c>
      <c r="CZN54">
        <f t="shared" si="485"/>
        <v>9</v>
      </c>
      <c r="CZO54">
        <f t="shared" si="485"/>
        <v>9</v>
      </c>
      <c r="CZP54">
        <f t="shared" si="485"/>
        <v>9</v>
      </c>
      <c r="CZQ54">
        <f t="shared" si="485"/>
        <v>9</v>
      </c>
      <c r="CZR54">
        <f t="shared" si="485"/>
        <v>9</v>
      </c>
      <c r="CZS54">
        <f t="shared" si="485"/>
        <v>9</v>
      </c>
      <c r="CZT54">
        <f t="shared" si="485"/>
        <v>9</v>
      </c>
      <c r="CZU54">
        <f t="shared" si="485"/>
        <v>9</v>
      </c>
      <c r="CZV54">
        <f t="shared" si="485"/>
        <v>9</v>
      </c>
      <c r="CZW54">
        <f t="shared" si="485"/>
        <v>9</v>
      </c>
      <c r="CZX54">
        <f t="shared" si="485"/>
        <v>9</v>
      </c>
      <c r="CZY54">
        <f t="shared" si="485"/>
        <v>9</v>
      </c>
      <c r="CZZ54">
        <f t="shared" si="485"/>
        <v>9</v>
      </c>
      <c r="DAA54">
        <f t="shared" si="485"/>
        <v>9</v>
      </c>
      <c r="DAB54">
        <f t="shared" si="485"/>
        <v>9</v>
      </c>
      <c r="DAC54">
        <f t="shared" si="485"/>
        <v>9</v>
      </c>
      <c r="DAD54">
        <f t="shared" si="485"/>
        <v>9</v>
      </c>
      <c r="DAE54">
        <f t="shared" si="485"/>
        <v>9</v>
      </c>
      <c r="DAF54">
        <f t="shared" si="485"/>
        <v>9</v>
      </c>
      <c r="DAG54">
        <f t="shared" si="485"/>
        <v>9</v>
      </c>
      <c r="DAH54">
        <f t="shared" si="485"/>
        <v>9</v>
      </c>
      <c r="DAI54">
        <f t="shared" si="485"/>
        <v>9</v>
      </c>
      <c r="DAJ54">
        <f t="shared" si="485"/>
        <v>9</v>
      </c>
      <c r="DAK54">
        <f t="shared" si="485"/>
        <v>9</v>
      </c>
      <c r="DAL54">
        <f t="shared" si="485"/>
        <v>9</v>
      </c>
      <c r="DAM54">
        <f t="shared" si="485"/>
        <v>9</v>
      </c>
      <c r="DAN54">
        <f t="shared" si="485"/>
        <v>9</v>
      </c>
      <c r="DAO54">
        <f t="shared" si="485"/>
        <v>9</v>
      </c>
      <c r="DAP54">
        <f t="shared" si="485"/>
        <v>9</v>
      </c>
      <c r="DAQ54">
        <f t="shared" si="485"/>
        <v>9</v>
      </c>
      <c r="DAR54">
        <f t="shared" si="485"/>
        <v>9</v>
      </c>
      <c r="DAS54">
        <f t="shared" si="485"/>
        <v>8</v>
      </c>
      <c r="DAT54">
        <f t="shared" si="485"/>
        <v>8</v>
      </c>
      <c r="DAU54">
        <f t="shared" si="485"/>
        <v>8</v>
      </c>
      <c r="DAV54">
        <f t="shared" si="485"/>
        <v>8</v>
      </c>
      <c r="DAW54">
        <f t="shared" si="485"/>
        <v>8</v>
      </c>
      <c r="DAX54">
        <f t="shared" si="485"/>
        <v>8</v>
      </c>
      <c r="DAY54">
        <f t="shared" ref="DAY54:DDJ54" si="486">$B54+IF(MOD(ROUND(DAY$7,1),FCLK_Period)&gt;=(FCLK_Period/2),0,1)</f>
        <v>8</v>
      </c>
      <c r="DAZ54">
        <f t="shared" si="486"/>
        <v>8</v>
      </c>
      <c r="DBA54">
        <f t="shared" si="486"/>
        <v>8</v>
      </c>
      <c r="DBB54">
        <f t="shared" si="486"/>
        <v>8</v>
      </c>
      <c r="DBC54">
        <f t="shared" si="486"/>
        <v>8</v>
      </c>
      <c r="DBD54">
        <f t="shared" si="486"/>
        <v>8</v>
      </c>
      <c r="DBE54">
        <f t="shared" si="486"/>
        <v>8</v>
      </c>
      <c r="DBF54">
        <f t="shared" si="486"/>
        <v>8</v>
      </c>
      <c r="DBG54">
        <f t="shared" si="486"/>
        <v>8</v>
      </c>
      <c r="DBH54">
        <f t="shared" si="486"/>
        <v>8</v>
      </c>
      <c r="DBI54">
        <f t="shared" si="486"/>
        <v>8</v>
      </c>
      <c r="DBJ54">
        <f t="shared" si="486"/>
        <v>8</v>
      </c>
      <c r="DBK54">
        <f t="shared" si="486"/>
        <v>8</v>
      </c>
      <c r="DBL54">
        <f t="shared" si="486"/>
        <v>8</v>
      </c>
      <c r="DBM54">
        <f t="shared" si="486"/>
        <v>8</v>
      </c>
      <c r="DBN54">
        <f t="shared" si="486"/>
        <v>8</v>
      </c>
      <c r="DBO54">
        <f t="shared" si="486"/>
        <v>8</v>
      </c>
      <c r="DBP54">
        <f t="shared" si="486"/>
        <v>8</v>
      </c>
      <c r="DBQ54">
        <f t="shared" si="486"/>
        <v>8</v>
      </c>
      <c r="DBR54">
        <f t="shared" si="486"/>
        <v>8</v>
      </c>
      <c r="DBS54">
        <f t="shared" si="486"/>
        <v>8</v>
      </c>
      <c r="DBT54">
        <f t="shared" si="486"/>
        <v>8</v>
      </c>
      <c r="DBU54">
        <f t="shared" si="486"/>
        <v>8</v>
      </c>
      <c r="DBV54">
        <f t="shared" si="486"/>
        <v>8</v>
      </c>
      <c r="DBW54">
        <f t="shared" si="486"/>
        <v>8</v>
      </c>
      <c r="DBX54">
        <f t="shared" si="486"/>
        <v>8</v>
      </c>
      <c r="DBY54">
        <f t="shared" si="486"/>
        <v>8</v>
      </c>
      <c r="DBZ54">
        <f t="shared" si="486"/>
        <v>8</v>
      </c>
      <c r="DCA54">
        <f t="shared" si="486"/>
        <v>8</v>
      </c>
      <c r="DCB54">
        <f t="shared" si="486"/>
        <v>8</v>
      </c>
      <c r="DCC54">
        <f t="shared" si="486"/>
        <v>8</v>
      </c>
      <c r="DCD54">
        <f t="shared" si="486"/>
        <v>9</v>
      </c>
      <c r="DCE54">
        <f t="shared" si="486"/>
        <v>9</v>
      </c>
      <c r="DCF54">
        <f t="shared" si="486"/>
        <v>9</v>
      </c>
      <c r="DCG54">
        <f t="shared" si="486"/>
        <v>9</v>
      </c>
      <c r="DCH54">
        <f t="shared" si="486"/>
        <v>9</v>
      </c>
      <c r="DCI54">
        <f t="shared" si="486"/>
        <v>9</v>
      </c>
      <c r="DCJ54">
        <f t="shared" si="486"/>
        <v>9</v>
      </c>
      <c r="DCK54">
        <f t="shared" si="486"/>
        <v>9</v>
      </c>
      <c r="DCL54">
        <f t="shared" si="486"/>
        <v>9</v>
      </c>
      <c r="DCM54">
        <f t="shared" si="486"/>
        <v>9</v>
      </c>
      <c r="DCN54">
        <f t="shared" si="486"/>
        <v>9</v>
      </c>
      <c r="DCO54">
        <f t="shared" si="486"/>
        <v>9</v>
      </c>
      <c r="DCP54">
        <f t="shared" si="486"/>
        <v>9</v>
      </c>
      <c r="DCQ54">
        <f t="shared" si="486"/>
        <v>9</v>
      </c>
      <c r="DCR54">
        <f t="shared" si="486"/>
        <v>9</v>
      </c>
      <c r="DCS54">
        <f t="shared" si="486"/>
        <v>9</v>
      </c>
      <c r="DCT54">
        <f t="shared" si="486"/>
        <v>9</v>
      </c>
      <c r="DCU54">
        <f t="shared" si="486"/>
        <v>9</v>
      </c>
      <c r="DCV54">
        <f t="shared" si="486"/>
        <v>9</v>
      </c>
      <c r="DCW54">
        <f t="shared" si="486"/>
        <v>9</v>
      </c>
      <c r="DCX54">
        <f t="shared" si="486"/>
        <v>9</v>
      </c>
      <c r="DCY54">
        <f t="shared" si="486"/>
        <v>9</v>
      </c>
      <c r="DCZ54">
        <f t="shared" si="486"/>
        <v>9</v>
      </c>
      <c r="DDA54">
        <f t="shared" si="486"/>
        <v>9</v>
      </c>
      <c r="DDB54">
        <f t="shared" si="486"/>
        <v>9</v>
      </c>
      <c r="DDC54">
        <f t="shared" si="486"/>
        <v>9</v>
      </c>
      <c r="DDD54">
        <f t="shared" si="486"/>
        <v>9</v>
      </c>
      <c r="DDE54">
        <f t="shared" si="486"/>
        <v>9</v>
      </c>
      <c r="DDF54">
        <f t="shared" si="486"/>
        <v>9</v>
      </c>
      <c r="DDG54">
        <f t="shared" si="486"/>
        <v>9</v>
      </c>
      <c r="DDH54">
        <f t="shared" si="486"/>
        <v>9</v>
      </c>
      <c r="DDI54">
        <f t="shared" si="486"/>
        <v>9</v>
      </c>
      <c r="DDJ54">
        <f t="shared" si="486"/>
        <v>9</v>
      </c>
      <c r="DDK54">
        <f t="shared" ref="DDK54:DFV54" si="487">$B54+IF(MOD(ROUND(DDK$7,1),FCLK_Period)&gt;=(FCLK_Period/2),0,1)</f>
        <v>9</v>
      </c>
      <c r="DDL54">
        <f t="shared" si="487"/>
        <v>9</v>
      </c>
      <c r="DDM54">
        <f t="shared" si="487"/>
        <v>9</v>
      </c>
      <c r="DDN54">
        <f t="shared" si="487"/>
        <v>9</v>
      </c>
      <c r="DDO54">
        <f t="shared" si="487"/>
        <v>9</v>
      </c>
      <c r="DDP54">
        <f t="shared" si="487"/>
        <v>8</v>
      </c>
      <c r="DDQ54">
        <f t="shared" si="487"/>
        <v>8</v>
      </c>
      <c r="DDR54">
        <f t="shared" si="487"/>
        <v>8</v>
      </c>
      <c r="DDS54">
        <f t="shared" si="487"/>
        <v>8</v>
      </c>
      <c r="DDT54">
        <f t="shared" si="487"/>
        <v>8</v>
      </c>
      <c r="DDU54">
        <f t="shared" si="487"/>
        <v>8</v>
      </c>
      <c r="DDV54">
        <f t="shared" si="487"/>
        <v>8</v>
      </c>
      <c r="DDW54">
        <f t="shared" si="487"/>
        <v>8</v>
      </c>
      <c r="DDX54">
        <f t="shared" si="487"/>
        <v>8</v>
      </c>
      <c r="DDY54">
        <f t="shared" si="487"/>
        <v>8</v>
      </c>
      <c r="DDZ54">
        <f t="shared" si="487"/>
        <v>8</v>
      </c>
      <c r="DEA54">
        <f t="shared" si="487"/>
        <v>8</v>
      </c>
      <c r="DEB54">
        <f t="shared" si="487"/>
        <v>8</v>
      </c>
      <c r="DEC54">
        <f t="shared" si="487"/>
        <v>8</v>
      </c>
      <c r="DED54">
        <f t="shared" si="487"/>
        <v>8</v>
      </c>
      <c r="DEE54">
        <f t="shared" si="487"/>
        <v>8</v>
      </c>
      <c r="DEF54">
        <f t="shared" si="487"/>
        <v>8</v>
      </c>
      <c r="DEG54">
        <f t="shared" si="487"/>
        <v>8</v>
      </c>
      <c r="DEH54">
        <f t="shared" si="487"/>
        <v>8</v>
      </c>
      <c r="DEI54">
        <f t="shared" si="487"/>
        <v>8</v>
      </c>
      <c r="DEJ54">
        <f t="shared" si="487"/>
        <v>8</v>
      </c>
      <c r="DEK54">
        <f t="shared" si="487"/>
        <v>8</v>
      </c>
      <c r="DEL54">
        <f t="shared" si="487"/>
        <v>8</v>
      </c>
      <c r="DEM54">
        <f t="shared" si="487"/>
        <v>8</v>
      </c>
      <c r="DEN54">
        <f t="shared" si="487"/>
        <v>8</v>
      </c>
      <c r="DEO54">
        <f t="shared" si="487"/>
        <v>8</v>
      </c>
      <c r="DEP54">
        <f t="shared" si="487"/>
        <v>8</v>
      </c>
      <c r="DEQ54">
        <f t="shared" si="487"/>
        <v>8</v>
      </c>
      <c r="DER54">
        <f t="shared" si="487"/>
        <v>8</v>
      </c>
      <c r="DES54">
        <f t="shared" si="487"/>
        <v>8</v>
      </c>
      <c r="DET54">
        <f t="shared" si="487"/>
        <v>8</v>
      </c>
      <c r="DEU54">
        <f t="shared" si="487"/>
        <v>8</v>
      </c>
      <c r="DEV54">
        <f t="shared" si="487"/>
        <v>8</v>
      </c>
      <c r="DEW54">
        <f t="shared" si="487"/>
        <v>8</v>
      </c>
      <c r="DEX54">
        <f t="shared" si="487"/>
        <v>8</v>
      </c>
      <c r="DEY54">
        <f t="shared" si="487"/>
        <v>8</v>
      </c>
      <c r="DEZ54">
        <f t="shared" si="487"/>
        <v>8</v>
      </c>
      <c r="DFA54">
        <f t="shared" si="487"/>
        <v>8</v>
      </c>
      <c r="DFB54">
        <f t="shared" si="487"/>
        <v>9</v>
      </c>
      <c r="DFC54">
        <f t="shared" si="487"/>
        <v>9</v>
      </c>
      <c r="DFD54">
        <f t="shared" si="487"/>
        <v>9</v>
      </c>
      <c r="DFE54">
        <f t="shared" si="487"/>
        <v>9</v>
      </c>
      <c r="DFF54">
        <f t="shared" si="487"/>
        <v>9</v>
      </c>
      <c r="DFG54">
        <f t="shared" si="487"/>
        <v>9</v>
      </c>
      <c r="DFH54">
        <f t="shared" si="487"/>
        <v>9</v>
      </c>
      <c r="DFI54">
        <f t="shared" si="487"/>
        <v>9</v>
      </c>
      <c r="DFJ54">
        <f t="shared" si="487"/>
        <v>9</v>
      </c>
      <c r="DFK54">
        <f t="shared" si="487"/>
        <v>9</v>
      </c>
      <c r="DFL54">
        <f t="shared" si="487"/>
        <v>9</v>
      </c>
      <c r="DFM54">
        <f t="shared" si="487"/>
        <v>9</v>
      </c>
      <c r="DFN54">
        <f t="shared" si="487"/>
        <v>9</v>
      </c>
      <c r="DFO54">
        <f t="shared" si="487"/>
        <v>9</v>
      </c>
      <c r="DFP54">
        <f t="shared" si="487"/>
        <v>9</v>
      </c>
      <c r="DFQ54">
        <f t="shared" si="487"/>
        <v>9</v>
      </c>
      <c r="DFR54">
        <f t="shared" si="487"/>
        <v>9</v>
      </c>
      <c r="DFS54">
        <f t="shared" si="487"/>
        <v>9</v>
      </c>
      <c r="DFT54">
        <f t="shared" si="487"/>
        <v>9</v>
      </c>
      <c r="DFU54">
        <f t="shared" si="487"/>
        <v>9</v>
      </c>
      <c r="DFV54">
        <f t="shared" si="487"/>
        <v>9</v>
      </c>
      <c r="DFW54">
        <f t="shared" ref="DFW54:DIH54" si="488">$B54+IF(MOD(ROUND(DFW$7,1),FCLK_Period)&gt;=(FCLK_Period/2),0,1)</f>
        <v>9</v>
      </c>
      <c r="DFX54">
        <f t="shared" si="488"/>
        <v>9</v>
      </c>
      <c r="DFY54">
        <f t="shared" si="488"/>
        <v>9</v>
      </c>
      <c r="DFZ54">
        <f t="shared" si="488"/>
        <v>9</v>
      </c>
      <c r="DGA54">
        <f t="shared" si="488"/>
        <v>9</v>
      </c>
      <c r="DGB54">
        <f t="shared" si="488"/>
        <v>9</v>
      </c>
      <c r="DGC54">
        <f t="shared" si="488"/>
        <v>9</v>
      </c>
      <c r="DGD54">
        <f t="shared" si="488"/>
        <v>9</v>
      </c>
      <c r="DGE54">
        <f t="shared" si="488"/>
        <v>9</v>
      </c>
      <c r="DGF54">
        <f t="shared" si="488"/>
        <v>9</v>
      </c>
      <c r="DGG54">
        <f t="shared" si="488"/>
        <v>9</v>
      </c>
      <c r="DGH54">
        <f t="shared" si="488"/>
        <v>9</v>
      </c>
      <c r="DGI54">
        <f t="shared" si="488"/>
        <v>9</v>
      </c>
      <c r="DGJ54">
        <f t="shared" si="488"/>
        <v>9</v>
      </c>
      <c r="DGK54">
        <f t="shared" si="488"/>
        <v>9</v>
      </c>
      <c r="DGL54">
        <f t="shared" si="488"/>
        <v>9</v>
      </c>
      <c r="DGM54">
        <f t="shared" si="488"/>
        <v>8</v>
      </c>
      <c r="DGN54">
        <f t="shared" si="488"/>
        <v>8</v>
      </c>
      <c r="DGO54">
        <f t="shared" si="488"/>
        <v>8</v>
      </c>
      <c r="DGP54">
        <f t="shared" si="488"/>
        <v>8</v>
      </c>
      <c r="DGQ54">
        <f t="shared" si="488"/>
        <v>8</v>
      </c>
      <c r="DGR54">
        <f t="shared" si="488"/>
        <v>8</v>
      </c>
      <c r="DGS54">
        <f t="shared" si="488"/>
        <v>8</v>
      </c>
      <c r="DGT54">
        <f t="shared" si="488"/>
        <v>8</v>
      </c>
      <c r="DGU54">
        <f t="shared" si="488"/>
        <v>8</v>
      </c>
      <c r="DGV54">
        <f t="shared" si="488"/>
        <v>8</v>
      </c>
      <c r="DGW54">
        <f t="shared" si="488"/>
        <v>8</v>
      </c>
      <c r="DGX54">
        <f t="shared" si="488"/>
        <v>8</v>
      </c>
      <c r="DGY54">
        <f t="shared" si="488"/>
        <v>8</v>
      </c>
      <c r="DGZ54">
        <f t="shared" si="488"/>
        <v>8</v>
      </c>
      <c r="DHA54">
        <f t="shared" si="488"/>
        <v>8</v>
      </c>
      <c r="DHB54">
        <f t="shared" si="488"/>
        <v>8</v>
      </c>
      <c r="DHC54">
        <f t="shared" si="488"/>
        <v>8</v>
      </c>
      <c r="DHD54">
        <f t="shared" si="488"/>
        <v>8</v>
      </c>
      <c r="DHE54">
        <f t="shared" si="488"/>
        <v>8</v>
      </c>
      <c r="DHF54">
        <f t="shared" si="488"/>
        <v>8</v>
      </c>
      <c r="DHG54">
        <f t="shared" si="488"/>
        <v>8</v>
      </c>
      <c r="DHH54">
        <f t="shared" si="488"/>
        <v>8</v>
      </c>
      <c r="DHI54">
        <f t="shared" si="488"/>
        <v>8</v>
      </c>
      <c r="DHJ54">
        <f t="shared" si="488"/>
        <v>8</v>
      </c>
      <c r="DHK54">
        <f t="shared" si="488"/>
        <v>8</v>
      </c>
      <c r="DHL54">
        <f t="shared" si="488"/>
        <v>8</v>
      </c>
      <c r="DHM54">
        <f t="shared" si="488"/>
        <v>8</v>
      </c>
      <c r="DHN54">
        <f t="shared" si="488"/>
        <v>8</v>
      </c>
      <c r="DHO54">
        <f t="shared" si="488"/>
        <v>8</v>
      </c>
      <c r="DHP54">
        <f t="shared" si="488"/>
        <v>8</v>
      </c>
      <c r="DHQ54">
        <f t="shared" si="488"/>
        <v>8</v>
      </c>
      <c r="DHR54">
        <f t="shared" si="488"/>
        <v>8</v>
      </c>
      <c r="DHS54">
        <f t="shared" si="488"/>
        <v>8</v>
      </c>
      <c r="DHT54">
        <f t="shared" si="488"/>
        <v>8</v>
      </c>
      <c r="DHU54">
        <f t="shared" si="488"/>
        <v>8</v>
      </c>
      <c r="DHV54">
        <f t="shared" si="488"/>
        <v>8</v>
      </c>
      <c r="DHW54">
        <f t="shared" si="488"/>
        <v>8</v>
      </c>
      <c r="DHX54">
        <f t="shared" si="488"/>
        <v>8</v>
      </c>
      <c r="DHY54">
        <f t="shared" si="488"/>
        <v>9</v>
      </c>
      <c r="DHZ54">
        <f t="shared" si="488"/>
        <v>9</v>
      </c>
      <c r="DIA54">
        <f t="shared" si="488"/>
        <v>9</v>
      </c>
      <c r="DIB54">
        <f t="shared" si="488"/>
        <v>9</v>
      </c>
      <c r="DIC54">
        <f t="shared" si="488"/>
        <v>9</v>
      </c>
      <c r="DID54">
        <f t="shared" si="488"/>
        <v>9</v>
      </c>
      <c r="DIE54">
        <f t="shared" si="488"/>
        <v>9</v>
      </c>
      <c r="DIF54">
        <f t="shared" si="488"/>
        <v>9</v>
      </c>
      <c r="DIG54">
        <f t="shared" si="488"/>
        <v>9</v>
      </c>
      <c r="DIH54">
        <f t="shared" si="488"/>
        <v>9</v>
      </c>
      <c r="DII54">
        <f t="shared" ref="DII54:DKT54" si="489">$B54+IF(MOD(ROUND(DII$7,1),FCLK_Period)&gt;=(FCLK_Period/2),0,1)</f>
        <v>9</v>
      </c>
      <c r="DIJ54">
        <f t="shared" si="489"/>
        <v>9</v>
      </c>
      <c r="DIK54">
        <f t="shared" si="489"/>
        <v>9</v>
      </c>
      <c r="DIL54">
        <f t="shared" si="489"/>
        <v>9</v>
      </c>
      <c r="DIM54">
        <f t="shared" si="489"/>
        <v>9</v>
      </c>
      <c r="DIN54">
        <f t="shared" si="489"/>
        <v>9</v>
      </c>
      <c r="DIO54">
        <f t="shared" si="489"/>
        <v>9</v>
      </c>
      <c r="DIP54">
        <f t="shared" si="489"/>
        <v>9</v>
      </c>
      <c r="DIQ54">
        <f t="shared" si="489"/>
        <v>9</v>
      </c>
      <c r="DIR54">
        <f t="shared" si="489"/>
        <v>9</v>
      </c>
      <c r="DIS54">
        <f t="shared" si="489"/>
        <v>9</v>
      </c>
      <c r="DIT54">
        <f t="shared" si="489"/>
        <v>9</v>
      </c>
      <c r="DIU54">
        <f t="shared" si="489"/>
        <v>9</v>
      </c>
      <c r="DIV54">
        <f t="shared" si="489"/>
        <v>9</v>
      </c>
      <c r="DIW54">
        <f t="shared" si="489"/>
        <v>9</v>
      </c>
      <c r="DIX54">
        <f t="shared" si="489"/>
        <v>9</v>
      </c>
      <c r="DIY54">
        <f t="shared" si="489"/>
        <v>9</v>
      </c>
      <c r="DIZ54">
        <f t="shared" si="489"/>
        <v>9</v>
      </c>
      <c r="DJA54">
        <f t="shared" si="489"/>
        <v>9</v>
      </c>
      <c r="DJB54">
        <f t="shared" si="489"/>
        <v>9</v>
      </c>
      <c r="DJC54">
        <f t="shared" si="489"/>
        <v>9</v>
      </c>
      <c r="DJD54">
        <f t="shared" si="489"/>
        <v>9</v>
      </c>
      <c r="DJE54">
        <f t="shared" si="489"/>
        <v>9</v>
      </c>
      <c r="DJF54">
        <f t="shared" si="489"/>
        <v>9</v>
      </c>
      <c r="DJG54">
        <f t="shared" si="489"/>
        <v>9</v>
      </c>
      <c r="DJH54">
        <f t="shared" si="489"/>
        <v>9</v>
      </c>
      <c r="DJI54">
        <f t="shared" si="489"/>
        <v>9</v>
      </c>
      <c r="DJJ54">
        <f t="shared" si="489"/>
        <v>8</v>
      </c>
      <c r="DJK54">
        <f t="shared" si="489"/>
        <v>8</v>
      </c>
      <c r="DJL54">
        <f t="shared" si="489"/>
        <v>8</v>
      </c>
      <c r="DJM54">
        <f t="shared" si="489"/>
        <v>8</v>
      </c>
      <c r="DJN54">
        <f t="shared" si="489"/>
        <v>8</v>
      </c>
      <c r="DJO54">
        <f t="shared" si="489"/>
        <v>8</v>
      </c>
      <c r="DJP54">
        <f t="shared" si="489"/>
        <v>8</v>
      </c>
      <c r="DJQ54">
        <f t="shared" si="489"/>
        <v>8</v>
      </c>
      <c r="DJR54">
        <f t="shared" si="489"/>
        <v>8</v>
      </c>
      <c r="DJS54">
        <f t="shared" si="489"/>
        <v>8</v>
      </c>
      <c r="DJT54">
        <f t="shared" si="489"/>
        <v>8</v>
      </c>
      <c r="DJU54">
        <f t="shared" si="489"/>
        <v>8</v>
      </c>
      <c r="DJV54">
        <f t="shared" si="489"/>
        <v>8</v>
      </c>
      <c r="DJW54">
        <f t="shared" si="489"/>
        <v>8</v>
      </c>
      <c r="DJX54">
        <f t="shared" si="489"/>
        <v>8</v>
      </c>
      <c r="DJY54">
        <f t="shared" si="489"/>
        <v>8</v>
      </c>
      <c r="DJZ54">
        <f t="shared" si="489"/>
        <v>8</v>
      </c>
      <c r="DKA54">
        <f t="shared" si="489"/>
        <v>8</v>
      </c>
      <c r="DKB54">
        <f t="shared" si="489"/>
        <v>8</v>
      </c>
      <c r="DKC54">
        <f t="shared" si="489"/>
        <v>8</v>
      </c>
      <c r="DKD54">
        <f t="shared" si="489"/>
        <v>8</v>
      </c>
      <c r="DKE54">
        <f t="shared" si="489"/>
        <v>8</v>
      </c>
      <c r="DKF54">
        <f t="shared" si="489"/>
        <v>8</v>
      </c>
      <c r="DKG54">
        <f t="shared" si="489"/>
        <v>8</v>
      </c>
      <c r="DKH54">
        <f t="shared" si="489"/>
        <v>8</v>
      </c>
      <c r="DKI54">
        <f t="shared" si="489"/>
        <v>8</v>
      </c>
      <c r="DKJ54">
        <f t="shared" si="489"/>
        <v>8</v>
      </c>
      <c r="DKK54">
        <f t="shared" si="489"/>
        <v>8</v>
      </c>
      <c r="DKL54">
        <f t="shared" si="489"/>
        <v>8</v>
      </c>
      <c r="DKM54">
        <f t="shared" si="489"/>
        <v>8</v>
      </c>
      <c r="DKN54">
        <f t="shared" si="489"/>
        <v>8</v>
      </c>
      <c r="DKO54">
        <f t="shared" si="489"/>
        <v>8</v>
      </c>
      <c r="DKP54">
        <f t="shared" si="489"/>
        <v>8</v>
      </c>
      <c r="DKQ54">
        <f t="shared" si="489"/>
        <v>8</v>
      </c>
      <c r="DKR54">
        <f t="shared" si="489"/>
        <v>8</v>
      </c>
      <c r="DKS54">
        <f t="shared" si="489"/>
        <v>8</v>
      </c>
      <c r="DKT54">
        <f t="shared" si="489"/>
        <v>8</v>
      </c>
      <c r="DKU54">
        <f t="shared" ref="DKU54:DNF54" si="490">$B54+IF(MOD(ROUND(DKU$7,1),FCLK_Period)&gt;=(FCLK_Period/2),0,1)</f>
        <v>8</v>
      </c>
      <c r="DKV54">
        <f t="shared" si="490"/>
        <v>9</v>
      </c>
      <c r="DKW54">
        <f t="shared" si="490"/>
        <v>9</v>
      </c>
      <c r="DKX54">
        <f t="shared" si="490"/>
        <v>9</v>
      </c>
      <c r="DKY54">
        <f t="shared" si="490"/>
        <v>9</v>
      </c>
      <c r="DKZ54">
        <f t="shared" si="490"/>
        <v>9</v>
      </c>
      <c r="DLA54">
        <f t="shared" si="490"/>
        <v>9</v>
      </c>
      <c r="DLB54">
        <f t="shared" si="490"/>
        <v>9</v>
      </c>
      <c r="DLC54">
        <f t="shared" si="490"/>
        <v>9</v>
      </c>
      <c r="DLD54">
        <f t="shared" si="490"/>
        <v>9</v>
      </c>
      <c r="DLE54">
        <f t="shared" si="490"/>
        <v>9</v>
      </c>
      <c r="DLF54">
        <f t="shared" si="490"/>
        <v>9</v>
      </c>
      <c r="DLG54">
        <f t="shared" si="490"/>
        <v>9</v>
      </c>
      <c r="DLH54">
        <f t="shared" si="490"/>
        <v>9</v>
      </c>
      <c r="DLI54">
        <f t="shared" si="490"/>
        <v>9</v>
      </c>
      <c r="DLJ54">
        <f t="shared" si="490"/>
        <v>9</v>
      </c>
      <c r="DLK54">
        <f t="shared" si="490"/>
        <v>9</v>
      </c>
      <c r="DLL54">
        <f t="shared" si="490"/>
        <v>9</v>
      </c>
      <c r="DLM54">
        <f t="shared" si="490"/>
        <v>9</v>
      </c>
      <c r="DLN54">
        <f t="shared" si="490"/>
        <v>9</v>
      </c>
      <c r="DLO54">
        <f t="shared" si="490"/>
        <v>9</v>
      </c>
      <c r="DLP54">
        <f t="shared" si="490"/>
        <v>9</v>
      </c>
      <c r="DLQ54">
        <f t="shared" si="490"/>
        <v>9</v>
      </c>
      <c r="DLR54">
        <f t="shared" si="490"/>
        <v>9</v>
      </c>
      <c r="DLS54">
        <f t="shared" si="490"/>
        <v>9</v>
      </c>
      <c r="DLT54">
        <f t="shared" si="490"/>
        <v>9</v>
      </c>
      <c r="DLU54">
        <f t="shared" si="490"/>
        <v>9</v>
      </c>
      <c r="DLV54">
        <f t="shared" si="490"/>
        <v>9</v>
      </c>
      <c r="DLW54">
        <f t="shared" si="490"/>
        <v>9</v>
      </c>
      <c r="DLX54">
        <f t="shared" si="490"/>
        <v>9</v>
      </c>
      <c r="DLY54">
        <f t="shared" si="490"/>
        <v>9</v>
      </c>
      <c r="DLZ54">
        <f t="shared" si="490"/>
        <v>9</v>
      </c>
      <c r="DMA54">
        <f t="shared" si="490"/>
        <v>9</v>
      </c>
      <c r="DMB54">
        <f t="shared" si="490"/>
        <v>9</v>
      </c>
      <c r="DMC54">
        <f t="shared" si="490"/>
        <v>9</v>
      </c>
      <c r="DMD54">
        <f t="shared" si="490"/>
        <v>9</v>
      </c>
      <c r="DME54">
        <f t="shared" si="490"/>
        <v>9</v>
      </c>
      <c r="DMF54">
        <f t="shared" si="490"/>
        <v>9</v>
      </c>
      <c r="DMG54">
        <f t="shared" si="490"/>
        <v>9</v>
      </c>
      <c r="DMH54">
        <f t="shared" si="490"/>
        <v>8</v>
      </c>
      <c r="DMI54">
        <f t="shared" si="490"/>
        <v>8</v>
      </c>
      <c r="DMJ54">
        <f t="shared" si="490"/>
        <v>8</v>
      </c>
      <c r="DMK54">
        <f t="shared" si="490"/>
        <v>8</v>
      </c>
      <c r="DML54">
        <f t="shared" si="490"/>
        <v>8</v>
      </c>
      <c r="DMM54">
        <f t="shared" si="490"/>
        <v>8</v>
      </c>
      <c r="DMN54">
        <f t="shared" si="490"/>
        <v>8</v>
      </c>
      <c r="DMO54">
        <f t="shared" si="490"/>
        <v>8</v>
      </c>
      <c r="DMP54">
        <f t="shared" si="490"/>
        <v>8</v>
      </c>
      <c r="DMQ54">
        <f t="shared" si="490"/>
        <v>8</v>
      </c>
      <c r="DMR54">
        <f t="shared" si="490"/>
        <v>8</v>
      </c>
      <c r="DMS54">
        <f t="shared" si="490"/>
        <v>8</v>
      </c>
      <c r="DMT54">
        <f t="shared" si="490"/>
        <v>8</v>
      </c>
      <c r="DMU54">
        <f t="shared" si="490"/>
        <v>8</v>
      </c>
      <c r="DMV54">
        <f t="shared" si="490"/>
        <v>8</v>
      </c>
      <c r="DMW54">
        <f t="shared" si="490"/>
        <v>8</v>
      </c>
      <c r="DMX54">
        <f t="shared" si="490"/>
        <v>8</v>
      </c>
      <c r="DMY54">
        <f t="shared" si="490"/>
        <v>8</v>
      </c>
      <c r="DMZ54">
        <f t="shared" si="490"/>
        <v>8</v>
      </c>
      <c r="DNA54">
        <f t="shared" si="490"/>
        <v>8</v>
      </c>
      <c r="DNB54">
        <f t="shared" si="490"/>
        <v>8</v>
      </c>
      <c r="DNC54">
        <f t="shared" si="490"/>
        <v>8</v>
      </c>
      <c r="DND54">
        <f t="shared" si="490"/>
        <v>8</v>
      </c>
      <c r="DNE54">
        <f t="shared" si="490"/>
        <v>8</v>
      </c>
      <c r="DNF54">
        <f t="shared" si="490"/>
        <v>8</v>
      </c>
      <c r="DNG54">
        <f t="shared" ref="DNG54:DOK54" si="491">$B54+IF(MOD(ROUND(DNG$7,1),FCLK_Period)&gt;=(FCLK_Period/2),0,1)</f>
        <v>8</v>
      </c>
      <c r="DNH54">
        <f t="shared" si="491"/>
        <v>8</v>
      </c>
      <c r="DNI54">
        <f t="shared" si="491"/>
        <v>8</v>
      </c>
      <c r="DNJ54">
        <f t="shared" si="491"/>
        <v>8</v>
      </c>
      <c r="DNK54">
        <f t="shared" si="491"/>
        <v>8</v>
      </c>
      <c r="DNL54">
        <f t="shared" si="491"/>
        <v>8</v>
      </c>
      <c r="DNM54">
        <f t="shared" si="491"/>
        <v>8</v>
      </c>
      <c r="DNN54">
        <f t="shared" si="491"/>
        <v>8</v>
      </c>
      <c r="DNO54">
        <f t="shared" si="491"/>
        <v>8</v>
      </c>
      <c r="DNP54">
        <f t="shared" si="491"/>
        <v>8</v>
      </c>
      <c r="DNQ54">
        <f t="shared" si="491"/>
        <v>8</v>
      </c>
      <c r="DNR54">
        <f t="shared" si="491"/>
        <v>8</v>
      </c>
      <c r="DNS54">
        <f t="shared" si="491"/>
        <v>9</v>
      </c>
      <c r="DNT54">
        <f t="shared" si="491"/>
        <v>9</v>
      </c>
      <c r="DNU54">
        <f t="shared" si="491"/>
        <v>9</v>
      </c>
      <c r="DNV54">
        <f t="shared" si="491"/>
        <v>9</v>
      </c>
      <c r="DNW54">
        <f t="shared" si="491"/>
        <v>9</v>
      </c>
      <c r="DNX54">
        <f t="shared" si="491"/>
        <v>9</v>
      </c>
      <c r="DNY54">
        <f t="shared" si="491"/>
        <v>9</v>
      </c>
      <c r="DNZ54">
        <f t="shared" si="491"/>
        <v>9</v>
      </c>
      <c r="DOA54">
        <f t="shared" si="491"/>
        <v>9</v>
      </c>
      <c r="DOB54">
        <f t="shared" si="491"/>
        <v>9</v>
      </c>
      <c r="DOC54">
        <f t="shared" si="491"/>
        <v>9</v>
      </c>
      <c r="DOD54">
        <f t="shared" si="491"/>
        <v>9</v>
      </c>
      <c r="DOE54">
        <f t="shared" si="491"/>
        <v>9</v>
      </c>
      <c r="DOF54">
        <f t="shared" si="491"/>
        <v>9</v>
      </c>
      <c r="DOG54">
        <f t="shared" si="491"/>
        <v>9</v>
      </c>
      <c r="DOH54">
        <f t="shared" si="491"/>
        <v>9</v>
      </c>
      <c r="DOI54">
        <f t="shared" si="491"/>
        <v>9</v>
      </c>
      <c r="DOJ54">
        <f t="shared" si="491"/>
        <v>9</v>
      </c>
      <c r="DOK54">
        <f t="shared" si="491"/>
        <v>9</v>
      </c>
    </row>
    <row r="55" spans="1:16384">
      <c r="A55" t="s">
        <v>392</v>
      </c>
      <c r="B55">
        <v>6</v>
      </c>
      <c r="C55">
        <f t="shared" ref="C55:BN55" ca="1" si="492">$B55+IF(WRITETYPE=1,IF(C$7&lt;ClkActivationTime_ns,0,IF(MOD(ROUND((C$7-ClkActivationTime_ns),1),CLK_Period)&gt;=(CLK_Period/2),0,1)),0)</f>
        <v>6</v>
      </c>
      <c r="D55">
        <f t="shared" ca="1" si="492"/>
        <v>6</v>
      </c>
      <c r="E55">
        <f t="shared" ca="1" si="492"/>
        <v>6</v>
      </c>
      <c r="F55">
        <f t="shared" ca="1" si="492"/>
        <v>6</v>
      </c>
      <c r="G55">
        <f t="shared" ca="1" si="492"/>
        <v>6</v>
      </c>
      <c r="H55">
        <f t="shared" ca="1" si="492"/>
        <v>6</v>
      </c>
      <c r="I55">
        <f t="shared" ca="1" si="492"/>
        <v>6</v>
      </c>
      <c r="J55">
        <f t="shared" ca="1" si="492"/>
        <v>6</v>
      </c>
      <c r="K55">
        <f t="shared" ca="1" si="492"/>
        <v>6</v>
      </c>
      <c r="L55">
        <f t="shared" ca="1" si="492"/>
        <v>6</v>
      </c>
      <c r="M55">
        <f t="shared" ca="1" si="492"/>
        <v>6</v>
      </c>
      <c r="N55">
        <f t="shared" ca="1" si="492"/>
        <v>6</v>
      </c>
      <c r="O55">
        <f t="shared" ca="1" si="492"/>
        <v>6</v>
      </c>
      <c r="P55">
        <f t="shared" ca="1" si="492"/>
        <v>6</v>
      </c>
      <c r="Q55">
        <f t="shared" ca="1" si="492"/>
        <v>6</v>
      </c>
      <c r="R55">
        <f t="shared" ca="1" si="492"/>
        <v>6</v>
      </c>
      <c r="S55">
        <f t="shared" ca="1" si="492"/>
        <v>6</v>
      </c>
      <c r="T55">
        <f t="shared" ca="1" si="492"/>
        <v>6</v>
      </c>
      <c r="U55">
        <f t="shared" ca="1" si="492"/>
        <v>6</v>
      </c>
      <c r="V55">
        <f t="shared" ca="1" si="492"/>
        <v>6</v>
      </c>
      <c r="W55">
        <f t="shared" ca="1" si="492"/>
        <v>6</v>
      </c>
      <c r="X55">
        <f t="shared" ca="1" si="492"/>
        <v>6</v>
      </c>
      <c r="Y55">
        <f t="shared" ca="1" si="492"/>
        <v>6</v>
      </c>
      <c r="Z55">
        <f t="shared" ca="1" si="492"/>
        <v>6</v>
      </c>
      <c r="AA55">
        <f t="shared" ca="1" si="492"/>
        <v>6</v>
      </c>
      <c r="AB55">
        <f t="shared" ca="1" si="492"/>
        <v>6</v>
      </c>
      <c r="AC55">
        <f t="shared" ca="1" si="492"/>
        <v>6</v>
      </c>
      <c r="AD55">
        <f t="shared" ca="1" si="492"/>
        <v>6</v>
      </c>
      <c r="AE55">
        <f t="shared" ca="1" si="492"/>
        <v>6</v>
      </c>
      <c r="AF55">
        <f t="shared" ca="1" si="492"/>
        <v>6</v>
      </c>
      <c r="AG55">
        <f t="shared" ca="1" si="492"/>
        <v>6</v>
      </c>
      <c r="AH55">
        <f t="shared" ca="1" si="492"/>
        <v>6</v>
      </c>
      <c r="AI55">
        <f t="shared" ca="1" si="492"/>
        <v>6</v>
      </c>
      <c r="AJ55">
        <f t="shared" ca="1" si="492"/>
        <v>6</v>
      </c>
      <c r="AK55">
        <f t="shared" ca="1" si="492"/>
        <v>6</v>
      </c>
      <c r="AL55">
        <f t="shared" ca="1" si="492"/>
        <v>6</v>
      </c>
      <c r="AM55">
        <f t="shared" ca="1" si="492"/>
        <v>6</v>
      </c>
      <c r="AN55">
        <f t="shared" ca="1" si="492"/>
        <v>6</v>
      </c>
      <c r="AO55">
        <f t="shared" ca="1" si="492"/>
        <v>6</v>
      </c>
      <c r="AP55">
        <f t="shared" ca="1" si="492"/>
        <v>6</v>
      </c>
      <c r="AQ55">
        <f t="shared" ca="1" si="492"/>
        <v>6</v>
      </c>
      <c r="AR55">
        <f t="shared" ca="1" si="492"/>
        <v>6</v>
      </c>
      <c r="AS55">
        <f t="shared" ca="1" si="492"/>
        <v>6</v>
      </c>
      <c r="AT55">
        <f t="shared" ca="1" si="492"/>
        <v>6</v>
      </c>
      <c r="AU55">
        <f t="shared" ca="1" si="492"/>
        <v>6</v>
      </c>
      <c r="AV55">
        <f t="shared" ca="1" si="492"/>
        <v>6</v>
      </c>
      <c r="AW55">
        <f t="shared" ca="1" si="492"/>
        <v>6</v>
      </c>
      <c r="AX55">
        <f t="shared" ca="1" si="492"/>
        <v>6</v>
      </c>
      <c r="AY55">
        <f t="shared" ca="1" si="492"/>
        <v>6</v>
      </c>
      <c r="AZ55">
        <f t="shared" ca="1" si="492"/>
        <v>6</v>
      </c>
      <c r="BA55">
        <f t="shared" ca="1" si="492"/>
        <v>6</v>
      </c>
      <c r="BB55">
        <f t="shared" ca="1" si="492"/>
        <v>6</v>
      </c>
      <c r="BC55">
        <f t="shared" ca="1" si="492"/>
        <v>6</v>
      </c>
      <c r="BD55">
        <f t="shared" ca="1" si="492"/>
        <v>6</v>
      </c>
      <c r="BE55">
        <f t="shared" ca="1" si="492"/>
        <v>6</v>
      </c>
      <c r="BF55">
        <f t="shared" ca="1" si="492"/>
        <v>6</v>
      </c>
      <c r="BG55">
        <f t="shared" ca="1" si="492"/>
        <v>6</v>
      </c>
      <c r="BH55">
        <f t="shared" ca="1" si="492"/>
        <v>6</v>
      </c>
      <c r="BI55">
        <f t="shared" ca="1" si="492"/>
        <v>6</v>
      </c>
      <c r="BJ55">
        <f t="shared" ca="1" si="492"/>
        <v>6</v>
      </c>
      <c r="BK55">
        <f t="shared" ca="1" si="492"/>
        <v>6</v>
      </c>
      <c r="BL55">
        <f t="shared" ca="1" si="492"/>
        <v>6</v>
      </c>
      <c r="BM55">
        <f t="shared" ca="1" si="492"/>
        <v>6</v>
      </c>
      <c r="BN55">
        <f t="shared" ca="1" si="492"/>
        <v>6</v>
      </c>
      <c r="BO55">
        <f t="shared" ref="BO55:DZ55" ca="1" si="493">$B55+IF(WRITETYPE=1,IF(BO$7&lt;ClkActivationTime_ns,0,IF(MOD(ROUND((BO$7-ClkActivationTime_ns),1),CLK_Period)&gt;=(CLK_Period/2),0,1)),0)</f>
        <v>6</v>
      </c>
      <c r="BP55">
        <f t="shared" ca="1" si="493"/>
        <v>6</v>
      </c>
      <c r="BQ55">
        <f t="shared" ca="1" si="493"/>
        <v>6</v>
      </c>
      <c r="BR55">
        <f t="shared" ca="1" si="493"/>
        <v>6</v>
      </c>
      <c r="BS55">
        <f t="shared" ca="1" si="493"/>
        <v>6</v>
      </c>
      <c r="BT55">
        <f t="shared" ca="1" si="493"/>
        <v>6</v>
      </c>
      <c r="BU55">
        <f t="shared" ca="1" si="493"/>
        <v>6</v>
      </c>
      <c r="BV55">
        <f t="shared" ca="1" si="493"/>
        <v>6</v>
      </c>
      <c r="BW55">
        <f t="shared" ca="1" si="493"/>
        <v>6</v>
      </c>
      <c r="BX55">
        <f t="shared" ca="1" si="493"/>
        <v>6</v>
      </c>
      <c r="BY55">
        <f t="shared" ca="1" si="493"/>
        <v>6</v>
      </c>
      <c r="BZ55">
        <f t="shared" ca="1" si="493"/>
        <v>6</v>
      </c>
      <c r="CA55">
        <f t="shared" ca="1" si="493"/>
        <v>6</v>
      </c>
      <c r="CB55">
        <f t="shared" ca="1" si="493"/>
        <v>6</v>
      </c>
      <c r="CC55">
        <f t="shared" ca="1" si="493"/>
        <v>6</v>
      </c>
      <c r="CD55">
        <f t="shared" ca="1" si="493"/>
        <v>6</v>
      </c>
      <c r="CE55">
        <f t="shared" ca="1" si="493"/>
        <v>6</v>
      </c>
      <c r="CF55">
        <f t="shared" ca="1" si="493"/>
        <v>6</v>
      </c>
      <c r="CG55">
        <f t="shared" ca="1" si="493"/>
        <v>6</v>
      </c>
      <c r="CH55">
        <f t="shared" ca="1" si="493"/>
        <v>6</v>
      </c>
      <c r="CI55">
        <f t="shared" ca="1" si="493"/>
        <v>6</v>
      </c>
      <c r="CJ55">
        <f t="shared" ca="1" si="493"/>
        <v>6</v>
      </c>
      <c r="CK55">
        <f t="shared" ca="1" si="493"/>
        <v>6</v>
      </c>
      <c r="CL55">
        <f t="shared" ca="1" si="493"/>
        <v>6</v>
      </c>
      <c r="CM55">
        <f t="shared" ca="1" si="493"/>
        <v>6</v>
      </c>
      <c r="CN55">
        <f t="shared" ca="1" si="493"/>
        <v>6</v>
      </c>
      <c r="CO55">
        <f t="shared" ca="1" si="493"/>
        <v>6</v>
      </c>
      <c r="CP55">
        <f t="shared" ca="1" si="493"/>
        <v>6</v>
      </c>
      <c r="CQ55">
        <f t="shared" ca="1" si="493"/>
        <v>6</v>
      </c>
      <c r="CR55">
        <f t="shared" ca="1" si="493"/>
        <v>6</v>
      </c>
      <c r="CS55">
        <f t="shared" ca="1" si="493"/>
        <v>6</v>
      </c>
      <c r="CT55">
        <f t="shared" ca="1" si="493"/>
        <v>6</v>
      </c>
      <c r="CU55">
        <f t="shared" ca="1" si="493"/>
        <v>6</v>
      </c>
      <c r="CV55">
        <f t="shared" ca="1" si="493"/>
        <v>6</v>
      </c>
      <c r="CW55">
        <f t="shared" ca="1" si="493"/>
        <v>6</v>
      </c>
      <c r="CX55">
        <f t="shared" ca="1" si="493"/>
        <v>6</v>
      </c>
      <c r="CY55">
        <f t="shared" ca="1" si="493"/>
        <v>6</v>
      </c>
      <c r="CZ55">
        <f t="shared" ca="1" si="493"/>
        <v>6</v>
      </c>
      <c r="DA55">
        <f t="shared" ca="1" si="493"/>
        <v>6</v>
      </c>
      <c r="DB55">
        <f t="shared" ca="1" si="493"/>
        <v>6</v>
      </c>
      <c r="DC55">
        <f t="shared" ca="1" si="493"/>
        <v>6</v>
      </c>
      <c r="DD55">
        <f t="shared" ca="1" si="493"/>
        <v>6</v>
      </c>
      <c r="DE55">
        <f t="shared" ca="1" si="493"/>
        <v>6</v>
      </c>
      <c r="DF55">
        <f t="shared" ca="1" si="493"/>
        <v>6</v>
      </c>
      <c r="DG55">
        <f t="shared" ca="1" si="493"/>
        <v>6</v>
      </c>
      <c r="DH55">
        <f t="shared" ca="1" si="493"/>
        <v>6</v>
      </c>
      <c r="DI55">
        <f t="shared" ca="1" si="493"/>
        <v>6</v>
      </c>
      <c r="DJ55">
        <f t="shared" ca="1" si="493"/>
        <v>6</v>
      </c>
      <c r="DK55">
        <f t="shared" ca="1" si="493"/>
        <v>6</v>
      </c>
      <c r="DL55">
        <f t="shared" ca="1" si="493"/>
        <v>6</v>
      </c>
      <c r="DM55">
        <f t="shared" ca="1" si="493"/>
        <v>6</v>
      </c>
      <c r="DN55">
        <f t="shared" ca="1" si="493"/>
        <v>6</v>
      </c>
      <c r="DO55">
        <f t="shared" ca="1" si="493"/>
        <v>6</v>
      </c>
      <c r="DP55">
        <f t="shared" ca="1" si="493"/>
        <v>6</v>
      </c>
      <c r="DQ55">
        <f t="shared" ca="1" si="493"/>
        <v>6</v>
      </c>
      <c r="DR55">
        <f t="shared" ca="1" si="493"/>
        <v>6</v>
      </c>
      <c r="DS55">
        <f t="shared" ca="1" si="493"/>
        <v>6</v>
      </c>
      <c r="DT55">
        <f t="shared" ca="1" si="493"/>
        <v>6</v>
      </c>
      <c r="DU55">
        <f t="shared" ca="1" si="493"/>
        <v>6</v>
      </c>
      <c r="DV55">
        <f t="shared" ca="1" si="493"/>
        <v>6</v>
      </c>
      <c r="DW55">
        <f t="shared" ca="1" si="493"/>
        <v>6</v>
      </c>
      <c r="DX55">
        <f t="shared" ca="1" si="493"/>
        <v>6</v>
      </c>
      <c r="DY55">
        <f t="shared" ca="1" si="493"/>
        <v>6</v>
      </c>
      <c r="DZ55">
        <f t="shared" ca="1" si="493"/>
        <v>6</v>
      </c>
      <c r="EA55">
        <f t="shared" ref="EA55:GL55" ca="1" si="494">$B55+IF(WRITETYPE=1,IF(EA$7&lt;ClkActivationTime_ns,0,IF(MOD(ROUND((EA$7-ClkActivationTime_ns),1),CLK_Period)&gt;=(CLK_Period/2),0,1)),0)</f>
        <v>6</v>
      </c>
      <c r="EB55">
        <f t="shared" ca="1" si="494"/>
        <v>6</v>
      </c>
      <c r="EC55">
        <f t="shared" ca="1" si="494"/>
        <v>6</v>
      </c>
      <c r="ED55">
        <f t="shared" ca="1" si="494"/>
        <v>6</v>
      </c>
      <c r="EE55">
        <f t="shared" ca="1" si="494"/>
        <v>6</v>
      </c>
      <c r="EF55">
        <f t="shared" ca="1" si="494"/>
        <v>6</v>
      </c>
      <c r="EG55">
        <f t="shared" ca="1" si="494"/>
        <v>6</v>
      </c>
      <c r="EH55">
        <f t="shared" ca="1" si="494"/>
        <v>6</v>
      </c>
      <c r="EI55">
        <f t="shared" ca="1" si="494"/>
        <v>6</v>
      </c>
      <c r="EJ55">
        <f t="shared" ca="1" si="494"/>
        <v>6</v>
      </c>
      <c r="EK55">
        <f t="shared" ca="1" si="494"/>
        <v>6</v>
      </c>
      <c r="EL55">
        <f t="shared" ca="1" si="494"/>
        <v>6</v>
      </c>
      <c r="EM55">
        <f t="shared" ca="1" si="494"/>
        <v>6</v>
      </c>
      <c r="EN55">
        <f t="shared" ca="1" si="494"/>
        <v>6</v>
      </c>
      <c r="EO55">
        <f t="shared" ca="1" si="494"/>
        <v>6</v>
      </c>
      <c r="EP55">
        <f t="shared" ca="1" si="494"/>
        <v>6</v>
      </c>
      <c r="EQ55">
        <f t="shared" ca="1" si="494"/>
        <v>6</v>
      </c>
      <c r="ER55">
        <f t="shared" ca="1" si="494"/>
        <v>6</v>
      </c>
      <c r="ES55">
        <f t="shared" ca="1" si="494"/>
        <v>6</v>
      </c>
      <c r="ET55">
        <f t="shared" ca="1" si="494"/>
        <v>6</v>
      </c>
      <c r="EU55">
        <f t="shared" ca="1" si="494"/>
        <v>6</v>
      </c>
      <c r="EV55">
        <f t="shared" ca="1" si="494"/>
        <v>6</v>
      </c>
      <c r="EW55">
        <f t="shared" ca="1" si="494"/>
        <v>6</v>
      </c>
      <c r="EX55">
        <f t="shared" ca="1" si="494"/>
        <v>6</v>
      </c>
      <c r="EY55">
        <f t="shared" ca="1" si="494"/>
        <v>6</v>
      </c>
      <c r="EZ55">
        <f t="shared" ca="1" si="494"/>
        <v>6</v>
      </c>
      <c r="FA55">
        <f t="shared" ca="1" si="494"/>
        <v>6</v>
      </c>
      <c r="FB55">
        <f t="shared" ca="1" si="494"/>
        <v>6</v>
      </c>
      <c r="FC55">
        <f t="shared" ca="1" si="494"/>
        <v>6</v>
      </c>
      <c r="FD55">
        <f t="shared" ca="1" si="494"/>
        <v>6</v>
      </c>
      <c r="FE55">
        <f t="shared" ca="1" si="494"/>
        <v>6</v>
      </c>
      <c r="FF55">
        <f t="shared" ca="1" si="494"/>
        <v>6</v>
      </c>
      <c r="FG55">
        <f t="shared" ca="1" si="494"/>
        <v>6</v>
      </c>
      <c r="FH55">
        <f t="shared" ca="1" si="494"/>
        <v>6</v>
      </c>
      <c r="FI55">
        <f t="shared" ca="1" si="494"/>
        <v>6</v>
      </c>
      <c r="FJ55">
        <f t="shared" ca="1" si="494"/>
        <v>6</v>
      </c>
      <c r="FK55">
        <f t="shared" ca="1" si="494"/>
        <v>6</v>
      </c>
      <c r="FL55">
        <f t="shared" ca="1" si="494"/>
        <v>6</v>
      </c>
      <c r="FM55">
        <f t="shared" ca="1" si="494"/>
        <v>6</v>
      </c>
      <c r="FN55">
        <f t="shared" ca="1" si="494"/>
        <v>6</v>
      </c>
      <c r="FO55">
        <f t="shared" ca="1" si="494"/>
        <v>6</v>
      </c>
      <c r="FP55">
        <f t="shared" ca="1" si="494"/>
        <v>6</v>
      </c>
      <c r="FQ55">
        <f t="shared" ca="1" si="494"/>
        <v>6</v>
      </c>
      <c r="FR55">
        <f t="shared" ca="1" si="494"/>
        <v>6</v>
      </c>
      <c r="FS55">
        <f t="shared" ca="1" si="494"/>
        <v>6</v>
      </c>
      <c r="FT55">
        <f t="shared" ca="1" si="494"/>
        <v>6</v>
      </c>
      <c r="FU55">
        <f t="shared" ca="1" si="494"/>
        <v>6</v>
      </c>
      <c r="FV55">
        <f t="shared" ca="1" si="494"/>
        <v>6</v>
      </c>
      <c r="FW55">
        <f t="shared" ca="1" si="494"/>
        <v>6</v>
      </c>
      <c r="FX55">
        <f t="shared" ca="1" si="494"/>
        <v>6</v>
      </c>
      <c r="FY55">
        <f t="shared" ca="1" si="494"/>
        <v>6</v>
      </c>
      <c r="FZ55">
        <f t="shared" ca="1" si="494"/>
        <v>6</v>
      </c>
      <c r="GA55">
        <f t="shared" ca="1" si="494"/>
        <v>6</v>
      </c>
      <c r="GB55">
        <f t="shared" ca="1" si="494"/>
        <v>6</v>
      </c>
      <c r="GC55">
        <f t="shared" ca="1" si="494"/>
        <v>6</v>
      </c>
      <c r="GD55">
        <f t="shared" ca="1" si="494"/>
        <v>6</v>
      </c>
      <c r="GE55">
        <f t="shared" ca="1" si="494"/>
        <v>6</v>
      </c>
      <c r="GF55">
        <f t="shared" ca="1" si="494"/>
        <v>6</v>
      </c>
      <c r="GG55">
        <f t="shared" ca="1" si="494"/>
        <v>6</v>
      </c>
      <c r="GH55">
        <f t="shared" ca="1" si="494"/>
        <v>6</v>
      </c>
      <c r="GI55">
        <f t="shared" ca="1" si="494"/>
        <v>6</v>
      </c>
      <c r="GJ55">
        <f t="shared" ca="1" si="494"/>
        <v>6</v>
      </c>
      <c r="GK55">
        <f t="shared" ca="1" si="494"/>
        <v>6</v>
      </c>
      <c r="GL55">
        <f t="shared" ca="1" si="494"/>
        <v>6</v>
      </c>
      <c r="GM55">
        <f t="shared" ref="GM55:IX55" ca="1" si="495">$B55+IF(WRITETYPE=1,IF(GM$7&lt;ClkActivationTime_ns,0,IF(MOD(ROUND((GM$7-ClkActivationTime_ns),1),CLK_Period)&gt;=(CLK_Period/2),0,1)),0)</f>
        <v>6</v>
      </c>
      <c r="GN55">
        <f t="shared" ca="1" si="495"/>
        <v>6</v>
      </c>
      <c r="GO55">
        <f t="shared" ca="1" si="495"/>
        <v>6</v>
      </c>
      <c r="GP55">
        <f t="shared" ca="1" si="495"/>
        <v>6</v>
      </c>
      <c r="GQ55">
        <f t="shared" ca="1" si="495"/>
        <v>6</v>
      </c>
      <c r="GR55">
        <f t="shared" ca="1" si="495"/>
        <v>6</v>
      </c>
      <c r="GS55">
        <f t="shared" ca="1" si="495"/>
        <v>6</v>
      </c>
      <c r="GT55">
        <f t="shared" ca="1" si="495"/>
        <v>6</v>
      </c>
      <c r="GU55">
        <f t="shared" ca="1" si="495"/>
        <v>6</v>
      </c>
      <c r="GV55">
        <f t="shared" ca="1" si="495"/>
        <v>6</v>
      </c>
      <c r="GW55">
        <f t="shared" ca="1" si="495"/>
        <v>6</v>
      </c>
      <c r="GX55">
        <f t="shared" ca="1" si="495"/>
        <v>6</v>
      </c>
      <c r="GY55">
        <f t="shared" ca="1" si="495"/>
        <v>6</v>
      </c>
      <c r="GZ55">
        <f t="shared" ca="1" si="495"/>
        <v>6</v>
      </c>
      <c r="HA55">
        <f t="shared" ca="1" si="495"/>
        <v>6</v>
      </c>
      <c r="HB55">
        <f t="shared" ca="1" si="495"/>
        <v>6</v>
      </c>
      <c r="HC55">
        <f t="shared" ca="1" si="495"/>
        <v>6</v>
      </c>
      <c r="HD55">
        <f t="shared" ca="1" si="495"/>
        <v>6</v>
      </c>
      <c r="HE55">
        <f t="shared" ca="1" si="495"/>
        <v>6</v>
      </c>
      <c r="HF55">
        <f t="shared" ca="1" si="495"/>
        <v>6</v>
      </c>
      <c r="HG55">
        <f t="shared" ca="1" si="495"/>
        <v>6</v>
      </c>
      <c r="HH55">
        <f t="shared" ca="1" si="495"/>
        <v>6</v>
      </c>
      <c r="HI55">
        <f t="shared" ca="1" si="495"/>
        <v>6</v>
      </c>
      <c r="HJ55">
        <f t="shared" ca="1" si="495"/>
        <v>6</v>
      </c>
      <c r="HK55">
        <f t="shared" ca="1" si="495"/>
        <v>6</v>
      </c>
      <c r="HL55">
        <f t="shared" ca="1" si="495"/>
        <v>6</v>
      </c>
      <c r="HM55">
        <f t="shared" ca="1" si="495"/>
        <v>6</v>
      </c>
      <c r="HN55">
        <f t="shared" ca="1" si="495"/>
        <v>6</v>
      </c>
      <c r="HO55">
        <f t="shared" ca="1" si="495"/>
        <v>6</v>
      </c>
      <c r="HP55">
        <f t="shared" ca="1" si="495"/>
        <v>6</v>
      </c>
      <c r="HQ55">
        <f t="shared" ca="1" si="495"/>
        <v>6</v>
      </c>
      <c r="HR55">
        <f t="shared" ca="1" si="495"/>
        <v>6</v>
      </c>
      <c r="HS55">
        <f t="shared" ca="1" si="495"/>
        <v>6</v>
      </c>
      <c r="HT55">
        <f t="shared" ca="1" si="495"/>
        <v>6</v>
      </c>
      <c r="HU55">
        <f t="shared" ca="1" si="495"/>
        <v>6</v>
      </c>
      <c r="HV55">
        <f t="shared" ca="1" si="495"/>
        <v>6</v>
      </c>
      <c r="HW55">
        <f t="shared" ca="1" si="495"/>
        <v>6</v>
      </c>
      <c r="HX55">
        <f t="shared" ca="1" si="495"/>
        <v>6</v>
      </c>
      <c r="HY55">
        <f t="shared" ca="1" si="495"/>
        <v>6</v>
      </c>
      <c r="HZ55">
        <f t="shared" ca="1" si="495"/>
        <v>6</v>
      </c>
      <c r="IA55">
        <f t="shared" ca="1" si="495"/>
        <v>6</v>
      </c>
      <c r="IB55">
        <f t="shared" ca="1" si="495"/>
        <v>6</v>
      </c>
      <c r="IC55">
        <f t="shared" ca="1" si="495"/>
        <v>6</v>
      </c>
      <c r="ID55">
        <f t="shared" ca="1" si="495"/>
        <v>6</v>
      </c>
      <c r="IE55">
        <f t="shared" ca="1" si="495"/>
        <v>6</v>
      </c>
      <c r="IF55">
        <f t="shared" ca="1" si="495"/>
        <v>6</v>
      </c>
      <c r="IG55">
        <f t="shared" ca="1" si="495"/>
        <v>6</v>
      </c>
      <c r="IH55">
        <f t="shared" ca="1" si="495"/>
        <v>6</v>
      </c>
      <c r="II55">
        <f t="shared" ca="1" si="495"/>
        <v>6</v>
      </c>
      <c r="IJ55">
        <f t="shared" ca="1" si="495"/>
        <v>6</v>
      </c>
      <c r="IK55">
        <f t="shared" ca="1" si="495"/>
        <v>6</v>
      </c>
      <c r="IL55">
        <f t="shared" ca="1" si="495"/>
        <v>6</v>
      </c>
      <c r="IM55">
        <f t="shared" ca="1" si="495"/>
        <v>6</v>
      </c>
      <c r="IN55">
        <f t="shared" ca="1" si="495"/>
        <v>6</v>
      </c>
      <c r="IO55">
        <f t="shared" ca="1" si="495"/>
        <v>6</v>
      </c>
      <c r="IP55">
        <f t="shared" ca="1" si="495"/>
        <v>6</v>
      </c>
      <c r="IQ55">
        <f t="shared" ca="1" si="495"/>
        <v>6</v>
      </c>
      <c r="IR55">
        <f t="shared" ca="1" si="495"/>
        <v>6</v>
      </c>
      <c r="IS55">
        <f t="shared" ca="1" si="495"/>
        <v>6</v>
      </c>
      <c r="IT55">
        <f t="shared" ca="1" si="495"/>
        <v>6</v>
      </c>
      <c r="IU55">
        <f t="shared" ca="1" si="495"/>
        <v>6</v>
      </c>
      <c r="IV55">
        <f t="shared" ca="1" si="495"/>
        <v>6</v>
      </c>
      <c r="IW55">
        <f t="shared" ca="1" si="495"/>
        <v>6</v>
      </c>
      <c r="IX55">
        <f t="shared" ca="1" si="495"/>
        <v>6</v>
      </c>
      <c r="IY55">
        <f t="shared" ref="IY55:LJ55" ca="1" si="496">$B55+IF(WRITETYPE=1,IF(IY$7&lt;ClkActivationTime_ns,0,IF(MOD(ROUND((IY$7-ClkActivationTime_ns),1),CLK_Period)&gt;=(CLK_Period/2),0,1)),0)</f>
        <v>6</v>
      </c>
      <c r="IZ55">
        <f t="shared" ca="1" si="496"/>
        <v>6</v>
      </c>
      <c r="JA55">
        <f t="shared" ca="1" si="496"/>
        <v>6</v>
      </c>
      <c r="JB55">
        <f t="shared" ca="1" si="496"/>
        <v>6</v>
      </c>
      <c r="JC55">
        <f t="shared" ca="1" si="496"/>
        <v>6</v>
      </c>
      <c r="JD55">
        <f t="shared" ca="1" si="496"/>
        <v>6</v>
      </c>
      <c r="JE55">
        <f t="shared" ca="1" si="496"/>
        <v>6</v>
      </c>
      <c r="JF55">
        <f t="shared" ca="1" si="496"/>
        <v>6</v>
      </c>
      <c r="JG55">
        <f t="shared" ca="1" si="496"/>
        <v>6</v>
      </c>
      <c r="JH55">
        <f t="shared" ca="1" si="496"/>
        <v>6</v>
      </c>
      <c r="JI55">
        <f t="shared" ca="1" si="496"/>
        <v>6</v>
      </c>
      <c r="JJ55">
        <f t="shared" ca="1" si="496"/>
        <v>6</v>
      </c>
      <c r="JK55">
        <f t="shared" ca="1" si="496"/>
        <v>6</v>
      </c>
      <c r="JL55">
        <f t="shared" ca="1" si="496"/>
        <v>6</v>
      </c>
      <c r="JM55">
        <f t="shared" ca="1" si="496"/>
        <v>6</v>
      </c>
      <c r="JN55">
        <f t="shared" ca="1" si="496"/>
        <v>6</v>
      </c>
      <c r="JO55">
        <f t="shared" ca="1" si="496"/>
        <v>6</v>
      </c>
      <c r="JP55">
        <f t="shared" ca="1" si="496"/>
        <v>6</v>
      </c>
      <c r="JQ55">
        <f t="shared" ca="1" si="496"/>
        <v>6</v>
      </c>
      <c r="JR55">
        <f t="shared" ca="1" si="496"/>
        <v>6</v>
      </c>
      <c r="JS55">
        <f t="shared" ca="1" si="496"/>
        <v>6</v>
      </c>
      <c r="JT55">
        <f t="shared" ca="1" si="496"/>
        <v>6</v>
      </c>
      <c r="JU55">
        <f t="shared" ca="1" si="496"/>
        <v>6</v>
      </c>
      <c r="JV55">
        <f t="shared" ca="1" si="496"/>
        <v>6</v>
      </c>
      <c r="JW55">
        <f t="shared" ca="1" si="496"/>
        <v>6</v>
      </c>
      <c r="JX55">
        <f t="shared" ca="1" si="496"/>
        <v>6</v>
      </c>
      <c r="JY55">
        <f t="shared" ca="1" si="496"/>
        <v>6</v>
      </c>
      <c r="JZ55">
        <f t="shared" ca="1" si="496"/>
        <v>6</v>
      </c>
      <c r="KA55">
        <f t="shared" ca="1" si="496"/>
        <v>6</v>
      </c>
      <c r="KB55">
        <f t="shared" ca="1" si="496"/>
        <v>6</v>
      </c>
      <c r="KC55">
        <f t="shared" ca="1" si="496"/>
        <v>6</v>
      </c>
      <c r="KD55">
        <f t="shared" ca="1" si="496"/>
        <v>6</v>
      </c>
      <c r="KE55">
        <f t="shared" ca="1" si="496"/>
        <v>6</v>
      </c>
      <c r="KF55">
        <f t="shared" ca="1" si="496"/>
        <v>6</v>
      </c>
      <c r="KG55">
        <f t="shared" ca="1" si="496"/>
        <v>6</v>
      </c>
      <c r="KH55">
        <f t="shared" ca="1" si="496"/>
        <v>6</v>
      </c>
      <c r="KI55">
        <f t="shared" ca="1" si="496"/>
        <v>6</v>
      </c>
      <c r="KJ55">
        <f t="shared" ca="1" si="496"/>
        <v>6</v>
      </c>
      <c r="KK55">
        <f t="shared" ca="1" si="496"/>
        <v>6</v>
      </c>
      <c r="KL55">
        <f t="shared" ca="1" si="496"/>
        <v>6</v>
      </c>
      <c r="KM55">
        <f t="shared" ca="1" si="496"/>
        <v>6</v>
      </c>
      <c r="KN55">
        <f t="shared" ca="1" si="496"/>
        <v>6</v>
      </c>
      <c r="KO55">
        <f t="shared" ca="1" si="496"/>
        <v>6</v>
      </c>
      <c r="KP55">
        <f t="shared" ca="1" si="496"/>
        <v>6</v>
      </c>
      <c r="KQ55">
        <f t="shared" ca="1" si="496"/>
        <v>6</v>
      </c>
      <c r="KR55">
        <f t="shared" ca="1" si="496"/>
        <v>6</v>
      </c>
      <c r="KS55">
        <f t="shared" ca="1" si="496"/>
        <v>6</v>
      </c>
      <c r="KT55">
        <f t="shared" ca="1" si="496"/>
        <v>6</v>
      </c>
      <c r="KU55">
        <f t="shared" ca="1" si="496"/>
        <v>6</v>
      </c>
      <c r="KV55">
        <f t="shared" ca="1" si="496"/>
        <v>6</v>
      </c>
      <c r="KW55">
        <f t="shared" ca="1" si="496"/>
        <v>6</v>
      </c>
      <c r="KX55">
        <f t="shared" ca="1" si="496"/>
        <v>6</v>
      </c>
      <c r="KY55">
        <f t="shared" ca="1" si="496"/>
        <v>6</v>
      </c>
      <c r="KZ55">
        <f t="shared" ca="1" si="496"/>
        <v>6</v>
      </c>
      <c r="LA55">
        <f t="shared" ca="1" si="496"/>
        <v>6</v>
      </c>
      <c r="LB55">
        <f t="shared" ca="1" si="496"/>
        <v>6</v>
      </c>
      <c r="LC55">
        <f t="shared" ca="1" si="496"/>
        <v>6</v>
      </c>
      <c r="LD55">
        <f t="shared" ca="1" si="496"/>
        <v>6</v>
      </c>
      <c r="LE55">
        <f t="shared" ca="1" si="496"/>
        <v>6</v>
      </c>
      <c r="LF55">
        <f t="shared" ca="1" si="496"/>
        <v>6</v>
      </c>
      <c r="LG55">
        <f t="shared" ca="1" si="496"/>
        <v>6</v>
      </c>
      <c r="LH55">
        <f t="shared" ca="1" si="496"/>
        <v>6</v>
      </c>
      <c r="LI55">
        <f t="shared" ca="1" si="496"/>
        <v>6</v>
      </c>
      <c r="LJ55">
        <f t="shared" ca="1" si="496"/>
        <v>6</v>
      </c>
      <c r="LK55">
        <f t="shared" ref="LK55:NV55" ca="1" si="497">$B55+IF(WRITETYPE=1,IF(LK$7&lt;ClkActivationTime_ns,0,IF(MOD(ROUND((LK$7-ClkActivationTime_ns),1),CLK_Period)&gt;=(CLK_Period/2),0,1)),0)</f>
        <v>6</v>
      </c>
      <c r="LL55">
        <f t="shared" ca="1" si="497"/>
        <v>6</v>
      </c>
      <c r="LM55">
        <f t="shared" ca="1" si="497"/>
        <v>6</v>
      </c>
      <c r="LN55">
        <f t="shared" ca="1" si="497"/>
        <v>6</v>
      </c>
      <c r="LO55">
        <f t="shared" ca="1" si="497"/>
        <v>6</v>
      </c>
      <c r="LP55">
        <f t="shared" ca="1" si="497"/>
        <v>6</v>
      </c>
      <c r="LQ55">
        <f t="shared" ca="1" si="497"/>
        <v>6</v>
      </c>
      <c r="LR55">
        <f t="shared" ca="1" si="497"/>
        <v>6</v>
      </c>
      <c r="LS55">
        <f t="shared" ca="1" si="497"/>
        <v>6</v>
      </c>
      <c r="LT55">
        <f t="shared" ca="1" si="497"/>
        <v>6</v>
      </c>
      <c r="LU55">
        <f t="shared" ca="1" si="497"/>
        <v>6</v>
      </c>
      <c r="LV55">
        <f t="shared" ca="1" si="497"/>
        <v>6</v>
      </c>
      <c r="LW55">
        <f t="shared" ca="1" si="497"/>
        <v>6</v>
      </c>
      <c r="LX55">
        <f t="shared" ca="1" si="497"/>
        <v>6</v>
      </c>
      <c r="LY55">
        <f t="shared" ca="1" si="497"/>
        <v>6</v>
      </c>
      <c r="LZ55">
        <f t="shared" ca="1" si="497"/>
        <v>6</v>
      </c>
      <c r="MA55">
        <f t="shared" ca="1" si="497"/>
        <v>6</v>
      </c>
      <c r="MB55">
        <f t="shared" ca="1" si="497"/>
        <v>6</v>
      </c>
      <c r="MC55">
        <f t="shared" ca="1" si="497"/>
        <v>6</v>
      </c>
      <c r="MD55">
        <f t="shared" ca="1" si="497"/>
        <v>6</v>
      </c>
      <c r="ME55">
        <f t="shared" ca="1" si="497"/>
        <v>6</v>
      </c>
      <c r="MF55">
        <f t="shared" ca="1" si="497"/>
        <v>6</v>
      </c>
      <c r="MG55">
        <f t="shared" ca="1" si="497"/>
        <v>6</v>
      </c>
      <c r="MH55">
        <f t="shared" ca="1" si="497"/>
        <v>6</v>
      </c>
      <c r="MI55">
        <f t="shared" ca="1" si="497"/>
        <v>6</v>
      </c>
      <c r="MJ55">
        <f t="shared" ca="1" si="497"/>
        <v>6</v>
      </c>
      <c r="MK55">
        <f t="shared" ca="1" si="497"/>
        <v>6</v>
      </c>
      <c r="ML55">
        <f t="shared" ca="1" si="497"/>
        <v>6</v>
      </c>
      <c r="MM55">
        <f t="shared" ca="1" si="497"/>
        <v>6</v>
      </c>
      <c r="MN55">
        <f t="shared" ca="1" si="497"/>
        <v>6</v>
      </c>
      <c r="MO55">
        <f t="shared" ca="1" si="497"/>
        <v>6</v>
      </c>
      <c r="MP55">
        <f t="shared" ca="1" si="497"/>
        <v>6</v>
      </c>
      <c r="MQ55">
        <f t="shared" ca="1" si="497"/>
        <v>6</v>
      </c>
      <c r="MR55">
        <f t="shared" ca="1" si="497"/>
        <v>6</v>
      </c>
      <c r="MS55">
        <f t="shared" ca="1" si="497"/>
        <v>6</v>
      </c>
      <c r="MT55">
        <f t="shared" ca="1" si="497"/>
        <v>6</v>
      </c>
      <c r="MU55">
        <f t="shared" ca="1" si="497"/>
        <v>6</v>
      </c>
      <c r="MV55">
        <f t="shared" ca="1" si="497"/>
        <v>6</v>
      </c>
      <c r="MW55">
        <f t="shared" ca="1" si="497"/>
        <v>6</v>
      </c>
      <c r="MX55">
        <f t="shared" ca="1" si="497"/>
        <v>6</v>
      </c>
      <c r="MY55">
        <f t="shared" ca="1" si="497"/>
        <v>6</v>
      </c>
      <c r="MZ55">
        <f t="shared" ca="1" si="497"/>
        <v>6</v>
      </c>
      <c r="NA55">
        <f t="shared" ca="1" si="497"/>
        <v>6</v>
      </c>
      <c r="NB55">
        <f t="shared" ca="1" si="497"/>
        <v>6</v>
      </c>
      <c r="NC55">
        <f t="shared" ca="1" si="497"/>
        <v>6</v>
      </c>
      <c r="ND55">
        <f t="shared" ca="1" si="497"/>
        <v>6</v>
      </c>
      <c r="NE55">
        <f t="shared" ca="1" si="497"/>
        <v>6</v>
      </c>
      <c r="NF55">
        <f t="shared" ca="1" si="497"/>
        <v>6</v>
      </c>
      <c r="NG55">
        <f t="shared" ca="1" si="497"/>
        <v>6</v>
      </c>
      <c r="NH55">
        <f t="shared" ca="1" si="497"/>
        <v>6</v>
      </c>
      <c r="NI55">
        <f t="shared" ca="1" si="497"/>
        <v>6</v>
      </c>
      <c r="NJ55">
        <f t="shared" ca="1" si="497"/>
        <v>6</v>
      </c>
      <c r="NK55">
        <f t="shared" ca="1" si="497"/>
        <v>6</v>
      </c>
      <c r="NL55">
        <f t="shared" ca="1" si="497"/>
        <v>6</v>
      </c>
      <c r="NM55">
        <f t="shared" ca="1" si="497"/>
        <v>6</v>
      </c>
      <c r="NN55">
        <f t="shared" ca="1" si="497"/>
        <v>6</v>
      </c>
      <c r="NO55">
        <f t="shared" ca="1" si="497"/>
        <v>6</v>
      </c>
      <c r="NP55">
        <f t="shared" ca="1" si="497"/>
        <v>6</v>
      </c>
      <c r="NQ55">
        <f t="shared" ca="1" si="497"/>
        <v>6</v>
      </c>
      <c r="NR55">
        <f t="shared" ca="1" si="497"/>
        <v>6</v>
      </c>
      <c r="NS55">
        <f t="shared" ca="1" si="497"/>
        <v>6</v>
      </c>
      <c r="NT55">
        <f t="shared" ca="1" si="497"/>
        <v>6</v>
      </c>
      <c r="NU55">
        <f t="shared" ca="1" si="497"/>
        <v>6</v>
      </c>
      <c r="NV55">
        <f t="shared" ca="1" si="497"/>
        <v>6</v>
      </c>
      <c r="NW55">
        <f t="shared" ref="NW55:QH55" ca="1" si="498">$B55+IF(WRITETYPE=1,IF(NW$7&lt;ClkActivationTime_ns,0,IF(MOD(ROUND((NW$7-ClkActivationTime_ns),1),CLK_Period)&gt;=(CLK_Period/2),0,1)),0)</f>
        <v>6</v>
      </c>
      <c r="NX55">
        <f t="shared" ca="1" si="498"/>
        <v>6</v>
      </c>
      <c r="NY55">
        <f t="shared" ca="1" si="498"/>
        <v>6</v>
      </c>
      <c r="NZ55">
        <f t="shared" ca="1" si="498"/>
        <v>6</v>
      </c>
      <c r="OA55">
        <f t="shared" ca="1" si="498"/>
        <v>6</v>
      </c>
      <c r="OB55">
        <f t="shared" ca="1" si="498"/>
        <v>6</v>
      </c>
      <c r="OC55">
        <f t="shared" ca="1" si="498"/>
        <v>6</v>
      </c>
      <c r="OD55">
        <f t="shared" ca="1" si="498"/>
        <v>6</v>
      </c>
      <c r="OE55">
        <f t="shared" ca="1" si="498"/>
        <v>6</v>
      </c>
      <c r="OF55">
        <f t="shared" ca="1" si="498"/>
        <v>6</v>
      </c>
      <c r="OG55">
        <f t="shared" ca="1" si="498"/>
        <v>6</v>
      </c>
      <c r="OH55">
        <f t="shared" ca="1" si="498"/>
        <v>6</v>
      </c>
      <c r="OI55">
        <f t="shared" ca="1" si="498"/>
        <v>6</v>
      </c>
      <c r="OJ55">
        <f t="shared" ca="1" si="498"/>
        <v>6</v>
      </c>
      <c r="OK55">
        <f t="shared" ca="1" si="498"/>
        <v>6</v>
      </c>
      <c r="OL55">
        <f t="shared" ca="1" si="498"/>
        <v>6</v>
      </c>
      <c r="OM55">
        <f t="shared" ca="1" si="498"/>
        <v>6</v>
      </c>
      <c r="ON55">
        <f t="shared" ca="1" si="498"/>
        <v>6</v>
      </c>
      <c r="OO55">
        <f t="shared" ca="1" si="498"/>
        <v>6</v>
      </c>
      <c r="OP55">
        <f t="shared" ca="1" si="498"/>
        <v>6</v>
      </c>
      <c r="OQ55">
        <f t="shared" ca="1" si="498"/>
        <v>6</v>
      </c>
      <c r="OR55">
        <f t="shared" ca="1" si="498"/>
        <v>6</v>
      </c>
      <c r="OS55">
        <f t="shared" ca="1" si="498"/>
        <v>6</v>
      </c>
      <c r="OT55">
        <f t="shared" ca="1" si="498"/>
        <v>6</v>
      </c>
      <c r="OU55">
        <f t="shared" ca="1" si="498"/>
        <v>6</v>
      </c>
      <c r="OV55">
        <f t="shared" ca="1" si="498"/>
        <v>6</v>
      </c>
      <c r="OW55">
        <f t="shared" ca="1" si="498"/>
        <v>6</v>
      </c>
      <c r="OX55">
        <f t="shared" ca="1" si="498"/>
        <v>6</v>
      </c>
      <c r="OY55">
        <f t="shared" ca="1" si="498"/>
        <v>6</v>
      </c>
      <c r="OZ55">
        <f t="shared" ca="1" si="498"/>
        <v>6</v>
      </c>
      <c r="PA55">
        <f t="shared" ca="1" si="498"/>
        <v>6</v>
      </c>
      <c r="PB55">
        <f t="shared" ca="1" si="498"/>
        <v>6</v>
      </c>
      <c r="PC55">
        <f t="shared" ca="1" si="498"/>
        <v>6</v>
      </c>
      <c r="PD55">
        <f t="shared" ca="1" si="498"/>
        <v>6</v>
      </c>
      <c r="PE55">
        <f t="shared" ca="1" si="498"/>
        <v>6</v>
      </c>
      <c r="PF55">
        <f t="shared" ca="1" si="498"/>
        <v>6</v>
      </c>
      <c r="PG55">
        <f t="shared" ca="1" si="498"/>
        <v>6</v>
      </c>
      <c r="PH55">
        <f t="shared" ca="1" si="498"/>
        <v>6</v>
      </c>
      <c r="PI55">
        <f t="shared" ca="1" si="498"/>
        <v>6</v>
      </c>
      <c r="PJ55">
        <f t="shared" ca="1" si="498"/>
        <v>6</v>
      </c>
      <c r="PK55">
        <f t="shared" ca="1" si="498"/>
        <v>6</v>
      </c>
      <c r="PL55">
        <f t="shared" ca="1" si="498"/>
        <v>6</v>
      </c>
      <c r="PM55">
        <f t="shared" ca="1" si="498"/>
        <v>6</v>
      </c>
      <c r="PN55">
        <f t="shared" ca="1" si="498"/>
        <v>6</v>
      </c>
      <c r="PO55">
        <f t="shared" ca="1" si="498"/>
        <v>6</v>
      </c>
      <c r="PP55">
        <f t="shared" ca="1" si="498"/>
        <v>6</v>
      </c>
      <c r="PQ55">
        <f t="shared" ca="1" si="498"/>
        <v>6</v>
      </c>
      <c r="PR55">
        <f t="shared" ca="1" si="498"/>
        <v>6</v>
      </c>
      <c r="PS55">
        <f t="shared" ca="1" si="498"/>
        <v>6</v>
      </c>
      <c r="PT55">
        <f t="shared" ca="1" si="498"/>
        <v>6</v>
      </c>
      <c r="PU55">
        <f t="shared" ca="1" si="498"/>
        <v>6</v>
      </c>
      <c r="PV55">
        <f t="shared" ca="1" si="498"/>
        <v>6</v>
      </c>
      <c r="PW55">
        <f t="shared" ca="1" si="498"/>
        <v>6</v>
      </c>
      <c r="PX55">
        <f t="shared" ca="1" si="498"/>
        <v>6</v>
      </c>
      <c r="PY55">
        <f t="shared" ca="1" si="498"/>
        <v>6</v>
      </c>
      <c r="PZ55">
        <f t="shared" ca="1" si="498"/>
        <v>6</v>
      </c>
      <c r="QA55">
        <f t="shared" ca="1" si="498"/>
        <v>6</v>
      </c>
      <c r="QB55">
        <f t="shared" ca="1" si="498"/>
        <v>6</v>
      </c>
      <c r="QC55">
        <f t="shared" ca="1" si="498"/>
        <v>6</v>
      </c>
      <c r="QD55">
        <f t="shared" ca="1" si="498"/>
        <v>6</v>
      </c>
      <c r="QE55">
        <f t="shared" ca="1" si="498"/>
        <v>6</v>
      </c>
      <c r="QF55">
        <f t="shared" ca="1" si="498"/>
        <v>6</v>
      </c>
      <c r="QG55">
        <f t="shared" ca="1" si="498"/>
        <v>6</v>
      </c>
      <c r="QH55">
        <f t="shared" ca="1" si="498"/>
        <v>6</v>
      </c>
      <c r="QI55">
        <f t="shared" ref="QI55:ST55" ca="1" si="499">$B55+IF(WRITETYPE=1,IF(QI$7&lt;ClkActivationTime_ns,0,IF(MOD(ROUND((QI$7-ClkActivationTime_ns),1),CLK_Period)&gt;=(CLK_Period/2),0,1)),0)</f>
        <v>6</v>
      </c>
      <c r="QJ55">
        <f t="shared" ca="1" si="499"/>
        <v>6</v>
      </c>
      <c r="QK55">
        <f t="shared" ca="1" si="499"/>
        <v>6</v>
      </c>
      <c r="QL55">
        <f t="shared" ca="1" si="499"/>
        <v>6</v>
      </c>
      <c r="QM55">
        <f t="shared" ca="1" si="499"/>
        <v>6</v>
      </c>
      <c r="QN55">
        <f t="shared" ca="1" si="499"/>
        <v>6</v>
      </c>
      <c r="QO55">
        <f t="shared" ca="1" si="499"/>
        <v>6</v>
      </c>
      <c r="QP55">
        <f t="shared" ca="1" si="499"/>
        <v>6</v>
      </c>
      <c r="QQ55">
        <f t="shared" ca="1" si="499"/>
        <v>6</v>
      </c>
      <c r="QR55">
        <f t="shared" ca="1" si="499"/>
        <v>6</v>
      </c>
      <c r="QS55">
        <f t="shared" ca="1" si="499"/>
        <v>6</v>
      </c>
      <c r="QT55">
        <f t="shared" ca="1" si="499"/>
        <v>6</v>
      </c>
      <c r="QU55">
        <f t="shared" ca="1" si="499"/>
        <v>6</v>
      </c>
      <c r="QV55">
        <f t="shared" ca="1" si="499"/>
        <v>6</v>
      </c>
      <c r="QW55">
        <f t="shared" ca="1" si="499"/>
        <v>6</v>
      </c>
      <c r="QX55">
        <f t="shared" ca="1" si="499"/>
        <v>6</v>
      </c>
      <c r="QY55">
        <f t="shared" ca="1" si="499"/>
        <v>6</v>
      </c>
      <c r="QZ55">
        <f t="shared" ca="1" si="499"/>
        <v>6</v>
      </c>
      <c r="RA55">
        <f t="shared" ca="1" si="499"/>
        <v>6</v>
      </c>
      <c r="RB55">
        <f t="shared" ca="1" si="499"/>
        <v>6</v>
      </c>
      <c r="RC55">
        <f t="shared" ca="1" si="499"/>
        <v>6</v>
      </c>
      <c r="RD55">
        <f t="shared" ca="1" si="499"/>
        <v>6</v>
      </c>
      <c r="RE55">
        <f t="shared" ca="1" si="499"/>
        <v>6</v>
      </c>
      <c r="RF55">
        <f t="shared" ca="1" si="499"/>
        <v>6</v>
      </c>
      <c r="RG55">
        <f t="shared" ca="1" si="499"/>
        <v>6</v>
      </c>
      <c r="RH55">
        <f t="shared" ca="1" si="499"/>
        <v>6</v>
      </c>
      <c r="RI55">
        <f t="shared" ca="1" si="499"/>
        <v>6</v>
      </c>
      <c r="RJ55">
        <f t="shared" ca="1" si="499"/>
        <v>6</v>
      </c>
      <c r="RK55">
        <f t="shared" ca="1" si="499"/>
        <v>6</v>
      </c>
      <c r="RL55">
        <f t="shared" ca="1" si="499"/>
        <v>6</v>
      </c>
      <c r="RM55">
        <f t="shared" ca="1" si="499"/>
        <v>6</v>
      </c>
      <c r="RN55">
        <f t="shared" ca="1" si="499"/>
        <v>6</v>
      </c>
      <c r="RO55">
        <f t="shared" ca="1" si="499"/>
        <v>6</v>
      </c>
      <c r="RP55">
        <f t="shared" ca="1" si="499"/>
        <v>6</v>
      </c>
      <c r="RQ55">
        <f t="shared" ca="1" si="499"/>
        <v>6</v>
      </c>
      <c r="RR55">
        <f t="shared" ca="1" si="499"/>
        <v>6</v>
      </c>
      <c r="RS55">
        <f t="shared" ca="1" si="499"/>
        <v>6</v>
      </c>
      <c r="RT55">
        <f t="shared" ca="1" si="499"/>
        <v>6</v>
      </c>
      <c r="RU55">
        <f t="shared" ca="1" si="499"/>
        <v>6</v>
      </c>
      <c r="RV55">
        <f t="shared" ca="1" si="499"/>
        <v>6</v>
      </c>
      <c r="RW55">
        <f t="shared" ca="1" si="499"/>
        <v>6</v>
      </c>
      <c r="RX55">
        <f t="shared" ca="1" si="499"/>
        <v>6</v>
      </c>
      <c r="RY55">
        <f t="shared" ca="1" si="499"/>
        <v>6</v>
      </c>
      <c r="RZ55">
        <f t="shared" ca="1" si="499"/>
        <v>6</v>
      </c>
      <c r="SA55">
        <f t="shared" ca="1" si="499"/>
        <v>6</v>
      </c>
      <c r="SB55">
        <f t="shared" ca="1" si="499"/>
        <v>6</v>
      </c>
      <c r="SC55">
        <f t="shared" ca="1" si="499"/>
        <v>6</v>
      </c>
      <c r="SD55">
        <f t="shared" ca="1" si="499"/>
        <v>6</v>
      </c>
      <c r="SE55">
        <f t="shared" ca="1" si="499"/>
        <v>6</v>
      </c>
      <c r="SF55">
        <f t="shared" ca="1" si="499"/>
        <v>6</v>
      </c>
      <c r="SG55">
        <f t="shared" ca="1" si="499"/>
        <v>6</v>
      </c>
      <c r="SH55">
        <f t="shared" ca="1" si="499"/>
        <v>6</v>
      </c>
      <c r="SI55">
        <f t="shared" ca="1" si="499"/>
        <v>6</v>
      </c>
      <c r="SJ55">
        <f t="shared" ca="1" si="499"/>
        <v>6</v>
      </c>
      <c r="SK55">
        <f t="shared" ca="1" si="499"/>
        <v>6</v>
      </c>
      <c r="SL55">
        <f t="shared" ca="1" si="499"/>
        <v>6</v>
      </c>
      <c r="SM55">
        <f t="shared" ca="1" si="499"/>
        <v>6</v>
      </c>
      <c r="SN55">
        <f t="shared" ca="1" si="499"/>
        <v>6</v>
      </c>
      <c r="SO55">
        <f t="shared" ca="1" si="499"/>
        <v>6</v>
      </c>
      <c r="SP55">
        <f t="shared" ca="1" si="499"/>
        <v>6</v>
      </c>
      <c r="SQ55">
        <f t="shared" ca="1" si="499"/>
        <v>6</v>
      </c>
      <c r="SR55">
        <f t="shared" ca="1" si="499"/>
        <v>6</v>
      </c>
      <c r="SS55">
        <f t="shared" ca="1" si="499"/>
        <v>6</v>
      </c>
      <c r="ST55">
        <f t="shared" ca="1" si="499"/>
        <v>6</v>
      </c>
      <c r="SU55">
        <f t="shared" ref="SU55:VF55" ca="1" si="500">$B55+IF(WRITETYPE=1,IF(SU$7&lt;ClkActivationTime_ns,0,IF(MOD(ROUND((SU$7-ClkActivationTime_ns),1),CLK_Period)&gt;=(CLK_Period/2),0,1)),0)</f>
        <v>6</v>
      </c>
      <c r="SV55">
        <f t="shared" ca="1" si="500"/>
        <v>6</v>
      </c>
      <c r="SW55">
        <f t="shared" ca="1" si="500"/>
        <v>6</v>
      </c>
      <c r="SX55">
        <f t="shared" ca="1" si="500"/>
        <v>6</v>
      </c>
      <c r="SY55">
        <f t="shared" ca="1" si="500"/>
        <v>6</v>
      </c>
      <c r="SZ55">
        <f t="shared" ca="1" si="500"/>
        <v>6</v>
      </c>
      <c r="TA55">
        <f t="shared" ca="1" si="500"/>
        <v>6</v>
      </c>
      <c r="TB55">
        <f t="shared" ca="1" si="500"/>
        <v>6</v>
      </c>
      <c r="TC55">
        <f t="shared" ca="1" si="500"/>
        <v>6</v>
      </c>
      <c r="TD55">
        <f t="shared" ca="1" si="500"/>
        <v>6</v>
      </c>
      <c r="TE55">
        <f t="shared" ca="1" si="500"/>
        <v>6</v>
      </c>
      <c r="TF55">
        <f t="shared" ca="1" si="500"/>
        <v>6</v>
      </c>
      <c r="TG55">
        <f t="shared" ca="1" si="500"/>
        <v>6</v>
      </c>
      <c r="TH55">
        <f t="shared" ca="1" si="500"/>
        <v>6</v>
      </c>
      <c r="TI55">
        <f t="shared" ca="1" si="500"/>
        <v>6</v>
      </c>
      <c r="TJ55">
        <f t="shared" ca="1" si="500"/>
        <v>6</v>
      </c>
      <c r="TK55">
        <f t="shared" ca="1" si="500"/>
        <v>6</v>
      </c>
      <c r="TL55">
        <f t="shared" ca="1" si="500"/>
        <v>6</v>
      </c>
      <c r="TM55">
        <f t="shared" ca="1" si="500"/>
        <v>6</v>
      </c>
      <c r="TN55">
        <f t="shared" ca="1" si="500"/>
        <v>6</v>
      </c>
      <c r="TO55">
        <f t="shared" ca="1" si="500"/>
        <v>6</v>
      </c>
      <c r="TP55">
        <f t="shared" ca="1" si="500"/>
        <v>6</v>
      </c>
      <c r="TQ55">
        <f t="shared" ca="1" si="500"/>
        <v>6</v>
      </c>
      <c r="TR55">
        <f t="shared" ca="1" si="500"/>
        <v>6</v>
      </c>
      <c r="TS55">
        <f t="shared" ca="1" si="500"/>
        <v>6</v>
      </c>
      <c r="TT55">
        <f t="shared" ca="1" si="500"/>
        <v>6</v>
      </c>
      <c r="TU55">
        <f t="shared" ca="1" si="500"/>
        <v>6</v>
      </c>
      <c r="TV55">
        <f t="shared" ca="1" si="500"/>
        <v>6</v>
      </c>
      <c r="TW55">
        <f t="shared" ca="1" si="500"/>
        <v>6</v>
      </c>
      <c r="TX55">
        <f t="shared" ca="1" si="500"/>
        <v>6</v>
      </c>
      <c r="TY55">
        <f t="shared" ca="1" si="500"/>
        <v>6</v>
      </c>
      <c r="TZ55">
        <f t="shared" ca="1" si="500"/>
        <v>6</v>
      </c>
      <c r="UA55">
        <f t="shared" ca="1" si="500"/>
        <v>6</v>
      </c>
      <c r="UB55">
        <f t="shared" ca="1" si="500"/>
        <v>6</v>
      </c>
      <c r="UC55">
        <f t="shared" ca="1" si="500"/>
        <v>6</v>
      </c>
      <c r="UD55">
        <f t="shared" ca="1" si="500"/>
        <v>6</v>
      </c>
      <c r="UE55">
        <f t="shared" ca="1" si="500"/>
        <v>6</v>
      </c>
      <c r="UF55">
        <f t="shared" ca="1" si="500"/>
        <v>6</v>
      </c>
      <c r="UG55">
        <f t="shared" ca="1" si="500"/>
        <v>6</v>
      </c>
      <c r="UH55">
        <f t="shared" ca="1" si="500"/>
        <v>6</v>
      </c>
      <c r="UI55">
        <f t="shared" ca="1" si="500"/>
        <v>6</v>
      </c>
      <c r="UJ55">
        <f t="shared" ca="1" si="500"/>
        <v>6</v>
      </c>
      <c r="UK55">
        <f t="shared" ca="1" si="500"/>
        <v>6</v>
      </c>
      <c r="UL55">
        <f t="shared" ca="1" si="500"/>
        <v>6</v>
      </c>
      <c r="UM55">
        <f t="shared" ca="1" si="500"/>
        <v>6</v>
      </c>
      <c r="UN55">
        <f t="shared" ca="1" si="500"/>
        <v>6</v>
      </c>
      <c r="UO55">
        <f t="shared" ca="1" si="500"/>
        <v>6</v>
      </c>
      <c r="UP55">
        <f t="shared" ca="1" si="500"/>
        <v>6</v>
      </c>
      <c r="UQ55">
        <f t="shared" ca="1" si="500"/>
        <v>6</v>
      </c>
      <c r="UR55">
        <f t="shared" ca="1" si="500"/>
        <v>6</v>
      </c>
      <c r="US55">
        <f t="shared" ca="1" si="500"/>
        <v>6</v>
      </c>
      <c r="UT55">
        <f t="shared" ca="1" si="500"/>
        <v>6</v>
      </c>
      <c r="UU55">
        <f t="shared" ca="1" si="500"/>
        <v>6</v>
      </c>
      <c r="UV55">
        <f t="shared" ca="1" si="500"/>
        <v>6</v>
      </c>
      <c r="UW55">
        <f t="shared" ca="1" si="500"/>
        <v>6</v>
      </c>
      <c r="UX55">
        <f t="shared" ca="1" si="500"/>
        <v>6</v>
      </c>
      <c r="UY55">
        <f t="shared" ca="1" si="500"/>
        <v>6</v>
      </c>
      <c r="UZ55">
        <f t="shared" ca="1" si="500"/>
        <v>6</v>
      </c>
      <c r="VA55">
        <f t="shared" ca="1" si="500"/>
        <v>6</v>
      </c>
      <c r="VB55">
        <f t="shared" ca="1" si="500"/>
        <v>6</v>
      </c>
      <c r="VC55">
        <f t="shared" ca="1" si="500"/>
        <v>6</v>
      </c>
      <c r="VD55">
        <f t="shared" ca="1" si="500"/>
        <v>6</v>
      </c>
      <c r="VE55">
        <f t="shared" ca="1" si="500"/>
        <v>6</v>
      </c>
      <c r="VF55">
        <f t="shared" ca="1" si="500"/>
        <v>6</v>
      </c>
      <c r="VG55">
        <f t="shared" ref="VG55:XR55" ca="1" si="501">$B55+IF(WRITETYPE=1,IF(VG$7&lt;ClkActivationTime_ns,0,IF(MOD(ROUND((VG$7-ClkActivationTime_ns),1),CLK_Period)&gt;=(CLK_Period/2),0,1)),0)</f>
        <v>6</v>
      </c>
      <c r="VH55">
        <f t="shared" ca="1" si="501"/>
        <v>6</v>
      </c>
      <c r="VI55">
        <f t="shared" ca="1" si="501"/>
        <v>6</v>
      </c>
      <c r="VJ55">
        <f t="shared" ca="1" si="501"/>
        <v>6</v>
      </c>
      <c r="VK55">
        <f t="shared" ca="1" si="501"/>
        <v>6</v>
      </c>
      <c r="VL55">
        <f t="shared" ca="1" si="501"/>
        <v>6</v>
      </c>
      <c r="VM55">
        <f t="shared" ca="1" si="501"/>
        <v>6</v>
      </c>
      <c r="VN55">
        <f t="shared" ca="1" si="501"/>
        <v>6</v>
      </c>
      <c r="VO55">
        <f t="shared" ca="1" si="501"/>
        <v>6</v>
      </c>
      <c r="VP55">
        <f t="shared" ca="1" si="501"/>
        <v>6</v>
      </c>
      <c r="VQ55">
        <f t="shared" ca="1" si="501"/>
        <v>6</v>
      </c>
      <c r="VR55">
        <f t="shared" ca="1" si="501"/>
        <v>6</v>
      </c>
      <c r="VS55">
        <f t="shared" ca="1" si="501"/>
        <v>6</v>
      </c>
      <c r="VT55">
        <f t="shared" ca="1" si="501"/>
        <v>6</v>
      </c>
      <c r="VU55">
        <f t="shared" ca="1" si="501"/>
        <v>6</v>
      </c>
      <c r="VV55">
        <f t="shared" ca="1" si="501"/>
        <v>6</v>
      </c>
      <c r="VW55">
        <f t="shared" ca="1" si="501"/>
        <v>6</v>
      </c>
      <c r="VX55">
        <f t="shared" ca="1" si="501"/>
        <v>6</v>
      </c>
      <c r="VY55">
        <f t="shared" ca="1" si="501"/>
        <v>6</v>
      </c>
      <c r="VZ55">
        <f t="shared" ca="1" si="501"/>
        <v>6</v>
      </c>
      <c r="WA55">
        <f t="shared" ca="1" si="501"/>
        <v>6</v>
      </c>
      <c r="WB55">
        <f t="shared" ca="1" si="501"/>
        <v>6</v>
      </c>
      <c r="WC55">
        <f t="shared" ca="1" si="501"/>
        <v>6</v>
      </c>
      <c r="WD55">
        <f t="shared" ca="1" si="501"/>
        <v>6</v>
      </c>
      <c r="WE55">
        <f t="shared" ca="1" si="501"/>
        <v>6</v>
      </c>
      <c r="WF55">
        <f t="shared" ca="1" si="501"/>
        <v>6</v>
      </c>
      <c r="WG55">
        <f t="shared" ca="1" si="501"/>
        <v>6</v>
      </c>
      <c r="WH55">
        <f t="shared" ca="1" si="501"/>
        <v>6</v>
      </c>
      <c r="WI55">
        <f t="shared" ca="1" si="501"/>
        <v>6</v>
      </c>
      <c r="WJ55">
        <f t="shared" ca="1" si="501"/>
        <v>6</v>
      </c>
      <c r="WK55">
        <f t="shared" ca="1" si="501"/>
        <v>6</v>
      </c>
      <c r="WL55">
        <f t="shared" ca="1" si="501"/>
        <v>6</v>
      </c>
      <c r="WM55">
        <f t="shared" ca="1" si="501"/>
        <v>6</v>
      </c>
      <c r="WN55">
        <f t="shared" ca="1" si="501"/>
        <v>6</v>
      </c>
      <c r="WO55">
        <f t="shared" ca="1" si="501"/>
        <v>6</v>
      </c>
      <c r="WP55">
        <f t="shared" ca="1" si="501"/>
        <v>6</v>
      </c>
      <c r="WQ55">
        <f t="shared" ca="1" si="501"/>
        <v>6</v>
      </c>
      <c r="WR55">
        <f t="shared" ca="1" si="501"/>
        <v>6</v>
      </c>
      <c r="WS55">
        <f t="shared" ca="1" si="501"/>
        <v>6</v>
      </c>
      <c r="WT55">
        <f t="shared" ca="1" si="501"/>
        <v>6</v>
      </c>
      <c r="WU55">
        <f t="shared" ca="1" si="501"/>
        <v>6</v>
      </c>
      <c r="WV55">
        <f t="shared" ca="1" si="501"/>
        <v>6</v>
      </c>
      <c r="WW55">
        <f t="shared" ca="1" si="501"/>
        <v>6</v>
      </c>
      <c r="WX55">
        <f t="shared" ca="1" si="501"/>
        <v>6</v>
      </c>
      <c r="WY55">
        <f t="shared" ca="1" si="501"/>
        <v>6</v>
      </c>
      <c r="WZ55">
        <f t="shared" ca="1" si="501"/>
        <v>6</v>
      </c>
      <c r="XA55">
        <f t="shared" ca="1" si="501"/>
        <v>6</v>
      </c>
      <c r="XB55">
        <f t="shared" ca="1" si="501"/>
        <v>6</v>
      </c>
      <c r="XC55">
        <f t="shared" ca="1" si="501"/>
        <v>6</v>
      </c>
      <c r="XD55">
        <f t="shared" ca="1" si="501"/>
        <v>6</v>
      </c>
      <c r="XE55">
        <f t="shared" ca="1" si="501"/>
        <v>6</v>
      </c>
      <c r="XF55">
        <f t="shared" ca="1" si="501"/>
        <v>6</v>
      </c>
      <c r="XG55">
        <f t="shared" ca="1" si="501"/>
        <v>6</v>
      </c>
      <c r="XH55">
        <f t="shared" ca="1" si="501"/>
        <v>6</v>
      </c>
      <c r="XI55">
        <f t="shared" ca="1" si="501"/>
        <v>6</v>
      </c>
      <c r="XJ55">
        <f t="shared" ca="1" si="501"/>
        <v>6</v>
      </c>
      <c r="XK55">
        <f t="shared" ca="1" si="501"/>
        <v>6</v>
      </c>
      <c r="XL55">
        <f t="shared" ca="1" si="501"/>
        <v>6</v>
      </c>
      <c r="XM55">
        <f t="shared" ca="1" si="501"/>
        <v>6</v>
      </c>
      <c r="XN55">
        <f t="shared" ca="1" si="501"/>
        <v>6</v>
      </c>
      <c r="XO55">
        <f t="shared" ca="1" si="501"/>
        <v>6</v>
      </c>
      <c r="XP55">
        <f t="shared" ca="1" si="501"/>
        <v>6</v>
      </c>
      <c r="XQ55">
        <f t="shared" ca="1" si="501"/>
        <v>6</v>
      </c>
      <c r="XR55">
        <f t="shared" ca="1" si="501"/>
        <v>6</v>
      </c>
      <c r="XS55">
        <f t="shared" ref="XS55:AAD55" ca="1" si="502">$B55+IF(WRITETYPE=1,IF(XS$7&lt;ClkActivationTime_ns,0,IF(MOD(ROUND((XS$7-ClkActivationTime_ns),1),CLK_Period)&gt;=(CLK_Period/2),0,1)),0)</f>
        <v>6</v>
      </c>
      <c r="XT55">
        <f t="shared" ca="1" si="502"/>
        <v>6</v>
      </c>
      <c r="XU55">
        <f t="shared" ca="1" si="502"/>
        <v>6</v>
      </c>
      <c r="XV55">
        <f t="shared" ca="1" si="502"/>
        <v>6</v>
      </c>
      <c r="XW55">
        <f t="shared" ca="1" si="502"/>
        <v>6</v>
      </c>
      <c r="XX55">
        <f t="shared" ca="1" si="502"/>
        <v>6</v>
      </c>
      <c r="XY55">
        <f t="shared" ca="1" si="502"/>
        <v>6</v>
      </c>
      <c r="XZ55">
        <f t="shared" ca="1" si="502"/>
        <v>6</v>
      </c>
      <c r="YA55">
        <f t="shared" ca="1" si="502"/>
        <v>6</v>
      </c>
      <c r="YB55">
        <f t="shared" ca="1" si="502"/>
        <v>6</v>
      </c>
      <c r="YC55">
        <f t="shared" ca="1" si="502"/>
        <v>6</v>
      </c>
      <c r="YD55">
        <f t="shared" ca="1" si="502"/>
        <v>6</v>
      </c>
      <c r="YE55">
        <f t="shared" ca="1" si="502"/>
        <v>6</v>
      </c>
      <c r="YF55">
        <f t="shared" ca="1" si="502"/>
        <v>6</v>
      </c>
      <c r="YG55">
        <f t="shared" ca="1" si="502"/>
        <v>6</v>
      </c>
      <c r="YH55">
        <f t="shared" ca="1" si="502"/>
        <v>6</v>
      </c>
      <c r="YI55">
        <f t="shared" ca="1" si="502"/>
        <v>6</v>
      </c>
      <c r="YJ55">
        <f t="shared" ca="1" si="502"/>
        <v>6</v>
      </c>
      <c r="YK55">
        <f t="shared" ca="1" si="502"/>
        <v>6</v>
      </c>
      <c r="YL55">
        <f t="shared" ca="1" si="502"/>
        <v>6</v>
      </c>
      <c r="YM55">
        <f t="shared" ca="1" si="502"/>
        <v>6</v>
      </c>
      <c r="YN55">
        <f t="shared" ca="1" si="502"/>
        <v>6</v>
      </c>
      <c r="YO55">
        <f t="shared" ca="1" si="502"/>
        <v>6</v>
      </c>
      <c r="YP55">
        <f t="shared" ca="1" si="502"/>
        <v>6</v>
      </c>
      <c r="YQ55">
        <f t="shared" ca="1" si="502"/>
        <v>6</v>
      </c>
      <c r="YR55">
        <f t="shared" ca="1" si="502"/>
        <v>6</v>
      </c>
      <c r="YS55">
        <f t="shared" ca="1" si="502"/>
        <v>6</v>
      </c>
      <c r="YT55">
        <f t="shared" ca="1" si="502"/>
        <v>6</v>
      </c>
      <c r="YU55">
        <f t="shared" ca="1" si="502"/>
        <v>6</v>
      </c>
      <c r="YV55">
        <f t="shared" ca="1" si="502"/>
        <v>6</v>
      </c>
      <c r="YW55">
        <f t="shared" ca="1" si="502"/>
        <v>6</v>
      </c>
      <c r="YX55">
        <f t="shared" ca="1" si="502"/>
        <v>6</v>
      </c>
      <c r="YY55">
        <f t="shared" ca="1" si="502"/>
        <v>6</v>
      </c>
      <c r="YZ55">
        <f t="shared" ca="1" si="502"/>
        <v>6</v>
      </c>
      <c r="ZA55">
        <f t="shared" ca="1" si="502"/>
        <v>6</v>
      </c>
      <c r="ZB55">
        <f t="shared" ca="1" si="502"/>
        <v>6</v>
      </c>
      <c r="ZC55">
        <f t="shared" ca="1" si="502"/>
        <v>6</v>
      </c>
      <c r="ZD55">
        <f t="shared" ca="1" si="502"/>
        <v>6</v>
      </c>
      <c r="ZE55">
        <f t="shared" ca="1" si="502"/>
        <v>6</v>
      </c>
      <c r="ZF55">
        <f t="shared" ca="1" si="502"/>
        <v>6</v>
      </c>
      <c r="ZG55">
        <f t="shared" ca="1" si="502"/>
        <v>6</v>
      </c>
      <c r="ZH55">
        <f t="shared" ca="1" si="502"/>
        <v>6</v>
      </c>
      <c r="ZI55">
        <f t="shared" ca="1" si="502"/>
        <v>6</v>
      </c>
      <c r="ZJ55">
        <f t="shared" ca="1" si="502"/>
        <v>6</v>
      </c>
      <c r="ZK55">
        <f t="shared" ca="1" si="502"/>
        <v>6</v>
      </c>
      <c r="ZL55">
        <f t="shared" ca="1" si="502"/>
        <v>6</v>
      </c>
      <c r="ZM55">
        <f t="shared" ca="1" si="502"/>
        <v>6</v>
      </c>
      <c r="ZN55">
        <f t="shared" ca="1" si="502"/>
        <v>6</v>
      </c>
      <c r="ZO55">
        <f t="shared" ca="1" si="502"/>
        <v>6</v>
      </c>
      <c r="ZP55">
        <f t="shared" ca="1" si="502"/>
        <v>6</v>
      </c>
      <c r="ZQ55">
        <f t="shared" ca="1" si="502"/>
        <v>6</v>
      </c>
      <c r="ZR55">
        <f t="shared" ca="1" si="502"/>
        <v>6</v>
      </c>
      <c r="ZS55">
        <f t="shared" ca="1" si="502"/>
        <v>6</v>
      </c>
      <c r="ZT55">
        <f t="shared" ca="1" si="502"/>
        <v>6</v>
      </c>
      <c r="ZU55">
        <f t="shared" ca="1" si="502"/>
        <v>6</v>
      </c>
      <c r="ZV55">
        <f t="shared" ca="1" si="502"/>
        <v>6</v>
      </c>
      <c r="ZW55">
        <f t="shared" ca="1" si="502"/>
        <v>6</v>
      </c>
      <c r="ZX55">
        <f t="shared" ca="1" si="502"/>
        <v>6</v>
      </c>
      <c r="ZY55">
        <f t="shared" ca="1" si="502"/>
        <v>6</v>
      </c>
      <c r="ZZ55">
        <f t="shared" ca="1" si="502"/>
        <v>6</v>
      </c>
      <c r="AAA55">
        <f t="shared" ca="1" si="502"/>
        <v>6</v>
      </c>
      <c r="AAB55">
        <f t="shared" ca="1" si="502"/>
        <v>6</v>
      </c>
      <c r="AAC55">
        <f t="shared" ca="1" si="502"/>
        <v>6</v>
      </c>
      <c r="AAD55">
        <f t="shared" ca="1" si="502"/>
        <v>6</v>
      </c>
      <c r="AAE55">
        <f t="shared" ref="AAE55:ACP55" ca="1" si="503">$B55+IF(WRITETYPE=1,IF(AAE$7&lt;ClkActivationTime_ns,0,IF(MOD(ROUND((AAE$7-ClkActivationTime_ns),1),CLK_Period)&gt;=(CLK_Period/2),0,1)),0)</f>
        <v>6</v>
      </c>
      <c r="AAF55">
        <f t="shared" ca="1" si="503"/>
        <v>6</v>
      </c>
      <c r="AAG55">
        <f t="shared" ca="1" si="503"/>
        <v>6</v>
      </c>
      <c r="AAH55">
        <f t="shared" ca="1" si="503"/>
        <v>6</v>
      </c>
      <c r="AAI55">
        <f t="shared" ca="1" si="503"/>
        <v>6</v>
      </c>
      <c r="AAJ55">
        <f t="shared" ca="1" si="503"/>
        <v>6</v>
      </c>
      <c r="AAK55">
        <f t="shared" ca="1" si="503"/>
        <v>6</v>
      </c>
      <c r="AAL55">
        <f t="shared" ca="1" si="503"/>
        <v>6</v>
      </c>
      <c r="AAM55">
        <f t="shared" ca="1" si="503"/>
        <v>6</v>
      </c>
      <c r="AAN55">
        <f t="shared" ca="1" si="503"/>
        <v>6</v>
      </c>
      <c r="AAO55">
        <f t="shared" ca="1" si="503"/>
        <v>6</v>
      </c>
      <c r="AAP55">
        <f t="shared" ca="1" si="503"/>
        <v>6</v>
      </c>
      <c r="AAQ55">
        <f t="shared" ca="1" si="503"/>
        <v>6</v>
      </c>
      <c r="AAR55">
        <f t="shared" ca="1" si="503"/>
        <v>6</v>
      </c>
      <c r="AAS55">
        <f t="shared" ca="1" si="503"/>
        <v>6</v>
      </c>
      <c r="AAT55">
        <f t="shared" ca="1" si="503"/>
        <v>6</v>
      </c>
      <c r="AAU55">
        <f t="shared" ca="1" si="503"/>
        <v>6</v>
      </c>
      <c r="AAV55">
        <f t="shared" ca="1" si="503"/>
        <v>6</v>
      </c>
      <c r="AAW55">
        <f t="shared" ca="1" si="503"/>
        <v>6</v>
      </c>
      <c r="AAX55">
        <f t="shared" ca="1" si="503"/>
        <v>6</v>
      </c>
      <c r="AAY55">
        <f t="shared" ca="1" si="503"/>
        <v>6</v>
      </c>
      <c r="AAZ55">
        <f t="shared" ca="1" si="503"/>
        <v>6</v>
      </c>
      <c r="ABA55">
        <f t="shared" ca="1" si="503"/>
        <v>6</v>
      </c>
      <c r="ABB55">
        <f t="shared" ca="1" si="503"/>
        <v>6</v>
      </c>
      <c r="ABC55">
        <f t="shared" ca="1" si="503"/>
        <v>6</v>
      </c>
      <c r="ABD55">
        <f t="shared" ca="1" si="503"/>
        <v>6</v>
      </c>
      <c r="ABE55">
        <f t="shared" ca="1" si="503"/>
        <v>6</v>
      </c>
      <c r="ABF55">
        <f t="shared" ca="1" si="503"/>
        <v>6</v>
      </c>
      <c r="ABG55">
        <f t="shared" ca="1" si="503"/>
        <v>6</v>
      </c>
      <c r="ABH55">
        <f t="shared" ca="1" si="503"/>
        <v>6</v>
      </c>
      <c r="ABI55">
        <f t="shared" ca="1" si="503"/>
        <v>6</v>
      </c>
      <c r="ABJ55">
        <f t="shared" ca="1" si="503"/>
        <v>6</v>
      </c>
      <c r="ABK55">
        <f t="shared" ca="1" si="503"/>
        <v>6</v>
      </c>
      <c r="ABL55">
        <f t="shared" ca="1" si="503"/>
        <v>6</v>
      </c>
      <c r="ABM55">
        <f t="shared" ca="1" si="503"/>
        <v>6</v>
      </c>
      <c r="ABN55">
        <f t="shared" ca="1" si="503"/>
        <v>6</v>
      </c>
      <c r="ABO55">
        <f t="shared" ca="1" si="503"/>
        <v>6</v>
      </c>
      <c r="ABP55">
        <f t="shared" ca="1" si="503"/>
        <v>6</v>
      </c>
      <c r="ABQ55">
        <f t="shared" ca="1" si="503"/>
        <v>6</v>
      </c>
      <c r="ABR55">
        <f t="shared" ca="1" si="503"/>
        <v>6</v>
      </c>
      <c r="ABS55">
        <f t="shared" ca="1" si="503"/>
        <v>6</v>
      </c>
      <c r="ABT55">
        <f t="shared" ca="1" si="503"/>
        <v>6</v>
      </c>
      <c r="ABU55">
        <f t="shared" ca="1" si="503"/>
        <v>6</v>
      </c>
      <c r="ABV55">
        <f t="shared" ca="1" si="503"/>
        <v>6</v>
      </c>
      <c r="ABW55">
        <f t="shared" ca="1" si="503"/>
        <v>6</v>
      </c>
      <c r="ABX55">
        <f t="shared" ca="1" si="503"/>
        <v>6</v>
      </c>
      <c r="ABY55">
        <f t="shared" ca="1" si="503"/>
        <v>6</v>
      </c>
      <c r="ABZ55">
        <f t="shared" ca="1" si="503"/>
        <v>6</v>
      </c>
      <c r="ACA55">
        <f t="shared" ca="1" si="503"/>
        <v>6</v>
      </c>
      <c r="ACB55">
        <f t="shared" ca="1" si="503"/>
        <v>6</v>
      </c>
      <c r="ACC55">
        <f t="shared" ca="1" si="503"/>
        <v>6</v>
      </c>
      <c r="ACD55">
        <f t="shared" ca="1" si="503"/>
        <v>6</v>
      </c>
      <c r="ACE55">
        <f t="shared" ca="1" si="503"/>
        <v>6</v>
      </c>
      <c r="ACF55">
        <f t="shared" ca="1" si="503"/>
        <v>6</v>
      </c>
      <c r="ACG55">
        <f t="shared" ca="1" si="503"/>
        <v>6</v>
      </c>
      <c r="ACH55">
        <f t="shared" ca="1" si="503"/>
        <v>6</v>
      </c>
      <c r="ACI55">
        <f t="shared" ca="1" si="503"/>
        <v>6</v>
      </c>
      <c r="ACJ55">
        <f t="shared" ca="1" si="503"/>
        <v>6</v>
      </c>
      <c r="ACK55">
        <f t="shared" ca="1" si="503"/>
        <v>6</v>
      </c>
      <c r="ACL55">
        <f t="shared" ca="1" si="503"/>
        <v>6</v>
      </c>
      <c r="ACM55">
        <f t="shared" ca="1" si="503"/>
        <v>6</v>
      </c>
      <c r="ACN55">
        <f t="shared" ca="1" si="503"/>
        <v>6</v>
      </c>
      <c r="ACO55">
        <f t="shared" ca="1" si="503"/>
        <v>6</v>
      </c>
      <c r="ACP55">
        <f t="shared" ca="1" si="503"/>
        <v>6</v>
      </c>
      <c r="ACQ55">
        <f t="shared" ref="ACQ55:AFB55" ca="1" si="504">$B55+IF(WRITETYPE=1,IF(ACQ$7&lt;ClkActivationTime_ns,0,IF(MOD(ROUND((ACQ$7-ClkActivationTime_ns),1),CLK_Period)&gt;=(CLK_Period/2),0,1)),0)</f>
        <v>6</v>
      </c>
      <c r="ACR55">
        <f t="shared" ca="1" si="504"/>
        <v>6</v>
      </c>
      <c r="ACS55">
        <f t="shared" ca="1" si="504"/>
        <v>6</v>
      </c>
      <c r="ACT55">
        <f t="shared" ca="1" si="504"/>
        <v>6</v>
      </c>
      <c r="ACU55">
        <f t="shared" ca="1" si="504"/>
        <v>6</v>
      </c>
      <c r="ACV55">
        <f t="shared" ca="1" si="504"/>
        <v>6</v>
      </c>
      <c r="ACW55">
        <f t="shared" ca="1" si="504"/>
        <v>6</v>
      </c>
      <c r="ACX55">
        <f t="shared" ca="1" si="504"/>
        <v>6</v>
      </c>
      <c r="ACY55">
        <f t="shared" ca="1" si="504"/>
        <v>6</v>
      </c>
      <c r="ACZ55">
        <f t="shared" ca="1" si="504"/>
        <v>6</v>
      </c>
      <c r="ADA55">
        <f t="shared" ca="1" si="504"/>
        <v>6</v>
      </c>
      <c r="ADB55">
        <f t="shared" ca="1" si="504"/>
        <v>6</v>
      </c>
      <c r="ADC55">
        <f t="shared" ca="1" si="504"/>
        <v>6</v>
      </c>
      <c r="ADD55">
        <f t="shared" ca="1" si="504"/>
        <v>6</v>
      </c>
      <c r="ADE55">
        <f t="shared" ca="1" si="504"/>
        <v>6</v>
      </c>
      <c r="ADF55">
        <f t="shared" ca="1" si="504"/>
        <v>6</v>
      </c>
      <c r="ADG55">
        <f t="shared" ca="1" si="504"/>
        <v>6</v>
      </c>
      <c r="ADH55">
        <f t="shared" ca="1" si="504"/>
        <v>6</v>
      </c>
      <c r="ADI55">
        <f t="shared" ca="1" si="504"/>
        <v>6</v>
      </c>
      <c r="ADJ55">
        <f t="shared" ca="1" si="504"/>
        <v>6</v>
      </c>
      <c r="ADK55">
        <f t="shared" ca="1" si="504"/>
        <v>6</v>
      </c>
      <c r="ADL55">
        <f t="shared" ca="1" si="504"/>
        <v>6</v>
      </c>
      <c r="ADM55">
        <f t="shared" ca="1" si="504"/>
        <v>6</v>
      </c>
      <c r="ADN55">
        <f t="shared" ca="1" si="504"/>
        <v>6</v>
      </c>
      <c r="ADO55">
        <f t="shared" ca="1" si="504"/>
        <v>6</v>
      </c>
      <c r="ADP55">
        <f t="shared" ca="1" si="504"/>
        <v>6</v>
      </c>
      <c r="ADQ55">
        <f t="shared" ca="1" si="504"/>
        <v>6</v>
      </c>
      <c r="ADR55">
        <f t="shared" ca="1" si="504"/>
        <v>6</v>
      </c>
      <c r="ADS55">
        <f t="shared" ca="1" si="504"/>
        <v>6</v>
      </c>
      <c r="ADT55">
        <f t="shared" ca="1" si="504"/>
        <v>6</v>
      </c>
      <c r="ADU55">
        <f t="shared" ca="1" si="504"/>
        <v>6</v>
      </c>
      <c r="ADV55">
        <f t="shared" ca="1" si="504"/>
        <v>6</v>
      </c>
      <c r="ADW55">
        <f t="shared" ca="1" si="504"/>
        <v>6</v>
      </c>
      <c r="ADX55">
        <f t="shared" ca="1" si="504"/>
        <v>6</v>
      </c>
      <c r="ADY55">
        <f t="shared" ca="1" si="504"/>
        <v>6</v>
      </c>
      <c r="ADZ55">
        <f t="shared" ca="1" si="504"/>
        <v>6</v>
      </c>
      <c r="AEA55">
        <f t="shared" ca="1" si="504"/>
        <v>6</v>
      </c>
      <c r="AEB55">
        <f t="shared" ca="1" si="504"/>
        <v>6</v>
      </c>
      <c r="AEC55">
        <f t="shared" ca="1" si="504"/>
        <v>6</v>
      </c>
      <c r="AED55">
        <f t="shared" ca="1" si="504"/>
        <v>6</v>
      </c>
      <c r="AEE55">
        <f t="shared" ca="1" si="504"/>
        <v>6</v>
      </c>
      <c r="AEF55">
        <f t="shared" ca="1" si="504"/>
        <v>6</v>
      </c>
      <c r="AEG55">
        <f t="shared" ca="1" si="504"/>
        <v>6</v>
      </c>
      <c r="AEH55">
        <f t="shared" ca="1" si="504"/>
        <v>6</v>
      </c>
      <c r="AEI55">
        <f t="shared" ca="1" si="504"/>
        <v>6</v>
      </c>
      <c r="AEJ55">
        <f t="shared" ca="1" si="504"/>
        <v>6</v>
      </c>
      <c r="AEK55">
        <f t="shared" ca="1" si="504"/>
        <v>6</v>
      </c>
      <c r="AEL55">
        <f t="shared" ca="1" si="504"/>
        <v>6</v>
      </c>
      <c r="AEM55">
        <f t="shared" ca="1" si="504"/>
        <v>6</v>
      </c>
      <c r="AEN55">
        <f t="shared" ca="1" si="504"/>
        <v>6</v>
      </c>
      <c r="AEO55">
        <f t="shared" ca="1" si="504"/>
        <v>6</v>
      </c>
      <c r="AEP55">
        <f t="shared" ca="1" si="504"/>
        <v>6</v>
      </c>
      <c r="AEQ55">
        <f t="shared" ca="1" si="504"/>
        <v>6</v>
      </c>
      <c r="AER55">
        <f t="shared" ca="1" si="504"/>
        <v>6</v>
      </c>
      <c r="AES55">
        <f t="shared" ca="1" si="504"/>
        <v>6</v>
      </c>
      <c r="AET55">
        <f t="shared" ca="1" si="504"/>
        <v>6</v>
      </c>
      <c r="AEU55">
        <f t="shared" ca="1" si="504"/>
        <v>6</v>
      </c>
      <c r="AEV55">
        <f t="shared" ca="1" si="504"/>
        <v>6</v>
      </c>
      <c r="AEW55">
        <f t="shared" ca="1" si="504"/>
        <v>6</v>
      </c>
      <c r="AEX55">
        <f t="shared" ca="1" si="504"/>
        <v>6</v>
      </c>
      <c r="AEY55">
        <f t="shared" ca="1" si="504"/>
        <v>6</v>
      </c>
      <c r="AEZ55">
        <f t="shared" ca="1" si="504"/>
        <v>6</v>
      </c>
      <c r="AFA55">
        <f t="shared" ca="1" si="504"/>
        <v>6</v>
      </c>
      <c r="AFB55">
        <f t="shared" ca="1" si="504"/>
        <v>6</v>
      </c>
      <c r="AFC55">
        <f t="shared" ref="AFC55:AHN55" ca="1" si="505">$B55+IF(WRITETYPE=1,IF(AFC$7&lt;ClkActivationTime_ns,0,IF(MOD(ROUND((AFC$7-ClkActivationTime_ns),1),CLK_Period)&gt;=(CLK_Period/2),0,1)),0)</f>
        <v>6</v>
      </c>
      <c r="AFD55">
        <f t="shared" ca="1" si="505"/>
        <v>6</v>
      </c>
      <c r="AFE55">
        <f t="shared" ca="1" si="505"/>
        <v>6</v>
      </c>
      <c r="AFF55">
        <f t="shared" ca="1" si="505"/>
        <v>6</v>
      </c>
      <c r="AFG55">
        <f t="shared" ca="1" si="505"/>
        <v>6</v>
      </c>
      <c r="AFH55">
        <f t="shared" ca="1" si="505"/>
        <v>6</v>
      </c>
      <c r="AFI55">
        <f t="shared" ca="1" si="505"/>
        <v>6</v>
      </c>
      <c r="AFJ55">
        <f t="shared" ca="1" si="505"/>
        <v>6</v>
      </c>
      <c r="AFK55">
        <f t="shared" ca="1" si="505"/>
        <v>6</v>
      </c>
      <c r="AFL55">
        <f t="shared" ca="1" si="505"/>
        <v>6</v>
      </c>
      <c r="AFM55">
        <f t="shared" ca="1" si="505"/>
        <v>6</v>
      </c>
      <c r="AFN55">
        <f t="shared" ca="1" si="505"/>
        <v>6</v>
      </c>
      <c r="AFO55">
        <f t="shared" ca="1" si="505"/>
        <v>6</v>
      </c>
      <c r="AFP55">
        <f t="shared" ca="1" si="505"/>
        <v>6</v>
      </c>
      <c r="AFQ55">
        <f t="shared" ca="1" si="505"/>
        <v>6</v>
      </c>
      <c r="AFR55">
        <f t="shared" ca="1" si="505"/>
        <v>6</v>
      </c>
      <c r="AFS55">
        <f t="shared" ca="1" si="505"/>
        <v>6</v>
      </c>
      <c r="AFT55">
        <f t="shared" ca="1" si="505"/>
        <v>6</v>
      </c>
      <c r="AFU55">
        <f t="shared" ca="1" si="505"/>
        <v>6</v>
      </c>
      <c r="AFV55">
        <f t="shared" ca="1" si="505"/>
        <v>6</v>
      </c>
      <c r="AFW55">
        <f t="shared" ca="1" si="505"/>
        <v>6</v>
      </c>
      <c r="AFX55">
        <f t="shared" ca="1" si="505"/>
        <v>6</v>
      </c>
      <c r="AFY55">
        <f t="shared" ca="1" si="505"/>
        <v>6</v>
      </c>
      <c r="AFZ55">
        <f t="shared" ca="1" si="505"/>
        <v>6</v>
      </c>
      <c r="AGA55">
        <f t="shared" ca="1" si="505"/>
        <v>6</v>
      </c>
      <c r="AGB55">
        <f t="shared" ca="1" si="505"/>
        <v>6</v>
      </c>
      <c r="AGC55">
        <f t="shared" ca="1" si="505"/>
        <v>6</v>
      </c>
      <c r="AGD55">
        <f t="shared" ca="1" si="505"/>
        <v>6</v>
      </c>
      <c r="AGE55">
        <f t="shared" ca="1" si="505"/>
        <v>6</v>
      </c>
      <c r="AGF55">
        <f t="shared" ca="1" si="505"/>
        <v>6</v>
      </c>
      <c r="AGG55">
        <f t="shared" ca="1" si="505"/>
        <v>6</v>
      </c>
      <c r="AGH55">
        <f t="shared" ca="1" si="505"/>
        <v>6</v>
      </c>
      <c r="AGI55">
        <f t="shared" ca="1" si="505"/>
        <v>6</v>
      </c>
      <c r="AGJ55">
        <f t="shared" ca="1" si="505"/>
        <v>6</v>
      </c>
      <c r="AGK55">
        <f t="shared" ca="1" si="505"/>
        <v>6</v>
      </c>
      <c r="AGL55">
        <f t="shared" ca="1" si="505"/>
        <v>6</v>
      </c>
      <c r="AGM55">
        <f t="shared" ca="1" si="505"/>
        <v>6</v>
      </c>
      <c r="AGN55">
        <f t="shared" ca="1" si="505"/>
        <v>6</v>
      </c>
      <c r="AGO55">
        <f t="shared" ca="1" si="505"/>
        <v>6</v>
      </c>
      <c r="AGP55">
        <f t="shared" ca="1" si="505"/>
        <v>6</v>
      </c>
      <c r="AGQ55">
        <f t="shared" ca="1" si="505"/>
        <v>6</v>
      </c>
      <c r="AGR55">
        <f t="shared" ca="1" si="505"/>
        <v>6</v>
      </c>
      <c r="AGS55">
        <f t="shared" ca="1" si="505"/>
        <v>6</v>
      </c>
      <c r="AGT55">
        <f t="shared" ca="1" si="505"/>
        <v>6</v>
      </c>
      <c r="AGU55">
        <f t="shared" ca="1" si="505"/>
        <v>6</v>
      </c>
      <c r="AGV55">
        <f t="shared" ca="1" si="505"/>
        <v>6</v>
      </c>
      <c r="AGW55">
        <f t="shared" ca="1" si="505"/>
        <v>6</v>
      </c>
      <c r="AGX55">
        <f t="shared" ca="1" si="505"/>
        <v>6</v>
      </c>
      <c r="AGY55">
        <f t="shared" ca="1" si="505"/>
        <v>6</v>
      </c>
      <c r="AGZ55">
        <f t="shared" ca="1" si="505"/>
        <v>6</v>
      </c>
      <c r="AHA55">
        <f t="shared" ca="1" si="505"/>
        <v>6</v>
      </c>
      <c r="AHB55">
        <f t="shared" ca="1" si="505"/>
        <v>6</v>
      </c>
      <c r="AHC55">
        <f t="shared" ca="1" si="505"/>
        <v>6</v>
      </c>
      <c r="AHD55">
        <f t="shared" ca="1" si="505"/>
        <v>6</v>
      </c>
      <c r="AHE55">
        <f t="shared" ca="1" si="505"/>
        <v>6</v>
      </c>
      <c r="AHF55">
        <f t="shared" ca="1" si="505"/>
        <v>6</v>
      </c>
      <c r="AHG55">
        <f t="shared" ca="1" si="505"/>
        <v>6</v>
      </c>
      <c r="AHH55">
        <f t="shared" ca="1" si="505"/>
        <v>6</v>
      </c>
      <c r="AHI55">
        <f t="shared" ca="1" si="505"/>
        <v>6</v>
      </c>
      <c r="AHJ55">
        <f t="shared" ca="1" si="505"/>
        <v>6</v>
      </c>
      <c r="AHK55">
        <f t="shared" ca="1" si="505"/>
        <v>6</v>
      </c>
      <c r="AHL55">
        <f t="shared" ca="1" si="505"/>
        <v>6</v>
      </c>
      <c r="AHM55">
        <f t="shared" ca="1" si="505"/>
        <v>6</v>
      </c>
      <c r="AHN55">
        <f t="shared" ca="1" si="505"/>
        <v>6</v>
      </c>
      <c r="AHO55">
        <f t="shared" ref="AHO55:AJZ55" ca="1" si="506">$B55+IF(WRITETYPE=1,IF(AHO$7&lt;ClkActivationTime_ns,0,IF(MOD(ROUND((AHO$7-ClkActivationTime_ns),1),CLK_Period)&gt;=(CLK_Period/2),0,1)),0)</f>
        <v>6</v>
      </c>
      <c r="AHP55">
        <f t="shared" ca="1" si="506"/>
        <v>6</v>
      </c>
      <c r="AHQ55">
        <f t="shared" ca="1" si="506"/>
        <v>6</v>
      </c>
      <c r="AHR55">
        <f t="shared" ca="1" si="506"/>
        <v>6</v>
      </c>
      <c r="AHS55">
        <f t="shared" ca="1" si="506"/>
        <v>6</v>
      </c>
      <c r="AHT55">
        <f t="shared" ca="1" si="506"/>
        <v>6</v>
      </c>
      <c r="AHU55">
        <f t="shared" ca="1" si="506"/>
        <v>6</v>
      </c>
      <c r="AHV55">
        <f t="shared" ca="1" si="506"/>
        <v>6</v>
      </c>
      <c r="AHW55">
        <f t="shared" ca="1" si="506"/>
        <v>6</v>
      </c>
      <c r="AHX55">
        <f t="shared" ca="1" si="506"/>
        <v>6</v>
      </c>
      <c r="AHY55">
        <f t="shared" ca="1" si="506"/>
        <v>6</v>
      </c>
      <c r="AHZ55">
        <f t="shared" ca="1" si="506"/>
        <v>6</v>
      </c>
      <c r="AIA55">
        <f t="shared" ca="1" si="506"/>
        <v>6</v>
      </c>
      <c r="AIB55">
        <f t="shared" ca="1" si="506"/>
        <v>6</v>
      </c>
      <c r="AIC55">
        <f t="shared" ca="1" si="506"/>
        <v>6</v>
      </c>
      <c r="AID55">
        <f t="shared" ca="1" si="506"/>
        <v>6</v>
      </c>
      <c r="AIE55">
        <f t="shared" ca="1" si="506"/>
        <v>6</v>
      </c>
      <c r="AIF55">
        <f t="shared" ca="1" si="506"/>
        <v>6</v>
      </c>
      <c r="AIG55">
        <f t="shared" ca="1" si="506"/>
        <v>6</v>
      </c>
      <c r="AIH55">
        <f t="shared" ca="1" si="506"/>
        <v>6</v>
      </c>
      <c r="AII55">
        <f t="shared" ca="1" si="506"/>
        <v>6</v>
      </c>
      <c r="AIJ55">
        <f t="shared" ca="1" si="506"/>
        <v>6</v>
      </c>
      <c r="AIK55">
        <f t="shared" ca="1" si="506"/>
        <v>6</v>
      </c>
      <c r="AIL55">
        <f t="shared" ca="1" si="506"/>
        <v>6</v>
      </c>
      <c r="AIM55">
        <f t="shared" ca="1" si="506"/>
        <v>6</v>
      </c>
      <c r="AIN55">
        <f t="shared" ca="1" si="506"/>
        <v>6</v>
      </c>
      <c r="AIO55">
        <f t="shared" ca="1" si="506"/>
        <v>6</v>
      </c>
      <c r="AIP55">
        <f t="shared" ca="1" si="506"/>
        <v>6</v>
      </c>
      <c r="AIQ55">
        <f t="shared" ca="1" si="506"/>
        <v>6</v>
      </c>
      <c r="AIR55">
        <f t="shared" ca="1" si="506"/>
        <v>6</v>
      </c>
      <c r="AIS55">
        <f t="shared" ca="1" si="506"/>
        <v>6</v>
      </c>
      <c r="AIT55">
        <f t="shared" ca="1" si="506"/>
        <v>6</v>
      </c>
      <c r="AIU55">
        <f t="shared" ca="1" si="506"/>
        <v>6</v>
      </c>
      <c r="AIV55">
        <f t="shared" ca="1" si="506"/>
        <v>6</v>
      </c>
      <c r="AIW55">
        <f t="shared" ca="1" si="506"/>
        <v>6</v>
      </c>
      <c r="AIX55">
        <f t="shared" ca="1" si="506"/>
        <v>6</v>
      </c>
      <c r="AIY55">
        <f t="shared" ca="1" si="506"/>
        <v>6</v>
      </c>
      <c r="AIZ55">
        <f t="shared" ca="1" si="506"/>
        <v>6</v>
      </c>
      <c r="AJA55">
        <f t="shared" ca="1" si="506"/>
        <v>6</v>
      </c>
      <c r="AJB55">
        <f t="shared" ca="1" si="506"/>
        <v>6</v>
      </c>
      <c r="AJC55">
        <f t="shared" ca="1" si="506"/>
        <v>6</v>
      </c>
      <c r="AJD55">
        <f t="shared" ca="1" si="506"/>
        <v>6</v>
      </c>
      <c r="AJE55">
        <f t="shared" ca="1" si="506"/>
        <v>6</v>
      </c>
      <c r="AJF55">
        <f t="shared" ca="1" si="506"/>
        <v>6</v>
      </c>
      <c r="AJG55">
        <f t="shared" ca="1" si="506"/>
        <v>6</v>
      </c>
      <c r="AJH55">
        <f t="shared" ca="1" si="506"/>
        <v>6</v>
      </c>
      <c r="AJI55">
        <f t="shared" ca="1" si="506"/>
        <v>6</v>
      </c>
      <c r="AJJ55">
        <f t="shared" ca="1" si="506"/>
        <v>6</v>
      </c>
      <c r="AJK55">
        <f t="shared" ca="1" si="506"/>
        <v>6</v>
      </c>
      <c r="AJL55">
        <f t="shared" ca="1" si="506"/>
        <v>6</v>
      </c>
      <c r="AJM55">
        <f t="shared" ca="1" si="506"/>
        <v>6</v>
      </c>
      <c r="AJN55">
        <f t="shared" ca="1" si="506"/>
        <v>6</v>
      </c>
      <c r="AJO55">
        <f t="shared" ca="1" si="506"/>
        <v>6</v>
      </c>
      <c r="AJP55">
        <f t="shared" ca="1" si="506"/>
        <v>6</v>
      </c>
      <c r="AJQ55">
        <f t="shared" ca="1" si="506"/>
        <v>6</v>
      </c>
      <c r="AJR55">
        <f t="shared" ca="1" si="506"/>
        <v>6</v>
      </c>
      <c r="AJS55">
        <f t="shared" ca="1" si="506"/>
        <v>6</v>
      </c>
      <c r="AJT55">
        <f t="shared" ca="1" si="506"/>
        <v>6</v>
      </c>
      <c r="AJU55">
        <f t="shared" ca="1" si="506"/>
        <v>6</v>
      </c>
      <c r="AJV55">
        <f t="shared" ca="1" si="506"/>
        <v>6</v>
      </c>
      <c r="AJW55">
        <f t="shared" ca="1" si="506"/>
        <v>6</v>
      </c>
      <c r="AJX55">
        <f t="shared" ca="1" si="506"/>
        <v>6</v>
      </c>
      <c r="AJY55">
        <f t="shared" ca="1" si="506"/>
        <v>6</v>
      </c>
      <c r="AJZ55">
        <f t="shared" ca="1" si="506"/>
        <v>6</v>
      </c>
      <c r="AKA55">
        <f t="shared" ref="AKA55:AML55" ca="1" si="507">$B55+IF(WRITETYPE=1,IF(AKA$7&lt;ClkActivationTime_ns,0,IF(MOD(ROUND((AKA$7-ClkActivationTime_ns),1),CLK_Period)&gt;=(CLK_Period/2),0,1)),0)</f>
        <v>6</v>
      </c>
      <c r="AKB55">
        <f t="shared" ca="1" si="507"/>
        <v>6</v>
      </c>
      <c r="AKC55">
        <f t="shared" ca="1" si="507"/>
        <v>6</v>
      </c>
      <c r="AKD55">
        <f t="shared" ca="1" si="507"/>
        <v>6</v>
      </c>
      <c r="AKE55">
        <f t="shared" ca="1" si="507"/>
        <v>6</v>
      </c>
      <c r="AKF55">
        <f t="shared" ca="1" si="507"/>
        <v>6</v>
      </c>
      <c r="AKG55">
        <f t="shared" ca="1" si="507"/>
        <v>6</v>
      </c>
      <c r="AKH55">
        <f t="shared" ca="1" si="507"/>
        <v>6</v>
      </c>
      <c r="AKI55">
        <f t="shared" ca="1" si="507"/>
        <v>6</v>
      </c>
      <c r="AKJ55">
        <f t="shared" ca="1" si="507"/>
        <v>6</v>
      </c>
      <c r="AKK55">
        <f t="shared" ca="1" si="507"/>
        <v>6</v>
      </c>
      <c r="AKL55">
        <f t="shared" ca="1" si="507"/>
        <v>6</v>
      </c>
      <c r="AKM55">
        <f t="shared" ca="1" si="507"/>
        <v>6</v>
      </c>
      <c r="AKN55">
        <f t="shared" ca="1" si="507"/>
        <v>6</v>
      </c>
      <c r="AKO55">
        <f t="shared" ca="1" si="507"/>
        <v>6</v>
      </c>
      <c r="AKP55">
        <f t="shared" ca="1" si="507"/>
        <v>6</v>
      </c>
      <c r="AKQ55">
        <f t="shared" ca="1" si="507"/>
        <v>6</v>
      </c>
      <c r="AKR55">
        <f t="shared" ca="1" si="507"/>
        <v>6</v>
      </c>
      <c r="AKS55">
        <f t="shared" ca="1" si="507"/>
        <v>6</v>
      </c>
      <c r="AKT55">
        <f t="shared" ca="1" si="507"/>
        <v>6</v>
      </c>
      <c r="AKU55">
        <f t="shared" ca="1" si="507"/>
        <v>6</v>
      </c>
      <c r="AKV55">
        <f t="shared" ca="1" si="507"/>
        <v>6</v>
      </c>
      <c r="AKW55">
        <f t="shared" ca="1" si="507"/>
        <v>6</v>
      </c>
      <c r="AKX55">
        <f t="shared" ca="1" si="507"/>
        <v>6</v>
      </c>
      <c r="AKY55">
        <f t="shared" ca="1" si="507"/>
        <v>6</v>
      </c>
      <c r="AKZ55">
        <f t="shared" ca="1" si="507"/>
        <v>6</v>
      </c>
      <c r="ALA55">
        <f t="shared" ca="1" si="507"/>
        <v>6</v>
      </c>
      <c r="ALB55">
        <f t="shared" ca="1" si="507"/>
        <v>6</v>
      </c>
      <c r="ALC55">
        <f t="shared" ca="1" si="507"/>
        <v>6</v>
      </c>
      <c r="ALD55">
        <f t="shared" ca="1" si="507"/>
        <v>6</v>
      </c>
      <c r="ALE55">
        <f t="shared" ca="1" si="507"/>
        <v>6</v>
      </c>
      <c r="ALF55">
        <f t="shared" ca="1" si="507"/>
        <v>6</v>
      </c>
      <c r="ALG55">
        <f t="shared" ca="1" si="507"/>
        <v>6</v>
      </c>
      <c r="ALH55">
        <f t="shared" ca="1" si="507"/>
        <v>6</v>
      </c>
      <c r="ALI55">
        <f t="shared" ca="1" si="507"/>
        <v>6</v>
      </c>
      <c r="ALJ55">
        <f t="shared" ca="1" si="507"/>
        <v>6</v>
      </c>
      <c r="ALK55">
        <f t="shared" ca="1" si="507"/>
        <v>6</v>
      </c>
      <c r="ALL55">
        <f t="shared" ca="1" si="507"/>
        <v>6</v>
      </c>
      <c r="ALM55">
        <f t="shared" ca="1" si="507"/>
        <v>6</v>
      </c>
      <c r="ALN55">
        <f t="shared" ca="1" si="507"/>
        <v>6</v>
      </c>
      <c r="ALO55">
        <f t="shared" ca="1" si="507"/>
        <v>6</v>
      </c>
      <c r="ALP55">
        <f t="shared" ca="1" si="507"/>
        <v>6</v>
      </c>
      <c r="ALQ55">
        <f t="shared" ca="1" si="507"/>
        <v>6</v>
      </c>
      <c r="ALR55">
        <f t="shared" ca="1" si="507"/>
        <v>6</v>
      </c>
      <c r="ALS55">
        <f t="shared" ca="1" si="507"/>
        <v>6</v>
      </c>
      <c r="ALT55">
        <f t="shared" ca="1" si="507"/>
        <v>6</v>
      </c>
      <c r="ALU55">
        <f t="shared" ca="1" si="507"/>
        <v>6</v>
      </c>
      <c r="ALV55">
        <f t="shared" ca="1" si="507"/>
        <v>6</v>
      </c>
      <c r="ALW55">
        <f t="shared" ca="1" si="507"/>
        <v>6</v>
      </c>
      <c r="ALX55">
        <f t="shared" ca="1" si="507"/>
        <v>6</v>
      </c>
      <c r="ALY55">
        <f t="shared" ca="1" si="507"/>
        <v>6</v>
      </c>
      <c r="ALZ55">
        <f t="shared" ca="1" si="507"/>
        <v>6</v>
      </c>
      <c r="AMA55">
        <f t="shared" ca="1" si="507"/>
        <v>6</v>
      </c>
      <c r="AMB55">
        <f t="shared" ca="1" si="507"/>
        <v>6</v>
      </c>
      <c r="AMC55">
        <f t="shared" ca="1" si="507"/>
        <v>6</v>
      </c>
      <c r="AMD55">
        <f t="shared" ca="1" si="507"/>
        <v>6</v>
      </c>
      <c r="AME55">
        <f t="shared" ca="1" si="507"/>
        <v>6</v>
      </c>
      <c r="AMF55">
        <f t="shared" ca="1" si="507"/>
        <v>6</v>
      </c>
      <c r="AMG55">
        <f t="shared" ca="1" si="507"/>
        <v>6</v>
      </c>
      <c r="AMH55">
        <f t="shared" ca="1" si="507"/>
        <v>6</v>
      </c>
      <c r="AMI55">
        <f t="shared" ca="1" si="507"/>
        <v>6</v>
      </c>
      <c r="AMJ55">
        <f t="shared" ca="1" si="507"/>
        <v>6</v>
      </c>
      <c r="AMK55">
        <f t="shared" ca="1" si="507"/>
        <v>6</v>
      </c>
      <c r="AML55">
        <f t="shared" ca="1" si="507"/>
        <v>6</v>
      </c>
      <c r="AMM55">
        <f t="shared" ref="AMM55:AOX55" ca="1" si="508">$B55+IF(WRITETYPE=1,IF(AMM$7&lt;ClkActivationTime_ns,0,IF(MOD(ROUND((AMM$7-ClkActivationTime_ns),1),CLK_Period)&gt;=(CLK_Period/2),0,1)),0)</f>
        <v>6</v>
      </c>
      <c r="AMN55">
        <f t="shared" ca="1" si="508"/>
        <v>6</v>
      </c>
      <c r="AMO55">
        <f t="shared" ca="1" si="508"/>
        <v>6</v>
      </c>
      <c r="AMP55">
        <f t="shared" ca="1" si="508"/>
        <v>6</v>
      </c>
      <c r="AMQ55">
        <f t="shared" ca="1" si="508"/>
        <v>6</v>
      </c>
      <c r="AMR55">
        <f t="shared" ca="1" si="508"/>
        <v>6</v>
      </c>
      <c r="AMS55">
        <f t="shared" ca="1" si="508"/>
        <v>6</v>
      </c>
      <c r="AMT55">
        <f t="shared" ca="1" si="508"/>
        <v>6</v>
      </c>
      <c r="AMU55">
        <f t="shared" ca="1" si="508"/>
        <v>6</v>
      </c>
      <c r="AMV55">
        <f t="shared" ca="1" si="508"/>
        <v>6</v>
      </c>
      <c r="AMW55">
        <f t="shared" ca="1" si="508"/>
        <v>6</v>
      </c>
      <c r="AMX55">
        <f t="shared" ca="1" si="508"/>
        <v>6</v>
      </c>
      <c r="AMY55">
        <f t="shared" ca="1" si="508"/>
        <v>6</v>
      </c>
      <c r="AMZ55">
        <f t="shared" ca="1" si="508"/>
        <v>6</v>
      </c>
      <c r="ANA55">
        <f t="shared" ca="1" si="508"/>
        <v>6</v>
      </c>
      <c r="ANB55">
        <f t="shared" ca="1" si="508"/>
        <v>6</v>
      </c>
      <c r="ANC55">
        <f t="shared" ca="1" si="508"/>
        <v>6</v>
      </c>
      <c r="AND55">
        <f t="shared" ca="1" si="508"/>
        <v>6</v>
      </c>
      <c r="ANE55">
        <f t="shared" ca="1" si="508"/>
        <v>6</v>
      </c>
      <c r="ANF55">
        <f t="shared" ca="1" si="508"/>
        <v>6</v>
      </c>
      <c r="ANG55">
        <f t="shared" ca="1" si="508"/>
        <v>6</v>
      </c>
      <c r="ANH55">
        <f t="shared" ca="1" si="508"/>
        <v>6</v>
      </c>
      <c r="ANI55">
        <f t="shared" ca="1" si="508"/>
        <v>6</v>
      </c>
      <c r="ANJ55">
        <f t="shared" ca="1" si="508"/>
        <v>6</v>
      </c>
      <c r="ANK55">
        <f t="shared" ca="1" si="508"/>
        <v>6</v>
      </c>
      <c r="ANL55">
        <f t="shared" ca="1" si="508"/>
        <v>6</v>
      </c>
      <c r="ANM55">
        <f t="shared" ca="1" si="508"/>
        <v>6</v>
      </c>
      <c r="ANN55">
        <f t="shared" ca="1" si="508"/>
        <v>6</v>
      </c>
      <c r="ANO55">
        <f t="shared" ca="1" si="508"/>
        <v>6</v>
      </c>
      <c r="ANP55">
        <f t="shared" ca="1" si="508"/>
        <v>6</v>
      </c>
      <c r="ANQ55">
        <f t="shared" ca="1" si="508"/>
        <v>6</v>
      </c>
      <c r="ANR55">
        <f t="shared" ca="1" si="508"/>
        <v>6</v>
      </c>
      <c r="ANS55">
        <f t="shared" ca="1" si="508"/>
        <v>6</v>
      </c>
      <c r="ANT55">
        <f t="shared" ca="1" si="508"/>
        <v>6</v>
      </c>
      <c r="ANU55">
        <f t="shared" ca="1" si="508"/>
        <v>6</v>
      </c>
      <c r="ANV55">
        <f t="shared" ca="1" si="508"/>
        <v>6</v>
      </c>
      <c r="ANW55">
        <f t="shared" ca="1" si="508"/>
        <v>6</v>
      </c>
      <c r="ANX55">
        <f t="shared" ca="1" si="508"/>
        <v>6</v>
      </c>
      <c r="ANY55">
        <f t="shared" ca="1" si="508"/>
        <v>6</v>
      </c>
      <c r="ANZ55">
        <f t="shared" ca="1" si="508"/>
        <v>6</v>
      </c>
      <c r="AOA55">
        <f t="shared" ca="1" si="508"/>
        <v>6</v>
      </c>
      <c r="AOB55">
        <f t="shared" ca="1" si="508"/>
        <v>6</v>
      </c>
      <c r="AOC55">
        <f t="shared" ca="1" si="508"/>
        <v>6</v>
      </c>
      <c r="AOD55">
        <f t="shared" ca="1" si="508"/>
        <v>6</v>
      </c>
      <c r="AOE55">
        <f t="shared" ca="1" si="508"/>
        <v>6</v>
      </c>
      <c r="AOF55">
        <f t="shared" ca="1" si="508"/>
        <v>6</v>
      </c>
      <c r="AOG55">
        <f t="shared" ca="1" si="508"/>
        <v>6</v>
      </c>
      <c r="AOH55">
        <f t="shared" ca="1" si="508"/>
        <v>6</v>
      </c>
      <c r="AOI55">
        <f t="shared" ca="1" si="508"/>
        <v>6</v>
      </c>
      <c r="AOJ55">
        <f t="shared" ca="1" si="508"/>
        <v>6</v>
      </c>
      <c r="AOK55">
        <f t="shared" ca="1" si="508"/>
        <v>6</v>
      </c>
      <c r="AOL55">
        <f t="shared" ca="1" si="508"/>
        <v>6</v>
      </c>
      <c r="AOM55">
        <f t="shared" ca="1" si="508"/>
        <v>6</v>
      </c>
      <c r="AON55">
        <f t="shared" ca="1" si="508"/>
        <v>6</v>
      </c>
      <c r="AOO55">
        <f t="shared" ca="1" si="508"/>
        <v>6</v>
      </c>
      <c r="AOP55">
        <f t="shared" ca="1" si="508"/>
        <v>6</v>
      </c>
      <c r="AOQ55">
        <f t="shared" ca="1" si="508"/>
        <v>6</v>
      </c>
      <c r="AOR55">
        <f t="shared" ca="1" si="508"/>
        <v>6</v>
      </c>
      <c r="AOS55">
        <f t="shared" ca="1" si="508"/>
        <v>6</v>
      </c>
      <c r="AOT55">
        <f t="shared" ca="1" si="508"/>
        <v>6</v>
      </c>
      <c r="AOU55">
        <f t="shared" ca="1" si="508"/>
        <v>6</v>
      </c>
      <c r="AOV55">
        <f t="shared" ca="1" si="508"/>
        <v>6</v>
      </c>
      <c r="AOW55">
        <f t="shared" ca="1" si="508"/>
        <v>6</v>
      </c>
      <c r="AOX55">
        <f t="shared" ca="1" si="508"/>
        <v>6</v>
      </c>
      <c r="AOY55">
        <f t="shared" ref="AOY55:ARJ55" ca="1" si="509">$B55+IF(WRITETYPE=1,IF(AOY$7&lt;ClkActivationTime_ns,0,IF(MOD(ROUND((AOY$7-ClkActivationTime_ns),1),CLK_Period)&gt;=(CLK_Period/2),0,1)),0)</f>
        <v>6</v>
      </c>
      <c r="AOZ55">
        <f t="shared" ca="1" si="509"/>
        <v>6</v>
      </c>
      <c r="APA55">
        <f t="shared" ca="1" si="509"/>
        <v>6</v>
      </c>
      <c r="APB55">
        <f t="shared" ca="1" si="509"/>
        <v>6</v>
      </c>
      <c r="APC55">
        <f t="shared" ca="1" si="509"/>
        <v>6</v>
      </c>
      <c r="APD55">
        <f t="shared" ca="1" si="509"/>
        <v>6</v>
      </c>
      <c r="APE55">
        <f t="shared" ca="1" si="509"/>
        <v>6</v>
      </c>
      <c r="APF55">
        <f t="shared" ca="1" si="509"/>
        <v>6</v>
      </c>
      <c r="APG55">
        <f t="shared" ca="1" si="509"/>
        <v>6</v>
      </c>
      <c r="APH55">
        <f t="shared" ca="1" si="509"/>
        <v>6</v>
      </c>
      <c r="API55">
        <f t="shared" ca="1" si="509"/>
        <v>6</v>
      </c>
      <c r="APJ55">
        <f t="shared" ca="1" si="509"/>
        <v>6</v>
      </c>
      <c r="APK55">
        <f t="shared" ca="1" si="509"/>
        <v>6</v>
      </c>
      <c r="APL55">
        <f t="shared" ca="1" si="509"/>
        <v>6</v>
      </c>
      <c r="APM55">
        <f t="shared" ca="1" si="509"/>
        <v>6</v>
      </c>
      <c r="APN55">
        <f t="shared" ca="1" si="509"/>
        <v>6</v>
      </c>
      <c r="APO55">
        <f t="shared" ca="1" si="509"/>
        <v>6</v>
      </c>
      <c r="APP55">
        <f t="shared" ca="1" si="509"/>
        <v>6</v>
      </c>
      <c r="APQ55">
        <f t="shared" ca="1" si="509"/>
        <v>6</v>
      </c>
      <c r="APR55">
        <f t="shared" ca="1" si="509"/>
        <v>6</v>
      </c>
      <c r="APS55">
        <f t="shared" ca="1" si="509"/>
        <v>6</v>
      </c>
      <c r="APT55">
        <f t="shared" ca="1" si="509"/>
        <v>6</v>
      </c>
      <c r="APU55">
        <f t="shared" ca="1" si="509"/>
        <v>6</v>
      </c>
      <c r="APV55">
        <f t="shared" ca="1" si="509"/>
        <v>6</v>
      </c>
      <c r="APW55">
        <f t="shared" ca="1" si="509"/>
        <v>6</v>
      </c>
      <c r="APX55">
        <f t="shared" ca="1" si="509"/>
        <v>6</v>
      </c>
      <c r="APY55">
        <f t="shared" ca="1" si="509"/>
        <v>6</v>
      </c>
      <c r="APZ55">
        <f t="shared" ca="1" si="509"/>
        <v>6</v>
      </c>
      <c r="AQA55">
        <f t="shared" ca="1" si="509"/>
        <v>6</v>
      </c>
      <c r="AQB55">
        <f t="shared" ca="1" si="509"/>
        <v>6</v>
      </c>
      <c r="AQC55">
        <f t="shared" ca="1" si="509"/>
        <v>6</v>
      </c>
      <c r="AQD55">
        <f t="shared" ca="1" si="509"/>
        <v>6</v>
      </c>
      <c r="AQE55">
        <f t="shared" ca="1" si="509"/>
        <v>6</v>
      </c>
      <c r="AQF55">
        <f t="shared" ca="1" si="509"/>
        <v>6</v>
      </c>
      <c r="AQG55">
        <f t="shared" ca="1" si="509"/>
        <v>6</v>
      </c>
      <c r="AQH55">
        <f t="shared" ca="1" si="509"/>
        <v>6</v>
      </c>
      <c r="AQI55">
        <f t="shared" ca="1" si="509"/>
        <v>6</v>
      </c>
      <c r="AQJ55">
        <f t="shared" ca="1" si="509"/>
        <v>6</v>
      </c>
      <c r="AQK55">
        <f t="shared" ca="1" si="509"/>
        <v>6</v>
      </c>
      <c r="AQL55">
        <f t="shared" ca="1" si="509"/>
        <v>6</v>
      </c>
      <c r="AQM55">
        <f t="shared" ca="1" si="509"/>
        <v>6</v>
      </c>
      <c r="AQN55">
        <f t="shared" ca="1" si="509"/>
        <v>6</v>
      </c>
      <c r="AQO55">
        <f t="shared" ca="1" si="509"/>
        <v>6</v>
      </c>
      <c r="AQP55">
        <f t="shared" ca="1" si="509"/>
        <v>6</v>
      </c>
      <c r="AQQ55">
        <f t="shared" ca="1" si="509"/>
        <v>6</v>
      </c>
      <c r="AQR55">
        <f t="shared" ca="1" si="509"/>
        <v>6</v>
      </c>
      <c r="AQS55">
        <f t="shared" ca="1" si="509"/>
        <v>6</v>
      </c>
      <c r="AQT55">
        <f t="shared" ca="1" si="509"/>
        <v>6</v>
      </c>
      <c r="AQU55">
        <f t="shared" ca="1" si="509"/>
        <v>6</v>
      </c>
      <c r="AQV55">
        <f t="shared" ca="1" si="509"/>
        <v>6</v>
      </c>
      <c r="AQW55">
        <f t="shared" ca="1" si="509"/>
        <v>6</v>
      </c>
      <c r="AQX55">
        <f t="shared" ca="1" si="509"/>
        <v>6</v>
      </c>
      <c r="AQY55">
        <f t="shared" ca="1" si="509"/>
        <v>6</v>
      </c>
      <c r="AQZ55">
        <f t="shared" ca="1" si="509"/>
        <v>6</v>
      </c>
      <c r="ARA55">
        <f t="shared" ca="1" si="509"/>
        <v>6</v>
      </c>
      <c r="ARB55">
        <f t="shared" ca="1" si="509"/>
        <v>6</v>
      </c>
      <c r="ARC55">
        <f t="shared" ca="1" si="509"/>
        <v>6</v>
      </c>
      <c r="ARD55">
        <f t="shared" ca="1" si="509"/>
        <v>6</v>
      </c>
      <c r="ARE55">
        <f t="shared" ca="1" si="509"/>
        <v>6</v>
      </c>
      <c r="ARF55">
        <f t="shared" ca="1" si="509"/>
        <v>6</v>
      </c>
      <c r="ARG55">
        <f t="shared" ca="1" si="509"/>
        <v>6</v>
      </c>
      <c r="ARH55">
        <f t="shared" ca="1" si="509"/>
        <v>6</v>
      </c>
      <c r="ARI55">
        <f t="shared" ca="1" si="509"/>
        <v>6</v>
      </c>
      <c r="ARJ55">
        <f t="shared" ca="1" si="509"/>
        <v>6</v>
      </c>
      <c r="ARK55">
        <f t="shared" ref="ARK55:ATV55" ca="1" si="510">$B55+IF(WRITETYPE=1,IF(ARK$7&lt;ClkActivationTime_ns,0,IF(MOD(ROUND((ARK$7-ClkActivationTime_ns),1),CLK_Period)&gt;=(CLK_Period/2),0,1)),0)</f>
        <v>6</v>
      </c>
      <c r="ARL55">
        <f t="shared" ca="1" si="510"/>
        <v>6</v>
      </c>
      <c r="ARM55">
        <f t="shared" ca="1" si="510"/>
        <v>6</v>
      </c>
      <c r="ARN55">
        <f t="shared" ca="1" si="510"/>
        <v>6</v>
      </c>
      <c r="ARO55">
        <f t="shared" ca="1" si="510"/>
        <v>6</v>
      </c>
      <c r="ARP55">
        <f t="shared" ca="1" si="510"/>
        <v>6</v>
      </c>
      <c r="ARQ55">
        <f t="shared" ca="1" si="510"/>
        <v>6</v>
      </c>
      <c r="ARR55">
        <f t="shared" ca="1" si="510"/>
        <v>6</v>
      </c>
      <c r="ARS55">
        <f t="shared" ca="1" si="510"/>
        <v>6</v>
      </c>
      <c r="ART55">
        <f t="shared" ca="1" si="510"/>
        <v>6</v>
      </c>
      <c r="ARU55">
        <f t="shared" ca="1" si="510"/>
        <v>6</v>
      </c>
      <c r="ARV55">
        <f t="shared" ca="1" si="510"/>
        <v>6</v>
      </c>
      <c r="ARW55">
        <f t="shared" ca="1" si="510"/>
        <v>6</v>
      </c>
      <c r="ARX55">
        <f t="shared" ca="1" si="510"/>
        <v>6</v>
      </c>
      <c r="ARY55">
        <f t="shared" ca="1" si="510"/>
        <v>6</v>
      </c>
      <c r="ARZ55">
        <f t="shared" ca="1" si="510"/>
        <v>6</v>
      </c>
      <c r="ASA55">
        <f t="shared" ca="1" si="510"/>
        <v>6</v>
      </c>
      <c r="ASB55">
        <f t="shared" ca="1" si="510"/>
        <v>6</v>
      </c>
      <c r="ASC55">
        <f t="shared" ca="1" si="510"/>
        <v>6</v>
      </c>
      <c r="ASD55">
        <f t="shared" ca="1" si="510"/>
        <v>6</v>
      </c>
      <c r="ASE55">
        <f t="shared" ca="1" si="510"/>
        <v>6</v>
      </c>
      <c r="ASF55">
        <f t="shared" ca="1" si="510"/>
        <v>6</v>
      </c>
      <c r="ASG55">
        <f t="shared" ca="1" si="510"/>
        <v>6</v>
      </c>
      <c r="ASH55">
        <f t="shared" ca="1" si="510"/>
        <v>6</v>
      </c>
      <c r="ASI55">
        <f t="shared" ca="1" si="510"/>
        <v>6</v>
      </c>
      <c r="ASJ55">
        <f t="shared" ca="1" si="510"/>
        <v>6</v>
      </c>
      <c r="ASK55">
        <f t="shared" ca="1" si="510"/>
        <v>6</v>
      </c>
      <c r="ASL55">
        <f t="shared" ca="1" si="510"/>
        <v>6</v>
      </c>
      <c r="ASM55">
        <f t="shared" ca="1" si="510"/>
        <v>6</v>
      </c>
      <c r="ASN55">
        <f t="shared" ca="1" si="510"/>
        <v>6</v>
      </c>
      <c r="ASO55">
        <f t="shared" ca="1" si="510"/>
        <v>6</v>
      </c>
      <c r="ASP55">
        <f t="shared" ca="1" si="510"/>
        <v>6</v>
      </c>
      <c r="ASQ55">
        <f t="shared" ca="1" si="510"/>
        <v>6</v>
      </c>
      <c r="ASR55">
        <f t="shared" ca="1" si="510"/>
        <v>6</v>
      </c>
      <c r="ASS55">
        <f t="shared" ca="1" si="510"/>
        <v>6</v>
      </c>
      <c r="AST55">
        <f t="shared" ca="1" si="510"/>
        <v>6</v>
      </c>
      <c r="ASU55">
        <f t="shared" ca="1" si="510"/>
        <v>6</v>
      </c>
      <c r="ASV55">
        <f t="shared" ca="1" si="510"/>
        <v>6</v>
      </c>
      <c r="ASW55">
        <f t="shared" ca="1" si="510"/>
        <v>6</v>
      </c>
      <c r="ASX55">
        <f t="shared" ca="1" si="510"/>
        <v>6</v>
      </c>
      <c r="ASY55">
        <f t="shared" ca="1" si="510"/>
        <v>6</v>
      </c>
      <c r="ASZ55">
        <f t="shared" ca="1" si="510"/>
        <v>6</v>
      </c>
      <c r="ATA55">
        <f t="shared" ca="1" si="510"/>
        <v>6</v>
      </c>
      <c r="ATB55">
        <f t="shared" ca="1" si="510"/>
        <v>6</v>
      </c>
      <c r="ATC55">
        <f t="shared" ca="1" si="510"/>
        <v>6</v>
      </c>
      <c r="ATD55">
        <f t="shared" ca="1" si="510"/>
        <v>6</v>
      </c>
      <c r="ATE55">
        <f t="shared" ca="1" si="510"/>
        <v>6</v>
      </c>
      <c r="ATF55">
        <f t="shared" ca="1" si="510"/>
        <v>6</v>
      </c>
      <c r="ATG55">
        <f t="shared" ca="1" si="510"/>
        <v>6</v>
      </c>
      <c r="ATH55">
        <f t="shared" ca="1" si="510"/>
        <v>6</v>
      </c>
      <c r="ATI55">
        <f t="shared" ca="1" si="510"/>
        <v>6</v>
      </c>
      <c r="ATJ55">
        <f t="shared" ca="1" si="510"/>
        <v>6</v>
      </c>
      <c r="ATK55">
        <f t="shared" ca="1" si="510"/>
        <v>6</v>
      </c>
      <c r="ATL55">
        <f t="shared" ca="1" si="510"/>
        <v>6</v>
      </c>
      <c r="ATM55">
        <f t="shared" ca="1" si="510"/>
        <v>6</v>
      </c>
      <c r="ATN55">
        <f t="shared" ca="1" si="510"/>
        <v>6</v>
      </c>
      <c r="ATO55">
        <f t="shared" ca="1" si="510"/>
        <v>6</v>
      </c>
      <c r="ATP55">
        <f t="shared" ca="1" si="510"/>
        <v>6</v>
      </c>
      <c r="ATQ55">
        <f t="shared" ca="1" si="510"/>
        <v>6</v>
      </c>
      <c r="ATR55">
        <f t="shared" ca="1" si="510"/>
        <v>6</v>
      </c>
      <c r="ATS55">
        <f t="shared" ca="1" si="510"/>
        <v>6</v>
      </c>
      <c r="ATT55">
        <f t="shared" ca="1" si="510"/>
        <v>6</v>
      </c>
      <c r="ATU55">
        <f t="shared" ca="1" si="510"/>
        <v>6</v>
      </c>
      <c r="ATV55">
        <f t="shared" ca="1" si="510"/>
        <v>6</v>
      </c>
      <c r="ATW55">
        <f t="shared" ref="ATW55:AWH55" ca="1" si="511">$B55+IF(WRITETYPE=1,IF(ATW$7&lt;ClkActivationTime_ns,0,IF(MOD(ROUND((ATW$7-ClkActivationTime_ns),1),CLK_Period)&gt;=(CLK_Period/2),0,1)),0)</f>
        <v>6</v>
      </c>
      <c r="ATX55">
        <f t="shared" ca="1" si="511"/>
        <v>6</v>
      </c>
      <c r="ATY55">
        <f t="shared" ca="1" si="511"/>
        <v>6</v>
      </c>
      <c r="ATZ55">
        <f t="shared" ca="1" si="511"/>
        <v>6</v>
      </c>
      <c r="AUA55">
        <f t="shared" ca="1" si="511"/>
        <v>6</v>
      </c>
      <c r="AUB55">
        <f t="shared" ca="1" si="511"/>
        <v>6</v>
      </c>
      <c r="AUC55">
        <f t="shared" ca="1" si="511"/>
        <v>6</v>
      </c>
      <c r="AUD55">
        <f t="shared" ca="1" si="511"/>
        <v>6</v>
      </c>
      <c r="AUE55">
        <f t="shared" ca="1" si="511"/>
        <v>6</v>
      </c>
      <c r="AUF55">
        <f t="shared" ca="1" si="511"/>
        <v>6</v>
      </c>
      <c r="AUG55">
        <f t="shared" ca="1" si="511"/>
        <v>6</v>
      </c>
      <c r="AUH55">
        <f t="shared" ca="1" si="511"/>
        <v>6</v>
      </c>
      <c r="AUI55">
        <f t="shared" ca="1" si="511"/>
        <v>6</v>
      </c>
      <c r="AUJ55">
        <f t="shared" ca="1" si="511"/>
        <v>6</v>
      </c>
      <c r="AUK55">
        <f t="shared" ca="1" si="511"/>
        <v>6</v>
      </c>
      <c r="AUL55">
        <f t="shared" ca="1" si="511"/>
        <v>6</v>
      </c>
      <c r="AUM55">
        <f t="shared" ca="1" si="511"/>
        <v>6</v>
      </c>
      <c r="AUN55">
        <f t="shared" ca="1" si="511"/>
        <v>6</v>
      </c>
      <c r="AUO55">
        <f t="shared" ca="1" si="511"/>
        <v>6</v>
      </c>
      <c r="AUP55">
        <f t="shared" ca="1" si="511"/>
        <v>6</v>
      </c>
      <c r="AUQ55">
        <f t="shared" ca="1" si="511"/>
        <v>6</v>
      </c>
      <c r="AUR55">
        <f t="shared" ca="1" si="511"/>
        <v>6</v>
      </c>
      <c r="AUS55">
        <f t="shared" ca="1" si="511"/>
        <v>6</v>
      </c>
      <c r="AUT55">
        <f t="shared" ca="1" si="511"/>
        <v>6</v>
      </c>
      <c r="AUU55">
        <f t="shared" ca="1" si="511"/>
        <v>6</v>
      </c>
      <c r="AUV55">
        <f t="shared" ca="1" si="511"/>
        <v>6</v>
      </c>
      <c r="AUW55">
        <f t="shared" ca="1" si="511"/>
        <v>6</v>
      </c>
      <c r="AUX55">
        <f t="shared" ca="1" si="511"/>
        <v>6</v>
      </c>
      <c r="AUY55">
        <f t="shared" ca="1" si="511"/>
        <v>6</v>
      </c>
      <c r="AUZ55">
        <f t="shared" ca="1" si="511"/>
        <v>6</v>
      </c>
      <c r="AVA55">
        <f t="shared" ca="1" si="511"/>
        <v>6</v>
      </c>
      <c r="AVB55">
        <f t="shared" ca="1" si="511"/>
        <v>6</v>
      </c>
      <c r="AVC55">
        <f t="shared" ca="1" si="511"/>
        <v>6</v>
      </c>
      <c r="AVD55">
        <f t="shared" ca="1" si="511"/>
        <v>6</v>
      </c>
      <c r="AVE55">
        <f t="shared" ca="1" si="511"/>
        <v>6</v>
      </c>
      <c r="AVF55">
        <f t="shared" ca="1" si="511"/>
        <v>6</v>
      </c>
      <c r="AVG55">
        <f t="shared" ca="1" si="511"/>
        <v>6</v>
      </c>
      <c r="AVH55">
        <f t="shared" ca="1" si="511"/>
        <v>6</v>
      </c>
      <c r="AVI55">
        <f t="shared" ca="1" si="511"/>
        <v>6</v>
      </c>
      <c r="AVJ55">
        <f t="shared" ca="1" si="511"/>
        <v>6</v>
      </c>
      <c r="AVK55">
        <f t="shared" ca="1" si="511"/>
        <v>6</v>
      </c>
      <c r="AVL55">
        <f t="shared" ca="1" si="511"/>
        <v>6</v>
      </c>
      <c r="AVM55">
        <f t="shared" ca="1" si="511"/>
        <v>6</v>
      </c>
      <c r="AVN55">
        <f t="shared" ca="1" si="511"/>
        <v>6</v>
      </c>
      <c r="AVO55">
        <f t="shared" ca="1" si="511"/>
        <v>6</v>
      </c>
      <c r="AVP55">
        <f t="shared" ca="1" si="511"/>
        <v>6</v>
      </c>
      <c r="AVQ55">
        <f t="shared" ca="1" si="511"/>
        <v>6</v>
      </c>
      <c r="AVR55">
        <f t="shared" ca="1" si="511"/>
        <v>6</v>
      </c>
      <c r="AVS55">
        <f t="shared" ca="1" si="511"/>
        <v>6</v>
      </c>
      <c r="AVT55">
        <f t="shared" ca="1" si="511"/>
        <v>6</v>
      </c>
      <c r="AVU55">
        <f t="shared" ca="1" si="511"/>
        <v>6</v>
      </c>
      <c r="AVV55">
        <f t="shared" ca="1" si="511"/>
        <v>6</v>
      </c>
      <c r="AVW55">
        <f t="shared" ca="1" si="511"/>
        <v>6</v>
      </c>
      <c r="AVX55">
        <f t="shared" ca="1" si="511"/>
        <v>6</v>
      </c>
      <c r="AVY55">
        <f t="shared" ca="1" si="511"/>
        <v>6</v>
      </c>
      <c r="AVZ55">
        <f t="shared" ca="1" si="511"/>
        <v>6</v>
      </c>
      <c r="AWA55">
        <f t="shared" ca="1" si="511"/>
        <v>6</v>
      </c>
      <c r="AWB55">
        <f t="shared" ca="1" si="511"/>
        <v>6</v>
      </c>
      <c r="AWC55">
        <f t="shared" ca="1" si="511"/>
        <v>6</v>
      </c>
      <c r="AWD55">
        <f t="shared" ca="1" si="511"/>
        <v>6</v>
      </c>
      <c r="AWE55">
        <f t="shared" ca="1" si="511"/>
        <v>6</v>
      </c>
      <c r="AWF55">
        <f t="shared" ca="1" si="511"/>
        <v>6</v>
      </c>
      <c r="AWG55">
        <f t="shared" ca="1" si="511"/>
        <v>6</v>
      </c>
      <c r="AWH55">
        <f t="shared" ca="1" si="511"/>
        <v>6</v>
      </c>
      <c r="AWI55">
        <f t="shared" ref="AWI55:AYT55" ca="1" si="512">$B55+IF(WRITETYPE=1,IF(AWI$7&lt;ClkActivationTime_ns,0,IF(MOD(ROUND((AWI$7-ClkActivationTime_ns),1),CLK_Period)&gt;=(CLK_Period/2),0,1)),0)</f>
        <v>6</v>
      </c>
      <c r="AWJ55">
        <f t="shared" ca="1" si="512"/>
        <v>6</v>
      </c>
      <c r="AWK55">
        <f t="shared" ca="1" si="512"/>
        <v>6</v>
      </c>
      <c r="AWL55">
        <f t="shared" ca="1" si="512"/>
        <v>6</v>
      </c>
      <c r="AWM55">
        <f t="shared" ca="1" si="512"/>
        <v>6</v>
      </c>
      <c r="AWN55">
        <f t="shared" ca="1" si="512"/>
        <v>6</v>
      </c>
      <c r="AWO55">
        <f t="shared" ca="1" si="512"/>
        <v>6</v>
      </c>
      <c r="AWP55">
        <f t="shared" ca="1" si="512"/>
        <v>6</v>
      </c>
      <c r="AWQ55">
        <f t="shared" ca="1" si="512"/>
        <v>6</v>
      </c>
      <c r="AWR55">
        <f t="shared" ca="1" si="512"/>
        <v>6</v>
      </c>
      <c r="AWS55">
        <f t="shared" ca="1" si="512"/>
        <v>6</v>
      </c>
      <c r="AWT55">
        <f t="shared" ca="1" si="512"/>
        <v>6</v>
      </c>
      <c r="AWU55">
        <f t="shared" ca="1" si="512"/>
        <v>6</v>
      </c>
      <c r="AWV55">
        <f t="shared" ca="1" si="512"/>
        <v>6</v>
      </c>
      <c r="AWW55">
        <f t="shared" ca="1" si="512"/>
        <v>6</v>
      </c>
      <c r="AWX55">
        <f t="shared" ca="1" si="512"/>
        <v>6</v>
      </c>
      <c r="AWY55">
        <f t="shared" ca="1" si="512"/>
        <v>6</v>
      </c>
      <c r="AWZ55">
        <f t="shared" ca="1" si="512"/>
        <v>6</v>
      </c>
      <c r="AXA55">
        <f t="shared" ca="1" si="512"/>
        <v>6</v>
      </c>
      <c r="AXB55">
        <f t="shared" ca="1" si="512"/>
        <v>6</v>
      </c>
      <c r="AXC55">
        <f t="shared" ca="1" si="512"/>
        <v>6</v>
      </c>
      <c r="AXD55">
        <f t="shared" ca="1" si="512"/>
        <v>6</v>
      </c>
      <c r="AXE55">
        <f t="shared" ca="1" si="512"/>
        <v>6</v>
      </c>
      <c r="AXF55">
        <f t="shared" ca="1" si="512"/>
        <v>6</v>
      </c>
      <c r="AXG55">
        <f t="shared" ca="1" si="512"/>
        <v>6</v>
      </c>
      <c r="AXH55">
        <f t="shared" ca="1" si="512"/>
        <v>6</v>
      </c>
      <c r="AXI55">
        <f t="shared" ca="1" si="512"/>
        <v>6</v>
      </c>
      <c r="AXJ55">
        <f t="shared" ca="1" si="512"/>
        <v>6</v>
      </c>
      <c r="AXK55">
        <f t="shared" ca="1" si="512"/>
        <v>6</v>
      </c>
      <c r="AXL55">
        <f t="shared" ca="1" si="512"/>
        <v>6</v>
      </c>
      <c r="AXM55">
        <f t="shared" ca="1" si="512"/>
        <v>6</v>
      </c>
      <c r="AXN55">
        <f t="shared" ca="1" si="512"/>
        <v>6</v>
      </c>
      <c r="AXO55">
        <f t="shared" ca="1" si="512"/>
        <v>6</v>
      </c>
      <c r="AXP55">
        <f t="shared" ca="1" si="512"/>
        <v>6</v>
      </c>
      <c r="AXQ55">
        <f t="shared" ca="1" si="512"/>
        <v>6</v>
      </c>
      <c r="AXR55">
        <f t="shared" ca="1" si="512"/>
        <v>6</v>
      </c>
      <c r="AXS55">
        <f t="shared" ca="1" si="512"/>
        <v>6</v>
      </c>
      <c r="AXT55">
        <f t="shared" ca="1" si="512"/>
        <v>6</v>
      </c>
      <c r="AXU55">
        <f t="shared" ca="1" si="512"/>
        <v>6</v>
      </c>
      <c r="AXV55">
        <f t="shared" ca="1" si="512"/>
        <v>6</v>
      </c>
      <c r="AXW55">
        <f t="shared" ca="1" si="512"/>
        <v>6</v>
      </c>
      <c r="AXX55">
        <f t="shared" ca="1" si="512"/>
        <v>6</v>
      </c>
      <c r="AXY55">
        <f t="shared" ca="1" si="512"/>
        <v>6</v>
      </c>
      <c r="AXZ55">
        <f t="shared" ca="1" si="512"/>
        <v>6</v>
      </c>
      <c r="AYA55">
        <f t="shared" ca="1" si="512"/>
        <v>6</v>
      </c>
      <c r="AYB55">
        <f t="shared" ca="1" si="512"/>
        <v>6</v>
      </c>
      <c r="AYC55">
        <f t="shared" ca="1" si="512"/>
        <v>6</v>
      </c>
      <c r="AYD55">
        <f t="shared" ca="1" si="512"/>
        <v>6</v>
      </c>
      <c r="AYE55">
        <f t="shared" ca="1" si="512"/>
        <v>6</v>
      </c>
      <c r="AYF55">
        <f t="shared" ca="1" si="512"/>
        <v>6</v>
      </c>
      <c r="AYG55">
        <f t="shared" ca="1" si="512"/>
        <v>6</v>
      </c>
      <c r="AYH55">
        <f t="shared" ca="1" si="512"/>
        <v>6</v>
      </c>
      <c r="AYI55">
        <f t="shared" ca="1" si="512"/>
        <v>6</v>
      </c>
      <c r="AYJ55">
        <f t="shared" ca="1" si="512"/>
        <v>6</v>
      </c>
      <c r="AYK55">
        <f t="shared" ca="1" si="512"/>
        <v>6</v>
      </c>
      <c r="AYL55">
        <f t="shared" ca="1" si="512"/>
        <v>6</v>
      </c>
      <c r="AYM55">
        <f t="shared" ca="1" si="512"/>
        <v>6</v>
      </c>
      <c r="AYN55">
        <f t="shared" ca="1" si="512"/>
        <v>6</v>
      </c>
      <c r="AYO55">
        <f t="shared" ca="1" si="512"/>
        <v>6</v>
      </c>
      <c r="AYP55">
        <f t="shared" ca="1" si="512"/>
        <v>6</v>
      </c>
      <c r="AYQ55">
        <f t="shared" ca="1" si="512"/>
        <v>6</v>
      </c>
      <c r="AYR55">
        <f t="shared" ca="1" si="512"/>
        <v>6</v>
      </c>
      <c r="AYS55">
        <f t="shared" ca="1" si="512"/>
        <v>6</v>
      </c>
      <c r="AYT55">
        <f t="shared" ca="1" si="512"/>
        <v>6</v>
      </c>
      <c r="AYU55">
        <f t="shared" ref="AYU55:BBF55" ca="1" si="513">$B55+IF(WRITETYPE=1,IF(AYU$7&lt;ClkActivationTime_ns,0,IF(MOD(ROUND((AYU$7-ClkActivationTime_ns),1),CLK_Period)&gt;=(CLK_Period/2),0,1)),0)</f>
        <v>6</v>
      </c>
      <c r="AYV55">
        <f t="shared" ca="1" si="513"/>
        <v>6</v>
      </c>
      <c r="AYW55">
        <f t="shared" ca="1" si="513"/>
        <v>6</v>
      </c>
      <c r="AYX55">
        <f t="shared" ca="1" si="513"/>
        <v>6</v>
      </c>
      <c r="AYY55">
        <f t="shared" ca="1" si="513"/>
        <v>6</v>
      </c>
      <c r="AYZ55">
        <f t="shared" ca="1" si="513"/>
        <v>6</v>
      </c>
      <c r="AZA55">
        <f t="shared" ca="1" si="513"/>
        <v>6</v>
      </c>
      <c r="AZB55">
        <f t="shared" ca="1" si="513"/>
        <v>6</v>
      </c>
      <c r="AZC55">
        <f t="shared" ca="1" si="513"/>
        <v>6</v>
      </c>
      <c r="AZD55">
        <f t="shared" ca="1" si="513"/>
        <v>6</v>
      </c>
      <c r="AZE55">
        <f t="shared" ca="1" si="513"/>
        <v>6</v>
      </c>
      <c r="AZF55">
        <f t="shared" ca="1" si="513"/>
        <v>6</v>
      </c>
      <c r="AZG55">
        <f t="shared" ca="1" si="513"/>
        <v>6</v>
      </c>
      <c r="AZH55">
        <f t="shared" ca="1" si="513"/>
        <v>6</v>
      </c>
      <c r="AZI55">
        <f t="shared" ca="1" si="513"/>
        <v>6</v>
      </c>
      <c r="AZJ55">
        <f t="shared" ca="1" si="513"/>
        <v>6</v>
      </c>
      <c r="AZK55">
        <f t="shared" ca="1" si="513"/>
        <v>6</v>
      </c>
      <c r="AZL55">
        <f t="shared" ca="1" si="513"/>
        <v>6</v>
      </c>
      <c r="AZM55">
        <f t="shared" ca="1" si="513"/>
        <v>6</v>
      </c>
      <c r="AZN55">
        <f t="shared" ca="1" si="513"/>
        <v>6</v>
      </c>
      <c r="AZO55">
        <f t="shared" ca="1" si="513"/>
        <v>6</v>
      </c>
      <c r="AZP55">
        <f t="shared" ca="1" si="513"/>
        <v>6</v>
      </c>
      <c r="AZQ55">
        <f t="shared" ca="1" si="513"/>
        <v>6</v>
      </c>
      <c r="AZR55">
        <f t="shared" ca="1" si="513"/>
        <v>6</v>
      </c>
      <c r="AZS55">
        <f t="shared" ca="1" si="513"/>
        <v>6</v>
      </c>
      <c r="AZT55">
        <f t="shared" ca="1" si="513"/>
        <v>6</v>
      </c>
      <c r="AZU55">
        <f t="shared" ca="1" si="513"/>
        <v>6</v>
      </c>
      <c r="AZV55">
        <f t="shared" ca="1" si="513"/>
        <v>6</v>
      </c>
      <c r="AZW55">
        <f t="shared" ca="1" si="513"/>
        <v>6</v>
      </c>
      <c r="AZX55">
        <f t="shared" ca="1" si="513"/>
        <v>6</v>
      </c>
      <c r="AZY55">
        <f t="shared" ca="1" si="513"/>
        <v>6</v>
      </c>
      <c r="AZZ55">
        <f t="shared" ca="1" si="513"/>
        <v>6</v>
      </c>
      <c r="BAA55">
        <f t="shared" ca="1" si="513"/>
        <v>6</v>
      </c>
      <c r="BAB55">
        <f t="shared" ca="1" si="513"/>
        <v>6</v>
      </c>
      <c r="BAC55">
        <f t="shared" ca="1" si="513"/>
        <v>6</v>
      </c>
      <c r="BAD55">
        <f t="shared" ca="1" si="513"/>
        <v>6</v>
      </c>
      <c r="BAE55">
        <f t="shared" ca="1" si="513"/>
        <v>6</v>
      </c>
      <c r="BAF55">
        <f t="shared" ca="1" si="513"/>
        <v>6</v>
      </c>
      <c r="BAG55">
        <f t="shared" ca="1" si="513"/>
        <v>6</v>
      </c>
      <c r="BAH55">
        <f t="shared" ca="1" si="513"/>
        <v>6</v>
      </c>
      <c r="BAI55">
        <f t="shared" ca="1" si="513"/>
        <v>6</v>
      </c>
      <c r="BAJ55">
        <f t="shared" ca="1" si="513"/>
        <v>6</v>
      </c>
      <c r="BAK55">
        <f t="shared" ca="1" si="513"/>
        <v>6</v>
      </c>
      <c r="BAL55">
        <f t="shared" ca="1" si="513"/>
        <v>6</v>
      </c>
      <c r="BAM55">
        <f t="shared" ca="1" si="513"/>
        <v>6</v>
      </c>
      <c r="BAN55">
        <f t="shared" ca="1" si="513"/>
        <v>6</v>
      </c>
      <c r="BAO55">
        <f t="shared" ca="1" si="513"/>
        <v>6</v>
      </c>
      <c r="BAP55">
        <f t="shared" ca="1" si="513"/>
        <v>6</v>
      </c>
      <c r="BAQ55">
        <f t="shared" ca="1" si="513"/>
        <v>6</v>
      </c>
      <c r="BAR55">
        <f t="shared" ca="1" si="513"/>
        <v>6</v>
      </c>
      <c r="BAS55">
        <f t="shared" ca="1" si="513"/>
        <v>6</v>
      </c>
      <c r="BAT55">
        <f t="shared" ca="1" si="513"/>
        <v>6</v>
      </c>
      <c r="BAU55">
        <f t="shared" ca="1" si="513"/>
        <v>6</v>
      </c>
      <c r="BAV55">
        <f t="shared" ca="1" si="513"/>
        <v>6</v>
      </c>
      <c r="BAW55">
        <f t="shared" ca="1" si="513"/>
        <v>6</v>
      </c>
      <c r="BAX55">
        <f t="shared" ca="1" si="513"/>
        <v>6</v>
      </c>
      <c r="BAY55">
        <f t="shared" ca="1" si="513"/>
        <v>6</v>
      </c>
      <c r="BAZ55">
        <f t="shared" ca="1" si="513"/>
        <v>6</v>
      </c>
      <c r="BBA55">
        <f t="shared" ca="1" si="513"/>
        <v>6</v>
      </c>
      <c r="BBB55">
        <f t="shared" ca="1" si="513"/>
        <v>6</v>
      </c>
      <c r="BBC55">
        <f t="shared" ca="1" si="513"/>
        <v>6</v>
      </c>
      <c r="BBD55">
        <f t="shared" ca="1" si="513"/>
        <v>6</v>
      </c>
      <c r="BBE55">
        <f t="shared" ca="1" si="513"/>
        <v>6</v>
      </c>
      <c r="BBF55">
        <f t="shared" ca="1" si="513"/>
        <v>6</v>
      </c>
      <c r="BBG55">
        <f t="shared" ref="BBG55:BDR55" ca="1" si="514">$B55+IF(WRITETYPE=1,IF(BBG$7&lt;ClkActivationTime_ns,0,IF(MOD(ROUND((BBG$7-ClkActivationTime_ns),1),CLK_Period)&gt;=(CLK_Period/2),0,1)),0)</f>
        <v>6</v>
      </c>
      <c r="BBH55">
        <f t="shared" ca="1" si="514"/>
        <v>6</v>
      </c>
      <c r="BBI55">
        <f t="shared" ca="1" si="514"/>
        <v>6</v>
      </c>
      <c r="BBJ55">
        <f t="shared" ca="1" si="514"/>
        <v>6</v>
      </c>
      <c r="BBK55">
        <f t="shared" ca="1" si="514"/>
        <v>6</v>
      </c>
      <c r="BBL55">
        <f t="shared" ca="1" si="514"/>
        <v>6</v>
      </c>
      <c r="BBM55">
        <f t="shared" ca="1" si="514"/>
        <v>6</v>
      </c>
      <c r="BBN55">
        <f t="shared" ca="1" si="514"/>
        <v>6</v>
      </c>
      <c r="BBO55">
        <f t="shared" ca="1" si="514"/>
        <v>6</v>
      </c>
      <c r="BBP55">
        <f t="shared" ca="1" si="514"/>
        <v>6</v>
      </c>
      <c r="BBQ55">
        <f t="shared" ca="1" si="514"/>
        <v>6</v>
      </c>
      <c r="BBR55">
        <f t="shared" ca="1" si="514"/>
        <v>6</v>
      </c>
      <c r="BBS55">
        <f t="shared" ca="1" si="514"/>
        <v>6</v>
      </c>
      <c r="BBT55">
        <f t="shared" ca="1" si="514"/>
        <v>6</v>
      </c>
      <c r="BBU55">
        <f t="shared" ca="1" si="514"/>
        <v>6</v>
      </c>
      <c r="BBV55">
        <f t="shared" ca="1" si="514"/>
        <v>6</v>
      </c>
      <c r="BBW55">
        <f t="shared" ca="1" si="514"/>
        <v>6</v>
      </c>
      <c r="BBX55">
        <f t="shared" ca="1" si="514"/>
        <v>6</v>
      </c>
      <c r="BBY55">
        <f t="shared" ca="1" si="514"/>
        <v>6</v>
      </c>
      <c r="BBZ55">
        <f t="shared" ca="1" si="514"/>
        <v>6</v>
      </c>
      <c r="BCA55">
        <f t="shared" ca="1" si="514"/>
        <v>6</v>
      </c>
      <c r="BCB55">
        <f t="shared" ca="1" si="514"/>
        <v>6</v>
      </c>
      <c r="BCC55">
        <f t="shared" ca="1" si="514"/>
        <v>6</v>
      </c>
      <c r="BCD55">
        <f t="shared" ca="1" si="514"/>
        <v>6</v>
      </c>
      <c r="BCE55">
        <f t="shared" ca="1" si="514"/>
        <v>6</v>
      </c>
      <c r="BCF55">
        <f t="shared" ca="1" si="514"/>
        <v>6</v>
      </c>
      <c r="BCG55">
        <f t="shared" ca="1" si="514"/>
        <v>6</v>
      </c>
      <c r="BCH55">
        <f t="shared" ca="1" si="514"/>
        <v>6</v>
      </c>
      <c r="BCI55">
        <f t="shared" ca="1" si="514"/>
        <v>6</v>
      </c>
      <c r="BCJ55">
        <f t="shared" ca="1" si="514"/>
        <v>6</v>
      </c>
      <c r="BCK55">
        <f t="shared" ca="1" si="514"/>
        <v>6</v>
      </c>
      <c r="BCL55">
        <f t="shared" ca="1" si="514"/>
        <v>6</v>
      </c>
      <c r="BCM55">
        <f t="shared" ca="1" si="514"/>
        <v>6</v>
      </c>
      <c r="BCN55">
        <f t="shared" ca="1" si="514"/>
        <v>6</v>
      </c>
      <c r="BCO55">
        <f t="shared" ca="1" si="514"/>
        <v>6</v>
      </c>
      <c r="BCP55">
        <f t="shared" ca="1" si="514"/>
        <v>6</v>
      </c>
      <c r="BCQ55">
        <f t="shared" ca="1" si="514"/>
        <v>6</v>
      </c>
      <c r="BCR55">
        <f t="shared" ca="1" si="514"/>
        <v>6</v>
      </c>
      <c r="BCS55">
        <f t="shared" ca="1" si="514"/>
        <v>6</v>
      </c>
      <c r="BCT55">
        <f t="shared" ca="1" si="514"/>
        <v>6</v>
      </c>
      <c r="BCU55">
        <f t="shared" ca="1" si="514"/>
        <v>6</v>
      </c>
      <c r="BCV55">
        <f t="shared" ca="1" si="514"/>
        <v>6</v>
      </c>
      <c r="BCW55">
        <f t="shared" ca="1" si="514"/>
        <v>6</v>
      </c>
      <c r="BCX55">
        <f t="shared" ca="1" si="514"/>
        <v>6</v>
      </c>
      <c r="BCY55">
        <f t="shared" ca="1" si="514"/>
        <v>6</v>
      </c>
      <c r="BCZ55">
        <f t="shared" ca="1" si="514"/>
        <v>6</v>
      </c>
      <c r="BDA55">
        <f t="shared" ca="1" si="514"/>
        <v>6</v>
      </c>
      <c r="BDB55">
        <f t="shared" ca="1" si="514"/>
        <v>6</v>
      </c>
      <c r="BDC55">
        <f t="shared" ca="1" si="514"/>
        <v>6</v>
      </c>
      <c r="BDD55">
        <f t="shared" ca="1" si="514"/>
        <v>6</v>
      </c>
      <c r="BDE55">
        <f t="shared" ca="1" si="514"/>
        <v>6</v>
      </c>
      <c r="BDF55">
        <f t="shared" ca="1" si="514"/>
        <v>6</v>
      </c>
      <c r="BDG55">
        <f t="shared" ca="1" si="514"/>
        <v>6</v>
      </c>
      <c r="BDH55">
        <f t="shared" ca="1" si="514"/>
        <v>6</v>
      </c>
      <c r="BDI55">
        <f t="shared" ca="1" si="514"/>
        <v>6</v>
      </c>
      <c r="BDJ55">
        <f t="shared" ca="1" si="514"/>
        <v>6</v>
      </c>
      <c r="BDK55">
        <f t="shared" ca="1" si="514"/>
        <v>6</v>
      </c>
      <c r="BDL55">
        <f t="shared" ca="1" si="514"/>
        <v>6</v>
      </c>
      <c r="BDM55">
        <f t="shared" ca="1" si="514"/>
        <v>6</v>
      </c>
      <c r="BDN55">
        <f t="shared" ca="1" si="514"/>
        <v>6</v>
      </c>
      <c r="BDO55">
        <f t="shared" ca="1" si="514"/>
        <v>6</v>
      </c>
      <c r="BDP55">
        <f t="shared" ca="1" si="514"/>
        <v>6</v>
      </c>
      <c r="BDQ55">
        <f t="shared" ca="1" si="514"/>
        <v>6</v>
      </c>
      <c r="BDR55">
        <f t="shared" ca="1" si="514"/>
        <v>6</v>
      </c>
      <c r="BDS55">
        <f t="shared" ref="BDS55:BGD55" ca="1" si="515">$B55+IF(WRITETYPE=1,IF(BDS$7&lt;ClkActivationTime_ns,0,IF(MOD(ROUND((BDS$7-ClkActivationTime_ns),1),CLK_Period)&gt;=(CLK_Period/2),0,1)),0)</f>
        <v>6</v>
      </c>
      <c r="BDT55">
        <f t="shared" ca="1" si="515"/>
        <v>6</v>
      </c>
      <c r="BDU55">
        <f t="shared" ca="1" si="515"/>
        <v>6</v>
      </c>
      <c r="BDV55">
        <f t="shared" ca="1" si="515"/>
        <v>6</v>
      </c>
      <c r="BDW55">
        <f t="shared" ca="1" si="515"/>
        <v>6</v>
      </c>
      <c r="BDX55">
        <f t="shared" ca="1" si="515"/>
        <v>6</v>
      </c>
      <c r="BDY55">
        <f t="shared" ca="1" si="515"/>
        <v>6</v>
      </c>
      <c r="BDZ55">
        <f t="shared" ca="1" si="515"/>
        <v>6</v>
      </c>
      <c r="BEA55">
        <f t="shared" ca="1" si="515"/>
        <v>6</v>
      </c>
      <c r="BEB55">
        <f t="shared" ca="1" si="515"/>
        <v>6</v>
      </c>
      <c r="BEC55">
        <f t="shared" ca="1" si="515"/>
        <v>6</v>
      </c>
      <c r="BED55">
        <f t="shared" ca="1" si="515"/>
        <v>6</v>
      </c>
      <c r="BEE55">
        <f t="shared" ca="1" si="515"/>
        <v>6</v>
      </c>
      <c r="BEF55">
        <f t="shared" ca="1" si="515"/>
        <v>6</v>
      </c>
      <c r="BEG55">
        <f t="shared" ca="1" si="515"/>
        <v>6</v>
      </c>
      <c r="BEH55">
        <f t="shared" ca="1" si="515"/>
        <v>6</v>
      </c>
      <c r="BEI55">
        <f t="shared" ca="1" si="515"/>
        <v>6</v>
      </c>
      <c r="BEJ55">
        <f t="shared" ca="1" si="515"/>
        <v>6</v>
      </c>
      <c r="BEK55">
        <f t="shared" ca="1" si="515"/>
        <v>6</v>
      </c>
      <c r="BEL55">
        <f t="shared" ca="1" si="515"/>
        <v>6</v>
      </c>
      <c r="BEM55">
        <f t="shared" ca="1" si="515"/>
        <v>6</v>
      </c>
      <c r="BEN55">
        <f t="shared" ca="1" si="515"/>
        <v>6</v>
      </c>
      <c r="BEO55">
        <f t="shared" ca="1" si="515"/>
        <v>6</v>
      </c>
      <c r="BEP55">
        <f t="shared" ca="1" si="515"/>
        <v>6</v>
      </c>
      <c r="BEQ55">
        <f t="shared" ca="1" si="515"/>
        <v>6</v>
      </c>
      <c r="BER55">
        <f t="shared" ca="1" si="515"/>
        <v>6</v>
      </c>
      <c r="BES55">
        <f t="shared" ca="1" si="515"/>
        <v>6</v>
      </c>
      <c r="BET55">
        <f t="shared" ca="1" si="515"/>
        <v>6</v>
      </c>
      <c r="BEU55">
        <f t="shared" ca="1" si="515"/>
        <v>6</v>
      </c>
      <c r="BEV55">
        <f t="shared" ca="1" si="515"/>
        <v>6</v>
      </c>
      <c r="BEW55">
        <f t="shared" ca="1" si="515"/>
        <v>6</v>
      </c>
      <c r="BEX55">
        <f t="shared" ca="1" si="515"/>
        <v>6</v>
      </c>
      <c r="BEY55">
        <f t="shared" ca="1" si="515"/>
        <v>6</v>
      </c>
      <c r="BEZ55">
        <f t="shared" ca="1" si="515"/>
        <v>6</v>
      </c>
      <c r="BFA55">
        <f t="shared" ca="1" si="515"/>
        <v>6</v>
      </c>
      <c r="BFB55">
        <f t="shared" ca="1" si="515"/>
        <v>6</v>
      </c>
      <c r="BFC55">
        <f t="shared" ca="1" si="515"/>
        <v>6</v>
      </c>
      <c r="BFD55">
        <f t="shared" ca="1" si="515"/>
        <v>6</v>
      </c>
      <c r="BFE55">
        <f t="shared" ca="1" si="515"/>
        <v>6</v>
      </c>
      <c r="BFF55">
        <f t="shared" ca="1" si="515"/>
        <v>6</v>
      </c>
      <c r="BFG55">
        <f t="shared" ca="1" si="515"/>
        <v>6</v>
      </c>
      <c r="BFH55">
        <f t="shared" ca="1" si="515"/>
        <v>6</v>
      </c>
      <c r="BFI55">
        <f t="shared" ca="1" si="515"/>
        <v>6</v>
      </c>
      <c r="BFJ55">
        <f t="shared" ca="1" si="515"/>
        <v>6</v>
      </c>
      <c r="BFK55">
        <f t="shared" ca="1" si="515"/>
        <v>6</v>
      </c>
      <c r="BFL55">
        <f t="shared" ca="1" si="515"/>
        <v>6</v>
      </c>
      <c r="BFM55">
        <f t="shared" ca="1" si="515"/>
        <v>6</v>
      </c>
      <c r="BFN55">
        <f t="shared" ca="1" si="515"/>
        <v>6</v>
      </c>
      <c r="BFO55">
        <f t="shared" ca="1" si="515"/>
        <v>6</v>
      </c>
      <c r="BFP55">
        <f t="shared" ca="1" si="515"/>
        <v>6</v>
      </c>
      <c r="BFQ55">
        <f t="shared" ca="1" si="515"/>
        <v>6</v>
      </c>
      <c r="BFR55">
        <f t="shared" ca="1" si="515"/>
        <v>6</v>
      </c>
      <c r="BFS55">
        <f t="shared" ca="1" si="515"/>
        <v>6</v>
      </c>
      <c r="BFT55">
        <f t="shared" ca="1" si="515"/>
        <v>6</v>
      </c>
      <c r="BFU55">
        <f t="shared" ca="1" si="515"/>
        <v>6</v>
      </c>
      <c r="BFV55">
        <f t="shared" ca="1" si="515"/>
        <v>6</v>
      </c>
      <c r="BFW55">
        <f t="shared" ca="1" si="515"/>
        <v>6</v>
      </c>
      <c r="BFX55">
        <f t="shared" ca="1" si="515"/>
        <v>6</v>
      </c>
      <c r="BFY55">
        <f t="shared" ca="1" si="515"/>
        <v>6</v>
      </c>
      <c r="BFZ55">
        <f t="shared" ca="1" si="515"/>
        <v>6</v>
      </c>
      <c r="BGA55">
        <f t="shared" ca="1" si="515"/>
        <v>6</v>
      </c>
      <c r="BGB55">
        <f t="shared" ca="1" si="515"/>
        <v>6</v>
      </c>
      <c r="BGC55">
        <f t="shared" ca="1" si="515"/>
        <v>6</v>
      </c>
      <c r="BGD55">
        <f t="shared" ca="1" si="515"/>
        <v>6</v>
      </c>
      <c r="BGE55">
        <f t="shared" ref="BGE55:BIP55" ca="1" si="516">$B55+IF(WRITETYPE=1,IF(BGE$7&lt;ClkActivationTime_ns,0,IF(MOD(ROUND((BGE$7-ClkActivationTime_ns),1),CLK_Period)&gt;=(CLK_Period/2),0,1)),0)</f>
        <v>6</v>
      </c>
      <c r="BGF55">
        <f t="shared" ca="1" si="516"/>
        <v>6</v>
      </c>
      <c r="BGG55">
        <f t="shared" ca="1" si="516"/>
        <v>6</v>
      </c>
      <c r="BGH55">
        <f t="shared" ca="1" si="516"/>
        <v>6</v>
      </c>
      <c r="BGI55">
        <f t="shared" ca="1" si="516"/>
        <v>6</v>
      </c>
      <c r="BGJ55">
        <f t="shared" ca="1" si="516"/>
        <v>6</v>
      </c>
      <c r="BGK55">
        <f t="shared" ca="1" si="516"/>
        <v>6</v>
      </c>
      <c r="BGL55">
        <f t="shared" ca="1" si="516"/>
        <v>6</v>
      </c>
      <c r="BGM55">
        <f t="shared" ca="1" si="516"/>
        <v>6</v>
      </c>
      <c r="BGN55">
        <f t="shared" ca="1" si="516"/>
        <v>6</v>
      </c>
      <c r="BGO55">
        <f t="shared" ca="1" si="516"/>
        <v>6</v>
      </c>
      <c r="BGP55">
        <f t="shared" ca="1" si="516"/>
        <v>6</v>
      </c>
      <c r="BGQ55">
        <f t="shared" ca="1" si="516"/>
        <v>6</v>
      </c>
      <c r="BGR55">
        <f t="shared" ca="1" si="516"/>
        <v>6</v>
      </c>
      <c r="BGS55">
        <f t="shared" ca="1" si="516"/>
        <v>6</v>
      </c>
      <c r="BGT55">
        <f t="shared" ca="1" si="516"/>
        <v>6</v>
      </c>
      <c r="BGU55">
        <f t="shared" ca="1" si="516"/>
        <v>6</v>
      </c>
      <c r="BGV55">
        <f t="shared" ca="1" si="516"/>
        <v>6</v>
      </c>
      <c r="BGW55">
        <f t="shared" ca="1" si="516"/>
        <v>6</v>
      </c>
      <c r="BGX55">
        <f t="shared" ca="1" si="516"/>
        <v>6</v>
      </c>
      <c r="BGY55">
        <f t="shared" ca="1" si="516"/>
        <v>6</v>
      </c>
      <c r="BGZ55">
        <f t="shared" ca="1" si="516"/>
        <v>6</v>
      </c>
      <c r="BHA55">
        <f t="shared" ca="1" si="516"/>
        <v>6</v>
      </c>
      <c r="BHB55">
        <f t="shared" ca="1" si="516"/>
        <v>6</v>
      </c>
      <c r="BHC55">
        <f t="shared" ca="1" si="516"/>
        <v>6</v>
      </c>
      <c r="BHD55">
        <f t="shared" ca="1" si="516"/>
        <v>6</v>
      </c>
      <c r="BHE55">
        <f t="shared" ca="1" si="516"/>
        <v>6</v>
      </c>
      <c r="BHF55">
        <f t="shared" ca="1" si="516"/>
        <v>6</v>
      </c>
      <c r="BHG55">
        <f t="shared" ca="1" si="516"/>
        <v>6</v>
      </c>
      <c r="BHH55">
        <f t="shared" ca="1" si="516"/>
        <v>6</v>
      </c>
      <c r="BHI55">
        <f t="shared" ca="1" si="516"/>
        <v>6</v>
      </c>
      <c r="BHJ55">
        <f t="shared" ca="1" si="516"/>
        <v>6</v>
      </c>
      <c r="BHK55">
        <f t="shared" ca="1" si="516"/>
        <v>6</v>
      </c>
      <c r="BHL55">
        <f t="shared" ca="1" si="516"/>
        <v>6</v>
      </c>
      <c r="BHM55">
        <f t="shared" ca="1" si="516"/>
        <v>6</v>
      </c>
      <c r="BHN55">
        <f t="shared" ca="1" si="516"/>
        <v>6</v>
      </c>
      <c r="BHO55">
        <f t="shared" ca="1" si="516"/>
        <v>6</v>
      </c>
      <c r="BHP55">
        <f t="shared" ca="1" si="516"/>
        <v>6</v>
      </c>
      <c r="BHQ55">
        <f t="shared" ca="1" si="516"/>
        <v>6</v>
      </c>
      <c r="BHR55">
        <f t="shared" ca="1" si="516"/>
        <v>6</v>
      </c>
      <c r="BHS55">
        <f t="shared" ca="1" si="516"/>
        <v>6</v>
      </c>
      <c r="BHT55">
        <f t="shared" ca="1" si="516"/>
        <v>6</v>
      </c>
      <c r="BHU55">
        <f t="shared" ca="1" si="516"/>
        <v>6</v>
      </c>
      <c r="BHV55">
        <f t="shared" ca="1" si="516"/>
        <v>6</v>
      </c>
      <c r="BHW55">
        <f t="shared" ca="1" si="516"/>
        <v>6</v>
      </c>
      <c r="BHX55">
        <f t="shared" ca="1" si="516"/>
        <v>6</v>
      </c>
      <c r="BHY55">
        <f t="shared" ca="1" si="516"/>
        <v>6</v>
      </c>
      <c r="BHZ55">
        <f t="shared" ca="1" si="516"/>
        <v>6</v>
      </c>
      <c r="BIA55">
        <f t="shared" ca="1" si="516"/>
        <v>6</v>
      </c>
      <c r="BIB55">
        <f t="shared" ca="1" si="516"/>
        <v>6</v>
      </c>
      <c r="BIC55">
        <f t="shared" ca="1" si="516"/>
        <v>6</v>
      </c>
      <c r="BID55">
        <f t="shared" ca="1" si="516"/>
        <v>6</v>
      </c>
      <c r="BIE55">
        <f t="shared" ca="1" si="516"/>
        <v>6</v>
      </c>
      <c r="BIF55">
        <f t="shared" ca="1" si="516"/>
        <v>6</v>
      </c>
      <c r="BIG55">
        <f t="shared" ca="1" si="516"/>
        <v>6</v>
      </c>
      <c r="BIH55">
        <f t="shared" ca="1" si="516"/>
        <v>6</v>
      </c>
      <c r="BII55">
        <f t="shared" ca="1" si="516"/>
        <v>6</v>
      </c>
      <c r="BIJ55">
        <f t="shared" ca="1" si="516"/>
        <v>6</v>
      </c>
      <c r="BIK55">
        <f t="shared" ca="1" si="516"/>
        <v>6</v>
      </c>
      <c r="BIL55">
        <f t="shared" ca="1" si="516"/>
        <v>6</v>
      </c>
      <c r="BIM55">
        <f t="shared" ca="1" si="516"/>
        <v>6</v>
      </c>
      <c r="BIN55">
        <f t="shared" ca="1" si="516"/>
        <v>6</v>
      </c>
      <c r="BIO55">
        <f t="shared" ca="1" si="516"/>
        <v>6</v>
      </c>
      <c r="BIP55">
        <f t="shared" ca="1" si="516"/>
        <v>6</v>
      </c>
      <c r="BIQ55">
        <f t="shared" ref="BIQ55:BLB55" ca="1" si="517">$B55+IF(WRITETYPE=1,IF(BIQ$7&lt;ClkActivationTime_ns,0,IF(MOD(ROUND((BIQ$7-ClkActivationTime_ns),1),CLK_Period)&gt;=(CLK_Period/2),0,1)),0)</f>
        <v>6</v>
      </c>
      <c r="BIR55">
        <f t="shared" ca="1" si="517"/>
        <v>6</v>
      </c>
      <c r="BIS55">
        <f t="shared" ca="1" si="517"/>
        <v>6</v>
      </c>
      <c r="BIT55">
        <f t="shared" ca="1" si="517"/>
        <v>6</v>
      </c>
      <c r="BIU55">
        <f t="shared" ca="1" si="517"/>
        <v>6</v>
      </c>
      <c r="BIV55">
        <f t="shared" ca="1" si="517"/>
        <v>6</v>
      </c>
      <c r="BIW55">
        <f t="shared" ca="1" si="517"/>
        <v>6</v>
      </c>
      <c r="BIX55">
        <f t="shared" ca="1" si="517"/>
        <v>6</v>
      </c>
      <c r="BIY55">
        <f t="shared" ca="1" si="517"/>
        <v>6</v>
      </c>
      <c r="BIZ55">
        <f t="shared" ca="1" si="517"/>
        <v>6</v>
      </c>
      <c r="BJA55">
        <f t="shared" ca="1" si="517"/>
        <v>6</v>
      </c>
      <c r="BJB55">
        <f t="shared" ca="1" si="517"/>
        <v>6</v>
      </c>
      <c r="BJC55">
        <f t="shared" ca="1" si="517"/>
        <v>6</v>
      </c>
      <c r="BJD55">
        <f t="shared" ca="1" si="517"/>
        <v>6</v>
      </c>
      <c r="BJE55">
        <f t="shared" ca="1" si="517"/>
        <v>6</v>
      </c>
      <c r="BJF55">
        <f t="shared" ca="1" si="517"/>
        <v>6</v>
      </c>
      <c r="BJG55">
        <f t="shared" ca="1" si="517"/>
        <v>6</v>
      </c>
      <c r="BJH55">
        <f t="shared" ca="1" si="517"/>
        <v>6</v>
      </c>
      <c r="BJI55">
        <f t="shared" ca="1" si="517"/>
        <v>6</v>
      </c>
      <c r="BJJ55">
        <f t="shared" ca="1" si="517"/>
        <v>6</v>
      </c>
      <c r="BJK55">
        <f t="shared" ca="1" si="517"/>
        <v>6</v>
      </c>
      <c r="BJL55">
        <f t="shared" ca="1" si="517"/>
        <v>6</v>
      </c>
      <c r="BJM55">
        <f t="shared" ca="1" si="517"/>
        <v>6</v>
      </c>
      <c r="BJN55">
        <f t="shared" ca="1" si="517"/>
        <v>6</v>
      </c>
      <c r="BJO55">
        <f t="shared" ca="1" si="517"/>
        <v>6</v>
      </c>
      <c r="BJP55">
        <f t="shared" ca="1" si="517"/>
        <v>6</v>
      </c>
      <c r="BJQ55">
        <f t="shared" ca="1" si="517"/>
        <v>6</v>
      </c>
      <c r="BJR55">
        <f t="shared" ca="1" si="517"/>
        <v>6</v>
      </c>
      <c r="BJS55">
        <f t="shared" ca="1" si="517"/>
        <v>6</v>
      </c>
      <c r="BJT55">
        <f t="shared" ca="1" si="517"/>
        <v>6</v>
      </c>
      <c r="BJU55">
        <f t="shared" ca="1" si="517"/>
        <v>6</v>
      </c>
      <c r="BJV55">
        <f t="shared" ca="1" si="517"/>
        <v>6</v>
      </c>
      <c r="BJW55">
        <f t="shared" ca="1" si="517"/>
        <v>6</v>
      </c>
      <c r="BJX55">
        <f t="shared" ca="1" si="517"/>
        <v>6</v>
      </c>
      <c r="BJY55">
        <f t="shared" ca="1" si="517"/>
        <v>6</v>
      </c>
      <c r="BJZ55">
        <f t="shared" ca="1" si="517"/>
        <v>6</v>
      </c>
      <c r="BKA55">
        <f t="shared" ca="1" si="517"/>
        <v>6</v>
      </c>
      <c r="BKB55">
        <f t="shared" ca="1" si="517"/>
        <v>6</v>
      </c>
      <c r="BKC55">
        <f t="shared" ca="1" si="517"/>
        <v>6</v>
      </c>
      <c r="BKD55">
        <f t="shared" ca="1" si="517"/>
        <v>6</v>
      </c>
      <c r="BKE55">
        <f t="shared" ca="1" si="517"/>
        <v>6</v>
      </c>
      <c r="BKF55">
        <f t="shared" ca="1" si="517"/>
        <v>6</v>
      </c>
      <c r="BKG55">
        <f t="shared" ca="1" si="517"/>
        <v>6</v>
      </c>
      <c r="BKH55">
        <f t="shared" ca="1" si="517"/>
        <v>6</v>
      </c>
      <c r="BKI55">
        <f t="shared" ca="1" si="517"/>
        <v>6</v>
      </c>
      <c r="BKJ55">
        <f t="shared" ca="1" si="517"/>
        <v>6</v>
      </c>
      <c r="BKK55">
        <f t="shared" ca="1" si="517"/>
        <v>6</v>
      </c>
      <c r="BKL55">
        <f t="shared" ca="1" si="517"/>
        <v>6</v>
      </c>
      <c r="BKM55">
        <f t="shared" ca="1" si="517"/>
        <v>6</v>
      </c>
      <c r="BKN55">
        <f t="shared" ca="1" si="517"/>
        <v>6</v>
      </c>
      <c r="BKO55">
        <f t="shared" ca="1" si="517"/>
        <v>6</v>
      </c>
      <c r="BKP55">
        <f t="shared" ca="1" si="517"/>
        <v>6</v>
      </c>
      <c r="BKQ55">
        <f t="shared" ca="1" si="517"/>
        <v>6</v>
      </c>
      <c r="BKR55">
        <f t="shared" ca="1" si="517"/>
        <v>6</v>
      </c>
      <c r="BKS55">
        <f t="shared" ca="1" si="517"/>
        <v>6</v>
      </c>
      <c r="BKT55">
        <f t="shared" ca="1" si="517"/>
        <v>6</v>
      </c>
      <c r="BKU55">
        <f t="shared" ca="1" si="517"/>
        <v>6</v>
      </c>
      <c r="BKV55">
        <f t="shared" ca="1" si="517"/>
        <v>6</v>
      </c>
      <c r="BKW55">
        <f t="shared" ca="1" si="517"/>
        <v>6</v>
      </c>
      <c r="BKX55">
        <f t="shared" ca="1" si="517"/>
        <v>6</v>
      </c>
      <c r="BKY55">
        <f t="shared" ca="1" si="517"/>
        <v>6</v>
      </c>
      <c r="BKZ55">
        <f t="shared" ca="1" si="517"/>
        <v>6</v>
      </c>
      <c r="BLA55">
        <f t="shared" ca="1" si="517"/>
        <v>6</v>
      </c>
      <c r="BLB55">
        <f t="shared" ca="1" si="517"/>
        <v>6</v>
      </c>
      <c r="BLC55">
        <f t="shared" ref="BLC55:BNN55" ca="1" si="518">$B55+IF(WRITETYPE=1,IF(BLC$7&lt;ClkActivationTime_ns,0,IF(MOD(ROUND((BLC$7-ClkActivationTime_ns),1),CLK_Period)&gt;=(CLK_Period/2),0,1)),0)</f>
        <v>6</v>
      </c>
      <c r="BLD55">
        <f t="shared" ca="1" si="518"/>
        <v>6</v>
      </c>
      <c r="BLE55">
        <f t="shared" ca="1" si="518"/>
        <v>6</v>
      </c>
      <c r="BLF55">
        <f t="shared" ca="1" si="518"/>
        <v>6</v>
      </c>
      <c r="BLG55">
        <f t="shared" ca="1" si="518"/>
        <v>6</v>
      </c>
      <c r="BLH55">
        <f t="shared" ca="1" si="518"/>
        <v>6</v>
      </c>
      <c r="BLI55">
        <f t="shared" ca="1" si="518"/>
        <v>6</v>
      </c>
      <c r="BLJ55">
        <f t="shared" ca="1" si="518"/>
        <v>6</v>
      </c>
      <c r="BLK55">
        <f t="shared" ca="1" si="518"/>
        <v>6</v>
      </c>
      <c r="BLL55">
        <f t="shared" ca="1" si="518"/>
        <v>6</v>
      </c>
      <c r="BLM55">
        <f t="shared" ca="1" si="518"/>
        <v>6</v>
      </c>
      <c r="BLN55">
        <f t="shared" ca="1" si="518"/>
        <v>6</v>
      </c>
      <c r="BLO55">
        <f t="shared" ca="1" si="518"/>
        <v>6</v>
      </c>
      <c r="BLP55">
        <f t="shared" ca="1" si="518"/>
        <v>6</v>
      </c>
      <c r="BLQ55">
        <f t="shared" ca="1" si="518"/>
        <v>6</v>
      </c>
      <c r="BLR55">
        <f t="shared" ca="1" si="518"/>
        <v>6</v>
      </c>
      <c r="BLS55">
        <f t="shared" ca="1" si="518"/>
        <v>6</v>
      </c>
      <c r="BLT55">
        <f t="shared" ca="1" si="518"/>
        <v>6</v>
      </c>
      <c r="BLU55">
        <f t="shared" ca="1" si="518"/>
        <v>6</v>
      </c>
      <c r="BLV55">
        <f t="shared" ca="1" si="518"/>
        <v>6</v>
      </c>
      <c r="BLW55">
        <f t="shared" ca="1" si="518"/>
        <v>6</v>
      </c>
      <c r="BLX55">
        <f t="shared" ca="1" si="518"/>
        <v>6</v>
      </c>
      <c r="BLY55">
        <f t="shared" ca="1" si="518"/>
        <v>6</v>
      </c>
      <c r="BLZ55">
        <f t="shared" ca="1" si="518"/>
        <v>6</v>
      </c>
      <c r="BMA55">
        <f t="shared" ca="1" si="518"/>
        <v>6</v>
      </c>
      <c r="BMB55">
        <f t="shared" ca="1" si="518"/>
        <v>6</v>
      </c>
      <c r="BMC55">
        <f t="shared" ca="1" si="518"/>
        <v>6</v>
      </c>
      <c r="BMD55">
        <f t="shared" ca="1" si="518"/>
        <v>6</v>
      </c>
      <c r="BME55">
        <f t="shared" ca="1" si="518"/>
        <v>6</v>
      </c>
      <c r="BMF55">
        <f t="shared" ca="1" si="518"/>
        <v>6</v>
      </c>
      <c r="BMG55">
        <f t="shared" ca="1" si="518"/>
        <v>6</v>
      </c>
      <c r="BMH55">
        <f t="shared" ca="1" si="518"/>
        <v>6</v>
      </c>
      <c r="BMI55">
        <f t="shared" ca="1" si="518"/>
        <v>6</v>
      </c>
      <c r="BMJ55">
        <f t="shared" ca="1" si="518"/>
        <v>6</v>
      </c>
      <c r="BMK55">
        <f t="shared" ca="1" si="518"/>
        <v>6</v>
      </c>
      <c r="BML55">
        <f t="shared" ca="1" si="518"/>
        <v>6</v>
      </c>
      <c r="BMM55">
        <f t="shared" ca="1" si="518"/>
        <v>6</v>
      </c>
      <c r="BMN55">
        <f t="shared" ca="1" si="518"/>
        <v>6</v>
      </c>
      <c r="BMO55">
        <f t="shared" ca="1" si="518"/>
        <v>6</v>
      </c>
      <c r="BMP55">
        <f t="shared" ca="1" si="518"/>
        <v>6</v>
      </c>
      <c r="BMQ55">
        <f t="shared" ca="1" si="518"/>
        <v>6</v>
      </c>
      <c r="BMR55">
        <f t="shared" ca="1" si="518"/>
        <v>6</v>
      </c>
      <c r="BMS55">
        <f t="shared" ca="1" si="518"/>
        <v>6</v>
      </c>
      <c r="BMT55">
        <f t="shared" ca="1" si="518"/>
        <v>6</v>
      </c>
      <c r="BMU55">
        <f t="shared" ca="1" si="518"/>
        <v>6</v>
      </c>
      <c r="BMV55">
        <f t="shared" ca="1" si="518"/>
        <v>6</v>
      </c>
      <c r="BMW55">
        <f t="shared" ca="1" si="518"/>
        <v>6</v>
      </c>
      <c r="BMX55">
        <f t="shared" ca="1" si="518"/>
        <v>6</v>
      </c>
      <c r="BMY55">
        <f t="shared" ca="1" si="518"/>
        <v>6</v>
      </c>
      <c r="BMZ55">
        <f t="shared" ca="1" si="518"/>
        <v>6</v>
      </c>
      <c r="BNA55">
        <f t="shared" ca="1" si="518"/>
        <v>6</v>
      </c>
      <c r="BNB55">
        <f t="shared" ca="1" si="518"/>
        <v>6</v>
      </c>
      <c r="BNC55">
        <f t="shared" ca="1" si="518"/>
        <v>6</v>
      </c>
      <c r="BND55">
        <f t="shared" ca="1" si="518"/>
        <v>6</v>
      </c>
      <c r="BNE55">
        <f t="shared" ca="1" si="518"/>
        <v>6</v>
      </c>
      <c r="BNF55">
        <f t="shared" ca="1" si="518"/>
        <v>6</v>
      </c>
      <c r="BNG55">
        <f t="shared" ca="1" si="518"/>
        <v>6</v>
      </c>
      <c r="BNH55">
        <f t="shared" ca="1" si="518"/>
        <v>6</v>
      </c>
      <c r="BNI55">
        <f t="shared" ca="1" si="518"/>
        <v>6</v>
      </c>
      <c r="BNJ55">
        <f t="shared" ca="1" si="518"/>
        <v>6</v>
      </c>
      <c r="BNK55">
        <f t="shared" ca="1" si="518"/>
        <v>6</v>
      </c>
      <c r="BNL55">
        <f t="shared" ca="1" si="518"/>
        <v>6</v>
      </c>
      <c r="BNM55">
        <f t="shared" ca="1" si="518"/>
        <v>6</v>
      </c>
      <c r="BNN55">
        <f t="shared" ca="1" si="518"/>
        <v>6</v>
      </c>
      <c r="BNO55">
        <f t="shared" ref="BNO55:BPZ55" ca="1" si="519">$B55+IF(WRITETYPE=1,IF(BNO$7&lt;ClkActivationTime_ns,0,IF(MOD(ROUND((BNO$7-ClkActivationTime_ns),1),CLK_Period)&gt;=(CLK_Period/2),0,1)),0)</f>
        <v>6</v>
      </c>
      <c r="BNP55">
        <f t="shared" ca="1" si="519"/>
        <v>6</v>
      </c>
      <c r="BNQ55">
        <f t="shared" ca="1" si="519"/>
        <v>6</v>
      </c>
      <c r="BNR55">
        <f t="shared" ca="1" si="519"/>
        <v>6</v>
      </c>
      <c r="BNS55">
        <f t="shared" ca="1" si="519"/>
        <v>6</v>
      </c>
      <c r="BNT55">
        <f t="shared" ca="1" si="519"/>
        <v>6</v>
      </c>
      <c r="BNU55">
        <f t="shared" ca="1" si="519"/>
        <v>6</v>
      </c>
      <c r="BNV55">
        <f t="shared" ca="1" si="519"/>
        <v>6</v>
      </c>
      <c r="BNW55">
        <f t="shared" ca="1" si="519"/>
        <v>6</v>
      </c>
      <c r="BNX55">
        <f t="shared" ca="1" si="519"/>
        <v>6</v>
      </c>
      <c r="BNY55">
        <f t="shared" ca="1" si="519"/>
        <v>6</v>
      </c>
      <c r="BNZ55">
        <f t="shared" ca="1" si="519"/>
        <v>6</v>
      </c>
      <c r="BOA55">
        <f t="shared" ca="1" si="519"/>
        <v>6</v>
      </c>
      <c r="BOB55">
        <f t="shared" ca="1" si="519"/>
        <v>6</v>
      </c>
      <c r="BOC55">
        <f t="shared" ca="1" si="519"/>
        <v>6</v>
      </c>
      <c r="BOD55">
        <f t="shared" ca="1" si="519"/>
        <v>6</v>
      </c>
      <c r="BOE55">
        <f t="shared" ca="1" si="519"/>
        <v>6</v>
      </c>
      <c r="BOF55">
        <f t="shared" ca="1" si="519"/>
        <v>6</v>
      </c>
      <c r="BOG55">
        <f t="shared" ca="1" si="519"/>
        <v>6</v>
      </c>
      <c r="BOH55">
        <f t="shared" ca="1" si="519"/>
        <v>6</v>
      </c>
      <c r="BOI55">
        <f t="shared" ca="1" si="519"/>
        <v>6</v>
      </c>
      <c r="BOJ55">
        <f t="shared" ca="1" si="519"/>
        <v>6</v>
      </c>
      <c r="BOK55">
        <f t="shared" ca="1" si="519"/>
        <v>6</v>
      </c>
      <c r="BOL55">
        <f t="shared" ca="1" si="519"/>
        <v>6</v>
      </c>
      <c r="BOM55">
        <f t="shared" ca="1" si="519"/>
        <v>6</v>
      </c>
      <c r="BON55">
        <f t="shared" ca="1" si="519"/>
        <v>6</v>
      </c>
      <c r="BOO55">
        <f t="shared" ca="1" si="519"/>
        <v>6</v>
      </c>
      <c r="BOP55">
        <f t="shared" ca="1" si="519"/>
        <v>6</v>
      </c>
      <c r="BOQ55">
        <f t="shared" ca="1" si="519"/>
        <v>6</v>
      </c>
      <c r="BOR55">
        <f t="shared" ca="1" si="519"/>
        <v>6</v>
      </c>
      <c r="BOS55">
        <f t="shared" ca="1" si="519"/>
        <v>6</v>
      </c>
      <c r="BOT55">
        <f t="shared" ca="1" si="519"/>
        <v>6</v>
      </c>
      <c r="BOU55">
        <f t="shared" ca="1" si="519"/>
        <v>6</v>
      </c>
      <c r="BOV55">
        <f t="shared" ca="1" si="519"/>
        <v>6</v>
      </c>
      <c r="BOW55">
        <f t="shared" ca="1" si="519"/>
        <v>6</v>
      </c>
      <c r="BOX55">
        <f t="shared" ca="1" si="519"/>
        <v>6</v>
      </c>
      <c r="BOY55">
        <f t="shared" ca="1" si="519"/>
        <v>6</v>
      </c>
      <c r="BOZ55">
        <f t="shared" ca="1" si="519"/>
        <v>6</v>
      </c>
      <c r="BPA55">
        <f t="shared" ca="1" si="519"/>
        <v>6</v>
      </c>
      <c r="BPB55">
        <f t="shared" ca="1" si="519"/>
        <v>6</v>
      </c>
      <c r="BPC55">
        <f t="shared" ca="1" si="519"/>
        <v>6</v>
      </c>
      <c r="BPD55">
        <f t="shared" ca="1" si="519"/>
        <v>6</v>
      </c>
      <c r="BPE55">
        <f t="shared" ca="1" si="519"/>
        <v>6</v>
      </c>
      <c r="BPF55">
        <f t="shared" ca="1" si="519"/>
        <v>6</v>
      </c>
      <c r="BPG55">
        <f t="shared" ca="1" si="519"/>
        <v>6</v>
      </c>
      <c r="BPH55">
        <f t="shared" ca="1" si="519"/>
        <v>6</v>
      </c>
      <c r="BPI55">
        <f t="shared" ca="1" si="519"/>
        <v>6</v>
      </c>
      <c r="BPJ55">
        <f t="shared" ca="1" si="519"/>
        <v>6</v>
      </c>
      <c r="BPK55">
        <f t="shared" ca="1" si="519"/>
        <v>6</v>
      </c>
      <c r="BPL55">
        <f t="shared" ca="1" si="519"/>
        <v>6</v>
      </c>
      <c r="BPM55">
        <f t="shared" ca="1" si="519"/>
        <v>6</v>
      </c>
      <c r="BPN55">
        <f t="shared" ca="1" si="519"/>
        <v>6</v>
      </c>
      <c r="BPO55">
        <f t="shared" ca="1" si="519"/>
        <v>6</v>
      </c>
      <c r="BPP55">
        <f t="shared" ca="1" si="519"/>
        <v>6</v>
      </c>
      <c r="BPQ55">
        <f t="shared" ca="1" si="519"/>
        <v>6</v>
      </c>
      <c r="BPR55">
        <f t="shared" ca="1" si="519"/>
        <v>6</v>
      </c>
      <c r="BPS55">
        <f t="shared" ca="1" si="519"/>
        <v>6</v>
      </c>
      <c r="BPT55">
        <f t="shared" ca="1" si="519"/>
        <v>6</v>
      </c>
      <c r="BPU55">
        <f t="shared" ca="1" si="519"/>
        <v>6</v>
      </c>
      <c r="BPV55">
        <f t="shared" ca="1" si="519"/>
        <v>6</v>
      </c>
      <c r="BPW55">
        <f t="shared" ca="1" si="519"/>
        <v>6</v>
      </c>
      <c r="BPX55">
        <f t="shared" ca="1" si="519"/>
        <v>6</v>
      </c>
      <c r="BPY55">
        <f t="shared" ca="1" si="519"/>
        <v>6</v>
      </c>
      <c r="BPZ55">
        <f t="shared" ca="1" si="519"/>
        <v>6</v>
      </c>
      <c r="BQA55">
        <f t="shared" ref="BQA55:BSL55" ca="1" si="520">$B55+IF(WRITETYPE=1,IF(BQA$7&lt;ClkActivationTime_ns,0,IF(MOD(ROUND((BQA$7-ClkActivationTime_ns),1),CLK_Period)&gt;=(CLK_Period/2),0,1)),0)</f>
        <v>6</v>
      </c>
      <c r="BQB55">
        <f t="shared" ca="1" si="520"/>
        <v>6</v>
      </c>
      <c r="BQC55">
        <f t="shared" ca="1" si="520"/>
        <v>6</v>
      </c>
      <c r="BQD55">
        <f t="shared" ca="1" si="520"/>
        <v>6</v>
      </c>
      <c r="BQE55">
        <f t="shared" ca="1" si="520"/>
        <v>6</v>
      </c>
      <c r="BQF55">
        <f t="shared" ca="1" si="520"/>
        <v>6</v>
      </c>
      <c r="BQG55">
        <f t="shared" ca="1" si="520"/>
        <v>6</v>
      </c>
      <c r="BQH55">
        <f t="shared" ca="1" si="520"/>
        <v>6</v>
      </c>
      <c r="BQI55">
        <f t="shared" ca="1" si="520"/>
        <v>6</v>
      </c>
      <c r="BQJ55">
        <f t="shared" ca="1" si="520"/>
        <v>6</v>
      </c>
      <c r="BQK55">
        <f t="shared" ca="1" si="520"/>
        <v>6</v>
      </c>
      <c r="BQL55">
        <f t="shared" ca="1" si="520"/>
        <v>6</v>
      </c>
      <c r="BQM55">
        <f t="shared" ca="1" si="520"/>
        <v>6</v>
      </c>
      <c r="BQN55">
        <f t="shared" ca="1" si="520"/>
        <v>6</v>
      </c>
      <c r="BQO55">
        <f t="shared" ca="1" si="520"/>
        <v>6</v>
      </c>
      <c r="BQP55">
        <f t="shared" ca="1" si="520"/>
        <v>6</v>
      </c>
      <c r="BQQ55">
        <f t="shared" ca="1" si="520"/>
        <v>6</v>
      </c>
      <c r="BQR55">
        <f t="shared" ca="1" si="520"/>
        <v>6</v>
      </c>
      <c r="BQS55">
        <f t="shared" ca="1" si="520"/>
        <v>6</v>
      </c>
      <c r="BQT55">
        <f t="shared" ca="1" si="520"/>
        <v>6</v>
      </c>
      <c r="BQU55">
        <f t="shared" ca="1" si="520"/>
        <v>6</v>
      </c>
      <c r="BQV55">
        <f t="shared" ca="1" si="520"/>
        <v>6</v>
      </c>
      <c r="BQW55">
        <f t="shared" ca="1" si="520"/>
        <v>6</v>
      </c>
      <c r="BQX55">
        <f t="shared" ca="1" si="520"/>
        <v>6</v>
      </c>
      <c r="BQY55">
        <f t="shared" ca="1" si="520"/>
        <v>6</v>
      </c>
      <c r="BQZ55">
        <f t="shared" ca="1" si="520"/>
        <v>6</v>
      </c>
      <c r="BRA55">
        <f t="shared" ca="1" si="520"/>
        <v>6</v>
      </c>
      <c r="BRB55">
        <f t="shared" ca="1" si="520"/>
        <v>6</v>
      </c>
      <c r="BRC55">
        <f t="shared" ca="1" si="520"/>
        <v>6</v>
      </c>
      <c r="BRD55">
        <f t="shared" ca="1" si="520"/>
        <v>6</v>
      </c>
      <c r="BRE55">
        <f t="shared" ca="1" si="520"/>
        <v>6</v>
      </c>
      <c r="BRF55">
        <f t="shared" ca="1" si="520"/>
        <v>6</v>
      </c>
      <c r="BRG55">
        <f t="shared" ca="1" si="520"/>
        <v>6</v>
      </c>
      <c r="BRH55">
        <f t="shared" ca="1" si="520"/>
        <v>6</v>
      </c>
      <c r="BRI55">
        <f t="shared" ca="1" si="520"/>
        <v>6</v>
      </c>
      <c r="BRJ55">
        <f t="shared" ca="1" si="520"/>
        <v>6</v>
      </c>
      <c r="BRK55">
        <f t="shared" ca="1" si="520"/>
        <v>6</v>
      </c>
      <c r="BRL55">
        <f t="shared" ca="1" si="520"/>
        <v>6</v>
      </c>
      <c r="BRM55">
        <f t="shared" ca="1" si="520"/>
        <v>6</v>
      </c>
      <c r="BRN55">
        <f t="shared" ca="1" si="520"/>
        <v>6</v>
      </c>
      <c r="BRO55">
        <f t="shared" ca="1" si="520"/>
        <v>6</v>
      </c>
      <c r="BRP55">
        <f t="shared" ca="1" si="520"/>
        <v>6</v>
      </c>
      <c r="BRQ55">
        <f t="shared" ca="1" si="520"/>
        <v>6</v>
      </c>
      <c r="BRR55">
        <f t="shared" ca="1" si="520"/>
        <v>6</v>
      </c>
      <c r="BRS55">
        <f t="shared" ca="1" si="520"/>
        <v>6</v>
      </c>
      <c r="BRT55">
        <f t="shared" ca="1" si="520"/>
        <v>6</v>
      </c>
      <c r="BRU55">
        <f t="shared" ca="1" si="520"/>
        <v>6</v>
      </c>
      <c r="BRV55">
        <f t="shared" ca="1" si="520"/>
        <v>6</v>
      </c>
      <c r="BRW55">
        <f t="shared" ca="1" si="520"/>
        <v>6</v>
      </c>
      <c r="BRX55">
        <f t="shared" ca="1" si="520"/>
        <v>6</v>
      </c>
      <c r="BRY55">
        <f t="shared" ca="1" si="520"/>
        <v>6</v>
      </c>
      <c r="BRZ55">
        <f t="shared" ca="1" si="520"/>
        <v>6</v>
      </c>
      <c r="BSA55">
        <f t="shared" ca="1" si="520"/>
        <v>6</v>
      </c>
      <c r="BSB55">
        <f t="shared" ca="1" si="520"/>
        <v>6</v>
      </c>
      <c r="BSC55">
        <f t="shared" ca="1" si="520"/>
        <v>6</v>
      </c>
      <c r="BSD55">
        <f t="shared" ca="1" si="520"/>
        <v>6</v>
      </c>
      <c r="BSE55">
        <f t="shared" ca="1" si="520"/>
        <v>6</v>
      </c>
      <c r="BSF55">
        <f t="shared" ca="1" si="520"/>
        <v>6</v>
      </c>
      <c r="BSG55">
        <f t="shared" ca="1" si="520"/>
        <v>6</v>
      </c>
      <c r="BSH55">
        <f t="shared" ca="1" si="520"/>
        <v>6</v>
      </c>
      <c r="BSI55">
        <f t="shared" ca="1" si="520"/>
        <v>6</v>
      </c>
      <c r="BSJ55">
        <f t="shared" ca="1" si="520"/>
        <v>6</v>
      </c>
      <c r="BSK55">
        <f t="shared" ca="1" si="520"/>
        <v>6</v>
      </c>
      <c r="BSL55">
        <f t="shared" ca="1" si="520"/>
        <v>6</v>
      </c>
      <c r="BSM55">
        <f t="shared" ref="BSM55:BUX55" ca="1" si="521">$B55+IF(WRITETYPE=1,IF(BSM$7&lt;ClkActivationTime_ns,0,IF(MOD(ROUND((BSM$7-ClkActivationTime_ns),1),CLK_Period)&gt;=(CLK_Period/2),0,1)),0)</f>
        <v>6</v>
      </c>
      <c r="BSN55">
        <f t="shared" ca="1" si="521"/>
        <v>6</v>
      </c>
      <c r="BSO55">
        <f t="shared" ca="1" si="521"/>
        <v>6</v>
      </c>
      <c r="BSP55">
        <f t="shared" ca="1" si="521"/>
        <v>6</v>
      </c>
      <c r="BSQ55">
        <f t="shared" ca="1" si="521"/>
        <v>6</v>
      </c>
      <c r="BSR55">
        <f t="shared" ca="1" si="521"/>
        <v>6</v>
      </c>
      <c r="BSS55">
        <f t="shared" ca="1" si="521"/>
        <v>6</v>
      </c>
      <c r="BST55">
        <f t="shared" ca="1" si="521"/>
        <v>6</v>
      </c>
      <c r="BSU55">
        <f t="shared" ca="1" si="521"/>
        <v>6</v>
      </c>
      <c r="BSV55">
        <f t="shared" ca="1" si="521"/>
        <v>6</v>
      </c>
      <c r="BSW55">
        <f t="shared" ca="1" si="521"/>
        <v>6</v>
      </c>
      <c r="BSX55">
        <f t="shared" ca="1" si="521"/>
        <v>6</v>
      </c>
      <c r="BSY55">
        <f t="shared" ca="1" si="521"/>
        <v>6</v>
      </c>
      <c r="BSZ55">
        <f t="shared" ca="1" si="521"/>
        <v>6</v>
      </c>
      <c r="BTA55">
        <f t="shared" ca="1" si="521"/>
        <v>6</v>
      </c>
      <c r="BTB55">
        <f t="shared" ca="1" si="521"/>
        <v>6</v>
      </c>
      <c r="BTC55">
        <f t="shared" ca="1" si="521"/>
        <v>6</v>
      </c>
      <c r="BTD55">
        <f t="shared" ca="1" si="521"/>
        <v>6</v>
      </c>
      <c r="BTE55">
        <f t="shared" ca="1" si="521"/>
        <v>6</v>
      </c>
      <c r="BTF55">
        <f t="shared" ca="1" si="521"/>
        <v>6</v>
      </c>
      <c r="BTG55">
        <f t="shared" ca="1" si="521"/>
        <v>6</v>
      </c>
      <c r="BTH55">
        <f t="shared" ca="1" si="521"/>
        <v>6</v>
      </c>
      <c r="BTI55">
        <f t="shared" ca="1" si="521"/>
        <v>6</v>
      </c>
      <c r="BTJ55">
        <f t="shared" ca="1" si="521"/>
        <v>6</v>
      </c>
      <c r="BTK55">
        <f t="shared" ca="1" si="521"/>
        <v>6</v>
      </c>
      <c r="BTL55">
        <f t="shared" ca="1" si="521"/>
        <v>6</v>
      </c>
      <c r="BTM55">
        <f t="shared" ca="1" si="521"/>
        <v>6</v>
      </c>
      <c r="BTN55">
        <f t="shared" ca="1" si="521"/>
        <v>6</v>
      </c>
      <c r="BTO55">
        <f t="shared" ca="1" si="521"/>
        <v>6</v>
      </c>
      <c r="BTP55">
        <f t="shared" ca="1" si="521"/>
        <v>6</v>
      </c>
      <c r="BTQ55">
        <f t="shared" ca="1" si="521"/>
        <v>6</v>
      </c>
      <c r="BTR55">
        <f t="shared" ca="1" si="521"/>
        <v>6</v>
      </c>
      <c r="BTS55">
        <f t="shared" ca="1" si="521"/>
        <v>6</v>
      </c>
      <c r="BTT55">
        <f t="shared" ca="1" si="521"/>
        <v>6</v>
      </c>
      <c r="BTU55">
        <f t="shared" ca="1" si="521"/>
        <v>6</v>
      </c>
      <c r="BTV55">
        <f t="shared" ca="1" si="521"/>
        <v>6</v>
      </c>
      <c r="BTW55">
        <f t="shared" ca="1" si="521"/>
        <v>6</v>
      </c>
      <c r="BTX55">
        <f t="shared" ca="1" si="521"/>
        <v>6</v>
      </c>
      <c r="BTY55">
        <f t="shared" ca="1" si="521"/>
        <v>6</v>
      </c>
      <c r="BTZ55">
        <f t="shared" ca="1" si="521"/>
        <v>6</v>
      </c>
      <c r="BUA55">
        <f t="shared" ca="1" si="521"/>
        <v>6</v>
      </c>
      <c r="BUB55">
        <f t="shared" ca="1" si="521"/>
        <v>6</v>
      </c>
      <c r="BUC55">
        <f t="shared" ca="1" si="521"/>
        <v>6</v>
      </c>
      <c r="BUD55">
        <f t="shared" ca="1" si="521"/>
        <v>6</v>
      </c>
      <c r="BUE55">
        <f t="shared" ca="1" si="521"/>
        <v>6</v>
      </c>
      <c r="BUF55">
        <f t="shared" ca="1" si="521"/>
        <v>6</v>
      </c>
      <c r="BUG55">
        <f t="shared" ca="1" si="521"/>
        <v>6</v>
      </c>
      <c r="BUH55">
        <f t="shared" ca="1" si="521"/>
        <v>6</v>
      </c>
      <c r="BUI55">
        <f t="shared" ca="1" si="521"/>
        <v>6</v>
      </c>
      <c r="BUJ55">
        <f t="shared" ca="1" si="521"/>
        <v>6</v>
      </c>
      <c r="BUK55">
        <f t="shared" ca="1" si="521"/>
        <v>6</v>
      </c>
      <c r="BUL55">
        <f t="shared" ca="1" si="521"/>
        <v>6</v>
      </c>
      <c r="BUM55">
        <f t="shared" ca="1" si="521"/>
        <v>6</v>
      </c>
      <c r="BUN55">
        <f t="shared" ca="1" si="521"/>
        <v>6</v>
      </c>
      <c r="BUO55">
        <f t="shared" ca="1" si="521"/>
        <v>6</v>
      </c>
      <c r="BUP55">
        <f t="shared" ca="1" si="521"/>
        <v>6</v>
      </c>
      <c r="BUQ55">
        <f t="shared" ca="1" si="521"/>
        <v>6</v>
      </c>
      <c r="BUR55">
        <f t="shared" ca="1" si="521"/>
        <v>6</v>
      </c>
      <c r="BUS55">
        <f t="shared" ca="1" si="521"/>
        <v>6</v>
      </c>
      <c r="BUT55">
        <f t="shared" ca="1" si="521"/>
        <v>6</v>
      </c>
      <c r="BUU55">
        <f t="shared" ca="1" si="521"/>
        <v>6</v>
      </c>
      <c r="BUV55">
        <f t="shared" ca="1" si="521"/>
        <v>6</v>
      </c>
      <c r="BUW55">
        <f t="shared" ca="1" si="521"/>
        <v>6</v>
      </c>
      <c r="BUX55">
        <f t="shared" ca="1" si="521"/>
        <v>6</v>
      </c>
      <c r="BUY55">
        <f t="shared" ref="BUY55:BXJ55" ca="1" si="522">$B55+IF(WRITETYPE=1,IF(BUY$7&lt;ClkActivationTime_ns,0,IF(MOD(ROUND((BUY$7-ClkActivationTime_ns),1),CLK_Period)&gt;=(CLK_Period/2),0,1)),0)</f>
        <v>6</v>
      </c>
      <c r="BUZ55">
        <f t="shared" ca="1" si="522"/>
        <v>6</v>
      </c>
      <c r="BVA55">
        <f t="shared" ca="1" si="522"/>
        <v>6</v>
      </c>
      <c r="BVB55">
        <f t="shared" ca="1" si="522"/>
        <v>6</v>
      </c>
      <c r="BVC55">
        <f t="shared" ca="1" si="522"/>
        <v>6</v>
      </c>
      <c r="BVD55">
        <f t="shared" ca="1" si="522"/>
        <v>6</v>
      </c>
      <c r="BVE55">
        <f t="shared" ca="1" si="522"/>
        <v>6</v>
      </c>
      <c r="BVF55">
        <f t="shared" ca="1" si="522"/>
        <v>6</v>
      </c>
      <c r="BVG55">
        <f t="shared" ca="1" si="522"/>
        <v>6</v>
      </c>
      <c r="BVH55">
        <f t="shared" ca="1" si="522"/>
        <v>6</v>
      </c>
      <c r="BVI55">
        <f t="shared" ca="1" si="522"/>
        <v>6</v>
      </c>
      <c r="BVJ55">
        <f t="shared" ca="1" si="522"/>
        <v>6</v>
      </c>
      <c r="BVK55">
        <f t="shared" ca="1" si="522"/>
        <v>6</v>
      </c>
      <c r="BVL55">
        <f t="shared" ca="1" si="522"/>
        <v>6</v>
      </c>
      <c r="BVM55">
        <f t="shared" ca="1" si="522"/>
        <v>6</v>
      </c>
      <c r="BVN55">
        <f t="shared" ca="1" si="522"/>
        <v>6</v>
      </c>
      <c r="BVO55">
        <f t="shared" ca="1" si="522"/>
        <v>6</v>
      </c>
      <c r="BVP55">
        <f t="shared" ca="1" si="522"/>
        <v>6</v>
      </c>
      <c r="BVQ55">
        <f t="shared" ca="1" si="522"/>
        <v>6</v>
      </c>
      <c r="BVR55">
        <f t="shared" ca="1" si="522"/>
        <v>6</v>
      </c>
      <c r="BVS55">
        <f t="shared" ca="1" si="522"/>
        <v>6</v>
      </c>
      <c r="BVT55">
        <f t="shared" ca="1" si="522"/>
        <v>6</v>
      </c>
      <c r="BVU55">
        <f t="shared" ca="1" si="522"/>
        <v>6</v>
      </c>
      <c r="BVV55">
        <f t="shared" ca="1" si="522"/>
        <v>6</v>
      </c>
      <c r="BVW55">
        <f t="shared" ca="1" si="522"/>
        <v>6</v>
      </c>
      <c r="BVX55">
        <f t="shared" ca="1" si="522"/>
        <v>6</v>
      </c>
      <c r="BVY55">
        <f t="shared" ca="1" si="522"/>
        <v>6</v>
      </c>
      <c r="BVZ55">
        <f t="shared" ca="1" si="522"/>
        <v>6</v>
      </c>
      <c r="BWA55">
        <f t="shared" ca="1" si="522"/>
        <v>6</v>
      </c>
      <c r="BWB55">
        <f t="shared" ca="1" si="522"/>
        <v>6</v>
      </c>
      <c r="BWC55">
        <f t="shared" ca="1" si="522"/>
        <v>6</v>
      </c>
      <c r="BWD55">
        <f t="shared" ca="1" si="522"/>
        <v>6</v>
      </c>
      <c r="BWE55">
        <f t="shared" ca="1" si="522"/>
        <v>6</v>
      </c>
      <c r="BWF55">
        <f t="shared" ca="1" si="522"/>
        <v>6</v>
      </c>
      <c r="BWG55">
        <f t="shared" ca="1" si="522"/>
        <v>6</v>
      </c>
      <c r="BWH55">
        <f t="shared" ca="1" si="522"/>
        <v>6</v>
      </c>
      <c r="BWI55">
        <f t="shared" ca="1" si="522"/>
        <v>6</v>
      </c>
      <c r="BWJ55">
        <f t="shared" ca="1" si="522"/>
        <v>6</v>
      </c>
      <c r="BWK55">
        <f t="shared" ca="1" si="522"/>
        <v>6</v>
      </c>
      <c r="BWL55">
        <f t="shared" ca="1" si="522"/>
        <v>6</v>
      </c>
      <c r="BWM55">
        <f t="shared" ca="1" si="522"/>
        <v>6</v>
      </c>
      <c r="BWN55">
        <f t="shared" ca="1" si="522"/>
        <v>6</v>
      </c>
      <c r="BWO55">
        <f t="shared" ca="1" si="522"/>
        <v>6</v>
      </c>
      <c r="BWP55">
        <f t="shared" ca="1" si="522"/>
        <v>6</v>
      </c>
      <c r="BWQ55">
        <f t="shared" ca="1" si="522"/>
        <v>6</v>
      </c>
      <c r="BWR55">
        <f t="shared" ca="1" si="522"/>
        <v>6</v>
      </c>
      <c r="BWS55">
        <f t="shared" ca="1" si="522"/>
        <v>6</v>
      </c>
      <c r="BWT55">
        <f t="shared" ca="1" si="522"/>
        <v>6</v>
      </c>
      <c r="BWU55">
        <f t="shared" ca="1" si="522"/>
        <v>6</v>
      </c>
      <c r="BWV55">
        <f t="shared" ca="1" si="522"/>
        <v>6</v>
      </c>
      <c r="BWW55">
        <f t="shared" ca="1" si="522"/>
        <v>6</v>
      </c>
      <c r="BWX55">
        <f t="shared" ca="1" si="522"/>
        <v>6</v>
      </c>
      <c r="BWY55">
        <f t="shared" ca="1" si="522"/>
        <v>6</v>
      </c>
      <c r="BWZ55">
        <f t="shared" ca="1" si="522"/>
        <v>6</v>
      </c>
      <c r="BXA55">
        <f t="shared" ca="1" si="522"/>
        <v>6</v>
      </c>
      <c r="BXB55">
        <f t="shared" ca="1" si="522"/>
        <v>6</v>
      </c>
      <c r="BXC55">
        <f t="shared" ca="1" si="522"/>
        <v>6</v>
      </c>
      <c r="BXD55">
        <f t="shared" ca="1" si="522"/>
        <v>6</v>
      </c>
      <c r="BXE55">
        <f t="shared" ca="1" si="522"/>
        <v>6</v>
      </c>
      <c r="BXF55">
        <f t="shared" ca="1" si="522"/>
        <v>6</v>
      </c>
      <c r="BXG55">
        <f t="shared" ca="1" si="522"/>
        <v>6</v>
      </c>
      <c r="BXH55">
        <f t="shared" ca="1" si="522"/>
        <v>6</v>
      </c>
      <c r="BXI55">
        <f t="shared" ca="1" si="522"/>
        <v>6</v>
      </c>
      <c r="BXJ55">
        <f t="shared" ca="1" si="522"/>
        <v>6</v>
      </c>
      <c r="BXK55">
        <f t="shared" ref="BXK55:BZV55" ca="1" si="523">$B55+IF(WRITETYPE=1,IF(BXK$7&lt;ClkActivationTime_ns,0,IF(MOD(ROUND((BXK$7-ClkActivationTime_ns),1),CLK_Period)&gt;=(CLK_Period/2),0,1)),0)</f>
        <v>6</v>
      </c>
      <c r="BXL55">
        <f t="shared" ca="1" si="523"/>
        <v>6</v>
      </c>
      <c r="BXM55">
        <f t="shared" ca="1" si="523"/>
        <v>6</v>
      </c>
      <c r="BXN55">
        <f t="shared" ca="1" si="523"/>
        <v>6</v>
      </c>
      <c r="BXO55">
        <f t="shared" ca="1" si="523"/>
        <v>6</v>
      </c>
      <c r="BXP55">
        <f t="shared" ca="1" si="523"/>
        <v>6</v>
      </c>
      <c r="BXQ55">
        <f t="shared" ca="1" si="523"/>
        <v>6</v>
      </c>
      <c r="BXR55">
        <f t="shared" ca="1" si="523"/>
        <v>6</v>
      </c>
      <c r="BXS55">
        <f t="shared" ca="1" si="523"/>
        <v>6</v>
      </c>
      <c r="BXT55">
        <f t="shared" ca="1" si="523"/>
        <v>6</v>
      </c>
      <c r="BXU55">
        <f t="shared" ca="1" si="523"/>
        <v>6</v>
      </c>
      <c r="BXV55">
        <f t="shared" ca="1" si="523"/>
        <v>6</v>
      </c>
      <c r="BXW55">
        <f t="shared" ca="1" si="523"/>
        <v>6</v>
      </c>
      <c r="BXX55">
        <f t="shared" ca="1" si="523"/>
        <v>6</v>
      </c>
      <c r="BXY55">
        <f t="shared" ca="1" si="523"/>
        <v>6</v>
      </c>
      <c r="BXZ55">
        <f t="shared" ca="1" si="523"/>
        <v>6</v>
      </c>
      <c r="BYA55">
        <f t="shared" ca="1" si="523"/>
        <v>6</v>
      </c>
      <c r="BYB55">
        <f t="shared" ca="1" si="523"/>
        <v>6</v>
      </c>
      <c r="BYC55">
        <f t="shared" ca="1" si="523"/>
        <v>6</v>
      </c>
      <c r="BYD55">
        <f t="shared" ca="1" si="523"/>
        <v>6</v>
      </c>
      <c r="BYE55">
        <f t="shared" ca="1" si="523"/>
        <v>6</v>
      </c>
      <c r="BYF55">
        <f t="shared" ca="1" si="523"/>
        <v>6</v>
      </c>
      <c r="BYG55">
        <f t="shared" ca="1" si="523"/>
        <v>6</v>
      </c>
      <c r="BYH55">
        <f t="shared" ca="1" si="523"/>
        <v>6</v>
      </c>
      <c r="BYI55">
        <f t="shared" ca="1" si="523"/>
        <v>6</v>
      </c>
      <c r="BYJ55">
        <f t="shared" ca="1" si="523"/>
        <v>6</v>
      </c>
      <c r="BYK55">
        <f t="shared" ca="1" si="523"/>
        <v>6</v>
      </c>
      <c r="BYL55">
        <f t="shared" ca="1" si="523"/>
        <v>6</v>
      </c>
      <c r="BYM55">
        <f t="shared" ca="1" si="523"/>
        <v>6</v>
      </c>
      <c r="BYN55">
        <f t="shared" ca="1" si="523"/>
        <v>6</v>
      </c>
      <c r="BYO55">
        <f t="shared" ca="1" si="523"/>
        <v>6</v>
      </c>
      <c r="BYP55">
        <f t="shared" ca="1" si="523"/>
        <v>6</v>
      </c>
      <c r="BYQ55">
        <f t="shared" ca="1" si="523"/>
        <v>6</v>
      </c>
      <c r="BYR55">
        <f t="shared" ca="1" si="523"/>
        <v>6</v>
      </c>
      <c r="BYS55">
        <f t="shared" ca="1" si="523"/>
        <v>6</v>
      </c>
      <c r="BYT55">
        <f t="shared" ca="1" si="523"/>
        <v>6</v>
      </c>
      <c r="BYU55">
        <f t="shared" ca="1" si="523"/>
        <v>6</v>
      </c>
      <c r="BYV55">
        <f t="shared" ca="1" si="523"/>
        <v>6</v>
      </c>
      <c r="BYW55">
        <f t="shared" ca="1" si="523"/>
        <v>6</v>
      </c>
      <c r="BYX55">
        <f t="shared" ca="1" si="523"/>
        <v>6</v>
      </c>
      <c r="BYY55">
        <f t="shared" ca="1" si="523"/>
        <v>6</v>
      </c>
      <c r="BYZ55">
        <f t="shared" ca="1" si="523"/>
        <v>6</v>
      </c>
      <c r="BZA55">
        <f t="shared" ca="1" si="523"/>
        <v>6</v>
      </c>
      <c r="BZB55">
        <f t="shared" ca="1" si="523"/>
        <v>6</v>
      </c>
      <c r="BZC55">
        <f t="shared" ca="1" si="523"/>
        <v>6</v>
      </c>
      <c r="BZD55">
        <f t="shared" ca="1" si="523"/>
        <v>6</v>
      </c>
      <c r="BZE55">
        <f t="shared" ca="1" si="523"/>
        <v>6</v>
      </c>
      <c r="BZF55">
        <f t="shared" ca="1" si="523"/>
        <v>6</v>
      </c>
      <c r="BZG55">
        <f t="shared" ca="1" si="523"/>
        <v>6</v>
      </c>
      <c r="BZH55">
        <f t="shared" ca="1" si="523"/>
        <v>6</v>
      </c>
      <c r="BZI55">
        <f t="shared" ca="1" si="523"/>
        <v>6</v>
      </c>
      <c r="BZJ55">
        <f t="shared" ca="1" si="523"/>
        <v>6</v>
      </c>
      <c r="BZK55">
        <f t="shared" ca="1" si="523"/>
        <v>6</v>
      </c>
      <c r="BZL55">
        <f t="shared" ca="1" si="523"/>
        <v>6</v>
      </c>
      <c r="BZM55">
        <f t="shared" ca="1" si="523"/>
        <v>6</v>
      </c>
      <c r="BZN55">
        <f t="shared" ca="1" si="523"/>
        <v>6</v>
      </c>
      <c r="BZO55">
        <f t="shared" ca="1" si="523"/>
        <v>6</v>
      </c>
      <c r="BZP55">
        <f t="shared" ca="1" si="523"/>
        <v>6</v>
      </c>
      <c r="BZQ55">
        <f t="shared" ca="1" si="523"/>
        <v>6</v>
      </c>
      <c r="BZR55">
        <f t="shared" ca="1" si="523"/>
        <v>6</v>
      </c>
      <c r="BZS55">
        <f t="shared" ca="1" si="523"/>
        <v>6</v>
      </c>
      <c r="BZT55">
        <f t="shared" ca="1" si="523"/>
        <v>6</v>
      </c>
      <c r="BZU55">
        <f t="shared" ca="1" si="523"/>
        <v>6</v>
      </c>
      <c r="BZV55">
        <f t="shared" ca="1" si="523"/>
        <v>6</v>
      </c>
      <c r="BZW55">
        <f t="shared" ref="BZW55:CCH55" ca="1" si="524">$B55+IF(WRITETYPE=1,IF(BZW$7&lt;ClkActivationTime_ns,0,IF(MOD(ROUND((BZW$7-ClkActivationTime_ns),1),CLK_Period)&gt;=(CLK_Period/2),0,1)),0)</f>
        <v>6</v>
      </c>
      <c r="BZX55">
        <f t="shared" ca="1" si="524"/>
        <v>6</v>
      </c>
      <c r="BZY55">
        <f t="shared" ca="1" si="524"/>
        <v>6</v>
      </c>
      <c r="BZZ55">
        <f t="shared" ca="1" si="524"/>
        <v>6</v>
      </c>
      <c r="CAA55">
        <f t="shared" ca="1" si="524"/>
        <v>6</v>
      </c>
      <c r="CAB55">
        <f t="shared" ca="1" si="524"/>
        <v>6</v>
      </c>
      <c r="CAC55">
        <f t="shared" ca="1" si="524"/>
        <v>6</v>
      </c>
      <c r="CAD55">
        <f t="shared" ca="1" si="524"/>
        <v>6</v>
      </c>
      <c r="CAE55">
        <f t="shared" ca="1" si="524"/>
        <v>6</v>
      </c>
      <c r="CAF55">
        <f t="shared" ca="1" si="524"/>
        <v>6</v>
      </c>
      <c r="CAG55">
        <f t="shared" ca="1" si="524"/>
        <v>6</v>
      </c>
      <c r="CAH55">
        <f t="shared" ca="1" si="524"/>
        <v>6</v>
      </c>
      <c r="CAI55">
        <f t="shared" ca="1" si="524"/>
        <v>6</v>
      </c>
      <c r="CAJ55">
        <f t="shared" ca="1" si="524"/>
        <v>6</v>
      </c>
      <c r="CAK55">
        <f t="shared" ca="1" si="524"/>
        <v>6</v>
      </c>
      <c r="CAL55">
        <f t="shared" ca="1" si="524"/>
        <v>6</v>
      </c>
      <c r="CAM55">
        <f t="shared" ca="1" si="524"/>
        <v>6</v>
      </c>
      <c r="CAN55">
        <f t="shared" ca="1" si="524"/>
        <v>6</v>
      </c>
      <c r="CAO55">
        <f t="shared" ca="1" si="524"/>
        <v>6</v>
      </c>
      <c r="CAP55">
        <f t="shared" ca="1" si="524"/>
        <v>6</v>
      </c>
      <c r="CAQ55">
        <f t="shared" ca="1" si="524"/>
        <v>6</v>
      </c>
      <c r="CAR55">
        <f t="shared" ca="1" si="524"/>
        <v>6</v>
      </c>
      <c r="CAS55">
        <f t="shared" ca="1" si="524"/>
        <v>6</v>
      </c>
      <c r="CAT55">
        <f t="shared" ca="1" si="524"/>
        <v>6</v>
      </c>
      <c r="CAU55">
        <f t="shared" ca="1" si="524"/>
        <v>6</v>
      </c>
      <c r="CAV55">
        <f t="shared" ca="1" si="524"/>
        <v>6</v>
      </c>
      <c r="CAW55">
        <f t="shared" ca="1" si="524"/>
        <v>6</v>
      </c>
      <c r="CAX55">
        <f t="shared" ca="1" si="524"/>
        <v>6</v>
      </c>
      <c r="CAY55">
        <f t="shared" ca="1" si="524"/>
        <v>6</v>
      </c>
      <c r="CAZ55">
        <f t="shared" ca="1" si="524"/>
        <v>6</v>
      </c>
      <c r="CBA55">
        <f t="shared" ca="1" si="524"/>
        <v>6</v>
      </c>
      <c r="CBB55">
        <f t="shared" ca="1" si="524"/>
        <v>6</v>
      </c>
      <c r="CBC55">
        <f t="shared" ca="1" si="524"/>
        <v>6</v>
      </c>
      <c r="CBD55">
        <f t="shared" ca="1" si="524"/>
        <v>6</v>
      </c>
      <c r="CBE55">
        <f t="shared" ca="1" si="524"/>
        <v>6</v>
      </c>
      <c r="CBF55">
        <f t="shared" ca="1" si="524"/>
        <v>6</v>
      </c>
      <c r="CBG55">
        <f t="shared" ca="1" si="524"/>
        <v>6</v>
      </c>
      <c r="CBH55">
        <f t="shared" ca="1" si="524"/>
        <v>6</v>
      </c>
      <c r="CBI55">
        <f t="shared" ca="1" si="524"/>
        <v>6</v>
      </c>
      <c r="CBJ55">
        <f t="shared" ca="1" si="524"/>
        <v>6</v>
      </c>
      <c r="CBK55">
        <f t="shared" ca="1" si="524"/>
        <v>6</v>
      </c>
      <c r="CBL55">
        <f t="shared" ca="1" si="524"/>
        <v>6</v>
      </c>
      <c r="CBM55">
        <f t="shared" ca="1" si="524"/>
        <v>6</v>
      </c>
      <c r="CBN55">
        <f t="shared" ca="1" si="524"/>
        <v>6</v>
      </c>
      <c r="CBO55">
        <f t="shared" ca="1" si="524"/>
        <v>6</v>
      </c>
      <c r="CBP55">
        <f t="shared" ca="1" si="524"/>
        <v>6</v>
      </c>
      <c r="CBQ55">
        <f t="shared" ca="1" si="524"/>
        <v>6</v>
      </c>
      <c r="CBR55">
        <f t="shared" ca="1" si="524"/>
        <v>6</v>
      </c>
      <c r="CBS55">
        <f t="shared" ca="1" si="524"/>
        <v>6</v>
      </c>
      <c r="CBT55">
        <f t="shared" ca="1" si="524"/>
        <v>6</v>
      </c>
      <c r="CBU55">
        <f t="shared" ca="1" si="524"/>
        <v>6</v>
      </c>
      <c r="CBV55">
        <f t="shared" ca="1" si="524"/>
        <v>6</v>
      </c>
      <c r="CBW55">
        <f t="shared" ca="1" si="524"/>
        <v>6</v>
      </c>
      <c r="CBX55">
        <f t="shared" ca="1" si="524"/>
        <v>6</v>
      </c>
      <c r="CBY55">
        <f t="shared" ca="1" si="524"/>
        <v>6</v>
      </c>
      <c r="CBZ55">
        <f t="shared" ca="1" si="524"/>
        <v>6</v>
      </c>
      <c r="CCA55">
        <f t="shared" ca="1" si="524"/>
        <v>6</v>
      </c>
      <c r="CCB55">
        <f t="shared" ca="1" si="524"/>
        <v>6</v>
      </c>
      <c r="CCC55">
        <f t="shared" ca="1" si="524"/>
        <v>6</v>
      </c>
      <c r="CCD55">
        <f t="shared" ca="1" si="524"/>
        <v>6</v>
      </c>
      <c r="CCE55">
        <f t="shared" ca="1" si="524"/>
        <v>6</v>
      </c>
      <c r="CCF55">
        <f t="shared" ca="1" si="524"/>
        <v>6</v>
      </c>
      <c r="CCG55">
        <f t="shared" ca="1" si="524"/>
        <v>6</v>
      </c>
      <c r="CCH55">
        <f t="shared" ca="1" si="524"/>
        <v>6</v>
      </c>
      <c r="CCI55">
        <f t="shared" ref="CCI55:CET55" ca="1" si="525">$B55+IF(WRITETYPE=1,IF(CCI$7&lt;ClkActivationTime_ns,0,IF(MOD(ROUND((CCI$7-ClkActivationTime_ns),1),CLK_Period)&gt;=(CLK_Period/2),0,1)),0)</f>
        <v>6</v>
      </c>
      <c r="CCJ55">
        <f t="shared" ca="1" si="525"/>
        <v>6</v>
      </c>
      <c r="CCK55">
        <f t="shared" ca="1" si="525"/>
        <v>6</v>
      </c>
      <c r="CCL55">
        <f t="shared" ca="1" si="525"/>
        <v>6</v>
      </c>
      <c r="CCM55">
        <f t="shared" ca="1" si="525"/>
        <v>6</v>
      </c>
      <c r="CCN55">
        <f t="shared" ca="1" si="525"/>
        <v>6</v>
      </c>
      <c r="CCO55">
        <f t="shared" ca="1" si="525"/>
        <v>6</v>
      </c>
      <c r="CCP55">
        <f t="shared" ca="1" si="525"/>
        <v>6</v>
      </c>
      <c r="CCQ55">
        <f t="shared" ca="1" si="525"/>
        <v>6</v>
      </c>
      <c r="CCR55">
        <f t="shared" ca="1" si="525"/>
        <v>6</v>
      </c>
      <c r="CCS55">
        <f t="shared" ca="1" si="525"/>
        <v>6</v>
      </c>
      <c r="CCT55">
        <f t="shared" ca="1" si="525"/>
        <v>6</v>
      </c>
      <c r="CCU55">
        <f t="shared" ca="1" si="525"/>
        <v>6</v>
      </c>
      <c r="CCV55">
        <f t="shared" ca="1" si="525"/>
        <v>6</v>
      </c>
      <c r="CCW55">
        <f t="shared" ca="1" si="525"/>
        <v>6</v>
      </c>
      <c r="CCX55">
        <f t="shared" ca="1" si="525"/>
        <v>6</v>
      </c>
      <c r="CCY55">
        <f t="shared" ca="1" si="525"/>
        <v>6</v>
      </c>
      <c r="CCZ55">
        <f t="shared" ca="1" si="525"/>
        <v>6</v>
      </c>
      <c r="CDA55">
        <f t="shared" ca="1" si="525"/>
        <v>6</v>
      </c>
      <c r="CDB55">
        <f t="shared" ca="1" si="525"/>
        <v>6</v>
      </c>
      <c r="CDC55">
        <f t="shared" ca="1" si="525"/>
        <v>6</v>
      </c>
      <c r="CDD55">
        <f t="shared" ca="1" si="525"/>
        <v>6</v>
      </c>
      <c r="CDE55">
        <f t="shared" ca="1" si="525"/>
        <v>6</v>
      </c>
      <c r="CDF55">
        <f t="shared" ca="1" si="525"/>
        <v>6</v>
      </c>
      <c r="CDG55">
        <f t="shared" ca="1" si="525"/>
        <v>6</v>
      </c>
      <c r="CDH55">
        <f t="shared" ca="1" si="525"/>
        <v>6</v>
      </c>
      <c r="CDI55">
        <f t="shared" ca="1" si="525"/>
        <v>6</v>
      </c>
      <c r="CDJ55">
        <f t="shared" ca="1" si="525"/>
        <v>6</v>
      </c>
      <c r="CDK55">
        <f t="shared" ca="1" si="525"/>
        <v>6</v>
      </c>
      <c r="CDL55">
        <f t="shared" ca="1" si="525"/>
        <v>6</v>
      </c>
      <c r="CDM55">
        <f t="shared" ca="1" si="525"/>
        <v>6</v>
      </c>
      <c r="CDN55">
        <f t="shared" ca="1" si="525"/>
        <v>6</v>
      </c>
      <c r="CDO55">
        <f t="shared" ca="1" si="525"/>
        <v>6</v>
      </c>
      <c r="CDP55">
        <f t="shared" ca="1" si="525"/>
        <v>6</v>
      </c>
      <c r="CDQ55">
        <f t="shared" ca="1" si="525"/>
        <v>6</v>
      </c>
      <c r="CDR55">
        <f t="shared" ca="1" si="525"/>
        <v>6</v>
      </c>
      <c r="CDS55">
        <f t="shared" ca="1" si="525"/>
        <v>6</v>
      </c>
      <c r="CDT55">
        <f t="shared" ca="1" si="525"/>
        <v>6</v>
      </c>
      <c r="CDU55">
        <f t="shared" ca="1" si="525"/>
        <v>6</v>
      </c>
      <c r="CDV55">
        <f t="shared" ca="1" si="525"/>
        <v>6</v>
      </c>
      <c r="CDW55">
        <f t="shared" ca="1" si="525"/>
        <v>6</v>
      </c>
      <c r="CDX55">
        <f t="shared" ca="1" si="525"/>
        <v>6</v>
      </c>
      <c r="CDY55">
        <f t="shared" ca="1" si="525"/>
        <v>6</v>
      </c>
      <c r="CDZ55">
        <f t="shared" ca="1" si="525"/>
        <v>6</v>
      </c>
      <c r="CEA55">
        <f t="shared" ca="1" si="525"/>
        <v>6</v>
      </c>
      <c r="CEB55">
        <f t="shared" ca="1" si="525"/>
        <v>6</v>
      </c>
      <c r="CEC55">
        <f t="shared" ca="1" si="525"/>
        <v>6</v>
      </c>
      <c r="CED55">
        <f t="shared" ca="1" si="525"/>
        <v>6</v>
      </c>
      <c r="CEE55">
        <f t="shared" ca="1" si="525"/>
        <v>6</v>
      </c>
      <c r="CEF55">
        <f t="shared" ca="1" si="525"/>
        <v>6</v>
      </c>
      <c r="CEG55">
        <f t="shared" ca="1" si="525"/>
        <v>6</v>
      </c>
      <c r="CEH55">
        <f t="shared" ca="1" si="525"/>
        <v>6</v>
      </c>
      <c r="CEI55">
        <f t="shared" ca="1" si="525"/>
        <v>6</v>
      </c>
      <c r="CEJ55">
        <f t="shared" ca="1" si="525"/>
        <v>6</v>
      </c>
      <c r="CEK55">
        <f t="shared" ca="1" si="525"/>
        <v>6</v>
      </c>
      <c r="CEL55">
        <f t="shared" ca="1" si="525"/>
        <v>6</v>
      </c>
      <c r="CEM55">
        <f t="shared" ca="1" si="525"/>
        <v>6</v>
      </c>
      <c r="CEN55">
        <f t="shared" ca="1" si="525"/>
        <v>6</v>
      </c>
      <c r="CEO55">
        <f t="shared" ca="1" si="525"/>
        <v>6</v>
      </c>
      <c r="CEP55">
        <f t="shared" ca="1" si="525"/>
        <v>6</v>
      </c>
      <c r="CEQ55">
        <f t="shared" ca="1" si="525"/>
        <v>6</v>
      </c>
      <c r="CER55">
        <f t="shared" ca="1" si="525"/>
        <v>6</v>
      </c>
      <c r="CES55">
        <f t="shared" ca="1" si="525"/>
        <v>6</v>
      </c>
      <c r="CET55">
        <f t="shared" ca="1" si="525"/>
        <v>6</v>
      </c>
      <c r="CEU55">
        <f t="shared" ref="CEU55:CHF55" ca="1" si="526">$B55+IF(WRITETYPE=1,IF(CEU$7&lt;ClkActivationTime_ns,0,IF(MOD(ROUND((CEU$7-ClkActivationTime_ns),1),CLK_Period)&gt;=(CLK_Period/2),0,1)),0)</f>
        <v>6</v>
      </c>
      <c r="CEV55">
        <f t="shared" ca="1" si="526"/>
        <v>6</v>
      </c>
      <c r="CEW55">
        <f t="shared" ca="1" si="526"/>
        <v>6</v>
      </c>
      <c r="CEX55">
        <f t="shared" ca="1" si="526"/>
        <v>6</v>
      </c>
      <c r="CEY55">
        <f t="shared" ca="1" si="526"/>
        <v>6</v>
      </c>
      <c r="CEZ55">
        <f t="shared" ca="1" si="526"/>
        <v>6</v>
      </c>
      <c r="CFA55">
        <f t="shared" ca="1" si="526"/>
        <v>6</v>
      </c>
      <c r="CFB55">
        <f t="shared" ca="1" si="526"/>
        <v>6</v>
      </c>
      <c r="CFC55">
        <f t="shared" ca="1" si="526"/>
        <v>6</v>
      </c>
      <c r="CFD55">
        <f t="shared" ca="1" si="526"/>
        <v>6</v>
      </c>
      <c r="CFE55">
        <f t="shared" ca="1" si="526"/>
        <v>6</v>
      </c>
      <c r="CFF55">
        <f t="shared" ca="1" si="526"/>
        <v>6</v>
      </c>
      <c r="CFG55">
        <f t="shared" ca="1" si="526"/>
        <v>6</v>
      </c>
      <c r="CFH55">
        <f t="shared" ca="1" si="526"/>
        <v>6</v>
      </c>
      <c r="CFI55">
        <f t="shared" ca="1" si="526"/>
        <v>6</v>
      </c>
      <c r="CFJ55">
        <f t="shared" ca="1" si="526"/>
        <v>6</v>
      </c>
      <c r="CFK55">
        <f t="shared" ca="1" si="526"/>
        <v>6</v>
      </c>
      <c r="CFL55">
        <f t="shared" ca="1" si="526"/>
        <v>6</v>
      </c>
      <c r="CFM55">
        <f t="shared" ca="1" si="526"/>
        <v>6</v>
      </c>
      <c r="CFN55">
        <f t="shared" ca="1" si="526"/>
        <v>6</v>
      </c>
      <c r="CFO55">
        <f t="shared" ca="1" si="526"/>
        <v>6</v>
      </c>
      <c r="CFP55">
        <f t="shared" ca="1" si="526"/>
        <v>6</v>
      </c>
      <c r="CFQ55">
        <f t="shared" ca="1" si="526"/>
        <v>6</v>
      </c>
      <c r="CFR55">
        <f t="shared" ca="1" si="526"/>
        <v>6</v>
      </c>
      <c r="CFS55">
        <f t="shared" ca="1" si="526"/>
        <v>6</v>
      </c>
      <c r="CFT55">
        <f t="shared" ca="1" si="526"/>
        <v>6</v>
      </c>
      <c r="CFU55">
        <f t="shared" ca="1" si="526"/>
        <v>6</v>
      </c>
      <c r="CFV55">
        <f t="shared" ca="1" si="526"/>
        <v>6</v>
      </c>
      <c r="CFW55">
        <f t="shared" ca="1" si="526"/>
        <v>6</v>
      </c>
      <c r="CFX55">
        <f t="shared" ca="1" si="526"/>
        <v>6</v>
      </c>
      <c r="CFY55">
        <f t="shared" ca="1" si="526"/>
        <v>6</v>
      </c>
      <c r="CFZ55">
        <f t="shared" ca="1" si="526"/>
        <v>6</v>
      </c>
      <c r="CGA55">
        <f t="shared" ca="1" si="526"/>
        <v>6</v>
      </c>
      <c r="CGB55">
        <f t="shared" ca="1" si="526"/>
        <v>6</v>
      </c>
      <c r="CGC55">
        <f t="shared" ca="1" si="526"/>
        <v>6</v>
      </c>
      <c r="CGD55">
        <f t="shared" ca="1" si="526"/>
        <v>6</v>
      </c>
      <c r="CGE55">
        <f t="shared" ca="1" si="526"/>
        <v>6</v>
      </c>
      <c r="CGF55">
        <f t="shared" ca="1" si="526"/>
        <v>6</v>
      </c>
      <c r="CGG55">
        <f t="shared" ca="1" si="526"/>
        <v>6</v>
      </c>
      <c r="CGH55">
        <f t="shared" ca="1" si="526"/>
        <v>6</v>
      </c>
      <c r="CGI55">
        <f t="shared" ca="1" si="526"/>
        <v>6</v>
      </c>
      <c r="CGJ55">
        <f t="shared" ca="1" si="526"/>
        <v>6</v>
      </c>
      <c r="CGK55">
        <f t="shared" ca="1" si="526"/>
        <v>6</v>
      </c>
      <c r="CGL55">
        <f t="shared" ca="1" si="526"/>
        <v>6</v>
      </c>
      <c r="CGM55">
        <f t="shared" ca="1" si="526"/>
        <v>6</v>
      </c>
      <c r="CGN55">
        <f t="shared" ca="1" si="526"/>
        <v>6</v>
      </c>
      <c r="CGO55">
        <f t="shared" ca="1" si="526"/>
        <v>6</v>
      </c>
      <c r="CGP55">
        <f t="shared" ca="1" si="526"/>
        <v>6</v>
      </c>
      <c r="CGQ55">
        <f t="shared" ca="1" si="526"/>
        <v>6</v>
      </c>
      <c r="CGR55">
        <f t="shared" ca="1" si="526"/>
        <v>6</v>
      </c>
      <c r="CGS55">
        <f t="shared" ca="1" si="526"/>
        <v>6</v>
      </c>
      <c r="CGT55">
        <f t="shared" ca="1" si="526"/>
        <v>6</v>
      </c>
      <c r="CGU55">
        <f t="shared" ca="1" si="526"/>
        <v>6</v>
      </c>
      <c r="CGV55">
        <f t="shared" ca="1" si="526"/>
        <v>6</v>
      </c>
      <c r="CGW55">
        <f t="shared" ca="1" si="526"/>
        <v>6</v>
      </c>
      <c r="CGX55">
        <f t="shared" ca="1" si="526"/>
        <v>6</v>
      </c>
      <c r="CGY55">
        <f t="shared" ca="1" si="526"/>
        <v>6</v>
      </c>
      <c r="CGZ55">
        <f t="shared" ca="1" si="526"/>
        <v>6</v>
      </c>
      <c r="CHA55">
        <f t="shared" ca="1" si="526"/>
        <v>6</v>
      </c>
      <c r="CHB55">
        <f t="shared" ca="1" si="526"/>
        <v>6</v>
      </c>
      <c r="CHC55">
        <f t="shared" ca="1" si="526"/>
        <v>6</v>
      </c>
      <c r="CHD55">
        <f t="shared" ca="1" si="526"/>
        <v>6</v>
      </c>
      <c r="CHE55">
        <f t="shared" ca="1" si="526"/>
        <v>6</v>
      </c>
      <c r="CHF55">
        <f t="shared" ca="1" si="526"/>
        <v>6</v>
      </c>
      <c r="CHG55">
        <f t="shared" ref="CHG55:CJR55" ca="1" si="527">$B55+IF(WRITETYPE=1,IF(CHG$7&lt;ClkActivationTime_ns,0,IF(MOD(ROUND((CHG$7-ClkActivationTime_ns),1),CLK_Period)&gt;=(CLK_Period/2),0,1)),0)</f>
        <v>6</v>
      </c>
      <c r="CHH55">
        <f t="shared" ca="1" si="527"/>
        <v>6</v>
      </c>
      <c r="CHI55">
        <f t="shared" ca="1" si="527"/>
        <v>6</v>
      </c>
      <c r="CHJ55">
        <f t="shared" ca="1" si="527"/>
        <v>6</v>
      </c>
      <c r="CHK55">
        <f t="shared" ca="1" si="527"/>
        <v>6</v>
      </c>
      <c r="CHL55">
        <f t="shared" ca="1" si="527"/>
        <v>6</v>
      </c>
      <c r="CHM55">
        <f t="shared" ca="1" si="527"/>
        <v>6</v>
      </c>
      <c r="CHN55">
        <f t="shared" ca="1" si="527"/>
        <v>6</v>
      </c>
      <c r="CHO55">
        <f t="shared" ca="1" si="527"/>
        <v>6</v>
      </c>
      <c r="CHP55">
        <f t="shared" ca="1" si="527"/>
        <v>6</v>
      </c>
      <c r="CHQ55">
        <f t="shared" ca="1" si="527"/>
        <v>6</v>
      </c>
      <c r="CHR55">
        <f t="shared" ca="1" si="527"/>
        <v>6</v>
      </c>
      <c r="CHS55">
        <f t="shared" ca="1" si="527"/>
        <v>6</v>
      </c>
      <c r="CHT55">
        <f t="shared" ca="1" si="527"/>
        <v>6</v>
      </c>
      <c r="CHU55">
        <f t="shared" ca="1" si="527"/>
        <v>6</v>
      </c>
      <c r="CHV55">
        <f t="shared" ca="1" si="527"/>
        <v>6</v>
      </c>
      <c r="CHW55">
        <f t="shared" ca="1" si="527"/>
        <v>6</v>
      </c>
      <c r="CHX55">
        <f t="shared" ca="1" si="527"/>
        <v>6</v>
      </c>
      <c r="CHY55">
        <f t="shared" ca="1" si="527"/>
        <v>6</v>
      </c>
      <c r="CHZ55">
        <f t="shared" ca="1" si="527"/>
        <v>6</v>
      </c>
      <c r="CIA55">
        <f t="shared" ca="1" si="527"/>
        <v>6</v>
      </c>
      <c r="CIB55">
        <f t="shared" ca="1" si="527"/>
        <v>6</v>
      </c>
      <c r="CIC55">
        <f t="shared" ca="1" si="527"/>
        <v>6</v>
      </c>
      <c r="CID55">
        <f t="shared" ca="1" si="527"/>
        <v>6</v>
      </c>
      <c r="CIE55">
        <f t="shared" ca="1" si="527"/>
        <v>6</v>
      </c>
      <c r="CIF55">
        <f t="shared" ca="1" si="527"/>
        <v>6</v>
      </c>
      <c r="CIG55">
        <f t="shared" ca="1" si="527"/>
        <v>6</v>
      </c>
      <c r="CIH55">
        <f t="shared" ca="1" si="527"/>
        <v>6</v>
      </c>
      <c r="CII55">
        <f t="shared" ca="1" si="527"/>
        <v>6</v>
      </c>
      <c r="CIJ55">
        <f t="shared" ca="1" si="527"/>
        <v>6</v>
      </c>
      <c r="CIK55">
        <f t="shared" ca="1" si="527"/>
        <v>6</v>
      </c>
      <c r="CIL55">
        <f t="shared" ca="1" si="527"/>
        <v>6</v>
      </c>
      <c r="CIM55">
        <f t="shared" ca="1" si="527"/>
        <v>6</v>
      </c>
      <c r="CIN55">
        <f t="shared" ca="1" si="527"/>
        <v>6</v>
      </c>
      <c r="CIO55">
        <f t="shared" ca="1" si="527"/>
        <v>6</v>
      </c>
      <c r="CIP55">
        <f t="shared" ca="1" si="527"/>
        <v>6</v>
      </c>
      <c r="CIQ55">
        <f t="shared" ca="1" si="527"/>
        <v>6</v>
      </c>
      <c r="CIR55">
        <f t="shared" ca="1" si="527"/>
        <v>6</v>
      </c>
      <c r="CIS55">
        <f t="shared" ca="1" si="527"/>
        <v>6</v>
      </c>
      <c r="CIT55">
        <f t="shared" ca="1" si="527"/>
        <v>6</v>
      </c>
      <c r="CIU55">
        <f t="shared" ca="1" si="527"/>
        <v>6</v>
      </c>
      <c r="CIV55">
        <f t="shared" ca="1" si="527"/>
        <v>6</v>
      </c>
      <c r="CIW55">
        <f t="shared" ca="1" si="527"/>
        <v>6</v>
      </c>
      <c r="CIX55">
        <f t="shared" ca="1" si="527"/>
        <v>6</v>
      </c>
      <c r="CIY55">
        <f t="shared" ca="1" si="527"/>
        <v>6</v>
      </c>
      <c r="CIZ55">
        <f t="shared" ca="1" si="527"/>
        <v>6</v>
      </c>
      <c r="CJA55">
        <f t="shared" ca="1" si="527"/>
        <v>6</v>
      </c>
      <c r="CJB55">
        <f t="shared" ca="1" si="527"/>
        <v>6</v>
      </c>
      <c r="CJC55">
        <f t="shared" ca="1" si="527"/>
        <v>6</v>
      </c>
      <c r="CJD55">
        <f t="shared" ca="1" si="527"/>
        <v>6</v>
      </c>
      <c r="CJE55">
        <f t="shared" ca="1" si="527"/>
        <v>6</v>
      </c>
      <c r="CJF55">
        <f t="shared" ca="1" si="527"/>
        <v>6</v>
      </c>
      <c r="CJG55">
        <f t="shared" ca="1" si="527"/>
        <v>6</v>
      </c>
      <c r="CJH55">
        <f t="shared" ca="1" si="527"/>
        <v>6</v>
      </c>
      <c r="CJI55">
        <f t="shared" ca="1" si="527"/>
        <v>6</v>
      </c>
      <c r="CJJ55">
        <f t="shared" ca="1" si="527"/>
        <v>6</v>
      </c>
      <c r="CJK55">
        <f t="shared" ca="1" si="527"/>
        <v>6</v>
      </c>
      <c r="CJL55">
        <f t="shared" ca="1" si="527"/>
        <v>6</v>
      </c>
      <c r="CJM55">
        <f t="shared" ca="1" si="527"/>
        <v>6</v>
      </c>
      <c r="CJN55">
        <f t="shared" ca="1" si="527"/>
        <v>6</v>
      </c>
      <c r="CJO55">
        <f t="shared" ca="1" si="527"/>
        <v>6</v>
      </c>
      <c r="CJP55">
        <f t="shared" ca="1" si="527"/>
        <v>6</v>
      </c>
      <c r="CJQ55">
        <f t="shared" ca="1" si="527"/>
        <v>6</v>
      </c>
      <c r="CJR55">
        <f t="shared" ca="1" si="527"/>
        <v>6</v>
      </c>
      <c r="CJS55">
        <f t="shared" ref="CJS55:CMD55" ca="1" si="528">$B55+IF(WRITETYPE=1,IF(CJS$7&lt;ClkActivationTime_ns,0,IF(MOD(ROUND((CJS$7-ClkActivationTime_ns),1),CLK_Period)&gt;=(CLK_Period/2),0,1)),0)</f>
        <v>6</v>
      </c>
      <c r="CJT55">
        <f t="shared" ca="1" si="528"/>
        <v>6</v>
      </c>
      <c r="CJU55">
        <f t="shared" ca="1" si="528"/>
        <v>6</v>
      </c>
      <c r="CJV55">
        <f t="shared" ca="1" si="528"/>
        <v>6</v>
      </c>
      <c r="CJW55">
        <f t="shared" ca="1" si="528"/>
        <v>6</v>
      </c>
      <c r="CJX55">
        <f t="shared" ca="1" si="528"/>
        <v>6</v>
      </c>
      <c r="CJY55">
        <f t="shared" ca="1" si="528"/>
        <v>6</v>
      </c>
      <c r="CJZ55">
        <f t="shared" ca="1" si="528"/>
        <v>6</v>
      </c>
      <c r="CKA55">
        <f t="shared" ca="1" si="528"/>
        <v>6</v>
      </c>
      <c r="CKB55">
        <f t="shared" ca="1" si="528"/>
        <v>6</v>
      </c>
      <c r="CKC55">
        <f t="shared" ca="1" si="528"/>
        <v>6</v>
      </c>
      <c r="CKD55">
        <f t="shared" ca="1" si="528"/>
        <v>6</v>
      </c>
      <c r="CKE55">
        <f t="shared" ca="1" si="528"/>
        <v>6</v>
      </c>
      <c r="CKF55">
        <f t="shared" ca="1" si="528"/>
        <v>6</v>
      </c>
      <c r="CKG55">
        <f t="shared" ca="1" si="528"/>
        <v>6</v>
      </c>
      <c r="CKH55">
        <f t="shared" ca="1" si="528"/>
        <v>6</v>
      </c>
      <c r="CKI55">
        <f t="shared" ca="1" si="528"/>
        <v>6</v>
      </c>
      <c r="CKJ55">
        <f t="shared" ca="1" si="528"/>
        <v>6</v>
      </c>
      <c r="CKK55">
        <f t="shared" ca="1" si="528"/>
        <v>6</v>
      </c>
      <c r="CKL55">
        <f t="shared" ca="1" si="528"/>
        <v>6</v>
      </c>
      <c r="CKM55">
        <f t="shared" ca="1" si="528"/>
        <v>6</v>
      </c>
      <c r="CKN55">
        <f t="shared" ca="1" si="528"/>
        <v>6</v>
      </c>
      <c r="CKO55">
        <f t="shared" ca="1" si="528"/>
        <v>6</v>
      </c>
      <c r="CKP55">
        <f t="shared" ca="1" si="528"/>
        <v>6</v>
      </c>
      <c r="CKQ55">
        <f t="shared" ca="1" si="528"/>
        <v>6</v>
      </c>
      <c r="CKR55">
        <f t="shared" ca="1" si="528"/>
        <v>6</v>
      </c>
      <c r="CKS55">
        <f t="shared" ca="1" si="528"/>
        <v>6</v>
      </c>
      <c r="CKT55">
        <f t="shared" ca="1" si="528"/>
        <v>6</v>
      </c>
      <c r="CKU55">
        <f t="shared" ca="1" si="528"/>
        <v>6</v>
      </c>
      <c r="CKV55">
        <f t="shared" ca="1" si="528"/>
        <v>6</v>
      </c>
      <c r="CKW55">
        <f t="shared" ca="1" si="528"/>
        <v>6</v>
      </c>
      <c r="CKX55">
        <f t="shared" ca="1" si="528"/>
        <v>6</v>
      </c>
      <c r="CKY55">
        <f t="shared" ca="1" si="528"/>
        <v>6</v>
      </c>
      <c r="CKZ55">
        <f t="shared" ca="1" si="528"/>
        <v>6</v>
      </c>
      <c r="CLA55">
        <f t="shared" ca="1" si="528"/>
        <v>6</v>
      </c>
      <c r="CLB55">
        <f t="shared" ca="1" si="528"/>
        <v>6</v>
      </c>
      <c r="CLC55">
        <f t="shared" ca="1" si="528"/>
        <v>6</v>
      </c>
      <c r="CLD55">
        <f t="shared" ca="1" si="528"/>
        <v>6</v>
      </c>
      <c r="CLE55">
        <f t="shared" ca="1" si="528"/>
        <v>6</v>
      </c>
      <c r="CLF55">
        <f t="shared" ca="1" si="528"/>
        <v>6</v>
      </c>
      <c r="CLG55">
        <f t="shared" ca="1" si="528"/>
        <v>6</v>
      </c>
      <c r="CLH55">
        <f t="shared" ca="1" si="528"/>
        <v>6</v>
      </c>
      <c r="CLI55">
        <f t="shared" ca="1" si="528"/>
        <v>6</v>
      </c>
      <c r="CLJ55">
        <f t="shared" ca="1" si="528"/>
        <v>6</v>
      </c>
      <c r="CLK55">
        <f t="shared" ca="1" si="528"/>
        <v>6</v>
      </c>
      <c r="CLL55">
        <f t="shared" ca="1" si="528"/>
        <v>6</v>
      </c>
      <c r="CLM55">
        <f t="shared" ca="1" si="528"/>
        <v>6</v>
      </c>
      <c r="CLN55">
        <f t="shared" ca="1" si="528"/>
        <v>6</v>
      </c>
      <c r="CLO55">
        <f t="shared" ca="1" si="528"/>
        <v>6</v>
      </c>
      <c r="CLP55">
        <f t="shared" ca="1" si="528"/>
        <v>6</v>
      </c>
      <c r="CLQ55">
        <f t="shared" ca="1" si="528"/>
        <v>6</v>
      </c>
      <c r="CLR55">
        <f t="shared" ca="1" si="528"/>
        <v>6</v>
      </c>
      <c r="CLS55">
        <f t="shared" ca="1" si="528"/>
        <v>6</v>
      </c>
      <c r="CLT55">
        <f t="shared" ca="1" si="528"/>
        <v>6</v>
      </c>
      <c r="CLU55">
        <f t="shared" ca="1" si="528"/>
        <v>6</v>
      </c>
      <c r="CLV55">
        <f t="shared" ca="1" si="528"/>
        <v>6</v>
      </c>
      <c r="CLW55">
        <f t="shared" ca="1" si="528"/>
        <v>6</v>
      </c>
      <c r="CLX55">
        <f t="shared" ca="1" si="528"/>
        <v>6</v>
      </c>
      <c r="CLY55">
        <f t="shared" ca="1" si="528"/>
        <v>6</v>
      </c>
      <c r="CLZ55">
        <f t="shared" ca="1" si="528"/>
        <v>6</v>
      </c>
      <c r="CMA55">
        <f t="shared" ca="1" si="528"/>
        <v>6</v>
      </c>
      <c r="CMB55">
        <f t="shared" ca="1" si="528"/>
        <v>6</v>
      </c>
      <c r="CMC55">
        <f t="shared" ca="1" si="528"/>
        <v>6</v>
      </c>
      <c r="CMD55">
        <f t="shared" ca="1" si="528"/>
        <v>6</v>
      </c>
      <c r="CME55">
        <f t="shared" ref="CME55:COP55" ca="1" si="529">$B55+IF(WRITETYPE=1,IF(CME$7&lt;ClkActivationTime_ns,0,IF(MOD(ROUND((CME$7-ClkActivationTime_ns),1),CLK_Period)&gt;=(CLK_Period/2),0,1)),0)</f>
        <v>6</v>
      </c>
      <c r="CMF55">
        <f t="shared" ca="1" si="529"/>
        <v>6</v>
      </c>
      <c r="CMG55">
        <f t="shared" ca="1" si="529"/>
        <v>6</v>
      </c>
      <c r="CMH55">
        <f t="shared" ca="1" si="529"/>
        <v>6</v>
      </c>
      <c r="CMI55">
        <f t="shared" ca="1" si="529"/>
        <v>6</v>
      </c>
      <c r="CMJ55">
        <f t="shared" ca="1" si="529"/>
        <v>6</v>
      </c>
      <c r="CMK55">
        <f t="shared" ca="1" si="529"/>
        <v>6</v>
      </c>
      <c r="CML55">
        <f t="shared" ca="1" si="529"/>
        <v>6</v>
      </c>
      <c r="CMM55">
        <f t="shared" ca="1" si="529"/>
        <v>6</v>
      </c>
      <c r="CMN55">
        <f t="shared" ca="1" si="529"/>
        <v>6</v>
      </c>
      <c r="CMO55">
        <f t="shared" ca="1" si="529"/>
        <v>6</v>
      </c>
      <c r="CMP55">
        <f t="shared" ca="1" si="529"/>
        <v>6</v>
      </c>
      <c r="CMQ55">
        <f t="shared" ca="1" si="529"/>
        <v>6</v>
      </c>
      <c r="CMR55">
        <f t="shared" ca="1" si="529"/>
        <v>6</v>
      </c>
      <c r="CMS55">
        <f t="shared" ca="1" si="529"/>
        <v>6</v>
      </c>
      <c r="CMT55">
        <f t="shared" ca="1" si="529"/>
        <v>6</v>
      </c>
      <c r="CMU55">
        <f t="shared" ca="1" si="529"/>
        <v>6</v>
      </c>
      <c r="CMV55">
        <f t="shared" ca="1" si="529"/>
        <v>6</v>
      </c>
      <c r="CMW55">
        <f t="shared" ca="1" si="529"/>
        <v>6</v>
      </c>
      <c r="CMX55">
        <f t="shared" ca="1" si="529"/>
        <v>6</v>
      </c>
      <c r="CMY55">
        <f t="shared" ca="1" si="529"/>
        <v>6</v>
      </c>
      <c r="CMZ55">
        <f t="shared" ca="1" si="529"/>
        <v>6</v>
      </c>
      <c r="CNA55">
        <f t="shared" ca="1" si="529"/>
        <v>6</v>
      </c>
      <c r="CNB55">
        <f t="shared" ca="1" si="529"/>
        <v>6</v>
      </c>
      <c r="CNC55">
        <f t="shared" ca="1" si="529"/>
        <v>6</v>
      </c>
      <c r="CND55">
        <f t="shared" ca="1" si="529"/>
        <v>6</v>
      </c>
      <c r="CNE55">
        <f t="shared" ca="1" si="529"/>
        <v>6</v>
      </c>
      <c r="CNF55">
        <f t="shared" ca="1" si="529"/>
        <v>6</v>
      </c>
      <c r="CNG55">
        <f t="shared" ca="1" si="529"/>
        <v>6</v>
      </c>
      <c r="CNH55">
        <f t="shared" ca="1" si="529"/>
        <v>6</v>
      </c>
      <c r="CNI55">
        <f t="shared" ca="1" si="529"/>
        <v>6</v>
      </c>
      <c r="CNJ55">
        <f t="shared" ca="1" si="529"/>
        <v>6</v>
      </c>
      <c r="CNK55">
        <f t="shared" ca="1" si="529"/>
        <v>6</v>
      </c>
      <c r="CNL55">
        <f t="shared" ca="1" si="529"/>
        <v>6</v>
      </c>
      <c r="CNM55">
        <f t="shared" ca="1" si="529"/>
        <v>6</v>
      </c>
      <c r="CNN55">
        <f t="shared" ca="1" si="529"/>
        <v>6</v>
      </c>
      <c r="CNO55">
        <f t="shared" ca="1" si="529"/>
        <v>6</v>
      </c>
      <c r="CNP55">
        <f t="shared" ca="1" si="529"/>
        <v>6</v>
      </c>
      <c r="CNQ55">
        <f t="shared" ca="1" si="529"/>
        <v>6</v>
      </c>
      <c r="CNR55">
        <f t="shared" ca="1" si="529"/>
        <v>6</v>
      </c>
      <c r="CNS55">
        <f t="shared" ca="1" si="529"/>
        <v>6</v>
      </c>
      <c r="CNT55">
        <f t="shared" ca="1" si="529"/>
        <v>6</v>
      </c>
      <c r="CNU55">
        <f t="shared" ca="1" si="529"/>
        <v>6</v>
      </c>
      <c r="CNV55">
        <f t="shared" ca="1" si="529"/>
        <v>6</v>
      </c>
      <c r="CNW55">
        <f t="shared" ca="1" si="529"/>
        <v>6</v>
      </c>
      <c r="CNX55">
        <f t="shared" ca="1" si="529"/>
        <v>6</v>
      </c>
      <c r="CNY55">
        <f t="shared" ca="1" si="529"/>
        <v>6</v>
      </c>
      <c r="CNZ55">
        <f t="shared" ca="1" si="529"/>
        <v>6</v>
      </c>
      <c r="COA55">
        <f t="shared" ca="1" si="529"/>
        <v>6</v>
      </c>
      <c r="COB55">
        <f t="shared" ca="1" si="529"/>
        <v>6</v>
      </c>
      <c r="COC55">
        <f t="shared" ca="1" si="529"/>
        <v>6</v>
      </c>
      <c r="COD55">
        <f t="shared" ca="1" si="529"/>
        <v>6</v>
      </c>
      <c r="COE55">
        <f t="shared" ca="1" si="529"/>
        <v>6</v>
      </c>
      <c r="COF55">
        <f t="shared" ca="1" si="529"/>
        <v>6</v>
      </c>
      <c r="COG55">
        <f t="shared" ca="1" si="529"/>
        <v>6</v>
      </c>
      <c r="COH55">
        <f t="shared" ca="1" si="529"/>
        <v>6</v>
      </c>
      <c r="COI55">
        <f t="shared" ca="1" si="529"/>
        <v>6</v>
      </c>
      <c r="COJ55">
        <f t="shared" ca="1" si="529"/>
        <v>6</v>
      </c>
      <c r="COK55">
        <f t="shared" ca="1" si="529"/>
        <v>6</v>
      </c>
      <c r="COL55">
        <f t="shared" ca="1" si="529"/>
        <v>6</v>
      </c>
      <c r="COM55">
        <f t="shared" ca="1" si="529"/>
        <v>6</v>
      </c>
      <c r="CON55">
        <f t="shared" ca="1" si="529"/>
        <v>6</v>
      </c>
      <c r="COO55">
        <f t="shared" ca="1" si="529"/>
        <v>6</v>
      </c>
      <c r="COP55">
        <f t="shared" ca="1" si="529"/>
        <v>6</v>
      </c>
      <c r="COQ55">
        <f t="shared" ref="COQ55:CRB55" ca="1" si="530">$B55+IF(WRITETYPE=1,IF(COQ$7&lt;ClkActivationTime_ns,0,IF(MOD(ROUND((COQ$7-ClkActivationTime_ns),1),CLK_Period)&gt;=(CLK_Period/2),0,1)),0)</f>
        <v>6</v>
      </c>
      <c r="COR55">
        <f t="shared" ca="1" si="530"/>
        <v>6</v>
      </c>
      <c r="COS55">
        <f t="shared" ca="1" si="530"/>
        <v>6</v>
      </c>
      <c r="COT55">
        <f t="shared" ca="1" si="530"/>
        <v>6</v>
      </c>
      <c r="COU55">
        <f t="shared" ca="1" si="530"/>
        <v>6</v>
      </c>
      <c r="COV55">
        <f t="shared" ca="1" si="530"/>
        <v>6</v>
      </c>
      <c r="COW55">
        <f t="shared" ca="1" si="530"/>
        <v>6</v>
      </c>
      <c r="COX55">
        <f t="shared" ca="1" si="530"/>
        <v>6</v>
      </c>
      <c r="COY55">
        <f t="shared" ca="1" si="530"/>
        <v>6</v>
      </c>
      <c r="COZ55">
        <f t="shared" ca="1" si="530"/>
        <v>6</v>
      </c>
      <c r="CPA55">
        <f t="shared" ca="1" si="530"/>
        <v>6</v>
      </c>
      <c r="CPB55">
        <f t="shared" ca="1" si="530"/>
        <v>6</v>
      </c>
      <c r="CPC55">
        <f t="shared" ca="1" si="530"/>
        <v>6</v>
      </c>
      <c r="CPD55">
        <f t="shared" ca="1" si="530"/>
        <v>6</v>
      </c>
      <c r="CPE55">
        <f t="shared" ca="1" si="530"/>
        <v>6</v>
      </c>
      <c r="CPF55">
        <f t="shared" ca="1" si="530"/>
        <v>6</v>
      </c>
      <c r="CPG55">
        <f t="shared" ca="1" si="530"/>
        <v>6</v>
      </c>
      <c r="CPH55">
        <f t="shared" ca="1" si="530"/>
        <v>6</v>
      </c>
      <c r="CPI55">
        <f t="shared" ca="1" si="530"/>
        <v>6</v>
      </c>
      <c r="CPJ55">
        <f t="shared" ca="1" si="530"/>
        <v>6</v>
      </c>
      <c r="CPK55">
        <f t="shared" ca="1" si="530"/>
        <v>6</v>
      </c>
      <c r="CPL55">
        <f t="shared" ca="1" si="530"/>
        <v>6</v>
      </c>
      <c r="CPM55">
        <f t="shared" ca="1" si="530"/>
        <v>6</v>
      </c>
      <c r="CPN55">
        <f t="shared" ca="1" si="530"/>
        <v>6</v>
      </c>
      <c r="CPO55">
        <f t="shared" ca="1" si="530"/>
        <v>6</v>
      </c>
      <c r="CPP55">
        <f t="shared" ca="1" si="530"/>
        <v>6</v>
      </c>
      <c r="CPQ55">
        <f t="shared" ca="1" si="530"/>
        <v>6</v>
      </c>
      <c r="CPR55">
        <f t="shared" ca="1" si="530"/>
        <v>6</v>
      </c>
      <c r="CPS55">
        <f t="shared" ca="1" si="530"/>
        <v>6</v>
      </c>
      <c r="CPT55">
        <f t="shared" ca="1" si="530"/>
        <v>6</v>
      </c>
      <c r="CPU55">
        <f t="shared" ca="1" si="530"/>
        <v>6</v>
      </c>
      <c r="CPV55">
        <f t="shared" ca="1" si="530"/>
        <v>6</v>
      </c>
      <c r="CPW55">
        <f t="shared" ca="1" si="530"/>
        <v>6</v>
      </c>
      <c r="CPX55">
        <f t="shared" ca="1" si="530"/>
        <v>6</v>
      </c>
      <c r="CPY55">
        <f t="shared" ca="1" si="530"/>
        <v>6</v>
      </c>
      <c r="CPZ55">
        <f t="shared" ca="1" si="530"/>
        <v>6</v>
      </c>
      <c r="CQA55">
        <f t="shared" ca="1" si="530"/>
        <v>6</v>
      </c>
      <c r="CQB55">
        <f t="shared" ca="1" si="530"/>
        <v>6</v>
      </c>
      <c r="CQC55">
        <f t="shared" ca="1" si="530"/>
        <v>6</v>
      </c>
      <c r="CQD55">
        <f t="shared" ca="1" si="530"/>
        <v>6</v>
      </c>
      <c r="CQE55">
        <f t="shared" ca="1" si="530"/>
        <v>6</v>
      </c>
      <c r="CQF55">
        <f t="shared" ca="1" si="530"/>
        <v>6</v>
      </c>
      <c r="CQG55">
        <f t="shared" ca="1" si="530"/>
        <v>6</v>
      </c>
      <c r="CQH55">
        <f t="shared" ca="1" si="530"/>
        <v>6</v>
      </c>
      <c r="CQI55">
        <f t="shared" ca="1" si="530"/>
        <v>6</v>
      </c>
      <c r="CQJ55">
        <f t="shared" ca="1" si="530"/>
        <v>6</v>
      </c>
      <c r="CQK55">
        <f t="shared" ca="1" si="530"/>
        <v>6</v>
      </c>
      <c r="CQL55">
        <f t="shared" ca="1" si="530"/>
        <v>6</v>
      </c>
      <c r="CQM55">
        <f t="shared" ca="1" si="530"/>
        <v>6</v>
      </c>
      <c r="CQN55">
        <f t="shared" ca="1" si="530"/>
        <v>6</v>
      </c>
      <c r="CQO55">
        <f t="shared" ca="1" si="530"/>
        <v>6</v>
      </c>
      <c r="CQP55">
        <f t="shared" ca="1" si="530"/>
        <v>6</v>
      </c>
      <c r="CQQ55">
        <f t="shared" ca="1" si="530"/>
        <v>6</v>
      </c>
      <c r="CQR55">
        <f t="shared" ca="1" si="530"/>
        <v>6</v>
      </c>
      <c r="CQS55">
        <f t="shared" ca="1" si="530"/>
        <v>6</v>
      </c>
      <c r="CQT55">
        <f t="shared" ca="1" si="530"/>
        <v>6</v>
      </c>
      <c r="CQU55">
        <f t="shared" ca="1" si="530"/>
        <v>6</v>
      </c>
      <c r="CQV55">
        <f t="shared" ca="1" si="530"/>
        <v>6</v>
      </c>
      <c r="CQW55">
        <f t="shared" ca="1" si="530"/>
        <v>6</v>
      </c>
      <c r="CQX55">
        <f t="shared" ca="1" si="530"/>
        <v>6</v>
      </c>
      <c r="CQY55">
        <f t="shared" ca="1" si="530"/>
        <v>6</v>
      </c>
      <c r="CQZ55">
        <f t="shared" ca="1" si="530"/>
        <v>6</v>
      </c>
      <c r="CRA55">
        <f t="shared" ca="1" si="530"/>
        <v>6</v>
      </c>
      <c r="CRB55">
        <f t="shared" ca="1" si="530"/>
        <v>6</v>
      </c>
      <c r="CRC55">
        <f t="shared" ref="CRC55:CTN55" ca="1" si="531">$B55+IF(WRITETYPE=1,IF(CRC$7&lt;ClkActivationTime_ns,0,IF(MOD(ROUND((CRC$7-ClkActivationTime_ns),1),CLK_Period)&gt;=(CLK_Period/2),0,1)),0)</f>
        <v>6</v>
      </c>
      <c r="CRD55">
        <f t="shared" ca="1" si="531"/>
        <v>6</v>
      </c>
      <c r="CRE55">
        <f t="shared" ca="1" si="531"/>
        <v>6</v>
      </c>
      <c r="CRF55">
        <f t="shared" ca="1" si="531"/>
        <v>6</v>
      </c>
      <c r="CRG55">
        <f t="shared" ca="1" si="531"/>
        <v>6</v>
      </c>
      <c r="CRH55">
        <f t="shared" ca="1" si="531"/>
        <v>6</v>
      </c>
      <c r="CRI55">
        <f t="shared" ca="1" si="531"/>
        <v>6</v>
      </c>
      <c r="CRJ55">
        <f t="shared" ca="1" si="531"/>
        <v>6</v>
      </c>
      <c r="CRK55">
        <f t="shared" ca="1" si="531"/>
        <v>6</v>
      </c>
      <c r="CRL55">
        <f t="shared" ca="1" si="531"/>
        <v>6</v>
      </c>
      <c r="CRM55">
        <f t="shared" ca="1" si="531"/>
        <v>6</v>
      </c>
      <c r="CRN55">
        <f t="shared" ca="1" si="531"/>
        <v>6</v>
      </c>
      <c r="CRO55">
        <f t="shared" ca="1" si="531"/>
        <v>6</v>
      </c>
      <c r="CRP55">
        <f t="shared" ca="1" si="531"/>
        <v>6</v>
      </c>
      <c r="CRQ55">
        <f t="shared" ca="1" si="531"/>
        <v>6</v>
      </c>
      <c r="CRR55">
        <f t="shared" ca="1" si="531"/>
        <v>6</v>
      </c>
      <c r="CRS55">
        <f t="shared" ca="1" si="531"/>
        <v>6</v>
      </c>
      <c r="CRT55">
        <f t="shared" ca="1" si="531"/>
        <v>6</v>
      </c>
      <c r="CRU55">
        <f t="shared" ca="1" si="531"/>
        <v>6</v>
      </c>
      <c r="CRV55">
        <f t="shared" ca="1" si="531"/>
        <v>6</v>
      </c>
      <c r="CRW55">
        <f t="shared" ca="1" si="531"/>
        <v>6</v>
      </c>
      <c r="CRX55">
        <f t="shared" ca="1" si="531"/>
        <v>6</v>
      </c>
      <c r="CRY55">
        <f t="shared" ca="1" si="531"/>
        <v>6</v>
      </c>
      <c r="CRZ55">
        <f t="shared" ca="1" si="531"/>
        <v>6</v>
      </c>
      <c r="CSA55">
        <f t="shared" ca="1" si="531"/>
        <v>6</v>
      </c>
      <c r="CSB55">
        <f t="shared" ca="1" si="531"/>
        <v>6</v>
      </c>
      <c r="CSC55">
        <f t="shared" ca="1" si="531"/>
        <v>6</v>
      </c>
      <c r="CSD55">
        <f t="shared" ca="1" si="531"/>
        <v>6</v>
      </c>
      <c r="CSE55">
        <f t="shared" ca="1" si="531"/>
        <v>6</v>
      </c>
      <c r="CSF55">
        <f t="shared" ca="1" si="531"/>
        <v>6</v>
      </c>
      <c r="CSG55">
        <f t="shared" ca="1" si="531"/>
        <v>6</v>
      </c>
      <c r="CSH55">
        <f t="shared" ca="1" si="531"/>
        <v>6</v>
      </c>
      <c r="CSI55">
        <f t="shared" ca="1" si="531"/>
        <v>6</v>
      </c>
      <c r="CSJ55">
        <f t="shared" ca="1" si="531"/>
        <v>6</v>
      </c>
      <c r="CSK55">
        <f t="shared" ca="1" si="531"/>
        <v>6</v>
      </c>
      <c r="CSL55">
        <f t="shared" ca="1" si="531"/>
        <v>6</v>
      </c>
      <c r="CSM55">
        <f t="shared" ca="1" si="531"/>
        <v>6</v>
      </c>
      <c r="CSN55">
        <f t="shared" ca="1" si="531"/>
        <v>6</v>
      </c>
      <c r="CSO55">
        <f t="shared" ca="1" si="531"/>
        <v>6</v>
      </c>
      <c r="CSP55">
        <f t="shared" ca="1" si="531"/>
        <v>6</v>
      </c>
      <c r="CSQ55">
        <f t="shared" ca="1" si="531"/>
        <v>6</v>
      </c>
      <c r="CSR55">
        <f t="shared" ca="1" si="531"/>
        <v>6</v>
      </c>
      <c r="CSS55">
        <f t="shared" ca="1" si="531"/>
        <v>6</v>
      </c>
      <c r="CST55">
        <f t="shared" ca="1" si="531"/>
        <v>6</v>
      </c>
      <c r="CSU55">
        <f t="shared" ca="1" si="531"/>
        <v>6</v>
      </c>
      <c r="CSV55">
        <f t="shared" ca="1" si="531"/>
        <v>6</v>
      </c>
      <c r="CSW55">
        <f t="shared" ca="1" si="531"/>
        <v>6</v>
      </c>
      <c r="CSX55">
        <f t="shared" ca="1" si="531"/>
        <v>6</v>
      </c>
      <c r="CSY55">
        <f t="shared" ca="1" si="531"/>
        <v>6</v>
      </c>
      <c r="CSZ55">
        <f t="shared" ca="1" si="531"/>
        <v>6</v>
      </c>
      <c r="CTA55">
        <f t="shared" ca="1" si="531"/>
        <v>6</v>
      </c>
      <c r="CTB55">
        <f t="shared" ca="1" si="531"/>
        <v>6</v>
      </c>
      <c r="CTC55">
        <f t="shared" ca="1" si="531"/>
        <v>6</v>
      </c>
      <c r="CTD55">
        <f t="shared" ca="1" si="531"/>
        <v>6</v>
      </c>
      <c r="CTE55">
        <f t="shared" ca="1" si="531"/>
        <v>6</v>
      </c>
      <c r="CTF55">
        <f t="shared" ca="1" si="531"/>
        <v>6</v>
      </c>
      <c r="CTG55">
        <f t="shared" ca="1" si="531"/>
        <v>6</v>
      </c>
      <c r="CTH55">
        <f t="shared" ca="1" si="531"/>
        <v>6</v>
      </c>
      <c r="CTI55">
        <f t="shared" ca="1" si="531"/>
        <v>6</v>
      </c>
      <c r="CTJ55">
        <f t="shared" ca="1" si="531"/>
        <v>6</v>
      </c>
      <c r="CTK55">
        <f t="shared" ca="1" si="531"/>
        <v>6</v>
      </c>
      <c r="CTL55">
        <f t="shared" ca="1" si="531"/>
        <v>6</v>
      </c>
      <c r="CTM55">
        <f t="shared" ca="1" si="531"/>
        <v>6</v>
      </c>
      <c r="CTN55">
        <f t="shared" ca="1" si="531"/>
        <v>6</v>
      </c>
      <c r="CTO55">
        <f t="shared" ref="CTO55:CVZ55" ca="1" si="532">$B55+IF(WRITETYPE=1,IF(CTO$7&lt;ClkActivationTime_ns,0,IF(MOD(ROUND((CTO$7-ClkActivationTime_ns),1),CLK_Period)&gt;=(CLK_Period/2),0,1)),0)</f>
        <v>6</v>
      </c>
      <c r="CTP55">
        <f t="shared" ca="1" si="532"/>
        <v>6</v>
      </c>
      <c r="CTQ55">
        <f t="shared" ca="1" si="532"/>
        <v>6</v>
      </c>
      <c r="CTR55">
        <f t="shared" ca="1" si="532"/>
        <v>6</v>
      </c>
      <c r="CTS55">
        <f t="shared" ca="1" si="532"/>
        <v>6</v>
      </c>
      <c r="CTT55">
        <f t="shared" ca="1" si="532"/>
        <v>6</v>
      </c>
      <c r="CTU55">
        <f t="shared" ca="1" si="532"/>
        <v>6</v>
      </c>
      <c r="CTV55">
        <f t="shared" ca="1" si="532"/>
        <v>6</v>
      </c>
      <c r="CTW55">
        <f t="shared" ca="1" si="532"/>
        <v>6</v>
      </c>
      <c r="CTX55">
        <f t="shared" ca="1" si="532"/>
        <v>6</v>
      </c>
      <c r="CTY55">
        <f t="shared" ca="1" si="532"/>
        <v>6</v>
      </c>
      <c r="CTZ55">
        <f t="shared" ca="1" si="532"/>
        <v>6</v>
      </c>
      <c r="CUA55">
        <f t="shared" ca="1" si="532"/>
        <v>6</v>
      </c>
      <c r="CUB55">
        <f t="shared" ca="1" si="532"/>
        <v>6</v>
      </c>
      <c r="CUC55">
        <f t="shared" ca="1" si="532"/>
        <v>6</v>
      </c>
      <c r="CUD55">
        <f t="shared" ca="1" si="532"/>
        <v>6</v>
      </c>
      <c r="CUE55">
        <f t="shared" ca="1" si="532"/>
        <v>6</v>
      </c>
      <c r="CUF55">
        <f t="shared" ca="1" si="532"/>
        <v>6</v>
      </c>
      <c r="CUG55">
        <f t="shared" ca="1" si="532"/>
        <v>6</v>
      </c>
      <c r="CUH55">
        <f t="shared" ca="1" si="532"/>
        <v>6</v>
      </c>
      <c r="CUI55">
        <f t="shared" ca="1" si="532"/>
        <v>6</v>
      </c>
      <c r="CUJ55">
        <f t="shared" ca="1" si="532"/>
        <v>6</v>
      </c>
      <c r="CUK55">
        <f t="shared" ca="1" si="532"/>
        <v>6</v>
      </c>
      <c r="CUL55">
        <f t="shared" ca="1" si="532"/>
        <v>6</v>
      </c>
      <c r="CUM55">
        <f t="shared" ca="1" si="532"/>
        <v>6</v>
      </c>
      <c r="CUN55">
        <f t="shared" ca="1" si="532"/>
        <v>6</v>
      </c>
      <c r="CUO55">
        <f t="shared" ca="1" si="532"/>
        <v>6</v>
      </c>
      <c r="CUP55">
        <f t="shared" ca="1" si="532"/>
        <v>6</v>
      </c>
      <c r="CUQ55">
        <f t="shared" ca="1" si="532"/>
        <v>6</v>
      </c>
      <c r="CUR55">
        <f t="shared" ca="1" si="532"/>
        <v>6</v>
      </c>
      <c r="CUS55">
        <f t="shared" ca="1" si="532"/>
        <v>6</v>
      </c>
      <c r="CUT55">
        <f t="shared" ca="1" si="532"/>
        <v>6</v>
      </c>
      <c r="CUU55">
        <f t="shared" ca="1" si="532"/>
        <v>6</v>
      </c>
      <c r="CUV55">
        <f t="shared" ca="1" si="532"/>
        <v>6</v>
      </c>
      <c r="CUW55">
        <f t="shared" ca="1" si="532"/>
        <v>6</v>
      </c>
      <c r="CUX55">
        <f t="shared" ca="1" si="532"/>
        <v>6</v>
      </c>
      <c r="CUY55">
        <f t="shared" ca="1" si="532"/>
        <v>6</v>
      </c>
      <c r="CUZ55">
        <f t="shared" ca="1" si="532"/>
        <v>6</v>
      </c>
      <c r="CVA55">
        <f t="shared" ca="1" si="532"/>
        <v>6</v>
      </c>
      <c r="CVB55">
        <f t="shared" ca="1" si="532"/>
        <v>6</v>
      </c>
      <c r="CVC55">
        <f t="shared" ca="1" si="532"/>
        <v>6</v>
      </c>
      <c r="CVD55">
        <f t="shared" ca="1" si="532"/>
        <v>6</v>
      </c>
      <c r="CVE55">
        <f t="shared" ca="1" si="532"/>
        <v>6</v>
      </c>
      <c r="CVF55">
        <f t="shared" ca="1" si="532"/>
        <v>6</v>
      </c>
      <c r="CVG55">
        <f t="shared" ca="1" si="532"/>
        <v>6</v>
      </c>
      <c r="CVH55">
        <f t="shared" ca="1" si="532"/>
        <v>6</v>
      </c>
      <c r="CVI55">
        <f t="shared" ca="1" si="532"/>
        <v>6</v>
      </c>
      <c r="CVJ55">
        <f t="shared" ca="1" si="532"/>
        <v>6</v>
      </c>
      <c r="CVK55">
        <f t="shared" ca="1" si="532"/>
        <v>6</v>
      </c>
      <c r="CVL55">
        <f t="shared" ca="1" si="532"/>
        <v>6</v>
      </c>
      <c r="CVM55">
        <f t="shared" ca="1" si="532"/>
        <v>6</v>
      </c>
      <c r="CVN55">
        <f t="shared" ca="1" si="532"/>
        <v>6</v>
      </c>
      <c r="CVO55">
        <f t="shared" ca="1" si="532"/>
        <v>6</v>
      </c>
      <c r="CVP55">
        <f t="shared" ca="1" si="532"/>
        <v>6</v>
      </c>
      <c r="CVQ55">
        <f t="shared" ca="1" si="532"/>
        <v>6</v>
      </c>
      <c r="CVR55">
        <f t="shared" ca="1" si="532"/>
        <v>6</v>
      </c>
      <c r="CVS55">
        <f t="shared" ca="1" si="532"/>
        <v>6</v>
      </c>
      <c r="CVT55">
        <f t="shared" ca="1" si="532"/>
        <v>6</v>
      </c>
      <c r="CVU55">
        <f t="shared" ca="1" si="532"/>
        <v>6</v>
      </c>
      <c r="CVV55">
        <f t="shared" ca="1" si="532"/>
        <v>6</v>
      </c>
      <c r="CVW55">
        <f t="shared" ca="1" si="532"/>
        <v>6</v>
      </c>
      <c r="CVX55">
        <f t="shared" ca="1" si="532"/>
        <v>6</v>
      </c>
      <c r="CVY55">
        <f t="shared" ca="1" si="532"/>
        <v>6</v>
      </c>
      <c r="CVZ55">
        <f t="shared" ca="1" si="532"/>
        <v>6</v>
      </c>
      <c r="CWA55">
        <f t="shared" ref="CWA55:CYL55" ca="1" si="533">$B55+IF(WRITETYPE=1,IF(CWA$7&lt;ClkActivationTime_ns,0,IF(MOD(ROUND((CWA$7-ClkActivationTime_ns),1),CLK_Period)&gt;=(CLK_Period/2),0,1)),0)</f>
        <v>6</v>
      </c>
      <c r="CWB55">
        <f t="shared" ca="1" si="533"/>
        <v>6</v>
      </c>
      <c r="CWC55">
        <f t="shared" ca="1" si="533"/>
        <v>6</v>
      </c>
      <c r="CWD55">
        <f t="shared" ca="1" si="533"/>
        <v>6</v>
      </c>
      <c r="CWE55">
        <f t="shared" ca="1" si="533"/>
        <v>6</v>
      </c>
      <c r="CWF55">
        <f t="shared" ca="1" si="533"/>
        <v>6</v>
      </c>
      <c r="CWG55">
        <f t="shared" ca="1" si="533"/>
        <v>6</v>
      </c>
      <c r="CWH55">
        <f t="shared" ca="1" si="533"/>
        <v>6</v>
      </c>
      <c r="CWI55">
        <f t="shared" ca="1" si="533"/>
        <v>6</v>
      </c>
      <c r="CWJ55">
        <f t="shared" ca="1" si="533"/>
        <v>6</v>
      </c>
      <c r="CWK55">
        <f t="shared" ca="1" si="533"/>
        <v>6</v>
      </c>
      <c r="CWL55">
        <f t="shared" ca="1" si="533"/>
        <v>6</v>
      </c>
      <c r="CWM55">
        <f t="shared" ca="1" si="533"/>
        <v>6</v>
      </c>
      <c r="CWN55">
        <f t="shared" ca="1" si="533"/>
        <v>6</v>
      </c>
      <c r="CWO55">
        <f t="shared" ca="1" si="533"/>
        <v>6</v>
      </c>
      <c r="CWP55">
        <f t="shared" ca="1" si="533"/>
        <v>6</v>
      </c>
      <c r="CWQ55">
        <f t="shared" ca="1" si="533"/>
        <v>6</v>
      </c>
      <c r="CWR55">
        <f t="shared" ca="1" si="533"/>
        <v>6</v>
      </c>
      <c r="CWS55">
        <f t="shared" ca="1" si="533"/>
        <v>6</v>
      </c>
      <c r="CWT55">
        <f t="shared" ca="1" si="533"/>
        <v>6</v>
      </c>
      <c r="CWU55">
        <f t="shared" ca="1" si="533"/>
        <v>6</v>
      </c>
      <c r="CWV55">
        <f t="shared" ca="1" si="533"/>
        <v>6</v>
      </c>
      <c r="CWW55">
        <f t="shared" ca="1" si="533"/>
        <v>6</v>
      </c>
      <c r="CWX55">
        <f t="shared" ca="1" si="533"/>
        <v>6</v>
      </c>
      <c r="CWY55">
        <f t="shared" ca="1" si="533"/>
        <v>6</v>
      </c>
      <c r="CWZ55">
        <f t="shared" ca="1" si="533"/>
        <v>6</v>
      </c>
      <c r="CXA55">
        <f t="shared" ca="1" si="533"/>
        <v>6</v>
      </c>
      <c r="CXB55">
        <f t="shared" ca="1" si="533"/>
        <v>6</v>
      </c>
      <c r="CXC55">
        <f t="shared" ca="1" si="533"/>
        <v>6</v>
      </c>
      <c r="CXD55">
        <f t="shared" ca="1" si="533"/>
        <v>6</v>
      </c>
      <c r="CXE55">
        <f t="shared" ca="1" si="533"/>
        <v>6</v>
      </c>
      <c r="CXF55">
        <f t="shared" ca="1" si="533"/>
        <v>6</v>
      </c>
      <c r="CXG55">
        <f t="shared" ca="1" si="533"/>
        <v>6</v>
      </c>
      <c r="CXH55">
        <f t="shared" ca="1" si="533"/>
        <v>6</v>
      </c>
      <c r="CXI55">
        <f t="shared" ca="1" si="533"/>
        <v>6</v>
      </c>
      <c r="CXJ55">
        <f t="shared" ca="1" si="533"/>
        <v>6</v>
      </c>
      <c r="CXK55">
        <f t="shared" ca="1" si="533"/>
        <v>6</v>
      </c>
      <c r="CXL55">
        <f t="shared" ca="1" si="533"/>
        <v>6</v>
      </c>
      <c r="CXM55">
        <f t="shared" ca="1" si="533"/>
        <v>6</v>
      </c>
      <c r="CXN55">
        <f t="shared" ca="1" si="533"/>
        <v>6</v>
      </c>
      <c r="CXO55">
        <f t="shared" ca="1" si="533"/>
        <v>6</v>
      </c>
      <c r="CXP55">
        <f t="shared" ca="1" si="533"/>
        <v>6</v>
      </c>
      <c r="CXQ55">
        <f t="shared" ca="1" si="533"/>
        <v>6</v>
      </c>
      <c r="CXR55">
        <f t="shared" ca="1" si="533"/>
        <v>6</v>
      </c>
      <c r="CXS55">
        <f t="shared" ca="1" si="533"/>
        <v>6</v>
      </c>
      <c r="CXT55">
        <f t="shared" ca="1" si="533"/>
        <v>6</v>
      </c>
      <c r="CXU55">
        <f t="shared" ca="1" si="533"/>
        <v>6</v>
      </c>
      <c r="CXV55">
        <f t="shared" ca="1" si="533"/>
        <v>6</v>
      </c>
      <c r="CXW55">
        <f t="shared" ca="1" si="533"/>
        <v>6</v>
      </c>
      <c r="CXX55">
        <f t="shared" ca="1" si="533"/>
        <v>6</v>
      </c>
      <c r="CXY55">
        <f t="shared" ca="1" si="533"/>
        <v>6</v>
      </c>
      <c r="CXZ55">
        <f t="shared" ca="1" si="533"/>
        <v>6</v>
      </c>
      <c r="CYA55">
        <f t="shared" ca="1" si="533"/>
        <v>6</v>
      </c>
      <c r="CYB55">
        <f t="shared" ca="1" si="533"/>
        <v>6</v>
      </c>
      <c r="CYC55">
        <f t="shared" ca="1" si="533"/>
        <v>6</v>
      </c>
      <c r="CYD55">
        <f t="shared" ca="1" si="533"/>
        <v>6</v>
      </c>
      <c r="CYE55">
        <f t="shared" ca="1" si="533"/>
        <v>6</v>
      </c>
      <c r="CYF55">
        <f t="shared" ca="1" si="533"/>
        <v>6</v>
      </c>
      <c r="CYG55">
        <f t="shared" ca="1" si="533"/>
        <v>6</v>
      </c>
      <c r="CYH55">
        <f t="shared" ca="1" si="533"/>
        <v>6</v>
      </c>
      <c r="CYI55">
        <f t="shared" ca="1" si="533"/>
        <v>6</v>
      </c>
      <c r="CYJ55">
        <f t="shared" ca="1" si="533"/>
        <v>6</v>
      </c>
      <c r="CYK55">
        <f t="shared" ca="1" si="533"/>
        <v>6</v>
      </c>
      <c r="CYL55">
        <f t="shared" ca="1" si="533"/>
        <v>6</v>
      </c>
      <c r="CYM55">
        <f t="shared" ref="CYM55:DAX55" ca="1" si="534">$B55+IF(WRITETYPE=1,IF(CYM$7&lt;ClkActivationTime_ns,0,IF(MOD(ROUND((CYM$7-ClkActivationTime_ns),1),CLK_Period)&gt;=(CLK_Period/2),0,1)),0)</f>
        <v>6</v>
      </c>
      <c r="CYN55">
        <f t="shared" ca="1" si="534"/>
        <v>6</v>
      </c>
      <c r="CYO55">
        <f t="shared" ca="1" si="534"/>
        <v>6</v>
      </c>
      <c r="CYP55">
        <f t="shared" ca="1" si="534"/>
        <v>6</v>
      </c>
      <c r="CYQ55">
        <f t="shared" ca="1" si="534"/>
        <v>6</v>
      </c>
      <c r="CYR55">
        <f t="shared" ca="1" si="534"/>
        <v>6</v>
      </c>
      <c r="CYS55">
        <f t="shared" ca="1" si="534"/>
        <v>6</v>
      </c>
      <c r="CYT55">
        <f t="shared" ca="1" si="534"/>
        <v>6</v>
      </c>
      <c r="CYU55">
        <f t="shared" ca="1" si="534"/>
        <v>6</v>
      </c>
      <c r="CYV55">
        <f t="shared" ca="1" si="534"/>
        <v>6</v>
      </c>
      <c r="CYW55">
        <f t="shared" ca="1" si="534"/>
        <v>6</v>
      </c>
      <c r="CYX55">
        <f t="shared" ca="1" si="534"/>
        <v>6</v>
      </c>
      <c r="CYY55">
        <f t="shared" ca="1" si="534"/>
        <v>6</v>
      </c>
      <c r="CYZ55">
        <f t="shared" ca="1" si="534"/>
        <v>6</v>
      </c>
      <c r="CZA55">
        <f t="shared" ca="1" si="534"/>
        <v>6</v>
      </c>
      <c r="CZB55">
        <f t="shared" ca="1" si="534"/>
        <v>6</v>
      </c>
      <c r="CZC55">
        <f t="shared" ca="1" si="534"/>
        <v>6</v>
      </c>
      <c r="CZD55">
        <f t="shared" ca="1" si="534"/>
        <v>6</v>
      </c>
      <c r="CZE55">
        <f t="shared" ca="1" si="534"/>
        <v>6</v>
      </c>
      <c r="CZF55">
        <f t="shared" ca="1" si="534"/>
        <v>6</v>
      </c>
      <c r="CZG55">
        <f t="shared" ca="1" si="534"/>
        <v>6</v>
      </c>
      <c r="CZH55">
        <f t="shared" ca="1" si="534"/>
        <v>6</v>
      </c>
      <c r="CZI55">
        <f t="shared" ca="1" si="534"/>
        <v>6</v>
      </c>
      <c r="CZJ55">
        <f t="shared" ca="1" si="534"/>
        <v>6</v>
      </c>
      <c r="CZK55">
        <f t="shared" ca="1" si="534"/>
        <v>6</v>
      </c>
      <c r="CZL55">
        <f t="shared" ca="1" si="534"/>
        <v>6</v>
      </c>
      <c r="CZM55">
        <f t="shared" ca="1" si="534"/>
        <v>6</v>
      </c>
      <c r="CZN55">
        <f t="shared" ca="1" si="534"/>
        <v>6</v>
      </c>
      <c r="CZO55">
        <f t="shared" ca="1" si="534"/>
        <v>6</v>
      </c>
      <c r="CZP55">
        <f t="shared" ca="1" si="534"/>
        <v>6</v>
      </c>
      <c r="CZQ55">
        <f t="shared" ca="1" si="534"/>
        <v>6</v>
      </c>
      <c r="CZR55">
        <f t="shared" ca="1" si="534"/>
        <v>6</v>
      </c>
      <c r="CZS55">
        <f t="shared" ca="1" si="534"/>
        <v>6</v>
      </c>
      <c r="CZT55">
        <f t="shared" ca="1" si="534"/>
        <v>6</v>
      </c>
      <c r="CZU55">
        <f t="shared" ca="1" si="534"/>
        <v>6</v>
      </c>
      <c r="CZV55">
        <f t="shared" ca="1" si="534"/>
        <v>6</v>
      </c>
      <c r="CZW55">
        <f t="shared" ca="1" si="534"/>
        <v>6</v>
      </c>
      <c r="CZX55">
        <f t="shared" ca="1" si="534"/>
        <v>6</v>
      </c>
      <c r="CZY55">
        <f t="shared" ca="1" si="534"/>
        <v>6</v>
      </c>
      <c r="CZZ55">
        <f t="shared" ca="1" si="534"/>
        <v>6</v>
      </c>
      <c r="DAA55">
        <f t="shared" ca="1" si="534"/>
        <v>6</v>
      </c>
      <c r="DAB55">
        <f t="shared" ca="1" si="534"/>
        <v>6</v>
      </c>
      <c r="DAC55">
        <f t="shared" ca="1" si="534"/>
        <v>6</v>
      </c>
      <c r="DAD55">
        <f t="shared" ca="1" si="534"/>
        <v>6</v>
      </c>
      <c r="DAE55">
        <f t="shared" ca="1" si="534"/>
        <v>6</v>
      </c>
      <c r="DAF55">
        <f t="shared" ca="1" si="534"/>
        <v>6</v>
      </c>
      <c r="DAG55">
        <f t="shared" ca="1" si="534"/>
        <v>6</v>
      </c>
      <c r="DAH55">
        <f t="shared" ca="1" si="534"/>
        <v>6</v>
      </c>
      <c r="DAI55">
        <f t="shared" ca="1" si="534"/>
        <v>6</v>
      </c>
      <c r="DAJ55">
        <f t="shared" ca="1" si="534"/>
        <v>6</v>
      </c>
      <c r="DAK55">
        <f t="shared" ca="1" si="534"/>
        <v>6</v>
      </c>
      <c r="DAL55">
        <f t="shared" ca="1" si="534"/>
        <v>6</v>
      </c>
      <c r="DAM55">
        <f t="shared" ca="1" si="534"/>
        <v>6</v>
      </c>
      <c r="DAN55">
        <f t="shared" ca="1" si="534"/>
        <v>6</v>
      </c>
      <c r="DAO55">
        <f t="shared" ca="1" si="534"/>
        <v>6</v>
      </c>
      <c r="DAP55">
        <f t="shared" ca="1" si="534"/>
        <v>6</v>
      </c>
      <c r="DAQ55">
        <f t="shared" ca="1" si="534"/>
        <v>6</v>
      </c>
      <c r="DAR55">
        <f t="shared" ca="1" si="534"/>
        <v>6</v>
      </c>
      <c r="DAS55">
        <f t="shared" ca="1" si="534"/>
        <v>6</v>
      </c>
      <c r="DAT55">
        <f t="shared" ca="1" si="534"/>
        <v>6</v>
      </c>
      <c r="DAU55">
        <f t="shared" ca="1" si="534"/>
        <v>6</v>
      </c>
      <c r="DAV55">
        <f t="shared" ca="1" si="534"/>
        <v>6</v>
      </c>
      <c r="DAW55">
        <f t="shared" ca="1" si="534"/>
        <v>6</v>
      </c>
      <c r="DAX55">
        <f t="shared" ca="1" si="534"/>
        <v>6</v>
      </c>
      <c r="DAY55">
        <f t="shared" ref="DAY55:DDJ55" ca="1" si="535">$B55+IF(WRITETYPE=1,IF(DAY$7&lt;ClkActivationTime_ns,0,IF(MOD(ROUND((DAY$7-ClkActivationTime_ns),1),CLK_Period)&gt;=(CLK_Period/2),0,1)),0)</f>
        <v>6</v>
      </c>
      <c r="DAZ55">
        <f t="shared" ca="1" si="535"/>
        <v>6</v>
      </c>
      <c r="DBA55">
        <f t="shared" ca="1" si="535"/>
        <v>6</v>
      </c>
      <c r="DBB55">
        <f t="shared" ca="1" si="535"/>
        <v>6</v>
      </c>
      <c r="DBC55">
        <f t="shared" ca="1" si="535"/>
        <v>6</v>
      </c>
      <c r="DBD55">
        <f t="shared" ca="1" si="535"/>
        <v>6</v>
      </c>
      <c r="DBE55">
        <f t="shared" ca="1" si="535"/>
        <v>6</v>
      </c>
      <c r="DBF55">
        <f t="shared" ca="1" si="535"/>
        <v>6</v>
      </c>
      <c r="DBG55">
        <f t="shared" ca="1" si="535"/>
        <v>6</v>
      </c>
      <c r="DBH55">
        <f t="shared" ca="1" si="535"/>
        <v>6</v>
      </c>
      <c r="DBI55">
        <f t="shared" ca="1" si="535"/>
        <v>6</v>
      </c>
      <c r="DBJ55">
        <f t="shared" ca="1" si="535"/>
        <v>6</v>
      </c>
      <c r="DBK55">
        <f t="shared" ca="1" si="535"/>
        <v>6</v>
      </c>
      <c r="DBL55">
        <f t="shared" ca="1" si="535"/>
        <v>6</v>
      </c>
      <c r="DBM55">
        <f t="shared" ca="1" si="535"/>
        <v>6</v>
      </c>
      <c r="DBN55">
        <f t="shared" ca="1" si="535"/>
        <v>6</v>
      </c>
      <c r="DBO55">
        <f t="shared" ca="1" si="535"/>
        <v>6</v>
      </c>
      <c r="DBP55">
        <f t="shared" ca="1" si="535"/>
        <v>6</v>
      </c>
      <c r="DBQ55">
        <f t="shared" ca="1" si="535"/>
        <v>6</v>
      </c>
      <c r="DBR55">
        <f t="shared" ca="1" si="535"/>
        <v>6</v>
      </c>
      <c r="DBS55">
        <f t="shared" ca="1" si="535"/>
        <v>6</v>
      </c>
      <c r="DBT55">
        <f t="shared" ca="1" si="535"/>
        <v>6</v>
      </c>
      <c r="DBU55">
        <f t="shared" ca="1" si="535"/>
        <v>6</v>
      </c>
      <c r="DBV55">
        <f t="shared" ca="1" si="535"/>
        <v>6</v>
      </c>
      <c r="DBW55">
        <f t="shared" ca="1" si="535"/>
        <v>6</v>
      </c>
      <c r="DBX55">
        <f t="shared" ca="1" si="535"/>
        <v>6</v>
      </c>
      <c r="DBY55">
        <f t="shared" ca="1" si="535"/>
        <v>6</v>
      </c>
      <c r="DBZ55">
        <f t="shared" ca="1" si="535"/>
        <v>6</v>
      </c>
      <c r="DCA55">
        <f t="shared" ca="1" si="535"/>
        <v>6</v>
      </c>
      <c r="DCB55">
        <f t="shared" ca="1" si="535"/>
        <v>6</v>
      </c>
      <c r="DCC55">
        <f t="shared" ca="1" si="535"/>
        <v>6</v>
      </c>
      <c r="DCD55">
        <f t="shared" ca="1" si="535"/>
        <v>6</v>
      </c>
      <c r="DCE55">
        <f t="shared" ca="1" si="535"/>
        <v>6</v>
      </c>
      <c r="DCF55">
        <f t="shared" ca="1" si="535"/>
        <v>6</v>
      </c>
      <c r="DCG55">
        <f t="shared" ca="1" si="535"/>
        <v>6</v>
      </c>
      <c r="DCH55">
        <f t="shared" ca="1" si="535"/>
        <v>6</v>
      </c>
      <c r="DCI55">
        <f t="shared" ca="1" si="535"/>
        <v>6</v>
      </c>
      <c r="DCJ55">
        <f t="shared" ca="1" si="535"/>
        <v>6</v>
      </c>
      <c r="DCK55">
        <f t="shared" ca="1" si="535"/>
        <v>6</v>
      </c>
      <c r="DCL55">
        <f t="shared" ca="1" si="535"/>
        <v>6</v>
      </c>
      <c r="DCM55">
        <f t="shared" ca="1" si="535"/>
        <v>6</v>
      </c>
      <c r="DCN55">
        <f t="shared" ca="1" si="535"/>
        <v>6</v>
      </c>
      <c r="DCO55">
        <f t="shared" ca="1" si="535"/>
        <v>6</v>
      </c>
      <c r="DCP55">
        <f t="shared" ca="1" si="535"/>
        <v>6</v>
      </c>
      <c r="DCQ55">
        <f t="shared" ca="1" si="535"/>
        <v>6</v>
      </c>
      <c r="DCR55">
        <f t="shared" ca="1" si="535"/>
        <v>6</v>
      </c>
      <c r="DCS55">
        <f t="shared" ca="1" si="535"/>
        <v>6</v>
      </c>
      <c r="DCT55">
        <f t="shared" ca="1" si="535"/>
        <v>6</v>
      </c>
      <c r="DCU55">
        <f t="shared" ca="1" si="535"/>
        <v>6</v>
      </c>
      <c r="DCV55">
        <f t="shared" ca="1" si="535"/>
        <v>6</v>
      </c>
      <c r="DCW55">
        <f t="shared" ca="1" si="535"/>
        <v>6</v>
      </c>
      <c r="DCX55">
        <f t="shared" ca="1" si="535"/>
        <v>6</v>
      </c>
      <c r="DCY55">
        <f t="shared" ca="1" si="535"/>
        <v>6</v>
      </c>
      <c r="DCZ55">
        <f t="shared" ca="1" si="535"/>
        <v>6</v>
      </c>
      <c r="DDA55">
        <f t="shared" ca="1" si="535"/>
        <v>6</v>
      </c>
      <c r="DDB55">
        <f t="shared" ca="1" si="535"/>
        <v>6</v>
      </c>
      <c r="DDC55">
        <f t="shared" ca="1" si="535"/>
        <v>6</v>
      </c>
      <c r="DDD55">
        <f t="shared" ca="1" si="535"/>
        <v>6</v>
      </c>
      <c r="DDE55">
        <f t="shared" ca="1" si="535"/>
        <v>6</v>
      </c>
      <c r="DDF55">
        <f t="shared" ca="1" si="535"/>
        <v>6</v>
      </c>
      <c r="DDG55">
        <f t="shared" ca="1" si="535"/>
        <v>6</v>
      </c>
      <c r="DDH55">
        <f t="shared" ca="1" si="535"/>
        <v>6</v>
      </c>
      <c r="DDI55">
        <f t="shared" ca="1" si="535"/>
        <v>6</v>
      </c>
      <c r="DDJ55">
        <f t="shared" ca="1" si="535"/>
        <v>6</v>
      </c>
      <c r="DDK55">
        <f t="shared" ref="DDK55:DFV55" ca="1" si="536">$B55+IF(WRITETYPE=1,IF(DDK$7&lt;ClkActivationTime_ns,0,IF(MOD(ROUND((DDK$7-ClkActivationTime_ns),1),CLK_Period)&gt;=(CLK_Period/2),0,1)),0)</f>
        <v>6</v>
      </c>
      <c r="DDL55">
        <f t="shared" ca="1" si="536"/>
        <v>6</v>
      </c>
      <c r="DDM55">
        <f t="shared" ca="1" si="536"/>
        <v>6</v>
      </c>
      <c r="DDN55">
        <f t="shared" ca="1" si="536"/>
        <v>6</v>
      </c>
      <c r="DDO55">
        <f t="shared" ca="1" si="536"/>
        <v>6</v>
      </c>
      <c r="DDP55">
        <f t="shared" ca="1" si="536"/>
        <v>6</v>
      </c>
      <c r="DDQ55">
        <f t="shared" ca="1" si="536"/>
        <v>6</v>
      </c>
      <c r="DDR55">
        <f t="shared" ca="1" si="536"/>
        <v>6</v>
      </c>
      <c r="DDS55">
        <f t="shared" ca="1" si="536"/>
        <v>6</v>
      </c>
      <c r="DDT55">
        <f t="shared" ca="1" si="536"/>
        <v>6</v>
      </c>
      <c r="DDU55">
        <f t="shared" ca="1" si="536"/>
        <v>6</v>
      </c>
      <c r="DDV55">
        <f t="shared" ca="1" si="536"/>
        <v>6</v>
      </c>
      <c r="DDW55">
        <f t="shared" ca="1" si="536"/>
        <v>6</v>
      </c>
      <c r="DDX55">
        <f t="shared" ca="1" si="536"/>
        <v>6</v>
      </c>
      <c r="DDY55">
        <f t="shared" ca="1" si="536"/>
        <v>6</v>
      </c>
      <c r="DDZ55">
        <f t="shared" ca="1" si="536"/>
        <v>6</v>
      </c>
      <c r="DEA55">
        <f t="shared" ca="1" si="536"/>
        <v>6</v>
      </c>
      <c r="DEB55">
        <f t="shared" ca="1" si="536"/>
        <v>6</v>
      </c>
      <c r="DEC55">
        <f t="shared" ca="1" si="536"/>
        <v>6</v>
      </c>
      <c r="DED55">
        <f t="shared" ca="1" si="536"/>
        <v>6</v>
      </c>
      <c r="DEE55">
        <f t="shared" ca="1" si="536"/>
        <v>6</v>
      </c>
      <c r="DEF55">
        <f t="shared" ca="1" si="536"/>
        <v>6</v>
      </c>
      <c r="DEG55">
        <f t="shared" ca="1" si="536"/>
        <v>6</v>
      </c>
      <c r="DEH55">
        <f t="shared" ca="1" si="536"/>
        <v>6</v>
      </c>
      <c r="DEI55">
        <f t="shared" ca="1" si="536"/>
        <v>6</v>
      </c>
      <c r="DEJ55">
        <f t="shared" ca="1" si="536"/>
        <v>6</v>
      </c>
      <c r="DEK55">
        <f t="shared" ca="1" si="536"/>
        <v>6</v>
      </c>
      <c r="DEL55">
        <f t="shared" ca="1" si="536"/>
        <v>6</v>
      </c>
      <c r="DEM55">
        <f t="shared" ca="1" si="536"/>
        <v>6</v>
      </c>
      <c r="DEN55">
        <f t="shared" ca="1" si="536"/>
        <v>6</v>
      </c>
      <c r="DEO55">
        <f t="shared" ca="1" si="536"/>
        <v>6</v>
      </c>
      <c r="DEP55">
        <f t="shared" ca="1" si="536"/>
        <v>6</v>
      </c>
      <c r="DEQ55">
        <f t="shared" ca="1" si="536"/>
        <v>6</v>
      </c>
      <c r="DER55">
        <f t="shared" ca="1" si="536"/>
        <v>6</v>
      </c>
      <c r="DES55">
        <f t="shared" ca="1" si="536"/>
        <v>6</v>
      </c>
      <c r="DET55">
        <f t="shared" ca="1" si="536"/>
        <v>6</v>
      </c>
      <c r="DEU55">
        <f t="shared" ca="1" si="536"/>
        <v>6</v>
      </c>
      <c r="DEV55">
        <f t="shared" ca="1" si="536"/>
        <v>6</v>
      </c>
      <c r="DEW55">
        <f t="shared" ca="1" si="536"/>
        <v>6</v>
      </c>
      <c r="DEX55">
        <f t="shared" ca="1" si="536"/>
        <v>6</v>
      </c>
      <c r="DEY55">
        <f t="shared" ca="1" si="536"/>
        <v>6</v>
      </c>
      <c r="DEZ55">
        <f t="shared" ca="1" si="536"/>
        <v>6</v>
      </c>
      <c r="DFA55">
        <f t="shared" ca="1" si="536"/>
        <v>6</v>
      </c>
      <c r="DFB55">
        <f t="shared" ca="1" si="536"/>
        <v>6</v>
      </c>
      <c r="DFC55">
        <f t="shared" ca="1" si="536"/>
        <v>6</v>
      </c>
      <c r="DFD55">
        <f t="shared" ca="1" si="536"/>
        <v>6</v>
      </c>
      <c r="DFE55">
        <f t="shared" ca="1" si="536"/>
        <v>6</v>
      </c>
      <c r="DFF55">
        <f t="shared" ca="1" si="536"/>
        <v>6</v>
      </c>
      <c r="DFG55">
        <f t="shared" ca="1" si="536"/>
        <v>6</v>
      </c>
      <c r="DFH55">
        <f t="shared" ca="1" si="536"/>
        <v>6</v>
      </c>
      <c r="DFI55">
        <f t="shared" ca="1" si="536"/>
        <v>6</v>
      </c>
      <c r="DFJ55">
        <f t="shared" ca="1" si="536"/>
        <v>6</v>
      </c>
      <c r="DFK55">
        <f t="shared" ca="1" si="536"/>
        <v>6</v>
      </c>
      <c r="DFL55">
        <f t="shared" ca="1" si="536"/>
        <v>6</v>
      </c>
      <c r="DFM55">
        <f t="shared" ca="1" si="536"/>
        <v>6</v>
      </c>
      <c r="DFN55">
        <f t="shared" ca="1" si="536"/>
        <v>6</v>
      </c>
      <c r="DFO55">
        <f t="shared" ca="1" si="536"/>
        <v>6</v>
      </c>
      <c r="DFP55">
        <f t="shared" ca="1" si="536"/>
        <v>6</v>
      </c>
      <c r="DFQ55">
        <f t="shared" ca="1" si="536"/>
        <v>6</v>
      </c>
      <c r="DFR55">
        <f t="shared" ca="1" si="536"/>
        <v>6</v>
      </c>
      <c r="DFS55">
        <f t="shared" ca="1" si="536"/>
        <v>6</v>
      </c>
      <c r="DFT55">
        <f t="shared" ca="1" si="536"/>
        <v>6</v>
      </c>
      <c r="DFU55">
        <f t="shared" ca="1" si="536"/>
        <v>6</v>
      </c>
      <c r="DFV55">
        <f t="shared" ca="1" si="536"/>
        <v>6</v>
      </c>
      <c r="DFW55">
        <f t="shared" ref="DFW55:DIH55" ca="1" si="537">$B55+IF(WRITETYPE=1,IF(DFW$7&lt;ClkActivationTime_ns,0,IF(MOD(ROUND((DFW$7-ClkActivationTime_ns),1),CLK_Period)&gt;=(CLK_Period/2),0,1)),0)</f>
        <v>6</v>
      </c>
      <c r="DFX55">
        <f t="shared" ca="1" si="537"/>
        <v>6</v>
      </c>
      <c r="DFY55">
        <f t="shared" ca="1" si="537"/>
        <v>6</v>
      </c>
      <c r="DFZ55">
        <f t="shared" ca="1" si="537"/>
        <v>6</v>
      </c>
      <c r="DGA55">
        <f t="shared" ca="1" si="537"/>
        <v>6</v>
      </c>
      <c r="DGB55">
        <f t="shared" ca="1" si="537"/>
        <v>6</v>
      </c>
      <c r="DGC55">
        <f t="shared" ca="1" si="537"/>
        <v>6</v>
      </c>
      <c r="DGD55">
        <f t="shared" ca="1" si="537"/>
        <v>6</v>
      </c>
      <c r="DGE55">
        <f t="shared" ca="1" si="537"/>
        <v>6</v>
      </c>
      <c r="DGF55">
        <f t="shared" ca="1" si="537"/>
        <v>6</v>
      </c>
      <c r="DGG55">
        <f t="shared" ca="1" si="537"/>
        <v>6</v>
      </c>
      <c r="DGH55">
        <f t="shared" ca="1" si="537"/>
        <v>6</v>
      </c>
      <c r="DGI55">
        <f t="shared" ca="1" si="537"/>
        <v>6</v>
      </c>
      <c r="DGJ55">
        <f t="shared" ca="1" si="537"/>
        <v>6</v>
      </c>
      <c r="DGK55">
        <f t="shared" ca="1" si="537"/>
        <v>6</v>
      </c>
      <c r="DGL55">
        <f t="shared" ca="1" si="537"/>
        <v>6</v>
      </c>
      <c r="DGM55">
        <f t="shared" ca="1" si="537"/>
        <v>6</v>
      </c>
      <c r="DGN55">
        <f t="shared" ca="1" si="537"/>
        <v>6</v>
      </c>
      <c r="DGO55">
        <f t="shared" ca="1" si="537"/>
        <v>6</v>
      </c>
      <c r="DGP55">
        <f t="shared" ca="1" si="537"/>
        <v>6</v>
      </c>
      <c r="DGQ55">
        <f t="shared" ca="1" si="537"/>
        <v>6</v>
      </c>
      <c r="DGR55">
        <f t="shared" ca="1" si="537"/>
        <v>6</v>
      </c>
      <c r="DGS55">
        <f t="shared" ca="1" si="537"/>
        <v>6</v>
      </c>
      <c r="DGT55">
        <f t="shared" ca="1" si="537"/>
        <v>6</v>
      </c>
      <c r="DGU55">
        <f t="shared" ca="1" si="537"/>
        <v>6</v>
      </c>
      <c r="DGV55">
        <f t="shared" ca="1" si="537"/>
        <v>6</v>
      </c>
      <c r="DGW55">
        <f t="shared" ca="1" si="537"/>
        <v>6</v>
      </c>
      <c r="DGX55">
        <f t="shared" ca="1" si="537"/>
        <v>6</v>
      </c>
      <c r="DGY55">
        <f t="shared" ca="1" si="537"/>
        <v>6</v>
      </c>
      <c r="DGZ55">
        <f t="shared" ca="1" si="537"/>
        <v>6</v>
      </c>
      <c r="DHA55">
        <f t="shared" ca="1" si="537"/>
        <v>6</v>
      </c>
      <c r="DHB55">
        <f t="shared" ca="1" si="537"/>
        <v>6</v>
      </c>
      <c r="DHC55">
        <f t="shared" ca="1" si="537"/>
        <v>6</v>
      </c>
      <c r="DHD55">
        <f t="shared" ca="1" si="537"/>
        <v>6</v>
      </c>
      <c r="DHE55">
        <f t="shared" ca="1" si="537"/>
        <v>6</v>
      </c>
      <c r="DHF55">
        <f t="shared" ca="1" si="537"/>
        <v>6</v>
      </c>
      <c r="DHG55">
        <f t="shared" ca="1" si="537"/>
        <v>6</v>
      </c>
      <c r="DHH55">
        <f t="shared" ca="1" si="537"/>
        <v>6</v>
      </c>
      <c r="DHI55">
        <f t="shared" ca="1" si="537"/>
        <v>6</v>
      </c>
      <c r="DHJ55">
        <f t="shared" ca="1" si="537"/>
        <v>6</v>
      </c>
      <c r="DHK55">
        <f t="shared" ca="1" si="537"/>
        <v>6</v>
      </c>
      <c r="DHL55">
        <f t="shared" ca="1" si="537"/>
        <v>6</v>
      </c>
      <c r="DHM55">
        <f t="shared" ca="1" si="537"/>
        <v>6</v>
      </c>
      <c r="DHN55">
        <f t="shared" ca="1" si="537"/>
        <v>6</v>
      </c>
      <c r="DHO55">
        <f t="shared" ca="1" si="537"/>
        <v>6</v>
      </c>
      <c r="DHP55">
        <f t="shared" ca="1" si="537"/>
        <v>6</v>
      </c>
      <c r="DHQ55">
        <f t="shared" ca="1" si="537"/>
        <v>6</v>
      </c>
      <c r="DHR55">
        <f t="shared" ca="1" si="537"/>
        <v>6</v>
      </c>
      <c r="DHS55">
        <f t="shared" ca="1" si="537"/>
        <v>6</v>
      </c>
      <c r="DHT55">
        <f t="shared" ca="1" si="537"/>
        <v>6</v>
      </c>
      <c r="DHU55">
        <f t="shared" ca="1" si="537"/>
        <v>6</v>
      </c>
      <c r="DHV55">
        <f t="shared" ca="1" si="537"/>
        <v>6</v>
      </c>
      <c r="DHW55">
        <f t="shared" ca="1" si="537"/>
        <v>6</v>
      </c>
      <c r="DHX55">
        <f t="shared" ca="1" si="537"/>
        <v>6</v>
      </c>
      <c r="DHY55">
        <f t="shared" ca="1" si="537"/>
        <v>6</v>
      </c>
      <c r="DHZ55">
        <f t="shared" ca="1" si="537"/>
        <v>6</v>
      </c>
      <c r="DIA55">
        <f t="shared" ca="1" si="537"/>
        <v>6</v>
      </c>
      <c r="DIB55">
        <f t="shared" ca="1" si="537"/>
        <v>6</v>
      </c>
      <c r="DIC55">
        <f t="shared" ca="1" si="537"/>
        <v>6</v>
      </c>
      <c r="DID55">
        <f t="shared" ca="1" si="537"/>
        <v>6</v>
      </c>
      <c r="DIE55">
        <f t="shared" ca="1" si="537"/>
        <v>6</v>
      </c>
      <c r="DIF55">
        <f t="shared" ca="1" si="537"/>
        <v>6</v>
      </c>
      <c r="DIG55">
        <f t="shared" ca="1" si="537"/>
        <v>6</v>
      </c>
      <c r="DIH55">
        <f t="shared" ca="1" si="537"/>
        <v>6</v>
      </c>
      <c r="DII55">
        <f t="shared" ref="DII55:DKT55" ca="1" si="538">$B55+IF(WRITETYPE=1,IF(DII$7&lt;ClkActivationTime_ns,0,IF(MOD(ROUND((DII$7-ClkActivationTime_ns),1),CLK_Period)&gt;=(CLK_Period/2),0,1)),0)</f>
        <v>6</v>
      </c>
      <c r="DIJ55">
        <f t="shared" ca="1" si="538"/>
        <v>6</v>
      </c>
      <c r="DIK55">
        <f t="shared" ca="1" si="538"/>
        <v>6</v>
      </c>
      <c r="DIL55">
        <f t="shared" ca="1" si="538"/>
        <v>6</v>
      </c>
      <c r="DIM55">
        <f t="shared" ca="1" si="538"/>
        <v>6</v>
      </c>
      <c r="DIN55">
        <f t="shared" ca="1" si="538"/>
        <v>6</v>
      </c>
      <c r="DIO55">
        <f t="shared" ca="1" si="538"/>
        <v>6</v>
      </c>
      <c r="DIP55">
        <f t="shared" ca="1" si="538"/>
        <v>6</v>
      </c>
      <c r="DIQ55">
        <f t="shared" ca="1" si="538"/>
        <v>6</v>
      </c>
      <c r="DIR55">
        <f t="shared" ca="1" si="538"/>
        <v>6</v>
      </c>
      <c r="DIS55">
        <f t="shared" ca="1" si="538"/>
        <v>6</v>
      </c>
      <c r="DIT55">
        <f t="shared" ca="1" si="538"/>
        <v>6</v>
      </c>
      <c r="DIU55">
        <f t="shared" ca="1" si="538"/>
        <v>6</v>
      </c>
      <c r="DIV55">
        <f t="shared" ca="1" si="538"/>
        <v>6</v>
      </c>
      <c r="DIW55">
        <f t="shared" ca="1" si="538"/>
        <v>6</v>
      </c>
      <c r="DIX55">
        <f t="shared" ca="1" si="538"/>
        <v>6</v>
      </c>
      <c r="DIY55">
        <f t="shared" ca="1" si="538"/>
        <v>6</v>
      </c>
      <c r="DIZ55">
        <f t="shared" ca="1" si="538"/>
        <v>6</v>
      </c>
      <c r="DJA55">
        <f t="shared" ca="1" si="538"/>
        <v>6</v>
      </c>
      <c r="DJB55">
        <f t="shared" ca="1" si="538"/>
        <v>6</v>
      </c>
      <c r="DJC55">
        <f t="shared" ca="1" si="538"/>
        <v>6</v>
      </c>
      <c r="DJD55">
        <f t="shared" ca="1" si="538"/>
        <v>6</v>
      </c>
      <c r="DJE55">
        <f t="shared" ca="1" si="538"/>
        <v>6</v>
      </c>
      <c r="DJF55">
        <f t="shared" ca="1" si="538"/>
        <v>6</v>
      </c>
      <c r="DJG55">
        <f t="shared" ca="1" si="538"/>
        <v>6</v>
      </c>
      <c r="DJH55">
        <f t="shared" ca="1" si="538"/>
        <v>6</v>
      </c>
      <c r="DJI55">
        <f t="shared" ca="1" si="538"/>
        <v>6</v>
      </c>
      <c r="DJJ55">
        <f t="shared" ca="1" si="538"/>
        <v>6</v>
      </c>
      <c r="DJK55">
        <f t="shared" ca="1" si="538"/>
        <v>6</v>
      </c>
      <c r="DJL55">
        <f t="shared" ca="1" si="538"/>
        <v>6</v>
      </c>
      <c r="DJM55">
        <f t="shared" ca="1" si="538"/>
        <v>6</v>
      </c>
      <c r="DJN55">
        <f t="shared" ca="1" si="538"/>
        <v>6</v>
      </c>
      <c r="DJO55">
        <f t="shared" ca="1" si="538"/>
        <v>6</v>
      </c>
      <c r="DJP55">
        <f t="shared" ca="1" si="538"/>
        <v>6</v>
      </c>
      <c r="DJQ55">
        <f t="shared" ca="1" si="538"/>
        <v>6</v>
      </c>
      <c r="DJR55">
        <f t="shared" ca="1" si="538"/>
        <v>6</v>
      </c>
      <c r="DJS55">
        <f t="shared" ca="1" si="538"/>
        <v>6</v>
      </c>
      <c r="DJT55">
        <f t="shared" ca="1" si="538"/>
        <v>6</v>
      </c>
      <c r="DJU55">
        <f t="shared" ca="1" si="538"/>
        <v>6</v>
      </c>
      <c r="DJV55">
        <f t="shared" ca="1" si="538"/>
        <v>6</v>
      </c>
      <c r="DJW55">
        <f t="shared" ca="1" si="538"/>
        <v>6</v>
      </c>
      <c r="DJX55">
        <f t="shared" ca="1" si="538"/>
        <v>6</v>
      </c>
      <c r="DJY55">
        <f t="shared" ca="1" si="538"/>
        <v>6</v>
      </c>
      <c r="DJZ55">
        <f t="shared" ca="1" si="538"/>
        <v>6</v>
      </c>
      <c r="DKA55">
        <f t="shared" ca="1" si="538"/>
        <v>6</v>
      </c>
      <c r="DKB55">
        <f t="shared" ca="1" si="538"/>
        <v>6</v>
      </c>
      <c r="DKC55">
        <f t="shared" ca="1" si="538"/>
        <v>6</v>
      </c>
      <c r="DKD55">
        <f t="shared" ca="1" si="538"/>
        <v>6</v>
      </c>
      <c r="DKE55">
        <f t="shared" ca="1" si="538"/>
        <v>6</v>
      </c>
      <c r="DKF55">
        <f t="shared" ca="1" si="538"/>
        <v>6</v>
      </c>
      <c r="DKG55">
        <f t="shared" ca="1" si="538"/>
        <v>6</v>
      </c>
      <c r="DKH55">
        <f t="shared" ca="1" si="538"/>
        <v>6</v>
      </c>
      <c r="DKI55">
        <f t="shared" ca="1" si="538"/>
        <v>6</v>
      </c>
      <c r="DKJ55">
        <f t="shared" ca="1" si="538"/>
        <v>6</v>
      </c>
      <c r="DKK55">
        <f t="shared" ca="1" si="538"/>
        <v>6</v>
      </c>
      <c r="DKL55">
        <f t="shared" ca="1" si="538"/>
        <v>6</v>
      </c>
      <c r="DKM55">
        <f t="shared" ca="1" si="538"/>
        <v>6</v>
      </c>
      <c r="DKN55">
        <f t="shared" ca="1" si="538"/>
        <v>6</v>
      </c>
      <c r="DKO55">
        <f t="shared" ca="1" si="538"/>
        <v>6</v>
      </c>
      <c r="DKP55">
        <f t="shared" ca="1" si="538"/>
        <v>6</v>
      </c>
      <c r="DKQ55">
        <f t="shared" ca="1" si="538"/>
        <v>6</v>
      </c>
      <c r="DKR55">
        <f t="shared" ca="1" si="538"/>
        <v>6</v>
      </c>
      <c r="DKS55">
        <f t="shared" ca="1" si="538"/>
        <v>6</v>
      </c>
      <c r="DKT55">
        <f t="shared" ca="1" si="538"/>
        <v>6</v>
      </c>
      <c r="DKU55">
        <f t="shared" ref="DKU55:DNF55" ca="1" si="539">$B55+IF(WRITETYPE=1,IF(DKU$7&lt;ClkActivationTime_ns,0,IF(MOD(ROUND((DKU$7-ClkActivationTime_ns),1),CLK_Period)&gt;=(CLK_Period/2),0,1)),0)</f>
        <v>6</v>
      </c>
      <c r="DKV55">
        <f t="shared" ca="1" si="539"/>
        <v>6</v>
      </c>
      <c r="DKW55">
        <f t="shared" ca="1" si="539"/>
        <v>6</v>
      </c>
      <c r="DKX55">
        <f t="shared" ca="1" si="539"/>
        <v>6</v>
      </c>
      <c r="DKY55">
        <f t="shared" ca="1" si="539"/>
        <v>6</v>
      </c>
      <c r="DKZ55">
        <f t="shared" ca="1" si="539"/>
        <v>6</v>
      </c>
      <c r="DLA55">
        <f t="shared" ca="1" si="539"/>
        <v>6</v>
      </c>
      <c r="DLB55">
        <f t="shared" ca="1" si="539"/>
        <v>6</v>
      </c>
      <c r="DLC55">
        <f t="shared" ca="1" si="539"/>
        <v>6</v>
      </c>
      <c r="DLD55">
        <f t="shared" ca="1" si="539"/>
        <v>6</v>
      </c>
      <c r="DLE55">
        <f t="shared" ca="1" si="539"/>
        <v>6</v>
      </c>
      <c r="DLF55">
        <f t="shared" ca="1" si="539"/>
        <v>6</v>
      </c>
      <c r="DLG55">
        <f t="shared" ca="1" si="539"/>
        <v>6</v>
      </c>
      <c r="DLH55">
        <f t="shared" ca="1" si="539"/>
        <v>6</v>
      </c>
      <c r="DLI55">
        <f t="shared" ca="1" si="539"/>
        <v>6</v>
      </c>
      <c r="DLJ55">
        <f t="shared" ca="1" si="539"/>
        <v>6</v>
      </c>
      <c r="DLK55">
        <f t="shared" ca="1" si="539"/>
        <v>6</v>
      </c>
      <c r="DLL55">
        <f t="shared" ca="1" si="539"/>
        <v>6</v>
      </c>
      <c r="DLM55">
        <f t="shared" ca="1" si="539"/>
        <v>6</v>
      </c>
      <c r="DLN55">
        <f t="shared" ca="1" si="539"/>
        <v>6</v>
      </c>
      <c r="DLO55">
        <f t="shared" ca="1" si="539"/>
        <v>6</v>
      </c>
      <c r="DLP55">
        <f t="shared" ca="1" si="539"/>
        <v>6</v>
      </c>
      <c r="DLQ55">
        <f t="shared" ca="1" si="539"/>
        <v>6</v>
      </c>
      <c r="DLR55">
        <f t="shared" ca="1" si="539"/>
        <v>6</v>
      </c>
      <c r="DLS55">
        <f t="shared" ca="1" si="539"/>
        <v>6</v>
      </c>
      <c r="DLT55">
        <f t="shared" ca="1" si="539"/>
        <v>6</v>
      </c>
      <c r="DLU55">
        <f t="shared" ca="1" si="539"/>
        <v>6</v>
      </c>
      <c r="DLV55">
        <f t="shared" ca="1" si="539"/>
        <v>6</v>
      </c>
      <c r="DLW55">
        <f t="shared" ca="1" si="539"/>
        <v>6</v>
      </c>
      <c r="DLX55">
        <f t="shared" ca="1" si="539"/>
        <v>6</v>
      </c>
      <c r="DLY55">
        <f t="shared" ca="1" si="539"/>
        <v>6</v>
      </c>
      <c r="DLZ55">
        <f t="shared" ca="1" si="539"/>
        <v>6</v>
      </c>
      <c r="DMA55">
        <f t="shared" ca="1" si="539"/>
        <v>6</v>
      </c>
      <c r="DMB55">
        <f t="shared" ca="1" si="539"/>
        <v>6</v>
      </c>
      <c r="DMC55">
        <f t="shared" ca="1" si="539"/>
        <v>6</v>
      </c>
      <c r="DMD55">
        <f t="shared" ca="1" si="539"/>
        <v>6</v>
      </c>
      <c r="DME55">
        <f t="shared" ca="1" si="539"/>
        <v>6</v>
      </c>
      <c r="DMF55">
        <f t="shared" ca="1" si="539"/>
        <v>6</v>
      </c>
      <c r="DMG55">
        <f t="shared" ca="1" si="539"/>
        <v>6</v>
      </c>
      <c r="DMH55">
        <f t="shared" ca="1" si="539"/>
        <v>6</v>
      </c>
      <c r="DMI55">
        <f t="shared" ca="1" si="539"/>
        <v>6</v>
      </c>
      <c r="DMJ55">
        <f t="shared" ca="1" si="539"/>
        <v>6</v>
      </c>
      <c r="DMK55">
        <f t="shared" ca="1" si="539"/>
        <v>6</v>
      </c>
      <c r="DML55">
        <f t="shared" ca="1" si="539"/>
        <v>6</v>
      </c>
      <c r="DMM55">
        <f t="shared" ca="1" si="539"/>
        <v>6</v>
      </c>
      <c r="DMN55">
        <f t="shared" ca="1" si="539"/>
        <v>6</v>
      </c>
      <c r="DMO55">
        <f t="shared" ca="1" si="539"/>
        <v>6</v>
      </c>
      <c r="DMP55">
        <f t="shared" ca="1" si="539"/>
        <v>6</v>
      </c>
      <c r="DMQ55">
        <f t="shared" ca="1" si="539"/>
        <v>6</v>
      </c>
      <c r="DMR55">
        <f t="shared" ca="1" si="539"/>
        <v>6</v>
      </c>
      <c r="DMS55">
        <f t="shared" ca="1" si="539"/>
        <v>6</v>
      </c>
      <c r="DMT55">
        <f t="shared" ca="1" si="539"/>
        <v>6</v>
      </c>
      <c r="DMU55">
        <f t="shared" ca="1" si="539"/>
        <v>6</v>
      </c>
      <c r="DMV55">
        <f t="shared" ca="1" si="539"/>
        <v>6</v>
      </c>
      <c r="DMW55">
        <f t="shared" ca="1" si="539"/>
        <v>6</v>
      </c>
      <c r="DMX55">
        <f t="shared" ca="1" si="539"/>
        <v>6</v>
      </c>
      <c r="DMY55">
        <f t="shared" ca="1" si="539"/>
        <v>6</v>
      </c>
      <c r="DMZ55">
        <f t="shared" ca="1" si="539"/>
        <v>6</v>
      </c>
      <c r="DNA55">
        <f t="shared" ca="1" si="539"/>
        <v>6</v>
      </c>
      <c r="DNB55">
        <f t="shared" ca="1" si="539"/>
        <v>6</v>
      </c>
      <c r="DNC55">
        <f t="shared" ca="1" si="539"/>
        <v>6</v>
      </c>
      <c r="DND55">
        <f t="shared" ca="1" si="539"/>
        <v>6</v>
      </c>
      <c r="DNE55">
        <f t="shared" ca="1" si="539"/>
        <v>6</v>
      </c>
      <c r="DNF55">
        <f t="shared" ca="1" si="539"/>
        <v>6</v>
      </c>
      <c r="DNG55">
        <f t="shared" ref="DNG55:DOK55" ca="1" si="540">$B55+IF(WRITETYPE=1,IF(DNG$7&lt;ClkActivationTime_ns,0,IF(MOD(ROUND((DNG$7-ClkActivationTime_ns),1),CLK_Period)&gt;=(CLK_Period/2),0,1)),0)</f>
        <v>6</v>
      </c>
      <c r="DNH55">
        <f t="shared" ca="1" si="540"/>
        <v>6</v>
      </c>
      <c r="DNI55">
        <f t="shared" ca="1" si="540"/>
        <v>6</v>
      </c>
      <c r="DNJ55">
        <f t="shared" ca="1" si="540"/>
        <v>6</v>
      </c>
      <c r="DNK55">
        <f t="shared" ca="1" si="540"/>
        <v>6</v>
      </c>
      <c r="DNL55">
        <f t="shared" ca="1" si="540"/>
        <v>6</v>
      </c>
      <c r="DNM55">
        <f t="shared" ca="1" si="540"/>
        <v>6</v>
      </c>
      <c r="DNN55">
        <f t="shared" ca="1" si="540"/>
        <v>6</v>
      </c>
      <c r="DNO55">
        <f t="shared" ca="1" si="540"/>
        <v>6</v>
      </c>
      <c r="DNP55">
        <f t="shared" ca="1" si="540"/>
        <v>6</v>
      </c>
      <c r="DNQ55">
        <f t="shared" ca="1" si="540"/>
        <v>6</v>
      </c>
      <c r="DNR55">
        <f t="shared" ca="1" si="540"/>
        <v>6</v>
      </c>
      <c r="DNS55">
        <f t="shared" ca="1" si="540"/>
        <v>6</v>
      </c>
      <c r="DNT55">
        <f t="shared" ca="1" si="540"/>
        <v>6</v>
      </c>
      <c r="DNU55">
        <f t="shared" ca="1" si="540"/>
        <v>6</v>
      </c>
      <c r="DNV55">
        <f t="shared" ca="1" si="540"/>
        <v>6</v>
      </c>
      <c r="DNW55">
        <f t="shared" ca="1" si="540"/>
        <v>6</v>
      </c>
      <c r="DNX55">
        <f t="shared" ca="1" si="540"/>
        <v>6</v>
      </c>
      <c r="DNY55">
        <f t="shared" ca="1" si="540"/>
        <v>6</v>
      </c>
      <c r="DNZ55">
        <f t="shared" ca="1" si="540"/>
        <v>6</v>
      </c>
      <c r="DOA55">
        <f t="shared" ca="1" si="540"/>
        <v>6</v>
      </c>
      <c r="DOB55">
        <f t="shared" ca="1" si="540"/>
        <v>6</v>
      </c>
      <c r="DOC55">
        <f t="shared" ca="1" si="540"/>
        <v>6</v>
      </c>
      <c r="DOD55">
        <f t="shared" ca="1" si="540"/>
        <v>6</v>
      </c>
      <c r="DOE55">
        <f t="shared" ca="1" si="540"/>
        <v>6</v>
      </c>
      <c r="DOF55">
        <f t="shared" ca="1" si="540"/>
        <v>6</v>
      </c>
      <c r="DOG55">
        <f t="shared" ca="1" si="540"/>
        <v>6</v>
      </c>
      <c r="DOH55">
        <f t="shared" ca="1" si="540"/>
        <v>6</v>
      </c>
      <c r="DOI55">
        <f t="shared" ca="1" si="540"/>
        <v>6</v>
      </c>
      <c r="DOJ55">
        <f t="shared" ca="1" si="540"/>
        <v>6</v>
      </c>
      <c r="DOK55">
        <f t="shared" ca="1" si="540"/>
        <v>6</v>
      </c>
    </row>
    <row r="56" spans="1:16384">
      <c r="A56" t="s">
        <v>357</v>
      </c>
      <c r="B56">
        <v>4</v>
      </c>
      <c r="C56">
        <f t="shared" ref="C56:BN56" ca="1" si="541">$B56+IF(C$7&lt;CSn_high_before_low_ns,1,IF(C$7&lt;WR_CSn_offtime_ns,0,1))</f>
        <v>5</v>
      </c>
      <c r="D56">
        <f t="shared" ca="1" si="541"/>
        <v>4</v>
      </c>
      <c r="E56">
        <f t="shared" ca="1" si="541"/>
        <v>4</v>
      </c>
      <c r="F56">
        <f t="shared" ca="1" si="541"/>
        <v>4</v>
      </c>
      <c r="G56">
        <f t="shared" ca="1" si="541"/>
        <v>4</v>
      </c>
      <c r="H56">
        <f t="shared" ca="1" si="541"/>
        <v>4</v>
      </c>
      <c r="I56">
        <f t="shared" ca="1" si="541"/>
        <v>4</v>
      </c>
      <c r="J56">
        <f t="shared" ca="1" si="541"/>
        <v>4</v>
      </c>
      <c r="K56">
        <f t="shared" ca="1" si="541"/>
        <v>4</v>
      </c>
      <c r="L56">
        <f t="shared" ca="1" si="541"/>
        <v>4</v>
      </c>
      <c r="M56">
        <f t="shared" ca="1" si="541"/>
        <v>4</v>
      </c>
      <c r="N56">
        <f t="shared" ca="1" si="541"/>
        <v>4</v>
      </c>
      <c r="O56">
        <f t="shared" ca="1" si="541"/>
        <v>4</v>
      </c>
      <c r="P56">
        <f t="shared" ca="1" si="541"/>
        <v>4</v>
      </c>
      <c r="Q56">
        <f t="shared" ca="1" si="541"/>
        <v>4</v>
      </c>
      <c r="R56">
        <f t="shared" ca="1" si="541"/>
        <v>4</v>
      </c>
      <c r="S56">
        <f t="shared" ca="1" si="541"/>
        <v>4</v>
      </c>
      <c r="T56">
        <f t="shared" ca="1" si="541"/>
        <v>4</v>
      </c>
      <c r="U56">
        <f t="shared" ca="1" si="541"/>
        <v>4</v>
      </c>
      <c r="V56">
        <f t="shared" ca="1" si="541"/>
        <v>4</v>
      </c>
      <c r="W56">
        <f t="shared" ca="1" si="541"/>
        <v>4</v>
      </c>
      <c r="X56">
        <f t="shared" ca="1" si="541"/>
        <v>4</v>
      </c>
      <c r="Y56">
        <f t="shared" ca="1" si="541"/>
        <v>4</v>
      </c>
      <c r="Z56">
        <f t="shared" ca="1" si="541"/>
        <v>4</v>
      </c>
      <c r="AA56">
        <f t="shared" ca="1" si="541"/>
        <v>4</v>
      </c>
      <c r="AB56">
        <f t="shared" ca="1" si="541"/>
        <v>4</v>
      </c>
      <c r="AC56">
        <f t="shared" ca="1" si="541"/>
        <v>4</v>
      </c>
      <c r="AD56">
        <f t="shared" ca="1" si="541"/>
        <v>4</v>
      </c>
      <c r="AE56">
        <f t="shared" ca="1" si="541"/>
        <v>4</v>
      </c>
      <c r="AF56">
        <f t="shared" ca="1" si="541"/>
        <v>4</v>
      </c>
      <c r="AG56">
        <f t="shared" ca="1" si="541"/>
        <v>4</v>
      </c>
      <c r="AH56">
        <f t="shared" ca="1" si="541"/>
        <v>4</v>
      </c>
      <c r="AI56">
        <f t="shared" ca="1" si="541"/>
        <v>4</v>
      </c>
      <c r="AJ56">
        <f t="shared" ca="1" si="541"/>
        <v>4</v>
      </c>
      <c r="AK56">
        <f t="shared" ca="1" si="541"/>
        <v>4</v>
      </c>
      <c r="AL56">
        <f t="shared" ca="1" si="541"/>
        <v>4</v>
      </c>
      <c r="AM56">
        <f t="shared" ca="1" si="541"/>
        <v>4</v>
      </c>
      <c r="AN56">
        <f t="shared" ca="1" si="541"/>
        <v>4</v>
      </c>
      <c r="AO56">
        <f t="shared" ca="1" si="541"/>
        <v>4</v>
      </c>
      <c r="AP56">
        <f t="shared" ca="1" si="541"/>
        <v>4</v>
      </c>
      <c r="AQ56">
        <f t="shared" ca="1" si="541"/>
        <v>4</v>
      </c>
      <c r="AR56">
        <f t="shared" ca="1" si="541"/>
        <v>4</v>
      </c>
      <c r="AS56">
        <f t="shared" ca="1" si="541"/>
        <v>4</v>
      </c>
      <c r="AT56">
        <f t="shared" ca="1" si="541"/>
        <v>4</v>
      </c>
      <c r="AU56">
        <f t="shared" ca="1" si="541"/>
        <v>4</v>
      </c>
      <c r="AV56">
        <f t="shared" ca="1" si="541"/>
        <v>4</v>
      </c>
      <c r="AW56">
        <f t="shared" ca="1" si="541"/>
        <v>4</v>
      </c>
      <c r="AX56">
        <f t="shared" ca="1" si="541"/>
        <v>4</v>
      </c>
      <c r="AY56">
        <f t="shared" ca="1" si="541"/>
        <v>4</v>
      </c>
      <c r="AZ56">
        <f t="shared" ca="1" si="541"/>
        <v>4</v>
      </c>
      <c r="BA56">
        <f t="shared" ca="1" si="541"/>
        <v>4</v>
      </c>
      <c r="BB56">
        <f t="shared" ca="1" si="541"/>
        <v>4</v>
      </c>
      <c r="BC56">
        <f t="shared" ca="1" si="541"/>
        <v>4</v>
      </c>
      <c r="BD56">
        <f t="shared" ca="1" si="541"/>
        <v>4</v>
      </c>
      <c r="BE56">
        <f t="shared" ca="1" si="541"/>
        <v>4</v>
      </c>
      <c r="BF56">
        <f t="shared" ca="1" si="541"/>
        <v>4</v>
      </c>
      <c r="BG56">
        <f t="shared" ca="1" si="541"/>
        <v>4</v>
      </c>
      <c r="BH56">
        <f t="shared" ca="1" si="541"/>
        <v>4</v>
      </c>
      <c r="BI56">
        <f t="shared" ca="1" si="541"/>
        <v>4</v>
      </c>
      <c r="BJ56">
        <f t="shared" ca="1" si="541"/>
        <v>4</v>
      </c>
      <c r="BK56">
        <f t="shared" ca="1" si="541"/>
        <v>4</v>
      </c>
      <c r="BL56">
        <f t="shared" ca="1" si="541"/>
        <v>4</v>
      </c>
      <c r="BM56">
        <f t="shared" ca="1" si="541"/>
        <v>4</v>
      </c>
      <c r="BN56">
        <f t="shared" ca="1" si="541"/>
        <v>4</v>
      </c>
      <c r="BO56">
        <f t="shared" ref="BO56:DZ56" ca="1" si="542">$B56+IF(BO$7&lt;CSn_high_before_low_ns,1,IF(BO$7&lt;WR_CSn_offtime_ns,0,1))</f>
        <v>4</v>
      </c>
      <c r="BP56">
        <f t="shared" ca="1" si="542"/>
        <v>4</v>
      </c>
      <c r="BQ56">
        <f t="shared" ca="1" si="542"/>
        <v>4</v>
      </c>
      <c r="BR56">
        <f t="shared" ca="1" si="542"/>
        <v>4</v>
      </c>
      <c r="BS56">
        <f t="shared" ca="1" si="542"/>
        <v>4</v>
      </c>
      <c r="BT56">
        <f t="shared" ca="1" si="542"/>
        <v>4</v>
      </c>
      <c r="BU56">
        <f t="shared" ca="1" si="542"/>
        <v>4</v>
      </c>
      <c r="BV56">
        <f t="shared" ca="1" si="542"/>
        <v>4</v>
      </c>
      <c r="BW56">
        <f t="shared" ca="1" si="542"/>
        <v>4</v>
      </c>
      <c r="BX56">
        <f t="shared" ca="1" si="542"/>
        <v>4</v>
      </c>
      <c r="BY56">
        <f t="shared" ca="1" si="542"/>
        <v>4</v>
      </c>
      <c r="BZ56">
        <f t="shared" ca="1" si="542"/>
        <v>4</v>
      </c>
      <c r="CA56">
        <f t="shared" ca="1" si="542"/>
        <v>4</v>
      </c>
      <c r="CB56">
        <f t="shared" ca="1" si="542"/>
        <v>4</v>
      </c>
      <c r="CC56">
        <f t="shared" ca="1" si="542"/>
        <v>4</v>
      </c>
      <c r="CD56">
        <f t="shared" ca="1" si="542"/>
        <v>4</v>
      </c>
      <c r="CE56">
        <f t="shared" ca="1" si="542"/>
        <v>4</v>
      </c>
      <c r="CF56">
        <f t="shared" ca="1" si="542"/>
        <v>4</v>
      </c>
      <c r="CG56">
        <f t="shared" ca="1" si="542"/>
        <v>4</v>
      </c>
      <c r="CH56">
        <f t="shared" ca="1" si="542"/>
        <v>4</v>
      </c>
      <c r="CI56">
        <f t="shared" ca="1" si="542"/>
        <v>4</v>
      </c>
      <c r="CJ56">
        <f t="shared" ca="1" si="542"/>
        <v>4</v>
      </c>
      <c r="CK56">
        <f t="shared" ca="1" si="542"/>
        <v>4</v>
      </c>
      <c r="CL56">
        <f t="shared" ca="1" si="542"/>
        <v>4</v>
      </c>
      <c r="CM56">
        <f t="shared" ca="1" si="542"/>
        <v>4</v>
      </c>
      <c r="CN56">
        <f t="shared" ca="1" si="542"/>
        <v>4</v>
      </c>
      <c r="CO56">
        <f t="shared" ca="1" si="542"/>
        <v>4</v>
      </c>
      <c r="CP56">
        <f t="shared" ca="1" si="542"/>
        <v>4</v>
      </c>
      <c r="CQ56">
        <f t="shared" ca="1" si="542"/>
        <v>4</v>
      </c>
      <c r="CR56">
        <f t="shared" ca="1" si="542"/>
        <v>4</v>
      </c>
      <c r="CS56">
        <f t="shared" ca="1" si="542"/>
        <v>4</v>
      </c>
      <c r="CT56">
        <f t="shared" ca="1" si="542"/>
        <v>4</v>
      </c>
      <c r="CU56">
        <f t="shared" ca="1" si="542"/>
        <v>4</v>
      </c>
      <c r="CV56">
        <f t="shared" ca="1" si="542"/>
        <v>4</v>
      </c>
      <c r="CW56">
        <f t="shared" ca="1" si="542"/>
        <v>4</v>
      </c>
      <c r="CX56">
        <f t="shared" ca="1" si="542"/>
        <v>4</v>
      </c>
      <c r="CY56">
        <f t="shared" ca="1" si="542"/>
        <v>4</v>
      </c>
      <c r="CZ56">
        <f t="shared" ca="1" si="542"/>
        <v>4</v>
      </c>
      <c r="DA56">
        <f t="shared" ca="1" si="542"/>
        <v>4</v>
      </c>
      <c r="DB56">
        <f t="shared" ca="1" si="542"/>
        <v>4</v>
      </c>
      <c r="DC56">
        <f t="shared" ca="1" si="542"/>
        <v>4</v>
      </c>
      <c r="DD56">
        <f t="shared" ca="1" si="542"/>
        <v>4</v>
      </c>
      <c r="DE56">
        <f t="shared" ca="1" si="542"/>
        <v>4</v>
      </c>
      <c r="DF56">
        <f t="shared" ca="1" si="542"/>
        <v>4</v>
      </c>
      <c r="DG56">
        <f t="shared" ca="1" si="542"/>
        <v>4</v>
      </c>
      <c r="DH56">
        <f t="shared" ca="1" si="542"/>
        <v>4</v>
      </c>
      <c r="DI56">
        <f t="shared" ca="1" si="542"/>
        <v>4</v>
      </c>
      <c r="DJ56">
        <f t="shared" ca="1" si="542"/>
        <v>4</v>
      </c>
      <c r="DK56">
        <f t="shared" ca="1" si="542"/>
        <v>4</v>
      </c>
      <c r="DL56">
        <f t="shared" ca="1" si="542"/>
        <v>4</v>
      </c>
      <c r="DM56">
        <f t="shared" ca="1" si="542"/>
        <v>4</v>
      </c>
      <c r="DN56">
        <f t="shared" ca="1" si="542"/>
        <v>4</v>
      </c>
      <c r="DO56">
        <f t="shared" ca="1" si="542"/>
        <v>4</v>
      </c>
      <c r="DP56">
        <f t="shared" ca="1" si="542"/>
        <v>4</v>
      </c>
      <c r="DQ56">
        <f t="shared" ca="1" si="542"/>
        <v>4</v>
      </c>
      <c r="DR56">
        <f t="shared" ca="1" si="542"/>
        <v>4</v>
      </c>
      <c r="DS56">
        <f t="shared" ca="1" si="542"/>
        <v>4</v>
      </c>
      <c r="DT56">
        <f t="shared" ca="1" si="542"/>
        <v>4</v>
      </c>
      <c r="DU56">
        <f t="shared" ca="1" si="542"/>
        <v>4</v>
      </c>
      <c r="DV56">
        <f t="shared" ca="1" si="542"/>
        <v>4</v>
      </c>
      <c r="DW56">
        <f t="shared" ca="1" si="542"/>
        <v>4</v>
      </c>
      <c r="DX56">
        <f t="shared" ca="1" si="542"/>
        <v>4</v>
      </c>
      <c r="DY56">
        <f t="shared" ca="1" si="542"/>
        <v>4</v>
      </c>
      <c r="DZ56">
        <f t="shared" ca="1" si="542"/>
        <v>4</v>
      </c>
      <c r="EA56">
        <f t="shared" ref="EA56:GL56" ca="1" si="543">$B56+IF(EA$7&lt;CSn_high_before_low_ns,1,IF(EA$7&lt;WR_CSn_offtime_ns,0,1))</f>
        <v>4</v>
      </c>
      <c r="EB56">
        <f t="shared" ca="1" si="543"/>
        <v>4</v>
      </c>
      <c r="EC56">
        <f t="shared" ca="1" si="543"/>
        <v>4</v>
      </c>
      <c r="ED56">
        <f t="shared" ca="1" si="543"/>
        <v>4</v>
      </c>
      <c r="EE56">
        <f t="shared" ca="1" si="543"/>
        <v>4</v>
      </c>
      <c r="EF56">
        <f t="shared" ca="1" si="543"/>
        <v>4</v>
      </c>
      <c r="EG56">
        <f t="shared" ca="1" si="543"/>
        <v>4</v>
      </c>
      <c r="EH56">
        <f t="shared" ca="1" si="543"/>
        <v>4</v>
      </c>
      <c r="EI56">
        <f t="shared" ca="1" si="543"/>
        <v>4</v>
      </c>
      <c r="EJ56">
        <f t="shared" ca="1" si="543"/>
        <v>4</v>
      </c>
      <c r="EK56">
        <f t="shared" ca="1" si="543"/>
        <v>4</v>
      </c>
      <c r="EL56">
        <f t="shared" ca="1" si="543"/>
        <v>4</v>
      </c>
      <c r="EM56">
        <f t="shared" ca="1" si="543"/>
        <v>4</v>
      </c>
      <c r="EN56">
        <f t="shared" ca="1" si="543"/>
        <v>4</v>
      </c>
      <c r="EO56">
        <f t="shared" ca="1" si="543"/>
        <v>4</v>
      </c>
      <c r="EP56">
        <f t="shared" ca="1" si="543"/>
        <v>4</v>
      </c>
      <c r="EQ56">
        <f t="shared" ca="1" si="543"/>
        <v>4</v>
      </c>
      <c r="ER56">
        <f t="shared" ca="1" si="543"/>
        <v>4</v>
      </c>
      <c r="ES56">
        <f t="shared" ca="1" si="543"/>
        <v>4</v>
      </c>
      <c r="ET56">
        <f t="shared" ca="1" si="543"/>
        <v>4</v>
      </c>
      <c r="EU56">
        <f t="shared" ca="1" si="543"/>
        <v>4</v>
      </c>
      <c r="EV56">
        <f t="shared" ca="1" si="543"/>
        <v>4</v>
      </c>
      <c r="EW56">
        <f t="shared" ca="1" si="543"/>
        <v>4</v>
      </c>
      <c r="EX56">
        <f t="shared" ca="1" si="543"/>
        <v>4</v>
      </c>
      <c r="EY56">
        <f t="shared" ca="1" si="543"/>
        <v>4</v>
      </c>
      <c r="EZ56">
        <f t="shared" ca="1" si="543"/>
        <v>4</v>
      </c>
      <c r="FA56">
        <f t="shared" ca="1" si="543"/>
        <v>4</v>
      </c>
      <c r="FB56">
        <f t="shared" ca="1" si="543"/>
        <v>4</v>
      </c>
      <c r="FC56">
        <f t="shared" ca="1" si="543"/>
        <v>4</v>
      </c>
      <c r="FD56">
        <f t="shared" ca="1" si="543"/>
        <v>4</v>
      </c>
      <c r="FE56">
        <f t="shared" ca="1" si="543"/>
        <v>4</v>
      </c>
      <c r="FF56">
        <f t="shared" ca="1" si="543"/>
        <v>4</v>
      </c>
      <c r="FG56">
        <f t="shared" ca="1" si="543"/>
        <v>4</v>
      </c>
      <c r="FH56">
        <f t="shared" ca="1" si="543"/>
        <v>4</v>
      </c>
      <c r="FI56">
        <f t="shared" ca="1" si="543"/>
        <v>4</v>
      </c>
      <c r="FJ56">
        <f t="shared" ca="1" si="543"/>
        <v>4</v>
      </c>
      <c r="FK56">
        <f t="shared" ca="1" si="543"/>
        <v>4</v>
      </c>
      <c r="FL56">
        <f t="shared" ca="1" si="543"/>
        <v>4</v>
      </c>
      <c r="FM56">
        <f t="shared" ca="1" si="543"/>
        <v>4</v>
      </c>
      <c r="FN56">
        <f t="shared" ca="1" si="543"/>
        <v>4</v>
      </c>
      <c r="FO56">
        <f t="shared" ca="1" si="543"/>
        <v>4</v>
      </c>
      <c r="FP56">
        <f t="shared" ca="1" si="543"/>
        <v>4</v>
      </c>
      <c r="FQ56">
        <f t="shared" ca="1" si="543"/>
        <v>4</v>
      </c>
      <c r="FR56">
        <f t="shared" ca="1" si="543"/>
        <v>4</v>
      </c>
      <c r="FS56">
        <f t="shared" ca="1" si="543"/>
        <v>4</v>
      </c>
      <c r="FT56">
        <f t="shared" ca="1" si="543"/>
        <v>4</v>
      </c>
      <c r="FU56">
        <f t="shared" ca="1" si="543"/>
        <v>4</v>
      </c>
      <c r="FV56">
        <f t="shared" ca="1" si="543"/>
        <v>4</v>
      </c>
      <c r="FW56">
        <f t="shared" ca="1" si="543"/>
        <v>4</v>
      </c>
      <c r="FX56">
        <f t="shared" ca="1" si="543"/>
        <v>4</v>
      </c>
      <c r="FY56">
        <f t="shared" ca="1" si="543"/>
        <v>4</v>
      </c>
      <c r="FZ56">
        <f t="shared" ca="1" si="543"/>
        <v>4</v>
      </c>
      <c r="GA56">
        <f t="shared" ca="1" si="543"/>
        <v>4</v>
      </c>
      <c r="GB56">
        <f t="shared" ca="1" si="543"/>
        <v>4</v>
      </c>
      <c r="GC56">
        <f t="shared" ca="1" si="543"/>
        <v>4</v>
      </c>
      <c r="GD56">
        <f t="shared" ca="1" si="543"/>
        <v>4</v>
      </c>
      <c r="GE56">
        <f t="shared" ca="1" si="543"/>
        <v>4</v>
      </c>
      <c r="GF56">
        <f t="shared" ca="1" si="543"/>
        <v>4</v>
      </c>
      <c r="GG56">
        <f t="shared" ca="1" si="543"/>
        <v>4</v>
      </c>
      <c r="GH56">
        <f t="shared" ca="1" si="543"/>
        <v>4</v>
      </c>
      <c r="GI56">
        <f t="shared" ca="1" si="543"/>
        <v>4</v>
      </c>
      <c r="GJ56">
        <f t="shared" ca="1" si="543"/>
        <v>4</v>
      </c>
      <c r="GK56">
        <f t="shared" ca="1" si="543"/>
        <v>4</v>
      </c>
      <c r="GL56">
        <f t="shared" ca="1" si="543"/>
        <v>4</v>
      </c>
      <c r="GM56">
        <f t="shared" ref="GM56:IX56" ca="1" si="544">$B56+IF(GM$7&lt;CSn_high_before_low_ns,1,IF(GM$7&lt;WR_CSn_offtime_ns,0,1))</f>
        <v>4</v>
      </c>
      <c r="GN56">
        <f t="shared" ca="1" si="544"/>
        <v>4</v>
      </c>
      <c r="GO56">
        <f t="shared" ca="1" si="544"/>
        <v>4</v>
      </c>
      <c r="GP56">
        <f t="shared" ca="1" si="544"/>
        <v>4</v>
      </c>
      <c r="GQ56">
        <f t="shared" ca="1" si="544"/>
        <v>4</v>
      </c>
      <c r="GR56">
        <f t="shared" ca="1" si="544"/>
        <v>4</v>
      </c>
      <c r="GS56">
        <f t="shared" ca="1" si="544"/>
        <v>4</v>
      </c>
      <c r="GT56">
        <f t="shared" ca="1" si="544"/>
        <v>4</v>
      </c>
      <c r="GU56">
        <f t="shared" ca="1" si="544"/>
        <v>4</v>
      </c>
      <c r="GV56">
        <f t="shared" ca="1" si="544"/>
        <v>4</v>
      </c>
      <c r="GW56">
        <f t="shared" ca="1" si="544"/>
        <v>4</v>
      </c>
      <c r="GX56">
        <f t="shared" ca="1" si="544"/>
        <v>4</v>
      </c>
      <c r="GY56">
        <f t="shared" ca="1" si="544"/>
        <v>4</v>
      </c>
      <c r="GZ56">
        <f t="shared" ca="1" si="544"/>
        <v>4</v>
      </c>
      <c r="HA56">
        <f t="shared" ca="1" si="544"/>
        <v>4</v>
      </c>
      <c r="HB56">
        <f t="shared" ca="1" si="544"/>
        <v>4</v>
      </c>
      <c r="HC56">
        <f t="shared" ca="1" si="544"/>
        <v>4</v>
      </c>
      <c r="HD56">
        <f t="shared" ca="1" si="544"/>
        <v>4</v>
      </c>
      <c r="HE56">
        <f t="shared" ca="1" si="544"/>
        <v>4</v>
      </c>
      <c r="HF56">
        <f t="shared" ca="1" si="544"/>
        <v>4</v>
      </c>
      <c r="HG56">
        <f t="shared" ca="1" si="544"/>
        <v>4</v>
      </c>
      <c r="HH56">
        <f t="shared" ca="1" si="544"/>
        <v>4</v>
      </c>
      <c r="HI56">
        <f t="shared" ca="1" si="544"/>
        <v>4</v>
      </c>
      <c r="HJ56">
        <f t="shared" ca="1" si="544"/>
        <v>4</v>
      </c>
      <c r="HK56">
        <f t="shared" ca="1" si="544"/>
        <v>4</v>
      </c>
      <c r="HL56">
        <f t="shared" ca="1" si="544"/>
        <v>4</v>
      </c>
      <c r="HM56">
        <f t="shared" ca="1" si="544"/>
        <v>4</v>
      </c>
      <c r="HN56">
        <f t="shared" ca="1" si="544"/>
        <v>4</v>
      </c>
      <c r="HO56">
        <f t="shared" ca="1" si="544"/>
        <v>4</v>
      </c>
      <c r="HP56">
        <f t="shared" ca="1" si="544"/>
        <v>4</v>
      </c>
      <c r="HQ56">
        <f t="shared" ca="1" si="544"/>
        <v>4</v>
      </c>
      <c r="HR56">
        <f t="shared" ca="1" si="544"/>
        <v>4</v>
      </c>
      <c r="HS56">
        <f t="shared" ca="1" si="544"/>
        <v>4</v>
      </c>
      <c r="HT56">
        <f t="shared" ca="1" si="544"/>
        <v>4</v>
      </c>
      <c r="HU56">
        <f t="shared" ca="1" si="544"/>
        <v>4</v>
      </c>
      <c r="HV56">
        <f t="shared" ca="1" si="544"/>
        <v>4</v>
      </c>
      <c r="HW56">
        <f t="shared" ca="1" si="544"/>
        <v>4</v>
      </c>
      <c r="HX56">
        <f t="shared" ca="1" si="544"/>
        <v>4</v>
      </c>
      <c r="HY56">
        <f t="shared" ca="1" si="544"/>
        <v>4</v>
      </c>
      <c r="HZ56">
        <f t="shared" ca="1" si="544"/>
        <v>4</v>
      </c>
      <c r="IA56">
        <f t="shared" ca="1" si="544"/>
        <v>4</v>
      </c>
      <c r="IB56">
        <f t="shared" ca="1" si="544"/>
        <v>4</v>
      </c>
      <c r="IC56">
        <f t="shared" ca="1" si="544"/>
        <v>4</v>
      </c>
      <c r="ID56">
        <f t="shared" ca="1" si="544"/>
        <v>4</v>
      </c>
      <c r="IE56">
        <f t="shared" ca="1" si="544"/>
        <v>4</v>
      </c>
      <c r="IF56">
        <f t="shared" ca="1" si="544"/>
        <v>4</v>
      </c>
      <c r="IG56">
        <f t="shared" ca="1" si="544"/>
        <v>4</v>
      </c>
      <c r="IH56">
        <f t="shared" ca="1" si="544"/>
        <v>4</v>
      </c>
      <c r="II56">
        <f t="shared" ca="1" si="544"/>
        <v>4</v>
      </c>
      <c r="IJ56">
        <f t="shared" ca="1" si="544"/>
        <v>4</v>
      </c>
      <c r="IK56">
        <f t="shared" ca="1" si="544"/>
        <v>4</v>
      </c>
      <c r="IL56">
        <f t="shared" ca="1" si="544"/>
        <v>4</v>
      </c>
      <c r="IM56">
        <f t="shared" ca="1" si="544"/>
        <v>4</v>
      </c>
      <c r="IN56">
        <f t="shared" ca="1" si="544"/>
        <v>4</v>
      </c>
      <c r="IO56">
        <f t="shared" ca="1" si="544"/>
        <v>4</v>
      </c>
      <c r="IP56">
        <f t="shared" ca="1" si="544"/>
        <v>4</v>
      </c>
      <c r="IQ56">
        <f t="shared" ca="1" si="544"/>
        <v>4</v>
      </c>
      <c r="IR56">
        <f t="shared" ca="1" si="544"/>
        <v>4</v>
      </c>
      <c r="IS56">
        <f t="shared" ca="1" si="544"/>
        <v>4</v>
      </c>
      <c r="IT56">
        <f t="shared" ca="1" si="544"/>
        <v>4</v>
      </c>
      <c r="IU56">
        <f t="shared" ca="1" si="544"/>
        <v>4</v>
      </c>
      <c r="IV56">
        <f t="shared" ca="1" si="544"/>
        <v>4</v>
      </c>
      <c r="IW56">
        <f t="shared" ca="1" si="544"/>
        <v>4</v>
      </c>
      <c r="IX56">
        <f t="shared" ca="1" si="544"/>
        <v>4</v>
      </c>
      <c r="IY56">
        <f t="shared" ref="IY56:LJ56" ca="1" si="545">$B56+IF(IY$7&lt;CSn_high_before_low_ns,1,IF(IY$7&lt;WR_CSn_offtime_ns,0,1))</f>
        <v>4</v>
      </c>
      <c r="IZ56">
        <f t="shared" ca="1" si="545"/>
        <v>4</v>
      </c>
      <c r="JA56">
        <f t="shared" ca="1" si="545"/>
        <v>4</v>
      </c>
      <c r="JB56">
        <f t="shared" ca="1" si="545"/>
        <v>4</v>
      </c>
      <c r="JC56">
        <f t="shared" ca="1" si="545"/>
        <v>4</v>
      </c>
      <c r="JD56">
        <f t="shared" ca="1" si="545"/>
        <v>4</v>
      </c>
      <c r="JE56">
        <f t="shared" ca="1" si="545"/>
        <v>4</v>
      </c>
      <c r="JF56">
        <f t="shared" ca="1" si="545"/>
        <v>4</v>
      </c>
      <c r="JG56">
        <f t="shared" ca="1" si="545"/>
        <v>4</v>
      </c>
      <c r="JH56">
        <f t="shared" ca="1" si="545"/>
        <v>4</v>
      </c>
      <c r="JI56">
        <f t="shared" ca="1" si="545"/>
        <v>4</v>
      </c>
      <c r="JJ56">
        <f t="shared" ca="1" si="545"/>
        <v>4</v>
      </c>
      <c r="JK56">
        <f t="shared" ca="1" si="545"/>
        <v>4</v>
      </c>
      <c r="JL56">
        <f t="shared" ca="1" si="545"/>
        <v>4</v>
      </c>
      <c r="JM56">
        <f t="shared" ca="1" si="545"/>
        <v>4</v>
      </c>
      <c r="JN56">
        <f t="shared" ca="1" si="545"/>
        <v>4</v>
      </c>
      <c r="JO56">
        <f t="shared" ca="1" si="545"/>
        <v>4</v>
      </c>
      <c r="JP56">
        <f t="shared" ca="1" si="545"/>
        <v>4</v>
      </c>
      <c r="JQ56">
        <f t="shared" ca="1" si="545"/>
        <v>4</v>
      </c>
      <c r="JR56">
        <f t="shared" ca="1" si="545"/>
        <v>4</v>
      </c>
      <c r="JS56">
        <f t="shared" ca="1" si="545"/>
        <v>4</v>
      </c>
      <c r="JT56">
        <f t="shared" ca="1" si="545"/>
        <v>4</v>
      </c>
      <c r="JU56">
        <f t="shared" ca="1" si="545"/>
        <v>4</v>
      </c>
      <c r="JV56">
        <f t="shared" ca="1" si="545"/>
        <v>4</v>
      </c>
      <c r="JW56">
        <f t="shared" ca="1" si="545"/>
        <v>4</v>
      </c>
      <c r="JX56">
        <f t="shared" ca="1" si="545"/>
        <v>4</v>
      </c>
      <c r="JY56">
        <f t="shared" ca="1" si="545"/>
        <v>4</v>
      </c>
      <c r="JZ56">
        <f t="shared" ca="1" si="545"/>
        <v>4</v>
      </c>
      <c r="KA56">
        <f t="shared" ca="1" si="545"/>
        <v>4</v>
      </c>
      <c r="KB56">
        <f t="shared" ca="1" si="545"/>
        <v>4</v>
      </c>
      <c r="KC56">
        <f t="shared" ca="1" si="545"/>
        <v>4</v>
      </c>
      <c r="KD56">
        <f t="shared" ca="1" si="545"/>
        <v>4</v>
      </c>
      <c r="KE56">
        <f t="shared" ca="1" si="545"/>
        <v>4</v>
      </c>
      <c r="KF56">
        <f t="shared" ca="1" si="545"/>
        <v>4</v>
      </c>
      <c r="KG56">
        <f t="shared" ca="1" si="545"/>
        <v>4</v>
      </c>
      <c r="KH56">
        <f t="shared" ca="1" si="545"/>
        <v>4</v>
      </c>
      <c r="KI56">
        <f t="shared" ca="1" si="545"/>
        <v>4</v>
      </c>
      <c r="KJ56">
        <f t="shared" ca="1" si="545"/>
        <v>4</v>
      </c>
      <c r="KK56">
        <f t="shared" ca="1" si="545"/>
        <v>4</v>
      </c>
      <c r="KL56">
        <f t="shared" ca="1" si="545"/>
        <v>4</v>
      </c>
      <c r="KM56">
        <f t="shared" ca="1" si="545"/>
        <v>4</v>
      </c>
      <c r="KN56">
        <f t="shared" ca="1" si="545"/>
        <v>4</v>
      </c>
      <c r="KO56">
        <f t="shared" ca="1" si="545"/>
        <v>4</v>
      </c>
      <c r="KP56">
        <f t="shared" ca="1" si="545"/>
        <v>4</v>
      </c>
      <c r="KQ56">
        <f t="shared" ca="1" si="545"/>
        <v>4</v>
      </c>
      <c r="KR56">
        <f t="shared" ca="1" si="545"/>
        <v>4</v>
      </c>
      <c r="KS56">
        <f t="shared" ca="1" si="545"/>
        <v>4</v>
      </c>
      <c r="KT56">
        <f t="shared" ca="1" si="545"/>
        <v>4</v>
      </c>
      <c r="KU56">
        <f t="shared" ca="1" si="545"/>
        <v>4</v>
      </c>
      <c r="KV56">
        <f t="shared" ca="1" si="545"/>
        <v>4</v>
      </c>
      <c r="KW56">
        <f t="shared" ca="1" si="545"/>
        <v>4</v>
      </c>
      <c r="KX56">
        <f t="shared" ca="1" si="545"/>
        <v>4</v>
      </c>
      <c r="KY56">
        <f t="shared" ca="1" si="545"/>
        <v>4</v>
      </c>
      <c r="KZ56">
        <f t="shared" ca="1" si="545"/>
        <v>4</v>
      </c>
      <c r="LA56">
        <f t="shared" ca="1" si="545"/>
        <v>4</v>
      </c>
      <c r="LB56">
        <f t="shared" ca="1" si="545"/>
        <v>4</v>
      </c>
      <c r="LC56">
        <f t="shared" ca="1" si="545"/>
        <v>4</v>
      </c>
      <c r="LD56">
        <f t="shared" ca="1" si="545"/>
        <v>4</v>
      </c>
      <c r="LE56">
        <f t="shared" ca="1" si="545"/>
        <v>4</v>
      </c>
      <c r="LF56">
        <f t="shared" ca="1" si="545"/>
        <v>4</v>
      </c>
      <c r="LG56">
        <f t="shared" ca="1" si="545"/>
        <v>4</v>
      </c>
      <c r="LH56">
        <f t="shared" ca="1" si="545"/>
        <v>4</v>
      </c>
      <c r="LI56">
        <f t="shared" ca="1" si="545"/>
        <v>4</v>
      </c>
      <c r="LJ56">
        <f t="shared" ca="1" si="545"/>
        <v>4</v>
      </c>
      <c r="LK56">
        <f t="shared" ref="LK56:NV56" ca="1" si="546">$B56+IF(LK$7&lt;CSn_high_before_low_ns,1,IF(LK$7&lt;WR_CSn_offtime_ns,0,1))</f>
        <v>4</v>
      </c>
      <c r="LL56">
        <f t="shared" ca="1" si="546"/>
        <v>4</v>
      </c>
      <c r="LM56">
        <f t="shared" ca="1" si="546"/>
        <v>4</v>
      </c>
      <c r="LN56">
        <f t="shared" ca="1" si="546"/>
        <v>4</v>
      </c>
      <c r="LO56">
        <f t="shared" ca="1" si="546"/>
        <v>4</v>
      </c>
      <c r="LP56">
        <f t="shared" ca="1" si="546"/>
        <v>4</v>
      </c>
      <c r="LQ56">
        <f t="shared" ca="1" si="546"/>
        <v>4</v>
      </c>
      <c r="LR56">
        <f t="shared" ca="1" si="546"/>
        <v>4</v>
      </c>
      <c r="LS56">
        <f t="shared" ca="1" si="546"/>
        <v>4</v>
      </c>
      <c r="LT56">
        <f t="shared" ca="1" si="546"/>
        <v>4</v>
      </c>
      <c r="LU56">
        <f t="shared" ca="1" si="546"/>
        <v>4</v>
      </c>
      <c r="LV56">
        <f t="shared" ca="1" si="546"/>
        <v>4</v>
      </c>
      <c r="LW56">
        <f t="shared" ca="1" si="546"/>
        <v>4</v>
      </c>
      <c r="LX56">
        <f t="shared" ca="1" si="546"/>
        <v>4</v>
      </c>
      <c r="LY56">
        <f t="shared" ca="1" si="546"/>
        <v>4</v>
      </c>
      <c r="LZ56">
        <f t="shared" ca="1" si="546"/>
        <v>4</v>
      </c>
      <c r="MA56">
        <f t="shared" ca="1" si="546"/>
        <v>4</v>
      </c>
      <c r="MB56">
        <f t="shared" ca="1" si="546"/>
        <v>4</v>
      </c>
      <c r="MC56">
        <f t="shared" ca="1" si="546"/>
        <v>4</v>
      </c>
      <c r="MD56">
        <f t="shared" ca="1" si="546"/>
        <v>4</v>
      </c>
      <c r="ME56">
        <f t="shared" ca="1" si="546"/>
        <v>4</v>
      </c>
      <c r="MF56">
        <f t="shared" ca="1" si="546"/>
        <v>4</v>
      </c>
      <c r="MG56">
        <f t="shared" ca="1" si="546"/>
        <v>4</v>
      </c>
      <c r="MH56">
        <f t="shared" ca="1" si="546"/>
        <v>4</v>
      </c>
      <c r="MI56">
        <f t="shared" ca="1" si="546"/>
        <v>4</v>
      </c>
      <c r="MJ56">
        <f t="shared" ca="1" si="546"/>
        <v>4</v>
      </c>
      <c r="MK56">
        <f t="shared" ca="1" si="546"/>
        <v>4</v>
      </c>
      <c r="ML56">
        <f t="shared" ca="1" si="546"/>
        <v>4</v>
      </c>
      <c r="MM56">
        <f t="shared" ca="1" si="546"/>
        <v>4</v>
      </c>
      <c r="MN56">
        <f t="shared" ca="1" si="546"/>
        <v>4</v>
      </c>
      <c r="MO56">
        <f t="shared" ca="1" si="546"/>
        <v>4</v>
      </c>
      <c r="MP56">
        <f t="shared" ca="1" si="546"/>
        <v>4</v>
      </c>
      <c r="MQ56">
        <f t="shared" ca="1" si="546"/>
        <v>4</v>
      </c>
      <c r="MR56">
        <f t="shared" ca="1" si="546"/>
        <v>4</v>
      </c>
      <c r="MS56">
        <f t="shared" ca="1" si="546"/>
        <v>4</v>
      </c>
      <c r="MT56">
        <f t="shared" ca="1" si="546"/>
        <v>4</v>
      </c>
      <c r="MU56">
        <f t="shared" ca="1" si="546"/>
        <v>4</v>
      </c>
      <c r="MV56">
        <f t="shared" ca="1" si="546"/>
        <v>4</v>
      </c>
      <c r="MW56">
        <f t="shared" ca="1" si="546"/>
        <v>4</v>
      </c>
      <c r="MX56">
        <f t="shared" ca="1" si="546"/>
        <v>4</v>
      </c>
      <c r="MY56">
        <f t="shared" ca="1" si="546"/>
        <v>4</v>
      </c>
      <c r="MZ56">
        <f t="shared" ca="1" si="546"/>
        <v>4</v>
      </c>
      <c r="NA56">
        <f t="shared" ca="1" si="546"/>
        <v>4</v>
      </c>
      <c r="NB56">
        <f t="shared" ca="1" si="546"/>
        <v>4</v>
      </c>
      <c r="NC56">
        <f t="shared" ca="1" si="546"/>
        <v>4</v>
      </c>
      <c r="ND56">
        <f t="shared" ca="1" si="546"/>
        <v>4</v>
      </c>
      <c r="NE56">
        <f t="shared" ca="1" si="546"/>
        <v>4</v>
      </c>
      <c r="NF56">
        <f t="shared" ca="1" si="546"/>
        <v>4</v>
      </c>
      <c r="NG56">
        <f t="shared" ca="1" si="546"/>
        <v>4</v>
      </c>
      <c r="NH56">
        <f t="shared" ca="1" si="546"/>
        <v>4</v>
      </c>
      <c r="NI56">
        <f t="shared" ca="1" si="546"/>
        <v>4</v>
      </c>
      <c r="NJ56">
        <f t="shared" ca="1" si="546"/>
        <v>4</v>
      </c>
      <c r="NK56">
        <f t="shared" ca="1" si="546"/>
        <v>4</v>
      </c>
      <c r="NL56">
        <f t="shared" ca="1" si="546"/>
        <v>4</v>
      </c>
      <c r="NM56">
        <f t="shared" ca="1" si="546"/>
        <v>4</v>
      </c>
      <c r="NN56">
        <f t="shared" ca="1" si="546"/>
        <v>4</v>
      </c>
      <c r="NO56">
        <f t="shared" ca="1" si="546"/>
        <v>4</v>
      </c>
      <c r="NP56">
        <f t="shared" ca="1" si="546"/>
        <v>4</v>
      </c>
      <c r="NQ56">
        <f t="shared" ca="1" si="546"/>
        <v>4</v>
      </c>
      <c r="NR56">
        <f t="shared" ca="1" si="546"/>
        <v>4</v>
      </c>
      <c r="NS56">
        <f t="shared" ca="1" si="546"/>
        <v>4</v>
      </c>
      <c r="NT56">
        <f t="shared" ca="1" si="546"/>
        <v>4</v>
      </c>
      <c r="NU56">
        <f t="shared" ca="1" si="546"/>
        <v>4</v>
      </c>
      <c r="NV56">
        <f t="shared" ca="1" si="546"/>
        <v>4</v>
      </c>
      <c r="NW56">
        <f t="shared" ref="NW56:QH56" ca="1" si="547">$B56+IF(NW$7&lt;CSn_high_before_low_ns,1,IF(NW$7&lt;WR_CSn_offtime_ns,0,1))</f>
        <v>4</v>
      </c>
      <c r="NX56">
        <f t="shared" ca="1" si="547"/>
        <v>4</v>
      </c>
      <c r="NY56">
        <f t="shared" ca="1" si="547"/>
        <v>4</v>
      </c>
      <c r="NZ56">
        <f t="shared" ca="1" si="547"/>
        <v>4</v>
      </c>
      <c r="OA56">
        <f t="shared" ca="1" si="547"/>
        <v>4</v>
      </c>
      <c r="OB56">
        <f t="shared" ca="1" si="547"/>
        <v>4</v>
      </c>
      <c r="OC56">
        <f t="shared" ca="1" si="547"/>
        <v>4</v>
      </c>
      <c r="OD56">
        <f t="shared" ca="1" si="547"/>
        <v>4</v>
      </c>
      <c r="OE56">
        <f t="shared" ca="1" si="547"/>
        <v>4</v>
      </c>
      <c r="OF56">
        <f t="shared" ca="1" si="547"/>
        <v>4</v>
      </c>
      <c r="OG56">
        <f t="shared" ca="1" si="547"/>
        <v>4</v>
      </c>
      <c r="OH56">
        <f t="shared" ca="1" si="547"/>
        <v>4</v>
      </c>
      <c r="OI56">
        <f t="shared" ca="1" si="547"/>
        <v>4</v>
      </c>
      <c r="OJ56">
        <f t="shared" ca="1" si="547"/>
        <v>4</v>
      </c>
      <c r="OK56">
        <f t="shared" ca="1" si="547"/>
        <v>4</v>
      </c>
      <c r="OL56">
        <f t="shared" ca="1" si="547"/>
        <v>4</v>
      </c>
      <c r="OM56">
        <f t="shared" ca="1" si="547"/>
        <v>4</v>
      </c>
      <c r="ON56">
        <f t="shared" ca="1" si="547"/>
        <v>4</v>
      </c>
      <c r="OO56">
        <f t="shared" ca="1" si="547"/>
        <v>4</v>
      </c>
      <c r="OP56">
        <f t="shared" ca="1" si="547"/>
        <v>4</v>
      </c>
      <c r="OQ56">
        <f t="shared" ca="1" si="547"/>
        <v>4</v>
      </c>
      <c r="OR56">
        <f t="shared" ca="1" si="547"/>
        <v>4</v>
      </c>
      <c r="OS56">
        <f t="shared" ca="1" si="547"/>
        <v>4</v>
      </c>
      <c r="OT56">
        <f t="shared" ca="1" si="547"/>
        <v>4</v>
      </c>
      <c r="OU56">
        <f t="shared" ca="1" si="547"/>
        <v>4</v>
      </c>
      <c r="OV56">
        <f t="shared" ca="1" si="547"/>
        <v>4</v>
      </c>
      <c r="OW56">
        <f t="shared" ca="1" si="547"/>
        <v>4</v>
      </c>
      <c r="OX56">
        <f t="shared" ca="1" si="547"/>
        <v>4</v>
      </c>
      <c r="OY56">
        <f t="shared" ca="1" si="547"/>
        <v>4</v>
      </c>
      <c r="OZ56">
        <f t="shared" ca="1" si="547"/>
        <v>4</v>
      </c>
      <c r="PA56">
        <f t="shared" ca="1" si="547"/>
        <v>4</v>
      </c>
      <c r="PB56">
        <f t="shared" ca="1" si="547"/>
        <v>4</v>
      </c>
      <c r="PC56">
        <f t="shared" ca="1" si="547"/>
        <v>4</v>
      </c>
      <c r="PD56">
        <f t="shared" ca="1" si="547"/>
        <v>4</v>
      </c>
      <c r="PE56">
        <f t="shared" ca="1" si="547"/>
        <v>4</v>
      </c>
      <c r="PF56">
        <f t="shared" ca="1" si="547"/>
        <v>4</v>
      </c>
      <c r="PG56">
        <f t="shared" ca="1" si="547"/>
        <v>4</v>
      </c>
      <c r="PH56">
        <f t="shared" ca="1" si="547"/>
        <v>4</v>
      </c>
      <c r="PI56">
        <f t="shared" ca="1" si="547"/>
        <v>4</v>
      </c>
      <c r="PJ56">
        <f t="shared" ca="1" si="547"/>
        <v>4</v>
      </c>
      <c r="PK56">
        <f t="shared" ca="1" si="547"/>
        <v>4</v>
      </c>
      <c r="PL56">
        <f t="shared" ca="1" si="547"/>
        <v>4</v>
      </c>
      <c r="PM56">
        <f t="shared" ca="1" si="547"/>
        <v>4</v>
      </c>
      <c r="PN56">
        <f t="shared" ca="1" si="547"/>
        <v>4</v>
      </c>
      <c r="PO56">
        <f t="shared" ca="1" si="547"/>
        <v>4</v>
      </c>
      <c r="PP56">
        <f t="shared" ca="1" si="547"/>
        <v>4</v>
      </c>
      <c r="PQ56">
        <f t="shared" ca="1" si="547"/>
        <v>4</v>
      </c>
      <c r="PR56">
        <f t="shared" ca="1" si="547"/>
        <v>4</v>
      </c>
      <c r="PS56">
        <f t="shared" ca="1" si="547"/>
        <v>4</v>
      </c>
      <c r="PT56">
        <f t="shared" ca="1" si="547"/>
        <v>4</v>
      </c>
      <c r="PU56">
        <f t="shared" ca="1" si="547"/>
        <v>4</v>
      </c>
      <c r="PV56">
        <f t="shared" ca="1" si="547"/>
        <v>4</v>
      </c>
      <c r="PW56">
        <f t="shared" ca="1" si="547"/>
        <v>4</v>
      </c>
      <c r="PX56">
        <f t="shared" ca="1" si="547"/>
        <v>4</v>
      </c>
      <c r="PY56">
        <f t="shared" ca="1" si="547"/>
        <v>4</v>
      </c>
      <c r="PZ56">
        <f t="shared" ca="1" si="547"/>
        <v>4</v>
      </c>
      <c r="QA56">
        <f t="shared" ca="1" si="547"/>
        <v>4</v>
      </c>
      <c r="QB56">
        <f t="shared" ca="1" si="547"/>
        <v>4</v>
      </c>
      <c r="QC56">
        <f t="shared" ca="1" si="547"/>
        <v>4</v>
      </c>
      <c r="QD56">
        <f t="shared" ca="1" si="547"/>
        <v>4</v>
      </c>
      <c r="QE56">
        <f t="shared" ca="1" si="547"/>
        <v>4</v>
      </c>
      <c r="QF56">
        <f t="shared" ca="1" si="547"/>
        <v>4</v>
      </c>
      <c r="QG56">
        <f t="shared" ca="1" si="547"/>
        <v>4</v>
      </c>
      <c r="QH56">
        <f t="shared" ca="1" si="547"/>
        <v>4</v>
      </c>
      <c r="QI56">
        <f t="shared" ref="QI56:ST56" ca="1" si="548">$B56+IF(QI$7&lt;CSn_high_before_low_ns,1,IF(QI$7&lt;WR_CSn_offtime_ns,0,1))</f>
        <v>4</v>
      </c>
      <c r="QJ56">
        <f t="shared" ca="1" si="548"/>
        <v>4</v>
      </c>
      <c r="QK56">
        <f t="shared" ca="1" si="548"/>
        <v>4</v>
      </c>
      <c r="QL56">
        <f t="shared" ca="1" si="548"/>
        <v>4</v>
      </c>
      <c r="QM56">
        <f t="shared" ca="1" si="548"/>
        <v>4</v>
      </c>
      <c r="QN56">
        <f t="shared" ca="1" si="548"/>
        <v>5</v>
      </c>
      <c r="QO56">
        <f t="shared" ca="1" si="548"/>
        <v>5</v>
      </c>
      <c r="QP56">
        <f t="shared" ca="1" si="548"/>
        <v>5</v>
      </c>
      <c r="QQ56">
        <f t="shared" ca="1" si="548"/>
        <v>5</v>
      </c>
      <c r="QR56">
        <f t="shared" ca="1" si="548"/>
        <v>5</v>
      </c>
      <c r="QS56">
        <f t="shared" ca="1" si="548"/>
        <v>5</v>
      </c>
      <c r="QT56">
        <f t="shared" ca="1" si="548"/>
        <v>5</v>
      </c>
      <c r="QU56">
        <f t="shared" ca="1" si="548"/>
        <v>5</v>
      </c>
      <c r="QV56">
        <f t="shared" ca="1" si="548"/>
        <v>5</v>
      </c>
      <c r="QW56">
        <f t="shared" ca="1" si="548"/>
        <v>5</v>
      </c>
      <c r="QX56">
        <f t="shared" ca="1" si="548"/>
        <v>5</v>
      </c>
      <c r="QY56">
        <f t="shared" ca="1" si="548"/>
        <v>5</v>
      </c>
      <c r="QZ56">
        <f t="shared" ca="1" si="548"/>
        <v>5</v>
      </c>
      <c r="RA56">
        <f t="shared" ca="1" si="548"/>
        <v>5</v>
      </c>
      <c r="RB56">
        <f t="shared" ca="1" si="548"/>
        <v>5</v>
      </c>
      <c r="RC56">
        <f t="shared" ca="1" si="548"/>
        <v>5</v>
      </c>
      <c r="RD56">
        <f t="shared" ca="1" si="548"/>
        <v>5</v>
      </c>
      <c r="RE56">
        <f t="shared" ca="1" si="548"/>
        <v>5</v>
      </c>
      <c r="RF56">
        <f t="shared" ca="1" si="548"/>
        <v>5</v>
      </c>
      <c r="RG56">
        <f t="shared" ca="1" si="548"/>
        <v>5</v>
      </c>
      <c r="RH56">
        <f t="shared" ca="1" si="548"/>
        <v>5</v>
      </c>
      <c r="RI56">
        <f t="shared" ca="1" si="548"/>
        <v>5</v>
      </c>
      <c r="RJ56">
        <f t="shared" ca="1" si="548"/>
        <v>5</v>
      </c>
      <c r="RK56">
        <f t="shared" ca="1" si="548"/>
        <v>5</v>
      </c>
      <c r="RL56">
        <f t="shared" ca="1" si="548"/>
        <v>5</v>
      </c>
      <c r="RM56">
        <f t="shared" ca="1" si="548"/>
        <v>5</v>
      </c>
      <c r="RN56">
        <f t="shared" ca="1" si="548"/>
        <v>5</v>
      </c>
      <c r="RO56">
        <f t="shared" ca="1" si="548"/>
        <v>5</v>
      </c>
      <c r="RP56">
        <f t="shared" ca="1" si="548"/>
        <v>5</v>
      </c>
      <c r="RQ56">
        <f t="shared" ca="1" si="548"/>
        <v>5</v>
      </c>
      <c r="RR56">
        <f t="shared" ca="1" si="548"/>
        <v>5</v>
      </c>
      <c r="RS56">
        <f t="shared" ca="1" si="548"/>
        <v>5</v>
      </c>
      <c r="RT56">
        <f t="shared" ca="1" si="548"/>
        <v>5</v>
      </c>
      <c r="RU56">
        <f t="shared" ca="1" si="548"/>
        <v>5</v>
      </c>
      <c r="RV56">
        <f t="shared" ca="1" si="548"/>
        <v>5</v>
      </c>
      <c r="RW56">
        <f t="shared" ca="1" si="548"/>
        <v>5</v>
      </c>
      <c r="RX56">
        <f t="shared" ca="1" si="548"/>
        <v>5</v>
      </c>
      <c r="RY56">
        <f t="shared" ca="1" si="548"/>
        <v>5</v>
      </c>
      <c r="RZ56">
        <f t="shared" ca="1" si="548"/>
        <v>5</v>
      </c>
      <c r="SA56">
        <f t="shared" ca="1" si="548"/>
        <v>5</v>
      </c>
      <c r="SB56">
        <f t="shared" ca="1" si="548"/>
        <v>5</v>
      </c>
      <c r="SC56">
        <f t="shared" ca="1" si="548"/>
        <v>5</v>
      </c>
      <c r="SD56">
        <f t="shared" ca="1" si="548"/>
        <v>5</v>
      </c>
      <c r="SE56">
        <f t="shared" ca="1" si="548"/>
        <v>5</v>
      </c>
      <c r="SF56">
        <f t="shared" ca="1" si="548"/>
        <v>5</v>
      </c>
      <c r="SG56">
        <f t="shared" ca="1" si="548"/>
        <v>5</v>
      </c>
      <c r="SH56">
        <f t="shared" ca="1" si="548"/>
        <v>5</v>
      </c>
      <c r="SI56">
        <f t="shared" ca="1" si="548"/>
        <v>5</v>
      </c>
      <c r="SJ56">
        <f t="shared" ca="1" si="548"/>
        <v>5</v>
      </c>
      <c r="SK56">
        <f t="shared" ca="1" si="548"/>
        <v>5</v>
      </c>
      <c r="SL56">
        <f t="shared" ca="1" si="548"/>
        <v>5</v>
      </c>
      <c r="SM56">
        <f t="shared" ca="1" si="548"/>
        <v>5</v>
      </c>
      <c r="SN56">
        <f t="shared" ca="1" si="548"/>
        <v>5</v>
      </c>
      <c r="SO56">
        <f t="shared" ca="1" si="548"/>
        <v>5</v>
      </c>
      <c r="SP56">
        <f t="shared" ca="1" si="548"/>
        <v>5</v>
      </c>
      <c r="SQ56">
        <f t="shared" ca="1" si="548"/>
        <v>5</v>
      </c>
      <c r="SR56">
        <f t="shared" ca="1" si="548"/>
        <v>5</v>
      </c>
      <c r="SS56">
        <f t="shared" ca="1" si="548"/>
        <v>5</v>
      </c>
      <c r="ST56">
        <f t="shared" ca="1" si="548"/>
        <v>5</v>
      </c>
      <c r="SU56">
        <f t="shared" ref="SU56:VF56" ca="1" si="549">$B56+IF(SU$7&lt;CSn_high_before_low_ns,1,IF(SU$7&lt;WR_CSn_offtime_ns,0,1))</f>
        <v>5</v>
      </c>
      <c r="SV56">
        <f t="shared" ca="1" si="549"/>
        <v>5</v>
      </c>
      <c r="SW56">
        <f t="shared" ca="1" si="549"/>
        <v>5</v>
      </c>
      <c r="SX56">
        <f t="shared" ca="1" si="549"/>
        <v>5</v>
      </c>
      <c r="SY56">
        <f t="shared" ca="1" si="549"/>
        <v>5</v>
      </c>
      <c r="SZ56">
        <f t="shared" ca="1" si="549"/>
        <v>5</v>
      </c>
      <c r="TA56">
        <f t="shared" ca="1" si="549"/>
        <v>5</v>
      </c>
      <c r="TB56">
        <f t="shared" ca="1" si="549"/>
        <v>5</v>
      </c>
      <c r="TC56">
        <f t="shared" ca="1" si="549"/>
        <v>5</v>
      </c>
      <c r="TD56">
        <f t="shared" ca="1" si="549"/>
        <v>5</v>
      </c>
      <c r="TE56">
        <f t="shared" ca="1" si="549"/>
        <v>5</v>
      </c>
      <c r="TF56">
        <f t="shared" ca="1" si="549"/>
        <v>5</v>
      </c>
      <c r="TG56">
        <f t="shared" ca="1" si="549"/>
        <v>5</v>
      </c>
      <c r="TH56">
        <f t="shared" ca="1" si="549"/>
        <v>5</v>
      </c>
      <c r="TI56">
        <f t="shared" ca="1" si="549"/>
        <v>5</v>
      </c>
      <c r="TJ56">
        <f t="shared" ca="1" si="549"/>
        <v>5</v>
      </c>
      <c r="TK56">
        <f t="shared" ca="1" si="549"/>
        <v>5</v>
      </c>
      <c r="TL56">
        <f t="shared" ca="1" si="549"/>
        <v>5</v>
      </c>
      <c r="TM56">
        <f t="shared" ca="1" si="549"/>
        <v>5</v>
      </c>
      <c r="TN56">
        <f t="shared" ca="1" si="549"/>
        <v>5</v>
      </c>
      <c r="TO56">
        <f t="shared" ca="1" si="549"/>
        <v>5</v>
      </c>
      <c r="TP56">
        <f t="shared" ca="1" si="549"/>
        <v>5</v>
      </c>
      <c r="TQ56">
        <f t="shared" ca="1" si="549"/>
        <v>5</v>
      </c>
      <c r="TR56">
        <f t="shared" ca="1" si="549"/>
        <v>5</v>
      </c>
      <c r="TS56">
        <f t="shared" ca="1" si="549"/>
        <v>5</v>
      </c>
      <c r="TT56">
        <f t="shared" ca="1" si="549"/>
        <v>5</v>
      </c>
      <c r="TU56">
        <f t="shared" ca="1" si="549"/>
        <v>5</v>
      </c>
      <c r="TV56">
        <f t="shared" ca="1" si="549"/>
        <v>5</v>
      </c>
      <c r="TW56">
        <f t="shared" ca="1" si="549"/>
        <v>5</v>
      </c>
      <c r="TX56">
        <f t="shared" ca="1" si="549"/>
        <v>5</v>
      </c>
      <c r="TY56">
        <f t="shared" ca="1" si="549"/>
        <v>5</v>
      </c>
      <c r="TZ56">
        <f t="shared" ca="1" si="549"/>
        <v>5</v>
      </c>
      <c r="UA56">
        <f t="shared" ca="1" si="549"/>
        <v>5</v>
      </c>
      <c r="UB56">
        <f t="shared" ca="1" si="549"/>
        <v>5</v>
      </c>
      <c r="UC56">
        <f t="shared" ca="1" si="549"/>
        <v>5</v>
      </c>
      <c r="UD56">
        <f t="shared" ca="1" si="549"/>
        <v>5</v>
      </c>
      <c r="UE56">
        <f t="shared" ca="1" si="549"/>
        <v>5</v>
      </c>
      <c r="UF56">
        <f t="shared" ca="1" si="549"/>
        <v>5</v>
      </c>
      <c r="UG56">
        <f t="shared" ca="1" si="549"/>
        <v>5</v>
      </c>
      <c r="UH56">
        <f t="shared" ca="1" si="549"/>
        <v>5</v>
      </c>
      <c r="UI56">
        <f t="shared" ca="1" si="549"/>
        <v>5</v>
      </c>
      <c r="UJ56">
        <f t="shared" ca="1" si="549"/>
        <v>5</v>
      </c>
      <c r="UK56">
        <f t="shared" ca="1" si="549"/>
        <v>5</v>
      </c>
      <c r="UL56">
        <f t="shared" ca="1" si="549"/>
        <v>5</v>
      </c>
      <c r="UM56">
        <f t="shared" ca="1" si="549"/>
        <v>5</v>
      </c>
      <c r="UN56">
        <f t="shared" ca="1" si="549"/>
        <v>5</v>
      </c>
      <c r="UO56">
        <f t="shared" ca="1" si="549"/>
        <v>5</v>
      </c>
      <c r="UP56">
        <f t="shared" ca="1" si="549"/>
        <v>5</v>
      </c>
      <c r="UQ56">
        <f t="shared" ca="1" si="549"/>
        <v>5</v>
      </c>
      <c r="UR56">
        <f t="shared" ca="1" si="549"/>
        <v>5</v>
      </c>
      <c r="US56">
        <f t="shared" ca="1" si="549"/>
        <v>5</v>
      </c>
      <c r="UT56">
        <f t="shared" ca="1" si="549"/>
        <v>5</v>
      </c>
      <c r="UU56">
        <f t="shared" ca="1" si="549"/>
        <v>5</v>
      </c>
      <c r="UV56">
        <f t="shared" ca="1" si="549"/>
        <v>5</v>
      </c>
      <c r="UW56">
        <f t="shared" ca="1" si="549"/>
        <v>5</v>
      </c>
      <c r="UX56">
        <f t="shared" ca="1" si="549"/>
        <v>5</v>
      </c>
      <c r="UY56">
        <f t="shared" ca="1" si="549"/>
        <v>5</v>
      </c>
      <c r="UZ56">
        <f t="shared" ca="1" si="549"/>
        <v>5</v>
      </c>
      <c r="VA56">
        <f t="shared" ca="1" si="549"/>
        <v>5</v>
      </c>
      <c r="VB56">
        <f t="shared" ca="1" si="549"/>
        <v>5</v>
      </c>
      <c r="VC56">
        <f t="shared" ca="1" si="549"/>
        <v>5</v>
      </c>
      <c r="VD56">
        <f t="shared" ca="1" si="549"/>
        <v>5</v>
      </c>
      <c r="VE56">
        <f t="shared" ca="1" si="549"/>
        <v>5</v>
      </c>
      <c r="VF56">
        <f t="shared" ca="1" si="549"/>
        <v>5</v>
      </c>
      <c r="VG56">
        <f t="shared" ref="VG56:XR56" ca="1" si="550">$B56+IF(VG$7&lt;CSn_high_before_low_ns,1,IF(VG$7&lt;WR_CSn_offtime_ns,0,1))</f>
        <v>5</v>
      </c>
      <c r="VH56">
        <f t="shared" ca="1" si="550"/>
        <v>5</v>
      </c>
      <c r="VI56">
        <f t="shared" ca="1" si="550"/>
        <v>5</v>
      </c>
      <c r="VJ56">
        <f t="shared" ca="1" si="550"/>
        <v>5</v>
      </c>
      <c r="VK56">
        <f t="shared" ca="1" si="550"/>
        <v>5</v>
      </c>
      <c r="VL56">
        <f t="shared" ca="1" si="550"/>
        <v>5</v>
      </c>
      <c r="VM56">
        <f t="shared" ca="1" si="550"/>
        <v>5</v>
      </c>
      <c r="VN56">
        <f t="shared" ca="1" si="550"/>
        <v>5</v>
      </c>
      <c r="VO56">
        <f t="shared" ca="1" si="550"/>
        <v>5</v>
      </c>
      <c r="VP56">
        <f t="shared" ca="1" si="550"/>
        <v>5</v>
      </c>
      <c r="VQ56">
        <f t="shared" ca="1" si="550"/>
        <v>5</v>
      </c>
      <c r="VR56">
        <f t="shared" ca="1" si="550"/>
        <v>5</v>
      </c>
      <c r="VS56">
        <f t="shared" ca="1" si="550"/>
        <v>5</v>
      </c>
      <c r="VT56">
        <f t="shared" ca="1" si="550"/>
        <v>5</v>
      </c>
      <c r="VU56">
        <f t="shared" ca="1" si="550"/>
        <v>5</v>
      </c>
      <c r="VV56">
        <f t="shared" ca="1" si="550"/>
        <v>5</v>
      </c>
      <c r="VW56">
        <f t="shared" ca="1" si="550"/>
        <v>5</v>
      </c>
      <c r="VX56">
        <f t="shared" ca="1" si="550"/>
        <v>5</v>
      </c>
      <c r="VY56">
        <f t="shared" ca="1" si="550"/>
        <v>5</v>
      </c>
      <c r="VZ56">
        <f t="shared" ca="1" si="550"/>
        <v>5</v>
      </c>
      <c r="WA56">
        <f t="shared" ca="1" si="550"/>
        <v>5</v>
      </c>
      <c r="WB56">
        <f t="shared" ca="1" si="550"/>
        <v>5</v>
      </c>
      <c r="WC56">
        <f t="shared" ca="1" si="550"/>
        <v>5</v>
      </c>
      <c r="WD56">
        <f t="shared" ca="1" si="550"/>
        <v>5</v>
      </c>
      <c r="WE56">
        <f t="shared" ca="1" si="550"/>
        <v>5</v>
      </c>
      <c r="WF56">
        <f t="shared" ca="1" si="550"/>
        <v>5</v>
      </c>
      <c r="WG56">
        <f t="shared" ca="1" si="550"/>
        <v>5</v>
      </c>
      <c r="WH56">
        <f t="shared" ca="1" si="550"/>
        <v>5</v>
      </c>
      <c r="WI56">
        <f t="shared" ca="1" si="550"/>
        <v>5</v>
      </c>
      <c r="WJ56">
        <f t="shared" ca="1" si="550"/>
        <v>5</v>
      </c>
      <c r="WK56">
        <f t="shared" ca="1" si="550"/>
        <v>5</v>
      </c>
      <c r="WL56">
        <f t="shared" ca="1" si="550"/>
        <v>5</v>
      </c>
      <c r="WM56">
        <f t="shared" ca="1" si="550"/>
        <v>5</v>
      </c>
      <c r="WN56">
        <f t="shared" ca="1" si="550"/>
        <v>5</v>
      </c>
      <c r="WO56">
        <f t="shared" ca="1" si="550"/>
        <v>5</v>
      </c>
      <c r="WP56">
        <f t="shared" ca="1" si="550"/>
        <v>5</v>
      </c>
      <c r="WQ56">
        <f t="shared" ca="1" si="550"/>
        <v>5</v>
      </c>
      <c r="WR56">
        <f t="shared" ca="1" si="550"/>
        <v>5</v>
      </c>
      <c r="WS56">
        <f t="shared" ca="1" si="550"/>
        <v>5</v>
      </c>
      <c r="WT56">
        <f t="shared" ca="1" si="550"/>
        <v>5</v>
      </c>
      <c r="WU56">
        <f t="shared" ca="1" si="550"/>
        <v>5</v>
      </c>
      <c r="WV56">
        <f t="shared" ca="1" si="550"/>
        <v>5</v>
      </c>
      <c r="WW56">
        <f t="shared" ca="1" si="550"/>
        <v>5</v>
      </c>
      <c r="WX56">
        <f t="shared" ca="1" si="550"/>
        <v>5</v>
      </c>
      <c r="WY56">
        <f t="shared" ca="1" si="550"/>
        <v>5</v>
      </c>
      <c r="WZ56">
        <f t="shared" ca="1" si="550"/>
        <v>5</v>
      </c>
      <c r="XA56">
        <f t="shared" ca="1" si="550"/>
        <v>5</v>
      </c>
      <c r="XB56">
        <f t="shared" ca="1" si="550"/>
        <v>5</v>
      </c>
      <c r="XC56">
        <f t="shared" ca="1" si="550"/>
        <v>5</v>
      </c>
      <c r="XD56">
        <f t="shared" ca="1" si="550"/>
        <v>5</v>
      </c>
      <c r="XE56">
        <f t="shared" ca="1" si="550"/>
        <v>5</v>
      </c>
      <c r="XF56">
        <f t="shared" ca="1" si="550"/>
        <v>5</v>
      </c>
      <c r="XG56">
        <f t="shared" ca="1" si="550"/>
        <v>5</v>
      </c>
      <c r="XH56">
        <f t="shared" ca="1" si="550"/>
        <v>5</v>
      </c>
      <c r="XI56">
        <f t="shared" ca="1" si="550"/>
        <v>5</v>
      </c>
      <c r="XJ56">
        <f t="shared" ca="1" si="550"/>
        <v>5</v>
      </c>
      <c r="XK56">
        <f t="shared" ca="1" si="550"/>
        <v>5</v>
      </c>
      <c r="XL56">
        <f t="shared" ca="1" si="550"/>
        <v>5</v>
      </c>
      <c r="XM56">
        <f t="shared" ca="1" si="550"/>
        <v>5</v>
      </c>
      <c r="XN56">
        <f t="shared" ca="1" si="550"/>
        <v>5</v>
      </c>
      <c r="XO56">
        <f t="shared" ca="1" si="550"/>
        <v>5</v>
      </c>
      <c r="XP56">
        <f t="shared" ca="1" si="550"/>
        <v>5</v>
      </c>
      <c r="XQ56">
        <f t="shared" ca="1" si="550"/>
        <v>5</v>
      </c>
      <c r="XR56">
        <f t="shared" ca="1" si="550"/>
        <v>5</v>
      </c>
      <c r="XS56">
        <f t="shared" ref="XS56:AAD56" ca="1" si="551">$B56+IF(XS$7&lt;CSn_high_before_low_ns,1,IF(XS$7&lt;WR_CSn_offtime_ns,0,1))</f>
        <v>5</v>
      </c>
      <c r="XT56">
        <f t="shared" ca="1" si="551"/>
        <v>5</v>
      </c>
      <c r="XU56">
        <f t="shared" ca="1" si="551"/>
        <v>5</v>
      </c>
      <c r="XV56">
        <f t="shared" ca="1" si="551"/>
        <v>5</v>
      </c>
      <c r="XW56">
        <f t="shared" ca="1" si="551"/>
        <v>5</v>
      </c>
      <c r="XX56">
        <f t="shared" ca="1" si="551"/>
        <v>5</v>
      </c>
      <c r="XY56">
        <f t="shared" ca="1" si="551"/>
        <v>5</v>
      </c>
      <c r="XZ56">
        <f t="shared" ca="1" si="551"/>
        <v>5</v>
      </c>
      <c r="YA56">
        <f t="shared" ca="1" si="551"/>
        <v>5</v>
      </c>
      <c r="YB56">
        <f t="shared" ca="1" si="551"/>
        <v>5</v>
      </c>
      <c r="YC56">
        <f t="shared" ca="1" si="551"/>
        <v>5</v>
      </c>
      <c r="YD56">
        <f t="shared" ca="1" si="551"/>
        <v>5</v>
      </c>
      <c r="YE56">
        <f t="shared" ca="1" si="551"/>
        <v>5</v>
      </c>
      <c r="YF56">
        <f t="shared" ca="1" si="551"/>
        <v>5</v>
      </c>
      <c r="YG56">
        <f t="shared" ca="1" si="551"/>
        <v>5</v>
      </c>
      <c r="YH56">
        <f t="shared" ca="1" si="551"/>
        <v>5</v>
      </c>
      <c r="YI56">
        <f t="shared" ca="1" si="551"/>
        <v>5</v>
      </c>
      <c r="YJ56">
        <f t="shared" ca="1" si="551"/>
        <v>5</v>
      </c>
      <c r="YK56">
        <f t="shared" ca="1" si="551"/>
        <v>5</v>
      </c>
      <c r="YL56">
        <f t="shared" ca="1" si="551"/>
        <v>5</v>
      </c>
      <c r="YM56">
        <f t="shared" ca="1" si="551"/>
        <v>5</v>
      </c>
      <c r="YN56">
        <f t="shared" ca="1" si="551"/>
        <v>5</v>
      </c>
      <c r="YO56">
        <f t="shared" ca="1" si="551"/>
        <v>5</v>
      </c>
      <c r="YP56">
        <f t="shared" ca="1" si="551"/>
        <v>5</v>
      </c>
      <c r="YQ56">
        <f t="shared" ca="1" si="551"/>
        <v>5</v>
      </c>
      <c r="YR56">
        <f t="shared" ca="1" si="551"/>
        <v>5</v>
      </c>
      <c r="YS56">
        <f t="shared" ca="1" si="551"/>
        <v>5</v>
      </c>
      <c r="YT56">
        <f t="shared" ca="1" si="551"/>
        <v>5</v>
      </c>
      <c r="YU56">
        <f t="shared" ca="1" si="551"/>
        <v>5</v>
      </c>
      <c r="YV56">
        <f t="shared" ca="1" si="551"/>
        <v>5</v>
      </c>
      <c r="YW56">
        <f t="shared" ca="1" si="551"/>
        <v>5</v>
      </c>
      <c r="YX56">
        <f t="shared" ca="1" si="551"/>
        <v>5</v>
      </c>
      <c r="YY56">
        <f t="shared" ca="1" si="551"/>
        <v>5</v>
      </c>
      <c r="YZ56">
        <f t="shared" ca="1" si="551"/>
        <v>5</v>
      </c>
      <c r="ZA56">
        <f t="shared" ca="1" si="551"/>
        <v>5</v>
      </c>
      <c r="ZB56">
        <f t="shared" ca="1" si="551"/>
        <v>5</v>
      </c>
      <c r="ZC56">
        <f t="shared" ca="1" si="551"/>
        <v>5</v>
      </c>
      <c r="ZD56">
        <f t="shared" ca="1" si="551"/>
        <v>5</v>
      </c>
      <c r="ZE56">
        <f t="shared" ca="1" si="551"/>
        <v>5</v>
      </c>
      <c r="ZF56">
        <f t="shared" ca="1" si="551"/>
        <v>5</v>
      </c>
      <c r="ZG56">
        <f t="shared" ca="1" si="551"/>
        <v>5</v>
      </c>
      <c r="ZH56">
        <f t="shared" ca="1" si="551"/>
        <v>5</v>
      </c>
      <c r="ZI56">
        <f t="shared" ca="1" si="551"/>
        <v>5</v>
      </c>
      <c r="ZJ56">
        <f t="shared" ca="1" si="551"/>
        <v>5</v>
      </c>
      <c r="ZK56">
        <f t="shared" ca="1" si="551"/>
        <v>5</v>
      </c>
      <c r="ZL56">
        <f t="shared" ca="1" si="551"/>
        <v>5</v>
      </c>
      <c r="ZM56">
        <f t="shared" ca="1" si="551"/>
        <v>5</v>
      </c>
      <c r="ZN56">
        <f t="shared" ca="1" si="551"/>
        <v>5</v>
      </c>
      <c r="ZO56">
        <f t="shared" ca="1" si="551"/>
        <v>5</v>
      </c>
      <c r="ZP56">
        <f t="shared" ca="1" si="551"/>
        <v>5</v>
      </c>
      <c r="ZQ56">
        <f t="shared" ca="1" si="551"/>
        <v>5</v>
      </c>
      <c r="ZR56">
        <f t="shared" ca="1" si="551"/>
        <v>5</v>
      </c>
      <c r="ZS56">
        <f t="shared" ca="1" si="551"/>
        <v>5</v>
      </c>
      <c r="ZT56">
        <f t="shared" ca="1" si="551"/>
        <v>5</v>
      </c>
      <c r="ZU56">
        <f t="shared" ca="1" si="551"/>
        <v>5</v>
      </c>
      <c r="ZV56">
        <f t="shared" ca="1" si="551"/>
        <v>5</v>
      </c>
      <c r="ZW56">
        <f t="shared" ca="1" si="551"/>
        <v>5</v>
      </c>
      <c r="ZX56">
        <f t="shared" ca="1" si="551"/>
        <v>5</v>
      </c>
      <c r="ZY56">
        <f t="shared" ca="1" si="551"/>
        <v>5</v>
      </c>
      <c r="ZZ56">
        <f t="shared" ca="1" si="551"/>
        <v>5</v>
      </c>
      <c r="AAA56">
        <f t="shared" ca="1" si="551"/>
        <v>5</v>
      </c>
      <c r="AAB56">
        <f t="shared" ca="1" si="551"/>
        <v>5</v>
      </c>
      <c r="AAC56">
        <f t="shared" ca="1" si="551"/>
        <v>5</v>
      </c>
      <c r="AAD56">
        <f t="shared" ca="1" si="551"/>
        <v>5</v>
      </c>
      <c r="AAE56">
        <f t="shared" ref="AAE56:ACP56" ca="1" si="552">$B56+IF(AAE$7&lt;CSn_high_before_low_ns,1,IF(AAE$7&lt;WR_CSn_offtime_ns,0,1))</f>
        <v>5</v>
      </c>
      <c r="AAF56">
        <f t="shared" ca="1" si="552"/>
        <v>5</v>
      </c>
      <c r="AAG56">
        <f t="shared" ca="1" si="552"/>
        <v>5</v>
      </c>
      <c r="AAH56">
        <f t="shared" ca="1" si="552"/>
        <v>5</v>
      </c>
      <c r="AAI56">
        <f t="shared" ca="1" si="552"/>
        <v>5</v>
      </c>
      <c r="AAJ56">
        <f t="shared" ca="1" si="552"/>
        <v>5</v>
      </c>
      <c r="AAK56">
        <f t="shared" ca="1" si="552"/>
        <v>5</v>
      </c>
      <c r="AAL56">
        <f t="shared" ca="1" si="552"/>
        <v>5</v>
      </c>
      <c r="AAM56">
        <f t="shared" ca="1" si="552"/>
        <v>5</v>
      </c>
      <c r="AAN56">
        <f t="shared" ca="1" si="552"/>
        <v>5</v>
      </c>
      <c r="AAO56">
        <f t="shared" ca="1" si="552"/>
        <v>5</v>
      </c>
      <c r="AAP56">
        <f t="shared" ca="1" si="552"/>
        <v>5</v>
      </c>
      <c r="AAQ56">
        <f t="shared" ca="1" si="552"/>
        <v>5</v>
      </c>
      <c r="AAR56">
        <f t="shared" ca="1" si="552"/>
        <v>5</v>
      </c>
      <c r="AAS56">
        <f t="shared" ca="1" si="552"/>
        <v>5</v>
      </c>
      <c r="AAT56">
        <f t="shared" ca="1" si="552"/>
        <v>5</v>
      </c>
      <c r="AAU56">
        <f t="shared" ca="1" si="552"/>
        <v>5</v>
      </c>
      <c r="AAV56">
        <f t="shared" ca="1" si="552"/>
        <v>5</v>
      </c>
      <c r="AAW56">
        <f t="shared" ca="1" si="552"/>
        <v>5</v>
      </c>
      <c r="AAX56">
        <f t="shared" ca="1" si="552"/>
        <v>5</v>
      </c>
      <c r="AAY56">
        <f t="shared" ca="1" si="552"/>
        <v>5</v>
      </c>
      <c r="AAZ56">
        <f t="shared" ca="1" si="552"/>
        <v>5</v>
      </c>
      <c r="ABA56">
        <f t="shared" ca="1" si="552"/>
        <v>5</v>
      </c>
      <c r="ABB56">
        <f t="shared" ca="1" si="552"/>
        <v>5</v>
      </c>
      <c r="ABC56">
        <f t="shared" ca="1" si="552"/>
        <v>5</v>
      </c>
      <c r="ABD56">
        <f t="shared" ca="1" si="552"/>
        <v>5</v>
      </c>
      <c r="ABE56">
        <f t="shared" ca="1" si="552"/>
        <v>5</v>
      </c>
      <c r="ABF56">
        <f t="shared" ca="1" si="552"/>
        <v>5</v>
      </c>
      <c r="ABG56">
        <f t="shared" ca="1" si="552"/>
        <v>5</v>
      </c>
      <c r="ABH56">
        <f t="shared" ca="1" si="552"/>
        <v>5</v>
      </c>
      <c r="ABI56">
        <f t="shared" ca="1" si="552"/>
        <v>5</v>
      </c>
      <c r="ABJ56">
        <f t="shared" ca="1" si="552"/>
        <v>5</v>
      </c>
      <c r="ABK56">
        <f t="shared" ca="1" si="552"/>
        <v>5</v>
      </c>
      <c r="ABL56">
        <f t="shared" ca="1" si="552"/>
        <v>5</v>
      </c>
      <c r="ABM56">
        <f t="shared" ca="1" si="552"/>
        <v>5</v>
      </c>
      <c r="ABN56">
        <f t="shared" ca="1" si="552"/>
        <v>5</v>
      </c>
      <c r="ABO56">
        <f t="shared" ca="1" si="552"/>
        <v>5</v>
      </c>
      <c r="ABP56">
        <f t="shared" ca="1" si="552"/>
        <v>5</v>
      </c>
      <c r="ABQ56">
        <f t="shared" ca="1" si="552"/>
        <v>5</v>
      </c>
      <c r="ABR56">
        <f t="shared" ca="1" si="552"/>
        <v>5</v>
      </c>
      <c r="ABS56">
        <f t="shared" ca="1" si="552"/>
        <v>5</v>
      </c>
      <c r="ABT56">
        <f t="shared" ca="1" si="552"/>
        <v>5</v>
      </c>
      <c r="ABU56">
        <f t="shared" ca="1" si="552"/>
        <v>5</v>
      </c>
      <c r="ABV56">
        <f t="shared" ca="1" si="552"/>
        <v>5</v>
      </c>
      <c r="ABW56">
        <f t="shared" ca="1" si="552"/>
        <v>5</v>
      </c>
      <c r="ABX56">
        <f t="shared" ca="1" si="552"/>
        <v>5</v>
      </c>
      <c r="ABY56">
        <f t="shared" ca="1" si="552"/>
        <v>5</v>
      </c>
      <c r="ABZ56">
        <f t="shared" ca="1" si="552"/>
        <v>5</v>
      </c>
      <c r="ACA56">
        <f t="shared" ca="1" si="552"/>
        <v>5</v>
      </c>
      <c r="ACB56">
        <f t="shared" ca="1" si="552"/>
        <v>5</v>
      </c>
      <c r="ACC56">
        <f t="shared" ca="1" si="552"/>
        <v>5</v>
      </c>
      <c r="ACD56">
        <f t="shared" ca="1" si="552"/>
        <v>5</v>
      </c>
      <c r="ACE56">
        <f t="shared" ca="1" si="552"/>
        <v>5</v>
      </c>
      <c r="ACF56">
        <f t="shared" ca="1" si="552"/>
        <v>5</v>
      </c>
      <c r="ACG56">
        <f t="shared" ca="1" si="552"/>
        <v>5</v>
      </c>
      <c r="ACH56">
        <f t="shared" ca="1" si="552"/>
        <v>5</v>
      </c>
      <c r="ACI56">
        <f t="shared" ca="1" si="552"/>
        <v>5</v>
      </c>
      <c r="ACJ56">
        <f t="shared" ca="1" si="552"/>
        <v>5</v>
      </c>
      <c r="ACK56">
        <f t="shared" ca="1" si="552"/>
        <v>5</v>
      </c>
      <c r="ACL56">
        <f t="shared" ca="1" si="552"/>
        <v>5</v>
      </c>
      <c r="ACM56">
        <f t="shared" ca="1" si="552"/>
        <v>5</v>
      </c>
      <c r="ACN56">
        <f t="shared" ca="1" si="552"/>
        <v>5</v>
      </c>
      <c r="ACO56">
        <f t="shared" ca="1" si="552"/>
        <v>5</v>
      </c>
      <c r="ACP56">
        <f t="shared" ca="1" si="552"/>
        <v>5</v>
      </c>
      <c r="ACQ56">
        <f t="shared" ref="ACQ56:AFB56" ca="1" si="553">$B56+IF(ACQ$7&lt;CSn_high_before_low_ns,1,IF(ACQ$7&lt;WR_CSn_offtime_ns,0,1))</f>
        <v>5</v>
      </c>
      <c r="ACR56">
        <f t="shared" ca="1" si="553"/>
        <v>5</v>
      </c>
      <c r="ACS56">
        <f t="shared" ca="1" si="553"/>
        <v>5</v>
      </c>
      <c r="ACT56">
        <f t="shared" ca="1" si="553"/>
        <v>5</v>
      </c>
      <c r="ACU56">
        <f t="shared" ca="1" si="553"/>
        <v>5</v>
      </c>
      <c r="ACV56">
        <f t="shared" ca="1" si="553"/>
        <v>5</v>
      </c>
      <c r="ACW56">
        <f t="shared" ca="1" si="553"/>
        <v>5</v>
      </c>
      <c r="ACX56">
        <f t="shared" ca="1" si="553"/>
        <v>5</v>
      </c>
      <c r="ACY56">
        <f t="shared" ca="1" si="553"/>
        <v>5</v>
      </c>
      <c r="ACZ56">
        <f t="shared" ca="1" si="553"/>
        <v>5</v>
      </c>
      <c r="ADA56">
        <f t="shared" ca="1" si="553"/>
        <v>5</v>
      </c>
      <c r="ADB56">
        <f t="shared" ca="1" si="553"/>
        <v>5</v>
      </c>
      <c r="ADC56">
        <f t="shared" ca="1" si="553"/>
        <v>5</v>
      </c>
      <c r="ADD56">
        <f t="shared" ca="1" si="553"/>
        <v>5</v>
      </c>
      <c r="ADE56">
        <f t="shared" ca="1" si="553"/>
        <v>5</v>
      </c>
      <c r="ADF56">
        <f t="shared" ca="1" si="553"/>
        <v>5</v>
      </c>
      <c r="ADG56">
        <f t="shared" ca="1" si="553"/>
        <v>5</v>
      </c>
      <c r="ADH56">
        <f t="shared" ca="1" si="553"/>
        <v>5</v>
      </c>
      <c r="ADI56">
        <f t="shared" ca="1" si="553"/>
        <v>5</v>
      </c>
      <c r="ADJ56">
        <f t="shared" ca="1" si="553"/>
        <v>5</v>
      </c>
      <c r="ADK56">
        <f t="shared" ca="1" si="553"/>
        <v>5</v>
      </c>
      <c r="ADL56">
        <f t="shared" ca="1" si="553"/>
        <v>5</v>
      </c>
      <c r="ADM56">
        <f t="shared" ca="1" si="553"/>
        <v>5</v>
      </c>
      <c r="ADN56">
        <f t="shared" ca="1" si="553"/>
        <v>5</v>
      </c>
      <c r="ADO56">
        <f t="shared" ca="1" si="553"/>
        <v>5</v>
      </c>
      <c r="ADP56">
        <f t="shared" ca="1" si="553"/>
        <v>5</v>
      </c>
      <c r="ADQ56">
        <f t="shared" ca="1" si="553"/>
        <v>5</v>
      </c>
      <c r="ADR56">
        <f t="shared" ca="1" si="553"/>
        <v>5</v>
      </c>
      <c r="ADS56">
        <f t="shared" ca="1" si="553"/>
        <v>5</v>
      </c>
      <c r="ADT56">
        <f t="shared" ca="1" si="553"/>
        <v>5</v>
      </c>
      <c r="ADU56">
        <f t="shared" ca="1" si="553"/>
        <v>5</v>
      </c>
      <c r="ADV56">
        <f t="shared" ca="1" si="553"/>
        <v>5</v>
      </c>
      <c r="ADW56">
        <f t="shared" ca="1" si="553"/>
        <v>5</v>
      </c>
      <c r="ADX56">
        <f t="shared" ca="1" si="553"/>
        <v>5</v>
      </c>
      <c r="ADY56">
        <f t="shared" ca="1" si="553"/>
        <v>5</v>
      </c>
      <c r="ADZ56">
        <f t="shared" ca="1" si="553"/>
        <v>5</v>
      </c>
      <c r="AEA56">
        <f t="shared" ca="1" si="553"/>
        <v>5</v>
      </c>
      <c r="AEB56">
        <f t="shared" ca="1" si="553"/>
        <v>5</v>
      </c>
      <c r="AEC56">
        <f t="shared" ca="1" si="553"/>
        <v>5</v>
      </c>
      <c r="AED56">
        <f t="shared" ca="1" si="553"/>
        <v>5</v>
      </c>
      <c r="AEE56">
        <f t="shared" ca="1" si="553"/>
        <v>5</v>
      </c>
      <c r="AEF56">
        <f t="shared" ca="1" si="553"/>
        <v>5</v>
      </c>
      <c r="AEG56">
        <f t="shared" ca="1" si="553"/>
        <v>5</v>
      </c>
      <c r="AEH56">
        <f t="shared" ca="1" si="553"/>
        <v>5</v>
      </c>
      <c r="AEI56">
        <f t="shared" ca="1" si="553"/>
        <v>5</v>
      </c>
      <c r="AEJ56">
        <f t="shared" ca="1" si="553"/>
        <v>5</v>
      </c>
      <c r="AEK56">
        <f t="shared" ca="1" si="553"/>
        <v>5</v>
      </c>
      <c r="AEL56">
        <f t="shared" ca="1" si="553"/>
        <v>5</v>
      </c>
      <c r="AEM56">
        <f t="shared" ca="1" si="553"/>
        <v>5</v>
      </c>
      <c r="AEN56">
        <f t="shared" ca="1" si="553"/>
        <v>5</v>
      </c>
      <c r="AEO56">
        <f t="shared" ca="1" si="553"/>
        <v>5</v>
      </c>
      <c r="AEP56">
        <f t="shared" ca="1" si="553"/>
        <v>5</v>
      </c>
      <c r="AEQ56">
        <f t="shared" ca="1" si="553"/>
        <v>5</v>
      </c>
      <c r="AER56">
        <f t="shared" ca="1" si="553"/>
        <v>5</v>
      </c>
      <c r="AES56">
        <f t="shared" ca="1" si="553"/>
        <v>5</v>
      </c>
      <c r="AET56">
        <f t="shared" ca="1" si="553"/>
        <v>5</v>
      </c>
      <c r="AEU56">
        <f t="shared" ca="1" si="553"/>
        <v>5</v>
      </c>
      <c r="AEV56">
        <f t="shared" ca="1" si="553"/>
        <v>5</v>
      </c>
      <c r="AEW56">
        <f t="shared" ca="1" si="553"/>
        <v>5</v>
      </c>
      <c r="AEX56">
        <f t="shared" ca="1" si="553"/>
        <v>5</v>
      </c>
      <c r="AEY56">
        <f t="shared" ca="1" si="553"/>
        <v>5</v>
      </c>
      <c r="AEZ56">
        <f t="shared" ca="1" si="553"/>
        <v>5</v>
      </c>
      <c r="AFA56">
        <f t="shared" ca="1" si="553"/>
        <v>5</v>
      </c>
      <c r="AFB56">
        <f t="shared" ca="1" si="553"/>
        <v>5</v>
      </c>
      <c r="AFC56">
        <f t="shared" ref="AFC56:AHN56" ca="1" si="554">$B56+IF(AFC$7&lt;CSn_high_before_low_ns,1,IF(AFC$7&lt;WR_CSn_offtime_ns,0,1))</f>
        <v>5</v>
      </c>
      <c r="AFD56">
        <f t="shared" ca="1" si="554"/>
        <v>5</v>
      </c>
      <c r="AFE56">
        <f t="shared" ca="1" si="554"/>
        <v>5</v>
      </c>
      <c r="AFF56">
        <f t="shared" ca="1" si="554"/>
        <v>5</v>
      </c>
      <c r="AFG56">
        <f t="shared" ca="1" si="554"/>
        <v>5</v>
      </c>
      <c r="AFH56">
        <f t="shared" ca="1" si="554"/>
        <v>5</v>
      </c>
      <c r="AFI56">
        <f t="shared" ca="1" si="554"/>
        <v>5</v>
      </c>
      <c r="AFJ56">
        <f t="shared" ca="1" si="554"/>
        <v>5</v>
      </c>
      <c r="AFK56">
        <f t="shared" ca="1" si="554"/>
        <v>5</v>
      </c>
      <c r="AFL56">
        <f t="shared" ca="1" si="554"/>
        <v>5</v>
      </c>
      <c r="AFM56">
        <f t="shared" ca="1" si="554"/>
        <v>5</v>
      </c>
      <c r="AFN56">
        <f t="shared" ca="1" si="554"/>
        <v>5</v>
      </c>
      <c r="AFO56">
        <f t="shared" ca="1" si="554"/>
        <v>5</v>
      </c>
      <c r="AFP56">
        <f t="shared" ca="1" si="554"/>
        <v>5</v>
      </c>
      <c r="AFQ56">
        <f t="shared" ca="1" si="554"/>
        <v>5</v>
      </c>
      <c r="AFR56">
        <f t="shared" ca="1" si="554"/>
        <v>5</v>
      </c>
      <c r="AFS56">
        <f t="shared" ca="1" si="554"/>
        <v>5</v>
      </c>
      <c r="AFT56">
        <f t="shared" ca="1" si="554"/>
        <v>5</v>
      </c>
      <c r="AFU56">
        <f t="shared" ca="1" si="554"/>
        <v>5</v>
      </c>
      <c r="AFV56">
        <f t="shared" ca="1" si="554"/>
        <v>5</v>
      </c>
      <c r="AFW56">
        <f t="shared" ca="1" si="554"/>
        <v>5</v>
      </c>
      <c r="AFX56">
        <f t="shared" ca="1" si="554"/>
        <v>5</v>
      </c>
      <c r="AFY56">
        <f t="shared" ca="1" si="554"/>
        <v>5</v>
      </c>
      <c r="AFZ56">
        <f t="shared" ca="1" si="554"/>
        <v>5</v>
      </c>
      <c r="AGA56">
        <f t="shared" ca="1" si="554"/>
        <v>5</v>
      </c>
      <c r="AGB56">
        <f t="shared" ca="1" si="554"/>
        <v>5</v>
      </c>
      <c r="AGC56">
        <f t="shared" ca="1" si="554"/>
        <v>5</v>
      </c>
      <c r="AGD56">
        <f t="shared" ca="1" si="554"/>
        <v>5</v>
      </c>
      <c r="AGE56">
        <f t="shared" ca="1" si="554"/>
        <v>5</v>
      </c>
      <c r="AGF56">
        <f t="shared" ca="1" si="554"/>
        <v>5</v>
      </c>
      <c r="AGG56">
        <f t="shared" ca="1" si="554"/>
        <v>5</v>
      </c>
      <c r="AGH56">
        <f t="shared" ca="1" si="554"/>
        <v>5</v>
      </c>
      <c r="AGI56">
        <f t="shared" ca="1" si="554"/>
        <v>5</v>
      </c>
      <c r="AGJ56">
        <f t="shared" ca="1" si="554"/>
        <v>5</v>
      </c>
      <c r="AGK56">
        <f t="shared" ca="1" si="554"/>
        <v>5</v>
      </c>
      <c r="AGL56">
        <f t="shared" ca="1" si="554"/>
        <v>5</v>
      </c>
      <c r="AGM56">
        <f t="shared" ca="1" si="554"/>
        <v>5</v>
      </c>
      <c r="AGN56">
        <f t="shared" ca="1" si="554"/>
        <v>5</v>
      </c>
      <c r="AGO56">
        <f t="shared" ca="1" si="554"/>
        <v>5</v>
      </c>
      <c r="AGP56">
        <f t="shared" ca="1" si="554"/>
        <v>5</v>
      </c>
      <c r="AGQ56">
        <f t="shared" ca="1" si="554"/>
        <v>5</v>
      </c>
      <c r="AGR56">
        <f t="shared" ca="1" si="554"/>
        <v>5</v>
      </c>
      <c r="AGS56">
        <f t="shared" ca="1" si="554"/>
        <v>5</v>
      </c>
      <c r="AGT56">
        <f t="shared" ca="1" si="554"/>
        <v>5</v>
      </c>
      <c r="AGU56">
        <f t="shared" ca="1" si="554"/>
        <v>5</v>
      </c>
      <c r="AGV56">
        <f t="shared" ca="1" si="554"/>
        <v>5</v>
      </c>
      <c r="AGW56">
        <f t="shared" ca="1" si="554"/>
        <v>5</v>
      </c>
      <c r="AGX56">
        <f t="shared" ca="1" si="554"/>
        <v>5</v>
      </c>
      <c r="AGY56">
        <f t="shared" ca="1" si="554"/>
        <v>5</v>
      </c>
      <c r="AGZ56">
        <f t="shared" ca="1" si="554"/>
        <v>5</v>
      </c>
      <c r="AHA56">
        <f t="shared" ca="1" si="554"/>
        <v>5</v>
      </c>
      <c r="AHB56">
        <f t="shared" ca="1" si="554"/>
        <v>5</v>
      </c>
      <c r="AHC56">
        <f t="shared" ca="1" si="554"/>
        <v>5</v>
      </c>
      <c r="AHD56">
        <f t="shared" ca="1" si="554"/>
        <v>5</v>
      </c>
      <c r="AHE56">
        <f t="shared" ca="1" si="554"/>
        <v>5</v>
      </c>
      <c r="AHF56">
        <f t="shared" ca="1" si="554"/>
        <v>5</v>
      </c>
      <c r="AHG56">
        <f t="shared" ca="1" si="554"/>
        <v>5</v>
      </c>
      <c r="AHH56">
        <f t="shared" ca="1" si="554"/>
        <v>5</v>
      </c>
      <c r="AHI56">
        <f t="shared" ca="1" si="554"/>
        <v>5</v>
      </c>
      <c r="AHJ56">
        <f t="shared" ca="1" si="554"/>
        <v>5</v>
      </c>
      <c r="AHK56">
        <f t="shared" ca="1" si="554"/>
        <v>5</v>
      </c>
      <c r="AHL56">
        <f t="shared" ca="1" si="554"/>
        <v>5</v>
      </c>
      <c r="AHM56">
        <f t="shared" ca="1" si="554"/>
        <v>5</v>
      </c>
      <c r="AHN56">
        <f t="shared" ca="1" si="554"/>
        <v>5</v>
      </c>
      <c r="AHO56">
        <f t="shared" ref="AHO56:AJZ56" ca="1" si="555">$B56+IF(AHO$7&lt;CSn_high_before_low_ns,1,IF(AHO$7&lt;WR_CSn_offtime_ns,0,1))</f>
        <v>5</v>
      </c>
      <c r="AHP56">
        <f t="shared" ca="1" si="555"/>
        <v>5</v>
      </c>
      <c r="AHQ56">
        <f t="shared" ca="1" si="555"/>
        <v>5</v>
      </c>
      <c r="AHR56">
        <f t="shared" ca="1" si="555"/>
        <v>5</v>
      </c>
      <c r="AHS56">
        <f t="shared" ca="1" si="555"/>
        <v>5</v>
      </c>
      <c r="AHT56">
        <f t="shared" ca="1" si="555"/>
        <v>5</v>
      </c>
      <c r="AHU56">
        <f t="shared" ca="1" si="555"/>
        <v>5</v>
      </c>
      <c r="AHV56">
        <f t="shared" ca="1" si="555"/>
        <v>5</v>
      </c>
      <c r="AHW56">
        <f t="shared" ca="1" si="555"/>
        <v>5</v>
      </c>
      <c r="AHX56">
        <f t="shared" ca="1" si="555"/>
        <v>5</v>
      </c>
      <c r="AHY56">
        <f t="shared" ca="1" si="555"/>
        <v>5</v>
      </c>
      <c r="AHZ56">
        <f t="shared" ca="1" si="555"/>
        <v>5</v>
      </c>
      <c r="AIA56">
        <f t="shared" ca="1" si="555"/>
        <v>5</v>
      </c>
      <c r="AIB56">
        <f t="shared" ca="1" si="555"/>
        <v>5</v>
      </c>
      <c r="AIC56">
        <f t="shared" ca="1" si="555"/>
        <v>5</v>
      </c>
      <c r="AID56">
        <f t="shared" ca="1" si="555"/>
        <v>5</v>
      </c>
      <c r="AIE56">
        <f t="shared" ca="1" si="555"/>
        <v>5</v>
      </c>
      <c r="AIF56">
        <f t="shared" ca="1" si="555"/>
        <v>5</v>
      </c>
      <c r="AIG56">
        <f t="shared" ca="1" si="555"/>
        <v>5</v>
      </c>
      <c r="AIH56">
        <f t="shared" ca="1" si="555"/>
        <v>5</v>
      </c>
      <c r="AII56">
        <f t="shared" ca="1" si="555"/>
        <v>5</v>
      </c>
      <c r="AIJ56">
        <f t="shared" ca="1" si="555"/>
        <v>5</v>
      </c>
      <c r="AIK56">
        <f t="shared" ca="1" si="555"/>
        <v>5</v>
      </c>
      <c r="AIL56">
        <f t="shared" ca="1" si="555"/>
        <v>5</v>
      </c>
      <c r="AIM56">
        <f t="shared" ca="1" si="555"/>
        <v>5</v>
      </c>
      <c r="AIN56">
        <f t="shared" ca="1" si="555"/>
        <v>5</v>
      </c>
      <c r="AIO56">
        <f t="shared" ca="1" si="555"/>
        <v>5</v>
      </c>
      <c r="AIP56">
        <f t="shared" ca="1" si="555"/>
        <v>5</v>
      </c>
      <c r="AIQ56">
        <f t="shared" ca="1" si="555"/>
        <v>5</v>
      </c>
      <c r="AIR56">
        <f t="shared" ca="1" si="555"/>
        <v>5</v>
      </c>
      <c r="AIS56">
        <f t="shared" ca="1" si="555"/>
        <v>5</v>
      </c>
      <c r="AIT56">
        <f t="shared" ca="1" si="555"/>
        <v>5</v>
      </c>
      <c r="AIU56">
        <f t="shared" ca="1" si="555"/>
        <v>5</v>
      </c>
      <c r="AIV56">
        <f t="shared" ca="1" si="555"/>
        <v>5</v>
      </c>
      <c r="AIW56">
        <f t="shared" ca="1" si="555"/>
        <v>5</v>
      </c>
      <c r="AIX56">
        <f t="shared" ca="1" si="555"/>
        <v>5</v>
      </c>
      <c r="AIY56">
        <f t="shared" ca="1" si="555"/>
        <v>5</v>
      </c>
      <c r="AIZ56">
        <f t="shared" ca="1" si="555"/>
        <v>5</v>
      </c>
      <c r="AJA56">
        <f t="shared" ca="1" si="555"/>
        <v>5</v>
      </c>
      <c r="AJB56">
        <f t="shared" ca="1" si="555"/>
        <v>5</v>
      </c>
      <c r="AJC56">
        <f t="shared" ca="1" si="555"/>
        <v>5</v>
      </c>
      <c r="AJD56">
        <f t="shared" ca="1" si="555"/>
        <v>5</v>
      </c>
      <c r="AJE56">
        <f t="shared" ca="1" si="555"/>
        <v>5</v>
      </c>
      <c r="AJF56">
        <f t="shared" ca="1" si="555"/>
        <v>5</v>
      </c>
      <c r="AJG56">
        <f t="shared" ca="1" si="555"/>
        <v>5</v>
      </c>
      <c r="AJH56">
        <f t="shared" ca="1" si="555"/>
        <v>5</v>
      </c>
      <c r="AJI56">
        <f t="shared" ca="1" si="555"/>
        <v>5</v>
      </c>
      <c r="AJJ56">
        <f t="shared" ca="1" si="555"/>
        <v>5</v>
      </c>
      <c r="AJK56">
        <f t="shared" ca="1" si="555"/>
        <v>5</v>
      </c>
      <c r="AJL56">
        <f t="shared" ca="1" si="555"/>
        <v>5</v>
      </c>
      <c r="AJM56">
        <f t="shared" ca="1" si="555"/>
        <v>5</v>
      </c>
      <c r="AJN56">
        <f t="shared" ca="1" si="555"/>
        <v>5</v>
      </c>
      <c r="AJO56">
        <f t="shared" ca="1" si="555"/>
        <v>5</v>
      </c>
      <c r="AJP56">
        <f t="shared" ca="1" si="555"/>
        <v>5</v>
      </c>
      <c r="AJQ56">
        <f t="shared" ca="1" si="555"/>
        <v>5</v>
      </c>
      <c r="AJR56">
        <f t="shared" ca="1" si="555"/>
        <v>5</v>
      </c>
      <c r="AJS56">
        <f t="shared" ca="1" si="555"/>
        <v>5</v>
      </c>
      <c r="AJT56">
        <f t="shared" ca="1" si="555"/>
        <v>5</v>
      </c>
      <c r="AJU56">
        <f t="shared" ca="1" si="555"/>
        <v>5</v>
      </c>
      <c r="AJV56">
        <f t="shared" ca="1" si="555"/>
        <v>5</v>
      </c>
      <c r="AJW56">
        <f t="shared" ca="1" si="555"/>
        <v>5</v>
      </c>
      <c r="AJX56">
        <f t="shared" ca="1" si="555"/>
        <v>5</v>
      </c>
      <c r="AJY56">
        <f t="shared" ca="1" si="555"/>
        <v>5</v>
      </c>
      <c r="AJZ56">
        <f t="shared" ca="1" si="555"/>
        <v>5</v>
      </c>
      <c r="AKA56">
        <f t="shared" ref="AKA56:AML56" ca="1" si="556">$B56+IF(AKA$7&lt;CSn_high_before_low_ns,1,IF(AKA$7&lt;WR_CSn_offtime_ns,0,1))</f>
        <v>5</v>
      </c>
      <c r="AKB56">
        <f t="shared" ca="1" si="556"/>
        <v>5</v>
      </c>
      <c r="AKC56">
        <f t="shared" ca="1" si="556"/>
        <v>5</v>
      </c>
      <c r="AKD56">
        <f t="shared" ca="1" si="556"/>
        <v>5</v>
      </c>
      <c r="AKE56">
        <f t="shared" ca="1" si="556"/>
        <v>5</v>
      </c>
      <c r="AKF56">
        <f t="shared" ca="1" si="556"/>
        <v>5</v>
      </c>
      <c r="AKG56">
        <f t="shared" ca="1" si="556"/>
        <v>5</v>
      </c>
      <c r="AKH56">
        <f t="shared" ca="1" si="556"/>
        <v>5</v>
      </c>
      <c r="AKI56">
        <f t="shared" ca="1" si="556"/>
        <v>5</v>
      </c>
      <c r="AKJ56">
        <f t="shared" ca="1" si="556"/>
        <v>5</v>
      </c>
      <c r="AKK56">
        <f t="shared" ca="1" si="556"/>
        <v>5</v>
      </c>
      <c r="AKL56">
        <f t="shared" ca="1" si="556"/>
        <v>5</v>
      </c>
      <c r="AKM56">
        <f t="shared" ca="1" si="556"/>
        <v>5</v>
      </c>
      <c r="AKN56">
        <f t="shared" ca="1" si="556"/>
        <v>5</v>
      </c>
      <c r="AKO56">
        <f t="shared" ca="1" si="556"/>
        <v>5</v>
      </c>
      <c r="AKP56">
        <f t="shared" ca="1" si="556"/>
        <v>5</v>
      </c>
      <c r="AKQ56">
        <f t="shared" ca="1" si="556"/>
        <v>5</v>
      </c>
      <c r="AKR56">
        <f t="shared" ca="1" si="556"/>
        <v>5</v>
      </c>
      <c r="AKS56">
        <f t="shared" ca="1" si="556"/>
        <v>5</v>
      </c>
      <c r="AKT56">
        <f t="shared" ca="1" si="556"/>
        <v>5</v>
      </c>
      <c r="AKU56">
        <f t="shared" ca="1" si="556"/>
        <v>5</v>
      </c>
      <c r="AKV56">
        <f t="shared" ca="1" si="556"/>
        <v>5</v>
      </c>
      <c r="AKW56">
        <f t="shared" ca="1" si="556"/>
        <v>5</v>
      </c>
      <c r="AKX56">
        <f t="shared" ca="1" si="556"/>
        <v>5</v>
      </c>
      <c r="AKY56">
        <f t="shared" ca="1" si="556"/>
        <v>5</v>
      </c>
      <c r="AKZ56">
        <f t="shared" ca="1" si="556"/>
        <v>5</v>
      </c>
      <c r="ALA56">
        <f t="shared" ca="1" si="556"/>
        <v>5</v>
      </c>
      <c r="ALB56">
        <f t="shared" ca="1" si="556"/>
        <v>5</v>
      </c>
      <c r="ALC56">
        <f t="shared" ca="1" si="556"/>
        <v>5</v>
      </c>
      <c r="ALD56">
        <f t="shared" ca="1" si="556"/>
        <v>5</v>
      </c>
      <c r="ALE56">
        <f t="shared" ca="1" si="556"/>
        <v>5</v>
      </c>
      <c r="ALF56">
        <f t="shared" ca="1" si="556"/>
        <v>5</v>
      </c>
      <c r="ALG56">
        <f t="shared" ca="1" si="556"/>
        <v>5</v>
      </c>
      <c r="ALH56">
        <f t="shared" ca="1" si="556"/>
        <v>5</v>
      </c>
      <c r="ALI56">
        <f t="shared" ca="1" si="556"/>
        <v>5</v>
      </c>
      <c r="ALJ56">
        <f t="shared" ca="1" si="556"/>
        <v>5</v>
      </c>
      <c r="ALK56">
        <f t="shared" ca="1" si="556"/>
        <v>5</v>
      </c>
      <c r="ALL56">
        <f t="shared" ca="1" si="556"/>
        <v>5</v>
      </c>
      <c r="ALM56">
        <f t="shared" ca="1" si="556"/>
        <v>5</v>
      </c>
      <c r="ALN56">
        <f t="shared" ca="1" si="556"/>
        <v>5</v>
      </c>
      <c r="ALO56">
        <f t="shared" ca="1" si="556"/>
        <v>5</v>
      </c>
      <c r="ALP56">
        <f t="shared" ca="1" si="556"/>
        <v>5</v>
      </c>
      <c r="ALQ56">
        <f t="shared" ca="1" si="556"/>
        <v>5</v>
      </c>
      <c r="ALR56">
        <f t="shared" ca="1" si="556"/>
        <v>5</v>
      </c>
      <c r="ALS56">
        <f t="shared" ca="1" si="556"/>
        <v>5</v>
      </c>
      <c r="ALT56">
        <f t="shared" ca="1" si="556"/>
        <v>5</v>
      </c>
      <c r="ALU56">
        <f t="shared" ca="1" si="556"/>
        <v>5</v>
      </c>
      <c r="ALV56">
        <f t="shared" ca="1" si="556"/>
        <v>5</v>
      </c>
      <c r="ALW56">
        <f t="shared" ca="1" si="556"/>
        <v>5</v>
      </c>
      <c r="ALX56">
        <f t="shared" ca="1" si="556"/>
        <v>5</v>
      </c>
      <c r="ALY56">
        <f t="shared" ca="1" si="556"/>
        <v>5</v>
      </c>
      <c r="ALZ56">
        <f t="shared" ca="1" si="556"/>
        <v>5</v>
      </c>
      <c r="AMA56">
        <f t="shared" ca="1" si="556"/>
        <v>5</v>
      </c>
      <c r="AMB56">
        <f t="shared" ca="1" si="556"/>
        <v>5</v>
      </c>
      <c r="AMC56">
        <f t="shared" ca="1" si="556"/>
        <v>5</v>
      </c>
      <c r="AMD56">
        <f t="shared" ca="1" si="556"/>
        <v>5</v>
      </c>
      <c r="AME56">
        <f t="shared" ca="1" si="556"/>
        <v>5</v>
      </c>
      <c r="AMF56">
        <f t="shared" ca="1" si="556"/>
        <v>5</v>
      </c>
      <c r="AMG56">
        <f t="shared" ca="1" si="556"/>
        <v>5</v>
      </c>
      <c r="AMH56">
        <f t="shared" ca="1" si="556"/>
        <v>5</v>
      </c>
      <c r="AMI56">
        <f t="shared" ca="1" si="556"/>
        <v>5</v>
      </c>
      <c r="AMJ56">
        <f t="shared" ca="1" si="556"/>
        <v>5</v>
      </c>
      <c r="AMK56">
        <f t="shared" ca="1" si="556"/>
        <v>5</v>
      </c>
      <c r="AML56">
        <f t="shared" ca="1" si="556"/>
        <v>5</v>
      </c>
      <c r="AMM56">
        <f t="shared" ref="AMM56:AOX56" ca="1" si="557">$B56+IF(AMM$7&lt;CSn_high_before_low_ns,1,IF(AMM$7&lt;WR_CSn_offtime_ns,0,1))</f>
        <v>5</v>
      </c>
      <c r="AMN56">
        <f t="shared" ca="1" si="557"/>
        <v>5</v>
      </c>
      <c r="AMO56">
        <f t="shared" ca="1" si="557"/>
        <v>5</v>
      </c>
      <c r="AMP56">
        <f t="shared" ca="1" si="557"/>
        <v>5</v>
      </c>
      <c r="AMQ56">
        <f t="shared" ca="1" si="557"/>
        <v>5</v>
      </c>
      <c r="AMR56">
        <f t="shared" ca="1" si="557"/>
        <v>5</v>
      </c>
      <c r="AMS56">
        <f t="shared" ca="1" si="557"/>
        <v>5</v>
      </c>
      <c r="AMT56">
        <f t="shared" ca="1" si="557"/>
        <v>5</v>
      </c>
      <c r="AMU56">
        <f t="shared" ca="1" si="557"/>
        <v>5</v>
      </c>
      <c r="AMV56">
        <f t="shared" ca="1" si="557"/>
        <v>5</v>
      </c>
      <c r="AMW56">
        <f t="shared" ca="1" si="557"/>
        <v>5</v>
      </c>
      <c r="AMX56">
        <f t="shared" ca="1" si="557"/>
        <v>5</v>
      </c>
      <c r="AMY56">
        <f t="shared" ca="1" si="557"/>
        <v>5</v>
      </c>
      <c r="AMZ56">
        <f t="shared" ca="1" si="557"/>
        <v>5</v>
      </c>
      <c r="ANA56">
        <f t="shared" ca="1" si="557"/>
        <v>5</v>
      </c>
      <c r="ANB56">
        <f t="shared" ca="1" si="557"/>
        <v>5</v>
      </c>
      <c r="ANC56">
        <f t="shared" ca="1" si="557"/>
        <v>5</v>
      </c>
      <c r="AND56">
        <f t="shared" ca="1" si="557"/>
        <v>5</v>
      </c>
      <c r="ANE56">
        <f t="shared" ca="1" si="557"/>
        <v>5</v>
      </c>
      <c r="ANF56">
        <f t="shared" ca="1" si="557"/>
        <v>5</v>
      </c>
      <c r="ANG56">
        <f t="shared" ca="1" si="557"/>
        <v>5</v>
      </c>
      <c r="ANH56">
        <f t="shared" ca="1" si="557"/>
        <v>5</v>
      </c>
      <c r="ANI56">
        <f t="shared" ca="1" si="557"/>
        <v>5</v>
      </c>
      <c r="ANJ56">
        <f t="shared" ca="1" si="557"/>
        <v>5</v>
      </c>
      <c r="ANK56">
        <f t="shared" ca="1" si="557"/>
        <v>5</v>
      </c>
      <c r="ANL56">
        <f t="shared" ca="1" si="557"/>
        <v>5</v>
      </c>
      <c r="ANM56">
        <f t="shared" ca="1" si="557"/>
        <v>5</v>
      </c>
      <c r="ANN56">
        <f t="shared" ca="1" si="557"/>
        <v>5</v>
      </c>
      <c r="ANO56">
        <f t="shared" ca="1" si="557"/>
        <v>5</v>
      </c>
      <c r="ANP56">
        <f t="shared" ca="1" si="557"/>
        <v>5</v>
      </c>
      <c r="ANQ56">
        <f t="shared" ca="1" si="557"/>
        <v>5</v>
      </c>
      <c r="ANR56">
        <f t="shared" ca="1" si="557"/>
        <v>5</v>
      </c>
      <c r="ANS56">
        <f t="shared" ca="1" si="557"/>
        <v>5</v>
      </c>
      <c r="ANT56">
        <f t="shared" ca="1" si="557"/>
        <v>5</v>
      </c>
      <c r="ANU56">
        <f t="shared" ca="1" si="557"/>
        <v>5</v>
      </c>
      <c r="ANV56">
        <f t="shared" ca="1" si="557"/>
        <v>5</v>
      </c>
      <c r="ANW56">
        <f t="shared" ca="1" si="557"/>
        <v>5</v>
      </c>
      <c r="ANX56">
        <f t="shared" ca="1" si="557"/>
        <v>5</v>
      </c>
      <c r="ANY56">
        <f t="shared" ca="1" si="557"/>
        <v>5</v>
      </c>
      <c r="ANZ56">
        <f t="shared" ca="1" si="557"/>
        <v>5</v>
      </c>
      <c r="AOA56">
        <f t="shared" ca="1" si="557"/>
        <v>5</v>
      </c>
      <c r="AOB56">
        <f t="shared" ca="1" si="557"/>
        <v>5</v>
      </c>
      <c r="AOC56">
        <f t="shared" ca="1" si="557"/>
        <v>5</v>
      </c>
      <c r="AOD56">
        <f t="shared" ca="1" si="557"/>
        <v>5</v>
      </c>
      <c r="AOE56">
        <f t="shared" ca="1" si="557"/>
        <v>5</v>
      </c>
      <c r="AOF56">
        <f t="shared" ca="1" si="557"/>
        <v>5</v>
      </c>
      <c r="AOG56">
        <f t="shared" ca="1" si="557"/>
        <v>5</v>
      </c>
      <c r="AOH56">
        <f t="shared" ca="1" si="557"/>
        <v>5</v>
      </c>
      <c r="AOI56">
        <f t="shared" ca="1" si="557"/>
        <v>5</v>
      </c>
      <c r="AOJ56">
        <f t="shared" ca="1" si="557"/>
        <v>5</v>
      </c>
      <c r="AOK56">
        <f t="shared" ca="1" si="557"/>
        <v>5</v>
      </c>
      <c r="AOL56">
        <f t="shared" ca="1" si="557"/>
        <v>5</v>
      </c>
      <c r="AOM56">
        <f t="shared" ca="1" si="557"/>
        <v>5</v>
      </c>
      <c r="AON56">
        <f t="shared" ca="1" si="557"/>
        <v>5</v>
      </c>
      <c r="AOO56">
        <f t="shared" ca="1" si="557"/>
        <v>5</v>
      </c>
      <c r="AOP56">
        <f t="shared" ca="1" si="557"/>
        <v>5</v>
      </c>
      <c r="AOQ56">
        <f t="shared" ca="1" si="557"/>
        <v>5</v>
      </c>
      <c r="AOR56">
        <f t="shared" ca="1" si="557"/>
        <v>5</v>
      </c>
      <c r="AOS56">
        <f t="shared" ca="1" si="557"/>
        <v>5</v>
      </c>
      <c r="AOT56">
        <f t="shared" ca="1" si="557"/>
        <v>5</v>
      </c>
      <c r="AOU56">
        <f t="shared" ca="1" si="557"/>
        <v>5</v>
      </c>
      <c r="AOV56">
        <f t="shared" ca="1" si="557"/>
        <v>5</v>
      </c>
      <c r="AOW56">
        <f t="shared" ca="1" si="557"/>
        <v>5</v>
      </c>
      <c r="AOX56">
        <f t="shared" ca="1" si="557"/>
        <v>5</v>
      </c>
      <c r="AOY56">
        <f t="shared" ref="AOY56:ARJ56" ca="1" si="558">$B56+IF(AOY$7&lt;CSn_high_before_low_ns,1,IF(AOY$7&lt;WR_CSn_offtime_ns,0,1))</f>
        <v>5</v>
      </c>
      <c r="AOZ56">
        <f t="shared" ca="1" si="558"/>
        <v>5</v>
      </c>
      <c r="APA56">
        <f t="shared" ca="1" si="558"/>
        <v>5</v>
      </c>
      <c r="APB56">
        <f t="shared" ca="1" si="558"/>
        <v>5</v>
      </c>
      <c r="APC56">
        <f t="shared" ca="1" si="558"/>
        <v>5</v>
      </c>
      <c r="APD56">
        <f t="shared" ca="1" si="558"/>
        <v>5</v>
      </c>
      <c r="APE56">
        <f t="shared" ca="1" si="558"/>
        <v>5</v>
      </c>
      <c r="APF56">
        <f t="shared" ca="1" si="558"/>
        <v>5</v>
      </c>
      <c r="APG56">
        <f t="shared" ca="1" si="558"/>
        <v>5</v>
      </c>
      <c r="APH56">
        <f t="shared" ca="1" si="558"/>
        <v>5</v>
      </c>
      <c r="API56">
        <f t="shared" ca="1" si="558"/>
        <v>5</v>
      </c>
      <c r="APJ56">
        <f t="shared" ca="1" si="558"/>
        <v>5</v>
      </c>
      <c r="APK56">
        <f t="shared" ca="1" si="558"/>
        <v>5</v>
      </c>
      <c r="APL56">
        <f t="shared" ca="1" si="558"/>
        <v>5</v>
      </c>
      <c r="APM56">
        <f t="shared" ca="1" si="558"/>
        <v>5</v>
      </c>
      <c r="APN56">
        <f t="shared" ca="1" si="558"/>
        <v>5</v>
      </c>
      <c r="APO56">
        <f t="shared" ca="1" si="558"/>
        <v>5</v>
      </c>
      <c r="APP56">
        <f t="shared" ca="1" si="558"/>
        <v>5</v>
      </c>
      <c r="APQ56">
        <f t="shared" ca="1" si="558"/>
        <v>5</v>
      </c>
      <c r="APR56">
        <f t="shared" ca="1" si="558"/>
        <v>5</v>
      </c>
      <c r="APS56">
        <f t="shared" ca="1" si="558"/>
        <v>5</v>
      </c>
      <c r="APT56">
        <f t="shared" ca="1" si="558"/>
        <v>5</v>
      </c>
      <c r="APU56">
        <f t="shared" ca="1" si="558"/>
        <v>5</v>
      </c>
      <c r="APV56">
        <f t="shared" ca="1" si="558"/>
        <v>5</v>
      </c>
      <c r="APW56">
        <f t="shared" ca="1" si="558"/>
        <v>5</v>
      </c>
      <c r="APX56">
        <f t="shared" ca="1" si="558"/>
        <v>5</v>
      </c>
      <c r="APY56">
        <f t="shared" ca="1" si="558"/>
        <v>5</v>
      </c>
      <c r="APZ56">
        <f t="shared" ca="1" si="558"/>
        <v>5</v>
      </c>
      <c r="AQA56">
        <f t="shared" ca="1" si="558"/>
        <v>5</v>
      </c>
      <c r="AQB56">
        <f t="shared" ca="1" si="558"/>
        <v>5</v>
      </c>
      <c r="AQC56">
        <f t="shared" ca="1" si="558"/>
        <v>5</v>
      </c>
      <c r="AQD56">
        <f t="shared" ca="1" si="558"/>
        <v>5</v>
      </c>
      <c r="AQE56">
        <f t="shared" ca="1" si="558"/>
        <v>5</v>
      </c>
      <c r="AQF56">
        <f t="shared" ca="1" si="558"/>
        <v>5</v>
      </c>
      <c r="AQG56">
        <f t="shared" ca="1" si="558"/>
        <v>5</v>
      </c>
      <c r="AQH56">
        <f t="shared" ca="1" si="558"/>
        <v>5</v>
      </c>
      <c r="AQI56">
        <f t="shared" ca="1" si="558"/>
        <v>5</v>
      </c>
      <c r="AQJ56">
        <f t="shared" ca="1" si="558"/>
        <v>5</v>
      </c>
      <c r="AQK56">
        <f t="shared" ca="1" si="558"/>
        <v>5</v>
      </c>
      <c r="AQL56">
        <f t="shared" ca="1" si="558"/>
        <v>5</v>
      </c>
      <c r="AQM56">
        <f t="shared" ca="1" si="558"/>
        <v>5</v>
      </c>
      <c r="AQN56">
        <f t="shared" ca="1" si="558"/>
        <v>5</v>
      </c>
      <c r="AQO56">
        <f t="shared" ca="1" si="558"/>
        <v>5</v>
      </c>
      <c r="AQP56">
        <f t="shared" ca="1" si="558"/>
        <v>5</v>
      </c>
      <c r="AQQ56">
        <f t="shared" ca="1" si="558"/>
        <v>5</v>
      </c>
      <c r="AQR56">
        <f t="shared" ca="1" si="558"/>
        <v>5</v>
      </c>
      <c r="AQS56">
        <f t="shared" ca="1" si="558"/>
        <v>5</v>
      </c>
      <c r="AQT56">
        <f t="shared" ca="1" si="558"/>
        <v>5</v>
      </c>
      <c r="AQU56">
        <f t="shared" ca="1" si="558"/>
        <v>5</v>
      </c>
      <c r="AQV56">
        <f t="shared" ca="1" si="558"/>
        <v>5</v>
      </c>
      <c r="AQW56">
        <f t="shared" ca="1" si="558"/>
        <v>5</v>
      </c>
      <c r="AQX56">
        <f t="shared" ca="1" si="558"/>
        <v>5</v>
      </c>
      <c r="AQY56">
        <f t="shared" ca="1" si="558"/>
        <v>5</v>
      </c>
      <c r="AQZ56">
        <f t="shared" ca="1" si="558"/>
        <v>5</v>
      </c>
      <c r="ARA56">
        <f t="shared" ca="1" si="558"/>
        <v>5</v>
      </c>
      <c r="ARB56">
        <f t="shared" ca="1" si="558"/>
        <v>5</v>
      </c>
      <c r="ARC56">
        <f t="shared" ca="1" si="558"/>
        <v>5</v>
      </c>
      <c r="ARD56">
        <f t="shared" ca="1" si="558"/>
        <v>5</v>
      </c>
      <c r="ARE56">
        <f t="shared" ca="1" si="558"/>
        <v>5</v>
      </c>
      <c r="ARF56">
        <f t="shared" ca="1" si="558"/>
        <v>5</v>
      </c>
      <c r="ARG56">
        <f t="shared" ca="1" si="558"/>
        <v>5</v>
      </c>
      <c r="ARH56">
        <f t="shared" ca="1" si="558"/>
        <v>5</v>
      </c>
      <c r="ARI56">
        <f t="shared" ca="1" si="558"/>
        <v>5</v>
      </c>
      <c r="ARJ56">
        <f t="shared" ca="1" si="558"/>
        <v>5</v>
      </c>
      <c r="ARK56">
        <f t="shared" ref="ARK56:ATV56" ca="1" si="559">$B56+IF(ARK$7&lt;CSn_high_before_low_ns,1,IF(ARK$7&lt;WR_CSn_offtime_ns,0,1))</f>
        <v>5</v>
      </c>
      <c r="ARL56">
        <f t="shared" ca="1" si="559"/>
        <v>5</v>
      </c>
      <c r="ARM56">
        <f t="shared" ca="1" si="559"/>
        <v>5</v>
      </c>
      <c r="ARN56">
        <f t="shared" ca="1" si="559"/>
        <v>5</v>
      </c>
      <c r="ARO56">
        <f t="shared" ca="1" si="559"/>
        <v>5</v>
      </c>
      <c r="ARP56">
        <f t="shared" ca="1" si="559"/>
        <v>5</v>
      </c>
      <c r="ARQ56">
        <f t="shared" ca="1" si="559"/>
        <v>5</v>
      </c>
      <c r="ARR56">
        <f t="shared" ca="1" si="559"/>
        <v>5</v>
      </c>
      <c r="ARS56">
        <f t="shared" ca="1" si="559"/>
        <v>5</v>
      </c>
      <c r="ART56">
        <f t="shared" ca="1" si="559"/>
        <v>5</v>
      </c>
      <c r="ARU56">
        <f t="shared" ca="1" si="559"/>
        <v>5</v>
      </c>
      <c r="ARV56">
        <f t="shared" ca="1" si="559"/>
        <v>5</v>
      </c>
      <c r="ARW56">
        <f t="shared" ca="1" si="559"/>
        <v>5</v>
      </c>
      <c r="ARX56">
        <f t="shared" ca="1" si="559"/>
        <v>5</v>
      </c>
      <c r="ARY56">
        <f t="shared" ca="1" si="559"/>
        <v>5</v>
      </c>
      <c r="ARZ56">
        <f t="shared" ca="1" si="559"/>
        <v>5</v>
      </c>
      <c r="ASA56">
        <f t="shared" ca="1" si="559"/>
        <v>5</v>
      </c>
      <c r="ASB56">
        <f t="shared" ca="1" si="559"/>
        <v>5</v>
      </c>
      <c r="ASC56">
        <f t="shared" ca="1" si="559"/>
        <v>5</v>
      </c>
      <c r="ASD56">
        <f t="shared" ca="1" si="559"/>
        <v>5</v>
      </c>
      <c r="ASE56">
        <f t="shared" ca="1" si="559"/>
        <v>5</v>
      </c>
      <c r="ASF56">
        <f t="shared" ca="1" si="559"/>
        <v>5</v>
      </c>
      <c r="ASG56">
        <f t="shared" ca="1" si="559"/>
        <v>5</v>
      </c>
      <c r="ASH56">
        <f t="shared" ca="1" si="559"/>
        <v>5</v>
      </c>
      <c r="ASI56">
        <f t="shared" ca="1" si="559"/>
        <v>5</v>
      </c>
      <c r="ASJ56">
        <f t="shared" ca="1" si="559"/>
        <v>5</v>
      </c>
      <c r="ASK56">
        <f t="shared" ca="1" si="559"/>
        <v>5</v>
      </c>
      <c r="ASL56">
        <f t="shared" ca="1" si="559"/>
        <v>5</v>
      </c>
      <c r="ASM56">
        <f t="shared" ca="1" si="559"/>
        <v>5</v>
      </c>
      <c r="ASN56">
        <f t="shared" ca="1" si="559"/>
        <v>5</v>
      </c>
      <c r="ASO56">
        <f t="shared" ca="1" si="559"/>
        <v>5</v>
      </c>
      <c r="ASP56">
        <f t="shared" ca="1" si="559"/>
        <v>5</v>
      </c>
      <c r="ASQ56">
        <f t="shared" ca="1" si="559"/>
        <v>5</v>
      </c>
      <c r="ASR56">
        <f t="shared" ca="1" si="559"/>
        <v>5</v>
      </c>
      <c r="ASS56">
        <f t="shared" ca="1" si="559"/>
        <v>5</v>
      </c>
      <c r="AST56">
        <f t="shared" ca="1" si="559"/>
        <v>5</v>
      </c>
      <c r="ASU56">
        <f t="shared" ca="1" si="559"/>
        <v>5</v>
      </c>
      <c r="ASV56">
        <f t="shared" ca="1" si="559"/>
        <v>5</v>
      </c>
      <c r="ASW56">
        <f t="shared" ca="1" si="559"/>
        <v>5</v>
      </c>
      <c r="ASX56">
        <f t="shared" ca="1" si="559"/>
        <v>5</v>
      </c>
      <c r="ASY56">
        <f t="shared" ca="1" si="559"/>
        <v>5</v>
      </c>
      <c r="ASZ56">
        <f t="shared" ca="1" si="559"/>
        <v>5</v>
      </c>
      <c r="ATA56">
        <f t="shared" ca="1" si="559"/>
        <v>5</v>
      </c>
      <c r="ATB56">
        <f t="shared" ca="1" si="559"/>
        <v>5</v>
      </c>
      <c r="ATC56">
        <f t="shared" ca="1" si="559"/>
        <v>5</v>
      </c>
      <c r="ATD56">
        <f t="shared" ca="1" si="559"/>
        <v>5</v>
      </c>
      <c r="ATE56">
        <f t="shared" ca="1" si="559"/>
        <v>5</v>
      </c>
      <c r="ATF56">
        <f t="shared" ca="1" si="559"/>
        <v>5</v>
      </c>
      <c r="ATG56">
        <f t="shared" ca="1" si="559"/>
        <v>5</v>
      </c>
      <c r="ATH56">
        <f t="shared" ca="1" si="559"/>
        <v>5</v>
      </c>
      <c r="ATI56">
        <f t="shared" ca="1" si="559"/>
        <v>5</v>
      </c>
      <c r="ATJ56">
        <f t="shared" ca="1" si="559"/>
        <v>5</v>
      </c>
      <c r="ATK56">
        <f t="shared" ca="1" si="559"/>
        <v>5</v>
      </c>
      <c r="ATL56">
        <f t="shared" ca="1" si="559"/>
        <v>5</v>
      </c>
      <c r="ATM56">
        <f t="shared" ca="1" si="559"/>
        <v>5</v>
      </c>
      <c r="ATN56">
        <f t="shared" ca="1" si="559"/>
        <v>5</v>
      </c>
      <c r="ATO56">
        <f t="shared" ca="1" si="559"/>
        <v>5</v>
      </c>
      <c r="ATP56">
        <f t="shared" ca="1" si="559"/>
        <v>5</v>
      </c>
      <c r="ATQ56">
        <f t="shared" ca="1" si="559"/>
        <v>5</v>
      </c>
      <c r="ATR56">
        <f t="shared" ca="1" si="559"/>
        <v>5</v>
      </c>
      <c r="ATS56">
        <f t="shared" ca="1" si="559"/>
        <v>5</v>
      </c>
      <c r="ATT56">
        <f t="shared" ca="1" si="559"/>
        <v>5</v>
      </c>
      <c r="ATU56">
        <f t="shared" ca="1" si="559"/>
        <v>5</v>
      </c>
      <c r="ATV56">
        <f t="shared" ca="1" si="559"/>
        <v>5</v>
      </c>
      <c r="ATW56">
        <f t="shared" ref="ATW56:AWH56" ca="1" si="560">$B56+IF(ATW$7&lt;CSn_high_before_low_ns,1,IF(ATW$7&lt;WR_CSn_offtime_ns,0,1))</f>
        <v>5</v>
      </c>
      <c r="ATX56">
        <f t="shared" ca="1" si="560"/>
        <v>5</v>
      </c>
      <c r="ATY56">
        <f t="shared" ca="1" si="560"/>
        <v>5</v>
      </c>
      <c r="ATZ56">
        <f t="shared" ca="1" si="560"/>
        <v>5</v>
      </c>
      <c r="AUA56">
        <f t="shared" ca="1" si="560"/>
        <v>5</v>
      </c>
      <c r="AUB56">
        <f t="shared" ca="1" si="560"/>
        <v>5</v>
      </c>
      <c r="AUC56">
        <f t="shared" ca="1" si="560"/>
        <v>5</v>
      </c>
      <c r="AUD56">
        <f t="shared" ca="1" si="560"/>
        <v>5</v>
      </c>
      <c r="AUE56">
        <f t="shared" ca="1" si="560"/>
        <v>5</v>
      </c>
      <c r="AUF56">
        <f t="shared" ca="1" si="560"/>
        <v>5</v>
      </c>
      <c r="AUG56">
        <f t="shared" ca="1" si="560"/>
        <v>5</v>
      </c>
      <c r="AUH56">
        <f t="shared" ca="1" si="560"/>
        <v>5</v>
      </c>
      <c r="AUI56">
        <f t="shared" ca="1" si="560"/>
        <v>5</v>
      </c>
      <c r="AUJ56">
        <f t="shared" ca="1" si="560"/>
        <v>5</v>
      </c>
      <c r="AUK56">
        <f t="shared" ca="1" si="560"/>
        <v>5</v>
      </c>
      <c r="AUL56">
        <f t="shared" ca="1" si="560"/>
        <v>5</v>
      </c>
      <c r="AUM56">
        <f t="shared" ca="1" si="560"/>
        <v>5</v>
      </c>
      <c r="AUN56">
        <f t="shared" ca="1" si="560"/>
        <v>5</v>
      </c>
      <c r="AUO56">
        <f t="shared" ca="1" si="560"/>
        <v>5</v>
      </c>
      <c r="AUP56">
        <f t="shared" ca="1" si="560"/>
        <v>5</v>
      </c>
      <c r="AUQ56">
        <f t="shared" ca="1" si="560"/>
        <v>5</v>
      </c>
      <c r="AUR56">
        <f t="shared" ca="1" si="560"/>
        <v>5</v>
      </c>
      <c r="AUS56">
        <f t="shared" ca="1" si="560"/>
        <v>5</v>
      </c>
      <c r="AUT56">
        <f t="shared" ca="1" si="560"/>
        <v>5</v>
      </c>
      <c r="AUU56">
        <f t="shared" ca="1" si="560"/>
        <v>5</v>
      </c>
      <c r="AUV56">
        <f t="shared" ca="1" si="560"/>
        <v>5</v>
      </c>
      <c r="AUW56">
        <f t="shared" ca="1" si="560"/>
        <v>5</v>
      </c>
      <c r="AUX56">
        <f t="shared" ca="1" si="560"/>
        <v>5</v>
      </c>
      <c r="AUY56">
        <f t="shared" ca="1" si="560"/>
        <v>5</v>
      </c>
      <c r="AUZ56">
        <f t="shared" ca="1" si="560"/>
        <v>5</v>
      </c>
      <c r="AVA56">
        <f t="shared" ca="1" si="560"/>
        <v>5</v>
      </c>
      <c r="AVB56">
        <f t="shared" ca="1" si="560"/>
        <v>5</v>
      </c>
      <c r="AVC56">
        <f t="shared" ca="1" si="560"/>
        <v>5</v>
      </c>
      <c r="AVD56">
        <f t="shared" ca="1" si="560"/>
        <v>5</v>
      </c>
      <c r="AVE56">
        <f t="shared" ca="1" si="560"/>
        <v>5</v>
      </c>
      <c r="AVF56">
        <f t="shared" ca="1" si="560"/>
        <v>5</v>
      </c>
      <c r="AVG56">
        <f t="shared" ca="1" si="560"/>
        <v>5</v>
      </c>
      <c r="AVH56">
        <f t="shared" ca="1" si="560"/>
        <v>5</v>
      </c>
      <c r="AVI56">
        <f t="shared" ca="1" si="560"/>
        <v>5</v>
      </c>
      <c r="AVJ56">
        <f t="shared" ca="1" si="560"/>
        <v>5</v>
      </c>
      <c r="AVK56">
        <f t="shared" ca="1" si="560"/>
        <v>5</v>
      </c>
      <c r="AVL56">
        <f t="shared" ca="1" si="560"/>
        <v>5</v>
      </c>
      <c r="AVM56">
        <f t="shared" ca="1" si="560"/>
        <v>5</v>
      </c>
      <c r="AVN56">
        <f t="shared" ca="1" si="560"/>
        <v>5</v>
      </c>
      <c r="AVO56">
        <f t="shared" ca="1" si="560"/>
        <v>5</v>
      </c>
      <c r="AVP56">
        <f t="shared" ca="1" si="560"/>
        <v>5</v>
      </c>
      <c r="AVQ56">
        <f t="shared" ca="1" si="560"/>
        <v>5</v>
      </c>
      <c r="AVR56">
        <f t="shared" ca="1" si="560"/>
        <v>5</v>
      </c>
      <c r="AVS56">
        <f t="shared" ca="1" si="560"/>
        <v>5</v>
      </c>
      <c r="AVT56">
        <f t="shared" ca="1" si="560"/>
        <v>5</v>
      </c>
      <c r="AVU56">
        <f t="shared" ca="1" si="560"/>
        <v>5</v>
      </c>
      <c r="AVV56">
        <f t="shared" ca="1" si="560"/>
        <v>5</v>
      </c>
      <c r="AVW56">
        <f t="shared" ca="1" si="560"/>
        <v>5</v>
      </c>
      <c r="AVX56">
        <f t="shared" ca="1" si="560"/>
        <v>5</v>
      </c>
      <c r="AVY56">
        <f t="shared" ca="1" si="560"/>
        <v>5</v>
      </c>
      <c r="AVZ56">
        <f t="shared" ca="1" si="560"/>
        <v>5</v>
      </c>
      <c r="AWA56">
        <f t="shared" ca="1" si="560"/>
        <v>5</v>
      </c>
      <c r="AWB56">
        <f t="shared" ca="1" si="560"/>
        <v>5</v>
      </c>
      <c r="AWC56">
        <f t="shared" ca="1" si="560"/>
        <v>5</v>
      </c>
      <c r="AWD56">
        <f t="shared" ca="1" si="560"/>
        <v>5</v>
      </c>
      <c r="AWE56">
        <f t="shared" ca="1" si="560"/>
        <v>5</v>
      </c>
      <c r="AWF56">
        <f t="shared" ca="1" si="560"/>
        <v>5</v>
      </c>
      <c r="AWG56">
        <f t="shared" ca="1" si="560"/>
        <v>5</v>
      </c>
      <c r="AWH56">
        <f t="shared" ca="1" si="560"/>
        <v>5</v>
      </c>
      <c r="AWI56">
        <f t="shared" ref="AWI56:AYT56" ca="1" si="561">$B56+IF(AWI$7&lt;CSn_high_before_low_ns,1,IF(AWI$7&lt;WR_CSn_offtime_ns,0,1))</f>
        <v>5</v>
      </c>
      <c r="AWJ56">
        <f t="shared" ca="1" si="561"/>
        <v>5</v>
      </c>
      <c r="AWK56">
        <f t="shared" ca="1" si="561"/>
        <v>5</v>
      </c>
      <c r="AWL56">
        <f t="shared" ca="1" si="561"/>
        <v>5</v>
      </c>
      <c r="AWM56">
        <f t="shared" ca="1" si="561"/>
        <v>5</v>
      </c>
      <c r="AWN56">
        <f t="shared" ca="1" si="561"/>
        <v>5</v>
      </c>
      <c r="AWO56">
        <f t="shared" ca="1" si="561"/>
        <v>5</v>
      </c>
      <c r="AWP56">
        <f t="shared" ca="1" si="561"/>
        <v>5</v>
      </c>
      <c r="AWQ56">
        <f t="shared" ca="1" si="561"/>
        <v>5</v>
      </c>
      <c r="AWR56">
        <f t="shared" ca="1" si="561"/>
        <v>5</v>
      </c>
      <c r="AWS56">
        <f t="shared" ca="1" si="561"/>
        <v>5</v>
      </c>
      <c r="AWT56">
        <f t="shared" ca="1" si="561"/>
        <v>5</v>
      </c>
      <c r="AWU56">
        <f t="shared" ca="1" si="561"/>
        <v>5</v>
      </c>
      <c r="AWV56">
        <f t="shared" ca="1" si="561"/>
        <v>5</v>
      </c>
      <c r="AWW56">
        <f t="shared" ca="1" si="561"/>
        <v>5</v>
      </c>
      <c r="AWX56">
        <f t="shared" ca="1" si="561"/>
        <v>5</v>
      </c>
      <c r="AWY56">
        <f t="shared" ca="1" si="561"/>
        <v>5</v>
      </c>
      <c r="AWZ56">
        <f t="shared" ca="1" si="561"/>
        <v>5</v>
      </c>
      <c r="AXA56">
        <f t="shared" ca="1" si="561"/>
        <v>5</v>
      </c>
      <c r="AXB56">
        <f t="shared" ca="1" si="561"/>
        <v>5</v>
      </c>
      <c r="AXC56">
        <f t="shared" ca="1" si="561"/>
        <v>5</v>
      </c>
      <c r="AXD56">
        <f t="shared" ca="1" si="561"/>
        <v>5</v>
      </c>
      <c r="AXE56">
        <f t="shared" ca="1" si="561"/>
        <v>5</v>
      </c>
      <c r="AXF56">
        <f t="shared" ca="1" si="561"/>
        <v>5</v>
      </c>
      <c r="AXG56">
        <f t="shared" ca="1" si="561"/>
        <v>5</v>
      </c>
      <c r="AXH56">
        <f t="shared" ca="1" si="561"/>
        <v>5</v>
      </c>
      <c r="AXI56">
        <f t="shared" ca="1" si="561"/>
        <v>5</v>
      </c>
      <c r="AXJ56">
        <f t="shared" ca="1" si="561"/>
        <v>5</v>
      </c>
      <c r="AXK56">
        <f t="shared" ca="1" si="561"/>
        <v>5</v>
      </c>
      <c r="AXL56">
        <f t="shared" ca="1" si="561"/>
        <v>5</v>
      </c>
      <c r="AXM56">
        <f t="shared" ca="1" si="561"/>
        <v>5</v>
      </c>
      <c r="AXN56">
        <f t="shared" ca="1" si="561"/>
        <v>5</v>
      </c>
      <c r="AXO56">
        <f t="shared" ca="1" si="561"/>
        <v>5</v>
      </c>
      <c r="AXP56">
        <f t="shared" ca="1" si="561"/>
        <v>5</v>
      </c>
      <c r="AXQ56">
        <f t="shared" ca="1" si="561"/>
        <v>5</v>
      </c>
      <c r="AXR56">
        <f t="shared" ca="1" si="561"/>
        <v>5</v>
      </c>
      <c r="AXS56">
        <f t="shared" ca="1" si="561"/>
        <v>5</v>
      </c>
      <c r="AXT56">
        <f t="shared" ca="1" si="561"/>
        <v>5</v>
      </c>
      <c r="AXU56">
        <f t="shared" ca="1" si="561"/>
        <v>5</v>
      </c>
      <c r="AXV56">
        <f t="shared" ca="1" si="561"/>
        <v>5</v>
      </c>
      <c r="AXW56">
        <f t="shared" ca="1" si="561"/>
        <v>5</v>
      </c>
      <c r="AXX56">
        <f t="shared" ca="1" si="561"/>
        <v>5</v>
      </c>
      <c r="AXY56">
        <f t="shared" ca="1" si="561"/>
        <v>5</v>
      </c>
      <c r="AXZ56">
        <f t="shared" ca="1" si="561"/>
        <v>5</v>
      </c>
      <c r="AYA56">
        <f t="shared" ca="1" si="561"/>
        <v>5</v>
      </c>
      <c r="AYB56">
        <f t="shared" ca="1" si="561"/>
        <v>5</v>
      </c>
      <c r="AYC56">
        <f t="shared" ca="1" si="561"/>
        <v>5</v>
      </c>
      <c r="AYD56">
        <f t="shared" ca="1" si="561"/>
        <v>5</v>
      </c>
      <c r="AYE56">
        <f t="shared" ca="1" si="561"/>
        <v>5</v>
      </c>
      <c r="AYF56">
        <f t="shared" ca="1" si="561"/>
        <v>5</v>
      </c>
      <c r="AYG56">
        <f t="shared" ca="1" si="561"/>
        <v>5</v>
      </c>
      <c r="AYH56">
        <f t="shared" ca="1" si="561"/>
        <v>5</v>
      </c>
      <c r="AYI56">
        <f t="shared" ca="1" si="561"/>
        <v>5</v>
      </c>
      <c r="AYJ56">
        <f t="shared" ca="1" si="561"/>
        <v>5</v>
      </c>
      <c r="AYK56">
        <f t="shared" ca="1" si="561"/>
        <v>5</v>
      </c>
      <c r="AYL56">
        <f t="shared" ca="1" si="561"/>
        <v>5</v>
      </c>
      <c r="AYM56">
        <f t="shared" ca="1" si="561"/>
        <v>5</v>
      </c>
      <c r="AYN56">
        <f t="shared" ca="1" si="561"/>
        <v>5</v>
      </c>
      <c r="AYO56">
        <f t="shared" ca="1" si="561"/>
        <v>5</v>
      </c>
      <c r="AYP56">
        <f t="shared" ca="1" si="561"/>
        <v>5</v>
      </c>
      <c r="AYQ56">
        <f t="shared" ca="1" si="561"/>
        <v>5</v>
      </c>
      <c r="AYR56">
        <f t="shared" ca="1" si="561"/>
        <v>5</v>
      </c>
      <c r="AYS56">
        <f t="shared" ca="1" si="561"/>
        <v>5</v>
      </c>
      <c r="AYT56">
        <f t="shared" ca="1" si="561"/>
        <v>5</v>
      </c>
      <c r="AYU56">
        <f t="shared" ref="AYU56:BBF56" ca="1" si="562">$B56+IF(AYU$7&lt;CSn_high_before_low_ns,1,IF(AYU$7&lt;WR_CSn_offtime_ns,0,1))</f>
        <v>5</v>
      </c>
      <c r="AYV56">
        <f t="shared" ca="1" si="562"/>
        <v>5</v>
      </c>
      <c r="AYW56">
        <f t="shared" ca="1" si="562"/>
        <v>5</v>
      </c>
      <c r="AYX56">
        <f t="shared" ca="1" si="562"/>
        <v>5</v>
      </c>
      <c r="AYY56">
        <f t="shared" ca="1" si="562"/>
        <v>5</v>
      </c>
      <c r="AYZ56">
        <f t="shared" ca="1" si="562"/>
        <v>5</v>
      </c>
      <c r="AZA56">
        <f t="shared" ca="1" si="562"/>
        <v>5</v>
      </c>
      <c r="AZB56">
        <f t="shared" ca="1" si="562"/>
        <v>5</v>
      </c>
      <c r="AZC56">
        <f t="shared" ca="1" si="562"/>
        <v>5</v>
      </c>
      <c r="AZD56">
        <f t="shared" ca="1" si="562"/>
        <v>5</v>
      </c>
      <c r="AZE56">
        <f t="shared" ca="1" si="562"/>
        <v>5</v>
      </c>
      <c r="AZF56">
        <f t="shared" ca="1" si="562"/>
        <v>5</v>
      </c>
      <c r="AZG56">
        <f t="shared" ca="1" si="562"/>
        <v>5</v>
      </c>
      <c r="AZH56">
        <f t="shared" ca="1" si="562"/>
        <v>5</v>
      </c>
      <c r="AZI56">
        <f t="shared" ca="1" si="562"/>
        <v>5</v>
      </c>
      <c r="AZJ56">
        <f t="shared" ca="1" si="562"/>
        <v>5</v>
      </c>
      <c r="AZK56">
        <f t="shared" ca="1" si="562"/>
        <v>5</v>
      </c>
      <c r="AZL56">
        <f t="shared" ca="1" si="562"/>
        <v>5</v>
      </c>
      <c r="AZM56">
        <f t="shared" ca="1" si="562"/>
        <v>5</v>
      </c>
      <c r="AZN56">
        <f t="shared" ca="1" si="562"/>
        <v>5</v>
      </c>
      <c r="AZO56">
        <f t="shared" ca="1" si="562"/>
        <v>5</v>
      </c>
      <c r="AZP56">
        <f t="shared" ca="1" si="562"/>
        <v>5</v>
      </c>
      <c r="AZQ56">
        <f t="shared" ca="1" si="562"/>
        <v>5</v>
      </c>
      <c r="AZR56">
        <f t="shared" ca="1" si="562"/>
        <v>5</v>
      </c>
      <c r="AZS56">
        <f t="shared" ca="1" si="562"/>
        <v>5</v>
      </c>
      <c r="AZT56">
        <f t="shared" ca="1" si="562"/>
        <v>5</v>
      </c>
      <c r="AZU56">
        <f t="shared" ca="1" si="562"/>
        <v>5</v>
      </c>
      <c r="AZV56">
        <f t="shared" ca="1" si="562"/>
        <v>5</v>
      </c>
      <c r="AZW56">
        <f t="shared" ca="1" si="562"/>
        <v>5</v>
      </c>
      <c r="AZX56">
        <f t="shared" ca="1" si="562"/>
        <v>5</v>
      </c>
      <c r="AZY56">
        <f t="shared" ca="1" si="562"/>
        <v>5</v>
      </c>
      <c r="AZZ56">
        <f t="shared" ca="1" si="562"/>
        <v>5</v>
      </c>
      <c r="BAA56">
        <f t="shared" ca="1" si="562"/>
        <v>5</v>
      </c>
      <c r="BAB56">
        <f t="shared" ca="1" si="562"/>
        <v>5</v>
      </c>
      <c r="BAC56">
        <f t="shared" ca="1" si="562"/>
        <v>5</v>
      </c>
      <c r="BAD56">
        <f t="shared" ca="1" si="562"/>
        <v>5</v>
      </c>
      <c r="BAE56">
        <f t="shared" ca="1" si="562"/>
        <v>5</v>
      </c>
      <c r="BAF56">
        <f t="shared" ca="1" si="562"/>
        <v>5</v>
      </c>
      <c r="BAG56">
        <f t="shared" ca="1" si="562"/>
        <v>5</v>
      </c>
      <c r="BAH56">
        <f t="shared" ca="1" si="562"/>
        <v>5</v>
      </c>
      <c r="BAI56">
        <f t="shared" ca="1" si="562"/>
        <v>5</v>
      </c>
      <c r="BAJ56">
        <f t="shared" ca="1" si="562"/>
        <v>5</v>
      </c>
      <c r="BAK56">
        <f t="shared" ca="1" si="562"/>
        <v>5</v>
      </c>
      <c r="BAL56">
        <f t="shared" ca="1" si="562"/>
        <v>5</v>
      </c>
      <c r="BAM56">
        <f t="shared" ca="1" si="562"/>
        <v>5</v>
      </c>
      <c r="BAN56">
        <f t="shared" ca="1" si="562"/>
        <v>5</v>
      </c>
      <c r="BAO56">
        <f t="shared" ca="1" si="562"/>
        <v>5</v>
      </c>
      <c r="BAP56">
        <f t="shared" ca="1" si="562"/>
        <v>5</v>
      </c>
      <c r="BAQ56">
        <f t="shared" ca="1" si="562"/>
        <v>5</v>
      </c>
      <c r="BAR56">
        <f t="shared" ca="1" si="562"/>
        <v>5</v>
      </c>
      <c r="BAS56">
        <f t="shared" ca="1" si="562"/>
        <v>5</v>
      </c>
      <c r="BAT56">
        <f t="shared" ca="1" si="562"/>
        <v>5</v>
      </c>
      <c r="BAU56">
        <f t="shared" ca="1" si="562"/>
        <v>5</v>
      </c>
      <c r="BAV56">
        <f t="shared" ca="1" si="562"/>
        <v>5</v>
      </c>
      <c r="BAW56">
        <f t="shared" ca="1" si="562"/>
        <v>5</v>
      </c>
      <c r="BAX56">
        <f t="shared" ca="1" si="562"/>
        <v>5</v>
      </c>
      <c r="BAY56">
        <f t="shared" ca="1" si="562"/>
        <v>5</v>
      </c>
      <c r="BAZ56">
        <f t="shared" ca="1" si="562"/>
        <v>5</v>
      </c>
      <c r="BBA56">
        <f t="shared" ca="1" si="562"/>
        <v>5</v>
      </c>
      <c r="BBB56">
        <f t="shared" ca="1" si="562"/>
        <v>5</v>
      </c>
      <c r="BBC56">
        <f t="shared" ca="1" si="562"/>
        <v>5</v>
      </c>
      <c r="BBD56">
        <f t="shared" ca="1" si="562"/>
        <v>5</v>
      </c>
      <c r="BBE56">
        <f t="shared" ca="1" si="562"/>
        <v>5</v>
      </c>
      <c r="BBF56">
        <f t="shared" ca="1" si="562"/>
        <v>5</v>
      </c>
      <c r="BBG56">
        <f t="shared" ref="BBG56:BDR56" ca="1" si="563">$B56+IF(BBG$7&lt;CSn_high_before_low_ns,1,IF(BBG$7&lt;WR_CSn_offtime_ns,0,1))</f>
        <v>5</v>
      </c>
      <c r="BBH56">
        <f t="shared" ca="1" si="563"/>
        <v>5</v>
      </c>
      <c r="BBI56">
        <f t="shared" ca="1" si="563"/>
        <v>5</v>
      </c>
      <c r="BBJ56">
        <f t="shared" ca="1" si="563"/>
        <v>5</v>
      </c>
      <c r="BBK56">
        <f t="shared" ca="1" si="563"/>
        <v>5</v>
      </c>
      <c r="BBL56">
        <f t="shared" ca="1" si="563"/>
        <v>5</v>
      </c>
      <c r="BBM56">
        <f t="shared" ca="1" si="563"/>
        <v>5</v>
      </c>
      <c r="BBN56">
        <f t="shared" ca="1" si="563"/>
        <v>5</v>
      </c>
      <c r="BBO56">
        <f t="shared" ca="1" si="563"/>
        <v>5</v>
      </c>
      <c r="BBP56">
        <f t="shared" ca="1" si="563"/>
        <v>5</v>
      </c>
      <c r="BBQ56">
        <f t="shared" ca="1" si="563"/>
        <v>5</v>
      </c>
      <c r="BBR56">
        <f t="shared" ca="1" si="563"/>
        <v>5</v>
      </c>
      <c r="BBS56">
        <f t="shared" ca="1" si="563"/>
        <v>5</v>
      </c>
      <c r="BBT56">
        <f t="shared" ca="1" si="563"/>
        <v>5</v>
      </c>
      <c r="BBU56">
        <f t="shared" ca="1" si="563"/>
        <v>5</v>
      </c>
      <c r="BBV56">
        <f t="shared" ca="1" si="563"/>
        <v>5</v>
      </c>
      <c r="BBW56">
        <f t="shared" ca="1" si="563"/>
        <v>5</v>
      </c>
      <c r="BBX56">
        <f t="shared" ca="1" si="563"/>
        <v>5</v>
      </c>
      <c r="BBY56">
        <f t="shared" ca="1" si="563"/>
        <v>5</v>
      </c>
      <c r="BBZ56">
        <f t="shared" ca="1" si="563"/>
        <v>5</v>
      </c>
      <c r="BCA56">
        <f t="shared" ca="1" si="563"/>
        <v>5</v>
      </c>
      <c r="BCB56">
        <f t="shared" ca="1" si="563"/>
        <v>5</v>
      </c>
      <c r="BCC56">
        <f t="shared" ca="1" si="563"/>
        <v>5</v>
      </c>
      <c r="BCD56">
        <f t="shared" ca="1" si="563"/>
        <v>5</v>
      </c>
      <c r="BCE56">
        <f t="shared" ca="1" si="563"/>
        <v>5</v>
      </c>
      <c r="BCF56">
        <f t="shared" ca="1" si="563"/>
        <v>5</v>
      </c>
      <c r="BCG56">
        <f t="shared" ca="1" si="563"/>
        <v>5</v>
      </c>
      <c r="BCH56">
        <f t="shared" ca="1" si="563"/>
        <v>5</v>
      </c>
      <c r="BCI56">
        <f t="shared" ca="1" si="563"/>
        <v>5</v>
      </c>
      <c r="BCJ56">
        <f t="shared" ca="1" si="563"/>
        <v>5</v>
      </c>
      <c r="BCK56">
        <f t="shared" ca="1" si="563"/>
        <v>5</v>
      </c>
      <c r="BCL56">
        <f t="shared" ca="1" si="563"/>
        <v>5</v>
      </c>
      <c r="BCM56">
        <f t="shared" ca="1" si="563"/>
        <v>5</v>
      </c>
      <c r="BCN56">
        <f t="shared" ca="1" si="563"/>
        <v>5</v>
      </c>
      <c r="BCO56">
        <f t="shared" ca="1" si="563"/>
        <v>5</v>
      </c>
      <c r="BCP56">
        <f t="shared" ca="1" si="563"/>
        <v>5</v>
      </c>
      <c r="BCQ56">
        <f t="shared" ca="1" si="563"/>
        <v>5</v>
      </c>
      <c r="BCR56">
        <f t="shared" ca="1" si="563"/>
        <v>5</v>
      </c>
      <c r="BCS56">
        <f t="shared" ca="1" si="563"/>
        <v>5</v>
      </c>
      <c r="BCT56">
        <f t="shared" ca="1" si="563"/>
        <v>5</v>
      </c>
      <c r="BCU56">
        <f t="shared" ca="1" si="563"/>
        <v>5</v>
      </c>
      <c r="BCV56">
        <f t="shared" ca="1" si="563"/>
        <v>5</v>
      </c>
      <c r="BCW56">
        <f t="shared" ca="1" si="563"/>
        <v>5</v>
      </c>
      <c r="BCX56">
        <f t="shared" ca="1" si="563"/>
        <v>5</v>
      </c>
      <c r="BCY56">
        <f t="shared" ca="1" si="563"/>
        <v>5</v>
      </c>
      <c r="BCZ56">
        <f t="shared" ca="1" si="563"/>
        <v>5</v>
      </c>
      <c r="BDA56">
        <f t="shared" ca="1" si="563"/>
        <v>5</v>
      </c>
      <c r="BDB56">
        <f t="shared" ca="1" si="563"/>
        <v>5</v>
      </c>
      <c r="BDC56">
        <f t="shared" ca="1" si="563"/>
        <v>5</v>
      </c>
      <c r="BDD56">
        <f t="shared" ca="1" si="563"/>
        <v>5</v>
      </c>
      <c r="BDE56">
        <f t="shared" ca="1" si="563"/>
        <v>5</v>
      </c>
      <c r="BDF56">
        <f t="shared" ca="1" si="563"/>
        <v>5</v>
      </c>
      <c r="BDG56">
        <f t="shared" ca="1" si="563"/>
        <v>5</v>
      </c>
      <c r="BDH56">
        <f t="shared" ca="1" si="563"/>
        <v>5</v>
      </c>
      <c r="BDI56">
        <f t="shared" ca="1" si="563"/>
        <v>5</v>
      </c>
      <c r="BDJ56">
        <f t="shared" ca="1" si="563"/>
        <v>5</v>
      </c>
      <c r="BDK56">
        <f t="shared" ca="1" si="563"/>
        <v>5</v>
      </c>
      <c r="BDL56">
        <f t="shared" ca="1" si="563"/>
        <v>5</v>
      </c>
      <c r="BDM56">
        <f t="shared" ca="1" si="563"/>
        <v>5</v>
      </c>
      <c r="BDN56">
        <f t="shared" ca="1" si="563"/>
        <v>5</v>
      </c>
      <c r="BDO56">
        <f t="shared" ca="1" si="563"/>
        <v>5</v>
      </c>
      <c r="BDP56">
        <f t="shared" ca="1" si="563"/>
        <v>5</v>
      </c>
      <c r="BDQ56">
        <f t="shared" ca="1" si="563"/>
        <v>5</v>
      </c>
      <c r="BDR56">
        <f t="shared" ca="1" si="563"/>
        <v>5</v>
      </c>
      <c r="BDS56">
        <f t="shared" ref="BDS56:BGD56" ca="1" si="564">$B56+IF(BDS$7&lt;CSn_high_before_low_ns,1,IF(BDS$7&lt;WR_CSn_offtime_ns,0,1))</f>
        <v>5</v>
      </c>
      <c r="BDT56">
        <f t="shared" ca="1" si="564"/>
        <v>5</v>
      </c>
      <c r="BDU56">
        <f t="shared" ca="1" si="564"/>
        <v>5</v>
      </c>
      <c r="BDV56">
        <f t="shared" ca="1" si="564"/>
        <v>5</v>
      </c>
      <c r="BDW56">
        <f t="shared" ca="1" si="564"/>
        <v>5</v>
      </c>
      <c r="BDX56">
        <f t="shared" ca="1" si="564"/>
        <v>5</v>
      </c>
      <c r="BDY56">
        <f t="shared" ca="1" si="564"/>
        <v>5</v>
      </c>
      <c r="BDZ56">
        <f t="shared" ca="1" si="564"/>
        <v>5</v>
      </c>
      <c r="BEA56">
        <f t="shared" ca="1" si="564"/>
        <v>5</v>
      </c>
      <c r="BEB56">
        <f t="shared" ca="1" si="564"/>
        <v>5</v>
      </c>
      <c r="BEC56">
        <f t="shared" ca="1" si="564"/>
        <v>5</v>
      </c>
      <c r="BED56">
        <f t="shared" ca="1" si="564"/>
        <v>5</v>
      </c>
      <c r="BEE56">
        <f t="shared" ca="1" si="564"/>
        <v>5</v>
      </c>
      <c r="BEF56">
        <f t="shared" ca="1" si="564"/>
        <v>5</v>
      </c>
      <c r="BEG56">
        <f t="shared" ca="1" si="564"/>
        <v>5</v>
      </c>
      <c r="BEH56">
        <f t="shared" ca="1" si="564"/>
        <v>5</v>
      </c>
      <c r="BEI56">
        <f t="shared" ca="1" si="564"/>
        <v>5</v>
      </c>
      <c r="BEJ56">
        <f t="shared" ca="1" si="564"/>
        <v>5</v>
      </c>
      <c r="BEK56">
        <f t="shared" ca="1" si="564"/>
        <v>5</v>
      </c>
      <c r="BEL56">
        <f t="shared" ca="1" si="564"/>
        <v>5</v>
      </c>
      <c r="BEM56">
        <f t="shared" ca="1" si="564"/>
        <v>5</v>
      </c>
      <c r="BEN56">
        <f t="shared" ca="1" si="564"/>
        <v>5</v>
      </c>
      <c r="BEO56">
        <f t="shared" ca="1" si="564"/>
        <v>5</v>
      </c>
      <c r="BEP56">
        <f t="shared" ca="1" si="564"/>
        <v>5</v>
      </c>
      <c r="BEQ56">
        <f t="shared" ca="1" si="564"/>
        <v>5</v>
      </c>
      <c r="BER56">
        <f t="shared" ca="1" si="564"/>
        <v>5</v>
      </c>
      <c r="BES56">
        <f t="shared" ca="1" si="564"/>
        <v>5</v>
      </c>
      <c r="BET56">
        <f t="shared" ca="1" si="564"/>
        <v>5</v>
      </c>
      <c r="BEU56">
        <f t="shared" ca="1" si="564"/>
        <v>5</v>
      </c>
      <c r="BEV56">
        <f t="shared" ca="1" si="564"/>
        <v>5</v>
      </c>
      <c r="BEW56">
        <f t="shared" ca="1" si="564"/>
        <v>5</v>
      </c>
      <c r="BEX56">
        <f t="shared" ca="1" si="564"/>
        <v>5</v>
      </c>
      <c r="BEY56">
        <f t="shared" ca="1" si="564"/>
        <v>5</v>
      </c>
      <c r="BEZ56">
        <f t="shared" ca="1" si="564"/>
        <v>5</v>
      </c>
      <c r="BFA56">
        <f t="shared" ca="1" si="564"/>
        <v>5</v>
      </c>
      <c r="BFB56">
        <f t="shared" ca="1" si="564"/>
        <v>5</v>
      </c>
      <c r="BFC56">
        <f t="shared" ca="1" si="564"/>
        <v>5</v>
      </c>
      <c r="BFD56">
        <f t="shared" ca="1" si="564"/>
        <v>5</v>
      </c>
      <c r="BFE56">
        <f t="shared" ca="1" si="564"/>
        <v>5</v>
      </c>
      <c r="BFF56">
        <f t="shared" ca="1" si="564"/>
        <v>5</v>
      </c>
      <c r="BFG56">
        <f t="shared" ca="1" si="564"/>
        <v>5</v>
      </c>
      <c r="BFH56">
        <f t="shared" ca="1" si="564"/>
        <v>5</v>
      </c>
      <c r="BFI56">
        <f t="shared" ca="1" si="564"/>
        <v>5</v>
      </c>
      <c r="BFJ56">
        <f t="shared" ca="1" si="564"/>
        <v>5</v>
      </c>
      <c r="BFK56">
        <f t="shared" ca="1" si="564"/>
        <v>5</v>
      </c>
      <c r="BFL56">
        <f t="shared" ca="1" si="564"/>
        <v>5</v>
      </c>
      <c r="BFM56">
        <f t="shared" ca="1" si="564"/>
        <v>5</v>
      </c>
      <c r="BFN56">
        <f t="shared" ca="1" si="564"/>
        <v>5</v>
      </c>
      <c r="BFO56">
        <f t="shared" ca="1" si="564"/>
        <v>5</v>
      </c>
      <c r="BFP56">
        <f t="shared" ca="1" si="564"/>
        <v>5</v>
      </c>
      <c r="BFQ56">
        <f t="shared" ca="1" si="564"/>
        <v>5</v>
      </c>
      <c r="BFR56">
        <f t="shared" ca="1" si="564"/>
        <v>5</v>
      </c>
      <c r="BFS56">
        <f t="shared" ca="1" si="564"/>
        <v>5</v>
      </c>
      <c r="BFT56">
        <f t="shared" ca="1" si="564"/>
        <v>5</v>
      </c>
      <c r="BFU56">
        <f t="shared" ca="1" si="564"/>
        <v>5</v>
      </c>
      <c r="BFV56">
        <f t="shared" ca="1" si="564"/>
        <v>5</v>
      </c>
      <c r="BFW56">
        <f t="shared" ca="1" si="564"/>
        <v>5</v>
      </c>
      <c r="BFX56">
        <f t="shared" ca="1" si="564"/>
        <v>5</v>
      </c>
      <c r="BFY56">
        <f t="shared" ca="1" si="564"/>
        <v>5</v>
      </c>
      <c r="BFZ56">
        <f t="shared" ca="1" si="564"/>
        <v>5</v>
      </c>
      <c r="BGA56">
        <f t="shared" ca="1" si="564"/>
        <v>5</v>
      </c>
      <c r="BGB56">
        <f t="shared" ca="1" si="564"/>
        <v>5</v>
      </c>
      <c r="BGC56">
        <f t="shared" ca="1" si="564"/>
        <v>5</v>
      </c>
      <c r="BGD56">
        <f t="shared" ca="1" si="564"/>
        <v>5</v>
      </c>
      <c r="BGE56">
        <f t="shared" ref="BGE56:BIP56" ca="1" si="565">$B56+IF(BGE$7&lt;CSn_high_before_low_ns,1,IF(BGE$7&lt;WR_CSn_offtime_ns,0,1))</f>
        <v>5</v>
      </c>
      <c r="BGF56">
        <f t="shared" ca="1" si="565"/>
        <v>5</v>
      </c>
      <c r="BGG56">
        <f t="shared" ca="1" si="565"/>
        <v>5</v>
      </c>
      <c r="BGH56">
        <f t="shared" ca="1" si="565"/>
        <v>5</v>
      </c>
      <c r="BGI56">
        <f t="shared" ca="1" si="565"/>
        <v>5</v>
      </c>
      <c r="BGJ56">
        <f t="shared" ca="1" si="565"/>
        <v>5</v>
      </c>
      <c r="BGK56">
        <f t="shared" ca="1" si="565"/>
        <v>5</v>
      </c>
      <c r="BGL56">
        <f t="shared" ca="1" si="565"/>
        <v>5</v>
      </c>
      <c r="BGM56">
        <f t="shared" ca="1" si="565"/>
        <v>5</v>
      </c>
      <c r="BGN56">
        <f t="shared" ca="1" si="565"/>
        <v>5</v>
      </c>
      <c r="BGO56">
        <f t="shared" ca="1" si="565"/>
        <v>5</v>
      </c>
      <c r="BGP56">
        <f t="shared" ca="1" si="565"/>
        <v>5</v>
      </c>
      <c r="BGQ56">
        <f t="shared" ca="1" si="565"/>
        <v>5</v>
      </c>
      <c r="BGR56">
        <f t="shared" ca="1" si="565"/>
        <v>5</v>
      </c>
      <c r="BGS56">
        <f t="shared" ca="1" si="565"/>
        <v>5</v>
      </c>
      <c r="BGT56">
        <f t="shared" ca="1" si="565"/>
        <v>5</v>
      </c>
      <c r="BGU56">
        <f t="shared" ca="1" si="565"/>
        <v>5</v>
      </c>
      <c r="BGV56">
        <f t="shared" ca="1" si="565"/>
        <v>5</v>
      </c>
      <c r="BGW56">
        <f t="shared" ca="1" si="565"/>
        <v>5</v>
      </c>
      <c r="BGX56">
        <f t="shared" ca="1" si="565"/>
        <v>5</v>
      </c>
      <c r="BGY56">
        <f t="shared" ca="1" si="565"/>
        <v>5</v>
      </c>
      <c r="BGZ56">
        <f t="shared" ca="1" si="565"/>
        <v>5</v>
      </c>
      <c r="BHA56">
        <f t="shared" ca="1" si="565"/>
        <v>5</v>
      </c>
      <c r="BHB56">
        <f t="shared" ca="1" si="565"/>
        <v>5</v>
      </c>
      <c r="BHC56">
        <f t="shared" ca="1" si="565"/>
        <v>5</v>
      </c>
      <c r="BHD56">
        <f t="shared" ca="1" si="565"/>
        <v>5</v>
      </c>
      <c r="BHE56">
        <f t="shared" ca="1" si="565"/>
        <v>5</v>
      </c>
      <c r="BHF56">
        <f t="shared" ca="1" si="565"/>
        <v>5</v>
      </c>
      <c r="BHG56">
        <f t="shared" ca="1" si="565"/>
        <v>5</v>
      </c>
      <c r="BHH56">
        <f t="shared" ca="1" si="565"/>
        <v>5</v>
      </c>
      <c r="BHI56">
        <f t="shared" ca="1" si="565"/>
        <v>5</v>
      </c>
      <c r="BHJ56">
        <f t="shared" ca="1" si="565"/>
        <v>5</v>
      </c>
      <c r="BHK56">
        <f t="shared" ca="1" si="565"/>
        <v>5</v>
      </c>
      <c r="BHL56">
        <f t="shared" ca="1" si="565"/>
        <v>5</v>
      </c>
      <c r="BHM56">
        <f t="shared" ca="1" si="565"/>
        <v>5</v>
      </c>
      <c r="BHN56">
        <f t="shared" ca="1" si="565"/>
        <v>5</v>
      </c>
      <c r="BHO56">
        <f t="shared" ca="1" si="565"/>
        <v>5</v>
      </c>
      <c r="BHP56">
        <f t="shared" ca="1" si="565"/>
        <v>5</v>
      </c>
      <c r="BHQ56">
        <f t="shared" ca="1" si="565"/>
        <v>5</v>
      </c>
      <c r="BHR56">
        <f t="shared" ca="1" si="565"/>
        <v>5</v>
      </c>
      <c r="BHS56">
        <f t="shared" ca="1" si="565"/>
        <v>5</v>
      </c>
      <c r="BHT56">
        <f t="shared" ca="1" si="565"/>
        <v>5</v>
      </c>
      <c r="BHU56">
        <f t="shared" ca="1" si="565"/>
        <v>5</v>
      </c>
      <c r="BHV56">
        <f t="shared" ca="1" si="565"/>
        <v>5</v>
      </c>
      <c r="BHW56">
        <f t="shared" ca="1" si="565"/>
        <v>5</v>
      </c>
      <c r="BHX56">
        <f t="shared" ca="1" si="565"/>
        <v>5</v>
      </c>
      <c r="BHY56">
        <f t="shared" ca="1" si="565"/>
        <v>5</v>
      </c>
      <c r="BHZ56">
        <f t="shared" ca="1" si="565"/>
        <v>5</v>
      </c>
      <c r="BIA56">
        <f t="shared" ca="1" si="565"/>
        <v>5</v>
      </c>
      <c r="BIB56">
        <f t="shared" ca="1" si="565"/>
        <v>5</v>
      </c>
      <c r="BIC56">
        <f t="shared" ca="1" si="565"/>
        <v>5</v>
      </c>
      <c r="BID56">
        <f t="shared" ca="1" si="565"/>
        <v>5</v>
      </c>
      <c r="BIE56">
        <f t="shared" ca="1" si="565"/>
        <v>5</v>
      </c>
      <c r="BIF56">
        <f t="shared" ca="1" si="565"/>
        <v>5</v>
      </c>
      <c r="BIG56">
        <f t="shared" ca="1" si="565"/>
        <v>5</v>
      </c>
      <c r="BIH56">
        <f t="shared" ca="1" si="565"/>
        <v>5</v>
      </c>
      <c r="BII56">
        <f t="shared" ca="1" si="565"/>
        <v>5</v>
      </c>
      <c r="BIJ56">
        <f t="shared" ca="1" si="565"/>
        <v>5</v>
      </c>
      <c r="BIK56">
        <f t="shared" ca="1" si="565"/>
        <v>5</v>
      </c>
      <c r="BIL56">
        <f t="shared" ca="1" si="565"/>
        <v>5</v>
      </c>
      <c r="BIM56">
        <f t="shared" ca="1" si="565"/>
        <v>5</v>
      </c>
      <c r="BIN56">
        <f t="shared" ca="1" si="565"/>
        <v>5</v>
      </c>
      <c r="BIO56">
        <f t="shared" ca="1" si="565"/>
        <v>5</v>
      </c>
      <c r="BIP56">
        <f t="shared" ca="1" si="565"/>
        <v>5</v>
      </c>
      <c r="BIQ56">
        <f t="shared" ref="BIQ56:BLB56" ca="1" si="566">$B56+IF(BIQ$7&lt;CSn_high_before_low_ns,1,IF(BIQ$7&lt;WR_CSn_offtime_ns,0,1))</f>
        <v>5</v>
      </c>
      <c r="BIR56">
        <f t="shared" ca="1" si="566"/>
        <v>5</v>
      </c>
      <c r="BIS56">
        <f t="shared" ca="1" si="566"/>
        <v>5</v>
      </c>
      <c r="BIT56">
        <f t="shared" ca="1" si="566"/>
        <v>5</v>
      </c>
      <c r="BIU56">
        <f t="shared" ca="1" si="566"/>
        <v>5</v>
      </c>
      <c r="BIV56">
        <f t="shared" ca="1" si="566"/>
        <v>5</v>
      </c>
      <c r="BIW56">
        <f t="shared" ca="1" si="566"/>
        <v>5</v>
      </c>
      <c r="BIX56">
        <f t="shared" ca="1" si="566"/>
        <v>5</v>
      </c>
      <c r="BIY56">
        <f t="shared" ca="1" si="566"/>
        <v>5</v>
      </c>
      <c r="BIZ56">
        <f t="shared" ca="1" si="566"/>
        <v>5</v>
      </c>
      <c r="BJA56">
        <f t="shared" ca="1" si="566"/>
        <v>5</v>
      </c>
      <c r="BJB56">
        <f t="shared" ca="1" si="566"/>
        <v>5</v>
      </c>
      <c r="BJC56">
        <f t="shared" ca="1" si="566"/>
        <v>5</v>
      </c>
      <c r="BJD56">
        <f t="shared" ca="1" si="566"/>
        <v>5</v>
      </c>
      <c r="BJE56">
        <f t="shared" ca="1" si="566"/>
        <v>5</v>
      </c>
      <c r="BJF56">
        <f t="shared" ca="1" si="566"/>
        <v>5</v>
      </c>
      <c r="BJG56">
        <f t="shared" ca="1" si="566"/>
        <v>5</v>
      </c>
      <c r="BJH56">
        <f t="shared" ca="1" si="566"/>
        <v>5</v>
      </c>
      <c r="BJI56">
        <f t="shared" ca="1" si="566"/>
        <v>5</v>
      </c>
      <c r="BJJ56">
        <f t="shared" ca="1" si="566"/>
        <v>5</v>
      </c>
      <c r="BJK56">
        <f t="shared" ca="1" si="566"/>
        <v>5</v>
      </c>
      <c r="BJL56">
        <f t="shared" ca="1" si="566"/>
        <v>5</v>
      </c>
      <c r="BJM56">
        <f t="shared" ca="1" si="566"/>
        <v>5</v>
      </c>
      <c r="BJN56">
        <f t="shared" ca="1" si="566"/>
        <v>5</v>
      </c>
      <c r="BJO56">
        <f t="shared" ca="1" si="566"/>
        <v>5</v>
      </c>
      <c r="BJP56">
        <f t="shared" ca="1" si="566"/>
        <v>5</v>
      </c>
      <c r="BJQ56">
        <f t="shared" ca="1" si="566"/>
        <v>5</v>
      </c>
      <c r="BJR56">
        <f t="shared" ca="1" si="566"/>
        <v>5</v>
      </c>
      <c r="BJS56">
        <f t="shared" ca="1" si="566"/>
        <v>5</v>
      </c>
      <c r="BJT56">
        <f t="shared" ca="1" si="566"/>
        <v>5</v>
      </c>
      <c r="BJU56">
        <f t="shared" ca="1" si="566"/>
        <v>5</v>
      </c>
      <c r="BJV56">
        <f t="shared" ca="1" si="566"/>
        <v>5</v>
      </c>
      <c r="BJW56">
        <f t="shared" ca="1" si="566"/>
        <v>5</v>
      </c>
      <c r="BJX56">
        <f t="shared" ca="1" si="566"/>
        <v>5</v>
      </c>
      <c r="BJY56">
        <f t="shared" ca="1" si="566"/>
        <v>5</v>
      </c>
      <c r="BJZ56">
        <f t="shared" ca="1" si="566"/>
        <v>5</v>
      </c>
      <c r="BKA56">
        <f t="shared" ca="1" si="566"/>
        <v>5</v>
      </c>
      <c r="BKB56">
        <f t="shared" ca="1" si="566"/>
        <v>5</v>
      </c>
      <c r="BKC56">
        <f t="shared" ca="1" si="566"/>
        <v>5</v>
      </c>
      <c r="BKD56">
        <f t="shared" ca="1" si="566"/>
        <v>5</v>
      </c>
      <c r="BKE56">
        <f t="shared" ca="1" si="566"/>
        <v>5</v>
      </c>
      <c r="BKF56">
        <f t="shared" ca="1" si="566"/>
        <v>5</v>
      </c>
      <c r="BKG56">
        <f t="shared" ca="1" si="566"/>
        <v>5</v>
      </c>
      <c r="BKH56">
        <f t="shared" ca="1" si="566"/>
        <v>5</v>
      </c>
      <c r="BKI56">
        <f t="shared" ca="1" si="566"/>
        <v>5</v>
      </c>
      <c r="BKJ56">
        <f t="shared" ca="1" si="566"/>
        <v>5</v>
      </c>
      <c r="BKK56">
        <f t="shared" ca="1" si="566"/>
        <v>5</v>
      </c>
      <c r="BKL56">
        <f t="shared" ca="1" si="566"/>
        <v>5</v>
      </c>
      <c r="BKM56">
        <f t="shared" ca="1" si="566"/>
        <v>5</v>
      </c>
      <c r="BKN56">
        <f t="shared" ca="1" si="566"/>
        <v>5</v>
      </c>
      <c r="BKO56">
        <f t="shared" ca="1" si="566"/>
        <v>5</v>
      </c>
      <c r="BKP56">
        <f t="shared" ca="1" si="566"/>
        <v>5</v>
      </c>
      <c r="BKQ56">
        <f t="shared" ca="1" si="566"/>
        <v>5</v>
      </c>
      <c r="BKR56">
        <f t="shared" ca="1" si="566"/>
        <v>5</v>
      </c>
      <c r="BKS56">
        <f t="shared" ca="1" si="566"/>
        <v>5</v>
      </c>
      <c r="BKT56">
        <f t="shared" ca="1" si="566"/>
        <v>5</v>
      </c>
      <c r="BKU56">
        <f t="shared" ca="1" si="566"/>
        <v>5</v>
      </c>
      <c r="BKV56">
        <f t="shared" ca="1" si="566"/>
        <v>5</v>
      </c>
      <c r="BKW56">
        <f t="shared" ca="1" si="566"/>
        <v>5</v>
      </c>
      <c r="BKX56">
        <f t="shared" ca="1" si="566"/>
        <v>5</v>
      </c>
      <c r="BKY56">
        <f t="shared" ca="1" si="566"/>
        <v>5</v>
      </c>
      <c r="BKZ56">
        <f t="shared" ca="1" si="566"/>
        <v>5</v>
      </c>
      <c r="BLA56">
        <f t="shared" ca="1" si="566"/>
        <v>5</v>
      </c>
      <c r="BLB56">
        <f t="shared" ca="1" si="566"/>
        <v>5</v>
      </c>
      <c r="BLC56">
        <f t="shared" ref="BLC56:BNN56" ca="1" si="567">$B56+IF(BLC$7&lt;CSn_high_before_low_ns,1,IF(BLC$7&lt;WR_CSn_offtime_ns,0,1))</f>
        <v>5</v>
      </c>
      <c r="BLD56">
        <f t="shared" ca="1" si="567"/>
        <v>5</v>
      </c>
      <c r="BLE56">
        <f t="shared" ca="1" si="567"/>
        <v>5</v>
      </c>
      <c r="BLF56">
        <f t="shared" ca="1" si="567"/>
        <v>5</v>
      </c>
      <c r="BLG56">
        <f t="shared" ca="1" si="567"/>
        <v>5</v>
      </c>
      <c r="BLH56">
        <f t="shared" ca="1" si="567"/>
        <v>5</v>
      </c>
      <c r="BLI56">
        <f t="shared" ca="1" si="567"/>
        <v>5</v>
      </c>
      <c r="BLJ56">
        <f t="shared" ca="1" si="567"/>
        <v>5</v>
      </c>
      <c r="BLK56">
        <f t="shared" ca="1" si="567"/>
        <v>5</v>
      </c>
      <c r="BLL56">
        <f t="shared" ca="1" si="567"/>
        <v>5</v>
      </c>
      <c r="BLM56">
        <f t="shared" ca="1" si="567"/>
        <v>5</v>
      </c>
      <c r="BLN56">
        <f t="shared" ca="1" si="567"/>
        <v>5</v>
      </c>
      <c r="BLO56">
        <f t="shared" ca="1" si="567"/>
        <v>5</v>
      </c>
      <c r="BLP56">
        <f t="shared" ca="1" si="567"/>
        <v>5</v>
      </c>
      <c r="BLQ56">
        <f t="shared" ca="1" si="567"/>
        <v>5</v>
      </c>
      <c r="BLR56">
        <f t="shared" ca="1" si="567"/>
        <v>5</v>
      </c>
      <c r="BLS56">
        <f t="shared" ca="1" si="567"/>
        <v>5</v>
      </c>
      <c r="BLT56">
        <f t="shared" ca="1" si="567"/>
        <v>5</v>
      </c>
      <c r="BLU56">
        <f t="shared" ca="1" si="567"/>
        <v>5</v>
      </c>
      <c r="BLV56">
        <f t="shared" ca="1" si="567"/>
        <v>5</v>
      </c>
      <c r="BLW56">
        <f t="shared" ca="1" si="567"/>
        <v>5</v>
      </c>
      <c r="BLX56">
        <f t="shared" ca="1" si="567"/>
        <v>5</v>
      </c>
      <c r="BLY56">
        <f t="shared" ca="1" si="567"/>
        <v>5</v>
      </c>
      <c r="BLZ56">
        <f t="shared" ca="1" si="567"/>
        <v>5</v>
      </c>
      <c r="BMA56">
        <f t="shared" ca="1" si="567"/>
        <v>5</v>
      </c>
      <c r="BMB56">
        <f t="shared" ca="1" si="567"/>
        <v>5</v>
      </c>
      <c r="BMC56">
        <f t="shared" ca="1" si="567"/>
        <v>5</v>
      </c>
      <c r="BMD56">
        <f t="shared" ca="1" si="567"/>
        <v>5</v>
      </c>
      <c r="BME56">
        <f t="shared" ca="1" si="567"/>
        <v>5</v>
      </c>
      <c r="BMF56">
        <f t="shared" ca="1" si="567"/>
        <v>5</v>
      </c>
      <c r="BMG56">
        <f t="shared" ca="1" si="567"/>
        <v>5</v>
      </c>
      <c r="BMH56">
        <f t="shared" ca="1" si="567"/>
        <v>5</v>
      </c>
      <c r="BMI56">
        <f t="shared" ca="1" si="567"/>
        <v>5</v>
      </c>
      <c r="BMJ56">
        <f t="shared" ca="1" si="567"/>
        <v>5</v>
      </c>
      <c r="BMK56">
        <f t="shared" ca="1" si="567"/>
        <v>5</v>
      </c>
      <c r="BML56">
        <f t="shared" ca="1" si="567"/>
        <v>5</v>
      </c>
      <c r="BMM56">
        <f t="shared" ca="1" si="567"/>
        <v>5</v>
      </c>
      <c r="BMN56">
        <f t="shared" ca="1" si="567"/>
        <v>5</v>
      </c>
      <c r="BMO56">
        <f t="shared" ca="1" si="567"/>
        <v>5</v>
      </c>
      <c r="BMP56">
        <f t="shared" ca="1" si="567"/>
        <v>5</v>
      </c>
      <c r="BMQ56">
        <f t="shared" ca="1" si="567"/>
        <v>5</v>
      </c>
      <c r="BMR56">
        <f t="shared" ca="1" si="567"/>
        <v>5</v>
      </c>
      <c r="BMS56">
        <f t="shared" ca="1" si="567"/>
        <v>5</v>
      </c>
      <c r="BMT56">
        <f t="shared" ca="1" si="567"/>
        <v>5</v>
      </c>
      <c r="BMU56">
        <f t="shared" ca="1" si="567"/>
        <v>5</v>
      </c>
      <c r="BMV56">
        <f t="shared" ca="1" si="567"/>
        <v>5</v>
      </c>
      <c r="BMW56">
        <f t="shared" ca="1" si="567"/>
        <v>5</v>
      </c>
      <c r="BMX56">
        <f t="shared" ca="1" si="567"/>
        <v>5</v>
      </c>
      <c r="BMY56">
        <f t="shared" ca="1" si="567"/>
        <v>5</v>
      </c>
      <c r="BMZ56">
        <f t="shared" ca="1" si="567"/>
        <v>5</v>
      </c>
      <c r="BNA56">
        <f t="shared" ca="1" si="567"/>
        <v>5</v>
      </c>
      <c r="BNB56">
        <f t="shared" ca="1" si="567"/>
        <v>5</v>
      </c>
      <c r="BNC56">
        <f t="shared" ca="1" si="567"/>
        <v>5</v>
      </c>
      <c r="BND56">
        <f t="shared" ca="1" si="567"/>
        <v>5</v>
      </c>
      <c r="BNE56">
        <f t="shared" ca="1" si="567"/>
        <v>5</v>
      </c>
      <c r="BNF56">
        <f t="shared" ca="1" si="567"/>
        <v>5</v>
      </c>
      <c r="BNG56">
        <f t="shared" ca="1" si="567"/>
        <v>5</v>
      </c>
      <c r="BNH56">
        <f t="shared" ca="1" si="567"/>
        <v>5</v>
      </c>
      <c r="BNI56">
        <f t="shared" ca="1" si="567"/>
        <v>5</v>
      </c>
      <c r="BNJ56">
        <f t="shared" ca="1" si="567"/>
        <v>5</v>
      </c>
      <c r="BNK56">
        <f t="shared" ca="1" si="567"/>
        <v>5</v>
      </c>
      <c r="BNL56">
        <f t="shared" ca="1" si="567"/>
        <v>5</v>
      </c>
      <c r="BNM56">
        <f t="shared" ca="1" si="567"/>
        <v>5</v>
      </c>
      <c r="BNN56">
        <f t="shared" ca="1" si="567"/>
        <v>5</v>
      </c>
      <c r="BNO56">
        <f t="shared" ref="BNO56:BPZ56" ca="1" si="568">$B56+IF(BNO$7&lt;CSn_high_before_low_ns,1,IF(BNO$7&lt;WR_CSn_offtime_ns,0,1))</f>
        <v>5</v>
      </c>
      <c r="BNP56">
        <f t="shared" ca="1" si="568"/>
        <v>5</v>
      </c>
      <c r="BNQ56">
        <f t="shared" ca="1" si="568"/>
        <v>5</v>
      </c>
      <c r="BNR56">
        <f t="shared" ca="1" si="568"/>
        <v>5</v>
      </c>
      <c r="BNS56">
        <f t="shared" ca="1" si="568"/>
        <v>5</v>
      </c>
      <c r="BNT56">
        <f t="shared" ca="1" si="568"/>
        <v>5</v>
      </c>
      <c r="BNU56">
        <f t="shared" ca="1" si="568"/>
        <v>5</v>
      </c>
      <c r="BNV56">
        <f t="shared" ca="1" si="568"/>
        <v>5</v>
      </c>
      <c r="BNW56">
        <f t="shared" ca="1" si="568"/>
        <v>5</v>
      </c>
      <c r="BNX56">
        <f t="shared" ca="1" si="568"/>
        <v>5</v>
      </c>
      <c r="BNY56">
        <f t="shared" ca="1" si="568"/>
        <v>5</v>
      </c>
      <c r="BNZ56">
        <f t="shared" ca="1" si="568"/>
        <v>5</v>
      </c>
      <c r="BOA56">
        <f t="shared" ca="1" si="568"/>
        <v>5</v>
      </c>
      <c r="BOB56">
        <f t="shared" ca="1" si="568"/>
        <v>5</v>
      </c>
      <c r="BOC56">
        <f t="shared" ca="1" si="568"/>
        <v>5</v>
      </c>
      <c r="BOD56">
        <f t="shared" ca="1" si="568"/>
        <v>5</v>
      </c>
      <c r="BOE56">
        <f t="shared" ca="1" si="568"/>
        <v>5</v>
      </c>
      <c r="BOF56">
        <f t="shared" ca="1" si="568"/>
        <v>5</v>
      </c>
      <c r="BOG56">
        <f t="shared" ca="1" si="568"/>
        <v>5</v>
      </c>
      <c r="BOH56">
        <f t="shared" ca="1" si="568"/>
        <v>5</v>
      </c>
      <c r="BOI56">
        <f t="shared" ca="1" si="568"/>
        <v>5</v>
      </c>
      <c r="BOJ56">
        <f t="shared" ca="1" si="568"/>
        <v>5</v>
      </c>
      <c r="BOK56">
        <f t="shared" ca="1" si="568"/>
        <v>5</v>
      </c>
      <c r="BOL56">
        <f t="shared" ca="1" si="568"/>
        <v>5</v>
      </c>
      <c r="BOM56">
        <f t="shared" ca="1" si="568"/>
        <v>5</v>
      </c>
      <c r="BON56">
        <f t="shared" ca="1" si="568"/>
        <v>5</v>
      </c>
      <c r="BOO56">
        <f t="shared" ca="1" si="568"/>
        <v>5</v>
      </c>
      <c r="BOP56">
        <f t="shared" ca="1" si="568"/>
        <v>5</v>
      </c>
      <c r="BOQ56">
        <f t="shared" ca="1" si="568"/>
        <v>5</v>
      </c>
      <c r="BOR56">
        <f t="shared" ca="1" si="568"/>
        <v>5</v>
      </c>
      <c r="BOS56">
        <f t="shared" ca="1" si="568"/>
        <v>5</v>
      </c>
      <c r="BOT56">
        <f t="shared" ca="1" si="568"/>
        <v>5</v>
      </c>
      <c r="BOU56">
        <f t="shared" ca="1" si="568"/>
        <v>5</v>
      </c>
      <c r="BOV56">
        <f t="shared" ca="1" si="568"/>
        <v>5</v>
      </c>
      <c r="BOW56">
        <f t="shared" ca="1" si="568"/>
        <v>5</v>
      </c>
      <c r="BOX56">
        <f t="shared" ca="1" si="568"/>
        <v>5</v>
      </c>
      <c r="BOY56">
        <f t="shared" ca="1" si="568"/>
        <v>5</v>
      </c>
      <c r="BOZ56">
        <f t="shared" ca="1" si="568"/>
        <v>5</v>
      </c>
      <c r="BPA56">
        <f t="shared" ca="1" si="568"/>
        <v>5</v>
      </c>
      <c r="BPB56">
        <f t="shared" ca="1" si="568"/>
        <v>5</v>
      </c>
      <c r="BPC56">
        <f t="shared" ca="1" si="568"/>
        <v>5</v>
      </c>
      <c r="BPD56">
        <f t="shared" ca="1" si="568"/>
        <v>5</v>
      </c>
      <c r="BPE56">
        <f t="shared" ca="1" si="568"/>
        <v>5</v>
      </c>
      <c r="BPF56">
        <f t="shared" ca="1" si="568"/>
        <v>5</v>
      </c>
      <c r="BPG56">
        <f t="shared" ca="1" si="568"/>
        <v>5</v>
      </c>
      <c r="BPH56">
        <f t="shared" ca="1" si="568"/>
        <v>5</v>
      </c>
      <c r="BPI56">
        <f t="shared" ca="1" si="568"/>
        <v>5</v>
      </c>
      <c r="BPJ56">
        <f t="shared" ca="1" si="568"/>
        <v>5</v>
      </c>
      <c r="BPK56">
        <f t="shared" ca="1" si="568"/>
        <v>5</v>
      </c>
      <c r="BPL56">
        <f t="shared" ca="1" si="568"/>
        <v>5</v>
      </c>
      <c r="BPM56">
        <f t="shared" ca="1" si="568"/>
        <v>5</v>
      </c>
      <c r="BPN56">
        <f t="shared" ca="1" si="568"/>
        <v>5</v>
      </c>
      <c r="BPO56">
        <f t="shared" ca="1" si="568"/>
        <v>5</v>
      </c>
      <c r="BPP56">
        <f t="shared" ca="1" si="568"/>
        <v>5</v>
      </c>
      <c r="BPQ56">
        <f t="shared" ca="1" si="568"/>
        <v>5</v>
      </c>
      <c r="BPR56">
        <f t="shared" ca="1" si="568"/>
        <v>5</v>
      </c>
      <c r="BPS56">
        <f t="shared" ca="1" si="568"/>
        <v>5</v>
      </c>
      <c r="BPT56">
        <f t="shared" ca="1" si="568"/>
        <v>5</v>
      </c>
      <c r="BPU56">
        <f t="shared" ca="1" si="568"/>
        <v>5</v>
      </c>
      <c r="BPV56">
        <f t="shared" ca="1" si="568"/>
        <v>5</v>
      </c>
      <c r="BPW56">
        <f t="shared" ca="1" si="568"/>
        <v>5</v>
      </c>
      <c r="BPX56">
        <f t="shared" ca="1" si="568"/>
        <v>5</v>
      </c>
      <c r="BPY56">
        <f t="shared" ca="1" si="568"/>
        <v>5</v>
      </c>
      <c r="BPZ56">
        <f t="shared" ca="1" si="568"/>
        <v>5</v>
      </c>
      <c r="BQA56">
        <f t="shared" ref="BQA56:BSL56" ca="1" si="569">$B56+IF(BQA$7&lt;CSn_high_before_low_ns,1,IF(BQA$7&lt;WR_CSn_offtime_ns,0,1))</f>
        <v>5</v>
      </c>
      <c r="BQB56">
        <f t="shared" ca="1" si="569"/>
        <v>5</v>
      </c>
      <c r="BQC56">
        <f t="shared" ca="1" si="569"/>
        <v>5</v>
      </c>
      <c r="BQD56">
        <f t="shared" ca="1" si="569"/>
        <v>5</v>
      </c>
      <c r="BQE56">
        <f t="shared" ca="1" si="569"/>
        <v>5</v>
      </c>
      <c r="BQF56">
        <f t="shared" ca="1" si="569"/>
        <v>5</v>
      </c>
      <c r="BQG56">
        <f t="shared" ca="1" si="569"/>
        <v>5</v>
      </c>
      <c r="BQH56">
        <f t="shared" ca="1" si="569"/>
        <v>5</v>
      </c>
      <c r="BQI56">
        <f t="shared" ca="1" si="569"/>
        <v>5</v>
      </c>
      <c r="BQJ56">
        <f t="shared" ca="1" si="569"/>
        <v>5</v>
      </c>
      <c r="BQK56">
        <f t="shared" ca="1" si="569"/>
        <v>5</v>
      </c>
      <c r="BQL56">
        <f t="shared" ca="1" si="569"/>
        <v>5</v>
      </c>
      <c r="BQM56">
        <f t="shared" ca="1" si="569"/>
        <v>5</v>
      </c>
      <c r="BQN56">
        <f t="shared" ca="1" si="569"/>
        <v>5</v>
      </c>
      <c r="BQO56">
        <f t="shared" ca="1" si="569"/>
        <v>5</v>
      </c>
      <c r="BQP56">
        <f t="shared" ca="1" si="569"/>
        <v>5</v>
      </c>
      <c r="BQQ56">
        <f t="shared" ca="1" si="569"/>
        <v>5</v>
      </c>
      <c r="BQR56">
        <f t="shared" ca="1" si="569"/>
        <v>5</v>
      </c>
      <c r="BQS56">
        <f t="shared" ca="1" si="569"/>
        <v>5</v>
      </c>
      <c r="BQT56">
        <f t="shared" ca="1" si="569"/>
        <v>5</v>
      </c>
      <c r="BQU56">
        <f t="shared" ca="1" si="569"/>
        <v>5</v>
      </c>
      <c r="BQV56">
        <f t="shared" ca="1" si="569"/>
        <v>5</v>
      </c>
      <c r="BQW56">
        <f t="shared" ca="1" si="569"/>
        <v>5</v>
      </c>
      <c r="BQX56">
        <f t="shared" ca="1" si="569"/>
        <v>5</v>
      </c>
      <c r="BQY56">
        <f t="shared" ca="1" si="569"/>
        <v>5</v>
      </c>
      <c r="BQZ56">
        <f t="shared" ca="1" si="569"/>
        <v>5</v>
      </c>
      <c r="BRA56">
        <f t="shared" ca="1" si="569"/>
        <v>5</v>
      </c>
      <c r="BRB56">
        <f t="shared" ca="1" si="569"/>
        <v>5</v>
      </c>
      <c r="BRC56">
        <f t="shared" ca="1" si="569"/>
        <v>5</v>
      </c>
      <c r="BRD56">
        <f t="shared" ca="1" si="569"/>
        <v>5</v>
      </c>
      <c r="BRE56">
        <f t="shared" ca="1" si="569"/>
        <v>5</v>
      </c>
      <c r="BRF56">
        <f t="shared" ca="1" si="569"/>
        <v>5</v>
      </c>
      <c r="BRG56">
        <f t="shared" ca="1" si="569"/>
        <v>5</v>
      </c>
      <c r="BRH56">
        <f t="shared" ca="1" si="569"/>
        <v>5</v>
      </c>
      <c r="BRI56">
        <f t="shared" ca="1" si="569"/>
        <v>5</v>
      </c>
      <c r="BRJ56">
        <f t="shared" ca="1" si="569"/>
        <v>5</v>
      </c>
      <c r="BRK56">
        <f t="shared" ca="1" si="569"/>
        <v>5</v>
      </c>
      <c r="BRL56">
        <f t="shared" ca="1" si="569"/>
        <v>5</v>
      </c>
      <c r="BRM56">
        <f t="shared" ca="1" si="569"/>
        <v>5</v>
      </c>
      <c r="BRN56">
        <f t="shared" ca="1" si="569"/>
        <v>5</v>
      </c>
      <c r="BRO56">
        <f t="shared" ca="1" si="569"/>
        <v>5</v>
      </c>
      <c r="BRP56">
        <f t="shared" ca="1" si="569"/>
        <v>5</v>
      </c>
      <c r="BRQ56">
        <f t="shared" ca="1" si="569"/>
        <v>5</v>
      </c>
      <c r="BRR56">
        <f t="shared" ca="1" si="569"/>
        <v>5</v>
      </c>
      <c r="BRS56">
        <f t="shared" ca="1" si="569"/>
        <v>5</v>
      </c>
      <c r="BRT56">
        <f t="shared" ca="1" si="569"/>
        <v>5</v>
      </c>
      <c r="BRU56">
        <f t="shared" ca="1" si="569"/>
        <v>5</v>
      </c>
      <c r="BRV56">
        <f t="shared" ca="1" si="569"/>
        <v>5</v>
      </c>
      <c r="BRW56">
        <f t="shared" ca="1" si="569"/>
        <v>5</v>
      </c>
      <c r="BRX56">
        <f t="shared" ca="1" si="569"/>
        <v>5</v>
      </c>
      <c r="BRY56">
        <f t="shared" ca="1" si="569"/>
        <v>5</v>
      </c>
      <c r="BRZ56">
        <f t="shared" ca="1" si="569"/>
        <v>5</v>
      </c>
      <c r="BSA56">
        <f t="shared" ca="1" si="569"/>
        <v>5</v>
      </c>
      <c r="BSB56">
        <f t="shared" ca="1" si="569"/>
        <v>5</v>
      </c>
      <c r="BSC56">
        <f t="shared" ca="1" si="569"/>
        <v>5</v>
      </c>
      <c r="BSD56">
        <f t="shared" ca="1" si="569"/>
        <v>5</v>
      </c>
      <c r="BSE56">
        <f t="shared" ca="1" si="569"/>
        <v>5</v>
      </c>
      <c r="BSF56">
        <f t="shared" ca="1" si="569"/>
        <v>5</v>
      </c>
      <c r="BSG56">
        <f t="shared" ca="1" si="569"/>
        <v>5</v>
      </c>
      <c r="BSH56">
        <f t="shared" ca="1" si="569"/>
        <v>5</v>
      </c>
      <c r="BSI56">
        <f t="shared" ca="1" si="569"/>
        <v>5</v>
      </c>
      <c r="BSJ56">
        <f t="shared" ca="1" si="569"/>
        <v>5</v>
      </c>
      <c r="BSK56">
        <f t="shared" ca="1" si="569"/>
        <v>5</v>
      </c>
      <c r="BSL56">
        <f t="shared" ca="1" si="569"/>
        <v>5</v>
      </c>
      <c r="BSM56">
        <f t="shared" ref="BSM56:BUX56" ca="1" si="570">$B56+IF(BSM$7&lt;CSn_high_before_low_ns,1,IF(BSM$7&lt;WR_CSn_offtime_ns,0,1))</f>
        <v>5</v>
      </c>
      <c r="BSN56">
        <f t="shared" ca="1" si="570"/>
        <v>5</v>
      </c>
      <c r="BSO56">
        <f t="shared" ca="1" si="570"/>
        <v>5</v>
      </c>
      <c r="BSP56">
        <f t="shared" ca="1" si="570"/>
        <v>5</v>
      </c>
      <c r="BSQ56">
        <f t="shared" ca="1" si="570"/>
        <v>5</v>
      </c>
      <c r="BSR56">
        <f t="shared" ca="1" si="570"/>
        <v>5</v>
      </c>
      <c r="BSS56">
        <f t="shared" ca="1" si="570"/>
        <v>5</v>
      </c>
      <c r="BST56">
        <f t="shared" ca="1" si="570"/>
        <v>5</v>
      </c>
      <c r="BSU56">
        <f t="shared" ca="1" si="570"/>
        <v>5</v>
      </c>
      <c r="BSV56">
        <f t="shared" ca="1" si="570"/>
        <v>5</v>
      </c>
      <c r="BSW56">
        <f t="shared" ca="1" si="570"/>
        <v>5</v>
      </c>
      <c r="BSX56">
        <f t="shared" ca="1" si="570"/>
        <v>5</v>
      </c>
      <c r="BSY56">
        <f t="shared" ca="1" si="570"/>
        <v>5</v>
      </c>
      <c r="BSZ56">
        <f t="shared" ca="1" si="570"/>
        <v>5</v>
      </c>
      <c r="BTA56">
        <f t="shared" ca="1" si="570"/>
        <v>5</v>
      </c>
      <c r="BTB56">
        <f t="shared" ca="1" si="570"/>
        <v>5</v>
      </c>
      <c r="BTC56">
        <f t="shared" ca="1" si="570"/>
        <v>5</v>
      </c>
      <c r="BTD56">
        <f t="shared" ca="1" si="570"/>
        <v>5</v>
      </c>
      <c r="BTE56">
        <f t="shared" ca="1" si="570"/>
        <v>5</v>
      </c>
      <c r="BTF56">
        <f t="shared" ca="1" si="570"/>
        <v>5</v>
      </c>
      <c r="BTG56">
        <f t="shared" ca="1" si="570"/>
        <v>5</v>
      </c>
      <c r="BTH56">
        <f t="shared" ca="1" si="570"/>
        <v>5</v>
      </c>
      <c r="BTI56">
        <f t="shared" ca="1" si="570"/>
        <v>5</v>
      </c>
      <c r="BTJ56">
        <f t="shared" ca="1" si="570"/>
        <v>5</v>
      </c>
      <c r="BTK56">
        <f t="shared" ca="1" si="570"/>
        <v>5</v>
      </c>
      <c r="BTL56">
        <f t="shared" ca="1" si="570"/>
        <v>5</v>
      </c>
      <c r="BTM56">
        <f t="shared" ca="1" si="570"/>
        <v>5</v>
      </c>
      <c r="BTN56">
        <f t="shared" ca="1" si="570"/>
        <v>5</v>
      </c>
      <c r="BTO56">
        <f t="shared" ca="1" si="570"/>
        <v>5</v>
      </c>
      <c r="BTP56">
        <f t="shared" ca="1" si="570"/>
        <v>5</v>
      </c>
      <c r="BTQ56">
        <f t="shared" ca="1" si="570"/>
        <v>5</v>
      </c>
      <c r="BTR56">
        <f t="shared" ca="1" si="570"/>
        <v>5</v>
      </c>
      <c r="BTS56">
        <f t="shared" ca="1" si="570"/>
        <v>5</v>
      </c>
      <c r="BTT56">
        <f t="shared" ca="1" si="570"/>
        <v>5</v>
      </c>
      <c r="BTU56">
        <f t="shared" ca="1" si="570"/>
        <v>5</v>
      </c>
      <c r="BTV56">
        <f t="shared" ca="1" si="570"/>
        <v>5</v>
      </c>
      <c r="BTW56">
        <f t="shared" ca="1" si="570"/>
        <v>5</v>
      </c>
      <c r="BTX56">
        <f t="shared" ca="1" si="570"/>
        <v>5</v>
      </c>
      <c r="BTY56">
        <f t="shared" ca="1" si="570"/>
        <v>5</v>
      </c>
      <c r="BTZ56">
        <f t="shared" ca="1" si="570"/>
        <v>5</v>
      </c>
      <c r="BUA56">
        <f t="shared" ca="1" si="570"/>
        <v>5</v>
      </c>
      <c r="BUB56">
        <f t="shared" ca="1" si="570"/>
        <v>5</v>
      </c>
      <c r="BUC56">
        <f t="shared" ca="1" si="570"/>
        <v>5</v>
      </c>
      <c r="BUD56">
        <f t="shared" ca="1" si="570"/>
        <v>5</v>
      </c>
      <c r="BUE56">
        <f t="shared" ca="1" si="570"/>
        <v>5</v>
      </c>
      <c r="BUF56">
        <f t="shared" ca="1" si="570"/>
        <v>5</v>
      </c>
      <c r="BUG56">
        <f t="shared" ca="1" si="570"/>
        <v>5</v>
      </c>
      <c r="BUH56">
        <f t="shared" ca="1" si="570"/>
        <v>5</v>
      </c>
      <c r="BUI56">
        <f t="shared" ca="1" si="570"/>
        <v>5</v>
      </c>
      <c r="BUJ56">
        <f t="shared" ca="1" si="570"/>
        <v>5</v>
      </c>
      <c r="BUK56">
        <f t="shared" ca="1" si="570"/>
        <v>5</v>
      </c>
      <c r="BUL56">
        <f t="shared" ca="1" si="570"/>
        <v>5</v>
      </c>
      <c r="BUM56">
        <f t="shared" ca="1" si="570"/>
        <v>5</v>
      </c>
      <c r="BUN56">
        <f t="shared" ca="1" si="570"/>
        <v>5</v>
      </c>
      <c r="BUO56">
        <f t="shared" ca="1" si="570"/>
        <v>5</v>
      </c>
      <c r="BUP56">
        <f t="shared" ca="1" si="570"/>
        <v>5</v>
      </c>
      <c r="BUQ56">
        <f t="shared" ca="1" si="570"/>
        <v>5</v>
      </c>
      <c r="BUR56">
        <f t="shared" ca="1" si="570"/>
        <v>5</v>
      </c>
      <c r="BUS56">
        <f t="shared" ca="1" si="570"/>
        <v>5</v>
      </c>
      <c r="BUT56">
        <f t="shared" ca="1" si="570"/>
        <v>5</v>
      </c>
      <c r="BUU56">
        <f t="shared" ca="1" si="570"/>
        <v>5</v>
      </c>
      <c r="BUV56">
        <f t="shared" ca="1" si="570"/>
        <v>5</v>
      </c>
      <c r="BUW56">
        <f t="shared" ca="1" si="570"/>
        <v>5</v>
      </c>
      <c r="BUX56">
        <f t="shared" ca="1" si="570"/>
        <v>5</v>
      </c>
      <c r="BUY56">
        <f t="shared" ref="BUY56:BXJ56" ca="1" si="571">$B56+IF(BUY$7&lt;CSn_high_before_low_ns,1,IF(BUY$7&lt;WR_CSn_offtime_ns,0,1))</f>
        <v>5</v>
      </c>
      <c r="BUZ56">
        <f t="shared" ca="1" si="571"/>
        <v>5</v>
      </c>
      <c r="BVA56">
        <f t="shared" ca="1" si="571"/>
        <v>5</v>
      </c>
      <c r="BVB56">
        <f t="shared" ca="1" si="571"/>
        <v>5</v>
      </c>
      <c r="BVC56">
        <f t="shared" ca="1" si="571"/>
        <v>5</v>
      </c>
      <c r="BVD56">
        <f t="shared" ca="1" si="571"/>
        <v>5</v>
      </c>
      <c r="BVE56">
        <f t="shared" ca="1" si="571"/>
        <v>5</v>
      </c>
      <c r="BVF56">
        <f t="shared" ca="1" si="571"/>
        <v>5</v>
      </c>
      <c r="BVG56">
        <f t="shared" ca="1" si="571"/>
        <v>5</v>
      </c>
      <c r="BVH56">
        <f t="shared" ca="1" si="571"/>
        <v>5</v>
      </c>
      <c r="BVI56">
        <f t="shared" ca="1" si="571"/>
        <v>5</v>
      </c>
      <c r="BVJ56">
        <f t="shared" ca="1" si="571"/>
        <v>5</v>
      </c>
      <c r="BVK56">
        <f t="shared" ca="1" si="571"/>
        <v>5</v>
      </c>
      <c r="BVL56">
        <f t="shared" ca="1" si="571"/>
        <v>5</v>
      </c>
      <c r="BVM56">
        <f t="shared" ca="1" si="571"/>
        <v>5</v>
      </c>
      <c r="BVN56">
        <f t="shared" ca="1" si="571"/>
        <v>5</v>
      </c>
      <c r="BVO56">
        <f t="shared" ca="1" si="571"/>
        <v>5</v>
      </c>
      <c r="BVP56">
        <f t="shared" ca="1" si="571"/>
        <v>5</v>
      </c>
      <c r="BVQ56">
        <f t="shared" ca="1" si="571"/>
        <v>5</v>
      </c>
      <c r="BVR56">
        <f t="shared" ca="1" si="571"/>
        <v>5</v>
      </c>
      <c r="BVS56">
        <f t="shared" ca="1" si="571"/>
        <v>5</v>
      </c>
      <c r="BVT56">
        <f t="shared" ca="1" si="571"/>
        <v>5</v>
      </c>
      <c r="BVU56">
        <f t="shared" ca="1" si="571"/>
        <v>5</v>
      </c>
      <c r="BVV56">
        <f t="shared" ca="1" si="571"/>
        <v>5</v>
      </c>
      <c r="BVW56">
        <f t="shared" ca="1" si="571"/>
        <v>5</v>
      </c>
      <c r="BVX56">
        <f t="shared" ca="1" si="571"/>
        <v>5</v>
      </c>
      <c r="BVY56">
        <f t="shared" ca="1" si="571"/>
        <v>5</v>
      </c>
      <c r="BVZ56">
        <f t="shared" ca="1" si="571"/>
        <v>5</v>
      </c>
      <c r="BWA56">
        <f t="shared" ca="1" si="571"/>
        <v>5</v>
      </c>
      <c r="BWB56">
        <f t="shared" ca="1" si="571"/>
        <v>5</v>
      </c>
      <c r="BWC56">
        <f t="shared" ca="1" si="571"/>
        <v>5</v>
      </c>
      <c r="BWD56">
        <f t="shared" ca="1" si="571"/>
        <v>5</v>
      </c>
      <c r="BWE56">
        <f t="shared" ca="1" si="571"/>
        <v>5</v>
      </c>
      <c r="BWF56">
        <f t="shared" ca="1" si="571"/>
        <v>5</v>
      </c>
      <c r="BWG56">
        <f t="shared" ca="1" si="571"/>
        <v>5</v>
      </c>
      <c r="BWH56">
        <f t="shared" ca="1" si="571"/>
        <v>5</v>
      </c>
      <c r="BWI56">
        <f t="shared" ca="1" si="571"/>
        <v>5</v>
      </c>
      <c r="BWJ56">
        <f t="shared" ca="1" si="571"/>
        <v>5</v>
      </c>
      <c r="BWK56">
        <f t="shared" ca="1" si="571"/>
        <v>5</v>
      </c>
      <c r="BWL56">
        <f t="shared" ca="1" si="571"/>
        <v>5</v>
      </c>
      <c r="BWM56">
        <f t="shared" ca="1" si="571"/>
        <v>5</v>
      </c>
      <c r="BWN56">
        <f t="shared" ca="1" si="571"/>
        <v>5</v>
      </c>
      <c r="BWO56">
        <f t="shared" ca="1" si="571"/>
        <v>5</v>
      </c>
      <c r="BWP56">
        <f t="shared" ca="1" si="571"/>
        <v>5</v>
      </c>
      <c r="BWQ56">
        <f t="shared" ca="1" si="571"/>
        <v>5</v>
      </c>
      <c r="BWR56">
        <f t="shared" ca="1" si="571"/>
        <v>5</v>
      </c>
      <c r="BWS56">
        <f t="shared" ca="1" si="571"/>
        <v>5</v>
      </c>
      <c r="BWT56">
        <f t="shared" ca="1" si="571"/>
        <v>5</v>
      </c>
      <c r="BWU56">
        <f t="shared" ca="1" si="571"/>
        <v>5</v>
      </c>
      <c r="BWV56">
        <f t="shared" ca="1" si="571"/>
        <v>5</v>
      </c>
      <c r="BWW56">
        <f t="shared" ca="1" si="571"/>
        <v>5</v>
      </c>
      <c r="BWX56">
        <f t="shared" ca="1" si="571"/>
        <v>5</v>
      </c>
      <c r="BWY56">
        <f t="shared" ca="1" si="571"/>
        <v>5</v>
      </c>
      <c r="BWZ56">
        <f t="shared" ca="1" si="571"/>
        <v>5</v>
      </c>
      <c r="BXA56">
        <f t="shared" ca="1" si="571"/>
        <v>5</v>
      </c>
      <c r="BXB56">
        <f t="shared" ca="1" si="571"/>
        <v>5</v>
      </c>
      <c r="BXC56">
        <f t="shared" ca="1" si="571"/>
        <v>5</v>
      </c>
      <c r="BXD56">
        <f t="shared" ca="1" si="571"/>
        <v>5</v>
      </c>
      <c r="BXE56">
        <f t="shared" ca="1" si="571"/>
        <v>5</v>
      </c>
      <c r="BXF56">
        <f t="shared" ca="1" si="571"/>
        <v>5</v>
      </c>
      <c r="BXG56">
        <f t="shared" ca="1" si="571"/>
        <v>5</v>
      </c>
      <c r="BXH56">
        <f t="shared" ca="1" si="571"/>
        <v>5</v>
      </c>
      <c r="BXI56">
        <f t="shared" ca="1" si="571"/>
        <v>5</v>
      </c>
      <c r="BXJ56">
        <f t="shared" ca="1" si="571"/>
        <v>5</v>
      </c>
      <c r="BXK56">
        <f t="shared" ref="BXK56:BZV56" ca="1" si="572">$B56+IF(BXK$7&lt;CSn_high_before_low_ns,1,IF(BXK$7&lt;WR_CSn_offtime_ns,0,1))</f>
        <v>5</v>
      </c>
      <c r="BXL56">
        <f t="shared" ca="1" si="572"/>
        <v>5</v>
      </c>
      <c r="BXM56">
        <f t="shared" ca="1" si="572"/>
        <v>5</v>
      </c>
      <c r="BXN56">
        <f t="shared" ca="1" si="572"/>
        <v>5</v>
      </c>
      <c r="BXO56">
        <f t="shared" ca="1" si="572"/>
        <v>5</v>
      </c>
      <c r="BXP56">
        <f t="shared" ca="1" si="572"/>
        <v>5</v>
      </c>
      <c r="BXQ56">
        <f t="shared" ca="1" si="572"/>
        <v>5</v>
      </c>
      <c r="BXR56">
        <f t="shared" ca="1" si="572"/>
        <v>5</v>
      </c>
      <c r="BXS56">
        <f t="shared" ca="1" si="572"/>
        <v>5</v>
      </c>
      <c r="BXT56">
        <f t="shared" ca="1" si="572"/>
        <v>5</v>
      </c>
      <c r="BXU56">
        <f t="shared" ca="1" si="572"/>
        <v>5</v>
      </c>
      <c r="BXV56">
        <f t="shared" ca="1" si="572"/>
        <v>5</v>
      </c>
      <c r="BXW56">
        <f t="shared" ca="1" si="572"/>
        <v>5</v>
      </c>
      <c r="BXX56">
        <f t="shared" ca="1" si="572"/>
        <v>5</v>
      </c>
      <c r="BXY56">
        <f t="shared" ca="1" si="572"/>
        <v>5</v>
      </c>
      <c r="BXZ56">
        <f t="shared" ca="1" si="572"/>
        <v>5</v>
      </c>
      <c r="BYA56">
        <f t="shared" ca="1" si="572"/>
        <v>5</v>
      </c>
      <c r="BYB56">
        <f t="shared" ca="1" si="572"/>
        <v>5</v>
      </c>
      <c r="BYC56">
        <f t="shared" ca="1" si="572"/>
        <v>5</v>
      </c>
      <c r="BYD56">
        <f t="shared" ca="1" si="572"/>
        <v>5</v>
      </c>
      <c r="BYE56">
        <f t="shared" ca="1" si="572"/>
        <v>5</v>
      </c>
      <c r="BYF56">
        <f t="shared" ca="1" si="572"/>
        <v>5</v>
      </c>
      <c r="BYG56">
        <f t="shared" ca="1" si="572"/>
        <v>5</v>
      </c>
      <c r="BYH56">
        <f t="shared" ca="1" si="572"/>
        <v>5</v>
      </c>
      <c r="BYI56">
        <f t="shared" ca="1" si="572"/>
        <v>5</v>
      </c>
      <c r="BYJ56">
        <f t="shared" ca="1" si="572"/>
        <v>5</v>
      </c>
      <c r="BYK56">
        <f t="shared" ca="1" si="572"/>
        <v>5</v>
      </c>
      <c r="BYL56">
        <f t="shared" ca="1" si="572"/>
        <v>5</v>
      </c>
      <c r="BYM56">
        <f t="shared" ca="1" si="572"/>
        <v>5</v>
      </c>
      <c r="BYN56">
        <f t="shared" ca="1" si="572"/>
        <v>5</v>
      </c>
      <c r="BYO56">
        <f t="shared" ca="1" si="572"/>
        <v>5</v>
      </c>
      <c r="BYP56">
        <f t="shared" ca="1" si="572"/>
        <v>5</v>
      </c>
      <c r="BYQ56">
        <f t="shared" ca="1" si="572"/>
        <v>5</v>
      </c>
      <c r="BYR56">
        <f t="shared" ca="1" si="572"/>
        <v>5</v>
      </c>
      <c r="BYS56">
        <f t="shared" ca="1" si="572"/>
        <v>5</v>
      </c>
      <c r="BYT56">
        <f t="shared" ca="1" si="572"/>
        <v>5</v>
      </c>
      <c r="BYU56">
        <f t="shared" ca="1" si="572"/>
        <v>5</v>
      </c>
      <c r="BYV56">
        <f t="shared" ca="1" si="572"/>
        <v>5</v>
      </c>
      <c r="BYW56">
        <f t="shared" ca="1" si="572"/>
        <v>5</v>
      </c>
      <c r="BYX56">
        <f t="shared" ca="1" si="572"/>
        <v>5</v>
      </c>
      <c r="BYY56">
        <f t="shared" ca="1" si="572"/>
        <v>5</v>
      </c>
      <c r="BYZ56">
        <f t="shared" ca="1" si="572"/>
        <v>5</v>
      </c>
      <c r="BZA56">
        <f t="shared" ca="1" si="572"/>
        <v>5</v>
      </c>
      <c r="BZB56">
        <f t="shared" ca="1" si="572"/>
        <v>5</v>
      </c>
      <c r="BZC56">
        <f t="shared" ca="1" si="572"/>
        <v>5</v>
      </c>
      <c r="BZD56">
        <f t="shared" ca="1" si="572"/>
        <v>5</v>
      </c>
      <c r="BZE56">
        <f t="shared" ca="1" si="572"/>
        <v>5</v>
      </c>
      <c r="BZF56">
        <f t="shared" ca="1" si="572"/>
        <v>5</v>
      </c>
      <c r="BZG56">
        <f t="shared" ca="1" si="572"/>
        <v>5</v>
      </c>
      <c r="BZH56">
        <f t="shared" ca="1" si="572"/>
        <v>5</v>
      </c>
      <c r="BZI56">
        <f t="shared" ca="1" si="572"/>
        <v>5</v>
      </c>
      <c r="BZJ56">
        <f t="shared" ca="1" si="572"/>
        <v>5</v>
      </c>
      <c r="BZK56">
        <f t="shared" ca="1" si="572"/>
        <v>5</v>
      </c>
      <c r="BZL56">
        <f t="shared" ca="1" si="572"/>
        <v>5</v>
      </c>
      <c r="BZM56">
        <f t="shared" ca="1" si="572"/>
        <v>5</v>
      </c>
      <c r="BZN56">
        <f t="shared" ca="1" si="572"/>
        <v>5</v>
      </c>
      <c r="BZO56">
        <f t="shared" ca="1" si="572"/>
        <v>5</v>
      </c>
      <c r="BZP56">
        <f t="shared" ca="1" si="572"/>
        <v>5</v>
      </c>
      <c r="BZQ56">
        <f t="shared" ca="1" si="572"/>
        <v>5</v>
      </c>
      <c r="BZR56">
        <f t="shared" ca="1" si="572"/>
        <v>5</v>
      </c>
      <c r="BZS56">
        <f t="shared" ca="1" si="572"/>
        <v>5</v>
      </c>
      <c r="BZT56">
        <f t="shared" ca="1" si="572"/>
        <v>5</v>
      </c>
      <c r="BZU56">
        <f t="shared" ca="1" si="572"/>
        <v>5</v>
      </c>
      <c r="BZV56">
        <f t="shared" ca="1" si="572"/>
        <v>5</v>
      </c>
      <c r="BZW56">
        <f t="shared" ref="BZW56:CCH56" ca="1" si="573">$B56+IF(BZW$7&lt;CSn_high_before_low_ns,1,IF(BZW$7&lt;WR_CSn_offtime_ns,0,1))</f>
        <v>5</v>
      </c>
      <c r="BZX56">
        <f t="shared" ca="1" si="573"/>
        <v>5</v>
      </c>
      <c r="BZY56">
        <f t="shared" ca="1" si="573"/>
        <v>5</v>
      </c>
      <c r="BZZ56">
        <f t="shared" ca="1" si="573"/>
        <v>5</v>
      </c>
      <c r="CAA56">
        <f t="shared" ca="1" si="573"/>
        <v>5</v>
      </c>
      <c r="CAB56">
        <f t="shared" ca="1" si="573"/>
        <v>5</v>
      </c>
      <c r="CAC56">
        <f t="shared" ca="1" si="573"/>
        <v>5</v>
      </c>
      <c r="CAD56">
        <f t="shared" ca="1" si="573"/>
        <v>5</v>
      </c>
      <c r="CAE56">
        <f t="shared" ca="1" si="573"/>
        <v>5</v>
      </c>
      <c r="CAF56">
        <f t="shared" ca="1" si="573"/>
        <v>5</v>
      </c>
      <c r="CAG56">
        <f t="shared" ca="1" si="573"/>
        <v>5</v>
      </c>
      <c r="CAH56">
        <f t="shared" ca="1" si="573"/>
        <v>5</v>
      </c>
      <c r="CAI56">
        <f t="shared" ca="1" si="573"/>
        <v>5</v>
      </c>
      <c r="CAJ56">
        <f t="shared" ca="1" si="573"/>
        <v>5</v>
      </c>
      <c r="CAK56">
        <f t="shared" ca="1" si="573"/>
        <v>5</v>
      </c>
      <c r="CAL56">
        <f t="shared" ca="1" si="573"/>
        <v>5</v>
      </c>
      <c r="CAM56">
        <f t="shared" ca="1" si="573"/>
        <v>5</v>
      </c>
      <c r="CAN56">
        <f t="shared" ca="1" si="573"/>
        <v>5</v>
      </c>
      <c r="CAO56">
        <f t="shared" ca="1" si="573"/>
        <v>5</v>
      </c>
      <c r="CAP56">
        <f t="shared" ca="1" si="573"/>
        <v>5</v>
      </c>
      <c r="CAQ56">
        <f t="shared" ca="1" si="573"/>
        <v>5</v>
      </c>
      <c r="CAR56">
        <f t="shared" ca="1" si="573"/>
        <v>5</v>
      </c>
      <c r="CAS56">
        <f t="shared" ca="1" si="573"/>
        <v>5</v>
      </c>
      <c r="CAT56">
        <f t="shared" ca="1" si="573"/>
        <v>5</v>
      </c>
      <c r="CAU56">
        <f t="shared" ca="1" si="573"/>
        <v>5</v>
      </c>
      <c r="CAV56">
        <f t="shared" ca="1" si="573"/>
        <v>5</v>
      </c>
      <c r="CAW56">
        <f t="shared" ca="1" si="573"/>
        <v>5</v>
      </c>
      <c r="CAX56">
        <f t="shared" ca="1" si="573"/>
        <v>5</v>
      </c>
      <c r="CAY56">
        <f t="shared" ca="1" si="573"/>
        <v>5</v>
      </c>
      <c r="CAZ56">
        <f t="shared" ca="1" si="573"/>
        <v>5</v>
      </c>
      <c r="CBA56">
        <f t="shared" ca="1" si="573"/>
        <v>5</v>
      </c>
      <c r="CBB56">
        <f t="shared" ca="1" si="573"/>
        <v>5</v>
      </c>
      <c r="CBC56">
        <f t="shared" ca="1" si="573"/>
        <v>5</v>
      </c>
      <c r="CBD56">
        <f t="shared" ca="1" si="573"/>
        <v>5</v>
      </c>
      <c r="CBE56">
        <f t="shared" ca="1" si="573"/>
        <v>5</v>
      </c>
      <c r="CBF56">
        <f t="shared" ca="1" si="573"/>
        <v>5</v>
      </c>
      <c r="CBG56">
        <f t="shared" ca="1" si="573"/>
        <v>5</v>
      </c>
      <c r="CBH56">
        <f t="shared" ca="1" si="573"/>
        <v>5</v>
      </c>
      <c r="CBI56">
        <f t="shared" ca="1" si="573"/>
        <v>5</v>
      </c>
      <c r="CBJ56">
        <f t="shared" ca="1" si="573"/>
        <v>5</v>
      </c>
      <c r="CBK56">
        <f t="shared" ca="1" si="573"/>
        <v>5</v>
      </c>
      <c r="CBL56">
        <f t="shared" ca="1" si="573"/>
        <v>5</v>
      </c>
      <c r="CBM56">
        <f t="shared" ca="1" si="573"/>
        <v>5</v>
      </c>
      <c r="CBN56">
        <f t="shared" ca="1" si="573"/>
        <v>5</v>
      </c>
      <c r="CBO56">
        <f t="shared" ca="1" si="573"/>
        <v>5</v>
      </c>
      <c r="CBP56">
        <f t="shared" ca="1" si="573"/>
        <v>5</v>
      </c>
      <c r="CBQ56">
        <f t="shared" ca="1" si="573"/>
        <v>5</v>
      </c>
      <c r="CBR56">
        <f t="shared" ca="1" si="573"/>
        <v>5</v>
      </c>
      <c r="CBS56">
        <f t="shared" ca="1" si="573"/>
        <v>5</v>
      </c>
      <c r="CBT56">
        <f t="shared" ca="1" si="573"/>
        <v>5</v>
      </c>
      <c r="CBU56">
        <f t="shared" ca="1" si="573"/>
        <v>5</v>
      </c>
      <c r="CBV56">
        <f t="shared" ca="1" si="573"/>
        <v>5</v>
      </c>
      <c r="CBW56">
        <f t="shared" ca="1" si="573"/>
        <v>5</v>
      </c>
      <c r="CBX56">
        <f t="shared" ca="1" si="573"/>
        <v>5</v>
      </c>
      <c r="CBY56">
        <f t="shared" ca="1" si="573"/>
        <v>5</v>
      </c>
      <c r="CBZ56">
        <f t="shared" ca="1" si="573"/>
        <v>5</v>
      </c>
      <c r="CCA56">
        <f t="shared" ca="1" si="573"/>
        <v>5</v>
      </c>
      <c r="CCB56">
        <f t="shared" ca="1" si="573"/>
        <v>5</v>
      </c>
      <c r="CCC56">
        <f t="shared" ca="1" si="573"/>
        <v>5</v>
      </c>
      <c r="CCD56">
        <f t="shared" ca="1" si="573"/>
        <v>5</v>
      </c>
      <c r="CCE56">
        <f t="shared" ca="1" si="573"/>
        <v>5</v>
      </c>
      <c r="CCF56">
        <f t="shared" ca="1" si="573"/>
        <v>5</v>
      </c>
      <c r="CCG56">
        <f t="shared" ca="1" si="573"/>
        <v>5</v>
      </c>
      <c r="CCH56">
        <f t="shared" ca="1" si="573"/>
        <v>5</v>
      </c>
      <c r="CCI56">
        <f t="shared" ref="CCI56:CET56" ca="1" si="574">$B56+IF(CCI$7&lt;CSn_high_before_low_ns,1,IF(CCI$7&lt;WR_CSn_offtime_ns,0,1))</f>
        <v>5</v>
      </c>
      <c r="CCJ56">
        <f t="shared" ca="1" si="574"/>
        <v>5</v>
      </c>
      <c r="CCK56">
        <f t="shared" ca="1" si="574"/>
        <v>5</v>
      </c>
      <c r="CCL56">
        <f t="shared" ca="1" si="574"/>
        <v>5</v>
      </c>
      <c r="CCM56">
        <f t="shared" ca="1" si="574"/>
        <v>5</v>
      </c>
      <c r="CCN56">
        <f t="shared" ca="1" si="574"/>
        <v>5</v>
      </c>
      <c r="CCO56">
        <f t="shared" ca="1" si="574"/>
        <v>5</v>
      </c>
      <c r="CCP56">
        <f t="shared" ca="1" si="574"/>
        <v>5</v>
      </c>
      <c r="CCQ56">
        <f t="shared" ca="1" si="574"/>
        <v>5</v>
      </c>
      <c r="CCR56">
        <f t="shared" ca="1" si="574"/>
        <v>5</v>
      </c>
      <c r="CCS56">
        <f t="shared" ca="1" si="574"/>
        <v>5</v>
      </c>
      <c r="CCT56">
        <f t="shared" ca="1" si="574"/>
        <v>5</v>
      </c>
      <c r="CCU56">
        <f t="shared" ca="1" si="574"/>
        <v>5</v>
      </c>
      <c r="CCV56">
        <f t="shared" ca="1" si="574"/>
        <v>5</v>
      </c>
      <c r="CCW56">
        <f t="shared" ca="1" si="574"/>
        <v>5</v>
      </c>
      <c r="CCX56">
        <f t="shared" ca="1" si="574"/>
        <v>5</v>
      </c>
      <c r="CCY56">
        <f t="shared" ca="1" si="574"/>
        <v>5</v>
      </c>
      <c r="CCZ56">
        <f t="shared" ca="1" si="574"/>
        <v>5</v>
      </c>
      <c r="CDA56">
        <f t="shared" ca="1" si="574"/>
        <v>5</v>
      </c>
      <c r="CDB56">
        <f t="shared" ca="1" si="574"/>
        <v>5</v>
      </c>
      <c r="CDC56">
        <f t="shared" ca="1" si="574"/>
        <v>5</v>
      </c>
      <c r="CDD56">
        <f t="shared" ca="1" si="574"/>
        <v>5</v>
      </c>
      <c r="CDE56">
        <f t="shared" ca="1" si="574"/>
        <v>5</v>
      </c>
      <c r="CDF56">
        <f t="shared" ca="1" si="574"/>
        <v>5</v>
      </c>
      <c r="CDG56">
        <f t="shared" ca="1" si="574"/>
        <v>5</v>
      </c>
      <c r="CDH56">
        <f t="shared" ca="1" si="574"/>
        <v>5</v>
      </c>
      <c r="CDI56">
        <f t="shared" ca="1" si="574"/>
        <v>5</v>
      </c>
      <c r="CDJ56">
        <f t="shared" ca="1" si="574"/>
        <v>5</v>
      </c>
      <c r="CDK56">
        <f t="shared" ca="1" si="574"/>
        <v>5</v>
      </c>
      <c r="CDL56">
        <f t="shared" ca="1" si="574"/>
        <v>5</v>
      </c>
      <c r="CDM56">
        <f t="shared" ca="1" si="574"/>
        <v>5</v>
      </c>
      <c r="CDN56">
        <f t="shared" ca="1" si="574"/>
        <v>5</v>
      </c>
      <c r="CDO56">
        <f t="shared" ca="1" si="574"/>
        <v>5</v>
      </c>
      <c r="CDP56">
        <f t="shared" ca="1" si="574"/>
        <v>5</v>
      </c>
      <c r="CDQ56">
        <f t="shared" ca="1" si="574"/>
        <v>5</v>
      </c>
      <c r="CDR56">
        <f t="shared" ca="1" si="574"/>
        <v>5</v>
      </c>
      <c r="CDS56">
        <f t="shared" ca="1" si="574"/>
        <v>5</v>
      </c>
      <c r="CDT56">
        <f t="shared" ca="1" si="574"/>
        <v>5</v>
      </c>
      <c r="CDU56">
        <f t="shared" ca="1" si="574"/>
        <v>5</v>
      </c>
      <c r="CDV56">
        <f t="shared" ca="1" si="574"/>
        <v>5</v>
      </c>
      <c r="CDW56">
        <f t="shared" ca="1" si="574"/>
        <v>5</v>
      </c>
      <c r="CDX56">
        <f t="shared" ca="1" si="574"/>
        <v>5</v>
      </c>
      <c r="CDY56">
        <f t="shared" ca="1" si="574"/>
        <v>5</v>
      </c>
      <c r="CDZ56">
        <f t="shared" ca="1" si="574"/>
        <v>5</v>
      </c>
      <c r="CEA56">
        <f t="shared" ca="1" si="574"/>
        <v>5</v>
      </c>
      <c r="CEB56">
        <f t="shared" ca="1" si="574"/>
        <v>5</v>
      </c>
      <c r="CEC56">
        <f t="shared" ca="1" si="574"/>
        <v>5</v>
      </c>
      <c r="CED56">
        <f t="shared" ca="1" si="574"/>
        <v>5</v>
      </c>
      <c r="CEE56">
        <f t="shared" ca="1" si="574"/>
        <v>5</v>
      </c>
      <c r="CEF56">
        <f t="shared" ca="1" si="574"/>
        <v>5</v>
      </c>
      <c r="CEG56">
        <f t="shared" ca="1" si="574"/>
        <v>5</v>
      </c>
      <c r="CEH56">
        <f t="shared" ca="1" si="574"/>
        <v>5</v>
      </c>
      <c r="CEI56">
        <f t="shared" ca="1" si="574"/>
        <v>5</v>
      </c>
      <c r="CEJ56">
        <f t="shared" ca="1" si="574"/>
        <v>5</v>
      </c>
      <c r="CEK56">
        <f t="shared" ca="1" si="574"/>
        <v>5</v>
      </c>
      <c r="CEL56">
        <f t="shared" ca="1" si="574"/>
        <v>5</v>
      </c>
      <c r="CEM56">
        <f t="shared" ca="1" si="574"/>
        <v>5</v>
      </c>
      <c r="CEN56">
        <f t="shared" ca="1" si="574"/>
        <v>5</v>
      </c>
      <c r="CEO56">
        <f t="shared" ca="1" si="574"/>
        <v>5</v>
      </c>
      <c r="CEP56">
        <f t="shared" ca="1" si="574"/>
        <v>5</v>
      </c>
      <c r="CEQ56">
        <f t="shared" ca="1" si="574"/>
        <v>5</v>
      </c>
      <c r="CER56">
        <f t="shared" ca="1" si="574"/>
        <v>5</v>
      </c>
      <c r="CES56">
        <f t="shared" ca="1" si="574"/>
        <v>5</v>
      </c>
      <c r="CET56">
        <f t="shared" ca="1" si="574"/>
        <v>5</v>
      </c>
      <c r="CEU56">
        <f t="shared" ref="CEU56:CHF56" ca="1" si="575">$B56+IF(CEU$7&lt;CSn_high_before_low_ns,1,IF(CEU$7&lt;WR_CSn_offtime_ns,0,1))</f>
        <v>5</v>
      </c>
      <c r="CEV56">
        <f t="shared" ca="1" si="575"/>
        <v>5</v>
      </c>
      <c r="CEW56">
        <f t="shared" ca="1" si="575"/>
        <v>5</v>
      </c>
      <c r="CEX56">
        <f t="shared" ca="1" si="575"/>
        <v>5</v>
      </c>
      <c r="CEY56">
        <f t="shared" ca="1" si="575"/>
        <v>5</v>
      </c>
      <c r="CEZ56">
        <f t="shared" ca="1" si="575"/>
        <v>5</v>
      </c>
      <c r="CFA56">
        <f t="shared" ca="1" si="575"/>
        <v>5</v>
      </c>
      <c r="CFB56">
        <f t="shared" ca="1" si="575"/>
        <v>5</v>
      </c>
      <c r="CFC56">
        <f t="shared" ca="1" si="575"/>
        <v>5</v>
      </c>
      <c r="CFD56">
        <f t="shared" ca="1" si="575"/>
        <v>5</v>
      </c>
      <c r="CFE56">
        <f t="shared" ca="1" si="575"/>
        <v>5</v>
      </c>
      <c r="CFF56">
        <f t="shared" ca="1" si="575"/>
        <v>5</v>
      </c>
      <c r="CFG56">
        <f t="shared" ca="1" si="575"/>
        <v>5</v>
      </c>
      <c r="CFH56">
        <f t="shared" ca="1" si="575"/>
        <v>5</v>
      </c>
      <c r="CFI56">
        <f t="shared" ca="1" si="575"/>
        <v>5</v>
      </c>
      <c r="CFJ56">
        <f t="shared" ca="1" si="575"/>
        <v>5</v>
      </c>
      <c r="CFK56">
        <f t="shared" ca="1" si="575"/>
        <v>5</v>
      </c>
      <c r="CFL56">
        <f t="shared" ca="1" si="575"/>
        <v>5</v>
      </c>
      <c r="CFM56">
        <f t="shared" ca="1" si="575"/>
        <v>5</v>
      </c>
      <c r="CFN56">
        <f t="shared" ca="1" si="575"/>
        <v>5</v>
      </c>
      <c r="CFO56">
        <f t="shared" ca="1" si="575"/>
        <v>5</v>
      </c>
      <c r="CFP56">
        <f t="shared" ca="1" si="575"/>
        <v>5</v>
      </c>
      <c r="CFQ56">
        <f t="shared" ca="1" si="575"/>
        <v>5</v>
      </c>
      <c r="CFR56">
        <f t="shared" ca="1" si="575"/>
        <v>5</v>
      </c>
      <c r="CFS56">
        <f t="shared" ca="1" si="575"/>
        <v>5</v>
      </c>
      <c r="CFT56">
        <f t="shared" ca="1" si="575"/>
        <v>5</v>
      </c>
      <c r="CFU56">
        <f t="shared" ca="1" si="575"/>
        <v>5</v>
      </c>
      <c r="CFV56">
        <f t="shared" ca="1" si="575"/>
        <v>5</v>
      </c>
      <c r="CFW56">
        <f t="shared" ca="1" si="575"/>
        <v>5</v>
      </c>
      <c r="CFX56">
        <f t="shared" ca="1" si="575"/>
        <v>5</v>
      </c>
      <c r="CFY56">
        <f t="shared" ca="1" si="575"/>
        <v>5</v>
      </c>
      <c r="CFZ56">
        <f t="shared" ca="1" si="575"/>
        <v>5</v>
      </c>
      <c r="CGA56">
        <f t="shared" ca="1" si="575"/>
        <v>5</v>
      </c>
      <c r="CGB56">
        <f t="shared" ca="1" si="575"/>
        <v>5</v>
      </c>
      <c r="CGC56">
        <f t="shared" ca="1" si="575"/>
        <v>5</v>
      </c>
      <c r="CGD56">
        <f t="shared" ca="1" si="575"/>
        <v>5</v>
      </c>
      <c r="CGE56">
        <f t="shared" ca="1" si="575"/>
        <v>5</v>
      </c>
      <c r="CGF56">
        <f t="shared" ca="1" si="575"/>
        <v>5</v>
      </c>
      <c r="CGG56">
        <f t="shared" ca="1" si="575"/>
        <v>5</v>
      </c>
      <c r="CGH56">
        <f t="shared" ca="1" si="575"/>
        <v>5</v>
      </c>
      <c r="CGI56">
        <f t="shared" ca="1" si="575"/>
        <v>5</v>
      </c>
      <c r="CGJ56">
        <f t="shared" ca="1" si="575"/>
        <v>5</v>
      </c>
      <c r="CGK56">
        <f t="shared" ca="1" si="575"/>
        <v>5</v>
      </c>
      <c r="CGL56">
        <f t="shared" ca="1" si="575"/>
        <v>5</v>
      </c>
      <c r="CGM56">
        <f t="shared" ca="1" si="575"/>
        <v>5</v>
      </c>
      <c r="CGN56">
        <f t="shared" ca="1" si="575"/>
        <v>5</v>
      </c>
      <c r="CGO56">
        <f t="shared" ca="1" si="575"/>
        <v>5</v>
      </c>
      <c r="CGP56">
        <f t="shared" ca="1" si="575"/>
        <v>5</v>
      </c>
      <c r="CGQ56">
        <f t="shared" ca="1" si="575"/>
        <v>5</v>
      </c>
      <c r="CGR56">
        <f t="shared" ca="1" si="575"/>
        <v>5</v>
      </c>
      <c r="CGS56">
        <f t="shared" ca="1" si="575"/>
        <v>5</v>
      </c>
      <c r="CGT56">
        <f t="shared" ca="1" si="575"/>
        <v>5</v>
      </c>
      <c r="CGU56">
        <f t="shared" ca="1" si="575"/>
        <v>5</v>
      </c>
      <c r="CGV56">
        <f t="shared" ca="1" si="575"/>
        <v>5</v>
      </c>
      <c r="CGW56">
        <f t="shared" ca="1" si="575"/>
        <v>5</v>
      </c>
      <c r="CGX56">
        <f t="shared" ca="1" si="575"/>
        <v>5</v>
      </c>
      <c r="CGY56">
        <f t="shared" ca="1" si="575"/>
        <v>5</v>
      </c>
      <c r="CGZ56">
        <f t="shared" ca="1" si="575"/>
        <v>5</v>
      </c>
      <c r="CHA56">
        <f t="shared" ca="1" si="575"/>
        <v>5</v>
      </c>
      <c r="CHB56">
        <f t="shared" ca="1" si="575"/>
        <v>5</v>
      </c>
      <c r="CHC56">
        <f t="shared" ca="1" si="575"/>
        <v>5</v>
      </c>
      <c r="CHD56">
        <f t="shared" ca="1" si="575"/>
        <v>5</v>
      </c>
      <c r="CHE56">
        <f t="shared" ca="1" si="575"/>
        <v>5</v>
      </c>
      <c r="CHF56">
        <f t="shared" ca="1" si="575"/>
        <v>5</v>
      </c>
      <c r="CHG56">
        <f t="shared" ref="CHG56:CJR56" ca="1" si="576">$B56+IF(CHG$7&lt;CSn_high_before_low_ns,1,IF(CHG$7&lt;WR_CSn_offtime_ns,0,1))</f>
        <v>5</v>
      </c>
      <c r="CHH56">
        <f t="shared" ca="1" si="576"/>
        <v>5</v>
      </c>
      <c r="CHI56">
        <f t="shared" ca="1" si="576"/>
        <v>5</v>
      </c>
      <c r="CHJ56">
        <f t="shared" ca="1" si="576"/>
        <v>5</v>
      </c>
      <c r="CHK56">
        <f t="shared" ca="1" si="576"/>
        <v>5</v>
      </c>
      <c r="CHL56">
        <f t="shared" ca="1" si="576"/>
        <v>5</v>
      </c>
      <c r="CHM56">
        <f t="shared" ca="1" si="576"/>
        <v>5</v>
      </c>
      <c r="CHN56">
        <f t="shared" ca="1" si="576"/>
        <v>5</v>
      </c>
      <c r="CHO56">
        <f t="shared" ca="1" si="576"/>
        <v>5</v>
      </c>
      <c r="CHP56">
        <f t="shared" ca="1" si="576"/>
        <v>5</v>
      </c>
      <c r="CHQ56">
        <f t="shared" ca="1" si="576"/>
        <v>5</v>
      </c>
      <c r="CHR56">
        <f t="shared" ca="1" si="576"/>
        <v>5</v>
      </c>
      <c r="CHS56">
        <f t="shared" ca="1" si="576"/>
        <v>5</v>
      </c>
      <c r="CHT56">
        <f t="shared" ca="1" si="576"/>
        <v>5</v>
      </c>
      <c r="CHU56">
        <f t="shared" ca="1" si="576"/>
        <v>5</v>
      </c>
      <c r="CHV56">
        <f t="shared" ca="1" si="576"/>
        <v>5</v>
      </c>
      <c r="CHW56">
        <f t="shared" ca="1" si="576"/>
        <v>5</v>
      </c>
      <c r="CHX56">
        <f t="shared" ca="1" si="576"/>
        <v>5</v>
      </c>
      <c r="CHY56">
        <f t="shared" ca="1" si="576"/>
        <v>5</v>
      </c>
      <c r="CHZ56">
        <f t="shared" ca="1" si="576"/>
        <v>5</v>
      </c>
      <c r="CIA56">
        <f t="shared" ca="1" si="576"/>
        <v>5</v>
      </c>
      <c r="CIB56">
        <f t="shared" ca="1" si="576"/>
        <v>5</v>
      </c>
      <c r="CIC56">
        <f t="shared" ca="1" si="576"/>
        <v>5</v>
      </c>
      <c r="CID56">
        <f t="shared" ca="1" si="576"/>
        <v>5</v>
      </c>
      <c r="CIE56">
        <f t="shared" ca="1" si="576"/>
        <v>5</v>
      </c>
      <c r="CIF56">
        <f t="shared" ca="1" si="576"/>
        <v>5</v>
      </c>
      <c r="CIG56">
        <f t="shared" ca="1" si="576"/>
        <v>5</v>
      </c>
      <c r="CIH56">
        <f t="shared" ca="1" si="576"/>
        <v>5</v>
      </c>
      <c r="CII56">
        <f t="shared" ca="1" si="576"/>
        <v>5</v>
      </c>
      <c r="CIJ56">
        <f t="shared" ca="1" si="576"/>
        <v>5</v>
      </c>
      <c r="CIK56">
        <f t="shared" ca="1" si="576"/>
        <v>5</v>
      </c>
      <c r="CIL56">
        <f t="shared" ca="1" si="576"/>
        <v>5</v>
      </c>
      <c r="CIM56">
        <f t="shared" ca="1" si="576"/>
        <v>5</v>
      </c>
      <c r="CIN56">
        <f t="shared" ca="1" si="576"/>
        <v>5</v>
      </c>
      <c r="CIO56">
        <f t="shared" ca="1" si="576"/>
        <v>5</v>
      </c>
      <c r="CIP56">
        <f t="shared" ca="1" si="576"/>
        <v>5</v>
      </c>
      <c r="CIQ56">
        <f t="shared" ca="1" si="576"/>
        <v>5</v>
      </c>
      <c r="CIR56">
        <f t="shared" ca="1" si="576"/>
        <v>5</v>
      </c>
      <c r="CIS56">
        <f t="shared" ca="1" si="576"/>
        <v>5</v>
      </c>
      <c r="CIT56">
        <f t="shared" ca="1" si="576"/>
        <v>5</v>
      </c>
      <c r="CIU56">
        <f t="shared" ca="1" si="576"/>
        <v>5</v>
      </c>
      <c r="CIV56">
        <f t="shared" ca="1" si="576"/>
        <v>5</v>
      </c>
      <c r="CIW56">
        <f t="shared" ca="1" si="576"/>
        <v>5</v>
      </c>
      <c r="CIX56">
        <f t="shared" ca="1" si="576"/>
        <v>5</v>
      </c>
      <c r="CIY56">
        <f t="shared" ca="1" si="576"/>
        <v>5</v>
      </c>
      <c r="CIZ56">
        <f t="shared" ca="1" si="576"/>
        <v>5</v>
      </c>
      <c r="CJA56">
        <f t="shared" ca="1" si="576"/>
        <v>5</v>
      </c>
      <c r="CJB56">
        <f t="shared" ca="1" si="576"/>
        <v>5</v>
      </c>
      <c r="CJC56">
        <f t="shared" ca="1" si="576"/>
        <v>5</v>
      </c>
      <c r="CJD56">
        <f t="shared" ca="1" si="576"/>
        <v>5</v>
      </c>
      <c r="CJE56">
        <f t="shared" ca="1" si="576"/>
        <v>5</v>
      </c>
      <c r="CJF56">
        <f t="shared" ca="1" si="576"/>
        <v>5</v>
      </c>
      <c r="CJG56">
        <f t="shared" ca="1" si="576"/>
        <v>5</v>
      </c>
      <c r="CJH56">
        <f t="shared" ca="1" si="576"/>
        <v>5</v>
      </c>
      <c r="CJI56">
        <f t="shared" ca="1" si="576"/>
        <v>5</v>
      </c>
      <c r="CJJ56">
        <f t="shared" ca="1" si="576"/>
        <v>5</v>
      </c>
      <c r="CJK56">
        <f t="shared" ca="1" si="576"/>
        <v>5</v>
      </c>
      <c r="CJL56">
        <f t="shared" ca="1" si="576"/>
        <v>5</v>
      </c>
      <c r="CJM56">
        <f t="shared" ca="1" si="576"/>
        <v>5</v>
      </c>
      <c r="CJN56">
        <f t="shared" ca="1" si="576"/>
        <v>5</v>
      </c>
      <c r="CJO56">
        <f t="shared" ca="1" si="576"/>
        <v>5</v>
      </c>
      <c r="CJP56">
        <f t="shared" ca="1" si="576"/>
        <v>5</v>
      </c>
      <c r="CJQ56">
        <f t="shared" ca="1" si="576"/>
        <v>5</v>
      </c>
      <c r="CJR56">
        <f t="shared" ca="1" si="576"/>
        <v>5</v>
      </c>
      <c r="CJS56">
        <f t="shared" ref="CJS56:CMD56" ca="1" si="577">$B56+IF(CJS$7&lt;CSn_high_before_low_ns,1,IF(CJS$7&lt;WR_CSn_offtime_ns,0,1))</f>
        <v>5</v>
      </c>
      <c r="CJT56">
        <f t="shared" ca="1" si="577"/>
        <v>5</v>
      </c>
      <c r="CJU56">
        <f t="shared" ca="1" si="577"/>
        <v>5</v>
      </c>
      <c r="CJV56">
        <f t="shared" ca="1" si="577"/>
        <v>5</v>
      </c>
      <c r="CJW56">
        <f t="shared" ca="1" si="577"/>
        <v>5</v>
      </c>
      <c r="CJX56">
        <f t="shared" ca="1" si="577"/>
        <v>5</v>
      </c>
      <c r="CJY56">
        <f t="shared" ca="1" si="577"/>
        <v>5</v>
      </c>
      <c r="CJZ56">
        <f t="shared" ca="1" si="577"/>
        <v>5</v>
      </c>
      <c r="CKA56">
        <f t="shared" ca="1" si="577"/>
        <v>5</v>
      </c>
      <c r="CKB56">
        <f t="shared" ca="1" si="577"/>
        <v>5</v>
      </c>
      <c r="CKC56">
        <f t="shared" ca="1" si="577"/>
        <v>5</v>
      </c>
      <c r="CKD56">
        <f t="shared" ca="1" si="577"/>
        <v>5</v>
      </c>
      <c r="CKE56">
        <f t="shared" ca="1" si="577"/>
        <v>5</v>
      </c>
      <c r="CKF56">
        <f t="shared" ca="1" si="577"/>
        <v>5</v>
      </c>
      <c r="CKG56">
        <f t="shared" ca="1" si="577"/>
        <v>5</v>
      </c>
      <c r="CKH56">
        <f t="shared" ca="1" si="577"/>
        <v>5</v>
      </c>
      <c r="CKI56">
        <f t="shared" ca="1" si="577"/>
        <v>5</v>
      </c>
      <c r="CKJ56">
        <f t="shared" ca="1" si="577"/>
        <v>5</v>
      </c>
      <c r="CKK56">
        <f t="shared" ca="1" si="577"/>
        <v>5</v>
      </c>
      <c r="CKL56">
        <f t="shared" ca="1" si="577"/>
        <v>5</v>
      </c>
      <c r="CKM56">
        <f t="shared" ca="1" si="577"/>
        <v>5</v>
      </c>
      <c r="CKN56">
        <f t="shared" ca="1" si="577"/>
        <v>5</v>
      </c>
      <c r="CKO56">
        <f t="shared" ca="1" si="577"/>
        <v>5</v>
      </c>
      <c r="CKP56">
        <f t="shared" ca="1" si="577"/>
        <v>5</v>
      </c>
      <c r="CKQ56">
        <f t="shared" ca="1" si="577"/>
        <v>5</v>
      </c>
      <c r="CKR56">
        <f t="shared" ca="1" si="577"/>
        <v>5</v>
      </c>
      <c r="CKS56">
        <f t="shared" ca="1" si="577"/>
        <v>5</v>
      </c>
      <c r="CKT56">
        <f t="shared" ca="1" si="577"/>
        <v>5</v>
      </c>
      <c r="CKU56">
        <f t="shared" ca="1" si="577"/>
        <v>5</v>
      </c>
      <c r="CKV56">
        <f t="shared" ca="1" si="577"/>
        <v>5</v>
      </c>
      <c r="CKW56">
        <f t="shared" ca="1" si="577"/>
        <v>5</v>
      </c>
      <c r="CKX56">
        <f t="shared" ca="1" si="577"/>
        <v>5</v>
      </c>
      <c r="CKY56">
        <f t="shared" ca="1" si="577"/>
        <v>5</v>
      </c>
      <c r="CKZ56">
        <f t="shared" ca="1" si="577"/>
        <v>5</v>
      </c>
      <c r="CLA56">
        <f t="shared" ca="1" si="577"/>
        <v>5</v>
      </c>
      <c r="CLB56">
        <f t="shared" ca="1" si="577"/>
        <v>5</v>
      </c>
      <c r="CLC56">
        <f t="shared" ca="1" si="577"/>
        <v>5</v>
      </c>
      <c r="CLD56">
        <f t="shared" ca="1" si="577"/>
        <v>5</v>
      </c>
      <c r="CLE56">
        <f t="shared" ca="1" si="577"/>
        <v>5</v>
      </c>
      <c r="CLF56">
        <f t="shared" ca="1" si="577"/>
        <v>5</v>
      </c>
      <c r="CLG56">
        <f t="shared" ca="1" si="577"/>
        <v>5</v>
      </c>
      <c r="CLH56">
        <f t="shared" ca="1" si="577"/>
        <v>5</v>
      </c>
      <c r="CLI56">
        <f t="shared" ca="1" si="577"/>
        <v>5</v>
      </c>
      <c r="CLJ56">
        <f t="shared" ca="1" si="577"/>
        <v>5</v>
      </c>
      <c r="CLK56">
        <f t="shared" ca="1" si="577"/>
        <v>5</v>
      </c>
      <c r="CLL56">
        <f t="shared" ca="1" si="577"/>
        <v>5</v>
      </c>
      <c r="CLM56">
        <f t="shared" ca="1" si="577"/>
        <v>5</v>
      </c>
      <c r="CLN56">
        <f t="shared" ca="1" si="577"/>
        <v>5</v>
      </c>
      <c r="CLO56">
        <f t="shared" ca="1" si="577"/>
        <v>5</v>
      </c>
      <c r="CLP56">
        <f t="shared" ca="1" si="577"/>
        <v>5</v>
      </c>
      <c r="CLQ56">
        <f t="shared" ca="1" si="577"/>
        <v>5</v>
      </c>
      <c r="CLR56">
        <f t="shared" ca="1" si="577"/>
        <v>5</v>
      </c>
      <c r="CLS56">
        <f t="shared" ca="1" si="577"/>
        <v>5</v>
      </c>
      <c r="CLT56">
        <f t="shared" ca="1" si="577"/>
        <v>5</v>
      </c>
      <c r="CLU56">
        <f t="shared" ca="1" si="577"/>
        <v>5</v>
      </c>
      <c r="CLV56">
        <f t="shared" ca="1" si="577"/>
        <v>5</v>
      </c>
      <c r="CLW56">
        <f t="shared" ca="1" si="577"/>
        <v>5</v>
      </c>
      <c r="CLX56">
        <f t="shared" ca="1" si="577"/>
        <v>5</v>
      </c>
      <c r="CLY56">
        <f t="shared" ca="1" si="577"/>
        <v>5</v>
      </c>
      <c r="CLZ56">
        <f t="shared" ca="1" si="577"/>
        <v>5</v>
      </c>
      <c r="CMA56">
        <f t="shared" ca="1" si="577"/>
        <v>5</v>
      </c>
      <c r="CMB56">
        <f t="shared" ca="1" si="577"/>
        <v>5</v>
      </c>
      <c r="CMC56">
        <f t="shared" ca="1" si="577"/>
        <v>5</v>
      </c>
      <c r="CMD56">
        <f t="shared" ca="1" si="577"/>
        <v>5</v>
      </c>
      <c r="CME56">
        <f t="shared" ref="CME56:COP56" ca="1" si="578">$B56+IF(CME$7&lt;CSn_high_before_low_ns,1,IF(CME$7&lt;WR_CSn_offtime_ns,0,1))</f>
        <v>5</v>
      </c>
      <c r="CMF56">
        <f t="shared" ca="1" si="578"/>
        <v>5</v>
      </c>
      <c r="CMG56">
        <f t="shared" ca="1" si="578"/>
        <v>5</v>
      </c>
      <c r="CMH56">
        <f t="shared" ca="1" si="578"/>
        <v>5</v>
      </c>
      <c r="CMI56">
        <f t="shared" ca="1" si="578"/>
        <v>5</v>
      </c>
      <c r="CMJ56">
        <f t="shared" ca="1" si="578"/>
        <v>5</v>
      </c>
      <c r="CMK56">
        <f t="shared" ca="1" si="578"/>
        <v>5</v>
      </c>
      <c r="CML56">
        <f t="shared" ca="1" si="578"/>
        <v>5</v>
      </c>
      <c r="CMM56">
        <f t="shared" ca="1" si="578"/>
        <v>5</v>
      </c>
      <c r="CMN56">
        <f t="shared" ca="1" si="578"/>
        <v>5</v>
      </c>
      <c r="CMO56">
        <f t="shared" ca="1" si="578"/>
        <v>5</v>
      </c>
      <c r="CMP56">
        <f t="shared" ca="1" si="578"/>
        <v>5</v>
      </c>
      <c r="CMQ56">
        <f t="shared" ca="1" si="578"/>
        <v>5</v>
      </c>
      <c r="CMR56">
        <f t="shared" ca="1" si="578"/>
        <v>5</v>
      </c>
      <c r="CMS56">
        <f t="shared" ca="1" si="578"/>
        <v>5</v>
      </c>
      <c r="CMT56">
        <f t="shared" ca="1" si="578"/>
        <v>5</v>
      </c>
      <c r="CMU56">
        <f t="shared" ca="1" si="578"/>
        <v>5</v>
      </c>
      <c r="CMV56">
        <f t="shared" ca="1" si="578"/>
        <v>5</v>
      </c>
      <c r="CMW56">
        <f t="shared" ca="1" si="578"/>
        <v>5</v>
      </c>
      <c r="CMX56">
        <f t="shared" ca="1" si="578"/>
        <v>5</v>
      </c>
      <c r="CMY56">
        <f t="shared" ca="1" si="578"/>
        <v>5</v>
      </c>
      <c r="CMZ56">
        <f t="shared" ca="1" si="578"/>
        <v>5</v>
      </c>
      <c r="CNA56">
        <f t="shared" ca="1" si="578"/>
        <v>5</v>
      </c>
      <c r="CNB56">
        <f t="shared" ca="1" si="578"/>
        <v>5</v>
      </c>
      <c r="CNC56">
        <f t="shared" ca="1" si="578"/>
        <v>5</v>
      </c>
      <c r="CND56">
        <f t="shared" ca="1" si="578"/>
        <v>5</v>
      </c>
      <c r="CNE56">
        <f t="shared" ca="1" si="578"/>
        <v>5</v>
      </c>
      <c r="CNF56">
        <f t="shared" ca="1" si="578"/>
        <v>5</v>
      </c>
      <c r="CNG56">
        <f t="shared" ca="1" si="578"/>
        <v>5</v>
      </c>
      <c r="CNH56">
        <f t="shared" ca="1" si="578"/>
        <v>5</v>
      </c>
      <c r="CNI56">
        <f t="shared" ca="1" si="578"/>
        <v>5</v>
      </c>
      <c r="CNJ56">
        <f t="shared" ca="1" si="578"/>
        <v>5</v>
      </c>
      <c r="CNK56">
        <f t="shared" ca="1" si="578"/>
        <v>5</v>
      </c>
      <c r="CNL56">
        <f t="shared" ca="1" si="578"/>
        <v>5</v>
      </c>
      <c r="CNM56">
        <f t="shared" ca="1" si="578"/>
        <v>5</v>
      </c>
      <c r="CNN56">
        <f t="shared" ca="1" si="578"/>
        <v>5</v>
      </c>
      <c r="CNO56">
        <f t="shared" ca="1" si="578"/>
        <v>5</v>
      </c>
      <c r="CNP56">
        <f t="shared" ca="1" si="578"/>
        <v>5</v>
      </c>
      <c r="CNQ56">
        <f t="shared" ca="1" si="578"/>
        <v>5</v>
      </c>
      <c r="CNR56">
        <f t="shared" ca="1" si="578"/>
        <v>5</v>
      </c>
      <c r="CNS56">
        <f t="shared" ca="1" si="578"/>
        <v>5</v>
      </c>
      <c r="CNT56">
        <f t="shared" ca="1" si="578"/>
        <v>5</v>
      </c>
      <c r="CNU56">
        <f t="shared" ca="1" si="578"/>
        <v>5</v>
      </c>
      <c r="CNV56">
        <f t="shared" ca="1" si="578"/>
        <v>5</v>
      </c>
      <c r="CNW56">
        <f t="shared" ca="1" si="578"/>
        <v>5</v>
      </c>
      <c r="CNX56">
        <f t="shared" ca="1" si="578"/>
        <v>5</v>
      </c>
      <c r="CNY56">
        <f t="shared" ca="1" si="578"/>
        <v>5</v>
      </c>
      <c r="CNZ56">
        <f t="shared" ca="1" si="578"/>
        <v>5</v>
      </c>
      <c r="COA56">
        <f t="shared" ca="1" si="578"/>
        <v>5</v>
      </c>
      <c r="COB56">
        <f t="shared" ca="1" si="578"/>
        <v>5</v>
      </c>
      <c r="COC56">
        <f t="shared" ca="1" si="578"/>
        <v>5</v>
      </c>
      <c r="COD56">
        <f t="shared" ca="1" si="578"/>
        <v>5</v>
      </c>
      <c r="COE56">
        <f t="shared" ca="1" si="578"/>
        <v>5</v>
      </c>
      <c r="COF56">
        <f t="shared" ca="1" si="578"/>
        <v>5</v>
      </c>
      <c r="COG56">
        <f t="shared" ca="1" si="578"/>
        <v>5</v>
      </c>
      <c r="COH56">
        <f t="shared" ca="1" si="578"/>
        <v>5</v>
      </c>
      <c r="COI56">
        <f t="shared" ca="1" si="578"/>
        <v>5</v>
      </c>
      <c r="COJ56">
        <f t="shared" ca="1" si="578"/>
        <v>5</v>
      </c>
      <c r="COK56">
        <f t="shared" ca="1" si="578"/>
        <v>5</v>
      </c>
      <c r="COL56">
        <f t="shared" ca="1" si="578"/>
        <v>5</v>
      </c>
      <c r="COM56">
        <f t="shared" ca="1" si="578"/>
        <v>5</v>
      </c>
      <c r="CON56">
        <f t="shared" ca="1" si="578"/>
        <v>5</v>
      </c>
      <c r="COO56">
        <f t="shared" ca="1" si="578"/>
        <v>5</v>
      </c>
      <c r="COP56">
        <f t="shared" ca="1" si="578"/>
        <v>5</v>
      </c>
      <c r="COQ56">
        <f t="shared" ref="COQ56:CRB56" ca="1" si="579">$B56+IF(COQ$7&lt;CSn_high_before_low_ns,1,IF(COQ$7&lt;WR_CSn_offtime_ns,0,1))</f>
        <v>5</v>
      </c>
      <c r="COR56">
        <f t="shared" ca="1" si="579"/>
        <v>5</v>
      </c>
      <c r="COS56">
        <f t="shared" ca="1" si="579"/>
        <v>5</v>
      </c>
      <c r="COT56">
        <f t="shared" ca="1" si="579"/>
        <v>5</v>
      </c>
      <c r="COU56">
        <f t="shared" ca="1" si="579"/>
        <v>5</v>
      </c>
      <c r="COV56">
        <f t="shared" ca="1" si="579"/>
        <v>5</v>
      </c>
      <c r="COW56">
        <f t="shared" ca="1" si="579"/>
        <v>5</v>
      </c>
      <c r="COX56">
        <f t="shared" ca="1" si="579"/>
        <v>5</v>
      </c>
      <c r="COY56">
        <f t="shared" ca="1" si="579"/>
        <v>5</v>
      </c>
      <c r="COZ56">
        <f t="shared" ca="1" si="579"/>
        <v>5</v>
      </c>
      <c r="CPA56">
        <f t="shared" ca="1" si="579"/>
        <v>5</v>
      </c>
      <c r="CPB56">
        <f t="shared" ca="1" si="579"/>
        <v>5</v>
      </c>
      <c r="CPC56">
        <f t="shared" ca="1" si="579"/>
        <v>5</v>
      </c>
      <c r="CPD56">
        <f t="shared" ca="1" si="579"/>
        <v>5</v>
      </c>
      <c r="CPE56">
        <f t="shared" ca="1" si="579"/>
        <v>5</v>
      </c>
      <c r="CPF56">
        <f t="shared" ca="1" si="579"/>
        <v>5</v>
      </c>
      <c r="CPG56">
        <f t="shared" ca="1" si="579"/>
        <v>5</v>
      </c>
      <c r="CPH56">
        <f t="shared" ca="1" si="579"/>
        <v>5</v>
      </c>
      <c r="CPI56">
        <f t="shared" ca="1" si="579"/>
        <v>5</v>
      </c>
      <c r="CPJ56">
        <f t="shared" ca="1" si="579"/>
        <v>5</v>
      </c>
      <c r="CPK56">
        <f t="shared" ca="1" si="579"/>
        <v>5</v>
      </c>
      <c r="CPL56">
        <f t="shared" ca="1" si="579"/>
        <v>5</v>
      </c>
      <c r="CPM56">
        <f t="shared" ca="1" si="579"/>
        <v>5</v>
      </c>
      <c r="CPN56">
        <f t="shared" ca="1" si="579"/>
        <v>5</v>
      </c>
      <c r="CPO56">
        <f t="shared" ca="1" si="579"/>
        <v>5</v>
      </c>
      <c r="CPP56">
        <f t="shared" ca="1" si="579"/>
        <v>5</v>
      </c>
      <c r="CPQ56">
        <f t="shared" ca="1" si="579"/>
        <v>5</v>
      </c>
      <c r="CPR56">
        <f t="shared" ca="1" si="579"/>
        <v>5</v>
      </c>
      <c r="CPS56">
        <f t="shared" ca="1" si="579"/>
        <v>5</v>
      </c>
      <c r="CPT56">
        <f t="shared" ca="1" si="579"/>
        <v>5</v>
      </c>
      <c r="CPU56">
        <f t="shared" ca="1" si="579"/>
        <v>5</v>
      </c>
      <c r="CPV56">
        <f t="shared" ca="1" si="579"/>
        <v>5</v>
      </c>
      <c r="CPW56">
        <f t="shared" ca="1" si="579"/>
        <v>5</v>
      </c>
      <c r="CPX56">
        <f t="shared" ca="1" si="579"/>
        <v>5</v>
      </c>
      <c r="CPY56">
        <f t="shared" ca="1" si="579"/>
        <v>5</v>
      </c>
      <c r="CPZ56">
        <f t="shared" ca="1" si="579"/>
        <v>5</v>
      </c>
      <c r="CQA56">
        <f t="shared" ca="1" si="579"/>
        <v>5</v>
      </c>
      <c r="CQB56">
        <f t="shared" ca="1" si="579"/>
        <v>5</v>
      </c>
      <c r="CQC56">
        <f t="shared" ca="1" si="579"/>
        <v>5</v>
      </c>
      <c r="CQD56">
        <f t="shared" ca="1" si="579"/>
        <v>5</v>
      </c>
      <c r="CQE56">
        <f t="shared" ca="1" si="579"/>
        <v>5</v>
      </c>
      <c r="CQF56">
        <f t="shared" ca="1" si="579"/>
        <v>5</v>
      </c>
      <c r="CQG56">
        <f t="shared" ca="1" si="579"/>
        <v>5</v>
      </c>
      <c r="CQH56">
        <f t="shared" ca="1" si="579"/>
        <v>5</v>
      </c>
      <c r="CQI56">
        <f t="shared" ca="1" si="579"/>
        <v>5</v>
      </c>
      <c r="CQJ56">
        <f t="shared" ca="1" si="579"/>
        <v>5</v>
      </c>
      <c r="CQK56">
        <f t="shared" ca="1" si="579"/>
        <v>5</v>
      </c>
      <c r="CQL56">
        <f t="shared" ca="1" si="579"/>
        <v>5</v>
      </c>
      <c r="CQM56">
        <f t="shared" ca="1" si="579"/>
        <v>5</v>
      </c>
      <c r="CQN56">
        <f t="shared" ca="1" si="579"/>
        <v>5</v>
      </c>
      <c r="CQO56">
        <f t="shared" ca="1" si="579"/>
        <v>5</v>
      </c>
      <c r="CQP56">
        <f t="shared" ca="1" si="579"/>
        <v>5</v>
      </c>
      <c r="CQQ56">
        <f t="shared" ca="1" si="579"/>
        <v>5</v>
      </c>
      <c r="CQR56">
        <f t="shared" ca="1" si="579"/>
        <v>5</v>
      </c>
      <c r="CQS56">
        <f t="shared" ca="1" si="579"/>
        <v>5</v>
      </c>
      <c r="CQT56">
        <f t="shared" ca="1" si="579"/>
        <v>5</v>
      </c>
      <c r="CQU56">
        <f t="shared" ca="1" si="579"/>
        <v>5</v>
      </c>
      <c r="CQV56">
        <f t="shared" ca="1" si="579"/>
        <v>5</v>
      </c>
      <c r="CQW56">
        <f t="shared" ca="1" si="579"/>
        <v>5</v>
      </c>
      <c r="CQX56">
        <f t="shared" ca="1" si="579"/>
        <v>5</v>
      </c>
      <c r="CQY56">
        <f t="shared" ca="1" si="579"/>
        <v>5</v>
      </c>
      <c r="CQZ56">
        <f t="shared" ca="1" si="579"/>
        <v>5</v>
      </c>
      <c r="CRA56">
        <f t="shared" ca="1" si="579"/>
        <v>5</v>
      </c>
      <c r="CRB56">
        <f t="shared" ca="1" si="579"/>
        <v>5</v>
      </c>
      <c r="CRC56">
        <f t="shared" ref="CRC56:CTN56" ca="1" si="580">$B56+IF(CRC$7&lt;CSn_high_before_low_ns,1,IF(CRC$7&lt;WR_CSn_offtime_ns,0,1))</f>
        <v>5</v>
      </c>
      <c r="CRD56">
        <f t="shared" ca="1" si="580"/>
        <v>5</v>
      </c>
      <c r="CRE56">
        <f t="shared" ca="1" si="580"/>
        <v>5</v>
      </c>
      <c r="CRF56">
        <f t="shared" ca="1" si="580"/>
        <v>5</v>
      </c>
      <c r="CRG56">
        <f t="shared" ca="1" si="580"/>
        <v>5</v>
      </c>
      <c r="CRH56">
        <f t="shared" ca="1" si="580"/>
        <v>5</v>
      </c>
      <c r="CRI56">
        <f t="shared" ca="1" si="580"/>
        <v>5</v>
      </c>
      <c r="CRJ56">
        <f t="shared" ca="1" si="580"/>
        <v>5</v>
      </c>
      <c r="CRK56">
        <f t="shared" ca="1" si="580"/>
        <v>5</v>
      </c>
      <c r="CRL56">
        <f t="shared" ca="1" si="580"/>
        <v>5</v>
      </c>
      <c r="CRM56">
        <f t="shared" ca="1" si="580"/>
        <v>5</v>
      </c>
      <c r="CRN56">
        <f t="shared" ca="1" si="580"/>
        <v>5</v>
      </c>
      <c r="CRO56">
        <f t="shared" ca="1" si="580"/>
        <v>5</v>
      </c>
      <c r="CRP56">
        <f t="shared" ca="1" si="580"/>
        <v>5</v>
      </c>
      <c r="CRQ56">
        <f t="shared" ca="1" si="580"/>
        <v>5</v>
      </c>
      <c r="CRR56">
        <f t="shared" ca="1" si="580"/>
        <v>5</v>
      </c>
      <c r="CRS56">
        <f t="shared" ca="1" si="580"/>
        <v>5</v>
      </c>
      <c r="CRT56">
        <f t="shared" ca="1" si="580"/>
        <v>5</v>
      </c>
      <c r="CRU56">
        <f t="shared" ca="1" si="580"/>
        <v>5</v>
      </c>
      <c r="CRV56">
        <f t="shared" ca="1" si="580"/>
        <v>5</v>
      </c>
      <c r="CRW56">
        <f t="shared" ca="1" si="580"/>
        <v>5</v>
      </c>
      <c r="CRX56">
        <f t="shared" ca="1" si="580"/>
        <v>5</v>
      </c>
      <c r="CRY56">
        <f t="shared" ca="1" si="580"/>
        <v>5</v>
      </c>
      <c r="CRZ56">
        <f t="shared" ca="1" si="580"/>
        <v>5</v>
      </c>
      <c r="CSA56">
        <f t="shared" ca="1" si="580"/>
        <v>5</v>
      </c>
      <c r="CSB56">
        <f t="shared" ca="1" si="580"/>
        <v>5</v>
      </c>
      <c r="CSC56">
        <f t="shared" ca="1" si="580"/>
        <v>5</v>
      </c>
      <c r="CSD56">
        <f t="shared" ca="1" si="580"/>
        <v>5</v>
      </c>
      <c r="CSE56">
        <f t="shared" ca="1" si="580"/>
        <v>5</v>
      </c>
      <c r="CSF56">
        <f t="shared" ca="1" si="580"/>
        <v>5</v>
      </c>
      <c r="CSG56">
        <f t="shared" ca="1" si="580"/>
        <v>5</v>
      </c>
      <c r="CSH56">
        <f t="shared" ca="1" si="580"/>
        <v>5</v>
      </c>
      <c r="CSI56">
        <f t="shared" ca="1" si="580"/>
        <v>5</v>
      </c>
      <c r="CSJ56">
        <f t="shared" ca="1" si="580"/>
        <v>5</v>
      </c>
      <c r="CSK56">
        <f t="shared" ca="1" si="580"/>
        <v>5</v>
      </c>
      <c r="CSL56">
        <f t="shared" ca="1" si="580"/>
        <v>5</v>
      </c>
      <c r="CSM56">
        <f t="shared" ca="1" si="580"/>
        <v>5</v>
      </c>
      <c r="CSN56">
        <f t="shared" ca="1" si="580"/>
        <v>5</v>
      </c>
      <c r="CSO56">
        <f t="shared" ca="1" si="580"/>
        <v>5</v>
      </c>
      <c r="CSP56">
        <f t="shared" ca="1" si="580"/>
        <v>5</v>
      </c>
      <c r="CSQ56">
        <f t="shared" ca="1" si="580"/>
        <v>5</v>
      </c>
      <c r="CSR56">
        <f t="shared" ca="1" si="580"/>
        <v>5</v>
      </c>
      <c r="CSS56">
        <f t="shared" ca="1" si="580"/>
        <v>5</v>
      </c>
      <c r="CST56">
        <f t="shared" ca="1" si="580"/>
        <v>5</v>
      </c>
      <c r="CSU56">
        <f t="shared" ca="1" si="580"/>
        <v>5</v>
      </c>
      <c r="CSV56">
        <f t="shared" ca="1" si="580"/>
        <v>5</v>
      </c>
      <c r="CSW56">
        <f t="shared" ca="1" si="580"/>
        <v>5</v>
      </c>
      <c r="CSX56">
        <f t="shared" ca="1" si="580"/>
        <v>5</v>
      </c>
      <c r="CSY56">
        <f t="shared" ca="1" si="580"/>
        <v>5</v>
      </c>
      <c r="CSZ56">
        <f t="shared" ca="1" si="580"/>
        <v>5</v>
      </c>
      <c r="CTA56">
        <f t="shared" ca="1" si="580"/>
        <v>5</v>
      </c>
      <c r="CTB56">
        <f t="shared" ca="1" si="580"/>
        <v>5</v>
      </c>
      <c r="CTC56">
        <f t="shared" ca="1" si="580"/>
        <v>5</v>
      </c>
      <c r="CTD56">
        <f t="shared" ca="1" si="580"/>
        <v>5</v>
      </c>
      <c r="CTE56">
        <f t="shared" ca="1" si="580"/>
        <v>5</v>
      </c>
      <c r="CTF56">
        <f t="shared" ca="1" si="580"/>
        <v>5</v>
      </c>
      <c r="CTG56">
        <f t="shared" ca="1" si="580"/>
        <v>5</v>
      </c>
      <c r="CTH56">
        <f t="shared" ca="1" si="580"/>
        <v>5</v>
      </c>
      <c r="CTI56">
        <f t="shared" ca="1" si="580"/>
        <v>5</v>
      </c>
      <c r="CTJ56">
        <f t="shared" ca="1" si="580"/>
        <v>5</v>
      </c>
      <c r="CTK56">
        <f t="shared" ca="1" si="580"/>
        <v>5</v>
      </c>
      <c r="CTL56">
        <f t="shared" ca="1" si="580"/>
        <v>5</v>
      </c>
      <c r="CTM56">
        <f t="shared" ca="1" si="580"/>
        <v>5</v>
      </c>
      <c r="CTN56">
        <f t="shared" ca="1" si="580"/>
        <v>5</v>
      </c>
      <c r="CTO56">
        <f t="shared" ref="CTO56:CVZ56" ca="1" si="581">$B56+IF(CTO$7&lt;CSn_high_before_low_ns,1,IF(CTO$7&lt;WR_CSn_offtime_ns,0,1))</f>
        <v>5</v>
      </c>
      <c r="CTP56">
        <f t="shared" ca="1" si="581"/>
        <v>5</v>
      </c>
      <c r="CTQ56">
        <f t="shared" ca="1" si="581"/>
        <v>5</v>
      </c>
      <c r="CTR56">
        <f t="shared" ca="1" si="581"/>
        <v>5</v>
      </c>
      <c r="CTS56">
        <f t="shared" ca="1" si="581"/>
        <v>5</v>
      </c>
      <c r="CTT56">
        <f t="shared" ca="1" si="581"/>
        <v>5</v>
      </c>
      <c r="CTU56">
        <f t="shared" ca="1" si="581"/>
        <v>5</v>
      </c>
      <c r="CTV56">
        <f t="shared" ca="1" si="581"/>
        <v>5</v>
      </c>
      <c r="CTW56">
        <f t="shared" ca="1" si="581"/>
        <v>5</v>
      </c>
      <c r="CTX56">
        <f t="shared" ca="1" si="581"/>
        <v>5</v>
      </c>
      <c r="CTY56">
        <f t="shared" ca="1" si="581"/>
        <v>5</v>
      </c>
      <c r="CTZ56">
        <f t="shared" ca="1" si="581"/>
        <v>5</v>
      </c>
      <c r="CUA56">
        <f t="shared" ca="1" si="581"/>
        <v>5</v>
      </c>
      <c r="CUB56">
        <f t="shared" ca="1" si="581"/>
        <v>5</v>
      </c>
      <c r="CUC56">
        <f t="shared" ca="1" si="581"/>
        <v>5</v>
      </c>
      <c r="CUD56">
        <f t="shared" ca="1" si="581"/>
        <v>5</v>
      </c>
      <c r="CUE56">
        <f t="shared" ca="1" si="581"/>
        <v>5</v>
      </c>
      <c r="CUF56">
        <f t="shared" ca="1" si="581"/>
        <v>5</v>
      </c>
      <c r="CUG56">
        <f t="shared" ca="1" si="581"/>
        <v>5</v>
      </c>
      <c r="CUH56">
        <f t="shared" ca="1" si="581"/>
        <v>5</v>
      </c>
      <c r="CUI56">
        <f t="shared" ca="1" si="581"/>
        <v>5</v>
      </c>
      <c r="CUJ56">
        <f t="shared" ca="1" si="581"/>
        <v>5</v>
      </c>
      <c r="CUK56">
        <f t="shared" ca="1" si="581"/>
        <v>5</v>
      </c>
      <c r="CUL56">
        <f t="shared" ca="1" si="581"/>
        <v>5</v>
      </c>
      <c r="CUM56">
        <f t="shared" ca="1" si="581"/>
        <v>5</v>
      </c>
      <c r="CUN56">
        <f t="shared" ca="1" si="581"/>
        <v>5</v>
      </c>
      <c r="CUO56">
        <f t="shared" ca="1" si="581"/>
        <v>5</v>
      </c>
      <c r="CUP56">
        <f t="shared" ca="1" si="581"/>
        <v>5</v>
      </c>
      <c r="CUQ56">
        <f t="shared" ca="1" si="581"/>
        <v>5</v>
      </c>
      <c r="CUR56">
        <f t="shared" ca="1" si="581"/>
        <v>5</v>
      </c>
      <c r="CUS56">
        <f t="shared" ca="1" si="581"/>
        <v>5</v>
      </c>
      <c r="CUT56">
        <f t="shared" ca="1" si="581"/>
        <v>5</v>
      </c>
      <c r="CUU56">
        <f t="shared" ca="1" si="581"/>
        <v>5</v>
      </c>
      <c r="CUV56">
        <f t="shared" ca="1" si="581"/>
        <v>5</v>
      </c>
      <c r="CUW56">
        <f t="shared" ca="1" si="581"/>
        <v>5</v>
      </c>
      <c r="CUX56">
        <f t="shared" ca="1" si="581"/>
        <v>5</v>
      </c>
      <c r="CUY56">
        <f t="shared" ca="1" si="581"/>
        <v>5</v>
      </c>
      <c r="CUZ56">
        <f t="shared" ca="1" si="581"/>
        <v>5</v>
      </c>
      <c r="CVA56">
        <f t="shared" ca="1" si="581"/>
        <v>5</v>
      </c>
      <c r="CVB56">
        <f t="shared" ca="1" si="581"/>
        <v>5</v>
      </c>
      <c r="CVC56">
        <f t="shared" ca="1" si="581"/>
        <v>5</v>
      </c>
      <c r="CVD56">
        <f t="shared" ca="1" si="581"/>
        <v>5</v>
      </c>
      <c r="CVE56">
        <f t="shared" ca="1" si="581"/>
        <v>5</v>
      </c>
      <c r="CVF56">
        <f t="shared" ca="1" si="581"/>
        <v>5</v>
      </c>
      <c r="CVG56">
        <f t="shared" ca="1" si="581"/>
        <v>5</v>
      </c>
      <c r="CVH56">
        <f t="shared" ca="1" si="581"/>
        <v>5</v>
      </c>
      <c r="CVI56">
        <f t="shared" ca="1" si="581"/>
        <v>5</v>
      </c>
      <c r="CVJ56">
        <f t="shared" ca="1" si="581"/>
        <v>5</v>
      </c>
      <c r="CVK56">
        <f t="shared" ca="1" si="581"/>
        <v>5</v>
      </c>
      <c r="CVL56">
        <f t="shared" ca="1" si="581"/>
        <v>5</v>
      </c>
      <c r="CVM56">
        <f t="shared" ca="1" si="581"/>
        <v>5</v>
      </c>
      <c r="CVN56">
        <f t="shared" ca="1" si="581"/>
        <v>5</v>
      </c>
      <c r="CVO56">
        <f t="shared" ca="1" si="581"/>
        <v>5</v>
      </c>
      <c r="CVP56">
        <f t="shared" ca="1" si="581"/>
        <v>5</v>
      </c>
      <c r="CVQ56">
        <f t="shared" ca="1" si="581"/>
        <v>5</v>
      </c>
      <c r="CVR56">
        <f t="shared" ca="1" si="581"/>
        <v>5</v>
      </c>
      <c r="CVS56">
        <f t="shared" ca="1" si="581"/>
        <v>5</v>
      </c>
      <c r="CVT56">
        <f t="shared" ca="1" si="581"/>
        <v>5</v>
      </c>
      <c r="CVU56">
        <f t="shared" ca="1" si="581"/>
        <v>5</v>
      </c>
      <c r="CVV56">
        <f t="shared" ca="1" si="581"/>
        <v>5</v>
      </c>
      <c r="CVW56">
        <f t="shared" ca="1" si="581"/>
        <v>5</v>
      </c>
      <c r="CVX56">
        <f t="shared" ca="1" si="581"/>
        <v>5</v>
      </c>
      <c r="CVY56">
        <f t="shared" ca="1" si="581"/>
        <v>5</v>
      </c>
      <c r="CVZ56">
        <f t="shared" ca="1" si="581"/>
        <v>5</v>
      </c>
      <c r="CWA56">
        <f t="shared" ref="CWA56:CYL56" ca="1" si="582">$B56+IF(CWA$7&lt;CSn_high_before_low_ns,1,IF(CWA$7&lt;WR_CSn_offtime_ns,0,1))</f>
        <v>5</v>
      </c>
      <c r="CWB56">
        <f t="shared" ca="1" si="582"/>
        <v>5</v>
      </c>
      <c r="CWC56">
        <f t="shared" ca="1" si="582"/>
        <v>5</v>
      </c>
      <c r="CWD56">
        <f t="shared" ca="1" si="582"/>
        <v>5</v>
      </c>
      <c r="CWE56">
        <f t="shared" ca="1" si="582"/>
        <v>5</v>
      </c>
      <c r="CWF56">
        <f t="shared" ca="1" si="582"/>
        <v>5</v>
      </c>
      <c r="CWG56">
        <f t="shared" ca="1" si="582"/>
        <v>5</v>
      </c>
      <c r="CWH56">
        <f t="shared" ca="1" si="582"/>
        <v>5</v>
      </c>
      <c r="CWI56">
        <f t="shared" ca="1" si="582"/>
        <v>5</v>
      </c>
      <c r="CWJ56">
        <f t="shared" ca="1" si="582"/>
        <v>5</v>
      </c>
      <c r="CWK56">
        <f t="shared" ca="1" si="582"/>
        <v>5</v>
      </c>
      <c r="CWL56">
        <f t="shared" ca="1" si="582"/>
        <v>5</v>
      </c>
      <c r="CWM56">
        <f t="shared" ca="1" si="582"/>
        <v>5</v>
      </c>
      <c r="CWN56">
        <f t="shared" ca="1" si="582"/>
        <v>5</v>
      </c>
      <c r="CWO56">
        <f t="shared" ca="1" si="582"/>
        <v>5</v>
      </c>
      <c r="CWP56">
        <f t="shared" ca="1" si="582"/>
        <v>5</v>
      </c>
      <c r="CWQ56">
        <f t="shared" ca="1" si="582"/>
        <v>5</v>
      </c>
      <c r="CWR56">
        <f t="shared" ca="1" si="582"/>
        <v>5</v>
      </c>
      <c r="CWS56">
        <f t="shared" ca="1" si="582"/>
        <v>5</v>
      </c>
      <c r="CWT56">
        <f t="shared" ca="1" si="582"/>
        <v>5</v>
      </c>
      <c r="CWU56">
        <f t="shared" ca="1" si="582"/>
        <v>5</v>
      </c>
      <c r="CWV56">
        <f t="shared" ca="1" si="582"/>
        <v>5</v>
      </c>
      <c r="CWW56">
        <f t="shared" ca="1" si="582"/>
        <v>5</v>
      </c>
      <c r="CWX56">
        <f t="shared" ca="1" si="582"/>
        <v>5</v>
      </c>
      <c r="CWY56">
        <f t="shared" ca="1" si="582"/>
        <v>5</v>
      </c>
      <c r="CWZ56">
        <f t="shared" ca="1" si="582"/>
        <v>5</v>
      </c>
      <c r="CXA56">
        <f t="shared" ca="1" si="582"/>
        <v>5</v>
      </c>
      <c r="CXB56">
        <f t="shared" ca="1" si="582"/>
        <v>5</v>
      </c>
      <c r="CXC56">
        <f t="shared" ca="1" si="582"/>
        <v>5</v>
      </c>
      <c r="CXD56">
        <f t="shared" ca="1" si="582"/>
        <v>5</v>
      </c>
      <c r="CXE56">
        <f t="shared" ca="1" si="582"/>
        <v>5</v>
      </c>
      <c r="CXF56">
        <f t="shared" ca="1" si="582"/>
        <v>5</v>
      </c>
      <c r="CXG56">
        <f t="shared" ca="1" si="582"/>
        <v>5</v>
      </c>
      <c r="CXH56">
        <f t="shared" ca="1" si="582"/>
        <v>5</v>
      </c>
      <c r="CXI56">
        <f t="shared" ca="1" si="582"/>
        <v>5</v>
      </c>
      <c r="CXJ56">
        <f t="shared" ca="1" si="582"/>
        <v>5</v>
      </c>
      <c r="CXK56">
        <f t="shared" ca="1" si="582"/>
        <v>5</v>
      </c>
      <c r="CXL56">
        <f t="shared" ca="1" si="582"/>
        <v>5</v>
      </c>
      <c r="CXM56">
        <f t="shared" ca="1" si="582"/>
        <v>5</v>
      </c>
      <c r="CXN56">
        <f t="shared" ca="1" si="582"/>
        <v>5</v>
      </c>
      <c r="CXO56">
        <f t="shared" ca="1" si="582"/>
        <v>5</v>
      </c>
      <c r="CXP56">
        <f t="shared" ca="1" si="582"/>
        <v>5</v>
      </c>
      <c r="CXQ56">
        <f t="shared" ca="1" si="582"/>
        <v>5</v>
      </c>
      <c r="CXR56">
        <f t="shared" ca="1" si="582"/>
        <v>5</v>
      </c>
      <c r="CXS56">
        <f t="shared" ca="1" si="582"/>
        <v>5</v>
      </c>
      <c r="CXT56">
        <f t="shared" ca="1" si="582"/>
        <v>5</v>
      </c>
      <c r="CXU56">
        <f t="shared" ca="1" si="582"/>
        <v>5</v>
      </c>
      <c r="CXV56">
        <f t="shared" ca="1" si="582"/>
        <v>5</v>
      </c>
      <c r="CXW56">
        <f t="shared" ca="1" si="582"/>
        <v>5</v>
      </c>
      <c r="CXX56">
        <f t="shared" ca="1" si="582"/>
        <v>5</v>
      </c>
      <c r="CXY56">
        <f t="shared" ca="1" si="582"/>
        <v>5</v>
      </c>
      <c r="CXZ56">
        <f t="shared" ca="1" si="582"/>
        <v>5</v>
      </c>
      <c r="CYA56">
        <f t="shared" ca="1" si="582"/>
        <v>5</v>
      </c>
      <c r="CYB56">
        <f t="shared" ca="1" si="582"/>
        <v>5</v>
      </c>
      <c r="CYC56">
        <f t="shared" ca="1" si="582"/>
        <v>5</v>
      </c>
      <c r="CYD56">
        <f t="shared" ca="1" si="582"/>
        <v>5</v>
      </c>
      <c r="CYE56">
        <f t="shared" ca="1" si="582"/>
        <v>5</v>
      </c>
      <c r="CYF56">
        <f t="shared" ca="1" si="582"/>
        <v>5</v>
      </c>
      <c r="CYG56">
        <f t="shared" ca="1" si="582"/>
        <v>5</v>
      </c>
      <c r="CYH56">
        <f t="shared" ca="1" si="582"/>
        <v>5</v>
      </c>
      <c r="CYI56">
        <f t="shared" ca="1" si="582"/>
        <v>5</v>
      </c>
      <c r="CYJ56">
        <f t="shared" ca="1" si="582"/>
        <v>5</v>
      </c>
      <c r="CYK56">
        <f t="shared" ca="1" si="582"/>
        <v>5</v>
      </c>
      <c r="CYL56">
        <f t="shared" ca="1" si="582"/>
        <v>5</v>
      </c>
      <c r="CYM56">
        <f t="shared" ref="CYM56:DAX56" ca="1" si="583">$B56+IF(CYM$7&lt;CSn_high_before_low_ns,1,IF(CYM$7&lt;WR_CSn_offtime_ns,0,1))</f>
        <v>5</v>
      </c>
      <c r="CYN56">
        <f t="shared" ca="1" si="583"/>
        <v>5</v>
      </c>
      <c r="CYO56">
        <f t="shared" ca="1" si="583"/>
        <v>5</v>
      </c>
      <c r="CYP56">
        <f t="shared" ca="1" si="583"/>
        <v>5</v>
      </c>
      <c r="CYQ56">
        <f t="shared" ca="1" si="583"/>
        <v>5</v>
      </c>
      <c r="CYR56">
        <f t="shared" ca="1" si="583"/>
        <v>5</v>
      </c>
      <c r="CYS56">
        <f t="shared" ca="1" si="583"/>
        <v>5</v>
      </c>
      <c r="CYT56">
        <f t="shared" ca="1" si="583"/>
        <v>5</v>
      </c>
      <c r="CYU56">
        <f t="shared" ca="1" si="583"/>
        <v>5</v>
      </c>
      <c r="CYV56">
        <f t="shared" ca="1" si="583"/>
        <v>5</v>
      </c>
      <c r="CYW56">
        <f t="shared" ca="1" si="583"/>
        <v>5</v>
      </c>
      <c r="CYX56">
        <f t="shared" ca="1" si="583"/>
        <v>5</v>
      </c>
      <c r="CYY56">
        <f t="shared" ca="1" si="583"/>
        <v>5</v>
      </c>
      <c r="CYZ56">
        <f t="shared" ca="1" si="583"/>
        <v>5</v>
      </c>
      <c r="CZA56">
        <f t="shared" ca="1" si="583"/>
        <v>5</v>
      </c>
      <c r="CZB56">
        <f t="shared" ca="1" si="583"/>
        <v>5</v>
      </c>
      <c r="CZC56">
        <f t="shared" ca="1" si="583"/>
        <v>5</v>
      </c>
      <c r="CZD56">
        <f t="shared" ca="1" si="583"/>
        <v>5</v>
      </c>
      <c r="CZE56">
        <f t="shared" ca="1" si="583"/>
        <v>5</v>
      </c>
      <c r="CZF56">
        <f t="shared" ca="1" si="583"/>
        <v>5</v>
      </c>
      <c r="CZG56">
        <f t="shared" ca="1" si="583"/>
        <v>5</v>
      </c>
      <c r="CZH56">
        <f t="shared" ca="1" si="583"/>
        <v>5</v>
      </c>
      <c r="CZI56">
        <f t="shared" ca="1" si="583"/>
        <v>5</v>
      </c>
      <c r="CZJ56">
        <f t="shared" ca="1" si="583"/>
        <v>5</v>
      </c>
      <c r="CZK56">
        <f t="shared" ca="1" si="583"/>
        <v>5</v>
      </c>
      <c r="CZL56">
        <f t="shared" ca="1" si="583"/>
        <v>5</v>
      </c>
      <c r="CZM56">
        <f t="shared" ca="1" si="583"/>
        <v>5</v>
      </c>
      <c r="CZN56">
        <f t="shared" ca="1" si="583"/>
        <v>5</v>
      </c>
      <c r="CZO56">
        <f t="shared" ca="1" si="583"/>
        <v>5</v>
      </c>
      <c r="CZP56">
        <f t="shared" ca="1" si="583"/>
        <v>5</v>
      </c>
      <c r="CZQ56">
        <f t="shared" ca="1" si="583"/>
        <v>5</v>
      </c>
      <c r="CZR56">
        <f t="shared" ca="1" si="583"/>
        <v>5</v>
      </c>
      <c r="CZS56">
        <f t="shared" ca="1" si="583"/>
        <v>5</v>
      </c>
      <c r="CZT56">
        <f t="shared" ca="1" si="583"/>
        <v>5</v>
      </c>
      <c r="CZU56">
        <f t="shared" ca="1" si="583"/>
        <v>5</v>
      </c>
      <c r="CZV56">
        <f t="shared" ca="1" si="583"/>
        <v>5</v>
      </c>
      <c r="CZW56">
        <f t="shared" ca="1" si="583"/>
        <v>5</v>
      </c>
      <c r="CZX56">
        <f t="shared" ca="1" si="583"/>
        <v>5</v>
      </c>
      <c r="CZY56">
        <f t="shared" ca="1" si="583"/>
        <v>5</v>
      </c>
      <c r="CZZ56">
        <f t="shared" ca="1" si="583"/>
        <v>5</v>
      </c>
      <c r="DAA56">
        <f t="shared" ca="1" si="583"/>
        <v>5</v>
      </c>
      <c r="DAB56">
        <f t="shared" ca="1" si="583"/>
        <v>5</v>
      </c>
      <c r="DAC56">
        <f t="shared" ca="1" si="583"/>
        <v>5</v>
      </c>
      <c r="DAD56">
        <f t="shared" ca="1" si="583"/>
        <v>5</v>
      </c>
      <c r="DAE56">
        <f t="shared" ca="1" si="583"/>
        <v>5</v>
      </c>
      <c r="DAF56">
        <f t="shared" ca="1" si="583"/>
        <v>5</v>
      </c>
      <c r="DAG56">
        <f t="shared" ca="1" si="583"/>
        <v>5</v>
      </c>
      <c r="DAH56">
        <f t="shared" ca="1" si="583"/>
        <v>5</v>
      </c>
      <c r="DAI56">
        <f t="shared" ca="1" si="583"/>
        <v>5</v>
      </c>
      <c r="DAJ56">
        <f t="shared" ca="1" si="583"/>
        <v>5</v>
      </c>
      <c r="DAK56">
        <f t="shared" ca="1" si="583"/>
        <v>5</v>
      </c>
      <c r="DAL56">
        <f t="shared" ca="1" si="583"/>
        <v>5</v>
      </c>
      <c r="DAM56">
        <f t="shared" ca="1" si="583"/>
        <v>5</v>
      </c>
      <c r="DAN56">
        <f t="shared" ca="1" si="583"/>
        <v>5</v>
      </c>
      <c r="DAO56">
        <f t="shared" ca="1" si="583"/>
        <v>5</v>
      </c>
      <c r="DAP56">
        <f t="shared" ca="1" si="583"/>
        <v>5</v>
      </c>
      <c r="DAQ56">
        <f t="shared" ca="1" si="583"/>
        <v>5</v>
      </c>
      <c r="DAR56">
        <f t="shared" ca="1" si="583"/>
        <v>5</v>
      </c>
      <c r="DAS56">
        <f t="shared" ca="1" si="583"/>
        <v>5</v>
      </c>
      <c r="DAT56">
        <f t="shared" ca="1" si="583"/>
        <v>5</v>
      </c>
      <c r="DAU56">
        <f t="shared" ca="1" si="583"/>
        <v>5</v>
      </c>
      <c r="DAV56">
        <f t="shared" ca="1" si="583"/>
        <v>5</v>
      </c>
      <c r="DAW56">
        <f t="shared" ca="1" si="583"/>
        <v>5</v>
      </c>
      <c r="DAX56">
        <f t="shared" ca="1" si="583"/>
        <v>5</v>
      </c>
      <c r="DAY56">
        <f t="shared" ref="DAY56:DDJ56" ca="1" si="584">$B56+IF(DAY$7&lt;CSn_high_before_low_ns,1,IF(DAY$7&lt;WR_CSn_offtime_ns,0,1))</f>
        <v>5</v>
      </c>
      <c r="DAZ56">
        <f t="shared" ca="1" si="584"/>
        <v>5</v>
      </c>
      <c r="DBA56">
        <f t="shared" ca="1" si="584"/>
        <v>5</v>
      </c>
      <c r="DBB56">
        <f t="shared" ca="1" si="584"/>
        <v>5</v>
      </c>
      <c r="DBC56">
        <f t="shared" ca="1" si="584"/>
        <v>5</v>
      </c>
      <c r="DBD56">
        <f t="shared" ca="1" si="584"/>
        <v>5</v>
      </c>
      <c r="DBE56">
        <f t="shared" ca="1" si="584"/>
        <v>5</v>
      </c>
      <c r="DBF56">
        <f t="shared" ca="1" si="584"/>
        <v>5</v>
      </c>
      <c r="DBG56">
        <f t="shared" ca="1" si="584"/>
        <v>5</v>
      </c>
      <c r="DBH56">
        <f t="shared" ca="1" si="584"/>
        <v>5</v>
      </c>
      <c r="DBI56">
        <f t="shared" ca="1" si="584"/>
        <v>5</v>
      </c>
      <c r="DBJ56">
        <f t="shared" ca="1" si="584"/>
        <v>5</v>
      </c>
      <c r="DBK56">
        <f t="shared" ca="1" si="584"/>
        <v>5</v>
      </c>
      <c r="DBL56">
        <f t="shared" ca="1" si="584"/>
        <v>5</v>
      </c>
      <c r="DBM56">
        <f t="shared" ca="1" si="584"/>
        <v>5</v>
      </c>
      <c r="DBN56">
        <f t="shared" ca="1" si="584"/>
        <v>5</v>
      </c>
      <c r="DBO56">
        <f t="shared" ca="1" si="584"/>
        <v>5</v>
      </c>
      <c r="DBP56">
        <f t="shared" ca="1" si="584"/>
        <v>5</v>
      </c>
      <c r="DBQ56">
        <f t="shared" ca="1" si="584"/>
        <v>5</v>
      </c>
      <c r="DBR56">
        <f t="shared" ca="1" si="584"/>
        <v>5</v>
      </c>
      <c r="DBS56">
        <f t="shared" ca="1" si="584"/>
        <v>5</v>
      </c>
      <c r="DBT56">
        <f t="shared" ca="1" si="584"/>
        <v>5</v>
      </c>
      <c r="DBU56">
        <f t="shared" ca="1" si="584"/>
        <v>5</v>
      </c>
      <c r="DBV56">
        <f t="shared" ca="1" si="584"/>
        <v>5</v>
      </c>
      <c r="DBW56">
        <f t="shared" ca="1" si="584"/>
        <v>5</v>
      </c>
      <c r="DBX56">
        <f t="shared" ca="1" si="584"/>
        <v>5</v>
      </c>
      <c r="DBY56">
        <f t="shared" ca="1" si="584"/>
        <v>5</v>
      </c>
      <c r="DBZ56">
        <f t="shared" ca="1" si="584"/>
        <v>5</v>
      </c>
      <c r="DCA56">
        <f t="shared" ca="1" si="584"/>
        <v>5</v>
      </c>
      <c r="DCB56">
        <f t="shared" ca="1" si="584"/>
        <v>5</v>
      </c>
      <c r="DCC56">
        <f t="shared" ca="1" si="584"/>
        <v>5</v>
      </c>
      <c r="DCD56">
        <f t="shared" ca="1" si="584"/>
        <v>5</v>
      </c>
      <c r="DCE56">
        <f t="shared" ca="1" si="584"/>
        <v>5</v>
      </c>
      <c r="DCF56">
        <f t="shared" ca="1" si="584"/>
        <v>5</v>
      </c>
      <c r="DCG56">
        <f t="shared" ca="1" si="584"/>
        <v>5</v>
      </c>
      <c r="DCH56">
        <f t="shared" ca="1" si="584"/>
        <v>5</v>
      </c>
      <c r="DCI56">
        <f t="shared" ca="1" si="584"/>
        <v>5</v>
      </c>
      <c r="DCJ56">
        <f t="shared" ca="1" si="584"/>
        <v>5</v>
      </c>
      <c r="DCK56">
        <f t="shared" ca="1" si="584"/>
        <v>5</v>
      </c>
      <c r="DCL56">
        <f t="shared" ca="1" si="584"/>
        <v>5</v>
      </c>
      <c r="DCM56">
        <f t="shared" ca="1" si="584"/>
        <v>5</v>
      </c>
      <c r="DCN56">
        <f t="shared" ca="1" si="584"/>
        <v>5</v>
      </c>
      <c r="DCO56">
        <f t="shared" ca="1" si="584"/>
        <v>5</v>
      </c>
      <c r="DCP56">
        <f t="shared" ca="1" si="584"/>
        <v>5</v>
      </c>
      <c r="DCQ56">
        <f t="shared" ca="1" si="584"/>
        <v>5</v>
      </c>
      <c r="DCR56">
        <f t="shared" ca="1" si="584"/>
        <v>5</v>
      </c>
      <c r="DCS56">
        <f t="shared" ca="1" si="584"/>
        <v>5</v>
      </c>
      <c r="DCT56">
        <f t="shared" ca="1" si="584"/>
        <v>5</v>
      </c>
      <c r="DCU56">
        <f t="shared" ca="1" si="584"/>
        <v>5</v>
      </c>
      <c r="DCV56">
        <f t="shared" ca="1" si="584"/>
        <v>5</v>
      </c>
      <c r="DCW56">
        <f t="shared" ca="1" si="584"/>
        <v>5</v>
      </c>
      <c r="DCX56">
        <f t="shared" ca="1" si="584"/>
        <v>5</v>
      </c>
      <c r="DCY56">
        <f t="shared" ca="1" si="584"/>
        <v>5</v>
      </c>
      <c r="DCZ56">
        <f t="shared" ca="1" si="584"/>
        <v>5</v>
      </c>
      <c r="DDA56">
        <f t="shared" ca="1" si="584"/>
        <v>5</v>
      </c>
      <c r="DDB56">
        <f t="shared" ca="1" si="584"/>
        <v>5</v>
      </c>
      <c r="DDC56">
        <f t="shared" ca="1" si="584"/>
        <v>5</v>
      </c>
      <c r="DDD56">
        <f t="shared" ca="1" si="584"/>
        <v>5</v>
      </c>
      <c r="DDE56">
        <f t="shared" ca="1" si="584"/>
        <v>5</v>
      </c>
      <c r="DDF56">
        <f t="shared" ca="1" si="584"/>
        <v>5</v>
      </c>
      <c r="DDG56">
        <f t="shared" ca="1" si="584"/>
        <v>5</v>
      </c>
      <c r="DDH56">
        <f t="shared" ca="1" si="584"/>
        <v>5</v>
      </c>
      <c r="DDI56">
        <f t="shared" ca="1" si="584"/>
        <v>5</v>
      </c>
      <c r="DDJ56">
        <f t="shared" ca="1" si="584"/>
        <v>5</v>
      </c>
      <c r="DDK56">
        <f t="shared" ref="DDK56:DFV56" ca="1" si="585">$B56+IF(DDK$7&lt;CSn_high_before_low_ns,1,IF(DDK$7&lt;WR_CSn_offtime_ns,0,1))</f>
        <v>5</v>
      </c>
      <c r="DDL56">
        <f t="shared" ca="1" si="585"/>
        <v>5</v>
      </c>
      <c r="DDM56">
        <f t="shared" ca="1" si="585"/>
        <v>5</v>
      </c>
      <c r="DDN56">
        <f t="shared" ca="1" si="585"/>
        <v>5</v>
      </c>
      <c r="DDO56">
        <f t="shared" ca="1" si="585"/>
        <v>5</v>
      </c>
      <c r="DDP56">
        <f t="shared" ca="1" si="585"/>
        <v>5</v>
      </c>
      <c r="DDQ56">
        <f t="shared" ca="1" si="585"/>
        <v>5</v>
      </c>
      <c r="DDR56">
        <f t="shared" ca="1" si="585"/>
        <v>5</v>
      </c>
      <c r="DDS56">
        <f t="shared" ca="1" si="585"/>
        <v>5</v>
      </c>
      <c r="DDT56">
        <f t="shared" ca="1" si="585"/>
        <v>5</v>
      </c>
      <c r="DDU56">
        <f t="shared" ca="1" si="585"/>
        <v>5</v>
      </c>
      <c r="DDV56">
        <f t="shared" ca="1" si="585"/>
        <v>5</v>
      </c>
      <c r="DDW56">
        <f t="shared" ca="1" si="585"/>
        <v>5</v>
      </c>
      <c r="DDX56">
        <f t="shared" ca="1" si="585"/>
        <v>5</v>
      </c>
      <c r="DDY56">
        <f t="shared" ca="1" si="585"/>
        <v>5</v>
      </c>
      <c r="DDZ56">
        <f t="shared" ca="1" si="585"/>
        <v>5</v>
      </c>
      <c r="DEA56">
        <f t="shared" ca="1" si="585"/>
        <v>5</v>
      </c>
      <c r="DEB56">
        <f t="shared" ca="1" si="585"/>
        <v>5</v>
      </c>
      <c r="DEC56">
        <f t="shared" ca="1" si="585"/>
        <v>5</v>
      </c>
      <c r="DED56">
        <f t="shared" ca="1" si="585"/>
        <v>5</v>
      </c>
      <c r="DEE56">
        <f t="shared" ca="1" si="585"/>
        <v>5</v>
      </c>
      <c r="DEF56">
        <f t="shared" ca="1" si="585"/>
        <v>5</v>
      </c>
      <c r="DEG56">
        <f t="shared" ca="1" si="585"/>
        <v>5</v>
      </c>
      <c r="DEH56">
        <f t="shared" ca="1" si="585"/>
        <v>5</v>
      </c>
      <c r="DEI56">
        <f t="shared" ca="1" si="585"/>
        <v>5</v>
      </c>
      <c r="DEJ56">
        <f t="shared" ca="1" si="585"/>
        <v>5</v>
      </c>
      <c r="DEK56">
        <f t="shared" ca="1" si="585"/>
        <v>5</v>
      </c>
      <c r="DEL56">
        <f t="shared" ca="1" si="585"/>
        <v>5</v>
      </c>
      <c r="DEM56">
        <f t="shared" ca="1" si="585"/>
        <v>5</v>
      </c>
      <c r="DEN56">
        <f t="shared" ca="1" si="585"/>
        <v>5</v>
      </c>
      <c r="DEO56">
        <f t="shared" ca="1" si="585"/>
        <v>5</v>
      </c>
      <c r="DEP56">
        <f t="shared" ca="1" si="585"/>
        <v>5</v>
      </c>
      <c r="DEQ56">
        <f t="shared" ca="1" si="585"/>
        <v>5</v>
      </c>
      <c r="DER56">
        <f t="shared" ca="1" si="585"/>
        <v>5</v>
      </c>
      <c r="DES56">
        <f t="shared" ca="1" si="585"/>
        <v>5</v>
      </c>
      <c r="DET56">
        <f t="shared" ca="1" si="585"/>
        <v>5</v>
      </c>
      <c r="DEU56">
        <f t="shared" ca="1" si="585"/>
        <v>5</v>
      </c>
      <c r="DEV56">
        <f t="shared" ca="1" si="585"/>
        <v>5</v>
      </c>
      <c r="DEW56">
        <f t="shared" ca="1" si="585"/>
        <v>5</v>
      </c>
      <c r="DEX56">
        <f t="shared" ca="1" si="585"/>
        <v>5</v>
      </c>
      <c r="DEY56">
        <f t="shared" ca="1" si="585"/>
        <v>5</v>
      </c>
      <c r="DEZ56">
        <f t="shared" ca="1" si="585"/>
        <v>5</v>
      </c>
      <c r="DFA56">
        <f t="shared" ca="1" si="585"/>
        <v>5</v>
      </c>
      <c r="DFB56">
        <f t="shared" ca="1" si="585"/>
        <v>5</v>
      </c>
      <c r="DFC56">
        <f t="shared" ca="1" si="585"/>
        <v>5</v>
      </c>
      <c r="DFD56">
        <f t="shared" ca="1" si="585"/>
        <v>5</v>
      </c>
      <c r="DFE56">
        <f t="shared" ca="1" si="585"/>
        <v>5</v>
      </c>
      <c r="DFF56">
        <f t="shared" ca="1" si="585"/>
        <v>5</v>
      </c>
      <c r="DFG56">
        <f t="shared" ca="1" si="585"/>
        <v>5</v>
      </c>
      <c r="DFH56">
        <f t="shared" ca="1" si="585"/>
        <v>5</v>
      </c>
      <c r="DFI56">
        <f t="shared" ca="1" si="585"/>
        <v>5</v>
      </c>
      <c r="DFJ56">
        <f t="shared" ca="1" si="585"/>
        <v>5</v>
      </c>
      <c r="DFK56">
        <f t="shared" ca="1" si="585"/>
        <v>5</v>
      </c>
      <c r="DFL56">
        <f t="shared" ca="1" si="585"/>
        <v>5</v>
      </c>
      <c r="DFM56">
        <f t="shared" ca="1" si="585"/>
        <v>5</v>
      </c>
      <c r="DFN56">
        <f t="shared" ca="1" si="585"/>
        <v>5</v>
      </c>
      <c r="DFO56">
        <f t="shared" ca="1" si="585"/>
        <v>5</v>
      </c>
      <c r="DFP56">
        <f t="shared" ca="1" si="585"/>
        <v>5</v>
      </c>
      <c r="DFQ56">
        <f t="shared" ca="1" si="585"/>
        <v>5</v>
      </c>
      <c r="DFR56">
        <f t="shared" ca="1" si="585"/>
        <v>5</v>
      </c>
      <c r="DFS56">
        <f t="shared" ca="1" si="585"/>
        <v>5</v>
      </c>
      <c r="DFT56">
        <f t="shared" ca="1" si="585"/>
        <v>5</v>
      </c>
      <c r="DFU56">
        <f t="shared" ca="1" si="585"/>
        <v>5</v>
      </c>
      <c r="DFV56">
        <f t="shared" ca="1" si="585"/>
        <v>5</v>
      </c>
      <c r="DFW56">
        <f t="shared" ref="DFW56:DIH56" ca="1" si="586">$B56+IF(DFW$7&lt;CSn_high_before_low_ns,1,IF(DFW$7&lt;WR_CSn_offtime_ns,0,1))</f>
        <v>5</v>
      </c>
      <c r="DFX56">
        <f t="shared" ca="1" si="586"/>
        <v>5</v>
      </c>
      <c r="DFY56">
        <f t="shared" ca="1" si="586"/>
        <v>5</v>
      </c>
      <c r="DFZ56">
        <f t="shared" ca="1" si="586"/>
        <v>5</v>
      </c>
      <c r="DGA56">
        <f t="shared" ca="1" si="586"/>
        <v>5</v>
      </c>
      <c r="DGB56">
        <f t="shared" ca="1" si="586"/>
        <v>5</v>
      </c>
      <c r="DGC56">
        <f t="shared" ca="1" si="586"/>
        <v>5</v>
      </c>
      <c r="DGD56">
        <f t="shared" ca="1" si="586"/>
        <v>5</v>
      </c>
      <c r="DGE56">
        <f t="shared" ca="1" si="586"/>
        <v>5</v>
      </c>
      <c r="DGF56">
        <f t="shared" ca="1" si="586"/>
        <v>5</v>
      </c>
      <c r="DGG56">
        <f t="shared" ca="1" si="586"/>
        <v>5</v>
      </c>
      <c r="DGH56">
        <f t="shared" ca="1" si="586"/>
        <v>5</v>
      </c>
      <c r="DGI56">
        <f t="shared" ca="1" si="586"/>
        <v>5</v>
      </c>
      <c r="DGJ56">
        <f t="shared" ca="1" si="586"/>
        <v>5</v>
      </c>
      <c r="DGK56">
        <f t="shared" ca="1" si="586"/>
        <v>5</v>
      </c>
      <c r="DGL56">
        <f t="shared" ca="1" si="586"/>
        <v>5</v>
      </c>
      <c r="DGM56">
        <f t="shared" ca="1" si="586"/>
        <v>5</v>
      </c>
      <c r="DGN56">
        <f t="shared" ca="1" si="586"/>
        <v>5</v>
      </c>
      <c r="DGO56">
        <f t="shared" ca="1" si="586"/>
        <v>5</v>
      </c>
      <c r="DGP56">
        <f t="shared" ca="1" si="586"/>
        <v>5</v>
      </c>
      <c r="DGQ56">
        <f t="shared" ca="1" si="586"/>
        <v>5</v>
      </c>
      <c r="DGR56">
        <f t="shared" ca="1" si="586"/>
        <v>5</v>
      </c>
      <c r="DGS56">
        <f t="shared" ca="1" si="586"/>
        <v>5</v>
      </c>
      <c r="DGT56">
        <f t="shared" ca="1" si="586"/>
        <v>5</v>
      </c>
      <c r="DGU56">
        <f t="shared" ca="1" si="586"/>
        <v>5</v>
      </c>
      <c r="DGV56">
        <f t="shared" ca="1" si="586"/>
        <v>5</v>
      </c>
      <c r="DGW56">
        <f t="shared" ca="1" si="586"/>
        <v>5</v>
      </c>
      <c r="DGX56">
        <f t="shared" ca="1" si="586"/>
        <v>5</v>
      </c>
      <c r="DGY56">
        <f t="shared" ca="1" si="586"/>
        <v>5</v>
      </c>
      <c r="DGZ56">
        <f t="shared" ca="1" si="586"/>
        <v>5</v>
      </c>
      <c r="DHA56">
        <f t="shared" ca="1" si="586"/>
        <v>5</v>
      </c>
      <c r="DHB56">
        <f t="shared" ca="1" si="586"/>
        <v>5</v>
      </c>
      <c r="DHC56">
        <f t="shared" ca="1" si="586"/>
        <v>5</v>
      </c>
      <c r="DHD56">
        <f t="shared" ca="1" si="586"/>
        <v>5</v>
      </c>
      <c r="DHE56">
        <f t="shared" ca="1" si="586"/>
        <v>5</v>
      </c>
      <c r="DHF56">
        <f t="shared" ca="1" si="586"/>
        <v>5</v>
      </c>
      <c r="DHG56">
        <f t="shared" ca="1" si="586"/>
        <v>5</v>
      </c>
      <c r="DHH56">
        <f t="shared" ca="1" si="586"/>
        <v>5</v>
      </c>
      <c r="DHI56">
        <f t="shared" ca="1" si="586"/>
        <v>5</v>
      </c>
      <c r="DHJ56">
        <f t="shared" ca="1" si="586"/>
        <v>5</v>
      </c>
      <c r="DHK56">
        <f t="shared" ca="1" si="586"/>
        <v>5</v>
      </c>
      <c r="DHL56">
        <f t="shared" ca="1" si="586"/>
        <v>5</v>
      </c>
      <c r="DHM56">
        <f t="shared" ca="1" si="586"/>
        <v>5</v>
      </c>
      <c r="DHN56">
        <f t="shared" ca="1" si="586"/>
        <v>5</v>
      </c>
      <c r="DHO56">
        <f t="shared" ca="1" si="586"/>
        <v>5</v>
      </c>
      <c r="DHP56">
        <f t="shared" ca="1" si="586"/>
        <v>5</v>
      </c>
      <c r="DHQ56">
        <f t="shared" ca="1" si="586"/>
        <v>5</v>
      </c>
      <c r="DHR56">
        <f t="shared" ca="1" si="586"/>
        <v>5</v>
      </c>
      <c r="DHS56">
        <f t="shared" ca="1" si="586"/>
        <v>5</v>
      </c>
      <c r="DHT56">
        <f t="shared" ca="1" si="586"/>
        <v>5</v>
      </c>
      <c r="DHU56">
        <f t="shared" ca="1" si="586"/>
        <v>5</v>
      </c>
      <c r="DHV56">
        <f t="shared" ca="1" si="586"/>
        <v>5</v>
      </c>
      <c r="DHW56">
        <f t="shared" ca="1" si="586"/>
        <v>5</v>
      </c>
      <c r="DHX56">
        <f t="shared" ca="1" si="586"/>
        <v>5</v>
      </c>
      <c r="DHY56">
        <f t="shared" ca="1" si="586"/>
        <v>5</v>
      </c>
      <c r="DHZ56">
        <f t="shared" ca="1" si="586"/>
        <v>5</v>
      </c>
      <c r="DIA56">
        <f t="shared" ca="1" si="586"/>
        <v>5</v>
      </c>
      <c r="DIB56">
        <f t="shared" ca="1" si="586"/>
        <v>5</v>
      </c>
      <c r="DIC56">
        <f t="shared" ca="1" si="586"/>
        <v>5</v>
      </c>
      <c r="DID56">
        <f t="shared" ca="1" si="586"/>
        <v>5</v>
      </c>
      <c r="DIE56">
        <f t="shared" ca="1" si="586"/>
        <v>5</v>
      </c>
      <c r="DIF56">
        <f t="shared" ca="1" si="586"/>
        <v>5</v>
      </c>
      <c r="DIG56">
        <f t="shared" ca="1" si="586"/>
        <v>5</v>
      </c>
      <c r="DIH56">
        <f t="shared" ca="1" si="586"/>
        <v>5</v>
      </c>
      <c r="DII56">
        <f t="shared" ref="DII56:DKT56" ca="1" si="587">$B56+IF(DII$7&lt;CSn_high_before_low_ns,1,IF(DII$7&lt;WR_CSn_offtime_ns,0,1))</f>
        <v>5</v>
      </c>
      <c r="DIJ56">
        <f t="shared" ca="1" si="587"/>
        <v>5</v>
      </c>
      <c r="DIK56">
        <f t="shared" ca="1" si="587"/>
        <v>5</v>
      </c>
      <c r="DIL56">
        <f t="shared" ca="1" si="587"/>
        <v>5</v>
      </c>
      <c r="DIM56">
        <f t="shared" ca="1" si="587"/>
        <v>5</v>
      </c>
      <c r="DIN56">
        <f t="shared" ca="1" si="587"/>
        <v>5</v>
      </c>
      <c r="DIO56">
        <f t="shared" ca="1" si="587"/>
        <v>5</v>
      </c>
      <c r="DIP56">
        <f t="shared" ca="1" si="587"/>
        <v>5</v>
      </c>
      <c r="DIQ56">
        <f t="shared" ca="1" si="587"/>
        <v>5</v>
      </c>
      <c r="DIR56">
        <f t="shared" ca="1" si="587"/>
        <v>5</v>
      </c>
      <c r="DIS56">
        <f t="shared" ca="1" si="587"/>
        <v>5</v>
      </c>
      <c r="DIT56">
        <f t="shared" ca="1" si="587"/>
        <v>5</v>
      </c>
      <c r="DIU56">
        <f t="shared" ca="1" si="587"/>
        <v>5</v>
      </c>
      <c r="DIV56">
        <f t="shared" ca="1" si="587"/>
        <v>5</v>
      </c>
      <c r="DIW56">
        <f t="shared" ca="1" si="587"/>
        <v>5</v>
      </c>
      <c r="DIX56">
        <f t="shared" ca="1" si="587"/>
        <v>5</v>
      </c>
      <c r="DIY56">
        <f t="shared" ca="1" si="587"/>
        <v>5</v>
      </c>
      <c r="DIZ56">
        <f t="shared" ca="1" si="587"/>
        <v>5</v>
      </c>
      <c r="DJA56">
        <f t="shared" ca="1" si="587"/>
        <v>5</v>
      </c>
      <c r="DJB56">
        <f t="shared" ca="1" si="587"/>
        <v>5</v>
      </c>
      <c r="DJC56">
        <f t="shared" ca="1" si="587"/>
        <v>5</v>
      </c>
      <c r="DJD56">
        <f t="shared" ca="1" si="587"/>
        <v>5</v>
      </c>
      <c r="DJE56">
        <f t="shared" ca="1" si="587"/>
        <v>5</v>
      </c>
      <c r="DJF56">
        <f t="shared" ca="1" si="587"/>
        <v>5</v>
      </c>
      <c r="DJG56">
        <f t="shared" ca="1" si="587"/>
        <v>5</v>
      </c>
      <c r="DJH56">
        <f t="shared" ca="1" si="587"/>
        <v>5</v>
      </c>
      <c r="DJI56">
        <f t="shared" ca="1" si="587"/>
        <v>5</v>
      </c>
      <c r="DJJ56">
        <f t="shared" ca="1" si="587"/>
        <v>5</v>
      </c>
      <c r="DJK56">
        <f t="shared" ca="1" si="587"/>
        <v>5</v>
      </c>
      <c r="DJL56">
        <f t="shared" ca="1" si="587"/>
        <v>5</v>
      </c>
      <c r="DJM56">
        <f t="shared" ca="1" si="587"/>
        <v>5</v>
      </c>
      <c r="DJN56">
        <f t="shared" ca="1" si="587"/>
        <v>5</v>
      </c>
      <c r="DJO56">
        <f t="shared" ca="1" si="587"/>
        <v>5</v>
      </c>
      <c r="DJP56">
        <f t="shared" ca="1" si="587"/>
        <v>5</v>
      </c>
      <c r="DJQ56">
        <f t="shared" ca="1" si="587"/>
        <v>5</v>
      </c>
      <c r="DJR56">
        <f t="shared" ca="1" si="587"/>
        <v>5</v>
      </c>
      <c r="DJS56">
        <f t="shared" ca="1" si="587"/>
        <v>5</v>
      </c>
      <c r="DJT56">
        <f t="shared" ca="1" si="587"/>
        <v>5</v>
      </c>
      <c r="DJU56">
        <f t="shared" ca="1" si="587"/>
        <v>5</v>
      </c>
      <c r="DJV56">
        <f t="shared" ca="1" si="587"/>
        <v>5</v>
      </c>
      <c r="DJW56">
        <f t="shared" ca="1" si="587"/>
        <v>5</v>
      </c>
      <c r="DJX56">
        <f t="shared" ca="1" si="587"/>
        <v>5</v>
      </c>
      <c r="DJY56">
        <f t="shared" ca="1" si="587"/>
        <v>5</v>
      </c>
      <c r="DJZ56">
        <f t="shared" ca="1" si="587"/>
        <v>5</v>
      </c>
      <c r="DKA56">
        <f t="shared" ca="1" si="587"/>
        <v>5</v>
      </c>
      <c r="DKB56">
        <f t="shared" ca="1" si="587"/>
        <v>5</v>
      </c>
      <c r="DKC56">
        <f t="shared" ca="1" si="587"/>
        <v>5</v>
      </c>
      <c r="DKD56">
        <f t="shared" ca="1" si="587"/>
        <v>5</v>
      </c>
      <c r="DKE56">
        <f t="shared" ca="1" si="587"/>
        <v>5</v>
      </c>
      <c r="DKF56">
        <f t="shared" ca="1" si="587"/>
        <v>5</v>
      </c>
      <c r="DKG56">
        <f t="shared" ca="1" si="587"/>
        <v>5</v>
      </c>
      <c r="DKH56">
        <f t="shared" ca="1" si="587"/>
        <v>5</v>
      </c>
      <c r="DKI56">
        <f t="shared" ca="1" si="587"/>
        <v>5</v>
      </c>
      <c r="DKJ56">
        <f t="shared" ca="1" si="587"/>
        <v>5</v>
      </c>
      <c r="DKK56">
        <f t="shared" ca="1" si="587"/>
        <v>5</v>
      </c>
      <c r="DKL56">
        <f t="shared" ca="1" si="587"/>
        <v>5</v>
      </c>
      <c r="DKM56">
        <f t="shared" ca="1" si="587"/>
        <v>5</v>
      </c>
      <c r="DKN56">
        <f t="shared" ca="1" si="587"/>
        <v>5</v>
      </c>
      <c r="DKO56">
        <f t="shared" ca="1" si="587"/>
        <v>5</v>
      </c>
      <c r="DKP56">
        <f t="shared" ca="1" si="587"/>
        <v>5</v>
      </c>
      <c r="DKQ56">
        <f t="shared" ca="1" si="587"/>
        <v>5</v>
      </c>
      <c r="DKR56">
        <f t="shared" ca="1" si="587"/>
        <v>5</v>
      </c>
      <c r="DKS56">
        <f t="shared" ca="1" si="587"/>
        <v>5</v>
      </c>
      <c r="DKT56">
        <f t="shared" ca="1" si="587"/>
        <v>5</v>
      </c>
      <c r="DKU56">
        <f t="shared" ref="DKU56:DNF56" ca="1" si="588">$B56+IF(DKU$7&lt;CSn_high_before_low_ns,1,IF(DKU$7&lt;WR_CSn_offtime_ns,0,1))</f>
        <v>5</v>
      </c>
      <c r="DKV56">
        <f t="shared" ca="1" si="588"/>
        <v>5</v>
      </c>
      <c r="DKW56">
        <f t="shared" ca="1" si="588"/>
        <v>5</v>
      </c>
      <c r="DKX56">
        <f t="shared" ca="1" si="588"/>
        <v>5</v>
      </c>
      <c r="DKY56">
        <f t="shared" ca="1" si="588"/>
        <v>5</v>
      </c>
      <c r="DKZ56">
        <f t="shared" ca="1" si="588"/>
        <v>5</v>
      </c>
      <c r="DLA56">
        <f t="shared" ca="1" si="588"/>
        <v>5</v>
      </c>
      <c r="DLB56">
        <f t="shared" ca="1" si="588"/>
        <v>5</v>
      </c>
      <c r="DLC56">
        <f t="shared" ca="1" si="588"/>
        <v>5</v>
      </c>
      <c r="DLD56">
        <f t="shared" ca="1" si="588"/>
        <v>5</v>
      </c>
      <c r="DLE56">
        <f t="shared" ca="1" si="588"/>
        <v>5</v>
      </c>
      <c r="DLF56">
        <f t="shared" ca="1" si="588"/>
        <v>5</v>
      </c>
      <c r="DLG56">
        <f t="shared" ca="1" si="588"/>
        <v>5</v>
      </c>
      <c r="DLH56">
        <f t="shared" ca="1" si="588"/>
        <v>5</v>
      </c>
      <c r="DLI56">
        <f t="shared" ca="1" si="588"/>
        <v>5</v>
      </c>
      <c r="DLJ56">
        <f t="shared" ca="1" si="588"/>
        <v>5</v>
      </c>
      <c r="DLK56">
        <f t="shared" ca="1" si="588"/>
        <v>5</v>
      </c>
      <c r="DLL56">
        <f t="shared" ca="1" si="588"/>
        <v>5</v>
      </c>
      <c r="DLM56">
        <f t="shared" ca="1" si="588"/>
        <v>5</v>
      </c>
      <c r="DLN56">
        <f t="shared" ca="1" si="588"/>
        <v>5</v>
      </c>
      <c r="DLO56">
        <f t="shared" ca="1" si="588"/>
        <v>5</v>
      </c>
      <c r="DLP56">
        <f t="shared" ca="1" si="588"/>
        <v>5</v>
      </c>
      <c r="DLQ56">
        <f t="shared" ca="1" si="588"/>
        <v>5</v>
      </c>
      <c r="DLR56">
        <f t="shared" ca="1" si="588"/>
        <v>5</v>
      </c>
      <c r="DLS56">
        <f t="shared" ca="1" si="588"/>
        <v>5</v>
      </c>
      <c r="DLT56">
        <f t="shared" ca="1" si="588"/>
        <v>5</v>
      </c>
      <c r="DLU56">
        <f t="shared" ca="1" si="588"/>
        <v>5</v>
      </c>
      <c r="DLV56">
        <f t="shared" ca="1" si="588"/>
        <v>5</v>
      </c>
      <c r="DLW56">
        <f t="shared" ca="1" si="588"/>
        <v>5</v>
      </c>
      <c r="DLX56">
        <f t="shared" ca="1" si="588"/>
        <v>5</v>
      </c>
      <c r="DLY56">
        <f t="shared" ca="1" si="588"/>
        <v>5</v>
      </c>
      <c r="DLZ56">
        <f t="shared" ca="1" si="588"/>
        <v>5</v>
      </c>
      <c r="DMA56">
        <f t="shared" ca="1" si="588"/>
        <v>5</v>
      </c>
      <c r="DMB56">
        <f t="shared" ca="1" si="588"/>
        <v>5</v>
      </c>
      <c r="DMC56">
        <f t="shared" ca="1" si="588"/>
        <v>5</v>
      </c>
      <c r="DMD56">
        <f t="shared" ca="1" si="588"/>
        <v>5</v>
      </c>
      <c r="DME56">
        <f t="shared" ca="1" si="588"/>
        <v>5</v>
      </c>
      <c r="DMF56">
        <f t="shared" ca="1" si="588"/>
        <v>5</v>
      </c>
      <c r="DMG56">
        <f t="shared" ca="1" si="588"/>
        <v>5</v>
      </c>
      <c r="DMH56">
        <f t="shared" ca="1" si="588"/>
        <v>5</v>
      </c>
      <c r="DMI56">
        <f t="shared" ca="1" si="588"/>
        <v>5</v>
      </c>
      <c r="DMJ56">
        <f t="shared" ca="1" si="588"/>
        <v>5</v>
      </c>
      <c r="DMK56">
        <f t="shared" ca="1" si="588"/>
        <v>5</v>
      </c>
      <c r="DML56">
        <f t="shared" ca="1" si="588"/>
        <v>5</v>
      </c>
      <c r="DMM56">
        <f t="shared" ca="1" si="588"/>
        <v>5</v>
      </c>
      <c r="DMN56">
        <f t="shared" ca="1" si="588"/>
        <v>5</v>
      </c>
      <c r="DMO56">
        <f t="shared" ca="1" si="588"/>
        <v>5</v>
      </c>
      <c r="DMP56">
        <f t="shared" ca="1" si="588"/>
        <v>5</v>
      </c>
      <c r="DMQ56">
        <f t="shared" ca="1" si="588"/>
        <v>5</v>
      </c>
      <c r="DMR56">
        <f t="shared" ca="1" si="588"/>
        <v>5</v>
      </c>
      <c r="DMS56">
        <f t="shared" ca="1" si="588"/>
        <v>5</v>
      </c>
      <c r="DMT56">
        <f t="shared" ca="1" si="588"/>
        <v>5</v>
      </c>
      <c r="DMU56">
        <f t="shared" ca="1" si="588"/>
        <v>5</v>
      </c>
      <c r="DMV56">
        <f t="shared" ca="1" si="588"/>
        <v>5</v>
      </c>
      <c r="DMW56">
        <f t="shared" ca="1" si="588"/>
        <v>5</v>
      </c>
      <c r="DMX56">
        <f t="shared" ca="1" si="588"/>
        <v>5</v>
      </c>
      <c r="DMY56">
        <f t="shared" ca="1" si="588"/>
        <v>5</v>
      </c>
      <c r="DMZ56">
        <f t="shared" ca="1" si="588"/>
        <v>5</v>
      </c>
      <c r="DNA56">
        <f t="shared" ca="1" si="588"/>
        <v>5</v>
      </c>
      <c r="DNB56">
        <f t="shared" ca="1" si="588"/>
        <v>5</v>
      </c>
      <c r="DNC56">
        <f t="shared" ca="1" si="588"/>
        <v>5</v>
      </c>
      <c r="DND56">
        <f t="shared" ca="1" si="588"/>
        <v>5</v>
      </c>
      <c r="DNE56">
        <f t="shared" ca="1" si="588"/>
        <v>5</v>
      </c>
      <c r="DNF56">
        <f t="shared" ca="1" si="588"/>
        <v>5</v>
      </c>
      <c r="DNG56">
        <f t="shared" ref="DNG56:DOK56" ca="1" si="589">$B56+IF(DNG$7&lt;CSn_high_before_low_ns,1,IF(DNG$7&lt;WR_CSn_offtime_ns,0,1))</f>
        <v>5</v>
      </c>
      <c r="DNH56">
        <f t="shared" ca="1" si="589"/>
        <v>5</v>
      </c>
      <c r="DNI56">
        <f t="shared" ca="1" si="589"/>
        <v>5</v>
      </c>
      <c r="DNJ56">
        <f t="shared" ca="1" si="589"/>
        <v>5</v>
      </c>
      <c r="DNK56">
        <f t="shared" ca="1" si="589"/>
        <v>5</v>
      </c>
      <c r="DNL56">
        <f t="shared" ca="1" si="589"/>
        <v>5</v>
      </c>
      <c r="DNM56">
        <f t="shared" ca="1" si="589"/>
        <v>5</v>
      </c>
      <c r="DNN56">
        <f t="shared" ca="1" si="589"/>
        <v>5</v>
      </c>
      <c r="DNO56">
        <f t="shared" ca="1" si="589"/>
        <v>5</v>
      </c>
      <c r="DNP56">
        <f t="shared" ca="1" si="589"/>
        <v>5</v>
      </c>
      <c r="DNQ56">
        <f t="shared" ca="1" si="589"/>
        <v>5</v>
      </c>
      <c r="DNR56">
        <f t="shared" ca="1" si="589"/>
        <v>5</v>
      </c>
      <c r="DNS56">
        <f t="shared" ca="1" si="589"/>
        <v>5</v>
      </c>
      <c r="DNT56">
        <f t="shared" ca="1" si="589"/>
        <v>5</v>
      </c>
      <c r="DNU56">
        <f t="shared" ca="1" si="589"/>
        <v>5</v>
      </c>
      <c r="DNV56">
        <f t="shared" ca="1" si="589"/>
        <v>5</v>
      </c>
      <c r="DNW56">
        <f t="shared" ca="1" si="589"/>
        <v>5</v>
      </c>
      <c r="DNX56">
        <f t="shared" ca="1" si="589"/>
        <v>5</v>
      </c>
      <c r="DNY56">
        <f t="shared" ca="1" si="589"/>
        <v>5</v>
      </c>
      <c r="DNZ56">
        <f t="shared" ca="1" si="589"/>
        <v>5</v>
      </c>
      <c r="DOA56">
        <f t="shared" ca="1" si="589"/>
        <v>5</v>
      </c>
      <c r="DOB56">
        <f t="shared" ca="1" si="589"/>
        <v>5</v>
      </c>
      <c r="DOC56">
        <f t="shared" ca="1" si="589"/>
        <v>5</v>
      </c>
      <c r="DOD56">
        <f t="shared" ca="1" si="589"/>
        <v>5</v>
      </c>
      <c r="DOE56">
        <f t="shared" ca="1" si="589"/>
        <v>5</v>
      </c>
      <c r="DOF56">
        <f t="shared" ca="1" si="589"/>
        <v>5</v>
      </c>
      <c r="DOG56">
        <f t="shared" ca="1" si="589"/>
        <v>5</v>
      </c>
      <c r="DOH56">
        <f t="shared" ca="1" si="589"/>
        <v>5</v>
      </c>
      <c r="DOI56">
        <f t="shared" ca="1" si="589"/>
        <v>5</v>
      </c>
      <c r="DOJ56">
        <f t="shared" ca="1" si="589"/>
        <v>5</v>
      </c>
      <c r="DOK56">
        <f t="shared" ca="1" si="589"/>
        <v>5</v>
      </c>
    </row>
    <row r="57" spans="1:16384">
      <c r="A57" t="s">
        <v>360</v>
      </c>
      <c r="B57">
        <v>2</v>
      </c>
      <c r="C57">
        <f t="shared" ref="C57:BN57" ca="1" si="590">$B57+IF(C$7&lt;ADVn_off_before_on_ns,1,IF(C$7&lt;ADVn_Wr_off_time_ns,0,1))</f>
        <v>3</v>
      </c>
      <c r="D57">
        <f t="shared" ca="1" si="590"/>
        <v>2</v>
      </c>
      <c r="E57">
        <f t="shared" ca="1" si="590"/>
        <v>2</v>
      </c>
      <c r="F57">
        <f t="shared" ca="1" si="590"/>
        <v>2</v>
      </c>
      <c r="G57">
        <f t="shared" ca="1" si="590"/>
        <v>2</v>
      </c>
      <c r="H57">
        <f t="shared" ca="1" si="590"/>
        <v>2</v>
      </c>
      <c r="I57">
        <f t="shared" ca="1" si="590"/>
        <v>2</v>
      </c>
      <c r="J57">
        <f t="shared" ca="1" si="590"/>
        <v>2</v>
      </c>
      <c r="K57">
        <f t="shared" ca="1" si="590"/>
        <v>2</v>
      </c>
      <c r="L57">
        <f t="shared" ca="1" si="590"/>
        <v>2</v>
      </c>
      <c r="M57">
        <f t="shared" ca="1" si="590"/>
        <v>2</v>
      </c>
      <c r="N57">
        <f t="shared" ca="1" si="590"/>
        <v>2</v>
      </c>
      <c r="O57">
        <f t="shared" ca="1" si="590"/>
        <v>2</v>
      </c>
      <c r="P57">
        <f t="shared" ca="1" si="590"/>
        <v>2</v>
      </c>
      <c r="Q57">
        <f t="shared" ca="1" si="590"/>
        <v>2</v>
      </c>
      <c r="R57">
        <f t="shared" ca="1" si="590"/>
        <v>2</v>
      </c>
      <c r="S57">
        <f t="shared" ca="1" si="590"/>
        <v>2</v>
      </c>
      <c r="T57">
        <f t="shared" ca="1" si="590"/>
        <v>2</v>
      </c>
      <c r="U57">
        <f t="shared" ca="1" si="590"/>
        <v>2</v>
      </c>
      <c r="V57">
        <f t="shared" ca="1" si="590"/>
        <v>2</v>
      </c>
      <c r="W57">
        <f t="shared" ca="1" si="590"/>
        <v>2</v>
      </c>
      <c r="X57">
        <f t="shared" ca="1" si="590"/>
        <v>2</v>
      </c>
      <c r="Y57">
        <f t="shared" ca="1" si="590"/>
        <v>2</v>
      </c>
      <c r="Z57">
        <f t="shared" ca="1" si="590"/>
        <v>2</v>
      </c>
      <c r="AA57">
        <f t="shared" ca="1" si="590"/>
        <v>2</v>
      </c>
      <c r="AB57">
        <f t="shared" ca="1" si="590"/>
        <v>2</v>
      </c>
      <c r="AC57">
        <f t="shared" ca="1" si="590"/>
        <v>2</v>
      </c>
      <c r="AD57">
        <f t="shared" ca="1" si="590"/>
        <v>2</v>
      </c>
      <c r="AE57">
        <f t="shared" ca="1" si="590"/>
        <v>2</v>
      </c>
      <c r="AF57">
        <f t="shared" ca="1" si="590"/>
        <v>2</v>
      </c>
      <c r="AG57">
        <f t="shared" ca="1" si="590"/>
        <v>2</v>
      </c>
      <c r="AH57">
        <f t="shared" ca="1" si="590"/>
        <v>2</v>
      </c>
      <c r="AI57">
        <f t="shared" ca="1" si="590"/>
        <v>2</v>
      </c>
      <c r="AJ57">
        <f t="shared" ca="1" si="590"/>
        <v>2</v>
      </c>
      <c r="AK57">
        <f t="shared" ca="1" si="590"/>
        <v>2</v>
      </c>
      <c r="AL57">
        <f t="shared" ca="1" si="590"/>
        <v>2</v>
      </c>
      <c r="AM57">
        <f t="shared" ca="1" si="590"/>
        <v>2</v>
      </c>
      <c r="AN57">
        <f t="shared" ca="1" si="590"/>
        <v>2</v>
      </c>
      <c r="AO57">
        <f t="shared" ca="1" si="590"/>
        <v>2</v>
      </c>
      <c r="AP57">
        <f t="shared" ca="1" si="590"/>
        <v>2</v>
      </c>
      <c r="AQ57">
        <f t="shared" ca="1" si="590"/>
        <v>2</v>
      </c>
      <c r="AR57">
        <f t="shared" ca="1" si="590"/>
        <v>2</v>
      </c>
      <c r="AS57">
        <f t="shared" ca="1" si="590"/>
        <v>2</v>
      </c>
      <c r="AT57">
        <f t="shared" ca="1" si="590"/>
        <v>2</v>
      </c>
      <c r="AU57">
        <f t="shared" ca="1" si="590"/>
        <v>2</v>
      </c>
      <c r="AV57">
        <f t="shared" ca="1" si="590"/>
        <v>2</v>
      </c>
      <c r="AW57">
        <f t="shared" ca="1" si="590"/>
        <v>2</v>
      </c>
      <c r="AX57">
        <f t="shared" ca="1" si="590"/>
        <v>2</v>
      </c>
      <c r="AY57">
        <f t="shared" ca="1" si="590"/>
        <v>2</v>
      </c>
      <c r="AZ57">
        <f t="shared" ca="1" si="590"/>
        <v>2</v>
      </c>
      <c r="BA57">
        <f t="shared" ca="1" si="590"/>
        <v>2</v>
      </c>
      <c r="BB57">
        <f t="shared" ca="1" si="590"/>
        <v>2</v>
      </c>
      <c r="BC57">
        <f t="shared" ca="1" si="590"/>
        <v>2</v>
      </c>
      <c r="BD57">
        <f t="shared" ca="1" si="590"/>
        <v>2</v>
      </c>
      <c r="BE57">
        <f t="shared" ca="1" si="590"/>
        <v>2</v>
      </c>
      <c r="BF57">
        <f t="shared" ca="1" si="590"/>
        <v>2</v>
      </c>
      <c r="BG57">
        <f t="shared" ca="1" si="590"/>
        <v>2</v>
      </c>
      <c r="BH57">
        <f t="shared" ca="1" si="590"/>
        <v>2</v>
      </c>
      <c r="BI57">
        <f t="shared" ca="1" si="590"/>
        <v>2</v>
      </c>
      <c r="BJ57">
        <f t="shared" ca="1" si="590"/>
        <v>2</v>
      </c>
      <c r="BK57">
        <f t="shared" ca="1" si="590"/>
        <v>2</v>
      </c>
      <c r="BL57">
        <f t="shared" ca="1" si="590"/>
        <v>2</v>
      </c>
      <c r="BM57">
        <f t="shared" ca="1" si="590"/>
        <v>2</v>
      </c>
      <c r="BN57">
        <f t="shared" ca="1" si="590"/>
        <v>2</v>
      </c>
      <c r="BO57">
        <f t="shared" ref="BO57:DZ57" ca="1" si="591">$B57+IF(BO$7&lt;ADVn_off_before_on_ns,1,IF(BO$7&lt;ADVn_Wr_off_time_ns,0,1))</f>
        <v>2</v>
      </c>
      <c r="BP57">
        <f t="shared" ca="1" si="591"/>
        <v>2</v>
      </c>
      <c r="BQ57">
        <f t="shared" ca="1" si="591"/>
        <v>2</v>
      </c>
      <c r="BR57">
        <f t="shared" ca="1" si="591"/>
        <v>2</v>
      </c>
      <c r="BS57">
        <f t="shared" ca="1" si="591"/>
        <v>2</v>
      </c>
      <c r="BT57">
        <f t="shared" ca="1" si="591"/>
        <v>2</v>
      </c>
      <c r="BU57">
        <f t="shared" ca="1" si="591"/>
        <v>2</v>
      </c>
      <c r="BV57">
        <f t="shared" ca="1" si="591"/>
        <v>2</v>
      </c>
      <c r="BW57">
        <f t="shared" ca="1" si="591"/>
        <v>2</v>
      </c>
      <c r="BX57">
        <f t="shared" ca="1" si="591"/>
        <v>2</v>
      </c>
      <c r="BY57">
        <f t="shared" ca="1" si="591"/>
        <v>2</v>
      </c>
      <c r="BZ57">
        <f t="shared" ca="1" si="591"/>
        <v>2</v>
      </c>
      <c r="CA57">
        <f t="shared" ca="1" si="591"/>
        <v>2</v>
      </c>
      <c r="CB57">
        <f t="shared" ca="1" si="591"/>
        <v>2</v>
      </c>
      <c r="CC57">
        <f t="shared" ca="1" si="591"/>
        <v>2</v>
      </c>
      <c r="CD57">
        <f t="shared" ca="1" si="591"/>
        <v>2</v>
      </c>
      <c r="CE57">
        <f t="shared" ca="1" si="591"/>
        <v>2</v>
      </c>
      <c r="CF57">
        <f t="shared" ca="1" si="591"/>
        <v>2</v>
      </c>
      <c r="CG57">
        <f t="shared" ca="1" si="591"/>
        <v>2</v>
      </c>
      <c r="CH57">
        <f t="shared" ca="1" si="591"/>
        <v>2</v>
      </c>
      <c r="CI57">
        <f t="shared" ca="1" si="591"/>
        <v>2</v>
      </c>
      <c r="CJ57">
        <f t="shared" ca="1" si="591"/>
        <v>2</v>
      </c>
      <c r="CK57">
        <f t="shared" ca="1" si="591"/>
        <v>2</v>
      </c>
      <c r="CL57">
        <f t="shared" ca="1" si="591"/>
        <v>2</v>
      </c>
      <c r="CM57">
        <f t="shared" ca="1" si="591"/>
        <v>2</v>
      </c>
      <c r="CN57">
        <f t="shared" ca="1" si="591"/>
        <v>2</v>
      </c>
      <c r="CO57">
        <f t="shared" ca="1" si="591"/>
        <v>2</v>
      </c>
      <c r="CP57">
        <f t="shared" ca="1" si="591"/>
        <v>2</v>
      </c>
      <c r="CQ57">
        <f t="shared" ca="1" si="591"/>
        <v>2</v>
      </c>
      <c r="CR57">
        <f t="shared" ca="1" si="591"/>
        <v>2</v>
      </c>
      <c r="CS57">
        <f t="shared" ca="1" si="591"/>
        <v>2</v>
      </c>
      <c r="CT57">
        <f t="shared" ca="1" si="591"/>
        <v>2</v>
      </c>
      <c r="CU57">
        <f t="shared" ca="1" si="591"/>
        <v>2</v>
      </c>
      <c r="CV57">
        <f t="shared" ca="1" si="591"/>
        <v>2</v>
      </c>
      <c r="CW57">
        <f t="shared" ca="1" si="591"/>
        <v>2</v>
      </c>
      <c r="CX57">
        <f t="shared" ca="1" si="591"/>
        <v>2</v>
      </c>
      <c r="CY57">
        <f t="shared" ca="1" si="591"/>
        <v>2</v>
      </c>
      <c r="CZ57">
        <f t="shared" ca="1" si="591"/>
        <v>2</v>
      </c>
      <c r="DA57">
        <f t="shared" ca="1" si="591"/>
        <v>2</v>
      </c>
      <c r="DB57">
        <f t="shared" ca="1" si="591"/>
        <v>2</v>
      </c>
      <c r="DC57">
        <f t="shared" ca="1" si="591"/>
        <v>2</v>
      </c>
      <c r="DD57">
        <f t="shared" ca="1" si="591"/>
        <v>2</v>
      </c>
      <c r="DE57">
        <f t="shared" ca="1" si="591"/>
        <v>2</v>
      </c>
      <c r="DF57">
        <f t="shared" ca="1" si="591"/>
        <v>2</v>
      </c>
      <c r="DG57">
        <f t="shared" ca="1" si="591"/>
        <v>2</v>
      </c>
      <c r="DH57">
        <f t="shared" ca="1" si="591"/>
        <v>2</v>
      </c>
      <c r="DI57">
        <f t="shared" ca="1" si="591"/>
        <v>2</v>
      </c>
      <c r="DJ57">
        <f t="shared" ca="1" si="591"/>
        <v>2</v>
      </c>
      <c r="DK57">
        <f t="shared" ca="1" si="591"/>
        <v>2</v>
      </c>
      <c r="DL57">
        <f t="shared" ca="1" si="591"/>
        <v>2</v>
      </c>
      <c r="DM57">
        <f t="shared" ca="1" si="591"/>
        <v>2</v>
      </c>
      <c r="DN57">
        <f t="shared" ca="1" si="591"/>
        <v>2</v>
      </c>
      <c r="DO57">
        <f t="shared" ca="1" si="591"/>
        <v>2</v>
      </c>
      <c r="DP57">
        <f t="shared" ca="1" si="591"/>
        <v>2</v>
      </c>
      <c r="DQ57">
        <f t="shared" ca="1" si="591"/>
        <v>2</v>
      </c>
      <c r="DR57">
        <f t="shared" ca="1" si="591"/>
        <v>2</v>
      </c>
      <c r="DS57">
        <f t="shared" ca="1" si="591"/>
        <v>2</v>
      </c>
      <c r="DT57">
        <f t="shared" ca="1" si="591"/>
        <v>2</v>
      </c>
      <c r="DU57">
        <f t="shared" ca="1" si="591"/>
        <v>2</v>
      </c>
      <c r="DV57">
        <f t="shared" ca="1" si="591"/>
        <v>2</v>
      </c>
      <c r="DW57">
        <f t="shared" ca="1" si="591"/>
        <v>2</v>
      </c>
      <c r="DX57">
        <f t="shared" ca="1" si="591"/>
        <v>2</v>
      </c>
      <c r="DY57">
        <f t="shared" ca="1" si="591"/>
        <v>2</v>
      </c>
      <c r="DZ57">
        <f t="shared" ca="1" si="591"/>
        <v>2</v>
      </c>
      <c r="EA57">
        <f t="shared" ref="EA57:GL57" ca="1" si="592">$B57+IF(EA$7&lt;ADVn_off_before_on_ns,1,IF(EA$7&lt;ADVn_Wr_off_time_ns,0,1))</f>
        <v>2</v>
      </c>
      <c r="EB57">
        <f t="shared" ca="1" si="592"/>
        <v>2</v>
      </c>
      <c r="EC57">
        <f t="shared" ca="1" si="592"/>
        <v>2</v>
      </c>
      <c r="ED57">
        <f t="shared" ca="1" si="592"/>
        <v>2</v>
      </c>
      <c r="EE57">
        <f t="shared" ca="1" si="592"/>
        <v>2</v>
      </c>
      <c r="EF57">
        <f t="shared" ca="1" si="592"/>
        <v>2</v>
      </c>
      <c r="EG57">
        <f t="shared" ca="1" si="592"/>
        <v>2</v>
      </c>
      <c r="EH57">
        <f t="shared" ca="1" si="592"/>
        <v>2</v>
      </c>
      <c r="EI57">
        <f t="shared" ca="1" si="592"/>
        <v>2</v>
      </c>
      <c r="EJ57">
        <f t="shared" ca="1" si="592"/>
        <v>2</v>
      </c>
      <c r="EK57">
        <f t="shared" ca="1" si="592"/>
        <v>2</v>
      </c>
      <c r="EL57">
        <f t="shared" ca="1" si="592"/>
        <v>2</v>
      </c>
      <c r="EM57">
        <f t="shared" ca="1" si="592"/>
        <v>2</v>
      </c>
      <c r="EN57">
        <f t="shared" ca="1" si="592"/>
        <v>2</v>
      </c>
      <c r="EO57">
        <f t="shared" ca="1" si="592"/>
        <v>2</v>
      </c>
      <c r="EP57">
        <f t="shared" ca="1" si="592"/>
        <v>2</v>
      </c>
      <c r="EQ57">
        <f t="shared" ca="1" si="592"/>
        <v>2</v>
      </c>
      <c r="ER57">
        <f t="shared" ca="1" si="592"/>
        <v>2</v>
      </c>
      <c r="ES57">
        <f t="shared" ca="1" si="592"/>
        <v>2</v>
      </c>
      <c r="ET57">
        <f t="shared" ca="1" si="592"/>
        <v>2</v>
      </c>
      <c r="EU57">
        <f t="shared" ca="1" si="592"/>
        <v>2</v>
      </c>
      <c r="EV57">
        <f t="shared" ca="1" si="592"/>
        <v>2</v>
      </c>
      <c r="EW57">
        <f t="shared" ca="1" si="592"/>
        <v>2</v>
      </c>
      <c r="EX57">
        <f t="shared" ca="1" si="592"/>
        <v>2</v>
      </c>
      <c r="EY57">
        <f t="shared" ca="1" si="592"/>
        <v>2</v>
      </c>
      <c r="EZ57">
        <f t="shared" ca="1" si="592"/>
        <v>2</v>
      </c>
      <c r="FA57">
        <f t="shared" ca="1" si="592"/>
        <v>2</v>
      </c>
      <c r="FB57">
        <f t="shared" ca="1" si="592"/>
        <v>2</v>
      </c>
      <c r="FC57">
        <f t="shared" ca="1" si="592"/>
        <v>2</v>
      </c>
      <c r="FD57">
        <f t="shared" ca="1" si="592"/>
        <v>2</v>
      </c>
      <c r="FE57">
        <f t="shared" ca="1" si="592"/>
        <v>2</v>
      </c>
      <c r="FF57">
        <f t="shared" ca="1" si="592"/>
        <v>2</v>
      </c>
      <c r="FG57">
        <f t="shared" ca="1" si="592"/>
        <v>2</v>
      </c>
      <c r="FH57">
        <f t="shared" ca="1" si="592"/>
        <v>2</v>
      </c>
      <c r="FI57">
        <f t="shared" ca="1" si="592"/>
        <v>2</v>
      </c>
      <c r="FJ57">
        <f t="shared" ca="1" si="592"/>
        <v>2</v>
      </c>
      <c r="FK57">
        <f t="shared" ca="1" si="592"/>
        <v>2</v>
      </c>
      <c r="FL57">
        <f t="shared" ca="1" si="592"/>
        <v>2</v>
      </c>
      <c r="FM57">
        <f t="shared" ca="1" si="592"/>
        <v>2</v>
      </c>
      <c r="FN57">
        <f t="shared" ca="1" si="592"/>
        <v>2</v>
      </c>
      <c r="FO57">
        <f t="shared" ca="1" si="592"/>
        <v>2</v>
      </c>
      <c r="FP57">
        <f t="shared" ca="1" si="592"/>
        <v>2</v>
      </c>
      <c r="FQ57">
        <f t="shared" ca="1" si="592"/>
        <v>2</v>
      </c>
      <c r="FR57">
        <f t="shared" ca="1" si="592"/>
        <v>2</v>
      </c>
      <c r="FS57">
        <f t="shared" ca="1" si="592"/>
        <v>2</v>
      </c>
      <c r="FT57">
        <f t="shared" ca="1" si="592"/>
        <v>2</v>
      </c>
      <c r="FU57">
        <f t="shared" ca="1" si="592"/>
        <v>2</v>
      </c>
      <c r="FV57">
        <f t="shared" ca="1" si="592"/>
        <v>2</v>
      </c>
      <c r="FW57">
        <f t="shared" ca="1" si="592"/>
        <v>2</v>
      </c>
      <c r="FX57">
        <f t="shared" ca="1" si="592"/>
        <v>2</v>
      </c>
      <c r="FY57">
        <f t="shared" ca="1" si="592"/>
        <v>2</v>
      </c>
      <c r="FZ57">
        <f t="shared" ca="1" si="592"/>
        <v>2</v>
      </c>
      <c r="GA57">
        <f t="shared" ca="1" si="592"/>
        <v>2</v>
      </c>
      <c r="GB57">
        <f t="shared" ca="1" si="592"/>
        <v>2</v>
      </c>
      <c r="GC57">
        <f t="shared" ca="1" si="592"/>
        <v>2</v>
      </c>
      <c r="GD57">
        <f t="shared" ca="1" si="592"/>
        <v>2</v>
      </c>
      <c r="GE57">
        <f t="shared" ca="1" si="592"/>
        <v>2</v>
      </c>
      <c r="GF57">
        <f t="shared" ca="1" si="592"/>
        <v>2</v>
      </c>
      <c r="GG57">
        <f t="shared" ca="1" si="592"/>
        <v>2</v>
      </c>
      <c r="GH57">
        <f t="shared" ca="1" si="592"/>
        <v>2</v>
      </c>
      <c r="GI57">
        <f t="shared" ca="1" si="592"/>
        <v>2</v>
      </c>
      <c r="GJ57">
        <f t="shared" ca="1" si="592"/>
        <v>2</v>
      </c>
      <c r="GK57">
        <f t="shared" ca="1" si="592"/>
        <v>2</v>
      </c>
      <c r="GL57">
        <f t="shared" ca="1" si="592"/>
        <v>2</v>
      </c>
      <c r="GM57">
        <f t="shared" ref="GM57:IX57" ca="1" si="593">$B57+IF(GM$7&lt;ADVn_off_before_on_ns,1,IF(GM$7&lt;ADVn_Wr_off_time_ns,0,1))</f>
        <v>2</v>
      </c>
      <c r="GN57">
        <f t="shared" ca="1" si="593"/>
        <v>2</v>
      </c>
      <c r="GO57">
        <f t="shared" ca="1" si="593"/>
        <v>2</v>
      </c>
      <c r="GP57">
        <f t="shared" ca="1" si="593"/>
        <v>2</v>
      </c>
      <c r="GQ57">
        <f t="shared" ca="1" si="593"/>
        <v>2</v>
      </c>
      <c r="GR57">
        <f t="shared" ca="1" si="593"/>
        <v>2</v>
      </c>
      <c r="GS57">
        <f t="shared" ca="1" si="593"/>
        <v>2</v>
      </c>
      <c r="GT57">
        <f t="shared" ca="1" si="593"/>
        <v>2</v>
      </c>
      <c r="GU57">
        <f t="shared" ca="1" si="593"/>
        <v>2</v>
      </c>
      <c r="GV57">
        <f t="shared" ca="1" si="593"/>
        <v>2</v>
      </c>
      <c r="GW57">
        <f t="shared" ca="1" si="593"/>
        <v>2</v>
      </c>
      <c r="GX57">
        <f t="shared" ca="1" si="593"/>
        <v>2</v>
      </c>
      <c r="GY57">
        <f t="shared" ca="1" si="593"/>
        <v>2</v>
      </c>
      <c r="GZ57">
        <f t="shared" ca="1" si="593"/>
        <v>2</v>
      </c>
      <c r="HA57">
        <f t="shared" ca="1" si="593"/>
        <v>2</v>
      </c>
      <c r="HB57">
        <f t="shared" ca="1" si="593"/>
        <v>2</v>
      </c>
      <c r="HC57">
        <f t="shared" ca="1" si="593"/>
        <v>2</v>
      </c>
      <c r="HD57">
        <f t="shared" ca="1" si="593"/>
        <v>2</v>
      </c>
      <c r="HE57">
        <f t="shared" ca="1" si="593"/>
        <v>2</v>
      </c>
      <c r="HF57">
        <f t="shared" ca="1" si="593"/>
        <v>2</v>
      </c>
      <c r="HG57">
        <f t="shared" ca="1" si="593"/>
        <v>2</v>
      </c>
      <c r="HH57">
        <f t="shared" ca="1" si="593"/>
        <v>2</v>
      </c>
      <c r="HI57">
        <f t="shared" ca="1" si="593"/>
        <v>2</v>
      </c>
      <c r="HJ57">
        <f t="shared" ca="1" si="593"/>
        <v>2</v>
      </c>
      <c r="HK57">
        <f t="shared" ca="1" si="593"/>
        <v>2</v>
      </c>
      <c r="HL57">
        <f t="shared" ca="1" si="593"/>
        <v>2</v>
      </c>
      <c r="HM57">
        <f t="shared" ca="1" si="593"/>
        <v>2</v>
      </c>
      <c r="HN57">
        <f t="shared" ca="1" si="593"/>
        <v>2</v>
      </c>
      <c r="HO57">
        <f t="shared" ca="1" si="593"/>
        <v>2</v>
      </c>
      <c r="HP57">
        <f t="shared" ca="1" si="593"/>
        <v>2</v>
      </c>
      <c r="HQ57">
        <f t="shared" ca="1" si="593"/>
        <v>2</v>
      </c>
      <c r="HR57">
        <f t="shared" ca="1" si="593"/>
        <v>2</v>
      </c>
      <c r="HS57">
        <f t="shared" ca="1" si="593"/>
        <v>2</v>
      </c>
      <c r="HT57">
        <f t="shared" ca="1" si="593"/>
        <v>2</v>
      </c>
      <c r="HU57">
        <f t="shared" ca="1" si="593"/>
        <v>2</v>
      </c>
      <c r="HV57">
        <f t="shared" ca="1" si="593"/>
        <v>2</v>
      </c>
      <c r="HW57">
        <f t="shared" ca="1" si="593"/>
        <v>2</v>
      </c>
      <c r="HX57">
        <f t="shared" ca="1" si="593"/>
        <v>2</v>
      </c>
      <c r="HY57">
        <f t="shared" ca="1" si="593"/>
        <v>2</v>
      </c>
      <c r="HZ57">
        <f t="shared" ca="1" si="593"/>
        <v>2</v>
      </c>
      <c r="IA57">
        <f t="shared" ca="1" si="593"/>
        <v>2</v>
      </c>
      <c r="IB57">
        <f t="shared" ca="1" si="593"/>
        <v>2</v>
      </c>
      <c r="IC57">
        <f t="shared" ca="1" si="593"/>
        <v>2</v>
      </c>
      <c r="ID57">
        <f t="shared" ca="1" si="593"/>
        <v>2</v>
      </c>
      <c r="IE57">
        <f t="shared" ca="1" si="593"/>
        <v>2</v>
      </c>
      <c r="IF57">
        <f t="shared" ca="1" si="593"/>
        <v>2</v>
      </c>
      <c r="IG57">
        <f t="shared" ca="1" si="593"/>
        <v>2</v>
      </c>
      <c r="IH57">
        <f t="shared" ca="1" si="593"/>
        <v>2</v>
      </c>
      <c r="II57">
        <f t="shared" ca="1" si="593"/>
        <v>2</v>
      </c>
      <c r="IJ57">
        <f t="shared" ca="1" si="593"/>
        <v>2</v>
      </c>
      <c r="IK57">
        <f t="shared" ca="1" si="593"/>
        <v>2</v>
      </c>
      <c r="IL57">
        <f t="shared" ca="1" si="593"/>
        <v>2</v>
      </c>
      <c r="IM57">
        <f t="shared" ca="1" si="593"/>
        <v>2</v>
      </c>
      <c r="IN57">
        <f t="shared" ca="1" si="593"/>
        <v>2</v>
      </c>
      <c r="IO57">
        <f t="shared" ca="1" si="593"/>
        <v>2</v>
      </c>
      <c r="IP57">
        <f t="shared" ca="1" si="593"/>
        <v>2</v>
      </c>
      <c r="IQ57">
        <f t="shared" ca="1" si="593"/>
        <v>2</v>
      </c>
      <c r="IR57">
        <f t="shared" ca="1" si="593"/>
        <v>2</v>
      </c>
      <c r="IS57">
        <f t="shared" ca="1" si="593"/>
        <v>2</v>
      </c>
      <c r="IT57">
        <f t="shared" ca="1" si="593"/>
        <v>2</v>
      </c>
      <c r="IU57">
        <f t="shared" ca="1" si="593"/>
        <v>2</v>
      </c>
      <c r="IV57">
        <f t="shared" ca="1" si="593"/>
        <v>2</v>
      </c>
      <c r="IW57">
        <f t="shared" ca="1" si="593"/>
        <v>2</v>
      </c>
      <c r="IX57">
        <f t="shared" ca="1" si="593"/>
        <v>2</v>
      </c>
      <c r="IY57">
        <f t="shared" ref="IY57:LJ57" ca="1" si="594">$B57+IF(IY$7&lt;ADVn_off_before_on_ns,1,IF(IY$7&lt;ADVn_Wr_off_time_ns,0,1))</f>
        <v>2</v>
      </c>
      <c r="IZ57">
        <f t="shared" ca="1" si="594"/>
        <v>2</v>
      </c>
      <c r="JA57">
        <f t="shared" ca="1" si="594"/>
        <v>2</v>
      </c>
      <c r="JB57">
        <f t="shared" ca="1" si="594"/>
        <v>2</v>
      </c>
      <c r="JC57">
        <f t="shared" ca="1" si="594"/>
        <v>2</v>
      </c>
      <c r="JD57">
        <f t="shared" ca="1" si="594"/>
        <v>2</v>
      </c>
      <c r="JE57">
        <f t="shared" ca="1" si="594"/>
        <v>2</v>
      </c>
      <c r="JF57">
        <f t="shared" ca="1" si="594"/>
        <v>2</v>
      </c>
      <c r="JG57">
        <f t="shared" ca="1" si="594"/>
        <v>2</v>
      </c>
      <c r="JH57">
        <f t="shared" ca="1" si="594"/>
        <v>2</v>
      </c>
      <c r="JI57">
        <f t="shared" ca="1" si="594"/>
        <v>2</v>
      </c>
      <c r="JJ57">
        <f t="shared" ca="1" si="594"/>
        <v>2</v>
      </c>
      <c r="JK57">
        <f t="shared" ca="1" si="594"/>
        <v>2</v>
      </c>
      <c r="JL57">
        <f t="shared" ca="1" si="594"/>
        <v>2</v>
      </c>
      <c r="JM57">
        <f t="shared" ca="1" si="594"/>
        <v>2</v>
      </c>
      <c r="JN57">
        <f t="shared" ca="1" si="594"/>
        <v>2</v>
      </c>
      <c r="JO57">
        <f t="shared" ca="1" si="594"/>
        <v>2</v>
      </c>
      <c r="JP57">
        <f t="shared" ca="1" si="594"/>
        <v>2</v>
      </c>
      <c r="JQ57">
        <f t="shared" ca="1" si="594"/>
        <v>2</v>
      </c>
      <c r="JR57">
        <f t="shared" ca="1" si="594"/>
        <v>2</v>
      </c>
      <c r="JS57">
        <f t="shared" ca="1" si="594"/>
        <v>2</v>
      </c>
      <c r="JT57">
        <f t="shared" ca="1" si="594"/>
        <v>2</v>
      </c>
      <c r="JU57">
        <f t="shared" ca="1" si="594"/>
        <v>2</v>
      </c>
      <c r="JV57">
        <f t="shared" ca="1" si="594"/>
        <v>2</v>
      </c>
      <c r="JW57">
        <f t="shared" ca="1" si="594"/>
        <v>2</v>
      </c>
      <c r="JX57">
        <f t="shared" ca="1" si="594"/>
        <v>2</v>
      </c>
      <c r="JY57">
        <f t="shared" ca="1" si="594"/>
        <v>2</v>
      </c>
      <c r="JZ57">
        <f t="shared" ca="1" si="594"/>
        <v>2</v>
      </c>
      <c r="KA57">
        <f t="shared" ca="1" si="594"/>
        <v>2</v>
      </c>
      <c r="KB57">
        <f t="shared" ca="1" si="594"/>
        <v>2</v>
      </c>
      <c r="KC57">
        <f t="shared" ca="1" si="594"/>
        <v>2</v>
      </c>
      <c r="KD57">
        <f t="shared" ca="1" si="594"/>
        <v>2</v>
      </c>
      <c r="KE57">
        <f t="shared" ca="1" si="594"/>
        <v>2</v>
      </c>
      <c r="KF57">
        <f t="shared" ca="1" si="594"/>
        <v>2</v>
      </c>
      <c r="KG57">
        <f t="shared" ca="1" si="594"/>
        <v>2</v>
      </c>
      <c r="KH57">
        <f t="shared" ca="1" si="594"/>
        <v>2</v>
      </c>
      <c r="KI57">
        <f t="shared" ca="1" si="594"/>
        <v>2</v>
      </c>
      <c r="KJ57">
        <f t="shared" ca="1" si="594"/>
        <v>2</v>
      </c>
      <c r="KK57">
        <f t="shared" ca="1" si="594"/>
        <v>2</v>
      </c>
      <c r="KL57">
        <f t="shared" ca="1" si="594"/>
        <v>2</v>
      </c>
      <c r="KM57">
        <f t="shared" ca="1" si="594"/>
        <v>2</v>
      </c>
      <c r="KN57">
        <f t="shared" ca="1" si="594"/>
        <v>2</v>
      </c>
      <c r="KO57">
        <f t="shared" ca="1" si="594"/>
        <v>2</v>
      </c>
      <c r="KP57">
        <f t="shared" ca="1" si="594"/>
        <v>2</v>
      </c>
      <c r="KQ57">
        <f t="shared" ca="1" si="594"/>
        <v>2</v>
      </c>
      <c r="KR57">
        <f t="shared" ca="1" si="594"/>
        <v>2</v>
      </c>
      <c r="KS57">
        <f t="shared" ca="1" si="594"/>
        <v>3</v>
      </c>
      <c r="KT57">
        <f t="shared" ca="1" si="594"/>
        <v>3</v>
      </c>
      <c r="KU57">
        <f t="shared" ca="1" si="594"/>
        <v>3</v>
      </c>
      <c r="KV57">
        <f t="shared" ca="1" si="594"/>
        <v>3</v>
      </c>
      <c r="KW57">
        <f t="shared" ca="1" si="594"/>
        <v>3</v>
      </c>
      <c r="KX57">
        <f t="shared" ca="1" si="594"/>
        <v>3</v>
      </c>
      <c r="KY57">
        <f t="shared" ca="1" si="594"/>
        <v>3</v>
      </c>
      <c r="KZ57">
        <f t="shared" ca="1" si="594"/>
        <v>3</v>
      </c>
      <c r="LA57">
        <f t="shared" ca="1" si="594"/>
        <v>3</v>
      </c>
      <c r="LB57">
        <f t="shared" ca="1" si="594"/>
        <v>3</v>
      </c>
      <c r="LC57">
        <f t="shared" ca="1" si="594"/>
        <v>3</v>
      </c>
      <c r="LD57">
        <f t="shared" ca="1" si="594"/>
        <v>3</v>
      </c>
      <c r="LE57">
        <f t="shared" ca="1" si="594"/>
        <v>3</v>
      </c>
      <c r="LF57">
        <f t="shared" ca="1" si="594"/>
        <v>3</v>
      </c>
      <c r="LG57">
        <f t="shared" ca="1" si="594"/>
        <v>3</v>
      </c>
      <c r="LH57">
        <f t="shared" ca="1" si="594"/>
        <v>3</v>
      </c>
      <c r="LI57">
        <f t="shared" ca="1" si="594"/>
        <v>3</v>
      </c>
      <c r="LJ57">
        <f t="shared" ca="1" si="594"/>
        <v>3</v>
      </c>
      <c r="LK57">
        <f t="shared" ref="LK57:NV57" ca="1" si="595">$B57+IF(LK$7&lt;ADVn_off_before_on_ns,1,IF(LK$7&lt;ADVn_Wr_off_time_ns,0,1))</f>
        <v>3</v>
      </c>
      <c r="LL57">
        <f t="shared" ca="1" si="595"/>
        <v>3</v>
      </c>
      <c r="LM57">
        <f t="shared" ca="1" si="595"/>
        <v>3</v>
      </c>
      <c r="LN57">
        <f t="shared" ca="1" si="595"/>
        <v>3</v>
      </c>
      <c r="LO57">
        <f t="shared" ca="1" si="595"/>
        <v>3</v>
      </c>
      <c r="LP57">
        <f t="shared" ca="1" si="595"/>
        <v>3</v>
      </c>
      <c r="LQ57">
        <f t="shared" ca="1" si="595"/>
        <v>3</v>
      </c>
      <c r="LR57">
        <f t="shared" ca="1" si="595"/>
        <v>3</v>
      </c>
      <c r="LS57">
        <f t="shared" ca="1" si="595"/>
        <v>3</v>
      </c>
      <c r="LT57">
        <f t="shared" ca="1" si="595"/>
        <v>3</v>
      </c>
      <c r="LU57">
        <f t="shared" ca="1" si="595"/>
        <v>3</v>
      </c>
      <c r="LV57">
        <f t="shared" ca="1" si="595"/>
        <v>3</v>
      </c>
      <c r="LW57">
        <f t="shared" ca="1" si="595"/>
        <v>3</v>
      </c>
      <c r="LX57">
        <f t="shared" ca="1" si="595"/>
        <v>3</v>
      </c>
      <c r="LY57">
        <f t="shared" ca="1" si="595"/>
        <v>3</v>
      </c>
      <c r="LZ57">
        <f t="shared" ca="1" si="595"/>
        <v>3</v>
      </c>
      <c r="MA57">
        <f t="shared" ca="1" si="595"/>
        <v>3</v>
      </c>
      <c r="MB57">
        <f t="shared" ca="1" si="595"/>
        <v>3</v>
      </c>
      <c r="MC57">
        <f t="shared" ca="1" si="595"/>
        <v>3</v>
      </c>
      <c r="MD57">
        <f t="shared" ca="1" si="595"/>
        <v>3</v>
      </c>
      <c r="ME57">
        <f t="shared" ca="1" si="595"/>
        <v>3</v>
      </c>
      <c r="MF57">
        <f t="shared" ca="1" si="595"/>
        <v>3</v>
      </c>
      <c r="MG57">
        <f t="shared" ca="1" si="595"/>
        <v>3</v>
      </c>
      <c r="MH57">
        <f t="shared" ca="1" si="595"/>
        <v>3</v>
      </c>
      <c r="MI57">
        <f t="shared" ca="1" si="595"/>
        <v>3</v>
      </c>
      <c r="MJ57">
        <f t="shared" ca="1" si="595"/>
        <v>3</v>
      </c>
      <c r="MK57">
        <f t="shared" ca="1" si="595"/>
        <v>3</v>
      </c>
      <c r="ML57">
        <f t="shared" ca="1" si="595"/>
        <v>3</v>
      </c>
      <c r="MM57">
        <f t="shared" ca="1" si="595"/>
        <v>3</v>
      </c>
      <c r="MN57">
        <f t="shared" ca="1" si="595"/>
        <v>3</v>
      </c>
      <c r="MO57">
        <f t="shared" ca="1" si="595"/>
        <v>3</v>
      </c>
      <c r="MP57">
        <f t="shared" ca="1" si="595"/>
        <v>3</v>
      </c>
      <c r="MQ57">
        <f t="shared" ca="1" si="595"/>
        <v>3</v>
      </c>
      <c r="MR57">
        <f t="shared" ca="1" si="595"/>
        <v>3</v>
      </c>
      <c r="MS57">
        <f t="shared" ca="1" si="595"/>
        <v>3</v>
      </c>
      <c r="MT57">
        <f t="shared" ca="1" si="595"/>
        <v>3</v>
      </c>
      <c r="MU57">
        <f t="shared" ca="1" si="595"/>
        <v>3</v>
      </c>
      <c r="MV57">
        <f t="shared" ca="1" si="595"/>
        <v>3</v>
      </c>
      <c r="MW57">
        <f t="shared" ca="1" si="595"/>
        <v>3</v>
      </c>
      <c r="MX57">
        <f t="shared" ca="1" si="595"/>
        <v>3</v>
      </c>
      <c r="MY57">
        <f t="shared" ca="1" si="595"/>
        <v>3</v>
      </c>
      <c r="MZ57">
        <f t="shared" ca="1" si="595"/>
        <v>3</v>
      </c>
      <c r="NA57">
        <f t="shared" ca="1" si="595"/>
        <v>3</v>
      </c>
      <c r="NB57">
        <f t="shared" ca="1" si="595"/>
        <v>3</v>
      </c>
      <c r="NC57">
        <f t="shared" ca="1" si="595"/>
        <v>3</v>
      </c>
      <c r="ND57">
        <f t="shared" ca="1" si="595"/>
        <v>3</v>
      </c>
      <c r="NE57">
        <f t="shared" ca="1" si="595"/>
        <v>3</v>
      </c>
      <c r="NF57">
        <f t="shared" ca="1" si="595"/>
        <v>3</v>
      </c>
      <c r="NG57">
        <f t="shared" ca="1" si="595"/>
        <v>3</v>
      </c>
      <c r="NH57">
        <f t="shared" ca="1" si="595"/>
        <v>3</v>
      </c>
      <c r="NI57">
        <f t="shared" ca="1" si="595"/>
        <v>3</v>
      </c>
      <c r="NJ57">
        <f t="shared" ca="1" si="595"/>
        <v>3</v>
      </c>
      <c r="NK57">
        <f t="shared" ca="1" si="595"/>
        <v>3</v>
      </c>
      <c r="NL57">
        <f t="shared" ca="1" si="595"/>
        <v>3</v>
      </c>
      <c r="NM57">
        <f t="shared" ca="1" si="595"/>
        <v>3</v>
      </c>
      <c r="NN57">
        <f t="shared" ca="1" si="595"/>
        <v>3</v>
      </c>
      <c r="NO57">
        <f t="shared" ca="1" si="595"/>
        <v>3</v>
      </c>
      <c r="NP57">
        <f t="shared" ca="1" si="595"/>
        <v>3</v>
      </c>
      <c r="NQ57">
        <f t="shared" ca="1" si="595"/>
        <v>3</v>
      </c>
      <c r="NR57">
        <f t="shared" ca="1" si="595"/>
        <v>3</v>
      </c>
      <c r="NS57">
        <f t="shared" ca="1" si="595"/>
        <v>3</v>
      </c>
      <c r="NT57">
        <f t="shared" ca="1" si="595"/>
        <v>3</v>
      </c>
      <c r="NU57">
        <f t="shared" ca="1" si="595"/>
        <v>3</v>
      </c>
      <c r="NV57">
        <f t="shared" ca="1" si="595"/>
        <v>3</v>
      </c>
      <c r="NW57">
        <f t="shared" ref="NW57:QH57" ca="1" si="596">$B57+IF(NW$7&lt;ADVn_off_before_on_ns,1,IF(NW$7&lt;ADVn_Wr_off_time_ns,0,1))</f>
        <v>3</v>
      </c>
      <c r="NX57">
        <f t="shared" ca="1" si="596"/>
        <v>3</v>
      </c>
      <c r="NY57">
        <f t="shared" ca="1" si="596"/>
        <v>3</v>
      </c>
      <c r="NZ57">
        <f t="shared" ca="1" si="596"/>
        <v>3</v>
      </c>
      <c r="OA57">
        <f t="shared" ca="1" si="596"/>
        <v>3</v>
      </c>
      <c r="OB57">
        <f t="shared" ca="1" si="596"/>
        <v>3</v>
      </c>
      <c r="OC57">
        <f t="shared" ca="1" si="596"/>
        <v>3</v>
      </c>
      <c r="OD57">
        <f t="shared" ca="1" si="596"/>
        <v>3</v>
      </c>
      <c r="OE57">
        <f t="shared" ca="1" si="596"/>
        <v>3</v>
      </c>
      <c r="OF57">
        <f t="shared" ca="1" si="596"/>
        <v>3</v>
      </c>
      <c r="OG57">
        <f t="shared" ca="1" si="596"/>
        <v>3</v>
      </c>
      <c r="OH57">
        <f t="shared" ca="1" si="596"/>
        <v>3</v>
      </c>
      <c r="OI57">
        <f t="shared" ca="1" si="596"/>
        <v>3</v>
      </c>
      <c r="OJ57">
        <f t="shared" ca="1" si="596"/>
        <v>3</v>
      </c>
      <c r="OK57">
        <f t="shared" ca="1" si="596"/>
        <v>3</v>
      </c>
      <c r="OL57">
        <f t="shared" ca="1" si="596"/>
        <v>3</v>
      </c>
      <c r="OM57">
        <f t="shared" ca="1" si="596"/>
        <v>3</v>
      </c>
      <c r="ON57">
        <f t="shared" ca="1" si="596"/>
        <v>3</v>
      </c>
      <c r="OO57">
        <f t="shared" ca="1" si="596"/>
        <v>3</v>
      </c>
      <c r="OP57">
        <f t="shared" ca="1" si="596"/>
        <v>3</v>
      </c>
      <c r="OQ57">
        <f t="shared" ca="1" si="596"/>
        <v>3</v>
      </c>
      <c r="OR57">
        <f t="shared" ca="1" si="596"/>
        <v>3</v>
      </c>
      <c r="OS57">
        <f t="shared" ca="1" si="596"/>
        <v>3</v>
      </c>
      <c r="OT57">
        <f t="shared" ca="1" si="596"/>
        <v>3</v>
      </c>
      <c r="OU57">
        <f t="shared" ca="1" si="596"/>
        <v>3</v>
      </c>
      <c r="OV57">
        <f t="shared" ca="1" si="596"/>
        <v>3</v>
      </c>
      <c r="OW57">
        <f t="shared" ca="1" si="596"/>
        <v>3</v>
      </c>
      <c r="OX57">
        <f t="shared" ca="1" si="596"/>
        <v>3</v>
      </c>
      <c r="OY57">
        <f t="shared" ca="1" si="596"/>
        <v>3</v>
      </c>
      <c r="OZ57">
        <f t="shared" ca="1" si="596"/>
        <v>3</v>
      </c>
      <c r="PA57">
        <f t="shared" ca="1" si="596"/>
        <v>3</v>
      </c>
      <c r="PB57">
        <f t="shared" ca="1" si="596"/>
        <v>3</v>
      </c>
      <c r="PC57">
        <f t="shared" ca="1" si="596"/>
        <v>3</v>
      </c>
      <c r="PD57">
        <f t="shared" ca="1" si="596"/>
        <v>3</v>
      </c>
      <c r="PE57">
        <f t="shared" ca="1" si="596"/>
        <v>3</v>
      </c>
      <c r="PF57">
        <f t="shared" ca="1" si="596"/>
        <v>3</v>
      </c>
      <c r="PG57">
        <f t="shared" ca="1" si="596"/>
        <v>3</v>
      </c>
      <c r="PH57">
        <f t="shared" ca="1" si="596"/>
        <v>3</v>
      </c>
      <c r="PI57">
        <f t="shared" ca="1" si="596"/>
        <v>3</v>
      </c>
      <c r="PJ57">
        <f t="shared" ca="1" si="596"/>
        <v>3</v>
      </c>
      <c r="PK57">
        <f t="shared" ca="1" si="596"/>
        <v>3</v>
      </c>
      <c r="PL57">
        <f t="shared" ca="1" si="596"/>
        <v>3</v>
      </c>
      <c r="PM57">
        <f t="shared" ca="1" si="596"/>
        <v>3</v>
      </c>
      <c r="PN57">
        <f t="shared" ca="1" si="596"/>
        <v>3</v>
      </c>
      <c r="PO57">
        <f t="shared" ca="1" si="596"/>
        <v>3</v>
      </c>
      <c r="PP57">
        <f t="shared" ca="1" si="596"/>
        <v>3</v>
      </c>
      <c r="PQ57">
        <f t="shared" ca="1" si="596"/>
        <v>3</v>
      </c>
      <c r="PR57">
        <f t="shared" ca="1" si="596"/>
        <v>3</v>
      </c>
      <c r="PS57">
        <f t="shared" ca="1" si="596"/>
        <v>3</v>
      </c>
      <c r="PT57">
        <f t="shared" ca="1" si="596"/>
        <v>3</v>
      </c>
      <c r="PU57">
        <f t="shared" ca="1" si="596"/>
        <v>3</v>
      </c>
      <c r="PV57">
        <f t="shared" ca="1" si="596"/>
        <v>3</v>
      </c>
      <c r="PW57">
        <f t="shared" ca="1" si="596"/>
        <v>3</v>
      </c>
      <c r="PX57">
        <f t="shared" ca="1" si="596"/>
        <v>3</v>
      </c>
      <c r="PY57">
        <f t="shared" ca="1" si="596"/>
        <v>3</v>
      </c>
      <c r="PZ57">
        <f t="shared" ca="1" si="596"/>
        <v>3</v>
      </c>
      <c r="QA57">
        <f t="shared" ca="1" si="596"/>
        <v>3</v>
      </c>
      <c r="QB57">
        <f t="shared" ca="1" si="596"/>
        <v>3</v>
      </c>
      <c r="QC57">
        <f t="shared" ca="1" si="596"/>
        <v>3</v>
      </c>
      <c r="QD57">
        <f t="shared" ca="1" si="596"/>
        <v>3</v>
      </c>
      <c r="QE57">
        <f t="shared" ca="1" si="596"/>
        <v>3</v>
      </c>
      <c r="QF57">
        <f t="shared" ca="1" si="596"/>
        <v>3</v>
      </c>
      <c r="QG57">
        <f t="shared" ca="1" si="596"/>
        <v>3</v>
      </c>
      <c r="QH57">
        <f t="shared" ca="1" si="596"/>
        <v>3</v>
      </c>
      <c r="QI57">
        <f t="shared" ref="QI57:ST57" ca="1" si="597">$B57+IF(QI$7&lt;ADVn_off_before_on_ns,1,IF(QI$7&lt;ADVn_Wr_off_time_ns,0,1))</f>
        <v>3</v>
      </c>
      <c r="QJ57">
        <f t="shared" ca="1" si="597"/>
        <v>3</v>
      </c>
      <c r="QK57">
        <f t="shared" ca="1" si="597"/>
        <v>3</v>
      </c>
      <c r="QL57">
        <f t="shared" ca="1" si="597"/>
        <v>3</v>
      </c>
      <c r="QM57">
        <f t="shared" ca="1" si="597"/>
        <v>3</v>
      </c>
      <c r="QN57">
        <f t="shared" ca="1" si="597"/>
        <v>3</v>
      </c>
      <c r="QO57">
        <f t="shared" ca="1" si="597"/>
        <v>3</v>
      </c>
      <c r="QP57">
        <f t="shared" ca="1" si="597"/>
        <v>3</v>
      </c>
      <c r="QQ57">
        <f t="shared" ca="1" si="597"/>
        <v>3</v>
      </c>
      <c r="QR57">
        <f t="shared" ca="1" si="597"/>
        <v>3</v>
      </c>
      <c r="QS57">
        <f t="shared" ca="1" si="597"/>
        <v>3</v>
      </c>
      <c r="QT57">
        <f t="shared" ca="1" si="597"/>
        <v>3</v>
      </c>
      <c r="QU57">
        <f t="shared" ca="1" si="597"/>
        <v>3</v>
      </c>
      <c r="QV57">
        <f t="shared" ca="1" si="597"/>
        <v>3</v>
      </c>
      <c r="QW57">
        <f t="shared" ca="1" si="597"/>
        <v>3</v>
      </c>
      <c r="QX57">
        <f t="shared" ca="1" si="597"/>
        <v>3</v>
      </c>
      <c r="QY57">
        <f t="shared" ca="1" si="597"/>
        <v>3</v>
      </c>
      <c r="QZ57">
        <f t="shared" ca="1" si="597"/>
        <v>3</v>
      </c>
      <c r="RA57">
        <f t="shared" ca="1" si="597"/>
        <v>3</v>
      </c>
      <c r="RB57">
        <f t="shared" ca="1" si="597"/>
        <v>3</v>
      </c>
      <c r="RC57">
        <f t="shared" ca="1" si="597"/>
        <v>3</v>
      </c>
      <c r="RD57">
        <f t="shared" ca="1" si="597"/>
        <v>3</v>
      </c>
      <c r="RE57">
        <f t="shared" ca="1" si="597"/>
        <v>3</v>
      </c>
      <c r="RF57">
        <f t="shared" ca="1" si="597"/>
        <v>3</v>
      </c>
      <c r="RG57">
        <f t="shared" ca="1" si="597"/>
        <v>3</v>
      </c>
      <c r="RH57">
        <f t="shared" ca="1" si="597"/>
        <v>3</v>
      </c>
      <c r="RI57">
        <f t="shared" ca="1" si="597"/>
        <v>3</v>
      </c>
      <c r="RJ57">
        <f t="shared" ca="1" si="597"/>
        <v>3</v>
      </c>
      <c r="RK57">
        <f t="shared" ca="1" si="597"/>
        <v>3</v>
      </c>
      <c r="RL57">
        <f t="shared" ca="1" si="597"/>
        <v>3</v>
      </c>
      <c r="RM57">
        <f t="shared" ca="1" si="597"/>
        <v>3</v>
      </c>
      <c r="RN57">
        <f t="shared" ca="1" si="597"/>
        <v>3</v>
      </c>
      <c r="RO57">
        <f t="shared" ca="1" si="597"/>
        <v>3</v>
      </c>
      <c r="RP57">
        <f t="shared" ca="1" si="597"/>
        <v>3</v>
      </c>
      <c r="RQ57">
        <f t="shared" ca="1" si="597"/>
        <v>3</v>
      </c>
      <c r="RR57">
        <f t="shared" ca="1" si="597"/>
        <v>3</v>
      </c>
      <c r="RS57">
        <f t="shared" ca="1" si="597"/>
        <v>3</v>
      </c>
      <c r="RT57">
        <f t="shared" ca="1" si="597"/>
        <v>3</v>
      </c>
      <c r="RU57">
        <f t="shared" ca="1" si="597"/>
        <v>3</v>
      </c>
      <c r="RV57">
        <f t="shared" ca="1" si="597"/>
        <v>3</v>
      </c>
      <c r="RW57">
        <f t="shared" ca="1" si="597"/>
        <v>3</v>
      </c>
      <c r="RX57">
        <f t="shared" ca="1" si="597"/>
        <v>3</v>
      </c>
      <c r="RY57">
        <f t="shared" ca="1" si="597"/>
        <v>3</v>
      </c>
      <c r="RZ57">
        <f t="shared" ca="1" si="597"/>
        <v>3</v>
      </c>
      <c r="SA57">
        <f t="shared" ca="1" si="597"/>
        <v>3</v>
      </c>
      <c r="SB57">
        <f t="shared" ca="1" si="597"/>
        <v>3</v>
      </c>
      <c r="SC57">
        <f t="shared" ca="1" si="597"/>
        <v>3</v>
      </c>
      <c r="SD57">
        <f t="shared" ca="1" si="597"/>
        <v>3</v>
      </c>
      <c r="SE57">
        <f t="shared" ca="1" si="597"/>
        <v>3</v>
      </c>
      <c r="SF57">
        <f t="shared" ca="1" si="597"/>
        <v>3</v>
      </c>
      <c r="SG57">
        <f t="shared" ca="1" si="597"/>
        <v>3</v>
      </c>
      <c r="SH57">
        <f t="shared" ca="1" si="597"/>
        <v>3</v>
      </c>
      <c r="SI57">
        <f t="shared" ca="1" si="597"/>
        <v>3</v>
      </c>
      <c r="SJ57">
        <f t="shared" ca="1" si="597"/>
        <v>3</v>
      </c>
      <c r="SK57">
        <f t="shared" ca="1" si="597"/>
        <v>3</v>
      </c>
      <c r="SL57">
        <f t="shared" ca="1" si="597"/>
        <v>3</v>
      </c>
      <c r="SM57">
        <f t="shared" ca="1" si="597"/>
        <v>3</v>
      </c>
      <c r="SN57">
        <f t="shared" ca="1" si="597"/>
        <v>3</v>
      </c>
      <c r="SO57">
        <f t="shared" ca="1" si="597"/>
        <v>3</v>
      </c>
      <c r="SP57">
        <f t="shared" ca="1" si="597"/>
        <v>3</v>
      </c>
      <c r="SQ57">
        <f t="shared" ca="1" si="597"/>
        <v>3</v>
      </c>
      <c r="SR57">
        <f t="shared" ca="1" si="597"/>
        <v>3</v>
      </c>
      <c r="SS57">
        <f t="shared" ca="1" si="597"/>
        <v>3</v>
      </c>
      <c r="ST57">
        <f t="shared" ca="1" si="597"/>
        <v>3</v>
      </c>
      <c r="SU57">
        <f t="shared" ref="SU57:VF57" ca="1" si="598">$B57+IF(SU$7&lt;ADVn_off_before_on_ns,1,IF(SU$7&lt;ADVn_Wr_off_time_ns,0,1))</f>
        <v>3</v>
      </c>
      <c r="SV57">
        <f t="shared" ca="1" si="598"/>
        <v>3</v>
      </c>
      <c r="SW57">
        <f t="shared" ca="1" si="598"/>
        <v>3</v>
      </c>
      <c r="SX57">
        <f t="shared" ca="1" si="598"/>
        <v>3</v>
      </c>
      <c r="SY57">
        <f t="shared" ca="1" si="598"/>
        <v>3</v>
      </c>
      <c r="SZ57">
        <f t="shared" ca="1" si="598"/>
        <v>3</v>
      </c>
      <c r="TA57">
        <f t="shared" ca="1" si="598"/>
        <v>3</v>
      </c>
      <c r="TB57">
        <f t="shared" ca="1" si="598"/>
        <v>3</v>
      </c>
      <c r="TC57">
        <f t="shared" ca="1" si="598"/>
        <v>3</v>
      </c>
      <c r="TD57">
        <f t="shared" ca="1" si="598"/>
        <v>3</v>
      </c>
      <c r="TE57">
        <f t="shared" ca="1" si="598"/>
        <v>3</v>
      </c>
      <c r="TF57">
        <f t="shared" ca="1" si="598"/>
        <v>3</v>
      </c>
      <c r="TG57">
        <f t="shared" ca="1" si="598"/>
        <v>3</v>
      </c>
      <c r="TH57">
        <f t="shared" ca="1" si="598"/>
        <v>3</v>
      </c>
      <c r="TI57">
        <f t="shared" ca="1" si="598"/>
        <v>3</v>
      </c>
      <c r="TJ57">
        <f t="shared" ca="1" si="598"/>
        <v>3</v>
      </c>
      <c r="TK57">
        <f t="shared" ca="1" si="598"/>
        <v>3</v>
      </c>
      <c r="TL57">
        <f t="shared" ca="1" si="598"/>
        <v>3</v>
      </c>
      <c r="TM57">
        <f t="shared" ca="1" si="598"/>
        <v>3</v>
      </c>
      <c r="TN57">
        <f t="shared" ca="1" si="598"/>
        <v>3</v>
      </c>
      <c r="TO57">
        <f t="shared" ca="1" si="598"/>
        <v>3</v>
      </c>
      <c r="TP57">
        <f t="shared" ca="1" si="598"/>
        <v>3</v>
      </c>
      <c r="TQ57">
        <f t="shared" ca="1" si="598"/>
        <v>3</v>
      </c>
      <c r="TR57">
        <f t="shared" ca="1" si="598"/>
        <v>3</v>
      </c>
      <c r="TS57">
        <f t="shared" ca="1" si="598"/>
        <v>3</v>
      </c>
      <c r="TT57">
        <f t="shared" ca="1" si="598"/>
        <v>3</v>
      </c>
      <c r="TU57">
        <f t="shared" ca="1" si="598"/>
        <v>3</v>
      </c>
      <c r="TV57">
        <f t="shared" ca="1" si="598"/>
        <v>3</v>
      </c>
      <c r="TW57">
        <f t="shared" ca="1" si="598"/>
        <v>3</v>
      </c>
      <c r="TX57">
        <f t="shared" ca="1" si="598"/>
        <v>3</v>
      </c>
      <c r="TY57">
        <f t="shared" ca="1" si="598"/>
        <v>3</v>
      </c>
      <c r="TZ57">
        <f t="shared" ca="1" si="598"/>
        <v>3</v>
      </c>
      <c r="UA57">
        <f t="shared" ca="1" si="598"/>
        <v>3</v>
      </c>
      <c r="UB57">
        <f t="shared" ca="1" si="598"/>
        <v>3</v>
      </c>
      <c r="UC57">
        <f t="shared" ca="1" si="598"/>
        <v>3</v>
      </c>
      <c r="UD57">
        <f t="shared" ca="1" si="598"/>
        <v>3</v>
      </c>
      <c r="UE57">
        <f t="shared" ca="1" si="598"/>
        <v>3</v>
      </c>
      <c r="UF57">
        <f t="shared" ca="1" si="598"/>
        <v>3</v>
      </c>
      <c r="UG57">
        <f t="shared" ca="1" si="598"/>
        <v>3</v>
      </c>
      <c r="UH57">
        <f t="shared" ca="1" si="598"/>
        <v>3</v>
      </c>
      <c r="UI57">
        <f t="shared" ca="1" si="598"/>
        <v>3</v>
      </c>
      <c r="UJ57">
        <f t="shared" ca="1" si="598"/>
        <v>3</v>
      </c>
      <c r="UK57">
        <f t="shared" ca="1" si="598"/>
        <v>3</v>
      </c>
      <c r="UL57">
        <f t="shared" ca="1" si="598"/>
        <v>3</v>
      </c>
      <c r="UM57">
        <f t="shared" ca="1" si="598"/>
        <v>3</v>
      </c>
      <c r="UN57">
        <f t="shared" ca="1" si="598"/>
        <v>3</v>
      </c>
      <c r="UO57">
        <f t="shared" ca="1" si="598"/>
        <v>3</v>
      </c>
      <c r="UP57">
        <f t="shared" ca="1" si="598"/>
        <v>3</v>
      </c>
      <c r="UQ57">
        <f t="shared" ca="1" si="598"/>
        <v>3</v>
      </c>
      <c r="UR57">
        <f t="shared" ca="1" si="598"/>
        <v>3</v>
      </c>
      <c r="US57">
        <f t="shared" ca="1" si="598"/>
        <v>3</v>
      </c>
      <c r="UT57">
        <f t="shared" ca="1" si="598"/>
        <v>3</v>
      </c>
      <c r="UU57">
        <f t="shared" ca="1" si="598"/>
        <v>3</v>
      </c>
      <c r="UV57">
        <f t="shared" ca="1" si="598"/>
        <v>3</v>
      </c>
      <c r="UW57">
        <f t="shared" ca="1" si="598"/>
        <v>3</v>
      </c>
      <c r="UX57">
        <f t="shared" ca="1" si="598"/>
        <v>3</v>
      </c>
      <c r="UY57">
        <f t="shared" ca="1" si="598"/>
        <v>3</v>
      </c>
      <c r="UZ57">
        <f t="shared" ca="1" si="598"/>
        <v>3</v>
      </c>
      <c r="VA57">
        <f t="shared" ca="1" si="598"/>
        <v>3</v>
      </c>
      <c r="VB57">
        <f t="shared" ca="1" si="598"/>
        <v>3</v>
      </c>
      <c r="VC57">
        <f t="shared" ca="1" si="598"/>
        <v>3</v>
      </c>
      <c r="VD57">
        <f t="shared" ca="1" si="598"/>
        <v>3</v>
      </c>
      <c r="VE57">
        <f t="shared" ca="1" si="598"/>
        <v>3</v>
      </c>
      <c r="VF57">
        <f t="shared" ca="1" si="598"/>
        <v>3</v>
      </c>
      <c r="VG57">
        <f t="shared" ref="VG57:XR57" ca="1" si="599">$B57+IF(VG$7&lt;ADVn_off_before_on_ns,1,IF(VG$7&lt;ADVn_Wr_off_time_ns,0,1))</f>
        <v>3</v>
      </c>
      <c r="VH57">
        <f t="shared" ca="1" si="599"/>
        <v>3</v>
      </c>
      <c r="VI57">
        <f t="shared" ca="1" si="599"/>
        <v>3</v>
      </c>
      <c r="VJ57">
        <f t="shared" ca="1" si="599"/>
        <v>3</v>
      </c>
      <c r="VK57">
        <f t="shared" ca="1" si="599"/>
        <v>3</v>
      </c>
      <c r="VL57">
        <f t="shared" ca="1" si="599"/>
        <v>3</v>
      </c>
      <c r="VM57">
        <f t="shared" ca="1" si="599"/>
        <v>3</v>
      </c>
      <c r="VN57">
        <f t="shared" ca="1" si="599"/>
        <v>3</v>
      </c>
      <c r="VO57">
        <f t="shared" ca="1" si="599"/>
        <v>3</v>
      </c>
      <c r="VP57">
        <f t="shared" ca="1" si="599"/>
        <v>3</v>
      </c>
      <c r="VQ57">
        <f t="shared" ca="1" si="599"/>
        <v>3</v>
      </c>
      <c r="VR57">
        <f t="shared" ca="1" si="599"/>
        <v>3</v>
      </c>
      <c r="VS57">
        <f t="shared" ca="1" si="599"/>
        <v>3</v>
      </c>
      <c r="VT57">
        <f t="shared" ca="1" si="599"/>
        <v>3</v>
      </c>
      <c r="VU57">
        <f t="shared" ca="1" si="599"/>
        <v>3</v>
      </c>
      <c r="VV57">
        <f t="shared" ca="1" si="599"/>
        <v>3</v>
      </c>
      <c r="VW57">
        <f t="shared" ca="1" si="599"/>
        <v>3</v>
      </c>
      <c r="VX57">
        <f t="shared" ca="1" si="599"/>
        <v>3</v>
      </c>
      <c r="VY57">
        <f t="shared" ca="1" si="599"/>
        <v>3</v>
      </c>
      <c r="VZ57">
        <f t="shared" ca="1" si="599"/>
        <v>3</v>
      </c>
      <c r="WA57">
        <f t="shared" ca="1" si="599"/>
        <v>3</v>
      </c>
      <c r="WB57">
        <f t="shared" ca="1" si="599"/>
        <v>3</v>
      </c>
      <c r="WC57">
        <f t="shared" ca="1" si="599"/>
        <v>3</v>
      </c>
      <c r="WD57">
        <f t="shared" ca="1" si="599"/>
        <v>3</v>
      </c>
      <c r="WE57">
        <f t="shared" ca="1" si="599"/>
        <v>3</v>
      </c>
      <c r="WF57">
        <f t="shared" ca="1" si="599"/>
        <v>3</v>
      </c>
      <c r="WG57">
        <f t="shared" ca="1" si="599"/>
        <v>3</v>
      </c>
      <c r="WH57">
        <f t="shared" ca="1" si="599"/>
        <v>3</v>
      </c>
      <c r="WI57">
        <f t="shared" ca="1" si="599"/>
        <v>3</v>
      </c>
      <c r="WJ57">
        <f t="shared" ca="1" si="599"/>
        <v>3</v>
      </c>
      <c r="WK57">
        <f t="shared" ca="1" si="599"/>
        <v>3</v>
      </c>
      <c r="WL57">
        <f t="shared" ca="1" si="599"/>
        <v>3</v>
      </c>
      <c r="WM57">
        <f t="shared" ca="1" si="599"/>
        <v>3</v>
      </c>
      <c r="WN57">
        <f t="shared" ca="1" si="599"/>
        <v>3</v>
      </c>
      <c r="WO57">
        <f t="shared" ca="1" si="599"/>
        <v>3</v>
      </c>
      <c r="WP57">
        <f t="shared" ca="1" si="599"/>
        <v>3</v>
      </c>
      <c r="WQ57">
        <f t="shared" ca="1" si="599"/>
        <v>3</v>
      </c>
      <c r="WR57">
        <f t="shared" ca="1" si="599"/>
        <v>3</v>
      </c>
      <c r="WS57">
        <f t="shared" ca="1" si="599"/>
        <v>3</v>
      </c>
      <c r="WT57">
        <f t="shared" ca="1" si="599"/>
        <v>3</v>
      </c>
      <c r="WU57">
        <f t="shared" ca="1" si="599"/>
        <v>3</v>
      </c>
      <c r="WV57">
        <f t="shared" ca="1" si="599"/>
        <v>3</v>
      </c>
      <c r="WW57">
        <f t="shared" ca="1" si="599"/>
        <v>3</v>
      </c>
      <c r="WX57">
        <f t="shared" ca="1" si="599"/>
        <v>3</v>
      </c>
      <c r="WY57">
        <f t="shared" ca="1" si="599"/>
        <v>3</v>
      </c>
      <c r="WZ57">
        <f t="shared" ca="1" si="599"/>
        <v>3</v>
      </c>
      <c r="XA57">
        <f t="shared" ca="1" si="599"/>
        <v>3</v>
      </c>
      <c r="XB57">
        <f t="shared" ca="1" si="599"/>
        <v>3</v>
      </c>
      <c r="XC57">
        <f t="shared" ca="1" si="599"/>
        <v>3</v>
      </c>
      <c r="XD57">
        <f t="shared" ca="1" si="599"/>
        <v>3</v>
      </c>
      <c r="XE57">
        <f t="shared" ca="1" si="599"/>
        <v>3</v>
      </c>
      <c r="XF57">
        <f t="shared" ca="1" si="599"/>
        <v>3</v>
      </c>
      <c r="XG57">
        <f t="shared" ca="1" si="599"/>
        <v>3</v>
      </c>
      <c r="XH57">
        <f t="shared" ca="1" si="599"/>
        <v>3</v>
      </c>
      <c r="XI57">
        <f t="shared" ca="1" si="599"/>
        <v>3</v>
      </c>
      <c r="XJ57">
        <f t="shared" ca="1" si="599"/>
        <v>3</v>
      </c>
      <c r="XK57">
        <f t="shared" ca="1" si="599"/>
        <v>3</v>
      </c>
      <c r="XL57">
        <f t="shared" ca="1" si="599"/>
        <v>3</v>
      </c>
      <c r="XM57">
        <f t="shared" ca="1" si="599"/>
        <v>3</v>
      </c>
      <c r="XN57">
        <f t="shared" ca="1" si="599"/>
        <v>3</v>
      </c>
      <c r="XO57">
        <f t="shared" ca="1" si="599"/>
        <v>3</v>
      </c>
      <c r="XP57">
        <f t="shared" ca="1" si="599"/>
        <v>3</v>
      </c>
      <c r="XQ57">
        <f t="shared" ca="1" si="599"/>
        <v>3</v>
      </c>
      <c r="XR57">
        <f t="shared" ca="1" si="599"/>
        <v>3</v>
      </c>
      <c r="XS57">
        <f t="shared" ref="XS57:AAD57" ca="1" si="600">$B57+IF(XS$7&lt;ADVn_off_before_on_ns,1,IF(XS$7&lt;ADVn_Wr_off_time_ns,0,1))</f>
        <v>3</v>
      </c>
      <c r="XT57">
        <f t="shared" ca="1" si="600"/>
        <v>3</v>
      </c>
      <c r="XU57">
        <f t="shared" ca="1" si="600"/>
        <v>3</v>
      </c>
      <c r="XV57">
        <f t="shared" ca="1" si="600"/>
        <v>3</v>
      </c>
      <c r="XW57">
        <f t="shared" ca="1" si="600"/>
        <v>3</v>
      </c>
      <c r="XX57">
        <f t="shared" ca="1" si="600"/>
        <v>3</v>
      </c>
      <c r="XY57">
        <f t="shared" ca="1" si="600"/>
        <v>3</v>
      </c>
      <c r="XZ57">
        <f t="shared" ca="1" si="600"/>
        <v>3</v>
      </c>
      <c r="YA57">
        <f t="shared" ca="1" si="600"/>
        <v>3</v>
      </c>
      <c r="YB57">
        <f t="shared" ca="1" si="600"/>
        <v>3</v>
      </c>
      <c r="YC57">
        <f t="shared" ca="1" si="600"/>
        <v>3</v>
      </c>
      <c r="YD57">
        <f t="shared" ca="1" si="600"/>
        <v>3</v>
      </c>
      <c r="YE57">
        <f t="shared" ca="1" si="600"/>
        <v>3</v>
      </c>
      <c r="YF57">
        <f t="shared" ca="1" si="600"/>
        <v>3</v>
      </c>
      <c r="YG57">
        <f t="shared" ca="1" si="600"/>
        <v>3</v>
      </c>
      <c r="YH57">
        <f t="shared" ca="1" si="600"/>
        <v>3</v>
      </c>
      <c r="YI57">
        <f t="shared" ca="1" si="600"/>
        <v>3</v>
      </c>
      <c r="YJ57">
        <f t="shared" ca="1" si="600"/>
        <v>3</v>
      </c>
      <c r="YK57">
        <f t="shared" ca="1" si="600"/>
        <v>3</v>
      </c>
      <c r="YL57">
        <f t="shared" ca="1" si="600"/>
        <v>3</v>
      </c>
      <c r="YM57">
        <f t="shared" ca="1" si="600"/>
        <v>3</v>
      </c>
      <c r="YN57">
        <f t="shared" ca="1" si="600"/>
        <v>3</v>
      </c>
      <c r="YO57">
        <f t="shared" ca="1" si="600"/>
        <v>3</v>
      </c>
      <c r="YP57">
        <f t="shared" ca="1" si="600"/>
        <v>3</v>
      </c>
      <c r="YQ57">
        <f t="shared" ca="1" si="600"/>
        <v>3</v>
      </c>
      <c r="YR57">
        <f t="shared" ca="1" si="600"/>
        <v>3</v>
      </c>
      <c r="YS57">
        <f t="shared" ca="1" si="600"/>
        <v>3</v>
      </c>
      <c r="YT57">
        <f t="shared" ca="1" si="600"/>
        <v>3</v>
      </c>
      <c r="YU57">
        <f t="shared" ca="1" si="600"/>
        <v>3</v>
      </c>
      <c r="YV57">
        <f t="shared" ca="1" si="600"/>
        <v>3</v>
      </c>
      <c r="YW57">
        <f t="shared" ca="1" si="600"/>
        <v>3</v>
      </c>
      <c r="YX57">
        <f t="shared" ca="1" si="600"/>
        <v>3</v>
      </c>
      <c r="YY57">
        <f t="shared" ca="1" si="600"/>
        <v>3</v>
      </c>
      <c r="YZ57">
        <f t="shared" ca="1" si="600"/>
        <v>3</v>
      </c>
      <c r="ZA57">
        <f t="shared" ca="1" si="600"/>
        <v>3</v>
      </c>
      <c r="ZB57">
        <f t="shared" ca="1" si="600"/>
        <v>3</v>
      </c>
      <c r="ZC57">
        <f t="shared" ca="1" si="600"/>
        <v>3</v>
      </c>
      <c r="ZD57">
        <f t="shared" ca="1" si="600"/>
        <v>3</v>
      </c>
      <c r="ZE57">
        <f t="shared" ca="1" si="600"/>
        <v>3</v>
      </c>
      <c r="ZF57">
        <f t="shared" ca="1" si="600"/>
        <v>3</v>
      </c>
      <c r="ZG57">
        <f t="shared" ca="1" si="600"/>
        <v>3</v>
      </c>
      <c r="ZH57">
        <f t="shared" ca="1" si="600"/>
        <v>3</v>
      </c>
      <c r="ZI57">
        <f t="shared" ca="1" si="600"/>
        <v>3</v>
      </c>
      <c r="ZJ57">
        <f t="shared" ca="1" si="600"/>
        <v>3</v>
      </c>
      <c r="ZK57">
        <f t="shared" ca="1" si="600"/>
        <v>3</v>
      </c>
      <c r="ZL57">
        <f t="shared" ca="1" si="600"/>
        <v>3</v>
      </c>
      <c r="ZM57">
        <f t="shared" ca="1" si="600"/>
        <v>3</v>
      </c>
      <c r="ZN57">
        <f t="shared" ca="1" si="600"/>
        <v>3</v>
      </c>
      <c r="ZO57">
        <f t="shared" ca="1" si="600"/>
        <v>3</v>
      </c>
      <c r="ZP57">
        <f t="shared" ca="1" si="600"/>
        <v>3</v>
      </c>
      <c r="ZQ57">
        <f t="shared" ca="1" si="600"/>
        <v>3</v>
      </c>
      <c r="ZR57">
        <f t="shared" ca="1" si="600"/>
        <v>3</v>
      </c>
      <c r="ZS57">
        <f t="shared" ca="1" si="600"/>
        <v>3</v>
      </c>
      <c r="ZT57">
        <f t="shared" ca="1" si="600"/>
        <v>3</v>
      </c>
      <c r="ZU57">
        <f t="shared" ca="1" si="600"/>
        <v>3</v>
      </c>
      <c r="ZV57">
        <f t="shared" ca="1" si="600"/>
        <v>3</v>
      </c>
      <c r="ZW57">
        <f t="shared" ca="1" si="600"/>
        <v>3</v>
      </c>
      <c r="ZX57">
        <f t="shared" ca="1" si="600"/>
        <v>3</v>
      </c>
      <c r="ZY57">
        <f t="shared" ca="1" si="600"/>
        <v>3</v>
      </c>
      <c r="ZZ57">
        <f t="shared" ca="1" si="600"/>
        <v>3</v>
      </c>
      <c r="AAA57">
        <f t="shared" ca="1" si="600"/>
        <v>3</v>
      </c>
      <c r="AAB57">
        <f t="shared" ca="1" si="600"/>
        <v>3</v>
      </c>
      <c r="AAC57">
        <f t="shared" ca="1" si="600"/>
        <v>3</v>
      </c>
      <c r="AAD57">
        <f t="shared" ca="1" si="600"/>
        <v>3</v>
      </c>
      <c r="AAE57">
        <f t="shared" ref="AAE57:ACP57" ca="1" si="601">$B57+IF(AAE$7&lt;ADVn_off_before_on_ns,1,IF(AAE$7&lt;ADVn_Wr_off_time_ns,0,1))</f>
        <v>3</v>
      </c>
      <c r="AAF57">
        <f t="shared" ca="1" si="601"/>
        <v>3</v>
      </c>
      <c r="AAG57">
        <f t="shared" ca="1" si="601"/>
        <v>3</v>
      </c>
      <c r="AAH57">
        <f t="shared" ca="1" si="601"/>
        <v>3</v>
      </c>
      <c r="AAI57">
        <f t="shared" ca="1" si="601"/>
        <v>3</v>
      </c>
      <c r="AAJ57">
        <f t="shared" ca="1" si="601"/>
        <v>3</v>
      </c>
      <c r="AAK57">
        <f t="shared" ca="1" si="601"/>
        <v>3</v>
      </c>
      <c r="AAL57">
        <f t="shared" ca="1" si="601"/>
        <v>3</v>
      </c>
      <c r="AAM57">
        <f t="shared" ca="1" si="601"/>
        <v>3</v>
      </c>
      <c r="AAN57">
        <f t="shared" ca="1" si="601"/>
        <v>3</v>
      </c>
      <c r="AAO57">
        <f t="shared" ca="1" si="601"/>
        <v>3</v>
      </c>
      <c r="AAP57">
        <f t="shared" ca="1" si="601"/>
        <v>3</v>
      </c>
      <c r="AAQ57">
        <f t="shared" ca="1" si="601"/>
        <v>3</v>
      </c>
      <c r="AAR57">
        <f t="shared" ca="1" si="601"/>
        <v>3</v>
      </c>
      <c r="AAS57">
        <f t="shared" ca="1" si="601"/>
        <v>3</v>
      </c>
      <c r="AAT57">
        <f t="shared" ca="1" si="601"/>
        <v>3</v>
      </c>
      <c r="AAU57">
        <f t="shared" ca="1" si="601"/>
        <v>3</v>
      </c>
      <c r="AAV57">
        <f t="shared" ca="1" si="601"/>
        <v>3</v>
      </c>
      <c r="AAW57">
        <f t="shared" ca="1" si="601"/>
        <v>3</v>
      </c>
      <c r="AAX57">
        <f t="shared" ca="1" si="601"/>
        <v>3</v>
      </c>
      <c r="AAY57">
        <f t="shared" ca="1" si="601"/>
        <v>3</v>
      </c>
      <c r="AAZ57">
        <f t="shared" ca="1" si="601"/>
        <v>3</v>
      </c>
      <c r="ABA57">
        <f t="shared" ca="1" si="601"/>
        <v>3</v>
      </c>
      <c r="ABB57">
        <f t="shared" ca="1" si="601"/>
        <v>3</v>
      </c>
      <c r="ABC57">
        <f t="shared" ca="1" si="601"/>
        <v>3</v>
      </c>
      <c r="ABD57">
        <f t="shared" ca="1" si="601"/>
        <v>3</v>
      </c>
      <c r="ABE57">
        <f t="shared" ca="1" si="601"/>
        <v>3</v>
      </c>
      <c r="ABF57">
        <f t="shared" ca="1" si="601"/>
        <v>3</v>
      </c>
      <c r="ABG57">
        <f t="shared" ca="1" si="601"/>
        <v>3</v>
      </c>
      <c r="ABH57">
        <f t="shared" ca="1" si="601"/>
        <v>3</v>
      </c>
      <c r="ABI57">
        <f t="shared" ca="1" si="601"/>
        <v>3</v>
      </c>
      <c r="ABJ57">
        <f t="shared" ca="1" si="601"/>
        <v>3</v>
      </c>
      <c r="ABK57">
        <f t="shared" ca="1" si="601"/>
        <v>3</v>
      </c>
      <c r="ABL57">
        <f t="shared" ca="1" si="601"/>
        <v>3</v>
      </c>
      <c r="ABM57">
        <f t="shared" ca="1" si="601"/>
        <v>3</v>
      </c>
      <c r="ABN57">
        <f t="shared" ca="1" si="601"/>
        <v>3</v>
      </c>
      <c r="ABO57">
        <f t="shared" ca="1" si="601"/>
        <v>3</v>
      </c>
      <c r="ABP57">
        <f t="shared" ca="1" si="601"/>
        <v>3</v>
      </c>
      <c r="ABQ57">
        <f t="shared" ca="1" si="601"/>
        <v>3</v>
      </c>
      <c r="ABR57">
        <f t="shared" ca="1" si="601"/>
        <v>3</v>
      </c>
      <c r="ABS57">
        <f t="shared" ca="1" si="601"/>
        <v>3</v>
      </c>
      <c r="ABT57">
        <f t="shared" ca="1" si="601"/>
        <v>3</v>
      </c>
      <c r="ABU57">
        <f t="shared" ca="1" si="601"/>
        <v>3</v>
      </c>
      <c r="ABV57">
        <f t="shared" ca="1" si="601"/>
        <v>3</v>
      </c>
      <c r="ABW57">
        <f t="shared" ca="1" si="601"/>
        <v>3</v>
      </c>
      <c r="ABX57">
        <f t="shared" ca="1" si="601"/>
        <v>3</v>
      </c>
      <c r="ABY57">
        <f t="shared" ca="1" si="601"/>
        <v>3</v>
      </c>
      <c r="ABZ57">
        <f t="shared" ca="1" si="601"/>
        <v>3</v>
      </c>
      <c r="ACA57">
        <f t="shared" ca="1" si="601"/>
        <v>3</v>
      </c>
      <c r="ACB57">
        <f t="shared" ca="1" si="601"/>
        <v>3</v>
      </c>
      <c r="ACC57">
        <f t="shared" ca="1" si="601"/>
        <v>3</v>
      </c>
      <c r="ACD57">
        <f t="shared" ca="1" si="601"/>
        <v>3</v>
      </c>
      <c r="ACE57">
        <f t="shared" ca="1" si="601"/>
        <v>3</v>
      </c>
      <c r="ACF57">
        <f t="shared" ca="1" si="601"/>
        <v>3</v>
      </c>
      <c r="ACG57">
        <f t="shared" ca="1" si="601"/>
        <v>3</v>
      </c>
      <c r="ACH57">
        <f t="shared" ca="1" si="601"/>
        <v>3</v>
      </c>
      <c r="ACI57">
        <f t="shared" ca="1" si="601"/>
        <v>3</v>
      </c>
      <c r="ACJ57">
        <f t="shared" ca="1" si="601"/>
        <v>3</v>
      </c>
      <c r="ACK57">
        <f t="shared" ca="1" si="601"/>
        <v>3</v>
      </c>
      <c r="ACL57">
        <f t="shared" ca="1" si="601"/>
        <v>3</v>
      </c>
      <c r="ACM57">
        <f t="shared" ca="1" si="601"/>
        <v>3</v>
      </c>
      <c r="ACN57">
        <f t="shared" ca="1" si="601"/>
        <v>3</v>
      </c>
      <c r="ACO57">
        <f t="shared" ca="1" si="601"/>
        <v>3</v>
      </c>
      <c r="ACP57">
        <f t="shared" ca="1" si="601"/>
        <v>3</v>
      </c>
      <c r="ACQ57">
        <f t="shared" ref="ACQ57:AFB57" ca="1" si="602">$B57+IF(ACQ$7&lt;ADVn_off_before_on_ns,1,IF(ACQ$7&lt;ADVn_Wr_off_time_ns,0,1))</f>
        <v>3</v>
      </c>
      <c r="ACR57">
        <f t="shared" ca="1" si="602"/>
        <v>3</v>
      </c>
      <c r="ACS57">
        <f t="shared" ca="1" si="602"/>
        <v>3</v>
      </c>
      <c r="ACT57">
        <f t="shared" ca="1" si="602"/>
        <v>3</v>
      </c>
      <c r="ACU57">
        <f t="shared" ca="1" si="602"/>
        <v>3</v>
      </c>
      <c r="ACV57">
        <f t="shared" ca="1" si="602"/>
        <v>3</v>
      </c>
      <c r="ACW57">
        <f t="shared" ca="1" si="602"/>
        <v>3</v>
      </c>
      <c r="ACX57">
        <f t="shared" ca="1" si="602"/>
        <v>3</v>
      </c>
      <c r="ACY57">
        <f t="shared" ca="1" si="602"/>
        <v>3</v>
      </c>
      <c r="ACZ57">
        <f t="shared" ca="1" si="602"/>
        <v>3</v>
      </c>
      <c r="ADA57">
        <f t="shared" ca="1" si="602"/>
        <v>3</v>
      </c>
      <c r="ADB57">
        <f t="shared" ca="1" si="602"/>
        <v>3</v>
      </c>
      <c r="ADC57">
        <f t="shared" ca="1" si="602"/>
        <v>3</v>
      </c>
      <c r="ADD57">
        <f t="shared" ca="1" si="602"/>
        <v>3</v>
      </c>
      <c r="ADE57">
        <f t="shared" ca="1" si="602"/>
        <v>3</v>
      </c>
      <c r="ADF57">
        <f t="shared" ca="1" si="602"/>
        <v>3</v>
      </c>
      <c r="ADG57">
        <f t="shared" ca="1" si="602"/>
        <v>3</v>
      </c>
      <c r="ADH57">
        <f t="shared" ca="1" si="602"/>
        <v>3</v>
      </c>
      <c r="ADI57">
        <f t="shared" ca="1" si="602"/>
        <v>3</v>
      </c>
      <c r="ADJ57">
        <f t="shared" ca="1" si="602"/>
        <v>3</v>
      </c>
      <c r="ADK57">
        <f t="shared" ca="1" si="602"/>
        <v>3</v>
      </c>
      <c r="ADL57">
        <f t="shared" ca="1" si="602"/>
        <v>3</v>
      </c>
      <c r="ADM57">
        <f t="shared" ca="1" si="602"/>
        <v>3</v>
      </c>
      <c r="ADN57">
        <f t="shared" ca="1" si="602"/>
        <v>3</v>
      </c>
      <c r="ADO57">
        <f t="shared" ca="1" si="602"/>
        <v>3</v>
      </c>
      <c r="ADP57">
        <f t="shared" ca="1" si="602"/>
        <v>3</v>
      </c>
      <c r="ADQ57">
        <f t="shared" ca="1" si="602"/>
        <v>3</v>
      </c>
      <c r="ADR57">
        <f t="shared" ca="1" si="602"/>
        <v>3</v>
      </c>
      <c r="ADS57">
        <f t="shared" ca="1" si="602"/>
        <v>3</v>
      </c>
      <c r="ADT57">
        <f t="shared" ca="1" si="602"/>
        <v>3</v>
      </c>
      <c r="ADU57">
        <f t="shared" ca="1" si="602"/>
        <v>3</v>
      </c>
      <c r="ADV57">
        <f t="shared" ca="1" si="602"/>
        <v>3</v>
      </c>
      <c r="ADW57">
        <f t="shared" ca="1" si="602"/>
        <v>3</v>
      </c>
      <c r="ADX57">
        <f t="shared" ca="1" si="602"/>
        <v>3</v>
      </c>
      <c r="ADY57">
        <f t="shared" ca="1" si="602"/>
        <v>3</v>
      </c>
      <c r="ADZ57">
        <f t="shared" ca="1" si="602"/>
        <v>3</v>
      </c>
      <c r="AEA57">
        <f t="shared" ca="1" si="602"/>
        <v>3</v>
      </c>
      <c r="AEB57">
        <f t="shared" ca="1" si="602"/>
        <v>3</v>
      </c>
      <c r="AEC57">
        <f t="shared" ca="1" si="602"/>
        <v>3</v>
      </c>
      <c r="AED57">
        <f t="shared" ca="1" si="602"/>
        <v>3</v>
      </c>
      <c r="AEE57">
        <f t="shared" ca="1" si="602"/>
        <v>3</v>
      </c>
      <c r="AEF57">
        <f t="shared" ca="1" si="602"/>
        <v>3</v>
      </c>
      <c r="AEG57">
        <f t="shared" ca="1" si="602"/>
        <v>3</v>
      </c>
      <c r="AEH57">
        <f t="shared" ca="1" si="602"/>
        <v>3</v>
      </c>
      <c r="AEI57">
        <f t="shared" ca="1" si="602"/>
        <v>3</v>
      </c>
      <c r="AEJ57">
        <f t="shared" ca="1" si="602"/>
        <v>3</v>
      </c>
      <c r="AEK57">
        <f t="shared" ca="1" si="602"/>
        <v>3</v>
      </c>
      <c r="AEL57">
        <f t="shared" ca="1" si="602"/>
        <v>3</v>
      </c>
      <c r="AEM57">
        <f t="shared" ca="1" si="602"/>
        <v>3</v>
      </c>
      <c r="AEN57">
        <f t="shared" ca="1" si="602"/>
        <v>3</v>
      </c>
      <c r="AEO57">
        <f t="shared" ca="1" si="602"/>
        <v>3</v>
      </c>
      <c r="AEP57">
        <f t="shared" ca="1" si="602"/>
        <v>3</v>
      </c>
      <c r="AEQ57">
        <f t="shared" ca="1" si="602"/>
        <v>3</v>
      </c>
      <c r="AER57">
        <f t="shared" ca="1" si="602"/>
        <v>3</v>
      </c>
      <c r="AES57">
        <f t="shared" ca="1" si="602"/>
        <v>3</v>
      </c>
      <c r="AET57">
        <f t="shared" ca="1" si="602"/>
        <v>3</v>
      </c>
      <c r="AEU57">
        <f t="shared" ca="1" si="602"/>
        <v>3</v>
      </c>
      <c r="AEV57">
        <f t="shared" ca="1" si="602"/>
        <v>3</v>
      </c>
      <c r="AEW57">
        <f t="shared" ca="1" si="602"/>
        <v>3</v>
      </c>
      <c r="AEX57">
        <f t="shared" ca="1" si="602"/>
        <v>3</v>
      </c>
      <c r="AEY57">
        <f t="shared" ca="1" si="602"/>
        <v>3</v>
      </c>
      <c r="AEZ57">
        <f t="shared" ca="1" si="602"/>
        <v>3</v>
      </c>
      <c r="AFA57">
        <f t="shared" ca="1" si="602"/>
        <v>3</v>
      </c>
      <c r="AFB57">
        <f t="shared" ca="1" si="602"/>
        <v>3</v>
      </c>
      <c r="AFC57">
        <f t="shared" ref="AFC57:AHN57" ca="1" si="603">$B57+IF(AFC$7&lt;ADVn_off_before_on_ns,1,IF(AFC$7&lt;ADVn_Wr_off_time_ns,0,1))</f>
        <v>3</v>
      </c>
      <c r="AFD57">
        <f t="shared" ca="1" si="603"/>
        <v>3</v>
      </c>
      <c r="AFE57">
        <f t="shared" ca="1" si="603"/>
        <v>3</v>
      </c>
      <c r="AFF57">
        <f t="shared" ca="1" si="603"/>
        <v>3</v>
      </c>
      <c r="AFG57">
        <f t="shared" ca="1" si="603"/>
        <v>3</v>
      </c>
      <c r="AFH57">
        <f t="shared" ca="1" si="603"/>
        <v>3</v>
      </c>
      <c r="AFI57">
        <f t="shared" ca="1" si="603"/>
        <v>3</v>
      </c>
      <c r="AFJ57">
        <f t="shared" ca="1" si="603"/>
        <v>3</v>
      </c>
      <c r="AFK57">
        <f t="shared" ca="1" si="603"/>
        <v>3</v>
      </c>
      <c r="AFL57">
        <f t="shared" ca="1" si="603"/>
        <v>3</v>
      </c>
      <c r="AFM57">
        <f t="shared" ca="1" si="603"/>
        <v>3</v>
      </c>
      <c r="AFN57">
        <f t="shared" ca="1" si="603"/>
        <v>3</v>
      </c>
      <c r="AFO57">
        <f t="shared" ca="1" si="603"/>
        <v>3</v>
      </c>
      <c r="AFP57">
        <f t="shared" ca="1" si="603"/>
        <v>3</v>
      </c>
      <c r="AFQ57">
        <f t="shared" ca="1" si="603"/>
        <v>3</v>
      </c>
      <c r="AFR57">
        <f t="shared" ca="1" si="603"/>
        <v>3</v>
      </c>
      <c r="AFS57">
        <f t="shared" ca="1" si="603"/>
        <v>3</v>
      </c>
      <c r="AFT57">
        <f t="shared" ca="1" si="603"/>
        <v>3</v>
      </c>
      <c r="AFU57">
        <f t="shared" ca="1" si="603"/>
        <v>3</v>
      </c>
      <c r="AFV57">
        <f t="shared" ca="1" si="603"/>
        <v>3</v>
      </c>
      <c r="AFW57">
        <f t="shared" ca="1" si="603"/>
        <v>3</v>
      </c>
      <c r="AFX57">
        <f t="shared" ca="1" si="603"/>
        <v>3</v>
      </c>
      <c r="AFY57">
        <f t="shared" ca="1" si="603"/>
        <v>3</v>
      </c>
      <c r="AFZ57">
        <f t="shared" ca="1" si="603"/>
        <v>3</v>
      </c>
      <c r="AGA57">
        <f t="shared" ca="1" si="603"/>
        <v>3</v>
      </c>
      <c r="AGB57">
        <f t="shared" ca="1" si="603"/>
        <v>3</v>
      </c>
      <c r="AGC57">
        <f t="shared" ca="1" si="603"/>
        <v>3</v>
      </c>
      <c r="AGD57">
        <f t="shared" ca="1" si="603"/>
        <v>3</v>
      </c>
      <c r="AGE57">
        <f t="shared" ca="1" si="603"/>
        <v>3</v>
      </c>
      <c r="AGF57">
        <f t="shared" ca="1" si="603"/>
        <v>3</v>
      </c>
      <c r="AGG57">
        <f t="shared" ca="1" si="603"/>
        <v>3</v>
      </c>
      <c r="AGH57">
        <f t="shared" ca="1" si="603"/>
        <v>3</v>
      </c>
      <c r="AGI57">
        <f t="shared" ca="1" si="603"/>
        <v>3</v>
      </c>
      <c r="AGJ57">
        <f t="shared" ca="1" si="603"/>
        <v>3</v>
      </c>
      <c r="AGK57">
        <f t="shared" ca="1" si="603"/>
        <v>3</v>
      </c>
      <c r="AGL57">
        <f t="shared" ca="1" si="603"/>
        <v>3</v>
      </c>
      <c r="AGM57">
        <f t="shared" ca="1" si="603"/>
        <v>3</v>
      </c>
      <c r="AGN57">
        <f t="shared" ca="1" si="603"/>
        <v>3</v>
      </c>
      <c r="AGO57">
        <f t="shared" ca="1" si="603"/>
        <v>3</v>
      </c>
      <c r="AGP57">
        <f t="shared" ca="1" si="603"/>
        <v>3</v>
      </c>
      <c r="AGQ57">
        <f t="shared" ca="1" si="603"/>
        <v>3</v>
      </c>
      <c r="AGR57">
        <f t="shared" ca="1" si="603"/>
        <v>3</v>
      </c>
      <c r="AGS57">
        <f t="shared" ca="1" si="603"/>
        <v>3</v>
      </c>
      <c r="AGT57">
        <f t="shared" ca="1" si="603"/>
        <v>3</v>
      </c>
      <c r="AGU57">
        <f t="shared" ca="1" si="603"/>
        <v>3</v>
      </c>
      <c r="AGV57">
        <f t="shared" ca="1" si="603"/>
        <v>3</v>
      </c>
      <c r="AGW57">
        <f t="shared" ca="1" si="603"/>
        <v>3</v>
      </c>
      <c r="AGX57">
        <f t="shared" ca="1" si="603"/>
        <v>3</v>
      </c>
      <c r="AGY57">
        <f t="shared" ca="1" si="603"/>
        <v>3</v>
      </c>
      <c r="AGZ57">
        <f t="shared" ca="1" si="603"/>
        <v>3</v>
      </c>
      <c r="AHA57">
        <f t="shared" ca="1" si="603"/>
        <v>3</v>
      </c>
      <c r="AHB57">
        <f t="shared" ca="1" si="603"/>
        <v>3</v>
      </c>
      <c r="AHC57">
        <f t="shared" ca="1" si="603"/>
        <v>3</v>
      </c>
      <c r="AHD57">
        <f t="shared" ca="1" si="603"/>
        <v>3</v>
      </c>
      <c r="AHE57">
        <f t="shared" ca="1" si="603"/>
        <v>3</v>
      </c>
      <c r="AHF57">
        <f t="shared" ca="1" si="603"/>
        <v>3</v>
      </c>
      <c r="AHG57">
        <f t="shared" ca="1" si="603"/>
        <v>3</v>
      </c>
      <c r="AHH57">
        <f t="shared" ca="1" si="603"/>
        <v>3</v>
      </c>
      <c r="AHI57">
        <f t="shared" ca="1" si="603"/>
        <v>3</v>
      </c>
      <c r="AHJ57">
        <f t="shared" ca="1" si="603"/>
        <v>3</v>
      </c>
      <c r="AHK57">
        <f t="shared" ca="1" si="603"/>
        <v>3</v>
      </c>
      <c r="AHL57">
        <f t="shared" ca="1" si="603"/>
        <v>3</v>
      </c>
      <c r="AHM57">
        <f t="shared" ca="1" si="603"/>
        <v>3</v>
      </c>
      <c r="AHN57">
        <f t="shared" ca="1" si="603"/>
        <v>3</v>
      </c>
      <c r="AHO57">
        <f t="shared" ref="AHO57:AJZ57" ca="1" si="604">$B57+IF(AHO$7&lt;ADVn_off_before_on_ns,1,IF(AHO$7&lt;ADVn_Wr_off_time_ns,0,1))</f>
        <v>3</v>
      </c>
      <c r="AHP57">
        <f t="shared" ca="1" si="604"/>
        <v>3</v>
      </c>
      <c r="AHQ57">
        <f t="shared" ca="1" si="604"/>
        <v>3</v>
      </c>
      <c r="AHR57">
        <f t="shared" ca="1" si="604"/>
        <v>3</v>
      </c>
      <c r="AHS57">
        <f t="shared" ca="1" si="604"/>
        <v>3</v>
      </c>
      <c r="AHT57">
        <f t="shared" ca="1" si="604"/>
        <v>3</v>
      </c>
      <c r="AHU57">
        <f t="shared" ca="1" si="604"/>
        <v>3</v>
      </c>
      <c r="AHV57">
        <f t="shared" ca="1" si="604"/>
        <v>3</v>
      </c>
      <c r="AHW57">
        <f t="shared" ca="1" si="604"/>
        <v>3</v>
      </c>
      <c r="AHX57">
        <f t="shared" ca="1" si="604"/>
        <v>3</v>
      </c>
      <c r="AHY57">
        <f t="shared" ca="1" si="604"/>
        <v>3</v>
      </c>
      <c r="AHZ57">
        <f t="shared" ca="1" si="604"/>
        <v>3</v>
      </c>
      <c r="AIA57">
        <f t="shared" ca="1" si="604"/>
        <v>3</v>
      </c>
      <c r="AIB57">
        <f t="shared" ca="1" si="604"/>
        <v>3</v>
      </c>
      <c r="AIC57">
        <f t="shared" ca="1" si="604"/>
        <v>3</v>
      </c>
      <c r="AID57">
        <f t="shared" ca="1" si="604"/>
        <v>3</v>
      </c>
      <c r="AIE57">
        <f t="shared" ca="1" si="604"/>
        <v>3</v>
      </c>
      <c r="AIF57">
        <f t="shared" ca="1" si="604"/>
        <v>3</v>
      </c>
      <c r="AIG57">
        <f t="shared" ca="1" si="604"/>
        <v>3</v>
      </c>
      <c r="AIH57">
        <f t="shared" ca="1" si="604"/>
        <v>3</v>
      </c>
      <c r="AII57">
        <f t="shared" ca="1" si="604"/>
        <v>3</v>
      </c>
      <c r="AIJ57">
        <f t="shared" ca="1" si="604"/>
        <v>3</v>
      </c>
      <c r="AIK57">
        <f t="shared" ca="1" si="604"/>
        <v>3</v>
      </c>
      <c r="AIL57">
        <f t="shared" ca="1" si="604"/>
        <v>3</v>
      </c>
      <c r="AIM57">
        <f t="shared" ca="1" si="604"/>
        <v>3</v>
      </c>
      <c r="AIN57">
        <f t="shared" ca="1" si="604"/>
        <v>3</v>
      </c>
      <c r="AIO57">
        <f t="shared" ca="1" si="604"/>
        <v>3</v>
      </c>
      <c r="AIP57">
        <f t="shared" ca="1" si="604"/>
        <v>3</v>
      </c>
      <c r="AIQ57">
        <f t="shared" ca="1" si="604"/>
        <v>3</v>
      </c>
      <c r="AIR57">
        <f t="shared" ca="1" si="604"/>
        <v>3</v>
      </c>
      <c r="AIS57">
        <f t="shared" ca="1" si="604"/>
        <v>3</v>
      </c>
      <c r="AIT57">
        <f t="shared" ca="1" si="604"/>
        <v>3</v>
      </c>
      <c r="AIU57">
        <f t="shared" ca="1" si="604"/>
        <v>3</v>
      </c>
      <c r="AIV57">
        <f t="shared" ca="1" si="604"/>
        <v>3</v>
      </c>
      <c r="AIW57">
        <f t="shared" ca="1" si="604"/>
        <v>3</v>
      </c>
      <c r="AIX57">
        <f t="shared" ca="1" si="604"/>
        <v>3</v>
      </c>
      <c r="AIY57">
        <f t="shared" ca="1" si="604"/>
        <v>3</v>
      </c>
      <c r="AIZ57">
        <f t="shared" ca="1" si="604"/>
        <v>3</v>
      </c>
      <c r="AJA57">
        <f t="shared" ca="1" si="604"/>
        <v>3</v>
      </c>
      <c r="AJB57">
        <f t="shared" ca="1" si="604"/>
        <v>3</v>
      </c>
      <c r="AJC57">
        <f t="shared" ca="1" si="604"/>
        <v>3</v>
      </c>
      <c r="AJD57">
        <f t="shared" ca="1" si="604"/>
        <v>3</v>
      </c>
      <c r="AJE57">
        <f t="shared" ca="1" si="604"/>
        <v>3</v>
      </c>
      <c r="AJF57">
        <f t="shared" ca="1" si="604"/>
        <v>3</v>
      </c>
      <c r="AJG57">
        <f t="shared" ca="1" si="604"/>
        <v>3</v>
      </c>
      <c r="AJH57">
        <f t="shared" ca="1" si="604"/>
        <v>3</v>
      </c>
      <c r="AJI57">
        <f t="shared" ca="1" si="604"/>
        <v>3</v>
      </c>
      <c r="AJJ57">
        <f t="shared" ca="1" si="604"/>
        <v>3</v>
      </c>
      <c r="AJK57">
        <f t="shared" ca="1" si="604"/>
        <v>3</v>
      </c>
      <c r="AJL57">
        <f t="shared" ca="1" si="604"/>
        <v>3</v>
      </c>
      <c r="AJM57">
        <f t="shared" ca="1" si="604"/>
        <v>3</v>
      </c>
      <c r="AJN57">
        <f t="shared" ca="1" si="604"/>
        <v>3</v>
      </c>
      <c r="AJO57">
        <f t="shared" ca="1" si="604"/>
        <v>3</v>
      </c>
      <c r="AJP57">
        <f t="shared" ca="1" si="604"/>
        <v>3</v>
      </c>
      <c r="AJQ57">
        <f t="shared" ca="1" si="604"/>
        <v>3</v>
      </c>
      <c r="AJR57">
        <f t="shared" ca="1" si="604"/>
        <v>3</v>
      </c>
      <c r="AJS57">
        <f t="shared" ca="1" si="604"/>
        <v>3</v>
      </c>
      <c r="AJT57">
        <f t="shared" ca="1" si="604"/>
        <v>3</v>
      </c>
      <c r="AJU57">
        <f t="shared" ca="1" si="604"/>
        <v>3</v>
      </c>
      <c r="AJV57">
        <f t="shared" ca="1" si="604"/>
        <v>3</v>
      </c>
      <c r="AJW57">
        <f t="shared" ca="1" si="604"/>
        <v>3</v>
      </c>
      <c r="AJX57">
        <f t="shared" ca="1" si="604"/>
        <v>3</v>
      </c>
      <c r="AJY57">
        <f t="shared" ca="1" si="604"/>
        <v>3</v>
      </c>
      <c r="AJZ57">
        <f t="shared" ca="1" si="604"/>
        <v>3</v>
      </c>
      <c r="AKA57">
        <f t="shared" ref="AKA57:AML57" ca="1" si="605">$B57+IF(AKA$7&lt;ADVn_off_before_on_ns,1,IF(AKA$7&lt;ADVn_Wr_off_time_ns,0,1))</f>
        <v>3</v>
      </c>
      <c r="AKB57">
        <f t="shared" ca="1" si="605"/>
        <v>3</v>
      </c>
      <c r="AKC57">
        <f t="shared" ca="1" si="605"/>
        <v>3</v>
      </c>
      <c r="AKD57">
        <f t="shared" ca="1" si="605"/>
        <v>3</v>
      </c>
      <c r="AKE57">
        <f t="shared" ca="1" si="605"/>
        <v>3</v>
      </c>
      <c r="AKF57">
        <f t="shared" ca="1" si="605"/>
        <v>3</v>
      </c>
      <c r="AKG57">
        <f t="shared" ca="1" si="605"/>
        <v>3</v>
      </c>
      <c r="AKH57">
        <f t="shared" ca="1" si="605"/>
        <v>3</v>
      </c>
      <c r="AKI57">
        <f t="shared" ca="1" si="605"/>
        <v>3</v>
      </c>
      <c r="AKJ57">
        <f t="shared" ca="1" si="605"/>
        <v>3</v>
      </c>
      <c r="AKK57">
        <f t="shared" ca="1" si="605"/>
        <v>3</v>
      </c>
      <c r="AKL57">
        <f t="shared" ca="1" si="605"/>
        <v>3</v>
      </c>
      <c r="AKM57">
        <f t="shared" ca="1" si="605"/>
        <v>3</v>
      </c>
      <c r="AKN57">
        <f t="shared" ca="1" si="605"/>
        <v>3</v>
      </c>
      <c r="AKO57">
        <f t="shared" ca="1" si="605"/>
        <v>3</v>
      </c>
      <c r="AKP57">
        <f t="shared" ca="1" si="605"/>
        <v>3</v>
      </c>
      <c r="AKQ57">
        <f t="shared" ca="1" si="605"/>
        <v>3</v>
      </c>
      <c r="AKR57">
        <f t="shared" ca="1" si="605"/>
        <v>3</v>
      </c>
      <c r="AKS57">
        <f t="shared" ca="1" si="605"/>
        <v>3</v>
      </c>
      <c r="AKT57">
        <f t="shared" ca="1" si="605"/>
        <v>3</v>
      </c>
      <c r="AKU57">
        <f t="shared" ca="1" si="605"/>
        <v>3</v>
      </c>
      <c r="AKV57">
        <f t="shared" ca="1" si="605"/>
        <v>3</v>
      </c>
      <c r="AKW57">
        <f t="shared" ca="1" si="605"/>
        <v>3</v>
      </c>
      <c r="AKX57">
        <f t="shared" ca="1" si="605"/>
        <v>3</v>
      </c>
      <c r="AKY57">
        <f t="shared" ca="1" si="605"/>
        <v>3</v>
      </c>
      <c r="AKZ57">
        <f t="shared" ca="1" si="605"/>
        <v>3</v>
      </c>
      <c r="ALA57">
        <f t="shared" ca="1" si="605"/>
        <v>3</v>
      </c>
      <c r="ALB57">
        <f t="shared" ca="1" si="605"/>
        <v>3</v>
      </c>
      <c r="ALC57">
        <f t="shared" ca="1" si="605"/>
        <v>3</v>
      </c>
      <c r="ALD57">
        <f t="shared" ca="1" si="605"/>
        <v>3</v>
      </c>
      <c r="ALE57">
        <f t="shared" ca="1" si="605"/>
        <v>3</v>
      </c>
      <c r="ALF57">
        <f t="shared" ca="1" si="605"/>
        <v>3</v>
      </c>
      <c r="ALG57">
        <f t="shared" ca="1" si="605"/>
        <v>3</v>
      </c>
      <c r="ALH57">
        <f t="shared" ca="1" si="605"/>
        <v>3</v>
      </c>
      <c r="ALI57">
        <f t="shared" ca="1" si="605"/>
        <v>3</v>
      </c>
      <c r="ALJ57">
        <f t="shared" ca="1" si="605"/>
        <v>3</v>
      </c>
      <c r="ALK57">
        <f t="shared" ca="1" si="605"/>
        <v>3</v>
      </c>
      <c r="ALL57">
        <f t="shared" ca="1" si="605"/>
        <v>3</v>
      </c>
      <c r="ALM57">
        <f t="shared" ca="1" si="605"/>
        <v>3</v>
      </c>
      <c r="ALN57">
        <f t="shared" ca="1" si="605"/>
        <v>3</v>
      </c>
      <c r="ALO57">
        <f t="shared" ca="1" si="605"/>
        <v>3</v>
      </c>
      <c r="ALP57">
        <f t="shared" ca="1" si="605"/>
        <v>3</v>
      </c>
      <c r="ALQ57">
        <f t="shared" ca="1" si="605"/>
        <v>3</v>
      </c>
      <c r="ALR57">
        <f t="shared" ca="1" si="605"/>
        <v>3</v>
      </c>
      <c r="ALS57">
        <f t="shared" ca="1" si="605"/>
        <v>3</v>
      </c>
      <c r="ALT57">
        <f t="shared" ca="1" si="605"/>
        <v>3</v>
      </c>
      <c r="ALU57">
        <f t="shared" ca="1" si="605"/>
        <v>3</v>
      </c>
      <c r="ALV57">
        <f t="shared" ca="1" si="605"/>
        <v>3</v>
      </c>
      <c r="ALW57">
        <f t="shared" ca="1" si="605"/>
        <v>3</v>
      </c>
      <c r="ALX57">
        <f t="shared" ca="1" si="605"/>
        <v>3</v>
      </c>
      <c r="ALY57">
        <f t="shared" ca="1" si="605"/>
        <v>3</v>
      </c>
      <c r="ALZ57">
        <f t="shared" ca="1" si="605"/>
        <v>3</v>
      </c>
      <c r="AMA57">
        <f t="shared" ca="1" si="605"/>
        <v>3</v>
      </c>
      <c r="AMB57">
        <f t="shared" ca="1" si="605"/>
        <v>3</v>
      </c>
      <c r="AMC57">
        <f t="shared" ca="1" si="605"/>
        <v>3</v>
      </c>
      <c r="AMD57">
        <f t="shared" ca="1" si="605"/>
        <v>3</v>
      </c>
      <c r="AME57">
        <f t="shared" ca="1" si="605"/>
        <v>3</v>
      </c>
      <c r="AMF57">
        <f t="shared" ca="1" si="605"/>
        <v>3</v>
      </c>
      <c r="AMG57">
        <f t="shared" ca="1" si="605"/>
        <v>3</v>
      </c>
      <c r="AMH57">
        <f t="shared" ca="1" si="605"/>
        <v>3</v>
      </c>
      <c r="AMI57">
        <f t="shared" ca="1" si="605"/>
        <v>3</v>
      </c>
      <c r="AMJ57">
        <f t="shared" ca="1" si="605"/>
        <v>3</v>
      </c>
      <c r="AMK57">
        <f t="shared" ca="1" si="605"/>
        <v>3</v>
      </c>
      <c r="AML57">
        <f t="shared" ca="1" si="605"/>
        <v>3</v>
      </c>
      <c r="AMM57">
        <f t="shared" ref="AMM57:AOX57" ca="1" si="606">$B57+IF(AMM$7&lt;ADVn_off_before_on_ns,1,IF(AMM$7&lt;ADVn_Wr_off_time_ns,0,1))</f>
        <v>3</v>
      </c>
      <c r="AMN57">
        <f t="shared" ca="1" si="606"/>
        <v>3</v>
      </c>
      <c r="AMO57">
        <f t="shared" ca="1" si="606"/>
        <v>3</v>
      </c>
      <c r="AMP57">
        <f t="shared" ca="1" si="606"/>
        <v>3</v>
      </c>
      <c r="AMQ57">
        <f t="shared" ca="1" si="606"/>
        <v>3</v>
      </c>
      <c r="AMR57">
        <f t="shared" ca="1" si="606"/>
        <v>3</v>
      </c>
      <c r="AMS57">
        <f t="shared" ca="1" si="606"/>
        <v>3</v>
      </c>
      <c r="AMT57">
        <f t="shared" ca="1" si="606"/>
        <v>3</v>
      </c>
      <c r="AMU57">
        <f t="shared" ca="1" si="606"/>
        <v>3</v>
      </c>
      <c r="AMV57">
        <f t="shared" ca="1" si="606"/>
        <v>3</v>
      </c>
      <c r="AMW57">
        <f t="shared" ca="1" si="606"/>
        <v>3</v>
      </c>
      <c r="AMX57">
        <f t="shared" ca="1" si="606"/>
        <v>3</v>
      </c>
      <c r="AMY57">
        <f t="shared" ca="1" si="606"/>
        <v>3</v>
      </c>
      <c r="AMZ57">
        <f t="shared" ca="1" si="606"/>
        <v>3</v>
      </c>
      <c r="ANA57">
        <f t="shared" ca="1" si="606"/>
        <v>3</v>
      </c>
      <c r="ANB57">
        <f t="shared" ca="1" si="606"/>
        <v>3</v>
      </c>
      <c r="ANC57">
        <f t="shared" ca="1" si="606"/>
        <v>3</v>
      </c>
      <c r="AND57">
        <f t="shared" ca="1" si="606"/>
        <v>3</v>
      </c>
      <c r="ANE57">
        <f t="shared" ca="1" si="606"/>
        <v>3</v>
      </c>
      <c r="ANF57">
        <f t="shared" ca="1" si="606"/>
        <v>3</v>
      </c>
      <c r="ANG57">
        <f t="shared" ca="1" si="606"/>
        <v>3</v>
      </c>
      <c r="ANH57">
        <f t="shared" ca="1" si="606"/>
        <v>3</v>
      </c>
      <c r="ANI57">
        <f t="shared" ca="1" si="606"/>
        <v>3</v>
      </c>
      <c r="ANJ57">
        <f t="shared" ca="1" si="606"/>
        <v>3</v>
      </c>
      <c r="ANK57">
        <f t="shared" ca="1" si="606"/>
        <v>3</v>
      </c>
      <c r="ANL57">
        <f t="shared" ca="1" si="606"/>
        <v>3</v>
      </c>
      <c r="ANM57">
        <f t="shared" ca="1" si="606"/>
        <v>3</v>
      </c>
      <c r="ANN57">
        <f t="shared" ca="1" si="606"/>
        <v>3</v>
      </c>
      <c r="ANO57">
        <f t="shared" ca="1" si="606"/>
        <v>3</v>
      </c>
      <c r="ANP57">
        <f t="shared" ca="1" si="606"/>
        <v>3</v>
      </c>
      <c r="ANQ57">
        <f t="shared" ca="1" si="606"/>
        <v>3</v>
      </c>
      <c r="ANR57">
        <f t="shared" ca="1" si="606"/>
        <v>3</v>
      </c>
      <c r="ANS57">
        <f t="shared" ca="1" si="606"/>
        <v>3</v>
      </c>
      <c r="ANT57">
        <f t="shared" ca="1" si="606"/>
        <v>3</v>
      </c>
      <c r="ANU57">
        <f t="shared" ca="1" si="606"/>
        <v>3</v>
      </c>
      <c r="ANV57">
        <f t="shared" ca="1" si="606"/>
        <v>3</v>
      </c>
      <c r="ANW57">
        <f t="shared" ca="1" si="606"/>
        <v>3</v>
      </c>
      <c r="ANX57">
        <f t="shared" ca="1" si="606"/>
        <v>3</v>
      </c>
      <c r="ANY57">
        <f t="shared" ca="1" si="606"/>
        <v>3</v>
      </c>
      <c r="ANZ57">
        <f t="shared" ca="1" si="606"/>
        <v>3</v>
      </c>
      <c r="AOA57">
        <f t="shared" ca="1" si="606"/>
        <v>3</v>
      </c>
      <c r="AOB57">
        <f t="shared" ca="1" si="606"/>
        <v>3</v>
      </c>
      <c r="AOC57">
        <f t="shared" ca="1" si="606"/>
        <v>3</v>
      </c>
      <c r="AOD57">
        <f t="shared" ca="1" si="606"/>
        <v>3</v>
      </c>
      <c r="AOE57">
        <f t="shared" ca="1" si="606"/>
        <v>3</v>
      </c>
      <c r="AOF57">
        <f t="shared" ca="1" si="606"/>
        <v>3</v>
      </c>
      <c r="AOG57">
        <f t="shared" ca="1" si="606"/>
        <v>3</v>
      </c>
      <c r="AOH57">
        <f t="shared" ca="1" si="606"/>
        <v>3</v>
      </c>
      <c r="AOI57">
        <f t="shared" ca="1" si="606"/>
        <v>3</v>
      </c>
      <c r="AOJ57">
        <f t="shared" ca="1" si="606"/>
        <v>3</v>
      </c>
      <c r="AOK57">
        <f t="shared" ca="1" si="606"/>
        <v>3</v>
      </c>
      <c r="AOL57">
        <f t="shared" ca="1" si="606"/>
        <v>3</v>
      </c>
      <c r="AOM57">
        <f t="shared" ca="1" si="606"/>
        <v>3</v>
      </c>
      <c r="AON57">
        <f t="shared" ca="1" si="606"/>
        <v>3</v>
      </c>
      <c r="AOO57">
        <f t="shared" ca="1" si="606"/>
        <v>3</v>
      </c>
      <c r="AOP57">
        <f t="shared" ca="1" si="606"/>
        <v>3</v>
      </c>
      <c r="AOQ57">
        <f t="shared" ca="1" si="606"/>
        <v>3</v>
      </c>
      <c r="AOR57">
        <f t="shared" ca="1" si="606"/>
        <v>3</v>
      </c>
      <c r="AOS57">
        <f t="shared" ca="1" si="606"/>
        <v>3</v>
      </c>
      <c r="AOT57">
        <f t="shared" ca="1" si="606"/>
        <v>3</v>
      </c>
      <c r="AOU57">
        <f t="shared" ca="1" si="606"/>
        <v>3</v>
      </c>
      <c r="AOV57">
        <f t="shared" ca="1" si="606"/>
        <v>3</v>
      </c>
      <c r="AOW57">
        <f t="shared" ca="1" si="606"/>
        <v>3</v>
      </c>
      <c r="AOX57">
        <f t="shared" ca="1" si="606"/>
        <v>3</v>
      </c>
      <c r="AOY57">
        <f t="shared" ref="AOY57:ARJ57" ca="1" si="607">$B57+IF(AOY$7&lt;ADVn_off_before_on_ns,1,IF(AOY$7&lt;ADVn_Wr_off_time_ns,0,1))</f>
        <v>3</v>
      </c>
      <c r="AOZ57">
        <f t="shared" ca="1" si="607"/>
        <v>3</v>
      </c>
      <c r="APA57">
        <f t="shared" ca="1" si="607"/>
        <v>3</v>
      </c>
      <c r="APB57">
        <f t="shared" ca="1" si="607"/>
        <v>3</v>
      </c>
      <c r="APC57">
        <f t="shared" ca="1" si="607"/>
        <v>3</v>
      </c>
      <c r="APD57">
        <f t="shared" ca="1" si="607"/>
        <v>3</v>
      </c>
      <c r="APE57">
        <f t="shared" ca="1" si="607"/>
        <v>3</v>
      </c>
      <c r="APF57">
        <f t="shared" ca="1" si="607"/>
        <v>3</v>
      </c>
      <c r="APG57">
        <f t="shared" ca="1" si="607"/>
        <v>3</v>
      </c>
      <c r="APH57">
        <f t="shared" ca="1" si="607"/>
        <v>3</v>
      </c>
      <c r="API57">
        <f t="shared" ca="1" si="607"/>
        <v>3</v>
      </c>
      <c r="APJ57">
        <f t="shared" ca="1" si="607"/>
        <v>3</v>
      </c>
      <c r="APK57">
        <f t="shared" ca="1" si="607"/>
        <v>3</v>
      </c>
      <c r="APL57">
        <f t="shared" ca="1" si="607"/>
        <v>3</v>
      </c>
      <c r="APM57">
        <f t="shared" ca="1" si="607"/>
        <v>3</v>
      </c>
      <c r="APN57">
        <f t="shared" ca="1" si="607"/>
        <v>3</v>
      </c>
      <c r="APO57">
        <f t="shared" ca="1" si="607"/>
        <v>3</v>
      </c>
      <c r="APP57">
        <f t="shared" ca="1" si="607"/>
        <v>3</v>
      </c>
      <c r="APQ57">
        <f t="shared" ca="1" si="607"/>
        <v>3</v>
      </c>
      <c r="APR57">
        <f t="shared" ca="1" si="607"/>
        <v>3</v>
      </c>
      <c r="APS57">
        <f t="shared" ca="1" si="607"/>
        <v>3</v>
      </c>
      <c r="APT57">
        <f t="shared" ca="1" si="607"/>
        <v>3</v>
      </c>
      <c r="APU57">
        <f t="shared" ca="1" si="607"/>
        <v>3</v>
      </c>
      <c r="APV57">
        <f t="shared" ca="1" si="607"/>
        <v>3</v>
      </c>
      <c r="APW57">
        <f t="shared" ca="1" si="607"/>
        <v>3</v>
      </c>
      <c r="APX57">
        <f t="shared" ca="1" si="607"/>
        <v>3</v>
      </c>
      <c r="APY57">
        <f t="shared" ca="1" si="607"/>
        <v>3</v>
      </c>
      <c r="APZ57">
        <f t="shared" ca="1" si="607"/>
        <v>3</v>
      </c>
      <c r="AQA57">
        <f t="shared" ca="1" si="607"/>
        <v>3</v>
      </c>
      <c r="AQB57">
        <f t="shared" ca="1" si="607"/>
        <v>3</v>
      </c>
      <c r="AQC57">
        <f t="shared" ca="1" si="607"/>
        <v>3</v>
      </c>
      <c r="AQD57">
        <f t="shared" ca="1" si="607"/>
        <v>3</v>
      </c>
      <c r="AQE57">
        <f t="shared" ca="1" si="607"/>
        <v>3</v>
      </c>
      <c r="AQF57">
        <f t="shared" ca="1" si="607"/>
        <v>3</v>
      </c>
      <c r="AQG57">
        <f t="shared" ca="1" si="607"/>
        <v>3</v>
      </c>
      <c r="AQH57">
        <f t="shared" ca="1" si="607"/>
        <v>3</v>
      </c>
      <c r="AQI57">
        <f t="shared" ca="1" si="607"/>
        <v>3</v>
      </c>
      <c r="AQJ57">
        <f t="shared" ca="1" si="607"/>
        <v>3</v>
      </c>
      <c r="AQK57">
        <f t="shared" ca="1" si="607"/>
        <v>3</v>
      </c>
      <c r="AQL57">
        <f t="shared" ca="1" si="607"/>
        <v>3</v>
      </c>
      <c r="AQM57">
        <f t="shared" ca="1" si="607"/>
        <v>3</v>
      </c>
      <c r="AQN57">
        <f t="shared" ca="1" si="607"/>
        <v>3</v>
      </c>
      <c r="AQO57">
        <f t="shared" ca="1" si="607"/>
        <v>3</v>
      </c>
      <c r="AQP57">
        <f t="shared" ca="1" si="607"/>
        <v>3</v>
      </c>
      <c r="AQQ57">
        <f t="shared" ca="1" si="607"/>
        <v>3</v>
      </c>
      <c r="AQR57">
        <f t="shared" ca="1" si="607"/>
        <v>3</v>
      </c>
      <c r="AQS57">
        <f t="shared" ca="1" si="607"/>
        <v>3</v>
      </c>
      <c r="AQT57">
        <f t="shared" ca="1" si="607"/>
        <v>3</v>
      </c>
      <c r="AQU57">
        <f t="shared" ca="1" si="607"/>
        <v>3</v>
      </c>
      <c r="AQV57">
        <f t="shared" ca="1" si="607"/>
        <v>3</v>
      </c>
      <c r="AQW57">
        <f t="shared" ca="1" si="607"/>
        <v>3</v>
      </c>
      <c r="AQX57">
        <f t="shared" ca="1" si="607"/>
        <v>3</v>
      </c>
      <c r="AQY57">
        <f t="shared" ca="1" si="607"/>
        <v>3</v>
      </c>
      <c r="AQZ57">
        <f t="shared" ca="1" si="607"/>
        <v>3</v>
      </c>
      <c r="ARA57">
        <f t="shared" ca="1" si="607"/>
        <v>3</v>
      </c>
      <c r="ARB57">
        <f t="shared" ca="1" si="607"/>
        <v>3</v>
      </c>
      <c r="ARC57">
        <f t="shared" ca="1" si="607"/>
        <v>3</v>
      </c>
      <c r="ARD57">
        <f t="shared" ca="1" si="607"/>
        <v>3</v>
      </c>
      <c r="ARE57">
        <f t="shared" ca="1" si="607"/>
        <v>3</v>
      </c>
      <c r="ARF57">
        <f t="shared" ca="1" si="607"/>
        <v>3</v>
      </c>
      <c r="ARG57">
        <f t="shared" ca="1" si="607"/>
        <v>3</v>
      </c>
      <c r="ARH57">
        <f t="shared" ca="1" si="607"/>
        <v>3</v>
      </c>
      <c r="ARI57">
        <f t="shared" ca="1" si="607"/>
        <v>3</v>
      </c>
      <c r="ARJ57">
        <f t="shared" ca="1" si="607"/>
        <v>3</v>
      </c>
      <c r="ARK57">
        <f t="shared" ref="ARK57:ATV57" ca="1" si="608">$B57+IF(ARK$7&lt;ADVn_off_before_on_ns,1,IF(ARK$7&lt;ADVn_Wr_off_time_ns,0,1))</f>
        <v>3</v>
      </c>
      <c r="ARL57">
        <f t="shared" ca="1" si="608"/>
        <v>3</v>
      </c>
      <c r="ARM57">
        <f t="shared" ca="1" si="608"/>
        <v>3</v>
      </c>
      <c r="ARN57">
        <f t="shared" ca="1" si="608"/>
        <v>3</v>
      </c>
      <c r="ARO57">
        <f t="shared" ca="1" si="608"/>
        <v>3</v>
      </c>
      <c r="ARP57">
        <f t="shared" ca="1" si="608"/>
        <v>3</v>
      </c>
      <c r="ARQ57">
        <f t="shared" ca="1" si="608"/>
        <v>3</v>
      </c>
      <c r="ARR57">
        <f t="shared" ca="1" si="608"/>
        <v>3</v>
      </c>
      <c r="ARS57">
        <f t="shared" ca="1" si="608"/>
        <v>3</v>
      </c>
      <c r="ART57">
        <f t="shared" ca="1" si="608"/>
        <v>3</v>
      </c>
      <c r="ARU57">
        <f t="shared" ca="1" si="608"/>
        <v>3</v>
      </c>
      <c r="ARV57">
        <f t="shared" ca="1" si="608"/>
        <v>3</v>
      </c>
      <c r="ARW57">
        <f t="shared" ca="1" si="608"/>
        <v>3</v>
      </c>
      <c r="ARX57">
        <f t="shared" ca="1" si="608"/>
        <v>3</v>
      </c>
      <c r="ARY57">
        <f t="shared" ca="1" si="608"/>
        <v>3</v>
      </c>
      <c r="ARZ57">
        <f t="shared" ca="1" si="608"/>
        <v>3</v>
      </c>
      <c r="ASA57">
        <f t="shared" ca="1" si="608"/>
        <v>3</v>
      </c>
      <c r="ASB57">
        <f t="shared" ca="1" si="608"/>
        <v>3</v>
      </c>
      <c r="ASC57">
        <f t="shared" ca="1" si="608"/>
        <v>3</v>
      </c>
      <c r="ASD57">
        <f t="shared" ca="1" si="608"/>
        <v>3</v>
      </c>
      <c r="ASE57">
        <f t="shared" ca="1" si="608"/>
        <v>3</v>
      </c>
      <c r="ASF57">
        <f t="shared" ca="1" si="608"/>
        <v>3</v>
      </c>
      <c r="ASG57">
        <f t="shared" ca="1" si="608"/>
        <v>3</v>
      </c>
      <c r="ASH57">
        <f t="shared" ca="1" si="608"/>
        <v>3</v>
      </c>
      <c r="ASI57">
        <f t="shared" ca="1" si="608"/>
        <v>3</v>
      </c>
      <c r="ASJ57">
        <f t="shared" ca="1" si="608"/>
        <v>3</v>
      </c>
      <c r="ASK57">
        <f t="shared" ca="1" si="608"/>
        <v>3</v>
      </c>
      <c r="ASL57">
        <f t="shared" ca="1" si="608"/>
        <v>3</v>
      </c>
      <c r="ASM57">
        <f t="shared" ca="1" si="608"/>
        <v>3</v>
      </c>
      <c r="ASN57">
        <f t="shared" ca="1" si="608"/>
        <v>3</v>
      </c>
      <c r="ASO57">
        <f t="shared" ca="1" si="608"/>
        <v>3</v>
      </c>
      <c r="ASP57">
        <f t="shared" ca="1" si="608"/>
        <v>3</v>
      </c>
      <c r="ASQ57">
        <f t="shared" ca="1" si="608"/>
        <v>3</v>
      </c>
      <c r="ASR57">
        <f t="shared" ca="1" si="608"/>
        <v>3</v>
      </c>
      <c r="ASS57">
        <f t="shared" ca="1" si="608"/>
        <v>3</v>
      </c>
      <c r="AST57">
        <f t="shared" ca="1" si="608"/>
        <v>3</v>
      </c>
      <c r="ASU57">
        <f t="shared" ca="1" si="608"/>
        <v>3</v>
      </c>
      <c r="ASV57">
        <f t="shared" ca="1" si="608"/>
        <v>3</v>
      </c>
      <c r="ASW57">
        <f t="shared" ca="1" si="608"/>
        <v>3</v>
      </c>
      <c r="ASX57">
        <f t="shared" ca="1" si="608"/>
        <v>3</v>
      </c>
      <c r="ASY57">
        <f t="shared" ca="1" si="608"/>
        <v>3</v>
      </c>
      <c r="ASZ57">
        <f t="shared" ca="1" si="608"/>
        <v>3</v>
      </c>
      <c r="ATA57">
        <f t="shared" ca="1" si="608"/>
        <v>3</v>
      </c>
      <c r="ATB57">
        <f t="shared" ca="1" si="608"/>
        <v>3</v>
      </c>
      <c r="ATC57">
        <f t="shared" ca="1" si="608"/>
        <v>3</v>
      </c>
      <c r="ATD57">
        <f t="shared" ca="1" si="608"/>
        <v>3</v>
      </c>
      <c r="ATE57">
        <f t="shared" ca="1" si="608"/>
        <v>3</v>
      </c>
      <c r="ATF57">
        <f t="shared" ca="1" si="608"/>
        <v>3</v>
      </c>
      <c r="ATG57">
        <f t="shared" ca="1" si="608"/>
        <v>3</v>
      </c>
      <c r="ATH57">
        <f t="shared" ca="1" si="608"/>
        <v>3</v>
      </c>
      <c r="ATI57">
        <f t="shared" ca="1" si="608"/>
        <v>3</v>
      </c>
      <c r="ATJ57">
        <f t="shared" ca="1" si="608"/>
        <v>3</v>
      </c>
      <c r="ATK57">
        <f t="shared" ca="1" si="608"/>
        <v>3</v>
      </c>
      <c r="ATL57">
        <f t="shared" ca="1" si="608"/>
        <v>3</v>
      </c>
      <c r="ATM57">
        <f t="shared" ca="1" si="608"/>
        <v>3</v>
      </c>
      <c r="ATN57">
        <f t="shared" ca="1" si="608"/>
        <v>3</v>
      </c>
      <c r="ATO57">
        <f t="shared" ca="1" si="608"/>
        <v>3</v>
      </c>
      <c r="ATP57">
        <f t="shared" ca="1" si="608"/>
        <v>3</v>
      </c>
      <c r="ATQ57">
        <f t="shared" ca="1" si="608"/>
        <v>3</v>
      </c>
      <c r="ATR57">
        <f t="shared" ca="1" si="608"/>
        <v>3</v>
      </c>
      <c r="ATS57">
        <f t="shared" ca="1" si="608"/>
        <v>3</v>
      </c>
      <c r="ATT57">
        <f t="shared" ca="1" si="608"/>
        <v>3</v>
      </c>
      <c r="ATU57">
        <f t="shared" ca="1" si="608"/>
        <v>3</v>
      </c>
      <c r="ATV57">
        <f t="shared" ca="1" si="608"/>
        <v>3</v>
      </c>
      <c r="ATW57">
        <f t="shared" ref="ATW57:AWH57" ca="1" si="609">$B57+IF(ATW$7&lt;ADVn_off_before_on_ns,1,IF(ATW$7&lt;ADVn_Wr_off_time_ns,0,1))</f>
        <v>3</v>
      </c>
      <c r="ATX57">
        <f t="shared" ca="1" si="609"/>
        <v>3</v>
      </c>
      <c r="ATY57">
        <f t="shared" ca="1" si="609"/>
        <v>3</v>
      </c>
      <c r="ATZ57">
        <f t="shared" ca="1" si="609"/>
        <v>3</v>
      </c>
      <c r="AUA57">
        <f t="shared" ca="1" si="609"/>
        <v>3</v>
      </c>
      <c r="AUB57">
        <f t="shared" ca="1" si="609"/>
        <v>3</v>
      </c>
      <c r="AUC57">
        <f t="shared" ca="1" si="609"/>
        <v>3</v>
      </c>
      <c r="AUD57">
        <f t="shared" ca="1" si="609"/>
        <v>3</v>
      </c>
      <c r="AUE57">
        <f t="shared" ca="1" si="609"/>
        <v>3</v>
      </c>
      <c r="AUF57">
        <f t="shared" ca="1" si="609"/>
        <v>3</v>
      </c>
      <c r="AUG57">
        <f t="shared" ca="1" si="609"/>
        <v>3</v>
      </c>
      <c r="AUH57">
        <f t="shared" ca="1" si="609"/>
        <v>3</v>
      </c>
      <c r="AUI57">
        <f t="shared" ca="1" si="609"/>
        <v>3</v>
      </c>
      <c r="AUJ57">
        <f t="shared" ca="1" si="609"/>
        <v>3</v>
      </c>
      <c r="AUK57">
        <f t="shared" ca="1" si="609"/>
        <v>3</v>
      </c>
      <c r="AUL57">
        <f t="shared" ca="1" si="609"/>
        <v>3</v>
      </c>
      <c r="AUM57">
        <f t="shared" ca="1" si="609"/>
        <v>3</v>
      </c>
      <c r="AUN57">
        <f t="shared" ca="1" si="609"/>
        <v>3</v>
      </c>
      <c r="AUO57">
        <f t="shared" ca="1" si="609"/>
        <v>3</v>
      </c>
      <c r="AUP57">
        <f t="shared" ca="1" si="609"/>
        <v>3</v>
      </c>
      <c r="AUQ57">
        <f t="shared" ca="1" si="609"/>
        <v>3</v>
      </c>
      <c r="AUR57">
        <f t="shared" ca="1" si="609"/>
        <v>3</v>
      </c>
      <c r="AUS57">
        <f t="shared" ca="1" si="609"/>
        <v>3</v>
      </c>
      <c r="AUT57">
        <f t="shared" ca="1" si="609"/>
        <v>3</v>
      </c>
      <c r="AUU57">
        <f t="shared" ca="1" si="609"/>
        <v>3</v>
      </c>
      <c r="AUV57">
        <f t="shared" ca="1" si="609"/>
        <v>3</v>
      </c>
      <c r="AUW57">
        <f t="shared" ca="1" si="609"/>
        <v>3</v>
      </c>
      <c r="AUX57">
        <f t="shared" ca="1" si="609"/>
        <v>3</v>
      </c>
      <c r="AUY57">
        <f t="shared" ca="1" si="609"/>
        <v>3</v>
      </c>
      <c r="AUZ57">
        <f t="shared" ca="1" si="609"/>
        <v>3</v>
      </c>
      <c r="AVA57">
        <f t="shared" ca="1" si="609"/>
        <v>3</v>
      </c>
      <c r="AVB57">
        <f t="shared" ca="1" si="609"/>
        <v>3</v>
      </c>
      <c r="AVC57">
        <f t="shared" ca="1" si="609"/>
        <v>3</v>
      </c>
      <c r="AVD57">
        <f t="shared" ca="1" si="609"/>
        <v>3</v>
      </c>
      <c r="AVE57">
        <f t="shared" ca="1" si="609"/>
        <v>3</v>
      </c>
      <c r="AVF57">
        <f t="shared" ca="1" si="609"/>
        <v>3</v>
      </c>
      <c r="AVG57">
        <f t="shared" ca="1" si="609"/>
        <v>3</v>
      </c>
      <c r="AVH57">
        <f t="shared" ca="1" si="609"/>
        <v>3</v>
      </c>
      <c r="AVI57">
        <f t="shared" ca="1" si="609"/>
        <v>3</v>
      </c>
      <c r="AVJ57">
        <f t="shared" ca="1" si="609"/>
        <v>3</v>
      </c>
      <c r="AVK57">
        <f t="shared" ca="1" si="609"/>
        <v>3</v>
      </c>
      <c r="AVL57">
        <f t="shared" ca="1" si="609"/>
        <v>3</v>
      </c>
      <c r="AVM57">
        <f t="shared" ca="1" si="609"/>
        <v>3</v>
      </c>
      <c r="AVN57">
        <f t="shared" ca="1" si="609"/>
        <v>3</v>
      </c>
      <c r="AVO57">
        <f t="shared" ca="1" si="609"/>
        <v>3</v>
      </c>
      <c r="AVP57">
        <f t="shared" ca="1" si="609"/>
        <v>3</v>
      </c>
      <c r="AVQ57">
        <f t="shared" ca="1" si="609"/>
        <v>3</v>
      </c>
      <c r="AVR57">
        <f t="shared" ca="1" si="609"/>
        <v>3</v>
      </c>
      <c r="AVS57">
        <f t="shared" ca="1" si="609"/>
        <v>3</v>
      </c>
      <c r="AVT57">
        <f t="shared" ca="1" si="609"/>
        <v>3</v>
      </c>
      <c r="AVU57">
        <f t="shared" ca="1" si="609"/>
        <v>3</v>
      </c>
      <c r="AVV57">
        <f t="shared" ca="1" si="609"/>
        <v>3</v>
      </c>
      <c r="AVW57">
        <f t="shared" ca="1" si="609"/>
        <v>3</v>
      </c>
      <c r="AVX57">
        <f t="shared" ca="1" si="609"/>
        <v>3</v>
      </c>
      <c r="AVY57">
        <f t="shared" ca="1" si="609"/>
        <v>3</v>
      </c>
      <c r="AVZ57">
        <f t="shared" ca="1" si="609"/>
        <v>3</v>
      </c>
      <c r="AWA57">
        <f t="shared" ca="1" si="609"/>
        <v>3</v>
      </c>
      <c r="AWB57">
        <f t="shared" ca="1" si="609"/>
        <v>3</v>
      </c>
      <c r="AWC57">
        <f t="shared" ca="1" si="609"/>
        <v>3</v>
      </c>
      <c r="AWD57">
        <f t="shared" ca="1" si="609"/>
        <v>3</v>
      </c>
      <c r="AWE57">
        <f t="shared" ca="1" si="609"/>
        <v>3</v>
      </c>
      <c r="AWF57">
        <f t="shared" ca="1" si="609"/>
        <v>3</v>
      </c>
      <c r="AWG57">
        <f t="shared" ca="1" si="609"/>
        <v>3</v>
      </c>
      <c r="AWH57">
        <f t="shared" ca="1" si="609"/>
        <v>3</v>
      </c>
      <c r="AWI57">
        <f t="shared" ref="AWI57:AYT57" ca="1" si="610">$B57+IF(AWI$7&lt;ADVn_off_before_on_ns,1,IF(AWI$7&lt;ADVn_Wr_off_time_ns,0,1))</f>
        <v>3</v>
      </c>
      <c r="AWJ57">
        <f t="shared" ca="1" si="610"/>
        <v>3</v>
      </c>
      <c r="AWK57">
        <f t="shared" ca="1" si="610"/>
        <v>3</v>
      </c>
      <c r="AWL57">
        <f t="shared" ca="1" si="610"/>
        <v>3</v>
      </c>
      <c r="AWM57">
        <f t="shared" ca="1" si="610"/>
        <v>3</v>
      </c>
      <c r="AWN57">
        <f t="shared" ca="1" si="610"/>
        <v>3</v>
      </c>
      <c r="AWO57">
        <f t="shared" ca="1" si="610"/>
        <v>3</v>
      </c>
      <c r="AWP57">
        <f t="shared" ca="1" si="610"/>
        <v>3</v>
      </c>
      <c r="AWQ57">
        <f t="shared" ca="1" si="610"/>
        <v>3</v>
      </c>
      <c r="AWR57">
        <f t="shared" ca="1" si="610"/>
        <v>3</v>
      </c>
      <c r="AWS57">
        <f t="shared" ca="1" si="610"/>
        <v>3</v>
      </c>
      <c r="AWT57">
        <f t="shared" ca="1" si="610"/>
        <v>3</v>
      </c>
      <c r="AWU57">
        <f t="shared" ca="1" si="610"/>
        <v>3</v>
      </c>
      <c r="AWV57">
        <f t="shared" ca="1" si="610"/>
        <v>3</v>
      </c>
      <c r="AWW57">
        <f t="shared" ca="1" si="610"/>
        <v>3</v>
      </c>
      <c r="AWX57">
        <f t="shared" ca="1" si="610"/>
        <v>3</v>
      </c>
      <c r="AWY57">
        <f t="shared" ca="1" si="610"/>
        <v>3</v>
      </c>
      <c r="AWZ57">
        <f t="shared" ca="1" si="610"/>
        <v>3</v>
      </c>
      <c r="AXA57">
        <f t="shared" ca="1" si="610"/>
        <v>3</v>
      </c>
      <c r="AXB57">
        <f t="shared" ca="1" si="610"/>
        <v>3</v>
      </c>
      <c r="AXC57">
        <f t="shared" ca="1" si="610"/>
        <v>3</v>
      </c>
      <c r="AXD57">
        <f t="shared" ca="1" si="610"/>
        <v>3</v>
      </c>
      <c r="AXE57">
        <f t="shared" ca="1" si="610"/>
        <v>3</v>
      </c>
      <c r="AXF57">
        <f t="shared" ca="1" si="610"/>
        <v>3</v>
      </c>
      <c r="AXG57">
        <f t="shared" ca="1" si="610"/>
        <v>3</v>
      </c>
      <c r="AXH57">
        <f t="shared" ca="1" si="610"/>
        <v>3</v>
      </c>
      <c r="AXI57">
        <f t="shared" ca="1" si="610"/>
        <v>3</v>
      </c>
      <c r="AXJ57">
        <f t="shared" ca="1" si="610"/>
        <v>3</v>
      </c>
      <c r="AXK57">
        <f t="shared" ca="1" si="610"/>
        <v>3</v>
      </c>
      <c r="AXL57">
        <f t="shared" ca="1" si="610"/>
        <v>3</v>
      </c>
      <c r="AXM57">
        <f t="shared" ca="1" si="610"/>
        <v>3</v>
      </c>
      <c r="AXN57">
        <f t="shared" ca="1" si="610"/>
        <v>3</v>
      </c>
      <c r="AXO57">
        <f t="shared" ca="1" si="610"/>
        <v>3</v>
      </c>
      <c r="AXP57">
        <f t="shared" ca="1" si="610"/>
        <v>3</v>
      </c>
      <c r="AXQ57">
        <f t="shared" ca="1" si="610"/>
        <v>3</v>
      </c>
      <c r="AXR57">
        <f t="shared" ca="1" si="610"/>
        <v>3</v>
      </c>
      <c r="AXS57">
        <f t="shared" ca="1" si="610"/>
        <v>3</v>
      </c>
      <c r="AXT57">
        <f t="shared" ca="1" si="610"/>
        <v>3</v>
      </c>
      <c r="AXU57">
        <f t="shared" ca="1" si="610"/>
        <v>3</v>
      </c>
      <c r="AXV57">
        <f t="shared" ca="1" si="610"/>
        <v>3</v>
      </c>
      <c r="AXW57">
        <f t="shared" ca="1" si="610"/>
        <v>3</v>
      </c>
      <c r="AXX57">
        <f t="shared" ca="1" si="610"/>
        <v>3</v>
      </c>
      <c r="AXY57">
        <f t="shared" ca="1" si="610"/>
        <v>3</v>
      </c>
      <c r="AXZ57">
        <f t="shared" ca="1" si="610"/>
        <v>3</v>
      </c>
      <c r="AYA57">
        <f t="shared" ca="1" si="610"/>
        <v>3</v>
      </c>
      <c r="AYB57">
        <f t="shared" ca="1" si="610"/>
        <v>3</v>
      </c>
      <c r="AYC57">
        <f t="shared" ca="1" si="610"/>
        <v>3</v>
      </c>
      <c r="AYD57">
        <f t="shared" ca="1" si="610"/>
        <v>3</v>
      </c>
      <c r="AYE57">
        <f t="shared" ca="1" si="610"/>
        <v>3</v>
      </c>
      <c r="AYF57">
        <f t="shared" ca="1" si="610"/>
        <v>3</v>
      </c>
      <c r="AYG57">
        <f t="shared" ca="1" si="610"/>
        <v>3</v>
      </c>
      <c r="AYH57">
        <f t="shared" ca="1" si="610"/>
        <v>3</v>
      </c>
      <c r="AYI57">
        <f t="shared" ca="1" si="610"/>
        <v>3</v>
      </c>
      <c r="AYJ57">
        <f t="shared" ca="1" si="610"/>
        <v>3</v>
      </c>
      <c r="AYK57">
        <f t="shared" ca="1" si="610"/>
        <v>3</v>
      </c>
      <c r="AYL57">
        <f t="shared" ca="1" si="610"/>
        <v>3</v>
      </c>
      <c r="AYM57">
        <f t="shared" ca="1" si="610"/>
        <v>3</v>
      </c>
      <c r="AYN57">
        <f t="shared" ca="1" si="610"/>
        <v>3</v>
      </c>
      <c r="AYO57">
        <f t="shared" ca="1" si="610"/>
        <v>3</v>
      </c>
      <c r="AYP57">
        <f t="shared" ca="1" si="610"/>
        <v>3</v>
      </c>
      <c r="AYQ57">
        <f t="shared" ca="1" si="610"/>
        <v>3</v>
      </c>
      <c r="AYR57">
        <f t="shared" ca="1" si="610"/>
        <v>3</v>
      </c>
      <c r="AYS57">
        <f t="shared" ca="1" si="610"/>
        <v>3</v>
      </c>
      <c r="AYT57">
        <f t="shared" ca="1" si="610"/>
        <v>3</v>
      </c>
      <c r="AYU57">
        <f t="shared" ref="AYU57:BBF57" ca="1" si="611">$B57+IF(AYU$7&lt;ADVn_off_before_on_ns,1,IF(AYU$7&lt;ADVn_Wr_off_time_ns,0,1))</f>
        <v>3</v>
      </c>
      <c r="AYV57">
        <f t="shared" ca="1" si="611"/>
        <v>3</v>
      </c>
      <c r="AYW57">
        <f t="shared" ca="1" si="611"/>
        <v>3</v>
      </c>
      <c r="AYX57">
        <f t="shared" ca="1" si="611"/>
        <v>3</v>
      </c>
      <c r="AYY57">
        <f t="shared" ca="1" si="611"/>
        <v>3</v>
      </c>
      <c r="AYZ57">
        <f t="shared" ca="1" si="611"/>
        <v>3</v>
      </c>
      <c r="AZA57">
        <f t="shared" ca="1" si="611"/>
        <v>3</v>
      </c>
      <c r="AZB57">
        <f t="shared" ca="1" si="611"/>
        <v>3</v>
      </c>
      <c r="AZC57">
        <f t="shared" ca="1" si="611"/>
        <v>3</v>
      </c>
      <c r="AZD57">
        <f t="shared" ca="1" si="611"/>
        <v>3</v>
      </c>
      <c r="AZE57">
        <f t="shared" ca="1" si="611"/>
        <v>3</v>
      </c>
      <c r="AZF57">
        <f t="shared" ca="1" si="611"/>
        <v>3</v>
      </c>
      <c r="AZG57">
        <f t="shared" ca="1" si="611"/>
        <v>3</v>
      </c>
      <c r="AZH57">
        <f t="shared" ca="1" si="611"/>
        <v>3</v>
      </c>
      <c r="AZI57">
        <f t="shared" ca="1" si="611"/>
        <v>3</v>
      </c>
      <c r="AZJ57">
        <f t="shared" ca="1" si="611"/>
        <v>3</v>
      </c>
      <c r="AZK57">
        <f t="shared" ca="1" si="611"/>
        <v>3</v>
      </c>
      <c r="AZL57">
        <f t="shared" ca="1" si="611"/>
        <v>3</v>
      </c>
      <c r="AZM57">
        <f t="shared" ca="1" si="611"/>
        <v>3</v>
      </c>
      <c r="AZN57">
        <f t="shared" ca="1" si="611"/>
        <v>3</v>
      </c>
      <c r="AZO57">
        <f t="shared" ca="1" si="611"/>
        <v>3</v>
      </c>
      <c r="AZP57">
        <f t="shared" ca="1" si="611"/>
        <v>3</v>
      </c>
      <c r="AZQ57">
        <f t="shared" ca="1" si="611"/>
        <v>3</v>
      </c>
      <c r="AZR57">
        <f t="shared" ca="1" si="611"/>
        <v>3</v>
      </c>
      <c r="AZS57">
        <f t="shared" ca="1" si="611"/>
        <v>3</v>
      </c>
      <c r="AZT57">
        <f t="shared" ca="1" si="611"/>
        <v>3</v>
      </c>
      <c r="AZU57">
        <f t="shared" ca="1" si="611"/>
        <v>3</v>
      </c>
      <c r="AZV57">
        <f t="shared" ca="1" si="611"/>
        <v>3</v>
      </c>
      <c r="AZW57">
        <f t="shared" ca="1" si="611"/>
        <v>3</v>
      </c>
      <c r="AZX57">
        <f t="shared" ca="1" si="611"/>
        <v>3</v>
      </c>
      <c r="AZY57">
        <f t="shared" ca="1" si="611"/>
        <v>3</v>
      </c>
      <c r="AZZ57">
        <f t="shared" ca="1" si="611"/>
        <v>3</v>
      </c>
      <c r="BAA57">
        <f t="shared" ca="1" si="611"/>
        <v>3</v>
      </c>
      <c r="BAB57">
        <f t="shared" ca="1" si="611"/>
        <v>3</v>
      </c>
      <c r="BAC57">
        <f t="shared" ca="1" si="611"/>
        <v>3</v>
      </c>
      <c r="BAD57">
        <f t="shared" ca="1" si="611"/>
        <v>3</v>
      </c>
      <c r="BAE57">
        <f t="shared" ca="1" si="611"/>
        <v>3</v>
      </c>
      <c r="BAF57">
        <f t="shared" ca="1" si="611"/>
        <v>3</v>
      </c>
      <c r="BAG57">
        <f t="shared" ca="1" si="611"/>
        <v>3</v>
      </c>
      <c r="BAH57">
        <f t="shared" ca="1" si="611"/>
        <v>3</v>
      </c>
      <c r="BAI57">
        <f t="shared" ca="1" si="611"/>
        <v>3</v>
      </c>
      <c r="BAJ57">
        <f t="shared" ca="1" si="611"/>
        <v>3</v>
      </c>
      <c r="BAK57">
        <f t="shared" ca="1" si="611"/>
        <v>3</v>
      </c>
      <c r="BAL57">
        <f t="shared" ca="1" si="611"/>
        <v>3</v>
      </c>
      <c r="BAM57">
        <f t="shared" ca="1" si="611"/>
        <v>3</v>
      </c>
      <c r="BAN57">
        <f t="shared" ca="1" si="611"/>
        <v>3</v>
      </c>
      <c r="BAO57">
        <f t="shared" ca="1" si="611"/>
        <v>3</v>
      </c>
      <c r="BAP57">
        <f t="shared" ca="1" si="611"/>
        <v>3</v>
      </c>
      <c r="BAQ57">
        <f t="shared" ca="1" si="611"/>
        <v>3</v>
      </c>
      <c r="BAR57">
        <f t="shared" ca="1" si="611"/>
        <v>3</v>
      </c>
      <c r="BAS57">
        <f t="shared" ca="1" si="611"/>
        <v>3</v>
      </c>
      <c r="BAT57">
        <f t="shared" ca="1" si="611"/>
        <v>3</v>
      </c>
      <c r="BAU57">
        <f t="shared" ca="1" si="611"/>
        <v>3</v>
      </c>
      <c r="BAV57">
        <f t="shared" ca="1" si="611"/>
        <v>3</v>
      </c>
      <c r="BAW57">
        <f t="shared" ca="1" si="611"/>
        <v>3</v>
      </c>
      <c r="BAX57">
        <f t="shared" ca="1" si="611"/>
        <v>3</v>
      </c>
      <c r="BAY57">
        <f t="shared" ca="1" si="611"/>
        <v>3</v>
      </c>
      <c r="BAZ57">
        <f t="shared" ca="1" si="611"/>
        <v>3</v>
      </c>
      <c r="BBA57">
        <f t="shared" ca="1" si="611"/>
        <v>3</v>
      </c>
      <c r="BBB57">
        <f t="shared" ca="1" si="611"/>
        <v>3</v>
      </c>
      <c r="BBC57">
        <f t="shared" ca="1" si="611"/>
        <v>3</v>
      </c>
      <c r="BBD57">
        <f t="shared" ca="1" si="611"/>
        <v>3</v>
      </c>
      <c r="BBE57">
        <f t="shared" ca="1" si="611"/>
        <v>3</v>
      </c>
      <c r="BBF57">
        <f t="shared" ca="1" si="611"/>
        <v>3</v>
      </c>
      <c r="BBG57">
        <f t="shared" ref="BBG57:BDR57" ca="1" si="612">$B57+IF(BBG$7&lt;ADVn_off_before_on_ns,1,IF(BBG$7&lt;ADVn_Wr_off_time_ns,0,1))</f>
        <v>3</v>
      </c>
      <c r="BBH57">
        <f t="shared" ca="1" si="612"/>
        <v>3</v>
      </c>
      <c r="BBI57">
        <f t="shared" ca="1" si="612"/>
        <v>3</v>
      </c>
      <c r="BBJ57">
        <f t="shared" ca="1" si="612"/>
        <v>3</v>
      </c>
      <c r="BBK57">
        <f t="shared" ca="1" si="612"/>
        <v>3</v>
      </c>
      <c r="BBL57">
        <f t="shared" ca="1" si="612"/>
        <v>3</v>
      </c>
      <c r="BBM57">
        <f t="shared" ca="1" si="612"/>
        <v>3</v>
      </c>
      <c r="BBN57">
        <f t="shared" ca="1" si="612"/>
        <v>3</v>
      </c>
      <c r="BBO57">
        <f t="shared" ca="1" si="612"/>
        <v>3</v>
      </c>
      <c r="BBP57">
        <f t="shared" ca="1" si="612"/>
        <v>3</v>
      </c>
      <c r="BBQ57">
        <f t="shared" ca="1" si="612"/>
        <v>3</v>
      </c>
      <c r="BBR57">
        <f t="shared" ca="1" si="612"/>
        <v>3</v>
      </c>
      <c r="BBS57">
        <f t="shared" ca="1" si="612"/>
        <v>3</v>
      </c>
      <c r="BBT57">
        <f t="shared" ca="1" si="612"/>
        <v>3</v>
      </c>
      <c r="BBU57">
        <f t="shared" ca="1" si="612"/>
        <v>3</v>
      </c>
      <c r="BBV57">
        <f t="shared" ca="1" si="612"/>
        <v>3</v>
      </c>
      <c r="BBW57">
        <f t="shared" ca="1" si="612"/>
        <v>3</v>
      </c>
      <c r="BBX57">
        <f t="shared" ca="1" si="612"/>
        <v>3</v>
      </c>
      <c r="BBY57">
        <f t="shared" ca="1" si="612"/>
        <v>3</v>
      </c>
      <c r="BBZ57">
        <f t="shared" ca="1" si="612"/>
        <v>3</v>
      </c>
      <c r="BCA57">
        <f t="shared" ca="1" si="612"/>
        <v>3</v>
      </c>
      <c r="BCB57">
        <f t="shared" ca="1" si="612"/>
        <v>3</v>
      </c>
      <c r="BCC57">
        <f t="shared" ca="1" si="612"/>
        <v>3</v>
      </c>
      <c r="BCD57">
        <f t="shared" ca="1" si="612"/>
        <v>3</v>
      </c>
      <c r="BCE57">
        <f t="shared" ca="1" si="612"/>
        <v>3</v>
      </c>
      <c r="BCF57">
        <f t="shared" ca="1" si="612"/>
        <v>3</v>
      </c>
      <c r="BCG57">
        <f t="shared" ca="1" si="612"/>
        <v>3</v>
      </c>
      <c r="BCH57">
        <f t="shared" ca="1" si="612"/>
        <v>3</v>
      </c>
      <c r="BCI57">
        <f t="shared" ca="1" si="612"/>
        <v>3</v>
      </c>
      <c r="BCJ57">
        <f t="shared" ca="1" si="612"/>
        <v>3</v>
      </c>
      <c r="BCK57">
        <f t="shared" ca="1" si="612"/>
        <v>3</v>
      </c>
      <c r="BCL57">
        <f t="shared" ca="1" si="612"/>
        <v>3</v>
      </c>
      <c r="BCM57">
        <f t="shared" ca="1" si="612"/>
        <v>3</v>
      </c>
      <c r="BCN57">
        <f t="shared" ca="1" si="612"/>
        <v>3</v>
      </c>
      <c r="BCO57">
        <f t="shared" ca="1" si="612"/>
        <v>3</v>
      </c>
      <c r="BCP57">
        <f t="shared" ca="1" si="612"/>
        <v>3</v>
      </c>
      <c r="BCQ57">
        <f t="shared" ca="1" si="612"/>
        <v>3</v>
      </c>
      <c r="BCR57">
        <f t="shared" ca="1" si="612"/>
        <v>3</v>
      </c>
      <c r="BCS57">
        <f t="shared" ca="1" si="612"/>
        <v>3</v>
      </c>
      <c r="BCT57">
        <f t="shared" ca="1" si="612"/>
        <v>3</v>
      </c>
      <c r="BCU57">
        <f t="shared" ca="1" si="612"/>
        <v>3</v>
      </c>
      <c r="BCV57">
        <f t="shared" ca="1" si="612"/>
        <v>3</v>
      </c>
      <c r="BCW57">
        <f t="shared" ca="1" si="612"/>
        <v>3</v>
      </c>
      <c r="BCX57">
        <f t="shared" ca="1" si="612"/>
        <v>3</v>
      </c>
      <c r="BCY57">
        <f t="shared" ca="1" si="612"/>
        <v>3</v>
      </c>
      <c r="BCZ57">
        <f t="shared" ca="1" si="612"/>
        <v>3</v>
      </c>
      <c r="BDA57">
        <f t="shared" ca="1" si="612"/>
        <v>3</v>
      </c>
      <c r="BDB57">
        <f t="shared" ca="1" si="612"/>
        <v>3</v>
      </c>
      <c r="BDC57">
        <f t="shared" ca="1" si="612"/>
        <v>3</v>
      </c>
      <c r="BDD57">
        <f t="shared" ca="1" si="612"/>
        <v>3</v>
      </c>
      <c r="BDE57">
        <f t="shared" ca="1" si="612"/>
        <v>3</v>
      </c>
      <c r="BDF57">
        <f t="shared" ca="1" si="612"/>
        <v>3</v>
      </c>
      <c r="BDG57">
        <f t="shared" ca="1" si="612"/>
        <v>3</v>
      </c>
      <c r="BDH57">
        <f t="shared" ca="1" si="612"/>
        <v>3</v>
      </c>
      <c r="BDI57">
        <f t="shared" ca="1" si="612"/>
        <v>3</v>
      </c>
      <c r="BDJ57">
        <f t="shared" ca="1" si="612"/>
        <v>3</v>
      </c>
      <c r="BDK57">
        <f t="shared" ca="1" si="612"/>
        <v>3</v>
      </c>
      <c r="BDL57">
        <f t="shared" ca="1" si="612"/>
        <v>3</v>
      </c>
      <c r="BDM57">
        <f t="shared" ca="1" si="612"/>
        <v>3</v>
      </c>
      <c r="BDN57">
        <f t="shared" ca="1" si="612"/>
        <v>3</v>
      </c>
      <c r="BDO57">
        <f t="shared" ca="1" si="612"/>
        <v>3</v>
      </c>
      <c r="BDP57">
        <f t="shared" ca="1" si="612"/>
        <v>3</v>
      </c>
      <c r="BDQ57">
        <f t="shared" ca="1" si="612"/>
        <v>3</v>
      </c>
      <c r="BDR57">
        <f t="shared" ca="1" si="612"/>
        <v>3</v>
      </c>
      <c r="BDS57">
        <f t="shared" ref="BDS57:BGD57" ca="1" si="613">$B57+IF(BDS$7&lt;ADVn_off_before_on_ns,1,IF(BDS$7&lt;ADVn_Wr_off_time_ns,0,1))</f>
        <v>3</v>
      </c>
      <c r="BDT57">
        <f t="shared" ca="1" si="613"/>
        <v>3</v>
      </c>
      <c r="BDU57">
        <f t="shared" ca="1" si="613"/>
        <v>3</v>
      </c>
      <c r="BDV57">
        <f t="shared" ca="1" si="613"/>
        <v>3</v>
      </c>
      <c r="BDW57">
        <f t="shared" ca="1" si="613"/>
        <v>3</v>
      </c>
      <c r="BDX57">
        <f t="shared" ca="1" si="613"/>
        <v>3</v>
      </c>
      <c r="BDY57">
        <f t="shared" ca="1" si="613"/>
        <v>3</v>
      </c>
      <c r="BDZ57">
        <f t="shared" ca="1" si="613"/>
        <v>3</v>
      </c>
      <c r="BEA57">
        <f t="shared" ca="1" si="613"/>
        <v>3</v>
      </c>
      <c r="BEB57">
        <f t="shared" ca="1" si="613"/>
        <v>3</v>
      </c>
      <c r="BEC57">
        <f t="shared" ca="1" si="613"/>
        <v>3</v>
      </c>
      <c r="BED57">
        <f t="shared" ca="1" si="613"/>
        <v>3</v>
      </c>
      <c r="BEE57">
        <f t="shared" ca="1" si="613"/>
        <v>3</v>
      </c>
      <c r="BEF57">
        <f t="shared" ca="1" si="613"/>
        <v>3</v>
      </c>
      <c r="BEG57">
        <f t="shared" ca="1" si="613"/>
        <v>3</v>
      </c>
      <c r="BEH57">
        <f t="shared" ca="1" si="613"/>
        <v>3</v>
      </c>
      <c r="BEI57">
        <f t="shared" ca="1" si="613"/>
        <v>3</v>
      </c>
      <c r="BEJ57">
        <f t="shared" ca="1" si="613"/>
        <v>3</v>
      </c>
      <c r="BEK57">
        <f t="shared" ca="1" si="613"/>
        <v>3</v>
      </c>
      <c r="BEL57">
        <f t="shared" ca="1" si="613"/>
        <v>3</v>
      </c>
      <c r="BEM57">
        <f t="shared" ca="1" si="613"/>
        <v>3</v>
      </c>
      <c r="BEN57">
        <f t="shared" ca="1" si="613"/>
        <v>3</v>
      </c>
      <c r="BEO57">
        <f t="shared" ca="1" si="613"/>
        <v>3</v>
      </c>
      <c r="BEP57">
        <f t="shared" ca="1" si="613"/>
        <v>3</v>
      </c>
      <c r="BEQ57">
        <f t="shared" ca="1" si="613"/>
        <v>3</v>
      </c>
      <c r="BER57">
        <f t="shared" ca="1" si="613"/>
        <v>3</v>
      </c>
      <c r="BES57">
        <f t="shared" ca="1" si="613"/>
        <v>3</v>
      </c>
      <c r="BET57">
        <f t="shared" ca="1" si="613"/>
        <v>3</v>
      </c>
      <c r="BEU57">
        <f t="shared" ca="1" si="613"/>
        <v>3</v>
      </c>
      <c r="BEV57">
        <f t="shared" ca="1" si="613"/>
        <v>3</v>
      </c>
      <c r="BEW57">
        <f t="shared" ca="1" si="613"/>
        <v>3</v>
      </c>
      <c r="BEX57">
        <f t="shared" ca="1" si="613"/>
        <v>3</v>
      </c>
      <c r="BEY57">
        <f t="shared" ca="1" si="613"/>
        <v>3</v>
      </c>
      <c r="BEZ57">
        <f t="shared" ca="1" si="613"/>
        <v>3</v>
      </c>
      <c r="BFA57">
        <f t="shared" ca="1" si="613"/>
        <v>3</v>
      </c>
      <c r="BFB57">
        <f t="shared" ca="1" si="613"/>
        <v>3</v>
      </c>
      <c r="BFC57">
        <f t="shared" ca="1" si="613"/>
        <v>3</v>
      </c>
      <c r="BFD57">
        <f t="shared" ca="1" si="613"/>
        <v>3</v>
      </c>
      <c r="BFE57">
        <f t="shared" ca="1" si="613"/>
        <v>3</v>
      </c>
      <c r="BFF57">
        <f t="shared" ca="1" si="613"/>
        <v>3</v>
      </c>
      <c r="BFG57">
        <f t="shared" ca="1" si="613"/>
        <v>3</v>
      </c>
      <c r="BFH57">
        <f t="shared" ca="1" si="613"/>
        <v>3</v>
      </c>
      <c r="BFI57">
        <f t="shared" ca="1" si="613"/>
        <v>3</v>
      </c>
      <c r="BFJ57">
        <f t="shared" ca="1" si="613"/>
        <v>3</v>
      </c>
      <c r="BFK57">
        <f t="shared" ca="1" si="613"/>
        <v>3</v>
      </c>
      <c r="BFL57">
        <f t="shared" ca="1" si="613"/>
        <v>3</v>
      </c>
      <c r="BFM57">
        <f t="shared" ca="1" si="613"/>
        <v>3</v>
      </c>
      <c r="BFN57">
        <f t="shared" ca="1" si="613"/>
        <v>3</v>
      </c>
      <c r="BFO57">
        <f t="shared" ca="1" si="613"/>
        <v>3</v>
      </c>
      <c r="BFP57">
        <f t="shared" ca="1" si="613"/>
        <v>3</v>
      </c>
      <c r="BFQ57">
        <f t="shared" ca="1" si="613"/>
        <v>3</v>
      </c>
      <c r="BFR57">
        <f t="shared" ca="1" si="613"/>
        <v>3</v>
      </c>
      <c r="BFS57">
        <f t="shared" ca="1" si="613"/>
        <v>3</v>
      </c>
      <c r="BFT57">
        <f t="shared" ca="1" si="613"/>
        <v>3</v>
      </c>
      <c r="BFU57">
        <f t="shared" ca="1" si="613"/>
        <v>3</v>
      </c>
      <c r="BFV57">
        <f t="shared" ca="1" si="613"/>
        <v>3</v>
      </c>
      <c r="BFW57">
        <f t="shared" ca="1" si="613"/>
        <v>3</v>
      </c>
      <c r="BFX57">
        <f t="shared" ca="1" si="613"/>
        <v>3</v>
      </c>
      <c r="BFY57">
        <f t="shared" ca="1" si="613"/>
        <v>3</v>
      </c>
      <c r="BFZ57">
        <f t="shared" ca="1" si="613"/>
        <v>3</v>
      </c>
      <c r="BGA57">
        <f t="shared" ca="1" si="613"/>
        <v>3</v>
      </c>
      <c r="BGB57">
        <f t="shared" ca="1" si="613"/>
        <v>3</v>
      </c>
      <c r="BGC57">
        <f t="shared" ca="1" si="613"/>
        <v>3</v>
      </c>
      <c r="BGD57">
        <f t="shared" ca="1" si="613"/>
        <v>3</v>
      </c>
      <c r="BGE57">
        <f t="shared" ref="BGE57:BIP57" ca="1" si="614">$B57+IF(BGE$7&lt;ADVn_off_before_on_ns,1,IF(BGE$7&lt;ADVn_Wr_off_time_ns,0,1))</f>
        <v>3</v>
      </c>
      <c r="BGF57">
        <f t="shared" ca="1" si="614"/>
        <v>3</v>
      </c>
      <c r="BGG57">
        <f t="shared" ca="1" si="614"/>
        <v>3</v>
      </c>
      <c r="BGH57">
        <f t="shared" ca="1" si="614"/>
        <v>3</v>
      </c>
      <c r="BGI57">
        <f t="shared" ca="1" si="614"/>
        <v>3</v>
      </c>
      <c r="BGJ57">
        <f t="shared" ca="1" si="614"/>
        <v>3</v>
      </c>
      <c r="BGK57">
        <f t="shared" ca="1" si="614"/>
        <v>3</v>
      </c>
      <c r="BGL57">
        <f t="shared" ca="1" si="614"/>
        <v>3</v>
      </c>
      <c r="BGM57">
        <f t="shared" ca="1" si="614"/>
        <v>3</v>
      </c>
      <c r="BGN57">
        <f t="shared" ca="1" si="614"/>
        <v>3</v>
      </c>
      <c r="BGO57">
        <f t="shared" ca="1" si="614"/>
        <v>3</v>
      </c>
      <c r="BGP57">
        <f t="shared" ca="1" si="614"/>
        <v>3</v>
      </c>
      <c r="BGQ57">
        <f t="shared" ca="1" si="614"/>
        <v>3</v>
      </c>
      <c r="BGR57">
        <f t="shared" ca="1" si="614"/>
        <v>3</v>
      </c>
      <c r="BGS57">
        <f t="shared" ca="1" si="614"/>
        <v>3</v>
      </c>
      <c r="BGT57">
        <f t="shared" ca="1" si="614"/>
        <v>3</v>
      </c>
      <c r="BGU57">
        <f t="shared" ca="1" si="614"/>
        <v>3</v>
      </c>
      <c r="BGV57">
        <f t="shared" ca="1" si="614"/>
        <v>3</v>
      </c>
      <c r="BGW57">
        <f t="shared" ca="1" si="614"/>
        <v>3</v>
      </c>
      <c r="BGX57">
        <f t="shared" ca="1" si="614"/>
        <v>3</v>
      </c>
      <c r="BGY57">
        <f t="shared" ca="1" si="614"/>
        <v>3</v>
      </c>
      <c r="BGZ57">
        <f t="shared" ca="1" si="614"/>
        <v>3</v>
      </c>
      <c r="BHA57">
        <f t="shared" ca="1" si="614"/>
        <v>3</v>
      </c>
      <c r="BHB57">
        <f t="shared" ca="1" si="614"/>
        <v>3</v>
      </c>
      <c r="BHC57">
        <f t="shared" ca="1" si="614"/>
        <v>3</v>
      </c>
      <c r="BHD57">
        <f t="shared" ca="1" si="614"/>
        <v>3</v>
      </c>
      <c r="BHE57">
        <f t="shared" ca="1" si="614"/>
        <v>3</v>
      </c>
      <c r="BHF57">
        <f t="shared" ca="1" si="614"/>
        <v>3</v>
      </c>
      <c r="BHG57">
        <f t="shared" ca="1" si="614"/>
        <v>3</v>
      </c>
      <c r="BHH57">
        <f t="shared" ca="1" si="614"/>
        <v>3</v>
      </c>
      <c r="BHI57">
        <f t="shared" ca="1" si="614"/>
        <v>3</v>
      </c>
      <c r="BHJ57">
        <f t="shared" ca="1" si="614"/>
        <v>3</v>
      </c>
      <c r="BHK57">
        <f t="shared" ca="1" si="614"/>
        <v>3</v>
      </c>
      <c r="BHL57">
        <f t="shared" ca="1" si="614"/>
        <v>3</v>
      </c>
      <c r="BHM57">
        <f t="shared" ca="1" si="614"/>
        <v>3</v>
      </c>
      <c r="BHN57">
        <f t="shared" ca="1" si="614"/>
        <v>3</v>
      </c>
      <c r="BHO57">
        <f t="shared" ca="1" si="614"/>
        <v>3</v>
      </c>
      <c r="BHP57">
        <f t="shared" ca="1" si="614"/>
        <v>3</v>
      </c>
      <c r="BHQ57">
        <f t="shared" ca="1" si="614"/>
        <v>3</v>
      </c>
      <c r="BHR57">
        <f t="shared" ca="1" si="614"/>
        <v>3</v>
      </c>
      <c r="BHS57">
        <f t="shared" ca="1" si="614"/>
        <v>3</v>
      </c>
      <c r="BHT57">
        <f t="shared" ca="1" si="614"/>
        <v>3</v>
      </c>
      <c r="BHU57">
        <f t="shared" ca="1" si="614"/>
        <v>3</v>
      </c>
      <c r="BHV57">
        <f t="shared" ca="1" si="614"/>
        <v>3</v>
      </c>
      <c r="BHW57">
        <f t="shared" ca="1" si="614"/>
        <v>3</v>
      </c>
      <c r="BHX57">
        <f t="shared" ca="1" si="614"/>
        <v>3</v>
      </c>
      <c r="BHY57">
        <f t="shared" ca="1" si="614"/>
        <v>3</v>
      </c>
      <c r="BHZ57">
        <f t="shared" ca="1" si="614"/>
        <v>3</v>
      </c>
      <c r="BIA57">
        <f t="shared" ca="1" si="614"/>
        <v>3</v>
      </c>
      <c r="BIB57">
        <f t="shared" ca="1" si="614"/>
        <v>3</v>
      </c>
      <c r="BIC57">
        <f t="shared" ca="1" si="614"/>
        <v>3</v>
      </c>
      <c r="BID57">
        <f t="shared" ca="1" si="614"/>
        <v>3</v>
      </c>
      <c r="BIE57">
        <f t="shared" ca="1" si="614"/>
        <v>3</v>
      </c>
      <c r="BIF57">
        <f t="shared" ca="1" si="614"/>
        <v>3</v>
      </c>
      <c r="BIG57">
        <f t="shared" ca="1" si="614"/>
        <v>3</v>
      </c>
      <c r="BIH57">
        <f t="shared" ca="1" si="614"/>
        <v>3</v>
      </c>
      <c r="BII57">
        <f t="shared" ca="1" si="614"/>
        <v>3</v>
      </c>
      <c r="BIJ57">
        <f t="shared" ca="1" si="614"/>
        <v>3</v>
      </c>
      <c r="BIK57">
        <f t="shared" ca="1" si="614"/>
        <v>3</v>
      </c>
      <c r="BIL57">
        <f t="shared" ca="1" si="614"/>
        <v>3</v>
      </c>
      <c r="BIM57">
        <f t="shared" ca="1" si="614"/>
        <v>3</v>
      </c>
      <c r="BIN57">
        <f t="shared" ca="1" si="614"/>
        <v>3</v>
      </c>
      <c r="BIO57">
        <f t="shared" ca="1" si="614"/>
        <v>3</v>
      </c>
      <c r="BIP57">
        <f t="shared" ca="1" si="614"/>
        <v>3</v>
      </c>
      <c r="BIQ57">
        <f t="shared" ref="BIQ57:BLB57" ca="1" si="615">$B57+IF(BIQ$7&lt;ADVn_off_before_on_ns,1,IF(BIQ$7&lt;ADVn_Wr_off_time_ns,0,1))</f>
        <v>3</v>
      </c>
      <c r="BIR57">
        <f t="shared" ca="1" si="615"/>
        <v>3</v>
      </c>
      <c r="BIS57">
        <f t="shared" ca="1" si="615"/>
        <v>3</v>
      </c>
      <c r="BIT57">
        <f t="shared" ca="1" si="615"/>
        <v>3</v>
      </c>
      <c r="BIU57">
        <f t="shared" ca="1" si="615"/>
        <v>3</v>
      </c>
      <c r="BIV57">
        <f t="shared" ca="1" si="615"/>
        <v>3</v>
      </c>
      <c r="BIW57">
        <f t="shared" ca="1" si="615"/>
        <v>3</v>
      </c>
      <c r="BIX57">
        <f t="shared" ca="1" si="615"/>
        <v>3</v>
      </c>
      <c r="BIY57">
        <f t="shared" ca="1" si="615"/>
        <v>3</v>
      </c>
      <c r="BIZ57">
        <f t="shared" ca="1" si="615"/>
        <v>3</v>
      </c>
      <c r="BJA57">
        <f t="shared" ca="1" si="615"/>
        <v>3</v>
      </c>
      <c r="BJB57">
        <f t="shared" ca="1" si="615"/>
        <v>3</v>
      </c>
      <c r="BJC57">
        <f t="shared" ca="1" si="615"/>
        <v>3</v>
      </c>
      <c r="BJD57">
        <f t="shared" ca="1" si="615"/>
        <v>3</v>
      </c>
      <c r="BJE57">
        <f t="shared" ca="1" si="615"/>
        <v>3</v>
      </c>
      <c r="BJF57">
        <f t="shared" ca="1" si="615"/>
        <v>3</v>
      </c>
      <c r="BJG57">
        <f t="shared" ca="1" si="615"/>
        <v>3</v>
      </c>
      <c r="BJH57">
        <f t="shared" ca="1" si="615"/>
        <v>3</v>
      </c>
      <c r="BJI57">
        <f t="shared" ca="1" si="615"/>
        <v>3</v>
      </c>
      <c r="BJJ57">
        <f t="shared" ca="1" si="615"/>
        <v>3</v>
      </c>
      <c r="BJK57">
        <f t="shared" ca="1" si="615"/>
        <v>3</v>
      </c>
      <c r="BJL57">
        <f t="shared" ca="1" si="615"/>
        <v>3</v>
      </c>
      <c r="BJM57">
        <f t="shared" ca="1" si="615"/>
        <v>3</v>
      </c>
      <c r="BJN57">
        <f t="shared" ca="1" si="615"/>
        <v>3</v>
      </c>
      <c r="BJO57">
        <f t="shared" ca="1" si="615"/>
        <v>3</v>
      </c>
      <c r="BJP57">
        <f t="shared" ca="1" si="615"/>
        <v>3</v>
      </c>
      <c r="BJQ57">
        <f t="shared" ca="1" si="615"/>
        <v>3</v>
      </c>
      <c r="BJR57">
        <f t="shared" ca="1" si="615"/>
        <v>3</v>
      </c>
      <c r="BJS57">
        <f t="shared" ca="1" si="615"/>
        <v>3</v>
      </c>
      <c r="BJT57">
        <f t="shared" ca="1" si="615"/>
        <v>3</v>
      </c>
      <c r="BJU57">
        <f t="shared" ca="1" si="615"/>
        <v>3</v>
      </c>
      <c r="BJV57">
        <f t="shared" ca="1" si="615"/>
        <v>3</v>
      </c>
      <c r="BJW57">
        <f t="shared" ca="1" si="615"/>
        <v>3</v>
      </c>
      <c r="BJX57">
        <f t="shared" ca="1" si="615"/>
        <v>3</v>
      </c>
      <c r="BJY57">
        <f t="shared" ca="1" si="615"/>
        <v>3</v>
      </c>
      <c r="BJZ57">
        <f t="shared" ca="1" si="615"/>
        <v>3</v>
      </c>
      <c r="BKA57">
        <f t="shared" ca="1" si="615"/>
        <v>3</v>
      </c>
      <c r="BKB57">
        <f t="shared" ca="1" si="615"/>
        <v>3</v>
      </c>
      <c r="BKC57">
        <f t="shared" ca="1" si="615"/>
        <v>3</v>
      </c>
      <c r="BKD57">
        <f t="shared" ca="1" si="615"/>
        <v>3</v>
      </c>
      <c r="BKE57">
        <f t="shared" ca="1" si="615"/>
        <v>3</v>
      </c>
      <c r="BKF57">
        <f t="shared" ca="1" si="615"/>
        <v>3</v>
      </c>
      <c r="BKG57">
        <f t="shared" ca="1" si="615"/>
        <v>3</v>
      </c>
      <c r="BKH57">
        <f t="shared" ca="1" si="615"/>
        <v>3</v>
      </c>
      <c r="BKI57">
        <f t="shared" ca="1" si="615"/>
        <v>3</v>
      </c>
      <c r="BKJ57">
        <f t="shared" ca="1" si="615"/>
        <v>3</v>
      </c>
      <c r="BKK57">
        <f t="shared" ca="1" si="615"/>
        <v>3</v>
      </c>
      <c r="BKL57">
        <f t="shared" ca="1" si="615"/>
        <v>3</v>
      </c>
      <c r="BKM57">
        <f t="shared" ca="1" si="615"/>
        <v>3</v>
      </c>
      <c r="BKN57">
        <f t="shared" ca="1" si="615"/>
        <v>3</v>
      </c>
      <c r="BKO57">
        <f t="shared" ca="1" si="615"/>
        <v>3</v>
      </c>
      <c r="BKP57">
        <f t="shared" ca="1" si="615"/>
        <v>3</v>
      </c>
      <c r="BKQ57">
        <f t="shared" ca="1" si="615"/>
        <v>3</v>
      </c>
      <c r="BKR57">
        <f t="shared" ca="1" si="615"/>
        <v>3</v>
      </c>
      <c r="BKS57">
        <f t="shared" ca="1" si="615"/>
        <v>3</v>
      </c>
      <c r="BKT57">
        <f t="shared" ca="1" si="615"/>
        <v>3</v>
      </c>
      <c r="BKU57">
        <f t="shared" ca="1" si="615"/>
        <v>3</v>
      </c>
      <c r="BKV57">
        <f t="shared" ca="1" si="615"/>
        <v>3</v>
      </c>
      <c r="BKW57">
        <f t="shared" ca="1" si="615"/>
        <v>3</v>
      </c>
      <c r="BKX57">
        <f t="shared" ca="1" si="615"/>
        <v>3</v>
      </c>
      <c r="BKY57">
        <f t="shared" ca="1" si="615"/>
        <v>3</v>
      </c>
      <c r="BKZ57">
        <f t="shared" ca="1" si="615"/>
        <v>3</v>
      </c>
      <c r="BLA57">
        <f t="shared" ca="1" si="615"/>
        <v>3</v>
      </c>
      <c r="BLB57">
        <f t="shared" ca="1" si="615"/>
        <v>3</v>
      </c>
      <c r="BLC57">
        <f t="shared" ref="BLC57:BNN57" ca="1" si="616">$B57+IF(BLC$7&lt;ADVn_off_before_on_ns,1,IF(BLC$7&lt;ADVn_Wr_off_time_ns,0,1))</f>
        <v>3</v>
      </c>
      <c r="BLD57">
        <f t="shared" ca="1" si="616"/>
        <v>3</v>
      </c>
      <c r="BLE57">
        <f t="shared" ca="1" si="616"/>
        <v>3</v>
      </c>
      <c r="BLF57">
        <f t="shared" ca="1" si="616"/>
        <v>3</v>
      </c>
      <c r="BLG57">
        <f t="shared" ca="1" si="616"/>
        <v>3</v>
      </c>
      <c r="BLH57">
        <f t="shared" ca="1" si="616"/>
        <v>3</v>
      </c>
      <c r="BLI57">
        <f t="shared" ca="1" si="616"/>
        <v>3</v>
      </c>
      <c r="BLJ57">
        <f t="shared" ca="1" si="616"/>
        <v>3</v>
      </c>
      <c r="BLK57">
        <f t="shared" ca="1" si="616"/>
        <v>3</v>
      </c>
      <c r="BLL57">
        <f t="shared" ca="1" si="616"/>
        <v>3</v>
      </c>
      <c r="BLM57">
        <f t="shared" ca="1" si="616"/>
        <v>3</v>
      </c>
      <c r="BLN57">
        <f t="shared" ca="1" si="616"/>
        <v>3</v>
      </c>
      <c r="BLO57">
        <f t="shared" ca="1" si="616"/>
        <v>3</v>
      </c>
      <c r="BLP57">
        <f t="shared" ca="1" si="616"/>
        <v>3</v>
      </c>
      <c r="BLQ57">
        <f t="shared" ca="1" si="616"/>
        <v>3</v>
      </c>
      <c r="BLR57">
        <f t="shared" ca="1" si="616"/>
        <v>3</v>
      </c>
      <c r="BLS57">
        <f t="shared" ca="1" si="616"/>
        <v>3</v>
      </c>
      <c r="BLT57">
        <f t="shared" ca="1" si="616"/>
        <v>3</v>
      </c>
      <c r="BLU57">
        <f t="shared" ca="1" si="616"/>
        <v>3</v>
      </c>
      <c r="BLV57">
        <f t="shared" ca="1" si="616"/>
        <v>3</v>
      </c>
      <c r="BLW57">
        <f t="shared" ca="1" si="616"/>
        <v>3</v>
      </c>
      <c r="BLX57">
        <f t="shared" ca="1" si="616"/>
        <v>3</v>
      </c>
      <c r="BLY57">
        <f t="shared" ca="1" si="616"/>
        <v>3</v>
      </c>
      <c r="BLZ57">
        <f t="shared" ca="1" si="616"/>
        <v>3</v>
      </c>
      <c r="BMA57">
        <f t="shared" ca="1" si="616"/>
        <v>3</v>
      </c>
      <c r="BMB57">
        <f t="shared" ca="1" si="616"/>
        <v>3</v>
      </c>
      <c r="BMC57">
        <f t="shared" ca="1" si="616"/>
        <v>3</v>
      </c>
      <c r="BMD57">
        <f t="shared" ca="1" si="616"/>
        <v>3</v>
      </c>
      <c r="BME57">
        <f t="shared" ca="1" si="616"/>
        <v>3</v>
      </c>
      <c r="BMF57">
        <f t="shared" ca="1" si="616"/>
        <v>3</v>
      </c>
      <c r="BMG57">
        <f t="shared" ca="1" si="616"/>
        <v>3</v>
      </c>
      <c r="BMH57">
        <f t="shared" ca="1" si="616"/>
        <v>3</v>
      </c>
      <c r="BMI57">
        <f t="shared" ca="1" si="616"/>
        <v>3</v>
      </c>
      <c r="BMJ57">
        <f t="shared" ca="1" si="616"/>
        <v>3</v>
      </c>
      <c r="BMK57">
        <f t="shared" ca="1" si="616"/>
        <v>3</v>
      </c>
      <c r="BML57">
        <f t="shared" ca="1" si="616"/>
        <v>3</v>
      </c>
      <c r="BMM57">
        <f t="shared" ca="1" si="616"/>
        <v>3</v>
      </c>
      <c r="BMN57">
        <f t="shared" ca="1" si="616"/>
        <v>3</v>
      </c>
      <c r="BMO57">
        <f t="shared" ca="1" si="616"/>
        <v>3</v>
      </c>
      <c r="BMP57">
        <f t="shared" ca="1" si="616"/>
        <v>3</v>
      </c>
      <c r="BMQ57">
        <f t="shared" ca="1" si="616"/>
        <v>3</v>
      </c>
      <c r="BMR57">
        <f t="shared" ca="1" si="616"/>
        <v>3</v>
      </c>
      <c r="BMS57">
        <f t="shared" ca="1" si="616"/>
        <v>3</v>
      </c>
      <c r="BMT57">
        <f t="shared" ca="1" si="616"/>
        <v>3</v>
      </c>
      <c r="BMU57">
        <f t="shared" ca="1" si="616"/>
        <v>3</v>
      </c>
      <c r="BMV57">
        <f t="shared" ca="1" si="616"/>
        <v>3</v>
      </c>
      <c r="BMW57">
        <f t="shared" ca="1" si="616"/>
        <v>3</v>
      </c>
      <c r="BMX57">
        <f t="shared" ca="1" si="616"/>
        <v>3</v>
      </c>
      <c r="BMY57">
        <f t="shared" ca="1" si="616"/>
        <v>3</v>
      </c>
      <c r="BMZ57">
        <f t="shared" ca="1" si="616"/>
        <v>3</v>
      </c>
      <c r="BNA57">
        <f t="shared" ca="1" si="616"/>
        <v>3</v>
      </c>
      <c r="BNB57">
        <f t="shared" ca="1" si="616"/>
        <v>3</v>
      </c>
      <c r="BNC57">
        <f t="shared" ca="1" si="616"/>
        <v>3</v>
      </c>
      <c r="BND57">
        <f t="shared" ca="1" si="616"/>
        <v>3</v>
      </c>
      <c r="BNE57">
        <f t="shared" ca="1" si="616"/>
        <v>3</v>
      </c>
      <c r="BNF57">
        <f t="shared" ca="1" si="616"/>
        <v>3</v>
      </c>
      <c r="BNG57">
        <f t="shared" ca="1" si="616"/>
        <v>3</v>
      </c>
      <c r="BNH57">
        <f t="shared" ca="1" si="616"/>
        <v>3</v>
      </c>
      <c r="BNI57">
        <f t="shared" ca="1" si="616"/>
        <v>3</v>
      </c>
      <c r="BNJ57">
        <f t="shared" ca="1" si="616"/>
        <v>3</v>
      </c>
      <c r="BNK57">
        <f t="shared" ca="1" si="616"/>
        <v>3</v>
      </c>
      <c r="BNL57">
        <f t="shared" ca="1" si="616"/>
        <v>3</v>
      </c>
      <c r="BNM57">
        <f t="shared" ca="1" si="616"/>
        <v>3</v>
      </c>
      <c r="BNN57">
        <f t="shared" ca="1" si="616"/>
        <v>3</v>
      </c>
      <c r="BNO57">
        <f t="shared" ref="BNO57:BPZ57" ca="1" si="617">$B57+IF(BNO$7&lt;ADVn_off_before_on_ns,1,IF(BNO$7&lt;ADVn_Wr_off_time_ns,0,1))</f>
        <v>3</v>
      </c>
      <c r="BNP57">
        <f t="shared" ca="1" si="617"/>
        <v>3</v>
      </c>
      <c r="BNQ57">
        <f t="shared" ca="1" si="617"/>
        <v>3</v>
      </c>
      <c r="BNR57">
        <f t="shared" ca="1" si="617"/>
        <v>3</v>
      </c>
      <c r="BNS57">
        <f t="shared" ca="1" si="617"/>
        <v>3</v>
      </c>
      <c r="BNT57">
        <f t="shared" ca="1" si="617"/>
        <v>3</v>
      </c>
      <c r="BNU57">
        <f t="shared" ca="1" si="617"/>
        <v>3</v>
      </c>
      <c r="BNV57">
        <f t="shared" ca="1" si="617"/>
        <v>3</v>
      </c>
      <c r="BNW57">
        <f t="shared" ca="1" si="617"/>
        <v>3</v>
      </c>
      <c r="BNX57">
        <f t="shared" ca="1" si="617"/>
        <v>3</v>
      </c>
      <c r="BNY57">
        <f t="shared" ca="1" si="617"/>
        <v>3</v>
      </c>
      <c r="BNZ57">
        <f t="shared" ca="1" si="617"/>
        <v>3</v>
      </c>
      <c r="BOA57">
        <f t="shared" ca="1" si="617"/>
        <v>3</v>
      </c>
      <c r="BOB57">
        <f t="shared" ca="1" si="617"/>
        <v>3</v>
      </c>
      <c r="BOC57">
        <f t="shared" ca="1" si="617"/>
        <v>3</v>
      </c>
      <c r="BOD57">
        <f t="shared" ca="1" si="617"/>
        <v>3</v>
      </c>
      <c r="BOE57">
        <f t="shared" ca="1" si="617"/>
        <v>3</v>
      </c>
      <c r="BOF57">
        <f t="shared" ca="1" si="617"/>
        <v>3</v>
      </c>
      <c r="BOG57">
        <f t="shared" ca="1" si="617"/>
        <v>3</v>
      </c>
      <c r="BOH57">
        <f t="shared" ca="1" si="617"/>
        <v>3</v>
      </c>
      <c r="BOI57">
        <f t="shared" ca="1" si="617"/>
        <v>3</v>
      </c>
      <c r="BOJ57">
        <f t="shared" ca="1" si="617"/>
        <v>3</v>
      </c>
      <c r="BOK57">
        <f t="shared" ca="1" si="617"/>
        <v>3</v>
      </c>
      <c r="BOL57">
        <f t="shared" ca="1" si="617"/>
        <v>3</v>
      </c>
      <c r="BOM57">
        <f t="shared" ca="1" si="617"/>
        <v>3</v>
      </c>
      <c r="BON57">
        <f t="shared" ca="1" si="617"/>
        <v>3</v>
      </c>
      <c r="BOO57">
        <f t="shared" ca="1" si="617"/>
        <v>3</v>
      </c>
      <c r="BOP57">
        <f t="shared" ca="1" si="617"/>
        <v>3</v>
      </c>
      <c r="BOQ57">
        <f t="shared" ca="1" si="617"/>
        <v>3</v>
      </c>
      <c r="BOR57">
        <f t="shared" ca="1" si="617"/>
        <v>3</v>
      </c>
      <c r="BOS57">
        <f t="shared" ca="1" si="617"/>
        <v>3</v>
      </c>
      <c r="BOT57">
        <f t="shared" ca="1" si="617"/>
        <v>3</v>
      </c>
      <c r="BOU57">
        <f t="shared" ca="1" si="617"/>
        <v>3</v>
      </c>
      <c r="BOV57">
        <f t="shared" ca="1" si="617"/>
        <v>3</v>
      </c>
      <c r="BOW57">
        <f t="shared" ca="1" si="617"/>
        <v>3</v>
      </c>
      <c r="BOX57">
        <f t="shared" ca="1" si="617"/>
        <v>3</v>
      </c>
      <c r="BOY57">
        <f t="shared" ca="1" si="617"/>
        <v>3</v>
      </c>
      <c r="BOZ57">
        <f t="shared" ca="1" si="617"/>
        <v>3</v>
      </c>
      <c r="BPA57">
        <f t="shared" ca="1" si="617"/>
        <v>3</v>
      </c>
      <c r="BPB57">
        <f t="shared" ca="1" si="617"/>
        <v>3</v>
      </c>
      <c r="BPC57">
        <f t="shared" ca="1" si="617"/>
        <v>3</v>
      </c>
      <c r="BPD57">
        <f t="shared" ca="1" si="617"/>
        <v>3</v>
      </c>
      <c r="BPE57">
        <f t="shared" ca="1" si="617"/>
        <v>3</v>
      </c>
      <c r="BPF57">
        <f t="shared" ca="1" si="617"/>
        <v>3</v>
      </c>
      <c r="BPG57">
        <f t="shared" ca="1" si="617"/>
        <v>3</v>
      </c>
      <c r="BPH57">
        <f t="shared" ca="1" si="617"/>
        <v>3</v>
      </c>
      <c r="BPI57">
        <f t="shared" ca="1" si="617"/>
        <v>3</v>
      </c>
      <c r="BPJ57">
        <f t="shared" ca="1" si="617"/>
        <v>3</v>
      </c>
      <c r="BPK57">
        <f t="shared" ca="1" si="617"/>
        <v>3</v>
      </c>
      <c r="BPL57">
        <f t="shared" ca="1" si="617"/>
        <v>3</v>
      </c>
      <c r="BPM57">
        <f t="shared" ca="1" si="617"/>
        <v>3</v>
      </c>
      <c r="BPN57">
        <f t="shared" ca="1" si="617"/>
        <v>3</v>
      </c>
      <c r="BPO57">
        <f t="shared" ca="1" si="617"/>
        <v>3</v>
      </c>
      <c r="BPP57">
        <f t="shared" ca="1" si="617"/>
        <v>3</v>
      </c>
      <c r="BPQ57">
        <f t="shared" ca="1" si="617"/>
        <v>3</v>
      </c>
      <c r="BPR57">
        <f t="shared" ca="1" si="617"/>
        <v>3</v>
      </c>
      <c r="BPS57">
        <f t="shared" ca="1" si="617"/>
        <v>3</v>
      </c>
      <c r="BPT57">
        <f t="shared" ca="1" si="617"/>
        <v>3</v>
      </c>
      <c r="BPU57">
        <f t="shared" ca="1" si="617"/>
        <v>3</v>
      </c>
      <c r="BPV57">
        <f t="shared" ca="1" si="617"/>
        <v>3</v>
      </c>
      <c r="BPW57">
        <f t="shared" ca="1" si="617"/>
        <v>3</v>
      </c>
      <c r="BPX57">
        <f t="shared" ca="1" si="617"/>
        <v>3</v>
      </c>
      <c r="BPY57">
        <f t="shared" ca="1" si="617"/>
        <v>3</v>
      </c>
      <c r="BPZ57">
        <f t="shared" ca="1" si="617"/>
        <v>3</v>
      </c>
      <c r="BQA57">
        <f t="shared" ref="BQA57:BSL57" ca="1" si="618">$B57+IF(BQA$7&lt;ADVn_off_before_on_ns,1,IF(BQA$7&lt;ADVn_Wr_off_time_ns,0,1))</f>
        <v>3</v>
      </c>
      <c r="BQB57">
        <f t="shared" ca="1" si="618"/>
        <v>3</v>
      </c>
      <c r="BQC57">
        <f t="shared" ca="1" si="618"/>
        <v>3</v>
      </c>
      <c r="BQD57">
        <f t="shared" ca="1" si="618"/>
        <v>3</v>
      </c>
      <c r="BQE57">
        <f t="shared" ca="1" si="618"/>
        <v>3</v>
      </c>
      <c r="BQF57">
        <f t="shared" ca="1" si="618"/>
        <v>3</v>
      </c>
      <c r="BQG57">
        <f t="shared" ca="1" si="618"/>
        <v>3</v>
      </c>
      <c r="BQH57">
        <f t="shared" ca="1" si="618"/>
        <v>3</v>
      </c>
      <c r="BQI57">
        <f t="shared" ca="1" si="618"/>
        <v>3</v>
      </c>
      <c r="BQJ57">
        <f t="shared" ca="1" si="618"/>
        <v>3</v>
      </c>
      <c r="BQK57">
        <f t="shared" ca="1" si="618"/>
        <v>3</v>
      </c>
      <c r="BQL57">
        <f t="shared" ca="1" si="618"/>
        <v>3</v>
      </c>
      <c r="BQM57">
        <f t="shared" ca="1" si="618"/>
        <v>3</v>
      </c>
      <c r="BQN57">
        <f t="shared" ca="1" si="618"/>
        <v>3</v>
      </c>
      <c r="BQO57">
        <f t="shared" ca="1" si="618"/>
        <v>3</v>
      </c>
      <c r="BQP57">
        <f t="shared" ca="1" si="618"/>
        <v>3</v>
      </c>
      <c r="BQQ57">
        <f t="shared" ca="1" si="618"/>
        <v>3</v>
      </c>
      <c r="BQR57">
        <f t="shared" ca="1" si="618"/>
        <v>3</v>
      </c>
      <c r="BQS57">
        <f t="shared" ca="1" si="618"/>
        <v>3</v>
      </c>
      <c r="BQT57">
        <f t="shared" ca="1" si="618"/>
        <v>3</v>
      </c>
      <c r="BQU57">
        <f t="shared" ca="1" si="618"/>
        <v>3</v>
      </c>
      <c r="BQV57">
        <f t="shared" ca="1" si="618"/>
        <v>3</v>
      </c>
      <c r="BQW57">
        <f t="shared" ca="1" si="618"/>
        <v>3</v>
      </c>
      <c r="BQX57">
        <f t="shared" ca="1" si="618"/>
        <v>3</v>
      </c>
      <c r="BQY57">
        <f t="shared" ca="1" si="618"/>
        <v>3</v>
      </c>
      <c r="BQZ57">
        <f t="shared" ca="1" si="618"/>
        <v>3</v>
      </c>
      <c r="BRA57">
        <f t="shared" ca="1" si="618"/>
        <v>3</v>
      </c>
      <c r="BRB57">
        <f t="shared" ca="1" si="618"/>
        <v>3</v>
      </c>
      <c r="BRC57">
        <f t="shared" ca="1" si="618"/>
        <v>3</v>
      </c>
      <c r="BRD57">
        <f t="shared" ca="1" si="618"/>
        <v>3</v>
      </c>
      <c r="BRE57">
        <f t="shared" ca="1" si="618"/>
        <v>3</v>
      </c>
      <c r="BRF57">
        <f t="shared" ca="1" si="618"/>
        <v>3</v>
      </c>
      <c r="BRG57">
        <f t="shared" ca="1" si="618"/>
        <v>3</v>
      </c>
      <c r="BRH57">
        <f t="shared" ca="1" si="618"/>
        <v>3</v>
      </c>
      <c r="BRI57">
        <f t="shared" ca="1" si="618"/>
        <v>3</v>
      </c>
      <c r="BRJ57">
        <f t="shared" ca="1" si="618"/>
        <v>3</v>
      </c>
      <c r="BRK57">
        <f t="shared" ca="1" si="618"/>
        <v>3</v>
      </c>
      <c r="BRL57">
        <f t="shared" ca="1" si="618"/>
        <v>3</v>
      </c>
      <c r="BRM57">
        <f t="shared" ca="1" si="618"/>
        <v>3</v>
      </c>
      <c r="BRN57">
        <f t="shared" ca="1" si="618"/>
        <v>3</v>
      </c>
      <c r="BRO57">
        <f t="shared" ca="1" si="618"/>
        <v>3</v>
      </c>
      <c r="BRP57">
        <f t="shared" ca="1" si="618"/>
        <v>3</v>
      </c>
      <c r="BRQ57">
        <f t="shared" ca="1" si="618"/>
        <v>3</v>
      </c>
      <c r="BRR57">
        <f t="shared" ca="1" si="618"/>
        <v>3</v>
      </c>
      <c r="BRS57">
        <f t="shared" ca="1" si="618"/>
        <v>3</v>
      </c>
      <c r="BRT57">
        <f t="shared" ca="1" si="618"/>
        <v>3</v>
      </c>
      <c r="BRU57">
        <f t="shared" ca="1" si="618"/>
        <v>3</v>
      </c>
      <c r="BRV57">
        <f t="shared" ca="1" si="618"/>
        <v>3</v>
      </c>
      <c r="BRW57">
        <f t="shared" ca="1" si="618"/>
        <v>3</v>
      </c>
      <c r="BRX57">
        <f t="shared" ca="1" si="618"/>
        <v>3</v>
      </c>
      <c r="BRY57">
        <f t="shared" ca="1" si="618"/>
        <v>3</v>
      </c>
      <c r="BRZ57">
        <f t="shared" ca="1" si="618"/>
        <v>3</v>
      </c>
      <c r="BSA57">
        <f t="shared" ca="1" si="618"/>
        <v>3</v>
      </c>
      <c r="BSB57">
        <f t="shared" ca="1" si="618"/>
        <v>3</v>
      </c>
      <c r="BSC57">
        <f t="shared" ca="1" si="618"/>
        <v>3</v>
      </c>
      <c r="BSD57">
        <f t="shared" ca="1" si="618"/>
        <v>3</v>
      </c>
      <c r="BSE57">
        <f t="shared" ca="1" si="618"/>
        <v>3</v>
      </c>
      <c r="BSF57">
        <f t="shared" ca="1" si="618"/>
        <v>3</v>
      </c>
      <c r="BSG57">
        <f t="shared" ca="1" si="618"/>
        <v>3</v>
      </c>
      <c r="BSH57">
        <f t="shared" ca="1" si="618"/>
        <v>3</v>
      </c>
      <c r="BSI57">
        <f t="shared" ca="1" si="618"/>
        <v>3</v>
      </c>
      <c r="BSJ57">
        <f t="shared" ca="1" si="618"/>
        <v>3</v>
      </c>
      <c r="BSK57">
        <f t="shared" ca="1" si="618"/>
        <v>3</v>
      </c>
      <c r="BSL57">
        <f t="shared" ca="1" si="618"/>
        <v>3</v>
      </c>
      <c r="BSM57">
        <f t="shared" ref="BSM57:BUX57" ca="1" si="619">$B57+IF(BSM$7&lt;ADVn_off_before_on_ns,1,IF(BSM$7&lt;ADVn_Wr_off_time_ns,0,1))</f>
        <v>3</v>
      </c>
      <c r="BSN57">
        <f t="shared" ca="1" si="619"/>
        <v>3</v>
      </c>
      <c r="BSO57">
        <f t="shared" ca="1" si="619"/>
        <v>3</v>
      </c>
      <c r="BSP57">
        <f t="shared" ca="1" si="619"/>
        <v>3</v>
      </c>
      <c r="BSQ57">
        <f t="shared" ca="1" si="619"/>
        <v>3</v>
      </c>
      <c r="BSR57">
        <f t="shared" ca="1" si="619"/>
        <v>3</v>
      </c>
      <c r="BSS57">
        <f t="shared" ca="1" si="619"/>
        <v>3</v>
      </c>
      <c r="BST57">
        <f t="shared" ca="1" si="619"/>
        <v>3</v>
      </c>
      <c r="BSU57">
        <f t="shared" ca="1" si="619"/>
        <v>3</v>
      </c>
      <c r="BSV57">
        <f t="shared" ca="1" si="619"/>
        <v>3</v>
      </c>
      <c r="BSW57">
        <f t="shared" ca="1" si="619"/>
        <v>3</v>
      </c>
      <c r="BSX57">
        <f t="shared" ca="1" si="619"/>
        <v>3</v>
      </c>
      <c r="BSY57">
        <f t="shared" ca="1" si="619"/>
        <v>3</v>
      </c>
      <c r="BSZ57">
        <f t="shared" ca="1" si="619"/>
        <v>3</v>
      </c>
      <c r="BTA57">
        <f t="shared" ca="1" si="619"/>
        <v>3</v>
      </c>
      <c r="BTB57">
        <f t="shared" ca="1" si="619"/>
        <v>3</v>
      </c>
      <c r="BTC57">
        <f t="shared" ca="1" si="619"/>
        <v>3</v>
      </c>
      <c r="BTD57">
        <f t="shared" ca="1" si="619"/>
        <v>3</v>
      </c>
      <c r="BTE57">
        <f t="shared" ca="1" si="619"/>
        <v>3</v>
      </c>
      <c r="BTF57">
        <f t="shared" ca="1" si="619"/>
        <v>3</v>
      </c>
      <c r="BTG57">
        <f t="shared" ca="1" si="619"/>
        <v>3</v>
      </c>
      <c r="BTH57">
        <f t="shared" ca="1" si="619"/>
        <v>3</v>
      </c>
      <c r="BTI57">
        <f t="shared" ca="1" si="619"/>
        <v>3</v>
      </c>
      <c r="BTJ57">
        <f t="shared" ca="1" si="619"/>
        <v>3</v>
      </c>
      <c r="BTK57">
        <f t="shared" ca="1" si="619"/>
        <v>3</v>
      </c>
      <c r="BTL57">
        <f t="shared" ca="1" si="619"/>
        <v>3</v>
      </c>
      <c r="BTM57">
        <f t="shared" ca="1" si="619"/>
        <v>3</v>
      </c>
      <c r="BTN57">
        <f t="shared" ca="1" si="619"/>
        <v>3</v>
      </c>
      <c r="BTO57">
        <f t="shared" ca="1" si="619"/>
        <v>3</v>
      </c>
      <c r="BTP57">
        <f t="shared" ca="1" si="619"/>
        <v>3</v>
      </c>
      <c r="BTQ57">
        <f t="shared" ca="1" si="619"/>
        <v>3</v>
      </c>
      <c r="BTR57">
        <f t="shared" ca="1" si="619"/>
        <v>3</v>
      </c>
      <c r="BTS57">
        <f t="shared" ca="1" si="619"/>
        <v>3</v>
      </c>
      <c r="BTT57">
        <f t="shared" ca="1" si="619"/>
        <v>3</v>
      </c>
      <c r="BTU57">
        <f t="shared" ca="1" si="619"/>
        <v>3</v>
      </c>
      <c r="BTV57">
        <f t="shared" ca="1" si="619"/>
        <v>3</v>
      </c>
      <c r="BTW57">
        <f t="shared" ca="1" si="619"/>
        <v>3</v>
      </c>
      <c r="BTX57">
        <f t="shared" ca="1" si="619"/>
        <v>3</v>
      </c>
      <c r="BTY57">
        <f t="shared" ca="1" si="619"/>
        <v>3</v>
      </c>
      <c r="BTZ57">
        <f t="shared" ca="1" si="619"/>
        <v>3</v>
      </c>
      <c r="BUA57">
        <f t="shared" ca="1" si="619"/>
        <v>3</v>
      </c>
      <c r="BUB57">
        <f t="shared" ca="1" si="619"/>
        <v>3</v>
      </c>
      <c r="BUC57">
        <f t="shared" ca="1" si="619"/>
        <v>3</v>
      </c>
      <c r="BUD57">
        <f t="shared" ca="1" si="619"/>
        <v>3</v>
      </c>
      <c r="BUE57">
        <f t="shared" ca="1" si="619"/>
        <v>3</v>
      </c>
      <c r="BUF57">
        <f t="shared" ca="1" si="619"/>
        <v>3</v>
      </c>
      <c r="BUG57">
        <f t="shared" ca="1" si="619"/>
        <v>3</v>
      </c>
      <c r="BUH57">
        <f t="shared" ca="1" si="619"/>
        <v>3</v>
      </c>
      <c r="BUI57">
        <f t="shared" ca="1" si="619"/>
        <v>3</v>
      </c>
      <c r="BUJ57">
        <f t="shared" ca="1" si="619"/>
        <v>3</v>
      </c>
      <c r="BUK57">
        <f t="shared" ca="1" si="619"/>
        <v>3</v>
      </c>
      <c r="BUL57">
        <f t="shared" ca="1" si="619"/>
        <v>3</v>
      </c>
      <c r="BUM57">
        <f t="shared" ca="1" si="619"/>
        <v>3</v>
      </c>
      <c r="BUN57">
        <f t="shared" ca="1" si="619"/>
        <v>3</v>
      </c>
      <c r="BUO57">
        <f t="shared" ca="1" si="619"/>
        <v>3</v>
      </c>
      <c r="BUP57">
        <f t="shared" ca="1" si="619"/>
        <v>3</v>
      </c>
      <c r="BUQ57">
        <f t="shared" ca="1" si="619"/>
        <v>3</v>
      </c>
      <c r="BUR57">
        <f t="shared" ca="1" si="619"/>
        <v>3</v>
      </c>
      <c r="BUS57">
        <f t="shared" ca="1" si="619"/>
        <v>3</v>
      </c>
      <c r="BUT57">
        <f t="shared" ca="1" si="619"/>
        <v>3</v>
      </c>
      <c r="BUU57">
        <f t="shared" ca="1" si="619"/>
        <v>3</v>
      </c>
      <c r="BUV57">
        <f t="shared" ca="1" si="619"/>
        <v>3</v>
      </c>
      <c r="BUW57">
        <f t="shared" ca="1" si="619"/>
        <v>3</v>
      </c>
      <c r="BUX57">
        <f t="shared" ca="1" si="619"/>
        <v>3</v>
      </c>
      <c r="BUY57">
        <f t="shared" ref="BUY57:BXJ57" ca="1" si="620">$B57+IF(BUY$7&lt;ADVn_off_before_on_ns,1,IF(BUY$7&lt;ADVn_Wr_off_time_ns,0,1))</f>
        <v>3</v>
      </c>
      <c r="BUZ57">
        <f t="shared" ca="1" si="620"/>
        <v>3</v>
      </c>
      <c r="BVA57">
        <f t="shared" ca="1" si="620"/>
        <v>3</v>
      </c>
      <c r="BVB57">
        <f t="shared" ca="1" si="620"/>
        <v>3</v>
      </c>
      <c r="BVC57">
        <f t="shared" ca="1" si="620"/>
        <v>3</v>
      </c>
      <c r="BVD57">
        <f t="shared" ca="1" si="620"/>
        <v>3</v>
      </c>
      <c r="BVE57">
        <f t="shared" ca="1" si="620"/>
        <v>3</v>
      </c>
      <c r="BVF57">
        <f t="shared" ca="1" si="620"/>
        <v>3</v>
      </c>
      <c r="BVG57">
        <f t="shared" ca="1" si="620"/>
        <v>3</v>
      </c>
      <c r="BVH57">
        <f t="shared" ca="1" si="620"/>
        <v>3</v>
      </c>
      <c r="BVI57">
        <f t="shared" ca="1" si="620"/>
        <v>3</v>
      </c>
      <c r="BVJ57">
        <f t="shared" ca="1" si="620"/>
        <v>3</v>
      </c>
      <c r="BVK57">
        <f t="shared" ca="1" si="620"/>
        <v>3</v>
      </c>
      <c r="BVL57">
        <f t="shared" ca="1" si="620"/>
        <v>3</v>
      </c>
      <c r="BVM57">
        <f t="shared" ca="1" si="620"/>
        <v>3</v>
      </c>
      <c r="BVN57">
        <f t="shared" ca="1" si="620"/>
        <v>3</v>
      </c>
      <c r="BVO57">
        <f t="shared" ca="1" si="620"/>
        <v>3</v>
      </c>
      <c r="BVP57">
        <f t="shared" ca="1" si="620"/>
        <v>3</v>
      </c>
      <c r="BVQ57">
        <f t="shared" ca="1" si="620"/>
        <v>3</v>
      </c>
      <c r="BVR57">
        <f t="shared" ca="1" si="620"/>
        <v>3</v>
      </c>
      <c r="BVS57">
        <f t="shared" ca="1" si="620"/>
        <v>3</v>
      </c>
      <c r="BVT57">
        <f t="shared" ca="1" si="620"/>
        <v>3</v>
      </c>
      <c r="BVU57">
        <f t="shared" ca="1" si="620"/>
        <v>3</v>
      </c>
      <c r="BVV57">
        <f t="shared" ca="1" si="620"/>
        <v>3</v>
      </c>
      <c r="BVW57">
        <f t="shared" ca="1" si="620"/>
        <v>3</v>
      </c>
      <c r="BVX57">
        <f t="shared" ca="1" si="620"/>
        <v>3</v>
      </c>
      <c r="BVY57">
        <f t="shared" ca="1" si="620"/>
        <v>3</v>
      </c>
      <c r="BVZ57">
        <f t="shared" ca="1" si="620"/>
        <v>3</v>
      </c>
      <c r="BWA57">
        <f t="shared" ca="1" si="620"/>
        <v>3</v>
      </c>
      <c r="BWB57">
        <f t="shared" ca="1" si="620"/>
        <v>3</v>
      </c>
      <c r="BWC57">
        <f t="shared" ca="1" si="620"/>
        <v>3</v>
      </c>
      <c r="BWD57">
        <f t="shared" ca="1" si="620"/>
        <v>3</v>
      </c>
      <c r="BWE57">
        <f t="shared" ca="1" si="620"/>
        <v>3</v>
      </c>
      <c r="BWF57">
        <f t="shared" ca="1" si="620"/>
        <v>3</v>
      </c>
      <c r="BWG57">
        <f t="shared" ca="1" si="620"/>
        <v>3</v>
      </c>
      <c r="BWH57">
        <f t="shared" ca="1" si="620"/>
        <v>3</v>
      </c>
      <c r="BWI57">
        <f t="shared" ca="1" si="620"/>
        <v>3</v>
      </c>
      <c r="BWJ57">
        <f t="shared" ca="1" si="620"/>
        <v>3</v>
      </c>
      <c r="BWK57">
        <f t="shared" ca="1" si="620"/>
        <v>3</v>
      </c>
      <c r="BWL57">
        <f t="shared" ca="1" si="620"/>
        <v>3</v>
      </c>
      <c r="BWM57">
        <f t="shared" ca="1" si="620"/>
        <v>3</v>
      </c>
      <c r="BWN57">
        <f t="shared" ca="1" si="620"/>
        <v>3</v>
      </c>
      <c r="BWO57">
        <f t="shared" ca="1" si="620"/>
        <v>3</v>
      </c>
      <c r="BWP57">
        <f t="shared" ca="1" si="620"/>
        <v>3</v>
      </c>
      <c r="BWQ57">
        <f t="shared" ca="1" si="620"/>
        <v>3</v>
      </c>
      <c r="BWR57">
        <f t="shared" ca="1" si="620"/>
        <v>3</v>
      </c>
      <c r="BWS57">
        <f t="shared" ca="1" si="620"/>
        <v>3</v>
      </c>
      <c r="BWT57">
        <f t="shared" ca="1" si="620"/>
        <v>3</v>
      </c>
      <c r="BWU57">
        <f t="shared" ca="1" si="620"/>
        <v>3</v>
      </c>
      <c r="BWV57">
        <f t="shared" ca="1" si="620"/>
        <v>3</v>
      </c>
      <c r="BWW57">
        <f t="shared" ca="1" si="620"/>
        <v>3</v>
      </c>
      <c r="BWX57">
        <f t="shared" ca="1" si="620"/>
        <v>3</v>
      </c>
      <c r="BWY57">
        <f t="shared" ca="1" si="620"/>
        <v>3</v>
      </c>
      <c r="BWZ57">
        <f t="shared" ca="1" si="620"/>
        <v>3</v>
      </c>
      <c r="BXA57">
        <f t="shared" ca="1" si="620"/>
        <v>3</v>
      </c>
      <c r="BXB57">
        <f t="shared" ca="1" si="620"/>
        <v>3</v>
      </c>
      <c r="BXC57">
        <f t="shared" ca="1" si="620"/>
        <v>3</v>
      </c>
      <c r="BXD57">
        <f t="shared" ca="1" si="620"/>
        <v>3</v>
      </c>
      <c r="BXE57">
        <f t="shared" ca="1" si="620"/>
        <v>3</v>
      </c>
      <c r="BXF57">
        <f t="shared" ca="1" si="620"/>
        <v>3</v>
      </c>
      <c r="BXG57">
        <f t="shared" ca="1" si="620"/>
        <v>3</v>
      </c>
      <c r="BXH57">
        <f t="shared" ca="1" si="620"/>
        <v>3</v>
      </c>
      <c r="BXI57">
        <f t="shared" ca="1" si="620"/>
        <v>3</v>
      </c>
      <c r="BXJ57">
        <f t="shared" ca="1" si="620"/>
        <v>3</v>
      </c>
      <c r="BXK57">
        <f t="shared" ref="BXK57:BZV57" ca="1" si="621">$B57+IF(BXK$7&lt;ADVn_off_before_on_ns,1,IF(BXK$7&lt;ADVn_Wr_off_time_ns,0,1))</f>
        <v>3</v>
      </c>
      <c r="BXL57">
        <f t="shared" ca="1" si="621"/>
        <v>3</v>
      </c>
      <c r="BXM57">
        <f t="shared" ca="1" si="621"/>
        <v>3</v>
      </c>
      <c r="BXN57">
        <f t="shared" ca="1" si="621"/>
        <v>3</v>
      </c>
      <c r="BXO57">
        <f t="shared" ca="1" si="621"/>
        <v>3</v>
      </c>
      <c r="BXP57">
        <f t="shared" ca="1" si="621"/>
        <v>3</v>
      </c>
      <c r="BXQ57">
        <f t="shared" ca="1" si="621"/>
        <v>3</v>
      </c>
      <c r="BXR57">
        <f t="shared" ca="1" si="621"/>
        <v>3</v>
      </c>
      <c r="BXS57">
        <f t="shared" ca="1" si="621"/>
        <v>3</v>
      </c>
      <c r="BXT57">
        <f t="shared" ca="1" si="621"/>
        <v>3</v>
      </c>
      <c r="BXU57">
        <f t="shared" ca="1" si="621"/>
        <v>3</v>
      </c>
      <c r="BXV57">
        <f t="shared" ca="1" si="621"/>
        <v>3</v>
      </c>
      <c r="BXW57">
        <f t="shared" ca="1" si="621"/>
        <v>3</v>
      </c>
      <c r="BXX57">
        <f t="shared" ca="1" si="621"/>
        <v>3</v>
      </c>
      <c r="BXY57">
        <f t="shared" ca="1" si="621"/>
        <v>3</v>
      </c>
      <c r="BXZ57">
        <f t="shared" ca="1" si="621"/>
        <v>3</v>
      </c>
      <c r="BYA57">
        <f t="shared" ca="1" si="621"/>
        <v>3</v>
      </c>
      <c r="BYB57">
        <f t="shared" ca="1" si="621"/>
        <v>3</v>
      </c>
      <c r="BYC57">
        <f t="shared" ca="1" si="621"/>
        <v>3</v>
      </c>
      <c r="BYD57">
        <f t="shared" ca="1" si="621"/>
        <v>3</v>
      </c>
      <c r="BYE57">
        <f t="shared" ca="1" si="621"/>
        <v>3</v>
      </c>
      <c r="BYF57">
        <f t="shared" ca="1" si="621"/>
        <v>3</v>
      </c>
      <c r="BYG57">
        <f t="shared" ca="1" si="621"/>
        <v>3</v>
      </c>
      <c r="BYH57">
        <f t="shared" ca="1" si="621"/>
        <v>3</v>
      </c>
      <c r="BYI57">
        <f t="shared" ca="1" si="621"/>
        <v>3</v>
      </c>
      <c r="BYJ57">
        <f t="shared" ca="1" si="621"/>
        <v>3</v>
      </c>
      <c r="BYK57">
        <f t="shared" ca="1" si="621"/>
        <v>3</v>
      </c>
      <c r="BYL57">
        <f t="shared" ca="1" si="621"/>
        <v>3</v>
      </c>
      <c r="BYM57">
        <f t="shared" ca="1" si="621"/>
        <v>3</v>
      </c>
      <c r="BYN57">
        <f t="shared" ca="1" si="621"/>
        <v>3</v>
      </c>
      <c r="BYO57">
        <f t="shared" ca="1" si="621"/>
        <v>3</v>
      </c>
      <c r="BYP57">
        <f t="shared" ca="1" si="621"/>
        <v>3</v>
      </c>
      <c r="BYQ57">
        <f t="shared" ca="1" si="621"/>
        <v>3</v>
      </c>
      <c r="BYR57">
        <f t="shared" ca="1" si="621"/>
        <v>3</v>
      </c>
      <c r="BYS57">
        <f t="shared" ca="1" si="621"/>
        <v>3</v>
      </c>
      <c r="BYT57">
        <f t="shared" ca="1" si="621"/>
        <v>3</v>
      </c>
      <c r="BYU57">
        <f t="shared" ca="1" si="621"/>
        <v>3</v>
      </c>
      <c r="BYV57">
        <f t="shared" ca="1" si="621"/>
        <v>3</v>
      </c>
      <c r="BYW57">
        <f t="shared" ca="1" si="621"/>
        <v>3</v>
      </c>
      <c r="BYX57">
        <f t="shared" ca="1" si="621"/>
        <v>3</v>
      </c>
      <c r="BYY57">
        <f t="shared" ca="1" si="621"/>
        <v>3</v>
      </c>
      <c r="BYZ57">
        <f t="shared" ca="1" si="621"/>
        <v>3</v>
      </c>
      <c r="BZA57">
        <f t="shared" ca="1" si="621"/>
        <v>3</v>
      </c>
      <c r="BZB57">
        <f t="shared" ca="1" si="621"/>
        <v>3</v>
      </c>
      <c r="BZC57">
        <f t="shared" ca="1" si="621"/>
        <v>3</v>
      </c>
      <c r="BZD57">
        <f t="shared" ca="1" si="621"/>
        <v>3</v>
      </c>
      <c r="BZE57">
        <f t="shared" ca="1" si="621"/>
        <v>3</v>
      </c>
      <c r="BZF57">
        <f t="shared" ca="1" si="621"/>
        <v>3</v>
      </c>
      <c r="BZG57">
        <f t="shared" ca="1" si="621"/>
        <v>3</v>
      </c>
      <c r="BZH57">
        <f t="shared" ca="1" si="621"/>
        <v>3</v>
      </c>
      <c r="BZI57">
        <f t="shared" ca="1" si="621"/>
        <v>3</v>
      </c>
      <c r="BZJ57">
        <f t="shared" ca="1" si="621"/>
        <v>3</v>
      </c>
      <c r="BZK57">
        <f t="shared" ca="1" si="621"/>
        <v>3</v>
      </c>
      <c r="BZL57">
        <f t="shared" ca="1" si="621"/>
        <v>3</v>
      </c>
      <c r="BZM57">
        <f t="shared" ca="1" si="621"/>
        <v>3</v>
      </c>
      <c r="BZN57">
        <f t="shared" ca="1" si="621"/>
        <v>3</v>
      </c>
      <c r="BZO57">
        <f t="shared" ca="1" si="621"/>
        <v>3</v>
      </c>
      <c r="BZP57">
        <f t="shared" ca="1" si="621"/>
        <v>3</v>
      </c>
      <c r="BZQ57">
        <f t="shared" ca="1" si="621"/>
        <v>3</v>
      </c>
      <c r="BZR57">
        <f t="shared" ca="1" si="621"/>
        <v>3</v>
      </c>
      <c r="BZS57">
        <f t="shared" ca="1" si="621"/>
        <v>3</v>
      </c>
      <c r="BZT57">
        <f t="shared" ca="1" si="621"/>
        <v>3</v>
      </c>
      <c r="BZU57">
        <f t="shared" ca="1" si="621"/>
        <v>3</v>
      </c>
      <c r="BZV57">
        <f t="shared" ca="1" si="621"/>
        <v>3</v>
      </c>
      <c r="BZW57">
        <f t="shared" ref="BZW57:CCH57" ca="1" si="622">$B57+IF(BZW$7&lt;ADVn_off_before_on_ns,1,IF(BZW$7&lt;ADVn_Wr_off_time_ns,0,1))</f>
        <v>3</v>
      </c>
      <c r="BZX57">
        <f t="shared" ca="1" si="622"/>
        <v>3</v>
      </c>
      <c r="BZY57">
        <f t="shared" ca="1" si="622"/>
        <v>3</v>
      </c>
      <c r="BZZ57">
        <f t="shared" ca="1" si="622"/>
        <v>3</v>
      </c>
      <c r="CAA57">
        <f t="shared" ca="1" si="622"/>
        <v>3</v>
      </c>
      <c r="CAB57">
        <f t="shared" ca="1" si="622"/>
        <v>3</v>
      </c>
      <c r="CAC57">
        <f t="shared" ca="1" si="622"/>
        <v>3</v>
      </c>
      <c r="CAD57">
        <f t="shared" ca="1" si="622"/>
        <v>3</v>
      </c>
      <c r="CAE57">
        <f t="shared" ca="1" si="622"/>
        <v>3</v>
      </c>
      <c r="CAF57">
        <f t="shared" ca="1" si="622"/>
        <v>3</v>
      </c>
      <c r="CAG57">
        <f t="shared" ca="1" si="622"/>
        <v>3</v>
      </c>
      <c r="CAH57">
        <f t="shared" ca="1" si="622"/>
        <v>3</v>
      </c>
      <c r="CAI57">
        <f t="shared" ca="1" si="622"/>
        <v>3</v>
      </c>
      <c r="CAJ57">
        <f t="shared" ca="1" si="622"/>
        <v>3</v>
      </c>
      <c r="CAK57">
        <f t="shared" ca="1" si="622"/>
        <v>3</v>
      </c>
      <c r="CAL57">
        <f t="shared" ca="1" si="622"/>
        <v>3</v>
      </c>
      <c r="CAM57">
        <f t="shared" ca="1" si="622"/>
        <v>3</v>
      </c>
      <c r="CAN57">
        <f t="shared" ca="1" si="622"/>
        <v>3</v>
      </c>
      <c r="CAO57">
        <f t="shared" ca="1" si="622"/>
        <v>3</v>
      </c>
      <c r="CAP57">
        <f t="shared" ca="1" si="622"/>
        <v>3</v>
      </c>
      <c r="CAQ57">
        <f t="shared" ca="1" si="622"/>
        <v>3</v>
      </c>
      <c r="CAR57">
        <f t="shared" ca="1" si="622"/>
        <v>3</v>
      </c>
      <c r="CAS57">
        <f t="shared" ca="1" si="622"/>
        <v>3</v>
      </c>
      <c r="CAT57">
        <f t="shared" ca="1" si="622"/>
        <v>3</v>
      </c>
      <c r="CAU57">
        <f t="shared" ca="1" si="622"/>
        <v>3</v>
      </c>
      <c r="CAV57">
        <f t="shared" ca="1" si="622"/>
        <v>3</v>
      </c>
      <c r="CAW57">
        <f t="shared" ca="1" si="622"/>
        <v>3</v>
      </c>
      <c r="CAX57">
        <f t="shared" ca="1" si="622"/>
        <v>3</v>
      </c>
      <c r="CAY57">
        <f t="shared" ca="1" si="622"/>
        <v>3</v>
      </c>
      <c r="CAZ57">
        <f t="shared" ca="1" si="622"/>
        <v>3</v>
      </c>
      <c r="CBA57">
        <f t="shared" ca="1" si="622"/>
        <v>3</v>
      </c>
      <c r="CBB57">
        <f t="shared" ca="1" si="622"/>
        <v>3</v>
      </c>
      <c r="CBC57">
        <f t="shared" ca="1" si="622"/>
        <v>3</v>
      </c>
      <c r="CBD57">
        <f t="shared" ca="1" si="622"/>
        <v>3</v>
      </c>
      <c r="CBE57">
        <f t="shared" ca="1" si="622"/>
        <v>3</v>
      </c>
      <c r="CBF57">
        <f t="shared" ca="1" si="622"/>
        <v>3</v>
      </c>
      <c r="CBG57">
        <f t="shared" ca="1" si="622"/>
        <v>3</v>
      </c>
      <c r="CBH57">
        <f t="shared" ca="1" si="622"/>
        <v>3</v>
      </c>
      <c r="CBI57">
        <f t="shared" ca="1" si="622"/>
        <v>3</v>
      </c>
      <c r="CBJ57">
        <f t="shared" ca="1" si="622"/>
        <v>3</v>
      </c>
      <c r="CBK57">
        <f t="shared" ca="1" si="622"/>
        <v>3</v>
      </c>
      <c r="CBL57">
        <f t="shared" ca="1" si="622"/>
        <v>3</v>
      </c>
      <c r="CBM57">
        <f t="shared" ca="1" si="622"/>
        <v>3</v>
      </c>
      <c r="CBN57">
        <f t="shared" ca="1" si="622"/>
        <v>3</v>
      </c>
      <c r="CBO57">
        <f t="shared" ca="1" si="622"/>
        <v>3</v>
      </c>
      <c r="CBP57">
        <f t="shared" ca="1" si="622"/>
        <v>3</v>
      </c>
      <c r="CBQ57">
        <f t="shared" ca="1" si="622"/>
        <v>3</v>
      </c>
      <c r="CBR57">
        <f t="shared" ca="1" si="622"/>
        <v>3</v>
      </c>
      <c r="CBS57">
        <f t="shared" ca="1" si="622"/>
        <v>3</v>
      </c>
      <c r="CBT57">
        <f t="shared" ca="1" si="622"/>
        <v>3</v>
      </c>
      <c r="CBU57">
        <f t="shared" ca="1" si="622"/>
        <v>3</v>
      </c>
      <c r="CBV57">
        <f t="shared" ca="1" si="622"/>
        <v>3</v>
      </c>
      <c r="CBW57">
        <f t="shared" ca="1" si="622"/>
        <v>3</v>
      </c>
      <c r="CBX57">
        <f t="shared" ca="1" si="622"/>
        <v>3</v>
      </c>
      <c r="CBY57">
        <f t="shared" ca="1" si="622"/>
        <v>3</v>
      </c>
      <c r="CBZ57">
        <f t="shared" ca="1" si="622"/>
        <v>3</v>
      </c>
      <c r="CCA57">
        <f t="shared" ca="1" si="622"/>
        <v>3</v>
      </c>
      <c r="CCB57">
        <f t="shared" ca="1" si="622"/>
        <v>3</v>
      </c>
      <c r="CCC57">
        <f t="shared" ca="1" si="622"/>
        <v>3</v>
      </c>
      <c r="CCD57">
        <f t="shared" ca="1" si="622"/>
        <v>3</v>
      </c>
      <c r="CCE57">
        <f t="shared" ca="1" si="622"/>
        <v>3</v>
      </c>
      <c r="CCF57">
        <f t="shared" ca="1" si="622"/>
        <v>3</v>
      </c>
      <c r="CCG57">
        <f t="shared" ca="1" si="622"/>
        <v>3</v>
      </c>
      <c r="CCH57">
        <f t="shared" ca="1" si="622"/>
        <v>3</v>
      </c>
      <c r="CCI57">
        <f t="shared" ref="CCI57:CET57" ca="1" si="623">$B57+IF(CCI$7&lt;ADVn_off_before_on_ns,1,IF(CCI$7&lt;ADVn_Wr_off_time_ns,0,1))</f>
        <v>3</v>
      </c>
      <c r="CCJ57">
        <f t="shared" ca="1" si="623"/>
        <v>3</v>
      </c>
      <c r="CCK57">
        <f t="shared" ca="1" si="623"/>
        <v>3</v>
      </c>
      <c r="CCL57">
        <f t="shared" ca="1" si="623"/>
        <v>3</v>
      </c>
      <c r="CCM57">
        <f t="shared" ca="1" si="623"/>
        <v>3</v>
      </c>
      <c r="CCN57">
        <f t="shared" ca="1" si="623"/>
        <v>3</v>
      </c>
      <c r="CCO57">
        <f t="shared" ca="1" si="623"/>
        <v>3</v>
      </c>
      <c r="CCP57">
        <f t="shared" ca="1" si="623"/>
        <v>3</v>
      </c>
      <c r="CCQ57">
        <f t="shared" ca="1" si="623"/>
        <v>3</v>
      </c>
      <c r="CCR57">
        <f t="shared" ca="1" si="623"/>
        <v>3</v>
      </c>
      <c r="CCS57">
        <f t="shared" ca="1" si="623"/>
        <v>3</v>
      </c>
      <c r="CCT57">
        <f t="shared" ca="1" si="623"/>
        <v>3</v>
      </c>
      <c r="CCU57">
        <f t="shared" ca="1" si="623"/>
        <v>3</v>
      </c>
      <c r="CCV57">
        <f t="shared" ca="1" si="623"/>
        <v>3</v>
      </c>
      <c r="CCW57">
        <f t="shared" ca="1" si="623"/>
        <v>3</v>
      </c>
      <c r="CCX57">
        <f t="shared" ca="1" si="623"/>
        <v>3</v>
      </c>
      <c r="CCY57">
        <f t="shared" ca="1" si="623"/>
        <v>3</v>
      </c>
      <c r="CCZ57">
        <f t="shared" ca="1" si="623"/>
        <v>3</v>
      </c>
      <c r="CDA57">
        <f t="shared" ca="1" si="623"/>
        <v>3</v>
      </c>
      <c r="CDB57">
        <f t="shared" ca="1" si="623"/>
        <v>3</v>
      </c>
      <c r="CDC57">
        <f t="shared" ca="1" si="623"/>
        <v>3</v>
      </c>
      <c r="CDD57">
        <f t="shared" ca="1" si="623"/>
        <v>3</v>
      </c>
      <c r="CDE57">
        <f t="shared" ca="1" si="623"/>
        <v>3</v>
      </c>
      <c r="CDF57">
        <f t="shared" ca="1" si="623"/>
        <v>3</v>
      </c>
      <c r="CDG57">
        <f t="shared" ca="1" si="623"/>
        <v>3</v>
      </c>
      <c r="CDH57">
        <f t="shared" ca="1" si="623"/>
        <v>3</v>
      </c>
      <c r="CDI57">
        <f t="shared" ca="1" si="623"/>
        <v>3</v>
      </c>
      <c r="CDJ57">
        <f t="shared" ca="1" si="623"/>
        <v>3</v>
      </c>
      <c r="CDK57">
        <f t="shared" ca="1" si="623"/>
        <v>3</v>
      </c>
      <c r="CDL57">
        <f t="shared" ca="1" si="623"/>
        <v>3</v>
      </c>
      <c r="CDM57">
        <f t="shared" ca="1" si="623"/>
        <v>3</v>
      </c>
      <c r="CDN57">
        <f t="shared" ca="1" si="623"/>
        <v>3</v>
      </c>
      <c r="CDO57">
        <f t="shared" ca="1" si="623"/>
        <v>3</v>
      </c>
      <c r="CDP57">
        <f t="shared" ca="1" si="623"/>
        <v>3</v>
      </c>
      <c r="CDQ57">
        <f t="shared" ca="1" si="623"/>
        <v>3</v>
      </c>
      <c r="CDR57">
        <f t="shared" ca="1" si="623"/>
        <v>3</v>
      </c>
      <c r="CDS57">
        <f t="shared" ca="1" si="623"/>
        <v>3</v>
      </c>
      <c r="CDT57">
        <f t="shared" ca="1" si="623"/>
        <v>3</v>
      </c>
      <c r="CDU57">
        <f t="shared" ca="1" si="623"/>
        <v>3</v>
      </c>
      <c r="CDV57">
        <f t="shared" ca="1" si="623"/>
        <v>3</v>
      </c>
      <c r="CDW57">
        <f t="shared" ca="1" si="623"/>
        <v>3</v>
      </c>
      <c r="CDX57">
        <f t="shared" ca="1" si="623"/>
        <v>3</v>
      </c>
      <c r="CDY57">
        <f t="shared" ca="1" si="623"/>
        <v>3</v>
      </c>
      <c r="CDZ57">
        <f t="shared" ca="1" si="623"/>
        <v>3</v>
      </c>
      <c r="CEA57">
        <f t="shared" ca="1" si="623"/>
        <v>3</v>
      </c>
      <c r="CEB57">
        <f t="shared" ca="1" si="623"/>
        <v>3</v>
      </c>
      <c r="CEC57">
        <f t="shared" ca="1" si="623"/>
        <v>3</v>
      </c>
      <c r="CED57">
        <f t="shared" ca="1" si="623"/>
        <v>3</v>
      </c>
      <c r="CEE57">
        <f t="shared" ca="1" si="623"/>
        <v>3</v>
      </c>
      <c r="CEF57">
        <f t="shared" ca="1" si="623"/>
        <v>3</v>
      </c>
      <c r="CEG57">
        <f t="shared" ca="1" si="623"/>
        <v>3</v>
      </c>
      <c r="CEH57">
        <f t="shared" ca="1" si="623"/>
        <v>3</v>
      </c>
      <c r="CEI57">
        <f t="shared" ca="1" si="623"/>
        <v>3</v>
      </c>
      <c r="CEJ57">
        <f t="shared" ca="1" si="623"/>
        <v>3</v>
      </c>
      <c r="CEK57">
        <f t="shared" ca="1" si="623"/>
        <v>3</v>
      </c>
      <c r="CEL57">
        <f t="shared" ca="1" si="623"/>
        <v>3</v>
      </c>
      <c r="CEM57">
        <f t="shared" ca="1" si="623"/>
        <v>3</v>
      </c>
      <c r="CEN57">
        <f t="shared" ca="1" si="623"/>
        <v>3</v>
      </c>
      <c r="CEO57">
        <f t="shared" ca="1" si="623"/>
        <v>3</v>
      </c>
      <c r="CEP57">
        <f t="shared" ca="1" si="623"/>
        <v>3</v>
      </c>
      <c r="CEQ57">
        <f t="shared" ca="1" si="623"/>
        <v>3</v>
      </c>
      <c r="CER57">
        <f t="shared" ca="1" si="623"/>
        <v>3</v>
      </c>
      <c r="CES57">
        <f t="shared" ca="1" si="623"/>
        <v>3</v>
      </c>
      <c r="CET57">
        <f t="shared" ca="1" si="623"/>
        <v>3</v>
      </c>
      <c r="CEU57">
        <f t="shared" ref="CEU57:CHF57" ca="1" si="624">$B57+IF(CEU$7&lt;ADVn_off_before_on_ns,1,IF(CEU$7&lt;ADVn_Wr_off_time_ns,0,1))</f>
        <v>3</v>
      </c>
      <c r="CEV57">
        <f t="shared" ca="1" si="624"/>
        <v>3</v>
      </c>
      <c r="CEW57">
        <f t="shared" ca="1" si="624"/>
        <v>3</v>
      </c>
      <c r="CEX57">
        <f t="shared" ca="1" si="624"/>
        <v>3</v>
      </c>
      <c r="CEY57">
        <f t="shared" ca="1" si="624"/>
        <v>3</v>
      </c>
      <c r="CEZ57">
        <f t="shared" ca="1" si="624"/>
        <v>3</v>
      </c>
      <c r="CFA57">
        <f t="shared" ca="1" si="624"/>
        <v>3</v>
      </c>
      <c r="CFB57">
        <f t="shared" ca="1" si="624"/>
        <v>3</v>
      </c>
      <c r="CFC57">
        <f t="shared" ca="1" si="624"/>
        <v>3</v>
      </c>
      <c r="CFD57">
        <f t="shared" ca="1" si="624"/>
        <v>3</v>
      </c>
      <c r="CFE57">
        <f t="shared" ca="1" si="624"/>
        <v>3</v>
      </c>
      <c r="CFF57">
        <f t="shared" ca="1" si="624"/>
        <v>3</v>
      </c>
      <c r="CFG57">
        <f t="shared" ca="1" si="624"/>
        <v>3</v>
      </c>
      <c r="CFH57">
        <f t="shared" ca="1" si="624"/>
        <v>3</v>
      </c>
      <c r="CFI57">
        <f t="shared" ca="1" si="624"/>
        <v>3</v>
      </c>
      <c r="CFJ57">
        <f t="shared" ca="1" si="624"/>
        <v>3</v>
      </c>
      <c r="CFK57">
        <f t="shared" ca="1" si="624"/>
        <v>3</v>
      </c>
      <c r="CFL57">
        <f t="shared" ca="1" si="624"/>
        <v>3</v>
      </c>
      <c r="CFM57">
        <f t="shared" ca="1" si="624"/>
        <v>3</v>
      </c>
      <c r="CFN57">
        <f t="shared" ca="1" si="624"/>
        <v>3</v>
      </c>
      <c r="CFO57">
        <f t="shared" ca="1" si="624"/>
        <v>3</v>
      </c>
      <c r="CFP57">
        <f t="shared" ca="1" si="624"/>
        <v>3</v>
      </c>
      <c r="CFQ57">
        <f t="shared" ca="1" si="624"/>
        <v>3</v>
      </c>
      <c r="CFR57">
        <f t="shared" ca="1" si="624"/>
        <v>3</v>
      </c>
      <c r="CFS57">
        <f t="shared" ca="1" si="624"/>
        <v>3</v>
      </c>
      <c r="CFT57">
        <f t="shared" ca="1" si="624"/>
        <v>3</v>
      </c>
      <c r="CFU57">
        <f t="shared" ca="1" si="624"/>
        <v>3</v>
      </c>
      <c r="CFV57">
        <f t="shared" ca="1" si="624"/>
        <v>3</v>
      </c>
      <c r="CFW57">
        <f t="shared" ca="1" si="624"/>
        <v>3</v>
      </c>
      <c r="CFX57">
        <f t="shared" ca="1" si="624"/>
        <v>3</v>
      </c>
      <c r="CFY57">
        <f t="shared" ca="1" si="624"/>
        <v>3</v>
      </c>
      <c r="CFZ57">
        <f t="shared" ca="1" si="624"/>
        <v>3</v>
      </c>
      <c r="CGA57">
        <f t="shared" ca="1" si="624"/>
        <v>3</v>
      </c>
      <c r="CGB57">
        <f t="shared" ca="1" si="624"/>
        <v>3</v>
      </c>
      <c r="CGC57">
        <f t="shared" ca="1" si="624"/>
        <v>3</v>
      </c>
      <c r="CGD57">
        <f t="shared" ca="1" si="624"/>
        <v>3</v>
      </c>
      <c r="CGE57">
        <f t="shared" ca="1" si="624"/>
        <v>3</v>
      </c>
      <c r="CGF57">
        <f t="shared" ca="1" si="624"/>
        <v>3</v>
      </c>
      <c r="CGG57">
        <f t="shared" ca="1" si="624"/>
        <v>3</v>
      </c>
      <c r="CGH57">
        <f t="shared" ca="1" si="624"/>
        <v>3</v>
      </c>
      <c r="CGI57">
        <f t="shared" ca="1" si="624"/>
        <v>3</v>
      </c>
      <c r="CGJ57">
        <f t="shared" ca="1" si="624"/>
        <v>3</v>
      </c>
      <c r="CGK57">
        <f t="shared" ca="1" si="624"/>
        <v>3</v>
      </c>
      <c r="CGL57">
        <f t="shared" ca="1" si="624"/>
        <v>3</v>
      </c>
      <c r="CGM57">
        <f t="shared" ca="1" si="624"/>
        <v>3</v>
      </c>
      <c r="CGN57">
        <f t="shared" ca="1" si="624"/>
        <v>3</v>
      </c>
      <c r="CGO57">
        <f t="shared" ca="1" si="624"/>
        <v>3</v>
      </c>
      <c r="CGP57">
        <f t="shared" ca="1" si="624"/>
        <v>3</v>
      </c>
      <c r="CGQ57">
        <f t="shared" ca="1" si="624"/>
        <v>3</v>
      </c>
      <c r="CGR57">
        <f t="shared" ca="1" si="624"/>
        <v>3</v>
      </c>
      <c r="CGS57">
        <f t="shared" ca="1" si="624"/>
        <v>3</v>
      </c>
      <c r="CGT57">
        <f t="shared" ca="1" si="624"/>
        <v>3</v>
      </c>
      <c r="CGU57">
        <f t="shared" ca="1" si="624"/>
        <v>3</v>
      </c>
      <c r="CGV57">
        <f t="shared" ca="1" si="624"/>
        <v>3</v>
      </c>
      <c r="CGW57">
        <f t="shared" ca="1" si="624"/>
        <v>3</v>
      </c>
      <c r="CGX57">
        <f t="shared" ca="1" si="624"/>
        <v>3</v>
      </c>
      <c r="CGY57">
        <f t="shared" ca="1" si="624"/>
        <v>3</v>
      </c>
      <c r="CGZ57">
        <f t="shared" ca="1" si="624"/>
        <v>3</v>
      </c>
      <c r="CHA57">
        <f t="shared" ca="1" si="624"/>
        <v>3</v>
      </c>
      <c r="CHB57">
        <f t="shared" ca="1" si="624"/>
        <v>3</v>
      </c>
      <c r="CHC57">
        <f t="shared" ca="1" si="624"/>
        <v>3</v>
      </c>
      <c r="CHD57">
        <f t="shared" ca="1" si="624"/>
        <v>3</v>
      </c>
      <c r="CHE57">
        <f t="shared" ca="1" si="624"/>
        <v>3</v>
      </c>
      <c r="CHF57">
        <f t="shared" ca="1" si="624"/>
        <v>3</v>
      </c>
      <c r="CHG57">
        <f t="shared" ref="CHG57:CJR57" ca="1" si="625">$B57+IF(CHG$7&lt;ADVn_off_before_on_ns,1,IF(CHG$7&lt;ADVn_Wr_off_time_ns,0,1))</f>
        <v>3</v>
      </c>
      <c r="CHH57">
        <f t="shared" ca="1" si="625"/>
        <v>3</v>
      </c>
      <c r="CHI57">
        <f t="shared" ca="1" si="625"/>
        <v>3</v>
      </c>
      <c r="CHJ57">
        <f t="shared" ca="1" si="625"/>
        <v>3</v>
      </c>
      <c r="CHK57">
        <f t="shared" ca="1" si="625"/>
        <v>3</v>
      </c>
      <c r="CHL57">
        <f t="shared" ca="1" si="625"/>
        <v>3</v>
      </c>
      <c r="CHM57">
        <f t="shared" ca="1" si="625"/>
        <v>3</v>
      </c>
      <c r="CHN57">
        <f t="shared" ca="1" si="625"/>
        <v>3</v>
      </c>
      <c r="CHO57">
        <f t="shared" ca="1" si="625"/>
        <v>3</v>
      </c>
      <c r="CHP57">
        <f t="shared" ca="1" si="625"/>
        <v>3</v>
      </c>
      <c r="CHQ57">
        <f t="shared" ca="1" si="625"/>
        <v>3</v>
      </c>
      <c r="CHR57">
        <f t="shared" ca="1" si="625"/>
        <v>3</v>
      </c>
      <c r="CHS57">
        <f t="shared" ca="1" si="625"/>
        <v>3</v>
      </c>
      <c r="CHT57">
        <f t="shared" ca="1" si="625"/>
        <v>3</v>
      </c>
      <c r="CHU57">
        <f t="shared" ca="1" si="625"/>
        <v>3</v>
      </c>
      <c r="CHV57">
        <f t="shared" ca="1" si="625"/>
        <v>3</v>
      </c>
      <c r="CHW57">
        <f t="shared" ca="1" si="625"/>
        <v>3</v>
      </c>
      <c r="CHX57">
        <f t="shared" ca="1" si="625"/>
        <v>3</v>
      </c>
      <c r="CHY57">
        <f t="shared" ca="1" si="625"/>
        <v>3</v>
      </c>
      <c r="CHZ57">
        <f t="shared" ca="1" si="625"/>
        <v>3</v>
      </c>
      <c r="CIA57">
        <f t="shared" ca="1" si="625"/>
        <v>3</v>
      </c>
      <c r="CIB57">
        <f t="shared" ca="1" si="625"/>
        <v>3</v>
      </c>
      <c r="CIC57">
        <f t="shared" ca="1" si="625"/>
        <v>3</v>
      </c>
      <c r="CID57">
        <f t="shared" ca="1" si="625"/>
        <v>3</v>
      </c>
      <c r="CIE57">
        <f t="shared" ca="1" si="625"/>
        <v>3</v>
      </c>
      <c r="CIF57">
        <f t="shared" ca="1" si="625"/>
        <v>3</v>
      </c>
      <c r="CIG57">
        <f t="shared" ca="1" si="625"/>
        <v>3</v>
      </c>
      <c r="CIH57">
        <f t="shared" ca="1" si="625"/>
        <v>3</v>
      </c>
      <c r="CII57">
        <f t="shared" ca="1" si="625"/>
        <v>3</v>
      </c>
      <c r="CIJ57">
        <f t="shared" ca="1" si="625"/>
        <v>3</v>
      </c>
      <c r="CIK57">
        <f t="shared" ca="1" si="625"/>
        <v>3</v>
      </c>
      <c r="CIL57">
        <f t="shared" ca="1" si="625"/>
        <v>3</v>
      </c>
      <c r="CIM57">
        <f t="shared" ca="1" si="625"/>
        <v>3</v>
      </c>
      <c r="CIN57">
        <f t="shared" ca="1" si="625"/>
        <v>3</v>
      </c>
      <c r="CIO57">
        <f t="shared" ca="1" si="625"/>
        <v>3</v>
      </c>
      <c r="CIP57">
        <f t="shared" ca="1" si="625"/>
        <v>3</v>
      </c>
      <c r="CIQ57">
        <f t="shared" ca="1" si="625"/>
        <v>3</v>
      </c>
      <c r="CIR57">
        <f t="shared" ca="1" si="625"/>
        <v>3</v>
      </c>
      <c r="CIS57">
        <f t="shared" ca="1" si="625"/>
        <v>3</v>
      </c>
      <c r="CIT57">
        <f t="shared" ca="1" si="625"/>
        <v>3</v>
      </c>
      <c r="CIU57">
        <f t="shared" ca="1" si="625"/>
        <v>3</v>
      </c>
      <c r="CIV57">
        <f t="shared" ca="1" si="625"/>
        <v>3</v>
      </c>
      <c r="CIW57">
        <f t="shared" ca="1" si="625"/>
        <v>3</v>
      </c>
      <c r="CIX57">
        <f t="shared" ca="1" si="625"/>
        <v>3</v>
      </c>
      <c r="CIY57">
        <f t="shared" ca="1" si="625"/>
        <v>3</v>
      </c>
      <c r="CIZ57">
        <f t="shared" ca="1" si="625"/>
        <v>3</v>
      </c>
      <c r="CJA57">
        <f t="shared" ca="1" si="625"/>
        <v>3</v>
      </c>
      <c r="CJB57">
        <f t="shared" ca="1" si="625"/>
        <v>3</v>
      </c>
      <c r="CJC57">
        <f t="shared" ca="1" si="625"/>
        <v>3</v>
      </c>
      <c r="CJD57">
        <f t="shared" ca="1" si="625"/>
        <v>3</v>
      </c>
      <c r="CJE57">
        <f t="shared" ca="1" si="625"/>
        <v>3</v>
      </c>
      <c r="CJF57">
        <f t="shared" ca="1" si="625"/>
        <v>3</v>
      </c>
      <c r="CJG57">
        <f t="shared" ca="1" si="625"/>
        <v>3</v>
      </c>
      <c r="CJH57">
        <f t="shared" ca="1" si="625"/>
        <v>3</v>
      </c>
      <c r="CJI57">
        <f t="shared" ca="1" si="625"/>
        <v>3</v>
      </c>
      <c r="CJJ57">
        <f t="shared" ca="1" si="625"/>
        <v>3</v>
      </c>
      <c r="CJK57">
        <f t="shared" ca="1" si="625"/>
        <v>3</v>
      </c>
      <c r="CJL57">
        <f t="shared" ca="1" si="625"/>
        <v>3</v>
      </c>
      <c r="CJM57">
        <f t="shared" ca="1" si="625"/>
        <v>3</v>
      </c>
      <c r="CJN57">
        <f t="shared" ca="1" si="625"/>
        <v>3</v>
      </c>
      <c r="CJO57">
        <f t="shared" ca="1" si="625"/>
        <v>3</v>
      </c>
      <c r="CJP57">
        <f t="shared" ca="1" si="625"/>
        <v>3</v>
      </c>
      <c r="CJQ57">
        <f t="shared" ca="1" si="625"/>
        <v>3</v>
      </c>
      <c r="CJR57">
        <f t="shared" ca="1" si="625"/>
        <v>3</v>
      </c>
      <c r="CJS57">
        <f t="shared" ref="CJS57:CMD57" ca="1" si="626">$B57+IF(CJS$7&lt;ADVn_off_before_on_ns,1,IF(CJS$7&lt;ADVn_Wr_off_time_ns,0,1))</f>
        <v>3</v>
      </c>
      <c r="CJT57">
        <f t="shared" ca="1" si="626"/>
        <v>3</v>
      </c>
      <c r="CJU57">
        <f t="shared" ca="1" si="626"/>
        <v>3</v>
      </c>
      <c r="CJV57">
        <f t="shared" ca="1" si="626"/>
        <v>3</v>
      </c>
      <c r="CJW57">
        <f t="shared" ca="1" si="626"/>
        <v>3</v>
      </c>
      <c r="CJX57">
        <f t="shared" ca="1" si="626"/>
        <v>3</v>
      </c>
      <c r="CJY57">
        <f t="shared" ca="1" si="626"/>
        <v>3</v>
      </c>
      <c r="CJZ57">
        <f t="shared" ca="1" si="626"/>
        <v>3</v>
      </c>
      <c r="CKA57">
        <f t="shared" ca="1" si="626"/>
        <v>3</v>
      </c>
      <c r="CKB57">
        <f t="shared" ca="1" si="626"/>
        <v>3</v>
      </c>
      <c r="CKC57">
        <f t="shared" ca="1" si="626"/>
        <v>3</v>
      </c>
      <c r="CKD57">
        <f t="shared" ca="1" si="626"/>
        <v>3</v>
      </c>
      <c r="CKE57">
        <f t="shared" ca="1" si="626"/>
        <v>3</v>
      </c>
      <c r="CKF57">
        <f t="shared" ca="1" si="626"/>
        <v>3</v>
      </c>
      <c r="CKG57">
        <f t="shared" ca="1" si="626"/>
        <v>3</v>
      </c>
      <c r="CKH57">
        <f t="shared" ca="1" si="626"/>
        <v>3</v>
      </c>
      <c r="CKI57">
        <f t="shared" ca="1" si="626"/>
        <v>3</v>
      </c>
      <c r="CKJ57">
        <f t="shared" ca="1" si="626"/>
        <v>3</v>
      </c>
      <c r="CKK57">
        <f t="shared" ca="1" si="626"/>
        <v>3</v>
      </c>
      <c r="CKL57">
        <f t="shared" ca="1" si="626"/>
        <v>3</v>
      </c>
      <c r="CKM57">
        <f t="shared" ca="1" si="626"/>
        <v>3</v>
      </c>
      <c r="CKN57">
        <f t="shared" ca="1" si="626"/>
        <v>3</v>
      </c>
      <c r="CKO57">
        <f t="shared" ca="1" si="626"/>
        <v>3</v>
      </c>
      <c r="CKP57">
        <f t="shared" ca="1" si="626"/>
        <v>3</v>
      </c>
      <c r="CKQ57">
        <f t="shared" ca="1" si="626"/>
        <v>3</v>
      </c>
      <c r="CKR57">
        <f t="shared" ca="1" si="626"/>
        <v>3</v>
      </c>
      <c r="CKS57">
        <f t="shared" ca="1" si="626"/>
        <v>3</v>
      </c>
      <c r="CKT57">
        <f t="shared" ca="1" si="626"/>
        <v>3</v>
      </c>
      <c r="CKU57">
        <f t="shared" ca="1" si="626"/>
        <v>3</v>
      </c>
      <c r="CKV57">
        <f t="shared" ca="1" si="626"/>
        <v>3</v>
      </c>
      <c r="CKW57">
        <f t="shared" ca="1" si="626"/>
        <v>3</v>
      </c>
      <c r="CKX57">
        <f t="shared" ca="1" si="626"/>
        <v>3</v>
      </c>
      <c r="CKY57">
        <f t="shared" ca="1" si="626"/>
        <v>3</v>
      </c>
      <c r="CKZ57">
        <f t="shared" ca="1" si="626"/>
        <v>3</v>
      </c>
      <c r="CLA57">
        <f t="shared" ca="1" si="626"/>
        <v>3</v>
      </c>
      <c r="CLB57">
        <f t="shared" ca="1" si="626"/>
        <v>3</v>
      </c>
      <c r="CLC57">
        <f t="shared" ca="1" si="626"/>
        <v>3</v>
      </c>
      <c r="CLD57">
        <f t="shared" ca="1" si="626"/>
        <v>3</v>
      </c>
      <c r="CLE57">
        <f t="shared" ca="1" si="626"/>
        <v>3</v>
      </c>
      <c r="CLF57">
        <f t="shared" ca="1" si="626"/>
        <v>3</v>
      </c>
      <c r="CLG57">
        <f t="shared" ca="1" si="626"/>
        <v>3</v>
      </c>
      <c r="CLH57">
        <f t="shared" ca="1" si="626"/>
        <v>3</v>
      </c>
      <c r="CLI57">
        <f t="shared" ca="1" si="626"/>
        <v>3</v>
      </c>
      <c r="CLJ57">
        <f t="shared" ca="1" si="626"/>
        <v>3</v>
      </c>
      <c r="CLK57">
        <f t="shared" ca="1" si="626"/>
        <v>3</v>
      </c>
      <c r="CLL57">
        <f t="shared" ca="1" si="626"/>
        <v>3</v>
      </c>
      <c r="CLM57">
        <f t="shared" ca="1" si="626"/>
        <v>3</v>
      </c>
      <c r="CLN57">
        <f t="shared" ca="1" si="626"/>
        <v>3</v>
      </c>
      <c r="CLO57">
        <f t="shared" ca="1" si="626"/>
        <v>3</v>
      </c>
      <c r="CLP57">
        <f t="shared" ca="1" si="626"/>
        <v>3</v>
      </c>
      <c r="CLQ57">
        <f t="shared" ca="1" si="626"/>
        <v>3</v>
      </c>
      <c r="CLR57">
        <f t="shared" ca="1" si="626"/>
        <v>3</v>
      </c>
      <c r="CLS57">
        <f t="shared" ca="1" si="626"/>
        <v>3</v>
      </c>
      <c r="CLT57">
        <f t="shared" ca="1" si="626"/>
        <v>3</v>
      </c>
      <c r="CLU57">
        <f t="shared" ca="1" si="626"/>
        <v>3</v>
      </c>
      <c r="CLV57">
        <f t="shared" ca="1" si="626"/>
        <v>3</v>
      </c>
      <c r="CLW57">
        <f t="shared" ca="1" si="626"/>
        <v>3</v>
      </c>
      <c r="CLX57">
        <f t="shared" ca="1" si="626"/>
        <v>3</v>
      </c>
      <c r="CLY57">
        <f t="shared" ca="1" si="626"/>
        <v>3</v>
      </c>
      <c r="CLZ57">
        <f t="shared" ca="1" si="626"/>
        <v>3</v>
      </c>
      <c r="CMA57">
        <f t="shared" ca="1" si="626"/>
        <v>3</v>
      </c>
      <c r="CMB57">
        <f t="shared" ca="1" si="626"/>
        <v>3</v>
      </c>
      <c r="CMC57">
        <f t="shared" ca="1" si="626"/>
        <v>3</v>
      </c>
      <c r="CMD57">
        <f t="shared" ca="1" si="626"/>
        <v>3</v>
      </c>
      <c r="CME57">
        <f t="shared" ref="CME57:COP57" ca="1" si="627">$B57+IF(CME$7&lt;ADVn_off_before_on_ns,1,IF(CME$7&lt;ADVn_Wr_off_time_ns,0,1))</f>
        <v>3</v>
      </c>
      <c r="CMF57">
        <f t="shared" ca="1" si="627"/>
        <v>3</v>
      </c>
      <c r="CMG57">
        <f t="shared" ca="1" si="627"/>
        <v>3</v>
      </c>
      <c r="CMH57">
        <f t="shared" ca="1" si="627"/>
        <v>3</v>
      </c>
      <c r="CMI57">
        <f t="shared" ca="1" si="627"/>
        <v>3</v>
      </c>
      <c r="CMJ57">
        <f t="shared" ca="1" si="627"/>
        <v>3</v>
      </c>
      <c r="CMK57">
        <f t="shared" ca="1" si="627"/>
        <v>3</v>
      </c>
      <c r="CML57">
        <f t="shared" ca="1" si="627"/>
        <v>3</v>
      </c>
      <c r="CMM57">
        <f t="shared" ca="1" si="627"/>
        <v>3</v>
      </c>
      <c r="CMN57">
        <f t="shared" ca="1" si="627"/>
        <v>3</v>
      </c>
      <c r="CMO57">
        <f t="shared" ca="1" si="627"/>
        <v>3</v>
      </c>
      <c r="CMP57">
        <f t="shared" ca="1" si="627"/>
        <v>3</v>
      </c>
      <c r="CMQ57">
        <f t="shared" ca="1" si="627"/>
        <v>3</v>
      </c>
      <c r="CMR57">
        <f t="shared" ca="1" si="627"/>
        <v>3</v>
      </c>
      <c r="CMS57">
        <f t="shared" ca="1" si="627"/>
        <v>3</v>
      </c>
      <c r="CMT57">
        <f t="shared" ca="1" si="627"/>
        <v>3</v>
      </c>
      <c r="CMU57">
        <f t="shared" ca="1" si="627"/>
        <v>3</v>
      </c>
      <c r="CMV57">
        <f t="shared" ca="1" si="627"/>
        <v>3</v>
      </c>
      <c r="CMW57">
        <f t="shared" ca="1" si="627"/>
        <v>3</v>
      </c>
      <c r="CMX57">
        <f t="shared" ca="1" si="627"/>
        <v>3</v>
      </c>
      <c r="CMY57">
        <f t="shared" ca="1" si="627"/>
        <v>3</v>
      </c>
      <c r="CMZ57">
        <f t="shared" ca="1" si="627"/>
        <v>3</v>
      </c>
      <c r="CNA57">
        <f t="shared" ca="1" si="627"/>
        <v>3</v>
      </c>
      <c r="CNB57">
        <f t="shared" ca="1" si="627"/>
        <v>3</v>
      </c>
      <c r="CNC57">
        <f t="shared" ca="1" si="627"/>
        <v>3</v>
      </c>
      <c r="CND57">
        <f t="shared" ca="1" si="627"/>
        <v>3</v>
      </c>
      <c r="CNE57">
        <f t="shared" ca="1" si="627"/>
        <v>3</v>
      </c>
      <c r="CNF57">
        <f t="shared" ca="1" si="627"/>
        <v>3</v>
      </c>
      <c r="CNG57">
        <f t="shared" ca="1" si="627"/>
        <v>3</v>
      </c>
      <c r="CNH57">
        <f t="shared" ca="1" si="627"/>
        <v>3</v>
      </c>
      <c r="CNI57">
        <f t="shared" ca="1" si="627"/>
        <v>3</v>
      </c>
      <c r="CNJ57">
        <f t="shared" ca="1" si="627"/>
        <v>3</v>
      </c>
      <c r="CNK57">
        <f t="shared" ca="1" si="627"/>
        <v>3</v>
      </c>
      <c r="CNL57">
        <f t="shared" ca="1" si="627"/>
        <v>3</v>
      </c>
      <c r="CNM57">
        <f t="shared" ca="1" si="627"/>
        <v>3</v>
      </c>
      <c r="CNN57">
        <f t="shared" ca="1" si="627"/>
        <v>3</v>
      </c>
      <c r="CNO57">
        <f t="shared" ca="1" si="627"/>
        <v>3</v>
      </c>
      <c r="CNP57">
        <f t="shared" ca="1" si="627"/>
        <v>3</v>
      </c>
      <c r="CNQ57">
        <f t="shared" ca="1" si="627"/>
        <v>3</v>
      </c>
      <c r="CNR57">
        <f t="shared" ca="1" si="627"/>
        <v>3</v>
      </c>
      <c r="CNS57">
        <f t="shared" ca="1" si="627"/>
        <v>3</v>
      </c>
      <c r="CNT57">
        <f t="shared" ca="1" si="627"/>
        <v>3</v>
      </c>
      <c r="CNU57">
        <f t="shared" ca="1" si="627"/>
        <v>3</v>
      </c>
      <c r="CNV57">
        <f t="shared" ca="1" si="627"/>
        <v>3</v>
      </c>
      <c r="CNW57">
        <f t="shared" ca="1" si="627"/>
        <v>3</v>
      </c>
      <c r="CNX57">
        <f t="shared" ca="1" si="627"/>
        <v>3</v>
      </c>
      <c r="CNY57">
        <f t="shared" ca="1" si="627"/>
        <v>3</v>
      </c>
      <c r="CNZ57">
        <f t="shared" ca="1" si="627"/>
        <v>3</v>
      </c>
      <c r="COA57">
        <f t="shared" ca="1" si="627"/>
        <v>3</v>
      </c>
      <c r="COB57">
        <f t="shared" ca="1" si="627"/>
        <v>3</v>
      </c>
      <c r="COC57">
        <f t="shared" ca="1" si="627"/>
        <v>3</v>
      </c>
      <c r="COD57">
        <f t="shared" ca="1" si="627"/>
        <v>3</v>
      </c>
      <c r="COE57">
        <f t="shared" ca="1" si="627"/>
        <v>3</v>
      </c>
      <c r="COF57">
        <f t="shared" ca="1" si="627"/>
        <v>3</v>
      </c>
      <c r="COG57">
        <f t="shared" ca="1" si="627"/>
        <v>3</v>
      </c>
      <c r="COH57">
        <f t="shared" ca="1" si="627"/>
        <v>3</v>
      </c>
      <c r="COI57">
        <f t="shared" ca="1" si="627"/>
        <v>3</v>
      </c>
      <c r="COJ57">
        <f t="shared" ca="1" si="627"/>
        <v>3</v>
      </c>
      <c r="COK57">
        <f t="shared" ca="1" si="627"/>
        <v>3</v>
      </c>
      <c r="COL57">
        <f t="shared" ca="1" si="627"/>
        <v>3</v>
      </c>
      <c r="COM57">
        <f t="shared" ca="1" si="627"/>
        <v>3</v>
      </c>
      <c r="CON57">
        <f t="shared" ca="1" si="627"/>
        <v>3</v>
      </c>
      <c r="COO57">
        <f t="shared" ca="1" si="627"/>
        <v>3</v>
      </c>
      <c r="COP57">
        <f t="shared" ca="1" si="627"/>
        <v>3</v>
      </c>
      <c r="COQ57">
        <f t="shared" ref="COQ57:CRB57" ca="1" si="628">$B57+IF(COQ$7&lt;ADVn_off_before_on_ns,1,IF(COQ$7&lt;ADVn_Wr_off_time_ns,0,1))</f>
        <v>3</v>
      </c>
      <c r="COR57">
        <f t="shared" ca="1" si="628"/>
        <v>3</v>
      </c>
      <c r="COS57">
        <f t="shared" ca="1" si="628"/>
        <v>3</v>
      </c>
      <c r="COT57">
        <f t="shared" ca="1" si="628"/>
        <v>3</v>
      </c>
      <c r="COU57">
        <f t="shared" ca="1" si="628"/>
        <v>3</v>
      </c>
      <c r="COV57">
        <f t="shared" ca="1" si="628"/>
        <v>3</v>
      </c>
      <c r="COW57">
        <f t="shared" ca="1" si="628"/>
        <v>3</v>
      </c>
      <c r="COX57">
        <f t="shared" ca="1" si="628"/>
        <v>3</v>
      </c>
      <c r="COY57">
        <f t="shared" ca="1" si="628"/>
        <v>3</v>
      </c>
      <c r="COZ57">
        <f t="shared" ca="1" si="628"/>
        <v>3</v>
      </c>
      <c r="CPA57">
        <f t="shared" ca="1" si="628"/>
        <v>3</v>
      </c>
      <c r="CPB57">
        <f t="shared" ca="1" si="628"/>
        <v>3</v>
      </c>
      <c r="CPC57">
        <f t="shared" ca="1" si="628"/>
        <v>3</v>
      </c>
      <c r="CPD57">
        <f t="shared" ca="1" si="628"/>
        <v>3</v>
      </c>
      <c r="CPE57">
        <f t="shared" ca="1" si="628"/>
        <v>3</v>
      </c>
      <c r="CPF57">
        <f t="shared" ca="1" si="628"/>
        <v>3</v>
      </c>
      <c r="CPG57">
        <f t="shared" ca="1" si="628"/>
        <v>3</v>
      </c>
      <c r="CPH57">
        <f t="shared" ca="1" si="628"/>
        <v>3</v>
      </c>
      <c r="CPI57">
        <f t="shared" ca="1" si="628"/>
        <v>3</v>
      </c>
      <c r="CPJ57">
        <f t="shared" ca="1" si="628"/>
        <v>3</v>
      </c>
      <c r="CPK57">
        <f t="shared" ca="1" si="628"/>
        <v>3</v>
      </c>
      <c r="CPL57">
        <f t="shared" ca="1" si="628"/>
        <v>3</v>
      </c>
      <c r="CPM57">
        <f t="shared" ca="1" si="628"/>
        <v>3</v>
      </c>
      <c r="CPN57">
        <f t="shared" ca="1" si="628"/>
        <v>3</v>
      </c>
      <c r="CPO57">
        <f t="shared" ca="1" si="628"/>
        <v>3</v>
      </c>
      <c r="CPP57">
        <f t="shared" ca="1" si="628"/>
        <v>3</v>
      </c>
      <c r="CPQ57">
        <f t="shared" ca="1" si="628"/>
        <v>3</v>
      </c>
      <c r="CPR57">
        <f t="shared" ca="1" si="628"/>
        <v>3</v>
      </c>
      <c r="CPS57">
        <f t="shared" ca="1" si="628"/>
        <v>3</v>
      </c>
      <c r="CPT57">
        <f t="shared" ca="1" si="628"/>
        <v>3</v>
      </c>
      <c r="CPU57">
        <f t="shared" ca="1" si="628"/>
        <v>3</v>
      </c>
      <c r="CPV57">
        <f t="shared" ca="1" si="628"/>
        <v>3</v>
      </c>
      <c r="CPW57">
        <f t="shared" ca="1" si="628"/>
        <v>3</v>
      </c>
      <c r="CPX57">
        <f t="shared" ca="1" si="628"/>
        <v>3</v>
      </c>
      <c r="CPY57">
        <f t="shared" ca="1" si="628"/>
        <v>3</v>
      </c>
      <c r="CPZ57">
        <f t="shared" ca="1" si="628"/>
        <v>3</v>
      </c>
      <c r="CQA57">
        <f t="shared" ca="1" si="628"/>
        <v>3</v>
      </c>
      <c r="CQB57">
        <f t="shared" ca="1" si="628"/>
        <v>3</v>
      </c>
      <c r="CQC57">
        <f t="shared" ca="1" si="628"/>
        <v>3</v>
      </c>
      <c r="CQD57">
        <f t="shared" ca="1" si="628"/>
        <v>3</v>
      </c>
      <c r="CQE57">
        <f t="shared" ca="1" si="628"/>
        <v>3</v>
      </c>
      <c r="CQF57">
        <f t="shared" ca="1" si="628"/>
        <v>3</v>
      </c>
      <c r="CQG57">
        <f t="shared" ca="1" si="628"/>
        <v>3</v>
      </c>
      <c r="CQH57">
        <f t="shared" ca="1" si="628"/>
        <v>3</v>
      </c>
      <c r="CQI57">
        <f t="shared" ca="1" si="628"/>
        <v>3</v>
      </c>
      <c r="CQJ57">
        <f t="shared" ca="1" si="628"/>
        <v>3</v>
      </c>
      <c r="CQK57">
        <f t="shared" ca="1" si="628"/>
        <v>3</v>
      </c>
      <c r="CQL57">
        <f t="shared" ca="1" si="628"/>
        <v>3</v>
      </c>
      <c r="CQM57">
        <f t="shared" ca="1" si="628"/>
        <v>3</v>
      </c>
      <c r="CQN57">
        <f t="shared" ca="1" si="628"/>
        <v>3</v>
      </c>
      <c r="CQO57">
        <f t="shared" ca="1" si="628"/>
        <v>3</v>
      </c>
      <c r="CQP57">
        <f t="shared" ca="1" si="628"/>
        <v>3</v>
      </c>
      <c r="CQQ57">
        <f t="shared" ca="1" si="628"/>
        <v>3</v>
      </c>
      <c r="CQR57">
        <f t="shared" ca="1" si="628"/>
        <v>3</v>
      </c>
      <c r="CQS57">
        <f t="shared" ca="1" si="628"/>
        <v>3</v>
      </c>
      <c r="CQT57">
        <f t="shared" ca="1" si="628"/>
        <v>3</v>
      </c>
      <c r="CQU57">
        <f t="shared" ca="1" si="628"/>
        <v>3</v>
      </c>
      <c r="CQV57">
        <f t="shared" ca="1" si="628"/>
        <v>3</v>
      </c>
      <c r="CQW57">
        <f t="shared" ca="1" si="628"/>
        <v>3</v>
      </c>
      <c r="CQX57">
        <f t="shared" ca="1" si="628"/>
        <v>3</v>
      </c>
      <c r="CQY57">
        <f t="shared" ca="1" si="628"/>
        <v>3</v>
      </c>
      <c r="CQZ57">
        <f t="shared" ca="1" si="628"/>
        <v>3</v>
      </c>
      <c r="CRA57">
        <f t="shared" ca="1" si="628"/>
        <v>3</v>
      </c>
      <c r="CRB57">
        <f t="shared" ca="1" si="628"/>
        <v>3</v>
      </c>
      <c r="CRC57">
        <f t="shared" ref="CRC57:CTN57" ca="1" si="629">$B57+IF(CRC$7&lt;ADVn_off_before_on_ns,1,IF(CRC$7&lt;ADVn_Wr_off_time_ns,0,1))</f>
        <v>3</v>
      </c>
      <c r="CRD57">
        <f t="shared" ca="1" si="629"/>
        <v>3</v>
      </c>
      <c r="CRE57">
        <f t="shared" ca="1" si="629"/>
        <v>3</v>
      </c>
      <c r="CRF57">
        <f t="shared" ca="1" si="629"/>
        <v>3</v>
      </c>
      <c r="CRG57">
        <f t="shared" ca="1" si="629"/>
        <v>3</v>
      </c>
      <c r="CRH57">
        <f t="shared" ca="1" si="629"/>
        <v>3</v>
      </c>
      <c r="CRI57">
        <f t="shared" ca="1" si="629"/>
        <v>3</v>
      </c>
      <c r="CRJ57">
        <f t="shared" ca="1" si="629"/>
        <v>3</v>
      </c>
      <c r="CRK57">
        <f t="shared" ca="1" si="629"/>
        <v>3</v>
      </c>
      <c r="CRL57">
        <f t="shared" ca="1" si="629"/>
        <v>3</v>
      </c>
      <c r="CRM57">
        <f t="shared" ca="1" si="629"/>
        <v>3</v>
      </c>
      <c r="CRN57">
        <f t="shared" ca="1" si="629"/>
        <v>3</v>
      </c>
      <c r="CRO57">
        <f t="shared" ca="1" si="629"/>
        <v>3</v>
      </c>
      <c r="CRP57">
        <f t="shared" ca="1" si="629"/>
        <v>3</v>
      </c>
      <c r="CRQ57">
        <f t="shared" ca="1" si="629"/>
        <v>3</v>
      </c>
      <c r="CRR57">
        <f t="shared" ca="1" si="629"/>
        <v>3</v>
      </c>
      <c r="CRS57">
        <f t="shared" ca="1" si="629"/>
        <v>3</v>
      </c>
      <c r="CRT57">
        <f t="shared" ca="1" si="629"/>
        <v>3</v>
      </c>
      <c r="CRU57">
        <f t="shared" ca="1" si="629"/>
        <v>3</v>
      </c>
      <c r="CRV57">
        <f t="shared" ca="1" si="629"/>
        <v>3</v>
      </c>
      <c r="CRW57">
        <f t="shared" ca="1" si="629"/>
        <v>3</v>
      </c>
      <c r="CRX57">
        <f t="shared" ca="1" si="629"/>
        <v>3</v>
      </c>
      <c r="CRY57">
        <f t="shared" ca="1" si="629"/>
        <v>3</v>
      </c>
      <c r="CRZ57">
        <f t="shared" ca="1" si="629"/>
        <v>3</v>
      </c>
      <c r="CSA57">
        <f t="shared" ca="1" si="629"/>
        <v>3</v>
      </c>
      <c r="CSB57">
        <f t="shared" ca="1" si="629"/>
        <v>3</v>
      </c>
      <c r="CSC57">
        <f t="shared" ca="1" si="629"/>
        <v>3</v>
      </c>
      <c r="CSD57">
        <f t="shared" ca="1" si="629"/>
        <v>3</v>
      </c>
      <c r="CSE57">
        <f t="shared" ca="1" si="629"/>
        <v>3</v>
      </c>
      <c r="CSF57">
        <f t="shared" ca="1" si="629"/>
        <v>3</v>
      </c>
      <c r="CSG57">
        <f t="shared" ca="1" si="629"/>
        <v>3</v>
      </c>
      <c r="CSH57">
        <f t="shared" ca="1" si="629"/>
        <v>3</v>
      </c>
      <c r="CSI57">
        <f t="shared" ca="1" si="629"/>
        <v>3</v>
      </c>
      <c r="CSJ57">
        <f t="shared" ca="1" si="629"/>
        <v>3</v>
      </c>
      <c r="CSK57">
        <f t="shared" ca="1" si="629"/>
        <v>3</v>
      </c>
      <c r="CSL57">
        <f t="shared" ca="1" si="629"/>
        <v>3</v>
      </c>
      <c r="CSM57">
        <f t="shared" ca="1" si="629"/>
        <v>3</v>
      </c>
      <c r="CSN57">
        <f t="shared" ca="1" si="629"/>
        <v>3</v>
      </c>
      <c r="CSO57">
        <f t="shared" ca="1" si="629"/>
        <v>3</v>
      </c>
      <c r="CSP57">
        <f t="shared" ca="1" si="629"/>
        <v>3</v>
      </c>
      <c r="CSQ57">
        <f t="shared" ca="1" si="629"/>
        <v>3</v>
      </c>
      <c r="CSR57">
        <f t="shared" ca="1" si="629"/>
        <v>3</v>
      </c>
      <c r="CSS57">
        <f t="shared" ca="1" si="629"/>
        <v>3</v>
      </c>
      <c r="CST57">
        <f t="shared" ca="1" si="629"/>
        <v>3</v>
      </c>
      <c r="CSU57">
        <f t="shared" ca="1" si="629"/>
        <v>3</v>
      </c>
      <c r="CSV57">
        <f t="shared" ca="1" si="629"/>
        <v>3</v>
      </c>
      <c r="CSW57">
        <f t="shared" ca="1" si="629"/>
        <v>3</v>
      </c>
      <c r="CSX57">
        <f t="shared" ca="1" si="629"/>
        <v>3</v>
      </c>
      <c r="CSY57">
        <f t="shared" ca="1" si="629"/>
        <v>3</v>
      </c>
      <c r="CSZ57">
        <f t="shared" ca="1" si="629"/>
        <v>3</v>
      </c>
      <c r="CTA57">
        <f t="shared" ca="1" si="629"/>
        <v>3</v>
      </c>
      <c r="CTB57">
        <f t="shared" ca="1" si="629"/>
        <v>3</v>
      </c>
      <c r="CTC57">
        <f t="shared" ca="1" si="629"/>
        <v>3</v>
      </c>
      <c r="CTD57">
        <f t="shared" ca="1" si="629"/>
        <v>3</v>
      </c>
      <c r="CTE57">
        <f t="shared" ca="1" si="629"/>
        <v>3</v>
      </c>
      <c r="CTF57">
        <f t="shared" ca="1" si="629"/>
        <v>3</v>
      </c>
      <c r="CTG57">
        <f t="shared" ca="1" si="629"/>
        <v>3</v>
      </c>
      <c r="CTH57">
        <f t="shared" ca="1" si="629"/>
        <v>3</v>
      </c>
      <c r="CTI57">
        <f t="shared" ca="1" si="629"/>
        <v>3</v>
      </c>
      <c r="CTJ57">
        <f t="shared" ca="1" si="629"/>
        <v>3</v>
      </c>
      <c r="CTK57">
        <f t="shared" ca="1" si="629"/>
        <v>3</v>
      </c>
      <c r="CTL57">
        <f t="shared" ca="1" si="629"/>
        <v>3</v>
      </c>
      <c r="CTM57">
        <f t="shared" ca="1" si="629"/>
        <v>3</v>
      </c>
      <c r="CTN57">
        <f t="shared" ca="1" si="629"/>
        <v>3</v>
      </c>
      <c r="CTO57">
        <f t="shared" ref="CTO57:CVZ57" ca="1" si="630">$B57+IF(CTO$7&lt;ADVn_off_before_on_ns,1,IF(CTO$7&lt;ADVn_Wr_off_time_ns,0,1))</f>
        <v>3</v>
      </c>
      <c r="CTP57">
        <f t="shared" ca="1" si="630"/>
        <v>3</v>
      </c>
      <c r="CTQ57">
        <f t="shared" ca="1" si="630"/>
        <v>3</v>
      </c>
      <c r="CTR57">
        <f t="shared" ca="1" si="630"/>
        <v>3</v>
      </c>
      <c r="CTS57">
        <f t="shared" ca="1" si="630"/>
        <v>3</v>
      </c>
      <c r="CTT57">
        <f t="shared" ca="1" si="630"/>
        <v>3</v>
      </c>
      <c r="CTU57">
        <f t="shared" ca="1" si="630"/>
        <v>3</v>
      </c>
      <c r="CTV57">
        <f t="shared" ca="1" si="630"/>
        <v>3</v>
      </c>
      <c r="CTW57">
        <f t="shared" ca="1" si="630"/>
        <v>3</v>
      </c>
      <c r="CTX57">
        <f t="shared" ca="1" si="630"/>
        <v>3</v>
      </c>
      <c r="CTY57">
        <f t="shared" ca="1" si="630"/>
        <v>3</v>
      </c>
      <c r="CTZ57">
        <f t="shared" ca="1" si="630"/>
        <v>3</v>
      </c>
      <c r="CUA57">
        <f t="shared" ca="1" si="630"/>
        <v>3</v>
      </c>
      <c r="CUB57">
        <f t="shared" ca="1" si="630"/>
        <v>3</v>
      </c>
      <c r="CUC57">
        <f t="shared" ca="1" si="630"/>
        <v>3</v>
      </c>
      <c r="CUD57">
        <f t="shared" ca="1" si="630"/>
        <v>3</v>
      </c>
      <c r="CUE57">
        <f t="shared" ca="1" si="630"/>
        <v>3</v>
      </c>
      <c r="CUF57">
        <f t="shared" ca="1" si="630"/>
        <v>3</v>
      </c>
      <c r="CUG57">
        <f t="shared" ca="1" si="630"/>
        <v>3</v>
      </c>
      <c r="CUH57">
        <f t="shared" ca="1" si="630"/>
        <v>3</v>
      </c>
      <c r="CUI57">
        <f t="shared" ca="1" si="630"/>
        <v>3</v>
      </c>
      <c r="CUJ57">
        <f t="shared" ca="1" si="630"/>
        <v>3</v>
      </c>
      <c r="CUK57">
        <f t="shared" ca="1" si="630"/>
        <v>3</v>
      </c>
      <c r="CUL57">
        <f t="shared" ca="1" si="630"/>
        <v>3</v>
      </c>
      <c r="CUM57">
        <f t="shared" ca="1" si="630"/>
        <v>3</v>
      </c>
      <c r="CUN57">
        <f t="shared" ca="1" si="630"/>
        <v>3</v>
      </c>
      <c r="CUO57">
        <f t="shared" ca="1" si="630"/>
        <v>3</v>
      </c>
      <c r="CUP57">
        <f t="shared" ca="1" si="630"/>
        <v>3</v>
      </c>
      <c r="CUQ57">
        <f t="shared" ca="1" si="630"/>
        <v>3</v>
      </c>
      <c r="CUR57">
        <f t="shared" ca="1" si="630"/>
        <v>3</v>
      </c>
      <c r="CUS57">
        <f t="shared" ca="1" si="630"/>
        <v>3</v>
      </c>
      <c r="CUT57">
        <f t="shared" ca="1" si="630"/>
        <v>3</v>
      </c>
      <c r="CUU57">
        <f t="shared" ca="1" si="630"/>
        <v>3</v>
      </c>
      <c r="CUV57">
        <f t="shared" ca="1" si="630"/>
        <v>3</v>
      </c>
      <c r="CUW57">
        <f t="shared" ca="1" si="630"/>
        <v>3</v>
      </c>
      <c r="CUX57">
        <f t="shared" ca="1" si="630"/>
        <v>3</v>
      </c>
      <c r="CUY57">
        <f t="shared" ca="1" si="630"/>
        <v>3</v>
      </c>
      <c r="CUZ57">
        <f t="shared" ca="1" si="630"/>
        <v>3</v>
      </c>
      <c r="CVA57">
        <f t="shared" ca="1" si="630"/>
        <v>3</v>
      </c>
      <c r="CVB57">
        <f t="shared" ca="1" si="630"/>
        <v>3</v>
      </c>
      <c r="CVC57">
        <f t="shared" ca="1" si="630"/>
        <v>3</v>
      </c>
      <c r="CVD57">
        <f t="shared" ca="1" si="630"/>
        <v>3</v>
      </c>
      <c r="CVE57">
        <f t="shared" ca="1" si="630"/>
        <v>3</v>
      </c>
      <c r="CVF57">
        <f t="shared" ca="1" si="630"/>
        <v>3</v>
      </c>
      <c r="CVG57">
        <f t="shared" ca="1" si="630"/>
        <v>3</v>
      </c>
      <c r="CVH57">
        <f t="shared" ca="1" si="630"/>
        <v>3</v>
      </c>
      <c r="CVI57">
        <f t="shared" ca="1" si="630"/>
        <v>3</v>
      </c>
      <c r="CVJ57">
        <f t="shared" ca="1" si="630"/>
        <v>3</v>
      </c>
      <c r="CVK57">
        <f t="shared" ca="1" si="630"/>
        <v>3</v>
      </c>
      <c r="CVL57">
        <f t="shared" ca="1" si="630"/>
        <v>3</v>
      </c>
      <c r="CVM57">
        <f t="shared" ca="1" si="630"/>
        <v>3</v>
      </c>
      <c r="CVN57">
        <f t="shared" ca="1" si="630"/>
        <v>3</v>
      </c>
      <c r="CVO57">
        <f t="shared" ca="1" si="630"/>
        <v>3</v>
      </c>
      <c r="CVP57">
        <f t="shared" ca="1" si="630"/>
        <v>3</v>
      </c>
      <c r="CVQ57">
        <f t="shared" ca="1" si="630"/>
        <v>3</v>
      </c>
      <c r="CVR57">
        <f t="shared" ca="1" si="630"/>
        <v>3</v>
      </c>
      <c r="CVS57">
        <f t="shared" ca="1" si="630"/>
        <v>3</v>
      </c>
      <c r="CVT57">
        <f t="shared" ca="1" si="630"/>
        <v>3</v>
      </c>
      <c r="CVU57">
        <f t="shared" ca="1" si="630"/>
        <v>3</v>
      </c>
      <c r="CVV57">
        <f t="shared" ca="1" si="630"/>
        <v>3</v>
      </c>
      <c r="CVW57">
        <f t="shared" ca="1" si="630"/>
        <v>3</v>
      </c>
      <c r="CVX57">
        <f t="shared" ca="1" si="630"/>
        <v>3</v>
      </c>
      <c r="CVY57">
        <f t="shared" ca="1" si="630"/>
        <v>3</v>
      </c>
      <c r="CVZ57">
        <f t="shared" ca="1" si="630"/>
        <v>3</v>
      </c>
      <c r="CWA57">
        <f t="shared" ref="CWA57:CYL57" ca="1" si="631">$B57+IF(CWA$7&lt;ADVn_off_before_on_ns,1,IF(CWA$7&lt;ADVn_Wr_off_time_ns,0,1))</f>
        <v>3</v>
      </c>
      <c r="CWB57">
        <f t="shared" ca="1" si="631"/>
        <v>3</v>
      </c>
      <c r="CWC57">
        <f t="shared" ca="1" si="631"/>
        <v>3</v>
      </c>
      <c r="CWD57">
        <f t="shared" ca="1" si="631"/>
        <v>3</v>
      </c>
      <c r="CWE57">
        <f t="shared" ca="1" si="631"/>
        <v>3</v>
      </c>
      <c r="CWF57">
        <f t="shared" ca="1" si="631"/>
        <v>3</v>
      </c>
      <c r="CWG57">
        <f t="shared" ca="1" si="631"/>
        <v>3</v>
      </c>
      <c r="CWH57">
        <f t="shared" ca="1" si="631"/>
        <v>3</v>
      </c>
      <c r="CWI57">
        <f t="shared" ca="1" si="631"/>
        <v>3</v>
      </c>
      <c r="CWJ57">
        <f t="shared" ca="1" si="631"/>
        <v>3</v>
      </c>
      <c r="CWK57">
        <f t="shared" ca="1" si="631"/>
        <v>3</v>
      </c>
      <c r="CWL57">
        <f t="shared" ca="1" si="631"/>
        <v>3</v>
      </c>
      <c r="CWM57">
        <f t="shared" ca="1" si="631"/>
        <v>3</v>
      </c>
      <c r="CWN57">
        <f t="shared" ca="1" si="631"/>
        <v>3</v>
      </c>
      <c r="CWO57">
        <f t="shared" ca="1" si="631"/>
        <v>3</v>
      </c>
      <c r="CWP57">
        <f t="shared" ca="1" si="631"/>
        <v>3</v>
      </c>
      <c r="CWQ57">
        <f t="shared" ca="1" si="631"/>
        <v>3</v>
      </c>
      <c r="CWR57">
        <f t="shared" ca="1" si="631"/>
        <v>3</v>
      </c>
      <c r="CWS57">
        <f t="shared" ca="1" si="631"/>
        <v>3</v>
      </c>
      <c r="CWT57">
        <f t="shared" ca="1" si="631"/>
        <v>3</v>
      </c>
      <c r="CWU57">
        <f t="shared" ca="1" si="631"/>
        <v>3</v>
      </c>
      <c r="CWV57">
        <f t="shared" ca="1" si="631"/>
        <v>3</v>
      </c>
      <c r="CWW57">
        <f t="shared" ca="1" si="631"/>
        <v>3</v>
      </c>
      <c r="CWX57">
        <f t="shared" ca="1" si="631"/>
        <v>3</v>
      </c>
      <c r="CWY57">
        <f t="shared" ca="1" si="631"/>
        <v>3</v>
      </c>
      <c r="CWZ57">
        <f t="shared" ca="1" si="631"/>
        <v>3</v>
      </c>
      <c r="CXA57">
        <f t="shared" ca="1" si="631"/>
        <v>3</v>
      </c>
      <c r="CXB57">
        <f t="shared" ca="1" si="631"/>
        <v>3</v>
      </c>
      <c r="CXC57">
        <f t="shared" ca="1" si="631"/>
        <v>3</v>
      </c>
      <c r="CXD57">
        <f t="shared" ca="1" si="631"/>
        <v>3</v>
      </c>
      <c r="CXE57">
        <f t="shared" ca="1" si="631"/>
        <v>3</v>
      </c>
      <c r="CXF57">
        <f t="shared" ca="1" si="631"/>
        <v>3</v>
      </c>
      <c r="CXG57">
        <f t="shared" ca="1" si="631"/>
        <v>3</v>
      </c>
      <c r="CXH57">
        <f t="shared" ca="1" si="631"/>
        <v>3</v>
      </c>
      <c r="CXI57">
        <f t="shared" ca="1" si="631"/>
        <v>3</v>
      </c>
      <c r="CXJ57">
        <f t="shared" ca="1" si="631"/>
        <v>3</v>
      </c>
      <c r="CXK57">
        <f t="shared" ca="1" si="631"/>
        <v>3</v>
      </c>
      <c r="CXL57">
        <f t="shared" ca="1" si="631"/>
        <v>3</v>
      </c>
      <c r="CXM57">
        <f t="shared" ca="1" si="631"/>
        <v>3</v>
      </c>
      <c r="CXN57">
        <f t="shared" ca="1" si="631"/>
        <v>3</v>
      </c>
      <c r="CXO57">
        <f t="shared" ca="1" si="631"/>
        <v>3</v>
      </c>
      <c r="CXP57">
        <f t="shared" ca="1" si="631"/>
        <v>3</v>
      </c>
      <c r="CXQ57">
        <f t="shared" ca="1" si="631"/>
        <v>3</v>
      </c>
      <c r="CXR57">
        <f t="shared" ca="1" si="631"/>
        <v>3</v>
      </c>
      <c r="CXS57">
        <f t="shared" ca="1" si="631"/>
        <v>3</v>
      </c>
      <c r="CXT57">
        <f t="shared" ca="1" si="631"/>
        <v>3</v>
      </c>
      <c r="CXU57">
        <f t="shared" ca="1" si="631"/>
        <v>3</v>
      </c>
      <c r="CXV57">
        <f t="shared" ca="1" si="631"/>
        <v>3</v>
      </c>
      <c r="CXW57">
        <f t="shared" ca="1" si="631"/>
        <v>3</v>
      </c>
      <c r="CXX57">
        <f t="shared" ca="1" si="631"/>
        <v>3</v>
      </c>
      <c r="CXY57">
        <f t="shared" ca="1" si="631"/>
        <v>3</v>
      </c>
      <c r="CXZ57">
        <f t="shared" ca="1" si="631"/>
        <v>3</v>
      </c>
      <c r="CYA57">
        <f t="shared" ca="1" si="631"/>
        <v>3</v>
      </c>
      <c r="CYB57">
        <f t="shared" ca="1" si="631"/>
        <v>3</v>
      </c>
      <c r="CYC57">
        <f t="shared" ca="1" si="631"/>
        <v>3</v>
      </c>
      <c r="CYD57">
        <f t="shared" ca="1" si="631"/>
        <v>3</v>
      </c>
      <c r="CYE57">
        <f t="shared" ca="1" si="631"/>
        <v>3</v>
      </c>
      <c r="CYF57">
        <f t="shared" ca="1" si="631"/>
        <v>3</v>
      </c>
      <c r="CYG57">
        <f t="shared" ca="1" si="631"/>
        <v>3</v>
      </c>
      <c r="CYH57">
        <f t="shared" ca="1" si="631"/>
        <v>3</v>
      </c>
      <c r="CYI57">
        <f t="shared" ca="1" si="631"/>
        <v>3</v>
      </c>
      <c r="CYJ57">
        <f t="shared" ca="1" si="631"/>
        <v>3</v>
      </c>
      <c r="CYK57">
        <f t="shared" ca="1" si="631"/>
        <v>3</v>
      </c>
      <c r="CYL57">
        <f t="shared" ca="1" si="631"/>
        <v>3</v>
      </c>
      <c r="CYM57">
        <f t="shared" ref="CYM57:DAX57" ca="1" si="632">$B57+IF(CYM$7&lt;ADVn_off_before_on_ns,1,IF(CYM$7&lt;ADVn_Wr_off_time_ns,0,1))</f>
        <v>3</v>
      </c>
      <c r="CYN57">
        <f t="shared" ca="1" si="632"/>
        <v>3</v>
      </c>
      <c r="CYO57">
        <f t="shared" ca="1" si="632"/>
        <v>3</v>
      </c>
      <c r="CYP57">
        <f t="shared" ca="1" si="632"/>
        <v>3</v>
      </c>
      <c r="CYQ57">
        <f t="shared" ca="1" si="632"/>
        <v>3</v>
      </c>
      <c r="CYR57">
        <f t="shared" ca="1" si="632"/>
        <v>3</v>
      </c>
      <c r="CYS57">
        <f t="shared" ca="1" si="632"/>
        <v>3</v>
      </c>
      <c r="CYT57">
        <f t="shared" ca="1" si="632"/>
        <v>3</v>
      </c>
      <c r="CYU57">
        <f t="shared" ca="1" si="632"/>
        <v>3</v>
      </c>
      <c r="CYV57">
        <f t="shared" ca="1" si="632"/>
        <v>3</v>
      </c>
      <c r="CYW57">
        <f t="shared" ca="1" si="632"/>
        <v>3</v>
      </c>
      <c r="CYX57">
        <f t="shared" ca="1" si="632"/>
        <v>3</v>
      </c>
      <c r="CYY57">
        <f t="shared" ca="1" si="632"/>
        <v>3</v>
      </c>
      <c r="CYZ57">
        <f t="shared" ca="1" si="632"/>
        <v>3</v>
      </c>
      <c r="CZA57">
        <f t="shared" ca="1" si="632"/>
        <v>3</v>
      </c>
      <c r="CZB57">
        <f t="shared" ca="1" si="632"/>
        <v>3</v>
      </c>
      <c r="CZC57">
        <f t="shared" ca="1" si="632"/>
        <v>3</v>
      </c>
      <c r="CZD57">
        <f t="shared" ca="1" si="632"/>
        <v>3</v>
      </c>
      <c r="CZE57">
        <f t="shared" ca="1" si="632"/>
        <v>3</v>
      </c>
      <c r="CZF57">
        <f t="shared" ca="1" si="632"/>
        <v>3</v>
      </c>
      <c r="CZG57">
        <f t="shared" ca="1" si="632"/>
        <v>3</v>
      </c>
      <c r="CZH57">
        <f t="shared" ca="1" si="632"/>
        <v>3</v>
      </c>
      <c r="CZI57">
        <f t="shared" ca="1" si="632"/>
        <v>3</v>
      </c>
      <c r="CZJ57">
        <f t="shared" ca="1" si="632"/>
        <v>3</v>
      </c>
      <c r="CZK57">
        <f t="shared" ca="1" si="632"/>
        <v>3</v>
      </c>
      <c r="CZL57">
        <f t="shared" ca="1" si="632"/>
        <v>3</v>
      </c>
      <c r="CZM57">
        <f t="shared" ca="1" si="632"/>
        <v>3</v>
      </c>
      <c r="CZN57">
        <f t="shared" ca="1" si="632"/>
        <v>3</v>
      </c>
      <c r="CZO57">
        <f t="shared" ca="1" si="632"/>
        <v>3</v>
      </c>
      <c r="CZP57">
        <f t="shared" ca="1" si="632"/>
        <v>3</v>
      </c>
      <c r="CZQ57">
        <f t="shared" ca="1" si="632"/>
        <v>3</v>
      </c>
      <c r="CZR57">
        <f t="shared" ca="1" si="632"/>
        <v>3</v>
      </c>
      <c r="CZS57">
        <f t="shared" ca="1" si="632"/>
        <v>3</v>
      </c>
      <c r="CZT57">
        <f t="shared" ca="1" si="632"/>
        <v>3</v>
      </c>
      <c r="CZU57">
        <f t="shared" ca="1" si="632"/>
        <v>3</v>
      </c>
      <c r="CZV57">
        <f t="shared" ca="1" si="632"/>
        <v>3</v>
      </c>
      <c r="CZW57">
        <f t="shared" ca="1" si="632"/>
        <v>3</v>
      </c>
      <c r="CZX57">
        <f t="shared" ca="1" si="632"/>
        <v>3</v>
      </c>
      <c r="CZY57">
        <f t="shared" ca="1" si="632"/>
        <v>3</v>
      </c>
      <c r="CZZ57">
        <f t="shared" ca="1" si="632"/>
        <v>3</v>
      </c>
      <c r="DAA57">
        <f t="shared" ca="1" si="632"/>
        <v>3</v>
      </c>
      <c r="DAB57">
        <f t="shared" ca="1" si="632"/>
        <v>3</v>
      </c>
      <c r="DAC57">
        <f t="shared" ca="1" si="632"/>
        <v>3</v>
      </c>
      <c r="DAD57">
        <f t="shared" ca="1" si="632"/>
        <v>3</v>
      </c>
      <c r="DAE57">
        <f t="shared" ca="1" si="632"/>
        <v>3</v>
      </c>
      <c r="DAF57">
        <f t="shared" ca="1" si="632"/>
        <v>3</v>
      </c>
      <c r="DAG57">
        <f t="shared" ca="1" si="632"/>
        <v>3</v>
      </c>
      <c r="DAH57">
        <f t="shared" ca="1" si="632"/>
        <v>3</v>
      </c>
      <c r="DAI57">
        <f t="shared" ca="1" si="632"/>
        <v>3</v>
      </c>
      <c r="DAJ57">
        <f t="shared" ca="1" si="632"/>
        <v>3</v>
      </c>
      <c r="DAK57">
        <f t="shared" ca="1" si="632"/>
        <v>3</v>
      </c>
      <c r="DAL57">
        <f t="shared" ca="1" si="632"/>
        <v>3</v>
      </c>
      <c r="DAM57">
        <f t="shared" ca="1" si="632"/>
        <v>3</v>
      </c>
      <c r="DAN57">
        <f t="shared" ca="1" si="632"/>
        <v>3</v>
      </c>
      <c r="DAO57">
        <f t="shared" ca="1" si="632"/>
        <v>3</v>
      </c>
      <c r="DAP57">
        <f t="shared" ca="1" si="632"/>
        <v>3</v>
      </c>
      <c r="DAQ57">
        <f t="shared" ca="1" si="632"/>
        <v>3</v>
      </c>
      <c r="DAR57">
        <f t="shared" ca="1" si="632"/>
        <v>3</v>
      </c>
      <c r="DAS57">
        <f t="shared" ca="1" si="632"/>
        <v>3</v>
      </c>
      <c r="DAT57">
        <f t="shared" ca="1" si="632"/>
        <v>3</v>
      </c>
      <c r="DAU57">
        <f t="shared" ca="1" si="632"/>
        <v>3</v>
      </c>
      <c r="DAV57">
        <f t="shared" ca="1" si="632"/>
        <v>3</v>
      </c>
      <c r="DAW57">
        <f t="shared" ca="1" si="632"/>
        <v>3</v>
      </c>
      <c r="DAX57">
        <f t="shared" ca="1" si="632"/>
        <v>3</v>
      </c>
      <c r="DAY57">
        <f t="shared" ref="DAY57:DDJ57" ca="1" si="633">$B57+IF(DAY$7&lt;ADVn_off_before_on_ns,1,IF(DAY$7&lt;ADVn_Wr_off_time_ns,0,1))</f>
        <v>3</v>
      </c>
      <c r="DAZ57">
        <f t="shared" ca="1" si="633"/>
        <v>3</v>
      </c>
      <c r="DBA57">
        <f t="shared" ca="1" si="633"/>
        <v>3</v>
      </c>
      <c r="DBB57">
        <f t="shared" ca="1" si="633"/>
        <v>3</v>
      </c>
      <c r="DBC57">
        <f t="shared" ca="1" si="633"/>
        <v>3</v>
      </c>
      <c r="DBD57">
        <f t="shared" ca="1" si="633"/>
        <v>3</v>
      </c>
      <c r="DBE57">
        <f t="shared" ca="1" si="633"/>
        <v>3</v>
      </c>
      <c r="DBF57">
        <f t="shared" ca="1" si="633"/>
        <v>3</v>
      </c>
      <c r="DBG57">
        <f t="shared" ca="1" si="633"/>
        <v>3</v>
      </c>
      <c r="DBH57">
        <f t="shared" ca="1" si="633"/>
        <v>3</v>
      </c>
      <c r="DBI57">
        <f t="shared" ca="1" si="633"/>
        <v>3</v>
      </c>
      <c r="DBJ57">
        <f t="shared" ca="1" si="633"/>
        <v>3</v>
      </c>
      <c r="DBK57">
        <f t="shared" ca="1" si="633"/>
        <v>3</v>
      </c>
      <c r="DBL57">
        <f t="shared" ca="1" si="633"/>
        <v>3</v>
      </c>
      <c r="DBM57">
        <f t="shared" ca="1" si="633"/>
        <v>3</v>
      </c>
      <c r="DBN57">
        <f t="shared" ca="1" si="633"/>
        <v>3</v>
      </c>
      <c r="DBO57">
        <f t="shared" ca="1" si="633"/>
        <v>3</v>
      </c>
      <c r="DBP57">
        <f t="shared" ca="1" si="633"/>
        <v>3</v>
      </c>
      <c r="DBQ57">
        <f t="shared" ca="1" si="633"/>
        <v>3</v>
      </c>
      <c r="DBR57">
        <f t="shared" ca="1" si="633"/>
        <v>3</v>
      </c>
      <c r="DBS57">
        <f t="shared" ca="1" si="633"/>
        <v>3</v>
      </c>
      <c r="DBT57">
        <f t="shared" ca="1" si="633"/>
        <v>3</v>
      </c>
      <c r="DBU57">
        <f t="shared" ca="1" si="633"/>
        <v>3</v>
      </c>
      <c r="DBV57">
        <f t="shared" ca="1" si="633"/>
        <v>3</v>
      </c>
      <c r="DBW57">
        <f t="shared" ca="1" si="633"/>
        <v>3</v>
      </c>
      <c r="DBX57">
        <f t="shared" ca="1" si="633"/>
        <v>3</v>
      </c>
      <c r="DBY57">
        <f t="shared" ca="1" si="633"/>
        <v>3</v>
      </c>
      <c r="DBZ57">
        <f t="shared" ca="1" si="633"/>
        <v>3</v>
      </c>
      <c r="DCA57">
        <f t="shared" ca="1" si="633"/>
        <v>3</v>
      </c>
      <c r="DCB57">
        <f t="shared" ca="1" si="633"/>
        <v>3</v>
      </c>
      <c r="DCC57">
        <f t="shared" ca="1" si="633"/>
        <v>3</v>
      </c>
      <c r="DCD57">
        <f t="shared" ca="1" si="633"/>
        <v>3</v>
      </c>
      <c r="DCE57">
        <f t="shared" ca="1" si="633"/>
        <v>3</v>
      </c>
      <c r="DCF57">
        <f t="shared" ca="1" si="633"/>
        <v>3</v>
      </c>
      <c r="DCG57">
        <f t="shared" ca="1" si="633"/>
        <v>3</v>
      </c>
      <c r="DCH57">
        <f t="shared" ca="1" si="633"/>
        <v>3</v>
      </c>
      <c r="DCI57">
        <f t="shared" ca="1" si="633"/>
        <v>3</v>
      </c>
      <c r="DCJ57">
        <f t="shared" ca="1" si="633"/>
        <v>3</v>
      </c>
      <c r="DCK57">
        <f t="shared" ca="1" si="633"/>
        <v>3</v>
      </c>
      <c r="DCL57">
        <f t="shared" ca="1" si="633"/>
        <v>3</v>
      </c>
      <c r="DCM57">
        <f t="shared" ca="1" si="633"/>
        <v>3</v>
      </c>
      <c r="DCN57">
        <f t="shared" ca="1" si="633"/>
        <v>3</v>
      </c>
      <c r="DCO57">
        <f t="shared" ca="1" si="633"/>
        <v>3</v>
      </c>
      <c r="DCP57">
        <f t="shared" ca="1" si="633"/>
        <v>3</v>
      </c>
      <c r="DCQ57">
        <f t="shared" ca="1" si="633"/>
        <v>3</v>
      </c>
      <c r="DCR57">
        <f t="shared" ca="1" si="633"/>
        <v>3</v>
      </c>
      <c r="DCS57">
        <f t="shared" ca="1" si="633"/>
        <v>3</v>
      </c>
      <c r="DCT57">
        <f t="shared" ca="1" si="633"/>
        <v>3</v>
      </c>
      <c r="DCU57">
        <f t="shared" ca="1" si="633"/>
        <v>3</v>
      </c>
      <c r="DCV57">
        <f t="shared" ca="1" si="633"/>
        <v>3</v>
      </c>
      <c r="DCW57">
        <f t="shared" ca="1" si="633"/>
        <v>3</v>
      </c>
      <c r="DCX57">
        <f t="shared" ca="1" si="633"/>
        <v>3</v>
      </c>
      <c r="DCY57">
        <f t="shared" ca="1" si="633"/>
        <v>3</v>
      </c>
      <c r="DCZ57">
        <f t="shared" ca="1" si="633"/>
        <v>3</v>
      </c>
      <c r="DDA57">
        <f t="shared" ca="1" si="633"/>
        <v>3</v>
      </c>
      <c r="DDB57">
        <f t="shared" ca="1" si="633"/>
        <v>3</v>
      </c>
      <c r="DDC57">
        <f t="shared" ca="1" si="633"/>
        <v>3</v>
      </c>
      <c r="DDD57">
        <f t="shared" ca="1" si="633"/>
        <v>3</v>
      </c>
      <c r="DDE57">
        <f t="shared" ca="1" si="633"/>
        <v>3</v>
      </c>
      <c r="DDF57">
        <f t="shared" ca="1" si="633"/>
        <v>3</v>
      </c>
      <c r="DDG57">
        <f t="shared" ca="1" si="633"/>
        <v>3</v>
      </c>
      <c r="DDH57">
        <f t="shared" ca="1" si="633"/>
        <v>3</v>
      </c>
      <c r="DDI57">
        <f t="shared" ca="1" si="633"/>
        <v>3</v>
      </c>
      <c r="DDJ57">
        <f t="shared" ca="1" si="633"/>
        <v>3</v>
      </c>
      <c r="DDK57">
        <f t="shared" ref="DDK57:DFV57" ca="1" si="634">$B57+IF(DDK$7&lt;ADVn_off_before_on_ns,1,IF(DDK$7&lt;ADVn_Wr_off_time_ns,0,1))</f>
        <v>3</v>
      </c>
      <c r="DDL57">
        <f t="shared" ca="1" si="634"/>
        <v>3</v>
      </c>
      <c r="DDM57">
        <f t="shared" ca="1" si="634"/>
        <v>3</v>
      </c>
      <c r="DDN57">
        <f t="shared" ca="1" si="634"/>
        <v>3</v>
      </c>
      <c r="DDO57">
        <f t="shared" ca="1" si="634"/>
        <v>3</v>
      </c>
      <c r="DDP57">
        <f t="shared" ca="1" si="634"/>
        <v>3</v>
      </c>
      <c r="DDQ57">
        <f t="shared" ca="1" si="634"/>
        <v>3</v>
      </c>
      <c r="DDR57">
        <f t="shared" ca="1" si="634"/>
        <v>3</v>
      </c>
      <c r="DDS57">
        <f t="shared" ca="1" si="634"/>
        <v>3</v>
      </c>
      <c r="DDT57">
        <f t="shared" ca="1" si="634"/>
        <v>3</v>
      </c>
      <c r="DDU57">
        <f t="shared" ca="1" si="634"/>
        <v>3</v>
      </c>
      <c r="DDV57">
        <f t="shared" ca="1" si="634"/>
        <v>3</v>
      </c>
      <c r="DDW57">
        <f t="shared" ca="1" si="634"/>
        <v>3</v>
      </c>
      <c r="DDX57">
        <f t="shared" ca="1" si="634"/>
        <v>3</v>
      </c>
      <c r="DDY57">
        <f t="shared" ca="1" si="634"/>
        <v>3</v>
      </c>
      <c r="DDZ57">
        <f t="shared" ca="1" si="634"/>
        <v>3</v>
      </c>
      <c r="DEA57">
        <f t="shared" ca="1" si="634"/>
        <v>3</v>
      </c>
      <c r="DEB57">
        <f t="shared" ca="1" si="634"/>
        <v>3</v>
      </c>
      <c r="DEC57">
        <f t="shared" ca="1" si="634"/>
        <v>3</v>
      </c>
      <c r="DED57">
        <f t="shared" ca="1" si="634"/>
        <v>3</v>
      </c>
      <c r="DEE57">
        <f t="shared" ca="1" si="634"/>
        <v>3</v>
      </c>
      <c r="DEF57">
        <f t="shared" ca="1" si="634"/>
        <v>3</v>
      </c>
      <c r="DEG57">
        <f t="shared" ca="1" si="634"/>
        <v>3</v>
      </c>
      <c r="DEH57">
        <f t="shared" ca="1" si="634"/>
        <v>3</v>
      </c>
      <c r="DEI57">
        <f t="shared" ca="1" si="634"/>
        <v>3</v>
      </c>
      <c r="DEJ57">
        <f t="shared" ca="1" si="634"/>
        <v>3</v>
      </c>
      <c r="DEK57">
        <f t="shared" ca="1" si="634"/>
        <v>3</v>
      </c>
      <c r="DEL57">
        <f t="shared" ca="1" si="634"/>
        <v>3</v>
      </c>
      <c r="DEM57">
        <f t="shared" ca="1" si="634"/>
        <v>3</v>
      </c>
      <c r="DEN57">
        <f t="shared" ca="1" si="634"/>
        <v>3</v>
      </c>
      <c r="DEO57">
        <f t="shared" ca="1" si="634"/>
        <v>3</v>
      </c>
      <c r="DEP57">
        <f t="shared" ca="1" si="634"/>
        <v>3</v>
      </c>
      <c r="DEQ57">
        <f t="shared" ca="1" si="634"/>
        <v>3</v>
      </c>
      <c r="DER57">
        <f t="shared" ca="1" si="634"/>
        <v>3</v>
      </c>
      <c r="DES57">
        <f t="shared" ca="1" si="634"/>
        <v>3</v>
      </c>
      <c r="DET57">
        <f t="shared" ca="1" si="634"/>
        <v>3</v>
      </c>
      <c r="DEU57">
        <f t="shared" ca="1" si="634"/>
        <v>3</v>
      </c>
      <c r="DEV57">
        <f t="shared" ca="1" si="634"/>
        <v>3</v>
      </c>
      <c r="DEW57">
        <f t="shared" ca="1" si="634"/>
        <v>3</v>
      </c>
      <c r="DEX57">
        <f t="shared" ca="1" si="634"/>
        <v>3</v>
      </c>
      <c r="DEY57">
        <f t="shared" ca="1" si="634"/>
        <v>3</v>
      </c>
      <c r="DEZ57">
        <f t="shared" ca="1" si="634"/>
        <v>3</v>
      </c>
      <c r="DFA57">
        <f t="shared" ca="1" si="634"/>
        <v>3</v>
      </c>
      <c r="DFB57">
        <f t="shared" ca="1" si="634"/>
        <v>3</v>
      </c>
      <c r="DFC57">
        <f t="shared" ca="1" si="634"/>
        <v>3</v>
      </c>
      <c r="DFD57">
        <f t="shared" ca="1" si="634"/>
        <v>3</v>
      </c>
      <c r="DFE57">
        <f t="shared" ca="1" si="634"/>
        <v>3</v>
      </c>
      <c r="DFF57">
        <f t="shared" ca="1" si="634"/>
        <v>3</v>
      </c>
      <c r="DFG57">
        <f t="shared" ca="1" si="634"/>
        <v>3</v>
      </c>
      <c r="DFH57">
        <f t="shared" ca="1" si="634"/>
        <v>3</v>
      </c>
      <c r="DFI57">
        <f t="shared" ca="1" si="634"/>
        <v>3</v>
      </c>
      <c r="DFJ57">
        <f t="shared" ca="1" si="634"/>
        <v>3</v>
      </c>
      <c r="DFK57">
        <f t="shared" ca="1" si="634"/>
        <v>3</v>
      </c>
      <c r="DFL57">
        <f t="shared" ca="1" si="634"/>
        <v>3</v>
      </c>
      <c r="DFM57">
        <f t="shared" ca="1" si="634"/>
        <v>3</v>
      </c>
      <c r="DFN57">
        <f t="shared" ca="1" si="634"/>
        <v>3</v>
      </c>
      <c r="DFO57">
        <f t="shared" ca="1" si="634"/>
        <v>3</v>
      </c>
      <c r="DFP57">
        <f t="shared" ca="1" si="634"/>
        <v>3</v>
      </c>
      <c r="DFQ57">
        <f t="shared" ca="1" si="634"/>
        <v>3</v>
      </c>
      <c r="DFR57">
        <f t="shared" ca="1" si="634"/>
        <v>3</v>
      </c>
      <c r="DFS57">
        <f t="shared" ca="1" si="634"/>
        <v>3</v>
      </c>
      <c r="DFT57">
        <f t="shared" ca="1" si="634"/>
        <v>3</v>
      </c>
      <c r="DFU57">
        <f t="shared" ca="1" si="634"/>
        <v>3</v>
      </c>
      <c r="DFV57">
        <f t="shared" ca="1" si="634"/>
        <v>3</v>
      </c>
      <c r="DFW57">
        <f t="shared" ref="DFW57:DIH57" ca="1" si="635">$B57+IF(DFW$7&lt;ADVn_off_before_on_ns,1,IF(DFW$7&lt;ADVn_Wr_off_time_ns,0,1))</f>
        <v>3</v>
      </c>
      <c r="DFX57">
        <f t="shared" ca="1" si="635"/>
        <v>3</v>
      </c>
      <c r="DFY57">
        <f t="shared" ca="1" si="635"/>
        <v>3</v>
      </c>
      <c r="DFZ57">
        <f t="shared" ca="1" si="635"/>
        <v>3</v>
      </c>
      <c r="DGA57">
        <f t="shared" ca="1" si="635"/>
        <v>3</v>
      </c>
      <c r="DGB57">
        <f t="shared" ca="1" si="635"/>
        <v>3</v>
      </c>
      <c r="DGC57">
        <f t="shared" ca="1" si="635"/>
        <v>3</v>
      </c>
      <c r="DGD57">
        <f t="shared" ca="1" si="635"/>
        <v>3</v>
      </c>
      <c r="DGE57">
        <f t="shared" ca="1" si="635"/>
        <v>3</v>
      </c>
      <c r="DGF57">
        <f t="shared" ca="1" si="635"/>
        <v>3</v>
      </c>
      <c r="DGG57">
        <f t="shared" ca="1" si="635"/>
        <v>3</v>
      </c>
      <c r="DGH57">
        <f t="shared" ca="1" si="635"/>
        <v>3</v>
      </c>
      <c r="DGI57">
        <f t="shared" ca="1" si="635"/>
        <v>3</v>
      </c>
      <c r="DGJ57">
        <f t="shared" ca="1" si="635"/>
        <v>3</v>
      </c>
      <c r="DGK57">
        <f t="shared" ca="1" si="635"/>
        <v>3</v>
      </c>
      <c r="DGL57">
        <f t="shared" ca="1" si="635"/>
        <v>3</v>
      </c>
      <c r="DGM57">
        <f t="shared" ca="1" si="635"/>
        <v>3</v>
      </c>
      <c r="DGN57">
        <f t="shared" ca="1" si="635"/>
        <v>3</v>
      </c>
      <c r="DGO57">
        <f t="shared" ca="1" si="635"/>
        <v>3</v>
      </c>
      <c r="DGP57">
        <f t="shared" ca="1" si="635"/>
        <v>3</v>
      </c>
      <c r="DGQ57">
        <f t="shared" ca="1" si="635"/>
        <v>3</v>
      </c>
      <c r="DGR57">
        <f t="shared" ca="1" si="635"/>
        <v>3</v>
      </c>
      <c r="DGS57">
        <f t="shared" ca="1" si="635"/>
        <v>3</v>
      </c>
      <c r="DGT57">
        <f t="shared" ca="1" si="635"/>
        <v>3</v>
      </c>
      <c r="DGU57">
        <f t="shared" ca="1" si="635"/>
        <v>3</v>
      </c>
      <c r="DGV57">
        <f t="shared" ca="1" si="635"/>
        <v>3</v>
      </c>
      <c r="DGW57">
        <f t="shared" ca="1" si="635"/>
        <v>3</v>
      </c>
      <c r="DGX57">
        <f t="shared" ca="1" si="635"/>
        <v>3</v>
      </c>
      <c r="DGY57">
        <f t="shared" ca="1" si="635"/>
        <v>3</v>
      </c>
      <c r="DGZ57">
        <f t="shared" ca="1" si="635"/>
        <v>3</v>
      </c>
      <c r="DHA57">
        <f t="shared" ca="1" si="635"/>
        <v>3</v>
      </c>
      <c r="DHB57">
        <f t="shared" ca="1" si="635"/>
        <v>3</v>
      </c>
      <c r="DHC57">
        <f t="shared" ca="1" si="635"/>
        <v>3</v>
      </c>
      <c r="DHD57">
        <f t="shared" ca="1" si="635"/>
        <v>3</v>
      </c>
      <c r="DHE57">
        <f t="shared" ca="1" si="635"/>
        <v>3</v>
      </c>
      <c r="DHF57">
        <f t="shared" ca="1" si="635"/>
        <v>3</v>
      </c>
      <c r="DHG57">
        <f t="shared" ca="1" si="635"/>
        <v>3</v>
      </c>
      <c r="DHH57">
        <f t="shared" ca="1" si="635"/>
        <v>3</v>
      </c>
      <c r="DHI57">
        <f t="shared" ca="1" si="635"/>
        <v>3</v>
      </c>
      <c r="DHJ57">
        <f t="shared" ca="1" si="635"/>
        <v>3</v>
      </c>
      <c r="DHK57">
        <f t="shared" ca="1" si="635"/>
        <v>3</v>
      </c>
      <c r="DHL57">
        <f t="shared" ca="1" si="635"/>
        <v>3</v>
      </c>
      <c r="DHM57">
        <f t="shared" ca="1" si="635"/>
        <v>3</v>
      </c>
      <c r="DHN57">
        <f t="shared" ca="1" si="635"/>
        <v>3</v>
      </c>
      <c r="DHO57">
        <f t="shared" ca="1" si="635"/>
        <v>3</v>
      </c>
      <c r="DHP57">
        <f t="shared" ca="1" si="635"/>
        <v>3</v>
      </c>
      <c r="DHQ57">
        <f t="shared" ca="1" si="635"/>
        <v>3</v>
      </c>
      <c r="DHR57">
        <f t="shared" ca="1" si="635"/>
        <v>3</v>
      </c>
      <c r="DHS57">
        <f t="shared" ca="1" si="635"/>
        <v>3</v>
      </c>
      <c r="DHT57">
        <f t="shared" ca="1" si="635"/>
        <v>3</v>
      </c>
      <c r="DHU57">
        <f t="shared" ca="1" si="635"/>
        <v>3</v>
      </c>
      <c r="DHV57">
        <f t="shared" ca="1" si="635"/>
        <v>3</v>
      </c>
      <c r="DHW57">
        <f t="shared" ca="1" si="635"/>
        <v>3</v>
      </c>
      <c r="DHX57">
        <f t="shared" ca="1" si="635"/>
        <v>3</v>
      </c>
      <c r="DHY57">
        <f t="shared" ca="1" si="635"/>
        <v>3</v>
      </c>
      <c r="DHZ57">
        <f t="shared" ca="1" si="635"/>
        <v>3</v>
      </c>
      <c r="DIA57">
        <f t="shared" ca="1" si="635"/>
        <v>3</v>
      </c>
      <c r="DIB57">
        <f t="shared" ca="1" si="635"/>
        <v>3</v>
      </c>
      <c r="DIC57">
        <f t="shared" ca="1" si="635"/>
        <v>3</v>
      </c>
      <c r="DID57">
        <f t="shared" ca="1" si="635"/>
        <v>3</v>
      </c>
      <c r="DIE57">
        <f t="shared" ca="1" si="635"/>
        <v>3</v>
      </c>
      <c r="DIF57">
        <f t="shared" ca="1" si="635"/>
        <v>3</v>
      </c>
      <c r="DIG57">
        <f t="shared" ca="1" si="635"/>
        <v>3</v>
      </c>
      <c r="DIH57">
        <f t="shared" ca="1" si="635"/>
        <v>3</v>
      </c>
      <c r="DII57">
        <f t="shared" ref="DII57:DKT57" ca="1" si="636">$B57+IF(DII$7&lt;ADVn_off_before_on_ns,1,IF(DII$7&lt;ADVn_Wr_off_time_ns,0,1))</f>
        <v>3</v>
      </c>
      <c r="DIJ57">
        <f t="shared" ca="1" si="636"/>
        <v>3</v>
      </c>
      <c r="DIK57">
        <f t="shared" ca="1" si="636"/>
        <v>3</v>
      </c>
      <c r="DIL57">
        <f t="shared" ca="1" si="636"/>
        <v>3</v>
      </c>
      <c r="DIM57">
        <f t="shared" ca="1" si="636"/>
        <v>3</v>
      </c>
      <c r="DIN57">
        <f t="shared" ca="1" si="636"/>
        <v>3</v>
      </c>
      <c r="DIO57">
        <f t="shared" ca="1" si="636"/>
        <v>3</v>
      </c>
      <c r="DIP57">
        <f t="shared" ca="1" si="636"/>
        <v>3</v>
      </c>
      <c r="DIQ57">
        <f t="shared" ca="1" si="636"/>
        <v>3</v>
      </c>
      <c r="DIR57">
        <f t="shared" ca="1" si="636"/>
        <v>3</v>
      </c>
      <c r="DIS57">
        <f t="shared" ca="1" si="636"/>
        <v>3</v>
      </c>
      <c r="DIT57">
        <f t="shared" ca="1" si="636"/>
        <v>3</v>
      </c>
      <c r="DIU57">
        <f t="shared" ca="1" si="636"/>
        <v>3</v>
      </c>
      <c r="DIV57">
        <f t="shared" ca="1" si="636"/>
        <v>3</v>
      </c>
      <c r="DIW57">
        <f t="shared" ca="1" si="636"/>
        <v>3</v>
      </c>
      <c r="DIX57">
        <f t="shared" ca="1" si="636"/>
        <v>3</v>
      </c>
      <c r="DIY57">
        <f t="shared" ca="1" si="636"/>
        <v>3</v>
      </c>
      <c r="DIZ57">
        <f t="shared" ca="1" si="636"/>
        <v>3</v>
      </c>
      <c r="DJA57">
        <f t="shared" ca="1" si="636"/>
        <v>3</v>
      </c>
      <c r="DJB57">
        <f t="shared" ca="1" si="636"/>
        <v>3</v>
      </c>
      <c r="DJC57">
        <f t="shared" ca="1" si="636"/>
        <v>3</v>
      </c>
      <c r="DJD57">
        <f t="shared" ca="1" si="636"/>
        <v>3</v>
      </c>
      <c r="DJE57">
        <f t="shared" ca="1" si="636"/>
        <v>3</v>
      </c>
      <c r="DJF57">
        <f t="shared" ca="1" si="636"/>
        <v>3</v>
      </c>
      <c r="DJG57">
        <f t="shared" ca="1" si="636"/>
        <v>3</v>
      </c>
      <c r="DJH57">
        <f t="shared" ca="1" si="636"/>
        <v>3</v>
      </c>
      <c r="DJI57">
        <f t="shared" ca="1" si="636"/>
        <v>3</v>
      </c>
      <c r="DJJ57">
        <f t="shared" ca="1" si="636"/>
        <v>3</v>
      </c>
      <c r="DJK57">
        <f t="shared" ca="1" si="636"/>
        <v>3</v>
      </c>
      <c r="DJL57">
        <f t="shared" ca="1" si="636"/>
        <v>3</v>
      </c>
      <c r="DJM57">
        <f t="shared" ca="1" si="636"/>
        <v>3</v>
      </c>
      <c r="DJN57">
        <f t="shared" ca="1" si="636"/>
        <v>3</v>
      </c>
      <c r="DJO57">
        <f t="shared" ca="1" si="636"/>
        <v>3</v>
      </c>
      <c r="DJP57">
        <f t="shared" ca="1" si="636"/>
        <v>3</v>
      </c>
      <c r="DJQ57">
        <f t="shared" ca="1" si="636"/>
        <v>3</v>
      </c>
      <c r="DJR57">
        <f t="shared" ca="1" si="636"/>
        <v>3</v>
      </c>
      <c r="DJS57">
        <f t="shared" ca="1" si="636"/>
        <v>3</v>
      </c>
      <c r="DJT57">
        <f t="shared" ca="1" si="636"/>
        <v>3</v>
      </c>
      <c r="DJU57">
        <f t="shared" ca="1" si="636"/>
        <v>3</v>
      </c>
      <c r="DJV57">
        <f t="shared" ca="1" si="636"/>
        <v>3</v>
      </c>
      <c r="DJW57">
        <f t="shared" ca="1" si="636"/>
        <v>3</v>
      </c>
      <c r="DJX57">
        <f t="shared" ca="1" si="636"/>
        <v>3</v>
      </c>
      <c r="DJY57">
        <f t="shared" ca="1" si="636"/>
        <v>3</v>
      </c>
      <c r="DJZ57">
        <f t="shared" ca="1" si="636"/>
        <v>3</v>
      </c>
      <c r="DKA57">
        <f t="shared" ca="1" si="636"/>
        <v>3</v>
      </c>
      <c r="DKB57">
        <f t="shared" ca="1" si="636"/>
        <v>3</v>
      </c>
      <c r="DKC57">
        <f t="shared" ca="1" si="636"/>
        <v>3</v>
      </c>
      <c r="DKD57">
        <f t="shared" ca="1" si="636"/>
        <v>3</v>
      </c>
      <c r="DKE57">
        <f t="shared" ca="1" si="636"/>
        <v>3</v>
      </c>
      <c r="DKF57">
        <f t="shared" ca="1" si="636"/>
        <v>3</v>
      </c>
      <c r="DKG57">
        <f t="shared" ca="1" si="636"/>
        <v>3</v>
      </c>
      <c r="DKH57">
        <f t="shared" ca="1" si="636"/>
        <v>3</v>
      </c>
      <c r="DKI57">
        <f t="shared" ca="1" si="636"/>
        <v>3</v>
      </c>
      <c r="DKJ57">
        <f t="shared" ca="1" si="636"/>
        <v>3</v>
      </c>
      <c r="DKK57">
        <f t="shared" ca="1" si="636"/>
        <v>3</v>
      </c>
      <c r="DKL57">
        <f t="shared" ca="1" si="636"/>
        <v>3</v>
      </c>
      <c r="DKM57">
        <f t="shared" ca="1" si="636"/>
        <v>3</v>
      </c>
      <c r="DKN57">
        <f t="shared" ca="1" si="636"/>
        <v>3</v>
      </c>
      <c r="DKO57">
        <f t="shared" ca="1" si="636"/>
        <v>3</v>
      </c>
      <c r="DKP57">
        <f t="shared" ca="1" si="636"/>
        <v>3</v>
      </c>
      <c r="DKQ57">
        <f t="shared" ca="1" si="636"/>
        <v>3</v>
      </c>
      <c r="DKR57">
        <f t="shared" ca="1" si="636"/>
        <v>3</v>
      </c>
      <c r="DKS57">
        <f t="shared" ca="1" si="636"/>
        <v>3</v>
      </c>
      <c r="DKT57">
        <f t="shared" ca="1" si="636"/>
        <v>3</v>
      </c>
      <c r="DKU57">
        <f t="shared" ref="DKU57:DNF57" ca="1" si="637">$B57+IF(DKU$7&lt;ADVn_off_before_on_ns,1,IF(DKU$7&lt;ADVn_Wr_off_time_ns,0,1))</f>
        <v>3</v>
      </c>
      <c r="DKV57">
        <f t="shared" ca="1" si="637"/>
        <v>3</v>
      </c>
      <c r="DKW57">
        <f t="shared" ca="1" si="637"/>
        <v>3</v>
      </c>
      <c r="DKX57">
        <f t="shared" ca="1" si="637"/>
        <v>3</v>
      </c>
      <c r="DKY57">
        <f t="shared" ca="1" si="637"/>
        <v>3</v>
      </c>
      <c r="DKZ57">
        <f t="shared" ca="1" si="637"/>
        <v>3</v>
      </c>
      <c r="DLA57">
        <f t="shared" ca="1" si="637"/>
        <v>3</v>
      </c>
      <c r="DLB57">
        <f t="shared" ca="1" si="637"/>
        <v>3</v>
      </c>
      <c r="DLC57">
        <f t="shared" ca="1" si="637"/>
        <v>3</v>
      </c>
      <c r="DLD57">
        <f t="shared" ca="1" si="637"/>
        <v>3</v>
      </c>
      <c r="DLE57">
        <f t="shared" ca="1" si="637"/>
        <v>3</v>
      </c>
      <c r="DLF57">
        <f t="shared" ca="1" si="637"/>
        <v>3</v>
      </c>
      <c r="DLG57">
        <f t="shared" ca="1" si="637"/>
        <v>3</v>
      </c>
      <c r="DLH57">
        <f t="shared" ca="1" si="637"/>
        <v>3</v>
      </c>
      <c r="DLI57">
        <f t="shared" ca="1" si="637"/>
        <v>3</v>
      </c>
      <c r="DLJ57">
        <f t="shared" ca="1" si="637"/>
        <v>3</v>
      </c>
      <c r="DLK57">
        <f t="shared" ca="1" si="637"/>
        <v>3</v>
      </c>
      <c r="DLL57">
        <f t="shared" ca="1" si="637"/>
        <v>3</v>
      </c>
      <c r="DLM57">
        <f t="shared" ca="1" si="637"/>
        <v>3</v>
      </c>
      <c r="DLN57">
        <f t="shared" ca="1" si="637"/>
        <v>3</v>
      </c>
      <c r="DLO57">
        <f t="shared" ca="1" si="637"/>
        <v>3</v>
      </c>
      <c r="DLP57">
        <f t="shared" ca="1" si="637"/>
        <v>3</v>
      </c>
      <c r="DLQ57">
        <f t="shared" ca="1" si="637"/>
        <v>3</v>
      </c>
      <c r="DLR57">
        <f t="shared" ca="1" si="637"/>
        <v>3</v>
      </c>
      <c r="DLS57">
        <f t="shared" ca="1" si="637"/>
        <v>3</v>
      </c>
      <c r="DLT57">
        <f t="shared" ca="1" si="637"/>
        <v>3</v>
      </c>
      <c r="DLU57">
        <f t="shared" ca="1" si="637"/>
        <v>3</v>
      </c>
      <c r="DLV57">
        <f t="shared" ca="1" si="637"/>
        <v>3</v>
      </c>
      <c r="DLW57">
        <f t="shared" ca="1" si="637"/>
        <v>3</v>
      </c>
      <c r="DLX57">
        <f t="shared" ca="1" si="637"/>
        <v>3</v>
      </c>
      <c r="DLY57">
        <f t="shared" ca="1" si="637"/>
        <v>3</v>
      </c>
      <c r="DLZ57">
        <f t="shared" ca="1" si="637"/>
        <v>3</v>
      </c>
      <c r="DMA57">
        <f t="shared" ca="1" si="637"/>
        <v>3</v>
      </c>
      <c r="DMB57">
        <f t="shared" ca="1" si="637"/>
        <v>3</v>
      </c>
      <c r="DMC57">
        <f t="shared" ca="1" si="637"/>
        <v>3</v>
      </c>
      <c r="DMD57">
        <f t="shared" ca="1" si="637"/>
        <v>3</v>
      </c>
      <c r="DME57">
        <f t="shared" ca="1" si="637"/>
        <v>3</v>
      </c>
      <c r="DMF57">
        <f t="shared" ca="1" si="637"/>
        <v>3</v>
      </c>
      <c r="DMG57">
        <f t="shared" ca="1" si="637"/>
        <v>3</v>
      </c>
      <c r="DMH57">
        <f t="shared" ca="1" si="637"/>
        <v>3</v>
      </c>
      <c r="DMI57">
        <f t="shared" ca="1" si="637"/>
        <v>3</v>
      </c>
      <c r="DMJ57">
        <f t="shared" ca="1" si="637"/>
        <v>3</v>
      </c>
      <c r="DMK57">
        <f t="shared" ca="1" si="637"/>
        <v>3</v>
      </c>
      <c r="DML57">
        <f t="shared" ca="1" si="637"/>
        <v>3</v>
      </c>
      <c r="DMM57">
        <f t="shared" ca="1" si="637"/>
        <v>3</v>
      </c>
      <c r="DMN57">
        <f t="shared" ca="1" si="637"/>
        <v>3</v>
      </c>
      <c r="DMO57">
        <f t="shared" ca="1" si="637"/>
        <v>3</v>
      </c>
      <c r="DMP57">
        <f t="shared" ca="1" si="637"/>
        <v>3</v>
      </c>
      <c r="DMQ57">
        <f t="shared" ca="1" si="637"/>
        <v>3</v>
      </c>
      <c r="DMR57">
        <f t="shared" ca="1" si="637"/>
        <v>3</v>
      </c>
      <c r="DMS57">
        <f t="shared" ca="1" si="637"/>
        <v>3</v>
      </c>
      <c r="DMT57">
        <f t="shared" ca="1" si="637"/>
        <v>3</v>
      </c>
      <c r="DMU57">
        <f t="shared" ca="1" si="637"/>
        <v>3</v>
      </c>
      <c r="DMV57">
        <f t="shared" ca="1" si="637"/>
        <v>3</v>
      </c>
      <c r="DMW57">
        <f t="shared" ca="1" si="637"/>
        <v>3</v>
      </c>
      <c r="DMX57">
        <f t="shared" ca="1" si="637"/>
        <v>3</v>
      </c>
      <c r="DMY57">
        <f t="shared" ca="1" si="637"/>
        <v>3</v>
      </c>
      <c r="DMZ57">
        <f t="shared" ca="1" si="637"/>
        <v>3</v>
      </c>
      <c r="DNA57">
        <f t="shared" ca="1" si="637"/>
        <v>3</v>
      </c>
      <c r="DNB57">
        <f t="shared" ca="1" si="637"/>
        <v>3</v>
      </c>
      <c r="DNC57">
        <f t="shared" ca="1" si="637"/>
        <v>3</v>
      </c>
      <c r="DND57">
        <f t="shared" ca="1" si="637"/>
        <v>3</v>
      </c>
      <c r="DNE57">
        <f t="shared" ca="1" si="637"/>
        <v>3</v>
      </c>
      <c r="DNF57">
        <f t="shared" ca="1" si="637"/>
        <v>3</v>
      </c>
      <c r="DNG57">
        <f t="shared" ref="DNG57:DOK57" ca="1" si="638">$B57+IF(DNG$7&lt;ADVn_off_before_on_ns,1,IF(DNG$7&lt;ADVn_Wr_off_time_ns,0,1))</f>
        <v>3</v>
      </c>
      <c r="DNH57">
        <f t="shared" ca="1" si="638"/>
        <v>3</v>
      </c>
      <c r="DNI57">
        <f t="shared" ca="1" si="638"/>
        <v>3</v>
      </c>
      <c r="DNJ57">
        <f t="shared" ca="1" si="638"/>
        <v>3</v>
      </c>
      <c r="DNK57">
        <f t="shared" ca="1" si="638"/>
        <v>3</v>
      </c>
      <c r="DNL57">
        <f t="shared" ca="1" si="638"/>
        <v>3</v>
      </c>
      <c r="DNM57">
        <f t="shared" ca="1" si="638"/>
        <v>3</v>
      </c>
      <c r="DNN57">
        <f t="shared" ca="1" si="638"/>
        <v>3</v>
      </c>
      <c r="DNO57">
        <f t="shared" ca="1" si="638"/>
        <v>3</v>
      </c>
      <c r="DNP57">
        <f t="shared" ca="1" si="638"/>
        <v>3</v>
      </c>
      <c r="DNQ57">
        <f t="shared" ca="1" si="638"/>
        <v>3</v>
      </c>
      <c r="DNR57">
        <f t="shared" ca="1" si="638"/>
        <v>3</v>
      </c>
      <c r="DNS57">
        <f t="shared" ca="1" si="638"/>
        <v>3</v>
      </c>
      <c r="DNT57">
        <f t="shared" ca="1" si="638"/>
        <v>3</v>
      </c>
      <c r="DNU57">
        <f t="shared" ca="1" si="638"/>
        <v>3</v>
      </c>
      <c r="DNV57">
        <f t="shared" ca="1" si="638"/>
        <v>3</v>
      </c>
      <c r="DNW57">
        <f t="shared" ca="1" si="638"/>
        <v>3</v>
      </c>
      <c r="DNX57">
        <f t="shared" ca="1" si="638"/>
        <v>3</v>
      </c>
      <c r="DNY57">
        <f t="shared" ca="1" si="638"/>
        <v>3</v>
      </c>
      <c r="DNZ57">
        <f t="shared" ca="1" si="638"/>
        <v>3</v>
      </c>
      <c r="DOA57">
        <f t="shared" ca="1" si="638"/>
        <v>3</v>
      </c>
      <c r="DOB57">
        <f t="shared" ca="1" si="638"/>
        <v>3</v>
      </c>
      <c r="DOC57">
        <f t="shared" ca="1" si="638"/>
        <v>3</v>
      </c>
      <c r="DOD57">
        <f t="shared" ca="1" si="638"/>
        <v>3</v>
      </c>
      <c r="DOE57">
        <f t="shared" ca="1" si="638"/>
        <v>3</v>
      </c>
      <c r="DOF57">
        <f t="shared" ca="1" si="638"/>
        <v>3</v>
      </c>
      <c r="DOG57">
        <f t="shared" ca="1" si="638"/>
        <v>3</v>
      </c>
      <c r="DOH57">
        <f t="shared" ca="1" si="638"/>
        <v>3</v>
      </c>
      <c r="DOI57">
        <f t="shared" ca="1" si="638"/>
        <v>3</v>
      </c>
      <c r="DOJ57">
        <f t="shared" ca="1" si="638"/>
        <v>3</v>
      </c>
      <c r="DOK57">
        <f t="shared" ca="1" si="638"/>
        <v>3</v>
      </c>
    </row>
    <row r="58" spans="1:16384">
      <c r="A58" t="s">
        <v>420</v>
      </c>
      <c r="B58">
        <v>0</v>
      </c>
      <c r="C58">
        <f t="shared" ref="C58:BN58" ca="1" si="639">$B58+IF(C$7&lt;WEn_high_before_low_ns,1,IF(C$7&lt;WEn_off_time_ns,0,1))</f>
        <v>1</v>
      </c>
      <c r="D58">
        <f t="shared" ca="1" si="639"/>
        <v>0</v>
      </c>
      <c r="E58">
        <f t="shared" ca="1" si="639"/>
        <v>0</v>
      </c>
      <c r="F58">
        <f t="shared" ca="1" si="639"/>
        <v>0</v>
      </c>
      <c r="G58">
        <f t="shared" ca="1" si="639"/>
        <v>0</v>
      </c>
      <c r="H58">
        <f t="shared" ca="1" si="639"/>
        <v>0</v>
      </c>
      <c r="I58">
        <f t="shared" ca="1" si="639"/>
        <v>0</v>
      </c>
      <c r="J58">
        <f t="shared" ca="1" si="639"/>
        <v>0</v>
      </c>
      <c r="K58">
        <f t="shared" ca="1" si="639"/>
        <v>0</v>
      </c>
      <c r="L58">
        <f t="shared" ca="1" si="639"/>
        <v>0</v>
      </c>
      <c r="M58">
        <f t="shared" ca="1" si="639"/>
        <v>0</v>
      </c>
      <c r="N58">
        <f t="shared" ca="1" si="639"/>
        <v>0</v>
      </c>
      <c r="O58">
        <f t="shared" ca="1" si="639"/>
        <v>0</v>
      </c>
      <c r="P58">
        <f t="shared" ca="1" si="639"/>
        <v>0</v>
      </c>
      <c r="Q58">
        <f t="shared" ca="1" si="639"/>
        <v>0</v>
      </c>
      <c r="R58">
        <f t="shared" ca="1" si="639"/>
        <v>0</v>
      </c>
      <c r="S58">
        <f t="shared" ca="1" si="639"/>
        <v>0</v>
      </c>
      <c r="T58">
        <f t="shared" ca="1" si="639"/>
        <v>0</v>
      </c>
      <c r="U58">
        <f t="shared" ca="1" si="639"/>
        <v>0</v>
      </c>
      <c r="V58">
        <f t="shared" ca="1" si="639"/>
        <v>0</v>
      </c>
      <c r="W58">
        <f t="shared" ca="1" si="639"/>
        <v>0</v>
      </c>
      <c r="X58">
        <f t="shared" ca="1" si="639"/>
        <v>0</v>
      </c>
      <c r="Y58">
        <f t="shared" ca="1" si="639"/>
        <v>0</v>
      </c>
      <c r="Z58">
        <f t="shared" ca="1" si="639"/>
        <v>0</v>
      </c>
      <c r="AA58">
        <f t="shared" ca="1" si="639"/>
        <v>0</v>
      </c>
      <c r="AB58">
        <f t="shared" ca="1" si="639"/>
        <v>0</v>
      </c>
      <c r="AC58">
        <f t="shared" ca="1" si="639"/>
        <v>0</v>
      </c>
      <c r="AD58">
        <f t="shared" ca="1" si="639"/>
        <v>0</v>
      </c>
      <c r="AE58">
        <f t="shared" ca="1" si="639"/>
        <v>0</v>
      </c>
      <c r="AF58">
        <f t="shared" ca="1" si="639"/>
        <v>0</v>
      </c>
      <c r="AG58">
        <f t="shared" ca="1" si="639"/>
        <v>0</v>
      </c>
      <c r="AH58">
        <f t="shared" ca="1" si="639"/>
        <v>0</v>
      </c>
      <c r="AI58">
        <f t="shared" ca="1" si="639"/>
        <v>0</v>
      </c>
      <c r="AJ58">
        <f t="shared" ca="1" si="639"/>
        <v>0</v>
      </c>
      <c r="AK58">
        <f t="shared" ca="1" si="639"/>
        <v>0</v>
      </c>
      <c r="AL58">
        <f t="shared" ca="1" si="639"/>
        <v>0</v>
      </c>
      <c r="AM58">
        <f t="shared" ca="1" si="639"/>
        <v>0</v>
      </c>
      <c r="AN58">
        <f t="shared" ca="1" si="639"/>
        <v>0</v>
      </c>
      <c r="AO58">
        <f t="shared" ca="1" si="639"/>
        <v>0</v>
      </c>
      <c r="AP58">
        <f t="shared" ca="1" si="639"/>
        <v>0</v>
      </c>
      <c r="AQ58">
        <f t="shared" ca="1" si="639"/>
        <v>0</v>
      </c>
      <c r="AR58">
        <f t="shared" ca="1" si="639"/>
        <v>0</v>
      </c>
      <c r="AS58">
        <f t="shared" ca="1" si="639"/>
        <v>0</v>
      </c>
      <c r="AT58">
        <f t="shared" ca="1" si="639"/>
        <v>0</v>
      </c>
      <c r="AU58">
        <f t="shared" ca="1" si="639"/>
        <v>0</v>
      </c>
      <c r="AV58">
        <f t="shared" ca="1" si="639"/>
        <v>0</v>
      </c>
      <c r="AW58">
        <f t="shared" ca="1" si="639"/>
        <v>0</v>
      </c>
      <c r="AX58">
        <f t="shared" ca="1" si="639"/>
        <v>0</v>
      </c>
      <c r="AY58">
        <f t="shared" ca="1" si="639"/>
        <v>0</v>
      </c>
      <c r="AZ58">
        <f t="shared" ca="1" si="639"/>
        <v>0</v>
      </c>
      <c r="BA58">
        <f t="shared" ca="1" si="639"/>
        <v>0</v>
      </c>
      <c r="BB58">
        <f t="shared" ca="1" si="639"/>
        <v>0</v>
      </c>
      <c r="BC58">
        <f t="shared" ca="1" si="639"/>
        <v>0</v>
      </c>
      <c r="BD58">
        <f t="shared" ca="1" si="639"/>
        <v>0</v>
      </c>
      <c r="BE58">
        <f t="shared" ca="1" si="639"/>
        <v>0</v>
      </c>
      <c r="BF58">
        <f t="shared" ca="1" si="639"/>
        <v>0</v>
      </c>
      <c r="BG58">
        <f t="shared" ca="1" si="639"/>
        <v>0</v>
      </c>
      <c r="BH58">
        <f t="shared" ca="1" si="639"/>
        <v>0</v>
      </c>
      <c r="BI58">
        <f t="shared" ca="1" si="639"/>
        <v>0</v>
      </c>
      <c r="BJ58">
        <f t="shared" ca="1" si="639"/>
        <v>0</v>
      </c>
      <c r="BK58">
        <f t="shared" ca="1" si="639"/>
        <v>0</v>
      </c>
      <c r="BL58">
        <f t="shared" ca="1" si="639"/>
        <v>0</v>
      </c>
      <c r="BM58">
        <f t="shared" ca="1" si="639"/>
        <v>0</v>
      </c>
      <c r="BN58">
        <f t="shared" ca="1" si="639"/>
        <v>0</v>
      </c>
      <c r="BO58">
        <f t="shared" ref="BO58:DZ58" ca="1" si="640">$B58+IF(BO$7&lt;WEn_high_before_low_ns,1,IF(BO$7&lt;WEn_off_time_ns,0,1))</f>
        <v>0</v>
      </c>
      <c r="BP58">
        <f t="shared" ca="1" si="640"/>
        <v>0</v>
      </c>
      <c r="BQ58">
        <f t="shared" ca="1" si="640"/>
        <v>0</v>
      </c>
      <c r="BR58">
        <f t="shared" ca="1" si="640"/>
        <v>0</v>
      </c>
      <c r="BS58">
        <f t="shared" ca="1" si="640"/>
        <v>0</v>
      </c>
      <c r="BT58">
        <f t="shared" ca="1" si="640"/>
        <v>0</v>
      </c>
      <c r="BU58">
        <f t="shared" ca="1" si="640"/>
        <v>0</v>
      </c>
      <c r="BV58">
        <f t="shared" ca="1" si="640"/>
        <v>0</v>
      </c>
      <c r="BW58">
        <f t="shared" ca="1" si="640"/>
        <v>0</v>
      </c>
      <c r="BX58">
        <f t="shared" ca="1" si="640"/>
        <v>0</v>
      </c>
      <c r="BY58">
        <f t="shared" ca="1" si="640"/>
        <v>0</v>
      </c>
      <c r="BZ58">
        <f t="shared" ca="1" si="640"/>
        <v>0</v>
      </c>
      <c r="CA58">
        <f t="shared" ca="1" si="640"/>
        <v>0</v>
      </c>
      <c r="CB58">
        <f t="shared" ca="1" si="640"/>
        <v>0</v>
      </c>
      <c r="CC58">
        <f t="shared" ca="1" si="640"/>
        <v>0</v>
      </c>
      <c r="CD58">
        <f t="shared" ca="1" si="640"/>
        <v>0</v>
      </c>
      <c r="CE58">
        <f t="shared" ca="1" si="640"/>
        <v>0</v>
      </c>
      <c r="CF58">
        <f t="shared" ca="1" si="640"/>
        <v>0</v>
      </c>
      <c r="CG58">
        <f t="shared" ca="1" si="640"/>
        <v>0</v>
      </c>
      <c r="CH58">
        <f t="shared" ca="1" si="640"/>
        <v>0</v>
      </c>
      <c r="CI58">
        <f t="shared" ca="1" si="640"/>
        <v>0</v>
      </c>
      <c r="CJ58">
        <f t="shared" ca="1" si="640"/>
        <v>0</v>
      </c>
      <c r="CK58">
        <f t="shared" ca="1" si="640"/>
        <v>0</v>
      </c>
      <c r="CL58">
        <f t="shared" ca="1" si="640"/>
        <v>0</v>
      </c>
      <c r="CM58">
        <f t="shared" ca="1" si="640"/>
        <v>0</v>
      </c>
      <c r="CN58">
        <f t="shared" ca="1" si="640"/>
        <v>0</v>
      </c>
      <c r="CO58">
        <f t="shared" ca="1" si="640"/>
        <v>0</v>
      </c>
      <c r="CP58">
        <f t="shared" ca="1" si="640"/>
        <v>0</v>
      </c>
      <c r="CQ58">
        <f t="shared" ca="1" si="640"/>
        <v>0</v>
      </c>
      <c r="CR58">
        <f t="shared" ca="1" si="640"/>
        <v>0</v>
      </c>
      <c r="CS58">
        <f t="shared" ca="1" si="640"/>
        <v>0</v>
      </c>
      <c r="CT58">
        <f t="shared" ca="1" si="640"/>
        <v>0</v>
      </c>
      <c r="CU58">
        <f t="shared" ca="1" si="640"/>
        <v>0</v>
      </c>
      <c r="CV58">
        <f t="shared" ca="1" si="640"/>
        <v>0</v>
      </c>
      <c r="CW58">
        <f t="shared" ca="1" si="640"/>
        <v>0</v>
      </c>
      <c r="CX58">
        <f t="shared" ca="1" si="640"/>
        <v>0</v>
      </c>
      <c r="CY58">
        <f t="shared" ca="1" si="640"/>
        <v>0</v>
      </c>
      <c r="CZ58">
        <f t="shared" ca="1" si="640"/>
        <v>0</v>
      </c>
      <c r="DA58">
        <f t="shared" ca="1" si="640"/>
        <v>0</v>
      </c>
      <c r="DB58">
        <f t="shared" ca="1" si="640"/>
        <v>0</v>
      </c>
      <c r="DC58">
        <f t="shared" ca="1" si="640"/>
        <v>0</v>
      </c>
      <c r="DD58">
        <f t="shared" ca="1" si="640"/>
        <v>0</v>
      </c>
      <c r="DE58">
        <f t="shared" ca="1" si="640"/>
        <v>0</v>
      </c>
      <c r="DF58">
        <f t="shared" ca="1" si="640"/>
        <v>0</v>
      </c>
      <c r="DG58">
        <f t="shared" ca="1" si="640"/>
        <v>0</v>
      </c>
      <c r="DH58">
        <f t="shared" ca="1" si="640"/>
        <v>0</v>
      </c>
      <c r="DI58">
        <f t="shared" ca="1" si="640"/>
        <v>0</v>
      </c>
      <c r="DJ58">
        <f t="shared" ca="1" si="640"/>
        <v>0</v>
      </c>
      <c r="DK58">
        <f t="shared" ca="1" si="640"/>
        <v>0</v>
      </c>
      <c r="DL58">
        <f t="shared" ca="1" si="640"/>
        <v>0</v>
      </c>
      <c r="DM58">
        <f t="shared" ca="1" si="640"/>
        <v>0</v>
      </c>
      <c r="DN58">
        <f t="shared" ca="1" si="640"/>
        <v>0</v>
      </c>
      <c r="DO58">
        <f t="shared" ca="1" si="640"/>
        <v>0</v>
      </c>
      <c r="DP58">
        <f t="shared" ca="1" si="640"/>
        <v>0</v>
      </c>
      <c r="DQ58">
        <f t="shared" ca="1" si="640"/>
        <v>0</v>
      </c>
      <c r="DR58">
        <f t="shared" ca="1" si="640"/>
        <v>0</v>
      </c>
      <c r="DS58">
        <f t="shared" ca="1" si="640"/>
        <v>0</v>
      </c>
      <c r="DT58">
        <f t="shared" ca="1" si="640"/>
        <v>0</v>
      </c>
      <c r="DU58">
        <f t="shared" ca="1" si="640"/>
        <v>0</v>
      </c>
      <c r="DV58">
        <f t="shared" ca="1" si="640"/>
        <v>0</v>
      </c>
      <c r="DW58">
        <f t="shared" ca="1" si="640"/>
        <v>0</v>
      </c>
      <c r="DX58">
        <f t="shared" ca="1" si="640"/>
        <v>0</v>
      </c>
      <c r="DY58">
        <f t="shared" ca="1" si="640"/>
        <v>0</v>
      </c>
      <c r="DZ58">
        <f t="shared" ca="1" si="640"/>
        <v>0</v>
      </c>
      <c r="EA58">
        <f t="shared" ref="EA58:GL58" ca="1" si="641">$B58+IF(EA$7&lt;WEn_high_before_low_ns,1,IF(EA$7&lt;WEn_off_time_ns,0,1))</f>
        <v>0</v>
      </c>
      <c r="EB58">
        <f t="shared" ca="1" si="641"/>
        <v>0</v>
      </c>
      <c r="EC58">
        <f t="shared" ca="1" si="641"/>
        <v>0</v>
      </c>
      <c r="ED58">
        <f t="shared" ca="1" si="641"/>
        <v>0</v>
      </c>
      <c r="EE58">
        <f t="shared" ca="1" si="641"/>
        <v>0</v>
      </c>
      <c r="EF58">
        <f t="shared" ca="1" si="641"/>
        <v>0</v>
      </c>
      <c r="EG58">
        <f t="shared" ca="1" si="641"/>
        <v>0</v>
      </c>
      <c r="EH58">
        <f t="shared" ca="1" si="641"/>
        <v>0</v>
      </c>
      <c r="EI58">
        <f t="shared" ca="1" si="641"/>
        <v>0</v>
      </c>
      <c r="EJ58">
        <f t="shared" ca="1" si="641"/>
        <v>0</v>
      </c>
      <c r="EK58">
        <f t="shared" ca="1" si="641"/>
        <v>0</v>
      </c>
      <c r="EL58">
        <f t="shared" ca="1" si="641"/>
        <v>0</v>
      </c>
      <c r="EM58">
        <f t="shared" ca="1" si="641"/>
        <v>0</v>
      </c>
      <c r="EN58">
        <f t="shared" ca="1" si="641"/>
        <v>0</v>
      </c>
      <c r="EO58">
        <f t="shared" ca="1" si="641"/>
        <v>0</v>
      </c>
      <c r="EP58">
        <f t="shared" ca="1" si="641"/>
        <v>0</v>
      </c>
      <c r="EQ58">
        <f t="shared" ca="1" si="641"/>
        <v>0</v>
      </c>
      <c r="ER58">
        <f t="shared" ca="1" si="641"/>
        <v>0</v>
      </c>
      <c r="ES58">
        <f t="shared" ca="1" si="641"/>
        <v>0</v>
      </c>
      <c r="ET58">
        <f t="shared" ca="1" si="641"/>
        <v>0</v>
      </c>
      <c r="EU58">
        <f t="shared" ca="1" si="641"/>
        <v>0</v>
      </c>
      <c r="EV58">
        <f t="shared" ca="1" si="641"/>
        <v>0</v>
      </c>
      <c r="EW58">
        <f t="shared" ca="1" si="641"/>
        <v>0</v>
      </c>
      <c r="EX58">
        <f t="shared" ca="1" si="641"/>
        <v>0</v>
      </c>
      <c r="EY58">
        <f t="shared" ca="1" si="641"/>
        <v>0</v>
      </c>
      <c r="EZ58">
        <f t="shared" ca="1" si="641"/>
        <v>0</v>
      </c>
      <c r="FA58">
        <f t="shared" ca="1" si="641"/>
        <v>0</v>
      </c>
      <c r="FB58">
        <f t="shared" ca="1" si="641"/>
        <v>0</v>
      </c>
      <c r="FC58">
        <f t="shared" ca="1" si="641"/>
        <v>0</v>
      </c>
      <c r="FD58">
        <f t="shared" ca="1" si="641"/>
        <v>0</v>
      </c>
      <c r="FE58">
        <f t="shared" ca="1" si="641"/>
        <v>0</v>
      </c>
      <c r="FF58">
        <f t="shared" ca="1" si="641"/>
        <v>0</v>
      </c>
      <c r="FG58">
        <f t="shared" ca="1" si="641"/>
        <v>0</v>
      </c>
      <c r="FH58">
        <f t="shared" ca="1" si="641"/>
        <v>0</v>
      </c>
      <c r="FI58">
        <f t="shared" ca="1" si="641"/>
        <v>0</v>
      </c>
      <c r="FJ58">
        <f t="shared" ca="1" si="641"/>
        <v>0</v>
      </c>
      <c r="FK58">
        <f t="shared" ca="1" si="641"/>
        <v>0</v>
      </c>
      <c r="FL58">
        <f t="shared" ca="1" si="641"/>
        <v>0</v>
      </c>
      <c r="FM58">
        <f t="shared" ca="1" si="641"/>
        <v>0</v>
      </c>
      <c r="FN58">
        <f t="shared" ca="1" si="641"/>
        <v>0</v>
      </c>
      <c r="FO58">
        <f t="shared" ca="1" si="641"/>
        <v>0</v>
      </c>
      <c r="FP58">
        <f t="shared" ca="1" si="641"/>
        <v>0</v>
      </c>
      <c r="FQ58">
        <f t="shared" ca="1" si="641"/>
        <v>0</v>
      </c>
      <c r="FR58">
        <f t="shared" ca="1" si="641"/>
        <v>0</v>
      </c>
      <c r="FS58">
        <f t="shared" ca="1" si="641"/>
        <v>0</v>
      </c>
      <c r="FT58">
        <f t="shared" ca="1" si="641"/>
        <v>0</v>
      </c>
      <c r="FU58">
        <f t="shared" ca="1" si="641"/>
        <v>0</v>
      </c>
      <c r="FV58">
        <f t="shared" ca="1" si="641"/>
        <v>0</v>
      </c>
      <c r="FW58">
        <f t="shared" ca="1" si="641"/>
        <v>0</v>
      </c>
      <c r="FX58">
        <f t="shared" ca="1" si="641"/>
        <v>0</v>
      </c>
      <c r="FY58">
        <f t="shared" ca="1" si="641"/>
        <v>0</v>
      </c>
      <c r="FZ58">
        <f t="shared" ca="1" si="641"/>
        <v>0</v>
      </c>
      <c r="GA58">
        <f t="shared" ca="1" si="641"/>
        <v>0</v>
      </c>
      <c r="GB58">
        <f t="shared" ca="1" si="641"/>
        <v>0</v>
      </c>
      <c r="GC58">
        <f t="shared" ca="1" si="641"/>
        <v>0</v>
      </c>
      <c r="GD58">
        <f t="shared" ca="1" si="641"/>
        <v>0</v>
      </c>
      <c r="GE58">
        <f t="shared" ca="1" si="641"/>
        <v>0</v>
      </c>
      <c r="GF58">
        <f t="shared" ca="1" si="641"/>
        <v>0</v>
      </c>
      <c r="GG58">
        <f t="shared" ca="1" si="641"/>
        <v>0</v>
      </c>
      <c r="GH58">
        <f t="shared" ca="1" si="641"/>
        <v>0</v>
      </c>
      <c r="GI58">
        <f t="shared" ca="1" si="641"/>
        <v>0</v>
      </c>
      <c r="GJ58">
        <f t="shared" ca="1" si="641"/>
        <v>0</v>
      </c>
      <c r="GK58">
        <f t="shared" ca="1" si="641"/>
        <v>0</v>
      </c>
      <c r="GL58">
        <f t="shared" ca="1" si="641"/>
        <v>0</v>
      </c>
      <c r="GM58">
        <f t="shared" ref="GM58:IX58" ca="1" si="642">$B58+IF(GM$7&lt;WEn_high_before_low_ns,1,IF(GM$7&lt;WEn_off_time_ns,0,1))</f>
        <v>0</v>
      </c>
      <c r="GN58">
        <f t="shared" ca="1" si="642"/>
        <v>0</v>
      </c>
      <c r="GO58">
        <f t="shared" ca="1" si="642"/>
        <v>0</v>
      </c>
      <c r="GP58">
        <f t="shared" ca="1" si="642"/>
        <v>0</v>
      </c>
      <c r="GQ58">
        <f t="shared" ca="1" si="642"/>
        <v>0</v>
      </c>
      <c r="GR58">
        <f t="shared" ca="1" si="642"/>
        <v>0</v>
      </c>
      <c r="GS58">
        <f t="shared" ca="1" si="642"/>
        <v>0</v>
      </c>
      <c r="GT58">
        <f t="shared" ca="1" si="642"/>
        <v>0</v>
      </c>
      <c r="GU58">
        <f t="shared" ca="1" si="642"/>
        <v>0</v>
      </c>
      <c r="GV58">
        <f t="shared" ca="1" si="642"/>
        <v>0</v>
      </c>
      <c r="GW58">
        <f t="shared" ca="1" si="642"/>
        <v>0</v>
      </c>
      <c r="GX58">
        <f t="shared" ca="1" si="642"/>
        <v>0</v>
      </c>
      <c r="GY58">
        <f t="shared" ca="1" si="642"/>
        <v>0</v>
      </c>
      <c r="GZ58">
        <f t="shared" ca="1" si="642"/>
        <v>0</v>
      </c>
      <c r="HA58">
        <f t="shared" ca="1" si="642"/>
        <v>0</v>
      </c>
      <c r="HB58">
        <f t="shared" ca="1" si="642"/>
        <v>0</v>
      </c>
      <c r="HC58">
        <f t="shared" ca="1" si="642"/>
        <v>0</v>
      </c>
      <c r="HD58">
        <f t="shared" ca="1" si="642"/>
        <v>0</v>
      </c>
      <c r="HE58">
        <f t="shared" ca="1" si="642"/>
        <v>0</v>
      </c>
      <c r="HF58">
        <f t="shared" ca="1" si="642"/>
        <v>0</v>
      </c>
      <c r="HG58">
        <f t="shared" ca="1" si="642"/>
        <v>0</v>
      </c>
      <c r="HH58">
        <f t="shared" ca="1" si="642"/>
        <v>0</v>
      </c>
      <c r="HI58">
        <f t="shared" ca="1" si="642"/>
        <v>0</v>
      </c>
      <c r="HJ58">
        <f t="shared" ca="1" si="642"/>
        <v>0</v>
      </c>
      <c r="HK58">
        <f t="shared" ca="1" si="642"/>
        <v>0</v>
      </c>
      <c r="HL58">
        <f t="shared" ca="1" si="642"/>
        <v>0</v>
      </c>
      <c r="HM58">
        <f t="shared" ca="1" si="642"/>
        <v>0</v>
      </c>
      <c r="HN58">
        <f t="shared" ca="1" si="642"/>
        <v>0</v>
      </c>
      <c r="HO58">
        <f t="shared" ca="1" si="642"/>
        <v>0</v>
      </c>
      <c r="HP58">
        <f t="shared" ca="1" si="642"/>
        <v>0</v>
      </c>
      <c r="HQ58">
        <f t="shared" ca="1" si="642"/>
        <v>0</v>
      </c>
      <c r="HR58">
        <f t="shared" ca="1" si="642"/>
        <v>0</v>
      </c>
      <c r="HS58">
        <f t="shared" ca="1" si="642"/>
        <v>0</v>
      </c>
      <c r="HT58">
        <f t="shared" ca="1" si="642"/>
        <v>0</v>
      </c>
      <c r="HU58">
        <f t="shared" ca="1" si="642"/>
        <v>0</v>
      </c>
      <c r="HV58">
        <f t="shared" ca="1" si="642"/>
        <v>1</v>
      </c>
      <c r="HW58">
        <f t="shared" ca="1" si="642"/>
        <v>1</v>
      </c>
      <c r="HX58">
        <f t="shared" ca="1" si="642"/>
        <v>1</v>
      </c>
      <c r="HY58">
        <f t="shared" ca="1" si="642"/>
        <v>1</v>
      </c>
      <c r="HZ58">
        <f t="shared" ca="1" si="642"/>
        <v>1</v>
      </c>
      <c r="IA58">
        <f t="shared" ca="1" si="642"/>
        <v>1</v>
      </c>
      <c r="IB58">
        <f t="shared" ca="1" si="642"/>
        <v>1</v>
      </c>
      <c r="IC58">
        <f t="shared" ca="1" si="642"/>
        <v>1</v>
      </c>
      <c r="ID58">
        <f t="shared" ca="1" si="642"/>
        <v>1</v>
      </c>
      <c r="IE58">
        <f t="shared" ca="1" si="642"/>
        <v>1</v>
      </c>
      <c r="IF58">
        <f t="shared" ca="1" si="642"/>
        <v>1</v>
      </c>
      <c r="IG58">
        <f t="shared" ca="1" si="642"/>
        <v>1</v>
      </c>
      <c r="IH58">
        <f t="shared" ca="1" si="642"/>
        <v>1</v>
      </c>
      <c r="II58">
        <f t="shared" ca="1" si="642"/>
        <v>1</v>
      </c>
      <c r="IJ58">
        <f t="shared" ca="1" si="642"/>
        <v>1</v>
      </c>
      <c r="IK58">
        <f t="shared" ca="1" si="642"/>
        <v>1</v>
      </c>
      <c r="IL58">
        <f t="shared" ca="1" si="642"/>
        <v>1</v>
      </c>
      <c r="IM58">
        <f t="shared" ca="1" si="642"/>
        <v>1</v>
      </c>
      <c r="IN58">
        <f t="shared" ca="1" si="642"/>
        <v>1</v>
      </c>
      <c r="IO58">
        <f t="shared" ca="1" si="642"/>
        <v>1</v>
      </c>
      <c r="IP58">
        <f t="shared" ca="1" si="642"/>
        <v>1</v>
      </c>
      <c r="IQ58">
        <f t="shared" ca="1" si="642"/>
        <v>1</v>
      </c>
      <c r="IR58">
        <f t="shared" ca="1" si="642"/>
        <v>1</v>
      </c>
      <c r="IS58">
        <f t="shared" ca="1" si="642"/>
        <v>1</v>
      </c>
      <c r="IT58">
        <f t="shared" ca="1" si="642"/>
        <v>1</v>
      </c>
      <c r="IU58">
        <f t="shared" ca="1" si="642"/>
        <v>1</v>
      </c>
      <c r="IV58">
        <f t="shared" ca="1" si="642"/>
        <v>1</v>
      </c>
      <c r="IW58">
        <f t="shared" ca="1" si="642"/>
        <v>1</v>
      </c>
      <c r="IX58">
        <f t="shared" ca="1" si="642"/>
        <v>1</v>
      </c>
      <c r="IY58">
        <f t="shared" ref="IY58:LJ58" ca="1" si="643">$B58+IF(IY$7&lt;WEn_high_before_low_ns,1,IF(IY$7&lt;WEn_off_time_ns,0,1))</f>
        <v>1</v>
      </c>
      <c r="IZ58">
        <f t="shared" ca="1" si="643"/>
        <v>1</v>
      </c>
      <c r="JA58">
        <f t="shared" ca="1" si="643"/>
        <v>1</v>
      </c>
      <c r="JB58">
        <f t="shared" ca="1" si="643"/>
        <v>1</v>
      </c>
      <c r="JC58">
        <f t="shared" ca="1" si="643"/>
        <v>1</v>
      </c>
      <c r="JD58">
        <f t="shared" ca="1" si="643"/>
        <v>1</v>
      </c>
      <c r="JE58">
        <f t="shared" ca="1" si="643"/>
        <v>1</v>
      </c>
      <c r="JF58">
        <f t="shared" ca="1" si="643"/>
        <v>1</v>
      </c>
      <c r="JG58">
        <f t="shared" ca="1" si="643"/>
        <v>1</v>
      </c>
      <c r="JH58">
        <f t="shared" ca="1" si="643"/>
        <v>1</v>
      </c>
      <c r="JI58">
        <f t="shared" ca="1" si="643"/>
        <v>1</v>
      </c>
      <c r="JJ58">
        <f t="shared" ca="1" si="643"/>
        <v>1</v>
      </c>
      <c r="JK58">
        <f t="shared" ca="1" si="643"/>
        <v>1</v>
      </c>
      <c r="JL58">
        <f t="shared" ca="1" si="643"/>
        <v>1</v>
      </c>
      <c r="JM58">
        <f t="shared" ca="1" si="643"/>
        <v>1</v>
      </c>
      <c r="JN58">
        <f t="shared" ca="1" si="643"/>
        <v>1</v>
      </c>
      <c r="JO58">
        <f t="shared" ca="1" si="643"/>
        <v>1</v>
      </c>
      <c r="JP58">
        <f t="shared" ca="1" si="643"/>
        <v>1</v>
      </c>
      <c r="JQ58">
        <f t="shared" ca="1" si="643"/>
        <v>1</v>
      </c>
      <c r="JR58">
        <f t="shared" ca="1" si="643"/>
        <v>1</v>
      </c>
      <c r="JS58">
        <f t="shared" ca="1" si="643"/>
        <v>1</v>
      </c>
      <c r="JT58">
        <f t="shared" ca="1" si="643"/>
        <v>1</v>
      </c>
      <c r="JU58">
        <f t="shared" ca="1" si="643"/>
        <v>1</v>
      </c>
      <c r="JV58">
        <f t="shared" ca="1" si="643"/>
        <v>1</v>
      </c>
      <c r="JW58">
        <f t="shared" ca="1" si="643"/>
        <v>1</v>
      </c>
      <c r="JX58">
        <f t="shared" ca="1" si="643"/>
        <v>1</v>
      </c>
      <c r="JY58">
        <f t="shared" ca="1" si="643"/>
        <v>1</v>
      </c>
      <c r="JZ58">
        <f t="shared" ca="1" si="643"/>
        <v>1</v>
      </c>
      <c r="KA58">
        <f t="shared" ca="1" si="643"/>
        <v>1</v>
      </c>
      <c r="KB58">
        <f t="shared" ca="1" si="643"/>
        <v>1</v>
      </c>
      <c r="KC58">
        <f t="shared" ca="1" si="643"/>
        <v>1</v>
      </c>
      <c r="KD58">
        <f t="shared" ca="1" si="643"/>
        <v>1</v>
      </c>
      <c r="KE58">
        <f t="shared" ca="1" si="643"/>
        <v>1</v>
      </c>
      <c r="KF58">
        <f t="shared" ca="1" si="643"/>
        <v>1</v>
      </c>
      <c r="KG58">
        <f t="shared" ca="1" si="643"/>
        <v>1</v>
      </c>
      <c r="KH58">
        <f t="shared" ca="1" si="643"/>
        <v>1</v>
      </c>
      <c r="KI58">
        <f t="shared" ca="1" si="643"/>
        <v>1</v>
      </c>
      <c r="KJ58">
        <f t="shared" ca="1" si="643"/>
        <v>1</v>
      </c>
      <c r="KK58">
        <f t="shared" ca="1" si="643"/>
        <v>1</v>
      </c>
      <c r="KL58">
        <f t="shared" ca="1" si="643"/>
        <v>1</v>
      </c>
      <c r="KM58">
        <f t="shared" ca="1" si="643"/>
        <v>1</v>
      </c>
      <c r="KN58">
        <f t="shared" ca="1" si="643"/>
        <v>1</v>
      </c>
      <c r="KO58">
        <f t="shared" ca="1" si="643"/>
        <v>1</v>
      </c>
      <c r="KP58">
        <f t="shared" ca="1" si="643"/>
        <v>1</v>
      </c>
      <c r="KQ58">
        <f t="shared" ca="1" si="643"/>
        <v>1</v>
      </c>
      <c r="KR58">
        <f t="shared" ca="1" si="643"/>
        <v>1</v>
      </c>
      <c r="KS58">
        <f t="shared" ca="1" si="643"/>
        <v>1</v>
      </c>
      <c r="KT58">
        <f t="shared" ca="1" si="643"/>
        <v>1</v>
      </c>
      <c r="KU58">
        <f t="shared" ca="1" si="643"/>
        <v>1</v>
      </c>
      <c r="KV58">
        <f t="shared" ca="1" si="643"/>
        <v>1</v>
      </c>
      <c r="KW58">
        <f t="shared" ca="1" si="643"/>
        <v>1</v>
      </c>
      <c r="KX58">
        <f t="shared" ca="1" si="643"/>
        <v>1</v>
      </c>
      <c r="KY58">
        <f t="shared" ca="1" si="643"/>
        <v>1</v>
      </c>
      <c r="KZ58">
        <f t="shared" ca="1" si="643"/>
        <v>1</v>
      </c>
      <c r="LA58">
        <f t="shared" ca="1" si="643"/>
        <v>1</v>
      </c>
      <c r="LB58">
        <f t="shared" ca="1" si="643"/>
        <v>1</v>
      </c>
      <c r="LC58">
        <f t="shared" ca="1" si="643"/>
        <v>1</v>
      </c>
      <c r="LD58">
        <f t="shared" ca="1" si="643"/>
        <v>1</v>
      </c>
      <c r="LE58">
        <f t="shared" ca="1" si="643"/>
        <v>1</v>
      </c>
      <c r="LF58">
        <f t="shared" ca="1" si="643"/>
        <v>1</v>
      </c>
      <c r="LG58">
        <f t="shared" ca="1" si="643"/>
        <v>1</v>
      </c>
      <c r="LH58">
        <f t="shared" ca="1" si="643"/>
        <v>1</v>
      </c>
      <c r="LI58">
        <f t="shared" ca="1" si="643"/>
        <v>1</v>
      </c>
      <c r="LJ58">
        <f t="shared" ca="1" si="643"/>
        <v>1</v>
      </c>
      <c r="LK58">
        <f t="shared" ref="LK58:NV58" ca="1" si="644">$B58+IF(LK$7&lt;WEn_high_before_low_ns,1,IF(LK$7&lt;WEn_off_time_ns,0,1))</f>
        <v>1</v>
      </c>
      <c r="LL58">
        <f t="shared" ca="1" si="644"/>
        <v>1</v>
      </c>
      <c r="LM58">
        <f t="shared" ca="1" si="644"/>
        <v>1</v>
      </c>
      <c r="LN58">
        <f t="shared" ca="1" si="644"/>
        <v>1</v>
      </c>
      <c r="LO58">
        <f t="shared" ca="1" si="644"/>
        <v>1</v>
      </c>
      <c r="LP58">
        <f t="shared" ca="1" si="644"/>
        <v>1</v>
      </c>
      <c r="LQ58">
        <f t="shared" ca="1" si="644"/>
        <v>1</v>
      </c>
      <c r="LR58">
        <f t="shared" ca="1" si="644"/>
        <v>1</v>
      </c>
      <c r="LS58">
        <f t="shared" ca="1" si="644"/>
        <v>1</v>
      </c>
      <c r="LT58">
        <f t="shared" ca="1" si="644"/>
        <v>1</v>
      </c>
      <c r="LU58">
        <f t="shared" ca="1" si="644"/>
        <v>1</v>
      </c>
      <c r="LV58">
        <f t="shared" ca="1" si="644"/>
        <v>1</v>
      </c>
      <c r="LW58">
        <f t="shared" ca="1" si="644"/>
        <v>1</v>
      </c>
      <c r="LX58">
        <f t="shared" ca="1" si="644"/>
        <v>1</v>
      </c>
      <c r="LY58">
        <f t="shared" ca="1" si="644"/>
        <v>1</v>
      </c>
      <c r="LZ58">
        <f t="shared" ca="1" si="644"/>
        <v>1</v>
      </c>
      <c r="MA58">
        <f t="shared" ca="1" si="644"/>
        <v>1</v>
      </c>
      <c r="MB58">
        <f t="shared" ca="1" si="644"/>
        <v>1</v>
      </c>
      <c r="MC58">
        <f t="shared" ca="1" si="644"/>
        <v>1</v>
      </c>
      <c r="MD58">
        <f t="shared" ca="1" si="644"/>
        <v>1</v>
      </c>
      <c r="ME58">
        <f t="shared" ca="1" si="644"/>
        <v>1</v>
      </c>
      <c r="MF58">
        <f t="shared" ca="1" si="644"/>
        <v>1</v>
      </c>
      <c r="MG58">
        <f t="shared" ca="1" si="644"/>
        <v>1</v>
      </c>
      <c r="MH58">
        <f t="shared" ca="1" si="644"/>
        <v>1</v>
      </c>
      <c r="MI58">
        <f t="shared" ca="1" si="644"/>
        <v>1</v>
      </c>
      <c r="MJ58">
        <f t="shared" ca="1" si="644"/>
        <v>1</v>
      </c>
      <c r="MK58">
        <f t="shared" ca="1" si="644"/>
        <v>1</v>
      </c>
      <c r="ML58">
        <f t="shared" ca="1" si="644"/>
        <v>1</v>
      </c>
      <c r="MM58">
        <f t="shared" ca="1" si="644"/>
        <v>1</v>
      </c>
      <c r="MN58">
        <f t="shared" ca="1" si="644"/>
        <v>1</v>
      </c>
      <c r="MO58">
        <f t="shared" ca="1" si="644"/>
        <v>1</v>
      </c>
      <c r="MP58">
        <f t="shared" ca="1" si="644"/>
        <v>1</v>
      </c>
      <c r="MQ58">
        <f t="shared" ca="1" si="644"/>
        <v>1</v>
      </c>
      <c r="MR58">
        <f t="shared" ca="1" si="644"/>
        <v>1</v>
      </c>
      <c r="MS58">
        <f t="shared" ca="1" si="644"/>
        <v>1</v>
      </c>
      <c r="MT58">
        <f t="shared" ca="1" si="644"/>
        <v>1</v>
      </c>
      <c r="MU58">
        <f t="shared" ca="1" si="644"/>
        <v>1</v>
      </c>
      <c r="MV58">
        <f t="shared" ca="1" si="644"/>
        <v>1</v>
      </c>
      <c r="MW58">
        <f t="shared" ca="1" si="644"/>
        <v>1</v>
      </c>
      <c r="MX58">
        <f t="shared" ca="1" si="644"/>
        <v>1</v>
      </c>
      <c r="MY58">
        <f t="shared" ca="1" si="644"/>
        <v>1</v>
      </c>
      <c r="MZ58">
        <f t="shared" ca="1" si="644"/>
        <v>1</v>
      </c>
      <c r="NA58">
        <f t="shared" ca="1" si="644"/>
        <v>1</v>
      </c>
      <c r="NB58">
        <f t="shared" ca="1" si="644"/>
        <v>1</v>
      </c>
      <c r="NC58">
        <f t="shared" ca="1" si="644"/>
        <v>1</v>
      </c>
      <c r="ND58">
        <f t="shared" ca="1" si="644"/>
        <v>1</v>
      </c>
      <c r="NE58">
        <f t="shared" ca="1" si="644"/>
        <v>1</v>
      </c>
      <c r="NF58">
        <f t="shared" ca="1" si="644"/>
        <v>1</v>
      </c>
      <c r="NG58">
        <f t="shared" ca="1" si="644"/>
        <v>1</v>
      </c>
      <c r="NH58">
        <f t="shared" ca="1" si="644"/>
        <v>1</v>
      </c>
      <c r="NI58">
        <f t="shared" ca="1" si="644"/>
        <v>1</v>
      </c>
      <c r="NJ58">
        <f t="shared" ca="1" si="644"/>
        <v>1</v>
      </c>
      <c r="NK58">
        <f t="shared" ca="1" si="644"/>
        <v>1</v>
      </c>
      <c r="NL58">
        <f t="shared" ca="1" si="644"/>
        <v>1</v>
      </c>
      <c r="NM58">
        <f t="shared" ca="1" si="644"/>
        <v>1</v>
      </c>
      <c r="NN58">
        <f t="shared" ca="1" si="644"/>
        <v>1</v>
      </c>
      <c r="NO58">
        <f t="shared" ca="1" si="644"/>
        <v>1</v>
      </c>
      <c r="NP58">
        <f t="shared" ca="1" si="644"/>
        <v>1</v>
      </c>
      <c r="NQ58">
        <f t="shared" ca="1" si="644"/>
        <v>1</v>
      </c>
      <c r="NR58">
        <f t="shared" ca="1" si="644"/>
        <v>1</v>
      </c>
      <c r="NS58">
        <f t="shared" ca="1" si="644"/>
        <v>1</v>
      </c>
      <c r="NT58">
        <f t="shared" ca="1" si="644"/>
        <v>1</v>
      </c>
      <c r="NU58">
        <f t="shared" ca="1" si="644"/>
        <v>1</v>
      </c>
      <c r="NV58">
        <f t="shared" ca="1" si="644"/>
        <v>1</v>
      </c>
      <c r="NW58">
        <f t="shared" ref="NW58:QH58" ca="1" si="645">$B58+IF(NW$7&lt;WEn_high_before_low_ns,1,IF(NW$7&lt;WEn_off_time_ns,0,1))</f>
        <v>1</v>
      </c>
      <c r="NX58">
        <f t="shared" ca="1" si="645"/>
        <v>1</v>
      </c>
      <c r="NY58">
        <f t="shared" ca="1" si="645"/>
        <v>1</v>
      </c>
      <c r="NZ58">
        <f t="shared" ca="1" si="645"/>
        <v>1</v>
      </c>
      <c r="OA58">
        <f t="shared" ca="1" si="645"/>
        <v>1</v>
      </c>
      <c r="OB58">
        <f t="shared" ca="1" si="645"/>
        <v>1</v>
      </c>
      <c r="OC58">
        <f t="shared" ca="1" si="645"/>
        <v>1</v>
      </c>
      <c r="OD58">
        <f t="shared" ca="1" si="645"/>
        <v>1</v>
      </c>
      <c r="OE58">
        <f t="shared" ca="1" si="645"/>
        <v>1</v>
      </c>
      <c r="OF58">
        <f t="shared" ca="1" si="645"/>
        <v>1</v>
      </c>
      <c r="OG58">
        <f t="shared" ca="1" si="645"/>
        <v>1</v>
      </c>
      <c r="OH58">
        <f t="shared" ca="1" si="645"/>
        <v>1</v>
      </c>
      <c r="OI58">
        <f t="shared" ca="1" si="645"/>
        <v>1</v>
      </c>
      <c r="OJ58">
        <f t="shared" ca="1" si="645"/>
        <v>1</v>
      </c>
      <c r="OK58">
        <f t="shared" ca="1" si="645"/>
        <v>1</v>
      </c>
      <c r="OL58">
        <f t="shared" ca="1" si="645"/>
        <v>1</v>
      </c>
      <c r="OM58">
        <f t="shared" ca="1" si="645"/>
        <v>1</v>
      </c>
      <c r="ON58">
        <f t="shared" ca="1" si="645"/>
        <v>1</v>
      </c>
      <c r="OO58">
        <f t="shared" ca="1" si="645"/>
        <v>1</v>
      </c>
      <c r="OP58">
        <f t="shared" ca="1" si="645"/>
        <v>1</v>
      </c>
      <c r="OQ58">
        <f t="shared" ca="1" si="645"/>
        <v>1</v>
      </c>
      <c r="OR58">
        <f t="shared" ca="1" si="645"/>
        <v>1</v>
      </c>
      <c r="OS58">
        <f t="shared" ca="1" si="645"/>
        <v>1</v>
      </c>
      <c r="OT58">
        <f t="shared" ca="1" si="645"/>
        <v>1</v>
      </c>
      <c r="OU58">
        <f t="shared" ca="1" si="645"/>
        <v>1</v>
      </c>
      <c r="OV58">
        <f t="shared" ca="1" si="645"/>
        <v>1</v>
      </c>
      <c r="OW58">
        <f t="shared" ca="1" si="645"/>
        <v>1</v>
      </c>
      <c r="OX58">
        <f t="shared" ca="1" si="645"/>
        <v>1</v>
      </c>
      <c r="OY58">
        <f t="shared" ca="1" si="645"/>
        <v>1</v>
      </c>
      <c r="OZ58">
        <f t="shared" ca="1" si="645"/>
        <v>1</v>
      </c>
      <c r="PA58">
        <f t="shared" ca="1" si="645"/>
        <v>1</v>
      </c>
      <c r="PB58">
        <f t="shared" ca="1" si="645"/>
        <v>1</v>
      </c>
      <c r="PC58">
        <f t="shared" ca="1" si="645"/>
        <v>1</v>
      </c>
      <c r="PD58">
        <f t="shared" ca="1" si="645"/>
        <v>1</v>
      </c>
      <c r="PE58">
        <f t="shared" ca="1" si="645"/>
        <v>1</v>
      </c>
      <c r="PF58">
        <f t="shared" ca="1" si="645"/>
        <v>1</v>
      </c>
      <c r="PG58">
        <f t="shared" ca="1" si="645"/>
        <v>1</v>
      </c>
      <c r="PH58">
        <f t="shared" ca="1" si="645"/>
        <v>1</v>
      </c>
      <c r="PI58">
        <f t="shared" ca="1" si="645"/>
        <v>1</v>
      </c>
      <c r="PJ58">
        <f t="shared" ca="1" si="645"/>
        <v>1</v>
      </c>
      <c r="PK58">
        <f t="shared" ca="1" si="645"/>
        <v>1</v>
      </c>
      <c r="PL58">
        <f t="shared" ca="1" si="645"/>
        <v>1</v>
      </c>
      <c r="PM58">
        <f t="shared" ca="1" si="645"/>
        <v>1</v>
      </c>
      <c r="PN58">
        <f t="shared" ca="1" si="645"/>
        <v>1</v>
      </c>
      <c r="PO58">
        <f t="shared" ca="1" si="645"/>
        <v>1</v>
      </c>
      <c r="PP58">
        <f t="shared" ca="1" si="645"/>
        <v>1</v>
      </c>
      <c r="PQ58">
        <f t="shared" ca="1" si="645"/>
        <v>1</v>
      </c>
      <c r="PR58">
        <f t="shared" ca="1" si="645"/>
        <v>1</v>
      </c>
      <c r="PS58">
        <f t="shared" ca="1" si="645"/>
        <v>1</v>
      </c>
      <c r="PT58">
        <f t="shared" ca="1" si="645"/>
        <v>1</v>
      </c>
      <c r="PU58">
        <f t="shared" ca="1" si="645"/>
        <v>1</v>
      </c>
      <c r="PV58">
        <f t="shared" ca="1" si="645"/>
        <v>1</v>
      </c>
      <c r="PW58">
        <f t="shared" ca="1" si="645"/>
        <v>1</v>
      </c>
      <c r="PX58">
        <f t="shared" ca="1" si="645"/>
        <v>1</v>
      </c>
      <c r="PY58">
        <f t="shared" ca="1" si="645"/>
        <v>1</v>
      </c>
      <c r="PZ58">
        <f t="shared" ca="1" si="645"/>
        <v>1</v>
      </c>
      <c r="QA58">
        <f t="shared" ca="1" si="645"/>
        <v>1</v>
      </c>
      <c r="QB58">
        <f t="shared" ca="1" si="645"/>
        <v>1</v>
      </c>
      <c r="QC58">
        <f t="shared" ca="1" si="645"/>
        <v>1</v>
      </c>
      <c r="QD58">
        <f t="shared" ca="1" si="645"/>
        <v>1</v>
      </c>
      <c r="QE58">
        <f t="shared" ca="1" si="645"/>
        <v>1</v>
      </c>
      <c r="QF58">
        <f t="shared" ca="1" si="645"/>
        <v>1</v>
      </c>
      <c r="QG58">
        <f t="shared" ca="1" si="645"/>
        <v>1</v>
      </c>
      <c r="QH58">
        <f t="shared" ca="1" si="645"/>
        <v>1</v>
      </c>
      <c r="QI58">
        <f t="shared" ref="QI58:ST58" ca="1" si="646">$B58+IF(QI$7&lt;WEn_high_before_low_ns,1,IF(QI$7&lt;WEn_off_time_ns,0,1))</f>
        <v>1</v>
      </c>
      <c r="QJ58">
        <f t="shared" ca="1" si="646"/>
        <v>1</v>
      </c>
      <c r="QK58">
        <f t="shared" ca="1" si="646"/>
        <v>1</v>
      </c>
      <c r="QL58">
        <f t="shared" ca="1" si="646"/>
        <v>1</v>
      </c>
      <c r="QM58">
        <f t="shared" ca="1" si="646"/>
        <v>1</v>
      </c>
      <c r="QN58">
        <f t="shared" ca="1" si="646"/>
        <v>1</v>
      </c>
      <c r="QO58">
        <f t="shared" ca="1" si="646"/>
        <v>1</v>
      </c>
      <c r="QP58">
        <f t="shared" ca="1" si="646"/>
        <v>1</v>
      </c>
      <c r="QQ58">
        <f t="shared" ca="1" si="646"/>
        <v>1</v>
      </c>
      <c r="QR58">
        <f t="shared" ca="1" si="646"/>
        <v>1</v>
      </c>
      <c r="QS58">
        <f t="shared" ca="1" si="646"/>
        <v>1</v>
      </c>
      <c r="QT58">
        <f t="shared" ca="1" si="646"/>
        <v>1</v>
      </c>
      <c r="QU58">
        <f t="shared" ca="1" si="646"/>
        <v>1</v>
      </c>
      <c r="QV58">
        <f t="shared" ca="1" si="646"/>
        <v>1</v>
      </c>
      <c r="QW58">
        <f t="shared" ca="1" si="646"/>
        <v>1</v>
      </c>
      <c r="QX58">
        <f t="shared" ca="1" si="646"/>
        <v>1</v>
      </c>
      <c r="QY58">
        <f t="shared" ca="1" si="646"/>
        <v>1</v>
      </c>
      <c r="QZ58">
        <f t="shared" ca="1" si="646"/>
        <v>1</v>
      </c>
      <c r="RA58">
        <f t="shared" ca="1" si="646"/>
        <v>1</v>
      </c>
      <c r="RB58">
        <f t="shared" ca="1" si="646"/>
        <v>1</v>
      </c>
      <c r="RC58">
        <f t="shared" ca="1" si="646"/>
        <v>1</v>
      </c>
      <c r="RD58">
        <f t="shared" ca="1" si="646"/>
        <v>1</v>
      </c>
      <c r="RE58">
        <f t="shared" ca="1" si="646"/>
        <v>1</v>
      </c>
      <c r="RF58">
        <f t="shared" ca="1" si="646"/>
        <v>1</v>
      </c>
      <c r="RG58">
        <f t="shared" ca="1" si="646"/>
        <v>1</v>
      </c>
      <c r="RH58">
        <f t="shared" ca="1" si="646"/>
        <v>1</v>
      </c>
      <c r="RI58">
        <f t="shared" ca="1" si="646"/>
        <v>1</v>
      </c>
      <c r="RJ58">
        <f t="shared" ca="1" si="646"/>
        <v>1</v>
      </c>
      <c r="RK58">
        <f t="shared" ca="1" si="646"/>
        <v>1</v>
      </c>
      <c r="RL58">
        <f t="shared" ca="1" si="646"/>
        <v>1</v>
      </c>
      <c r="RM58">
        <f t="shared" ca="1" si="646"/>
        <v>1</v>
      </c>
      <c r="RN58">
        <f t="shared" ca="1" si="646"/>
        <v>1</v>
      </c>
      <c r="RO58">
        <f t="shared" ca="1" si="646"/>
        <v>1</v>
      </c>
      <c r="RP58">
        <f t="shared" ca="1" si="646"/>
        <v>1</v>
      </c>
      <c r="RQ58">
        <f t="shared" ca="1" si="646"/>
        <v>1</v>
      </c>
      <c r="RR58">
        <f t="shared" ca="1" si="646"/>
        <v>1</v>
      </c>
      <c r="RS58">
        <f t="shared" ca="1" si="646"/>
        <v>1</v>
      </c>
      <c r="RT58">
        <f t="shared" ca="1" si="646"/>
        <v>1</v>
      </c>
      <c r="RU58">
        <f t="shared" ca="1" si="646"/>
        <v>1</v>
      </c>
      <c r="RV58">
        <f t="shared" ca="1" si="646"/>
        <v>1</v>
      </c>
      <c r="RW58">
        <f t="shared" ca="1" si="646"/>
        <v>1</v>
      </c>
      <c r="RX58">
        <f t="shared" ca="1" si="646"/>
        <v>1</v>
      </c>
      <c r="RY58">
        <f t="shared" ca="1" si="646"/>
        <v>1</v>
      </c>
      <c r="RZ58">
        <f t="shared" ca="1" si="646"/>
        <v>1</v>
      </c>
      <c r="SA58">
        <f t="shared" ca="1" si="646"/>
        <v>1</v>
      </c>
      <c r="SB58">
        <f t="shared" ca="1" si="646"/>
        <v>1</v>
      </c>
      <c r="SC58">
        <f t="shared" ca="1" si="646"/>
        <v>1</v>
      </c>
      <c r="SD58">
        <f t="shared" ca="1" si="646"/>
        <v>1</v>
      </c>
      <c r="SE58">
        <f t="shared" ca="1" si="646"/>
        <v>1</v>
      </c>
      <c r="SF58">
        <f t="shared" ca="1" si="646"/>
        <v>1</v>
      </c>
      <c r="SG58">
        <f t="shared" ca="1" si="646"/>
        <v>1</v>
      </c>
      <c r="SH58">
        <f t="shared" ca="1" si="646"/>
        <v>1</v>
      </c>
      <c r="SI58">
        <f t="shared" ca="1" si="646"/>
        <v>1</v>
      </c>
      <c r="SJ58">
        <f t="shared" ca="1" si="646"/>
        <v>1</v>
      </c>
      <c r="SK58">
        <f t="shared" ca="1" si="646"/>
        <v>1</v>
      </c>
      <c r="SL58">
        <f t="shared" ca="1" si="646"/>
        <v>1</v>
      </c>
      <c r="SM58">
        <f t="shared" ca="1" si="646"/>
        <v>1</v>
      </c>
      <c r="SN58">
        <f t="shared" ca="1" si="646"/>
        <v>1</v>
      </c>
      <c r="SO58">
        <f t="shared" ca="1" si="646"/>
        <v>1</v>
      </c>
      <c r="SP58">
        <f t="shared" ca="1" si="646"/>
        <v>1</v>
      </c>
      <c r="SQ58">
        <f t="shared" ca="1" si="646"/>
        <v>1</v>
      </c>
      <c r="SR58">
        <f t="shared" ca="1" si="646"/>
        <v>1</v>
      </c>
      <c r="SS58">
        <f t="shared" ca="1" si="646"/>
        <v>1</v>
      </c>
      <c r="ST58">
        <f t="shared" ca="1" si="646"/>
        <v>1</v>
      </c>
      <c r="SU58">
        <f t="shared" ref="SU58:VF58" ca="1" si="647">$B58+IF(SU$7&lt;WEn_high_before_low_ns,1,IF(SU$7&lt;WEn_off_time_ns,0,1))</f>
        <v>1</v>
      </c>
      <c r="SV58">
        <f t="shared" ca="1" si="647"/>
        <v>1</v>
      </c>
      <c r="SW58">
        <f t="shared" ca="1" si="647"/>
        <v>1</v>
      </c>
      <c r="SX58">
        <f t="shared" ca="1" si="647"/>
        <v>1</v>
      </c>
      <c r="SY58">
        <f t="shared" ca="1" si="647"/>
        <v>1</v>
      </c>
      <c r="SZ58">
        <f t="shared" ca="1" si="647"/>
        <v>1</v>
      </c>
      <c r="TA58">
        <f t="shared" ca="1" si="647"/>
        <v>1</v>
      </c>
      <c r="TB58">
        <f t="shared" ca="1" si="647"/>
        <v>1</v>
      </c>
      <c r="TC58">
        <f t="shared" ca="1" si="647"/>
        <v>1</v>
      </c>
      <c r="TD58">
        <f t="shared" ca="1" si="647"/>
        <v>1</v>
      </c>
      <c r="TE58">
        <f t="shared" ca="1" si="647"/>
        <v>1</v>
      </c>
      <c r="TF58">
        <f t="shared" ca="1" si="647"/>
        <v>1</v>
      </c>
      <c r="TG58">
        <f t="shared" ca="1" si="647"/>
        <v>1</v>
      </c>
      <c r="TH58">
        <f t="shared" ca="1" si="647"/>
        <v>1</v>
      </c>
      <c r="TI58">
        <f t="shared" ca="1" si="647"/>
        <v>1</v>
      </c>
      <c r="TJ58">
        <f t="shared" ca="1" si="647"/>
        <v>1</v>
      </c>
      <c r="TK58">
        <f t="shared" ca="1" si="647"/>
        <v>1</v>
      </c>
      <c r="TL58">
        <f t="shared" ca="1" si="647"/>
        <v>1</v>
      </c>
      <c r="TM58">
        <f t="shared" ca="1" si="647"/>
        <v>1</v>
      </c>
      <c r="TN58">
        <f t="shared" ca="1" si="647"/>
        <v>1</v>
      </c>
      <c r="TO58">
        <f t="shared" ca="1" si="647"/>
        <v>1</v>
      </c>
      <c r="TP58">
        <f t="shared" ca="1" si="647"/>
        <v>1</v>
      </c>
      <c r="TQ58">
        <f t="shared" ca="1" si="647"/>
        <v>1</v>
      </c>
      <c r="TR58">
        <f t="shared" ca="1" si="647"/>
        <v>1</v>
      </c>
      <c r="TS58">
        <f t="shared" ca="1" si="647"/>
        <v>1</v>
      </c>
      <c r="TT58">
        <f t="shared" ca="1" si="647"/>
        <v>1</v>
      </c>
      <c r="TU58">
        <f t="shared" ca="1" si="647"/>
        <v>1</v>
      </c>
      <c r="TV58">
        <f t="shared" ca="1" si="647"/>
        <v>1</v>
      </c>
      <c r="TW58">
        <f t="shared" ca="1" si="647"/>
        <v>1</v>
      </c>
      <c r="TX58">
        <f t="shared" ca="1" si="647"/>
        <v>1</v>
      </c>
      <c r="TY58">
        <f t="shared" ca="1" si="647"/>
        <v>1</v>
      </c>
      <c r="TZ58">
        <f t="shared" ca="1" si="647"/>
        <v>1</v>
      </c>
      <c r="UA58">
        <f t="shared" ca="1" si="647"/>
        <v>1</v>
      </c>
      <c r="UB58">
        <f t="shared" ca="1" si="647"/>
        <v>1</v>
      </c>
      <c r="UC58">
        <f t="shared" ca="1" si="647"/>
        <v>1</v>
      </c>
      <c r="UD58">
        <f t="shared" ca="1" si="647"/>
        <v>1</v>
      </c>
      <c r="UE58">
        <f t="shared" ca="1" si="647"/>
        <v>1</v>
      </c>
      <c r="UF58">
        <f t="shared" ca="1" si="647"/>
        <v>1</v>
      </c>
      <c r="UG58">
        <f t="shared" ca="1" si="647"/>
        <v>1</v>
      </c>
      <c r="UH58">
        <f t="shared" ca="1" si="647"/>
        <v>1</v>
      </c>
      <c r="UI58">
        <f t="shared" ca="1" si="647"/>
        <v>1</v>
      </c>
      <c r="UJ58">
        <f t="shared" ca="1" si="647"/>
        <v>1</v>
      </c>
      <c r="UK58">
        <f t="shared" ca="1" si="647"/>
        <v>1</v>
      </c>
      <c r="UL58">
        <f t="shared" ca="1" si="647"/>
        <v>1</v>
      </c>
      <c r="UM58">
        <f t="shared" ca="1" si="647"/>
        <v>1</v>
      </c>
      <c r="UN58">
        <f t="shared" ca="1" si="647"/>
        <v>1</v>
      </c>
      <c r="UO58">
        <f t="shared" ca="1" si="647"/>
        <v>1</v>
      </c>
      <c r="UP58">
        <f t="shared" ca="1" si="647"/>
        <v>1</v>
      </c>
      <c r="UQ58">
        <f t="shared" ca="1" si="647"/>
        <v>1</v>
      </c>
      <c r="UR58">
        <f t="shared" ca="1" si="647"/>
        <v>1</v>
      </c>
      <c r="US58">
        <f t="shared" ca="1" si="647"/>
        <v>1</v>
      </c>
      <c r="UT58">
        <f t="shared" ca="1" si="647"/>
        <v>1</v>
      </c>
      <c r="UU58">
        <f t="shared" ca="1" si="647"/>
        <v>1</v>
      </c>
      <c r="UV58">
        <f t="shared" ca="1" si="647"/>
        <v>1</v>
      </c>
      <c r="UW58">
        <f t="shared" ca="1" si="647"/>
        <v>1</v>
      </c>
      <c r="UX58">
        <f t="shared" ca="1" si="647"/>
        <v>1</v>
      </c>
      <c r="UY58">
        <f t="shared" ca="1" si="647"/>
        <v>1</v>
      </c>
      <c r="UZ58">
        <f t="shared" ca="1" si="647"/>
        <v>1</v>
      </c>
      <c r="VA58">
        <f t="shared" ca="1" si="647"/>
        <v>1</v>
      </c>
      <c r="VB58">
        <f t="shared" ca="1" si="647"/>
        <v>1</v>
      </c>
      <c r="VC58">
        <f t="shared" ca="1" si="647"/>
        <v>1</v>
      </c>
      <c r="VD58">
        <f t="shared" ca="1" si="647"/>
        <v>1</v>
      </c>
      <c r="VE58">
        <f t="shared" ca="1" si="647"/>
        <v>1</v>
      </c>
      <c r="VF58">
        <f t="shared" ca="1" si="647"/>
        <v>1</v>
      </c>
      <c r="VG58">
        <f t="shared" ref="VG58:XR58" ca="1" si="648">$B58+IF(VG$7&lt;WEn_high_before_low_ns,1,IF(VG$7&lt;WEn_off_time_ns,0,1))</f>
        <v>1</v>
      </c>
      <c r="VH58">
        <f t="shared" ca="1" si="648"/>
        <v>1</v>
      </c>
      <c r="VI58">
        <f t="shared" ca="1" si="648"/>
        <v>1</v>
      </c>
      <c r="VJ58">
        <f t="shared" ca="1" si="648"/>
        <v>1</v>
      </c>
      <c r="VK58">
        <f t="shared" ca="1" si="648"/>
        <v>1</v>
      </c>
      <c r="VL58">
        <f t="shared" ca="1" si="648"/>
        <v>1</v>
      </c>
      <c r="VM58">
        <f t="shared" ca="1" si="648"/>
        <v>1</v>
      </c>
      <c r="VN58">
        <f t="shared" ca="1" si="648"/>
        <v>1</v>
      </c>
      <c r="VO58">
        <f t="shared" ca="1" si="648"/>
        <v>1</v>
      </c>
      <c r="VP58">
        <f t="shared" ca="1" si="648"/>
        <v>1</v>
      </c>
      <c r="VQ58">
        <f t="shared" ca="1" si="648"/>
        <v>1</v>
      </c>
      <c r="VR58">
        <f t="shared" ca="1" si="648"/>
        <v>1</v>
      </c>
      <c r="VS58">
        <f t="shared" ca="1" si="648"/>
        <v>1</v>
      </c>
      <c r="VT58">
        <f t="shared" ca="1" si="648"/>
        <v>1</v>
      </c>
      <c r="VU58">
        <f t="shared" ca="1" si="648"/>
        <v>1</v>
      </c>
      <c r="VV58">
        <f t="shared" ca="1" si="648"/>
        <v>1</v>
      </c>
      <c r="VW58">
        <f t="shared" ca="1" si="648"/>
        <v>1</v>
      </c>
      <c r="VX58">
        <f t="shared" ca="1" si="648"/>
        <v>1</v>
      </c>
      <c r="VY58">
        <f t="shared" ca="1" si="648"/>
        <v>1</v>
      </c>
      <c r="VZ58">
        <f t="shared" ca="1" si="648"/>
        <v>1</v>
      </c>
      <c r="WA58">
        <f t="shared" ca="1" si="648"/>
        <v>1</v>
      </c>
      <c r="WB58">
        <f t="shared" ca="1" si="648"/>
        <v>1</v>
      </c>
      <c r="WC58">
        <f t="shared" ca="1" si="648"/>
        <v>1</v>
      </c>
      <c r="WD58">
        <f t="shared" ca="1" si="648"/>
        <v>1</v>
      </c>
      <c r="WE58">
        <f t="shared" ca="1" si="648"/>
        <v>1</v>
      </c>
      <c r="WF58">
        <f t="shared" ca="1" si="648"/>
        <v>1</v>
      </c>
      <c r="WG58">
        <f t="shared" ca="1" si="648"/>
        <v>1</v>
      </c>
      <c r="WH58">
        <f t="shared" ca="1" si="648"/>
        <v>1</v>
      </c>
      <c r="WI58">
        <f t="shared" ca="1" si="648"/>
        <v>1</v>
      </c>
      <c r="WJ58">
        <f t="shared" ca="1" si="648"/>
        <v>1</v>
      </c>
      <c r="WK58">
        <f t="shared" ca="1" si="648"/>
        <v>1</v>
      </c>
      <c r="WL58">
        <f t="shared" ca="1" si="648"/>
        <v>1</v>
      </c>
      <c r="WM58">
        <f t="shared" ca="1" si="648"/>
        <v>1</v>
      </c>
      <c r="WN58">
        <f t="shared" ca="1" si="648"/>
        <v>1</v>
      </c>
      <c r="WO58">
        <f t="shared" ca="1" si="648"/>
        <v>1</v>
      </c>
      <c r="WP58">
        <f t="shared" ca="1" si="648"/>
        <v>1</v>
      </c>
      <c r="WQ58">
        <f t="shared" ca="1" si="648"/>
        <v>1</v>
      </c>
      <c r="WR58">
        <f t="shared" ca="1" si="648"/>
        <v>1</v>
      </c>
      <c r="WS58">
        <f t="shared" ca="1" si="648"/>
        <v>1</v>
      </c>
      <c r="WT58">
        <f t="shared" ca="1" si="648"/>
        <v>1</v>
      </c>
      <c r="WU58">
        <f t="shared" ca="1" si="648"/>
        <v>1</v>
      </c>
      <c r="WV58">
        <f t="shared" ca="1" si="648"/>
        <v>1</v>
      </c>
      <c r="WW58">
        <f t="shared" ca="1" si="648"/>
        <v>1</v>
      </c>
      <c r="WX58">
        <f t="shared" ca="1" si="648"/>
        <v>1</v>
      </c>
      <c r="WY58">
        <f t="shared" ca="1" si="648"/>
        <v>1</v>
      </c>
      <c r="WZ58">
        <f t="shared" ca="1" si="648"/>
        <v>1</v>
      </c>
      <c r="XA58">
        <f t="shared" ca="1" si="648"/>
        <v>1</v>
      </c>
      <c r="XB58">
        <f t="shared" ca="1" si="648"/>
        <v>1</v>
      </c>
      <c r="XC58">
        <f t="shared" ca="1" si="648"/>
        <v>1</v>
      </c>
      <c r="XD58">
        <f t="shared" ca="1" si="648"/>
        <v>1</v>
      </c>
      <c r="XE58">
        <f t="shared" ca="1" si="648"/>
        <v>1</v>
      </c>
      <c r="XF58">
        <f t="shared" ca="1" si="648"/>
        <v>1</v>
      </c>
      <c r="XG58">
        <f t="shared" ca="1" si="648"/>
        <v>1</v>
      </c>
      <c r="XH58">
        <f t="shared" ca="1" si="648"/>
        <v>1</v>
      </c>
      <c r="XI58">
        <f t="shared" ca="1" si="648"/>
        <v>1</v>
      </c>
      <c r="XJ58">
        <f t="shared" ca="1" si="648"/>
        <v>1</v>
      </c>
      <c r="XK58">
        <f t="shared" ca="1" si="648"/>
        <v>1</v>
      </c>
      <c r="XL58">
        <f t="shared" ca="1" si="648"/>
        <v>1</v>
      </c>
      <c r="XM58">
        <f t="shared" ca="1" si="648"/>
        <v>1</v>
      </c>
      <c r="XN58">
        <f t="shared" ca="1" si="648"/>
        <v>1</v>
      </c>
      <c r="XO58">
        <f t="shared" ca="1" si="648"/>
        <v>1</v>
      </c>
      <c r="XP58">
        <f t="shared" ca="1" si="648"/>
        <v>1</v>
      </c>
      <c r="XQ58">
        <f t="shared" ca="1" si="648"/>
        <v>1</v>
      </c>
      <c r="XR58">
        <f t="shared" ca="1" si="648"/>
        <v>1</v>
      </c>
      <c r="XS58">
        <f t="shared" ref="XS58:AAD58" ca="1" si="649">$B58+IF(XS$7&lt;WEn_high_before_low_ns,1,IF(XS$7&lt;WEn_off_time_ns,0,1))</f>
        <v>1</v>
      </c>
      <c r="XT58">
        <f t="shared" ca="1" si="649"/>
        <v>1</v>
      </c>
      <c r="XU58">
        <f t="shared" ca="1" si="649"/>
        <v>1</v>
      </c>
      <c r="XV58">
        <f t="shared" ca="1" si="649"/>
        <v>1</v>
      </c>
      <c r="XW58">
        <f t="shared" ca="1" si="649"/>
        <v>1</v>
      </c>
      <c r="XX58">
        <f t="shared" ca="1" si="649"/>
        <v>1</v>
      </c>
      <c r="XY58">
        <f t="shared" ca="1" si="649"/>
        <v>1</v>
      </c>
      <c r="XZ58">
        <f t="shared" ca="1" si="649"/>
        <v>1</v>
      </c>
      <c r="YA58">
        <f t="shared" ca="1" si="649"/>
        <v>1</v>
      </c>
      <c r="YB58">
        <f t="shared" ca="1" si="649"/>
        <v>1</v>
      </c>
      <c r="YC58">
        <f t="shared" ca="1" si="649"/>
        <v>1</v>
      </c>
      <c r="YD58">
        <f t="shared" ca="1" si="649"/>
        <v>1</v>
      </c>
      <c r="YE58">
        <f t="shared" ca="1" si="649"/>
        <v>1</v>
      </c>
      <c r="YF58">
        <f t="shared" ca="1" si="649"/>
        <v>1</v>
      </c>
      <c r="YG58">
        <f t="shared" ca="1" si="649"/>
        <v>1</v>
      </c>
      <c r="YH58">
        <f t="shared" ca="1" si="649"/>
        <v>1</v>
      </c>
      <c r="YI58">
        <f t="shared" ca="1" si="649"/>
        <v>1</v>
      </c>
      <c r="YJ58">
        <f t="shared" ca="1" si="649"/>
        <v>1</v>
      </c>
      <c r="YK58">
        <f t="shared" ca="1" si="649"/>
        <v>1</v>
      </c>
      <c r="YL58">
        <f t="shared" ca="1" si="649"/>
        <v>1</v>
      </c>
      <c r="YM58">
        <f t="shared" ca="1" si="649"/>
        <v>1</v>
      </c>
      <c r="YN58">
        <f t="shared" ca="1" si="649"/>
        <v>1</v>
      </c>
      <c r="YO58">
        <f t="shared" ca="1" si="649"/>
        <v>1</v>
      </c>
      <c r="YP58">
        <f t="shared" ca="1" si="649"/>
        <v>1</v>
      </c>
      <c r="YQ58">
        <f t="shared" ca="1" si="649"/>
        <v>1</v>
      </c>
      <c r="YR58">
        <f t="shared" ca="1" si="649"/>
        <v>1</v>
      </c>
      <c r="YS58">
        <f t="shared" ca="1" si="649"/>
        <v>1</v>
      </c>
      <c r="YT58">
        <f t="shared" ca="1" si="649"/>
        <v>1</v>
      </c>
      <c r="YU58">
        <f t="shared" ca="1" si="649"/>
        <v>1</v>
      </c>
      <c r="YV58">
        <f t="shared" ca="1" si="649"/>
        <v>1</v>
      </c>
      <c r="YW58">
        <f t="shared" ca="1" si="649"/>
        <v>1</v>
      </c>
      <c r="YX58">
        <f t="shared" ca="1" si="649"/>
        <v>1</v>
      </c>
      <c r="YY58">
        <f t="shared" ca="1" si="649"/>
        <v>1</v>
      </c>
      <c r="YZ58">
        <f t="shared" ca="1" si="649"/>
        <v>1</v>
      </c>
      <c r="ZA58">
        <f t="shared" ca="1" si="649"/>
        <v>1</v>
      </c>
      <c r="ZB58">
        <f t="shared" ca="1" si="649"/>
        <v>1</v>
      </c>
      <c r="ZC58">
        <f t="shared" ca="1" si="649"/>
        <v>1</v>
      </c>
      <c r="ZD58">
        <f t="shared" ca="1" si="649"/>
        <v>1</v>
      </c>
      <c r="ZE58">
        <f t="shared" ca="1" si="649"/>
        <v>1</v>
      </c>
      <c r="ZF58">
        <f t="shared" ca="1" si="649"/>
        <v>1</v>
      </c>
      <c r="ZG58">
        <f t="shared" ca="1" si="649"/>
        <v>1</v>
      </c>
      <c r="ZH58">
        <f t="shared" ca="1" si="649"/>
        <v>1</v>
      </c>
      <c r="ZI58">
        <f t="shared" ca="1" si="649"/>
        <v>1</v>
      </c>
      <c r="ZJ58">
        <f t="shared" ca="1" si="649"/>
        <v>1</v>
      </c>
      <c r="ZK58">
        <f t="shared" ca="1" si="649"/>
        <v>1</v>
      </c>
      <c r="ZL58">
        <f t="shared" ca="1" si="649"/>
        <v>1</v>
      </c>
      <c r="ZM58">
        <f t="shared" ca="1" si="649"/>
        <v>1</v>
      </c>
      <c r="ZN58">
        <f t="shared" ca="1" si="649"/>
        <v>1</v>
      </c>
      <c r="ZO58">
        <f t="shared" ca="1" si="649"/>
        <v>1</v>
      </c>
      <c r="ZP58">
        <f t="shared" ca="1" si="649"/>
        <v>1</v>
      </c>
      <c r="ZQ58">
        <f t="shared" ca="1" si="649"/>
        <v>1</v>
      </c>
      <c r="ZR58">
        <f t="shared" ca="1" si="649"/>
        <v>1</v>
      </c>
      <c r="ZS58">
        <f t="shared" ca="1" si="649"/>
        <v>1</v>
      </c>
      <c r="ZT58">
        <f t="shared" ca="1" si="649"/>
        <v>1</v>
      </c>
      <c r="ZU58">
        <f t="shared" ca="1" si="649"/>
        <v>1</v>
      </c>
      <c r="ZV58">
        <f t="shared" ca="1" si="649"/>
        <v>1</v>
      </c>
      <c r="ZW58">
        <f t="shared" ca="1" si="649"/>
        <v>1</v>
      </c>
      <c r="ZX58">
        <f t="shared" ca="1" si="649"/>
        <v>1</v>
      </c>
      <c r="ZY58">
        <f t="shared" ca="1" si="649"/>
        <v>1</v>
      </c>
      <c r="ZZ58">
        <f t="shared" ca="1" si="649"/>
        <v>1</v>
      </c>
      <c r="AAA58">
        <f t="shared" ca="1" si="649"/>
        <v>1</v>
      </c>
      <c r="AAB58">
        <f t="shared" ca="1" si="649"/>
        <v>1</v>
      </c>
      <c r="AAC58">
        <f t="shared" ca="1" si="649"/>
        <v>1</v>
      </c>
      <c r="AAD58">
        <f t="shared" ca="1" si="649"/>
        <v>1</v>
      </c>
      <c r="AAE58">
        <f t="shared" ref="AAE58:ACP58" ca="1" si="650">$B58+IF(AAE$7&lt;WEn_high_before_low_ns,1,IF(AAE$7&lt;WEn_off_time_ns,0,1))</f>
        <v>1</v>
      </c>
      <c r="AAF58">
        <f t="shared" ca="1" si="650"/>
        <v>1</v>
      </c>
      <c r="AAG58">
        <f t="shared" ca="1" si="650"/>
        <v>1</v>
      </c>
      <c r="AAH58">
        <f t="shared" ca="1" si="650"/>
        <v>1</v>
      </c>
      <c r="AAI58">
        <f t="shared" ca="1" si="650"/>
        <v>1</v>
      </c>
      <c r="AAJ58">
        <f t="shared" ca="1" si="650"/>
        <v>1</v>
      </c>
      <c r="AAK58">
        <f t="shared" ca="1" si="650"/>
        <v>1</v>
      </c>
      <c r="AAL58">
        <f t="shared" ca="1" si="650"/>
        <v>1</v>
      </c>
      <c r="AAM58">
        <f t="shared" ca="1" si="650"/>
        <v>1</v>
      </c>
      <c r="AAN58">
        <f t="shared" ca="1" si="650"/>
        <v>1</v>
      </c>
      <c r="AAO58">
        <f t="shared" ca="1" si="650"/>
        <v>1</v>
      </c>
      <c r="AAP58">
        <f t="shared" ca="1" si="650"/>
        <v>1</v>
      </c>
      <c r="AAQ58">
        <f t="shared" ca="1" si="650"/>
        <v>1</v>
      </c>
      <c r="AAR58">
        <f t="shared" ca="1" si="650"/>
        <v>1</v>
      </c>
      <c r="AAS58">
        <f t="shared" ca="1" si="650"/>
        <v>1</v>
      </c>
      <c r="AAT58">
        <f t="shared" ca="1" si="650"/>
        <v>1</v>
      </c>
      <c r="AAU58">
        <f t="shared" ca="1" si="650"/>
        <v>1</v>
      </c>
      <c r="AAV58">
        <f t="shared" ca="1" si="650"/>
        <v>1</v>
      </c>
      <c r="AAW58">
        <f t="shared" ca="1" si="650"/>
        <v>1</v>
      </c>
      <c r="AAX58">
        <f t="shared" ca="1" si="650"/>
        <v>1</v>
      </c>
      <c r="AAY58">
        <f t="shared" ca="1" si="650"/>
        <v>1</v>
      </c>
      <c r="AAZ58">
        <f t="shared" ca="1" si="650"/>
        <v>1</v>
      </c>
      <c r="ABA58">
        <f t="shared" ca="1" si="650"/>
        <v>1</v>
      </c>
      <c r="ABB58">
        <f t="shared" ca="1" si="650"/>
        <v>1</v>
      </c>
      <c r="ABC58">
        <f t="shared" ca="1" si="650"/>
        <v>1</v>
      </c>
      <c r="ABD58">
        <f t="shared" ca="1" si="650"/>
        <v>1</v>
      </c>
      <c r="ABE58">
        <f t="shared" ca="1" si="650"/>
        <v>1</v>
      </c>
      <c r="ABF58">
        <f t="shared" ca="1" si="650"/>
        <v>1</v>
      </c>
      <c r="ABG58">
        <f t="shared" ca="1" si="650"/>
        <v>1</v>
      </c>
      <c r="ABH58">
        <f t="shared" ca="1" si="650"/>
        <v>1</v>
      </c>
      <c r="ABI58">
        <f t="shared" ca="1" si="650"/>
        <v>1</v>
      </c>
      <c r="ABJ58">
        <f t="shared" ca="1" si="650"/>
        <v>1</v>
      </c>
      <c r="ABK58">
        <f t="shared" ca="1" si="650"/>
        <v>1</v>
      </c>
      <c r="ABL58">
        <f t="shared" ca="1" si="650"/>
        <v>1</v>
      </c>
      <c r="ABM58">
        <f t="shared" ca="1" si="650"/>
        <v>1</v>
      </c>
      <c r="ABN58">
        <f t="shared" ca="1" si="650"/>
        <v>1</v>
      </c>
      <c r="ABO58">
        <f t="shared" ca="1" si="650"/>
        <v>1</v>
      </c>
      <c r="ABP58">
        <f t="shared" ca="1" si="650"/>
        <v>1</v>
      </c>
      <c r="ABQ58">
        <f t="shared" ca="1" si="650"/>
        <v>1</v>
      </c>
      <c r="ABR58">
        <f t="shared" ca="1" si="650"/>
        <v>1</v>
      </c>
      <c r="ABS58">
        <f t="shared" ca="1" si="650"/>
        <v>1</v>
      </c>
      <c r="ABT58">
        <f t="shared" ca="1" si="650"/>
        <v>1</v>
      </c>
      <c r="ABU58">
        <f t="shared" ca="1" si="650"/>
        <v>1</v>
      </c>
      <c r="ABV58">
        <f t="shared" ca="1" si="650"/>
        <v>1</v>
      </c>
      <c r="ABW58">
        <f t="shared" ca="1" si="650"/>
        <v>1</v>
      </c>
      <c r="ABX58">
        <f t="shared" ca="1" si="650"/>
        <v>1</v>
      </c>
      <c r="ABY58">
        <f t="shared" ca="1" si="650"/>
        <v>1</v>
      </c>
      <c r="ABZ58">
        <f t="shared" ca="1" si="650"/>
        <v>1</v>
      </c>
      <c r="ACA58">
        <f t="shared" ca="1" si="650"/>
        <v>1</v>
      </c>
      <c r="ACB58">
        <f t="shared" ca="1" si="650"/>
        <v>1</v>
      </c>
      <c r="ACC58">
        <f t="shared" ca="1" si="650"/>
        <v>1</v>
      </c>
      <c r="ACD58">
        <f t="shared" ca="1" si="650"/>
        <v>1</v>
      </c>
      <c r="ACE58">
        <f t="shared" ca="1" si="650"/>
        <v>1</v>
      </c>
      <c r="ACF58">
        <f t="shared" ca="1" si="650"/>
        <v>1</v>
      </c>
      <c r="ACG58">
        <f t="shared" ca="1" si="650"/>
        <v>1</v>
      </c>
      <c r="ACH58">
        <f t="shared" ca="1" si="650"/>
        <v>1</v>
      </c>
      <c r="ACI58">
        <f t="shared" ca="1" si="650"/>
        <v>1</v>
      </c>
      <c r="ACJ58">
        <f t="shared" ca="1" si="650"/>
        <v>1</v>
      </c>
      <c r="ACK58">
        <f t="shared" ca="1" si="650"/>
        <v>1</v>
      </c>
      <c r="ACL58">
        <f t="shared" ca="1" si="650"/>
        <v>1</v>
      </c>
      <c r="ACM58">
        <f t="shared" ca="1" si="650"/>
        <v>1</v>
      </c>
      <c r="ACN58">
        <f t="shared" ca="1" si="650"/>
        <v>1</v>
      </c>
      <c r="ACO58">
        <f t="shared" ca="1" si="650"/>
        <v>1</v>
      </c>
      <c r="ACP58">
        <f t="shared" ca="1" si="650"/>
        <v>1</v>
      </c>
      <c r="ACQ58">
        <f t="shared" ref="ACQ58:AFB58" ca="1" si="651">$B58+IF(ACQ$7&lt;WEn_high_before_low_ns,1,IF(ACQ$7&lt;WEn_off_time_ns,0,1))</f>
        <v>1</v>
      </c>
      <c r="ACR58">
        <f t="shared" ca="1" si="651"/>
        <v>1</v>
      </c>
      <c r="ACS58">
        <f t="shared" ca="1" si="651"/>
        <v>1</v>
      </c>
      <c r="ACT58">
        <f t="shared" ca="1" si="651"/>
        <v>1</v>
      </c>
      <c r="ACU58">
        <f t="shared" ca="1" si="651"/>
        <v>1</v>
      </c>
      <c r="ACV58">
        <f t="shared" ca="1" si="651"/>
        <v>1</v>
      </c>
      <c r="ACW58">
        <f t="shared" ca="1" si="651"/>
        <v>1</v>
      </c>
      <c r="ACX58">
        <f t="shared" ca="1" si="651"/>
        <v>1</v>
      </c>
      <c r="ACY58">
        <f t="shared" ca="1" si="651"/>
        <v>1</v>
      </c>
      <c r="ACZ58">
        <f t="shared" ca="1" si="651"/>
        <v>1</v>
      </c>
      <c r="ADA58">
        <f t="shared" ca="1" si="651"/>
        <v>1</v>
      </c>
      <c r="ADB58">
        <f t="shared" ca="1" si="651"/>
        <v>1</v>
      </c>
      <c r="ADC58">
        <f t="shared" ca="1" si="651"/>
        <v>1</v>
      </c>
      <c r="ADD58">
        <f t="shared" ca="1" si="651"/>
        <v>1</v>
      </c>
      <c r="ADE58">
        <f t="shared" ca="1" si="651"/>
        <v>1</v>
      </c>
      <c r="ADF58">
        <f t="shared" ca="1" si="651"/>
        <v>1</v>
      </c>
      <c r="ADG58">
        <f t="shared" ca="1" si="651"/>
        <v>1</v>
      </c>
      <c r="ADH58">
        <f t="shared" ca="1" si="651"/>
        <v>1</v>
      </c>
      <c r="ADI58">
        <f t="shared" ca="1" si="651"/>
        <v>1</v>
      </c>
      <c r="ADJ58">
        <f t="shared" ca="1" si="651"/>
        <v>1</v>
      </c>
      <c r="ADK58">
        <f t="shared" ca="1" si="651"/>
        <v>1</v>
      </c>
      <c r="ADL58">
        <f t="shared" ca="1" si="651"/>
        <v>1</v>
      </c>
      <c r="ADM58">
        <f t="shared" ca="1" si="651"/>
        <v>1</v>
      </c>
      <c r="ADN58">
        <f t="shared" ca="1" si="651"/>
        <v>1</v>
      </c>
      <c r="ADO58">
        <f t="shared" ca="1" si="651"/>
        <v>1</v>
      </c>
      <c r="ADP58">
        <f t="shared" ca="1" si="651"/>
        <v>1</v>
      </c>
      <c r="ADQ58">
        <f t="shared" ca="1" si="651"/>
        <v>1</v>
      </c>
      <c r="ADR58">
        <f t="shared" ca="1" si="651"/>
        <v>1</v>
      </c>
      <c r="ADS58">
        <f t="shared" ca="1" si="651"/>
        <v>1</v>
      </c>
      <c r="ADT58">
        <f t="shared" ca="1" si="651"/>
        <v>1</v>
      </c>
      <c r="ADU58">
        <f t="shared" ca="1" si="651"/>
        <v>1</v>
      </c>
      <c r="ADV58">
        <f t="shared" ca="1" si="651"/>
        <v>1</v>
      </c>
      <c r="ADW58">
        <f t="shared" ca="1" si="651"/>
        <v>1</v>
      </c>
      <c r="ADX58">
        <f t="shared" ca="1" si="651"/>
        <v>1</v>
      </c>
      <c r="ADY58">
        <f t="shared" ca="1" si="651"/>
        <v>1</v>
      </c>
      <c r="ADZ58">
        <f t="shared" ca="1" si="651"/>
        <v>1</v>
      </c>
      <c r="AEA58">
        <f t="shared" ca="1" si="651"/>
        <v>1</v>
      </c>
      <c r="AEB58">
        <f t="shared" ca="1" si="651"/>
        <v>1</v>
      </c>
      <c r="AEC58">
        <f t="shared" ca="1" si="651"/>
        <v>1</v>
      </c>
      <c r="AED58">
        <f t="shared" ca="1" si="651"/>
        <v>1</v>
      </c>
      <c r="AEE58">
        <f t="shared" ca="1" si="651"/>
        <v>1</v>
      </c>
      <c r="AEF58">
        <f t="shared" ca="1" si="651"/>
        <v>1</v>
      </c>
      <c r="AEG58">
        <f t="shared" ca="1" si="651"/>
        <v>1</v>
      </c>
      <c r="AEH58">
        <f t="shared" ca="1" si="651"/>
        <v>1</v>
      </c>
      <c r="AEI58">
        <f t="shared" ca="1" si="651"/>
        <v>1</v>
      </c>
      <c r="AEJ58">
        <f t="shared" ca="1" si="651"/>
        <v>1</v>
      </c>
      <c r="AEK58">
        <f t="shared" ca="1" si="651"/>
        <v>1</v>
      </c>
      <c r="AEL58">
        <f t="shared" ca="1" si="651"/>
        <v>1</v>
      </c>
      <c r="AEM58">
        <f t="shared" ca="1" si="651"/>
        <v>1</v>
      </c>
      <c r="AEN58">
        <f t="shared" ca="1" si="651"/>
        <v>1</v>
      </c>
      <c r="AEO58">
        <f t="shared" ca="1" si="651"/>
        <v>1</v>
      </c>
      <c r="AEP58">
        <f t="shared" ca="1" si="651"/>
        <v>1</v>
      </c>
      <c r="AEQ58">
        <f t="shared" ca="1" si="651"/>
        <v>1</v>
      </c>
      <c r="AER58">
        <f t="shared" ca="1" si="651"/>
        <v>1</v>
      </c>
      <c r="AES58">
        <f t="shared" ca="1" si="651"/>
        <v>1</v>
      </c>
      <c r="AET58">
        <f t="shared" ca="1" si="651"/>
        <v>1</v>
      </c>
      <c r="AEU58">
        <f t="shared" ca="1" si="651"/>
        <v>1</v>
      </c>
      <c r="AEV58">
        <f t="shared" ca="1" si="651"/>
        <v>1</v>
      </c>
      <c r="AEW58">
        <f t="shared" ca="1" si="651"/>
        <v>1</v>
      </c>
      <c r="AEX58">
        <f t="shared" ca="1" si="651"/>
        <v>1</v>
      </c>
      <c r="AEY58">
        <f t="shared" ca="1" si="651"/>
        <v>1</v>
      </c>
      <c r="AEZ58">
        <f t="shared" ca="1" si="651"/>
        <v>1</v>
      </c>
      <c r="AFA58">
        <f t="shared" ca="1" si="651"/>
        <v>1</v>
      </c>
      <c r="AFB58">
        <f t="shared" ca="1" si="651"/>
        <v>1</v>
      </c>
      <c r="AFC58">
        <f t="shared" ref="AFC58:AHN58" ca="1" si="652">$B58+IF(AFC$7&lt;WEn_high_before_low_ns,1,IF(AFC$7&lt;WEn_off_time_ns,0,1))</f>
        <v>1</v>
      </c>
      <c r="AFD58">
        <f t="shared" ca="1" si="652"/>
        <v>1</v>
      </c>
      <c r="AFE58">
        <f t="shared" ca="1" si="652"/>
        <v>1</v>
      </c>
      <c r="AFF58">
        <f t="shared" ca="1" si="652"/>
        <v>1</v>
      </c>
      <c r="AFG58">
        <f t="shared" ca="1" si="652"/>
        <v>1</v>
      </c>
      <c r="AFH58">
        <f t="shared" ca="1" si="652"/>
        <v>1</v>
      </c>
      <c r="AFI58">
        <f t="shared" ca="1" si="652"/>
        <v>1</v>
      </c>
      <c r="AFJ58">
        <f t="shared" ca="1" si="652"/>
        <v>1</v>
      </c>
      <c r="AFK58">
        <f t="shared" ca="1" si="652"/>
        <v>1</v>
      </c>
      <c r="AFL58">
        <f t="shared" ca="1" si="652"/>
        <v>1</v>
      </c>
      <c r="AFM58">
        <f t="shared" ca="1" si="652"/>
        <v>1</v>
      </c>
      <c r="AFN58">
        <f t="shared" ca="1" si="652"/>
        <v>1</v>
      </c>
      <c r="AFO58">
        <f t="shared" ca="1" si="652"/>
        <v>1</v>
      </c>
      <c r="AFP58">
        <f t="shared" ca="1" si="652"/>
        <v>1</v>
      </c>
      <c r="AFQ58">
        <f t="shared" ca="1" si="652"/>
        <v>1</v>
      </c>
      <c r="AFR58">
        <f t="shared" ca="1" si="652"/>
        <v>1</v>
      </c>
      <c r="AFS58">
        <f t="shared" ca="1" si="652"/>
        <v>1</v>
      </c>
      <c r="AFT58">
        <f t="shared" ca="1" si="652"/>
        <v>1</v>
      </c>
      <c r="AFU58">
        <f t="shared" ca="1" si="652"/>
        <v>1</v>
      </c>
      <c r="AFV58">
        <f t="shared" ca="1" si="652"/>
        <v>1</v>
      </c>
      <c r="AFW58">
        <f t="shared" ca="1" si="652"/>
        <v>1</v>
      </c>
      <c r="AFX58">
        <f t="shared" ca="1" si="652"/>
        <v>1</v>
      </c>
      <c r="AFY58">
        <f t="shared" ca="1" si="652"/>
        <v>1</v>
      </c>
      <c r="AFZ58">
        <f t="shared" ca="1" si="652"/>
        <v>1</v>
      </c>
      <c r="AGA58">
        <f t="shared" ca="1" si="652"/>
        <v>1</v>
      </c>
      <c r="AGB58">
        <f t="shared" ca="1" si="652"/>
        <v>1</v>
      </c>
      <c r="AGC58">
        <f t="shared" ca="1" si="652"/>
        <v>1</v>
      </c>
      <c r="AGD58">
        <f t="shared" ca="1" si="652"/>
        <v>1</v>
      </c>
      <c r="AGE58">
        <f t="shared" ca="1" si="652"/>
        <v>1</v>
      </c>
      <c r="AGF58">
        <f t="shared" ca="1" si="652"/>
        <v>1</v>
      </c>
      <c r="AGG58">
        <f t="shared" ca="1" si="652"/>
        <v>1</v>
      </c>
      <c r="AGH58">
        <f t="shared" ca="1" si="652"/>
        <v>1</v>
      </c>
      <c r="AGI58">
        <f t="shared" ca="1" si="652"/>
        <v>1</v>
      </c>
      <c r="AGJ58">
        <f t="shared" ca="1" si="652"/>
        <v>1</v>
      </c>
      <c r="AGK58">
        <f t="shared" ca="1" si="652"/>
        <v>1</v>
      </c>
      <c r="AGL58">
        <f t="shared" ca="1" si="652"/>
        <v>1</v>
      </c>
      <c r="AGM58">
        <f t="shared" ca="1" si="652"/>
        <v>1</v>
      </c>
      <c r="AGN58">
        <f t="shared" ca="1" si="652"/>
        <v>1</v>
      </c>
      <c r="AGO58">
        <f t="shared" ca="1" si="652"/>
        <v>1</v>
      </c>
      <c r="AGP58">
        <f t="shared" ca="1" si="652"/>
        <v>1</v>
      </c>
      <c r="AGQ58">
        <f t="shared" ca="1" si="652"/>
        <v>1</v>
      </c>
      <c r="AGR58">
        <f t="shared" ca="1" si="652"/>
        <v>1</v>
      </c>
      <c r="AGS58">
        <f t="shared" ca="1" si="652"/>
        <v>1</v>
      </c>
      <c r="AGT58">
        <f t="shared" ca="1" si="652"/>
        <v>1</v>
      </c>
      <c r="AGU58">
        <f t="shared" ca="1" si="652"/>
        <v>1</v>
      </c>
      <c r="AGV58">
        <f t="shared" ca="1" si="652"/>
        <v>1</v>
      </c>
      <c r="AGW58">
        <f t="shared" ca="1" si="652"/>
        <v>1</v>
      </c>
      <c r="AGX58">
        <f t="shared" ca="1" si="652"/>
        <v>1</v>
      </c>
      <c r="AGY58">
        <f t="shared" ca="1" si="652"/>
        <v>1</v>
      </c>
      <c r="AGZ58">
        <f t="shared" ca="1" si="652"/>
        <v>1</v>
      </c>
      <c r="AHA58">
        <f t="shared" ca="1" si="652"/>
        <v>1</v>
      </c>
      <c r="AHB58">
        <f t="shared" ca="1" si="652"/>
        <v>1</v>
      </c>
      <c r="AHC58">
        <f t="shared" ca="1" si="652"/>
        <v>1</v>
      </c>
      <c r="AHD58">
        <f t="shared" ca="1" si="652"/>
        <v>1</v>
      </c>
      <c r="AHE58">
        <f t="shared" ca="1" si="652"/>
        <v>1</v>
      </c>
      <c r="AHF58">
        <f t="shared" ca="1" si="652"/>
        <v>1</v>
      </c>
      <c r="AHG58">
        <f t="shared" ca="1" si="652"/>
        <v>1</v>
      </c>
      <c r="AHH58">
        <f t="shared" ca="1" si="652"/>
        <v>1</v>
      </c>
      <c r="AHI58">
        <f t="shared" ca="1" si="652"/>
        <v>1</v>
      </c>
      <c r="AHJ58">
        <f t="shared" ca="1" si="652"/>
        <v>1</v>
      </c>
      <c r="AHK58">
        <f t="shared" ca="1" si="652"/>
        <v>1</v>
      </c>
      <c r="AHL58">
        <f t="shared" ca="1" si="652"/>
        <v>1</v>
      </c>
      <c r="AHM58">
        <f t="shared" ca="1" si="652"/>
        <v>1</v>
      </c>
      <c r="AHN58">
        <f t="shared" ca="1" si="652"/>
        <v>1</v>
      </c>
      <c r="AHO58">
        <f t="shared" ref="AHO58:AJZ58" ca="1" si="653">$B58+IF(AHO$7&lt;WEn_high_before_low_ns,1,IF(AHO$7&lt;WEn_off_time_ns,0,1))</f>
        <v>1</v>
      </c>
      <c r="AHP58">
        <f t="shared" ca="1" si="653"/>
        <v>1</v>
      </c>
      <c r="AHQ58">
        <f t="shared" ca="1" si="653"/>
        <v>1</v>
      </c>
      <c r="AHR58">
        <f t="shared" ca="1" si="653"/>
        <v>1</v>
      </c>
      <c r="AHS58">
        <f t="shared" ca="1" si="653"/>
        <v>1</v>
      </c>
      <c r="AHT58">
        <f t="shared" ca="1" si="653"/>
        <v>1</v>
      </c>
      <c r="AHU58">
        <f t="shared" ca="1" si="653"/>
        <v>1</v>
      </c>
      <c r="AHV58">
        <f t="shared" ca="1" si="653"/>
        <v>1</v>
      </c>
      <c r="AHW58">
        <f t="shared" ca="1" si="653"/>
        <v>1</v>
      </c>
      <c r="AHX58">
        <f t="shared" ca="1" si="653"/>
        <v>1</v>
      </c>
      <c r="AHY58">
        <f t="shared" ca="1" si="653"/>
        <v>1</v>
      </c>
      <c r="AHZ58">
        <f t="shared" ca="1" si="653"/>
        <v>1</v>
      </c>
      <c r="AIA58">
        <f t="shared" ca="1" si="653"/>
        <v>1</v>
      </c>
      <c r="AIB58">
        <f t="shared" ca="1" si="653"/>
        <v>1</v>
      </c>
      <c r="AIC58">
        <f t="shared" ca="1" si="653"/>
        <v>1</v>
      </c>
      <c r="AID58">
        <f t="shared" ca="1" si="653"/>
        <v>1</v>
      </c>
      <c r="AIE58">
        <f t="shared" ca="1" si="653"/>
        <v>1</v>
      </c>
      <c r="AIF58">
        <f t="shared" ca="1" si="653"/>
        <v>1</v>
      </c>
      <c r="AIG58">
        <f t="shared" ca="1" si="653"/>
        <v>1</v>
      </c>
      <c r="AIH58">
        <f t="shared" ca="1" si="653"/>
        <v>1</v>
      </c>
      <c r="AII58">
        <f t="shared" ca="1" si="653"/>
        <v>1</v>
      </c>
      <c r="AIJ58">
        <f t="shared" ca="1" si="653"/>
        <v>1</v>
      </c>
      <c r="AIK58">
        <f t="shared" ca="1" si="653"/>
        <v>1</v>
      </c>
      <c r="AIL58">
        <f t="shared" ca="1" si="653"/>
        <v>1</v>
      </c>
      <c r="AIM58">
        <f t="shared" ca="1" si="653"/>
        <v>1</v>
      </c>
      <c r="AIN58">
        <f t="shared" ca="1" si="653"/>
        <v>1</v>
      </c>
      <c r="AIO58">
        <f t="shared" ca="1" si="653"/>
        <v>1</v>
      </c>
      <c r="AIP58">
        <f t="shared" ca="1" si="653"/>
        <v>1</v>
      </c>
      <c r="AIQ58">
        <f t="shared" ca="1" si="653"/>
        <v>1</v>
      </c>
      <c r="AIR58">
        <f t="shared" ca="1" si="653"/>
        <v>1</v>
      </c>
      <c r="AIS58">
        <f t="shared" ca="1" si="653"/>
        <v>1</v>
      </c>
      <c r="AIT58">
        <f t="shared" ca="1" si="653"/>
        <v>1</v>
      </c>
      <c r="AIU58">
        <f t="shared" ca="1" si="653"/>
        <v>1</v>
      </c>
      <c r="AIV58">
        <f t="shared" ca="1" si="653"/>
        <v>1</v>
      </c>
      <c r="AIW58">
        <f t="shared" ca="1" si="653"/>
        <v>1</v>
      </c>
      <c r="AIX58">
        <f t="shared" ca="1" si="653"/>
        <v>1</v>
      </c>
      <c r="AIY58">
        <f t="shared" ca="1" si="653"/>
        <v>1</v>
      </c>
      <c r="AIZ58">
        <f t="shared" ca="1" si="653"/>
        <v>1</v>
      </c>
      <c r="AJA58">
        <f t="shared" ca="1" si="653"/>
        <v>1</v>
      </c>
      <c r="AJB58">
        <f t="shared" ca="1" si="653"/>
        <v>1</v>
      </c>
      <c r="AJC58">
        <f t="shared" ca="1" si="653"/>
        <v>1</v>
      </c>
      <c r="AJD58">
        <f t="shared" ca="1" si="653"/>
        <v>1</v>
      </c>
      <c r="AJE58">
        <f t="shared" ca="1" si="653"/>
        <v>1</v>
      </c>
      <c r="AJF58">
        <f t="shared" ca="1" si="653"/>
        <v>1</v>
      </c>
      <c r="AJG58">
        <f t="shared" ca="1" si="653"/>
        <v>1</v>
      </c>
      <c r="AJH58">
        <f t="shared" ca="1" si="653"/>
        <v>1</v>
      </c>
      <c r="AJI58">
        <f t="shared" ca="1" si="653"/>
        <v>1</v>
      </c>
      <c r="AJJ58">
        <f t="shared" ca="1" si="653"/>
        <v>1</v>
      </c>
      <c r="AJK58">
        <f t="shared" ca="1" si="653"/>
        <v>1</v>
      </c>
      <c r="AJL58">
        <f t="shared" ca="1" si="653"/>
        <v>1</v>
      </c>
      <c r="AJM58">
        <f t="shared" ca="1" si="653"/>
        <v>1</v>
      </c>
      <c r="AJN58">
        <f t="shared" ca="1" si="653"/>
        <v>1</v>
      </c>
      <c r="AJO58">
        <f t="shared" ca="1" si="653"/>
        <v>1</v>
      </c>
      <c r="AJP58">
        <f t="shared" ca="1" si="653"/>
        <v>1</v>
      </c>
      <c r="AJQ58">
        <f t="shared" ca="1" si="653"/>
        <v>1</v>
      </c>
      <c r="AJR58">
        <f t="shared" ca="1" si="653"/>
        <v>1</v>
      </c>
      <c r="AJS58">
        <f t="shared" ca="1" si="653"/>
        <v>1</v>
      </c>
      <c r="AJT58">
        <f t="shared" ca="1" si="653"/>
        <v>1</v>
      </c>
      <c r="AJU58">
        <f t="shared" ca="1" si="653"/>
        <v>1</v>
      </c>
      <c r="AJV58">
        <f t="shared" ca="1" si="653"/>
        <v>1</v>
      </c>
      <c r="AJW58">
        <f t="shared" ca="1" si="653"/>
        <v>1</v>
      </c>
      <c r="AJX58">
        <f t="shared" ca="1" si="653"/>
        <v>1</v>
      </c>
      <c r="AJY58">
        <f t="shared" ca="1" si="653"/>
        <v>1</v>
      </c>
      <c r="AJZ58">
        <f t="shared" ca="1" si="653"/>
        <v>1</v>
      </c>
      <c r="AKA58">
        <f t="shared" ref="AKA58:AML58" ca="1" si="654">$B58+IF(AKA$7&lt;WEn_high_before_low_ns,1,IF(AKA$7&lt;WEn_off_time_ns,0,1))</f>
        <v>1</v>
      </c>
      <c r="AKB58">
        <f t="shared" ca="1" si="654"/>
        <v>1</v>
      </c>
      <c r="AKC58">
        <f t="shared" ca="1" si="654"/>
        <v>1</v>
      </c>
      <c r="AKD58">
        <f t="shared" ca="1" si="654"/>
        <v>1</v>
      </c>
      <c r="AKE58">
        <f t="shared" ca="1" si="654"/>
        <v>1</v>
      </c>
      <c r="AKF58">
        <f t="shared" ca="1" si="654"/>
        <v>1</v>
      </c>
      <c r="AKG58">
        <f t="shared" ca="1" si="654"/>
        <v>1</v>
      </c>
      <c r="AKH58">
        <f t="shared" ca="1" si="654"/>
        <v>1</v>
      </c>
      <c r="AKI58">
        <f t="shared" ca="1" si="654"/>
        <v>1</v>
      </c>
      <c r="AKJ58">
        <f t="shared" ca="1" si="654"/>
        <v>1</v>
      </c>
      <c r="AKK58">
        <f t="shared" ca="1" si="654"/>
        <v>1</v>
      </c>
      <c r="AKL58">
        <f t="shared" ca="1" si="654"/>
        <v>1</v>
      </c>
      <c r="AKM58">
        <f t="shared" ca="1" si="654"/>
        <v>1</v>
      </c>
      <c r="AKN58">
        <f t="shared" ca="1" si="654"/>
        <v>1</v>
      </c>
      <c r="AKO58">
        <f t="shared" ca="1" si="654"/>
        <v>1</v>
      </c>
      <c r="AKP58">
        <f t="shared" ca="1" si="654"/>
        <v>1</v>
      </c>
      <c r="AKQ58">
        <f t="shared" ca="1" si="654"/>
        <v>1</v>
      </c>
      <c r="AKR58">
        <f t="shared" ca="1" si="654"/>
        <v>1</v>
      </c>
      <c r="AKS58">
        <f t="shared" ca="1" si="654"/>
        <v>1</v>
      </c>
      <c r="AKT58">
        <f t="shared" ca="1" si="654"/>
        <v>1</v>
      </c>
      <c r="AKU58">
        <f t="shared" ca="1" si="654"/>
        <v>1</v>
      </c>
      <c r="AKV58">
        <f t="shared" ca="1" si="654"/>
        <v>1</v>
      </c>
      <c r="AKW58">
        <f t="shared" ca="1" si="654"/>
        <v>1</v>
      </c>
      <c r="AKX58">
        <f t="shared" ca="1" si="654"/>
        <v>1</v>
      </c>
      <c r="AKY58">
        <f t="shared" ca="1" si="654"/>
        <v>1</v>
      </c>
      <c r="AKZ58">
        <f t="shared" ca="1" si="654"/>
        <v>1</v>
      </c>
      <c r="ALA58">
        <f t="shared" ca="1" si="654"/>
        <v>1</v>
      </c>
      <c r="ALB58">
        <f t="shared" ca="1" si="654"/>
        <v>1</v>
      </c>
      <c r="ALC58">
        <f t="shared" ca="1" si="654"/>
        <v>1</v>
      </c>
      <c r="ALD58">
        <f t="shared" ca="1" si="654"/>
        <v>1</v>
      </c>
      <c r="ALE58">
        <f t="shared" ca="1" si="654"/>
        <v>1</v>
      </c>
      <c r="ALF58">
        <f t="shared" ca="1" si="654"/>
        <v>1</v>
      </c>
      <c r="ALG58">
        <f t="shared" ca="1" si="654"/>
        <v>1</v>
      </c>
      <c r="ALH58">
        <f t="shared" ca="1" si="654"/>
        <v>1</v>
      </c>
      <c r="ALI58">
        <f t="shared" ca="1" si="654"/>
        <v>1</v>
      </c>
      <c r="ALJ58">
        <f t="shared" ca="1" si="654"/>
        <v>1</v>
      </c>
      <c r="ALK58">
        <f t="shared" ca="1" si="654"/>
        <v>1</v>
      </c>
      <c r="ALL58">
        <f t="shared" ca="1" si="654"/>
        <v>1</v>
      </c>
      <c r="ALM58">
        <f t="shared" ca="1" si="654"/>
        <v>1</v>
      </c>
      <c r="ALN58">
        <f t="shared" ca="1" si="654"/>
        <v>1</v>
      </c>
      <c r="ALO58">
        <f t="shared" ca="1" si="654"/>
        <v>1</v>
      </c>
      <c r="ALP58">
        <f t="shared" ca="1" si="654"/>
        <v>1</v>
      </c>
      <c r="ALQ58">
        <f t="shared" ca="1" si="654"/>
        <v>1</v>
      </c>
      <c r="ALR58">
        <f t="shared" ca="1" si="654"/>
        <v>1</v>
      </c>
      <c r="ALS58">
        <f t="shared" ca="1" si="654"/>
        <v>1</v>
      </c>
      <c r="ALT58">
        <f t="shared" ca="1" si="654"/>
        <v>1</v>
      </c>
      <c r="ALU58">
        <f t="shared" ca="1" si="654"/>
        <v>1</v>
      </c>
      <c r="ALV58">
        <f t="shared" ca="1" si="654"/>
        <v>1</v>
      </c>
      <c r="ALW58">
        <f t="shared" ca="1" si="654"/>
        <v>1</v>
      </c>
      <c r="ALX58">
        <f t="shared" ca="1" si="654"/>
        <v>1</v>
      </c>
      <c r="ALY58">
        <f t="shared" ca="1" si="654"/>
        <v>1</v>
      </c>
      <c r="ALZ58">
        <f t="shared" ca="1" si="654"/>
        <v>1</v>
      </c>
      <c r="AMA58">
        <f t="shared" ca="1" si="654"/>
        <v>1</v>
      </c>
      <c r="AMB58">
        <f t="shared" ca="1" si="654"/>
        <v>1</v>
      </c>
      <c r="AMC58">
        <f t="shared" ca="1" si="654"/>
        <v>1</v>
      </c>
      <c r="AMD58">
        <f t="shared" ca="1" si="654"/>
        <v>1</v>
      </c>
      <c r="AME58">
        <f t="shared" ca="1" si="654"/>
        <v>1</v>
      </c>
      <c r="AMF58">
        <f t="shared" ca="1" si="654"/>
        <v>1</v>
      </c>
      <c r="AMG58">
        <f t="shared" ca="1" si="654"/>
        <v>1</v>
      </c>
      <c r="AMH58">
        <f t="shared" ca="1" si="654"/>
        <v>1</v>
      </c>
      <c r="AMI58">
        <f t="shared" ca="1" si="654"/>
        <v>1</v>
      </c>
      <c r="AMJ58">
        <f t="shared" ca="1" si="654"/>
        <v>1</v>
      </c>
      <c r="AMK58">
        <f t="shared" ca="1" si="654"/>
        <v>1</v>
      </c>
      <c r="AML58">
        <f t="shared" ca="1" si="654"/>
        <v>1</v>
      </c>
      <c r="AMM58">
        <f t="shared" ref="AMM58:AOX58" ca="1" si="655">$B58+IF(AMM$7&lt;WEn_high_before_low_ns,1,IF(AMM$7&lt;WEn_off_time_ns,0,1))</f>
        <v>1</v>
      </c>
      <c r="AMN58">
        <f t="shared" ca="1" si="655"/>
        <v>1</v>
      </c>
      <c r="AMO58">
        <f t="shared" ca="1" si="655"/>
        <v>1</v>
      </c>
      <c r="AMP58">
        <f t="shared" ca="1" si="655"/>
        <v>1</v>
      </c>
      <c r="AMQ58">
        <f t="shared" ca="1" si="655"/>
        <v>1</v>
      </c>
      <c r="AMR58">
        <f t="shared" ca="1" si="655"/>
        <v>1</v>
      </c>
      <c r="AMS58">
        <f t="shared" ca="1" si="655"/>
        <v>1</v>
      </c>
      <c r="AMT58">
        <f t="shared" ca="1" si="655"/>
        <v>1</v>
      </c>
      <c r="AMU58">
        <f t="shared" ca="1" si="655"/>
        <v>1</v>
      </c>
      <c r="AMV58">
        <f t="shared" ca="1" si="655"/>
        <v>1</v>
      </c>
      <c r="AMW58">
        <f t="shared" ca="1" si="655"/>
        <v>1</v>
      </c>
      <c r="AMX58">
        <f t="shared" ca="1" si="655"/>
        <v>1</v>
      </c>
      <c r="AMY58">
        <f t="shared" ca="1" si="655"/>
        <v>1</v>
      </c>
      <c r="AMZ58">
        <f t="shared" ca="1" si="655"/>
        <v>1</v>
      </c>
      <c r="ANA58">
        <f t="shared" ca="1" si="655"/>
        <v>1</v>
      </c>
      <c r="ANB58">
        <f t="shared" ca="1" si="655"/>
        <v>1</v>
      </c>
      <c r="ANC58">
        <f t="shared" ca="1" si="655"/>
        <v>1</v>
      </c>
      <c r="AND58">
        <f t="shared" ca="1" si="655"/>
        <v>1</v>
      </c>
      <c r="ANE58">
        <f t="shared" ca="1" si="655"/>
        <v>1</v>
      </c>
      <c r="ANF58">
        <f t="shared" ca="1" si="655"/>
        <v>1</v>
      </c>
      <c r="ANG58">
        <f t="shared" ca="1" si="655"/>
        <v>1</v>
      </c>
      <c r="ANH58">
        <f t="shared" ca="1" si="655"/>
        <v>1</v>
      </c>
      <c r="ANI58">
        <f t="shared" ca="1" si="655"/>
        <v>1</v>
      </c>
      <c r="ANJ58">
        <f t="shared" ca="1" si="655"/>
        <v>1</v>
      </c>
      <c r="ANK58">
        <f t="shared" ca="1" si="655"/>
        <v>1</v>
      </c>
      <c r="ANL58">
        <f t="shared" ca="1" si="655"/>
        <v>1</v>
      </c>
      <c r="ANM58">
        <f t="shared" ca="1" si="655"/>
        <v>1</v>
      </c>
      <c r="ANN58">
        <f t="shared" ca="1" si="655"/>
        <v>1</v>
      </c>
      <c r="ANO58">
        <f t="shared" ca="1" si="655"/>
        <v>1</v>
      </c>
      <c r="ANP58">
        <f t="shared" ca="1" si="655"/>
        <v>1</v>
      </c>
      <c r="ANQ58">
        <f t="shared" ca="1" si="655"/>
        <v>1</v>
      </c>
      <c r="ANR58">
        <f t="shared" ca="1" si="655"/>
        <v>1</v>
      </c>
      <c r="ANS58">
        <f t="shared" ca="1" si="655"/>
        <v>1</v>
      </c>
      <c r="ANT58">
        <f t="shared" ca="1" si="655"/>
        <v>1</v>
      </c>
      <c r="ANU58">
        <f t="shared" ca="1" si="655"/>
        <v>1</v>
      </c>
      <c r="ANV58">
        <f t="shared" ca="1" si="655"/>
        <v>1</v>
      </c>
      <c r="ANW58">
        <f t="shared" ca="1" si="655"/>
        <v>1</v>
      </c>
      <c r="ANX58">
        <f t="shared" ca="1" si="655"/>
        <v>1</v>
      </c>
      <c r="ANY58">
        <f t="shared" ca="1" si="655"/>
        <v>1</v>
      </c>
      <c r="ANZ58">
        <f t="shared" ca="1" si="655"/>
        <v>1</v>
      </c>
      <c r="AOA58">
        <f t="shared" ca="1" si="655"/>
        <v>1</v>
      </c>
      <c r="AOB58">
        <f t="shared" ca="1" si="655"/>
        <v>1</v>
      </c>
      <c r="AOC58">
        <f t="shared" ca="1" si="655"/>
        <v>1</v>
      </c>
      <c r="AOD58">
        <f t="shared" ca="1" si="655"/>
        <v>1</v>
      </c>
      <c r="AOE58">
        <f t="shared" ca="1" si="655"/>
        <v>1</v>
      </c>
      <c r="AOF58">
        <f t="shared" ca="1" si="655"/>
        <v>1</v>
      </c>
      <c r="AOG58">
        <f t="shared" ca="1" si="655"/>
        <v>1</v>
      </c>
      <c r="AOH58">
        <f t="shared" ca="1" si="655"/>
        <v>1</v>
      </c>
      <c r="AOI58">
        <f t="shared" ca="1" si="655"/>
        <v>1</v>
      </c>
      <c r="AOJ58">
        <f t="shared" ca="1" si="655"/>
        <v>1</v>
      </c>
      <c r="AOK58">
        <f t="shared" ca="1" si="655"/>
        <v>1</v>
      </c>
      <c r="AOL58">
        <f t="shared" ca="1" si="655"/>
        <v>1</v>
      </c>
      <c r="AOM58">
        <f t="shared" ca="1" si="655"/>
        <v>1</v>
      </c>
      <c r="AON58">
        <f t="shared" ca="1" si="655"/>
        <v>1</v>
      </c>
      <c r="AOO58">
        <f t="shared" ca="1" si="655"/>
        <v>1</v>
      </c>
      <c r="AOP58">
        <f t="shared" ca="1" si="655"/>
        <v>1</v>
      </c>
      <c r="AOQ58">
        <f t="shared" ca="1" si="655"/>
        <v>1</v>
      </c>
      <c r="AOR58">
        <f t="shared" ca="1" si="655"/>
        <v>1</v>
      </c>
      <c r="AOS58">
        <f t="shared" ca="1" si="655"/>
        <v>1</v>
      </c>
      <c r="AOT58">
        <f t="shared" ca="1" si="655"/>
        <v>1</v>
      </c>
      <c r="AOU58">
        <f t="shared" ca="1" si="655"/>
        <v>1</v>
      </c>
      <c r="AOV58">
        <f t="shared" ca="1" si="655"/>
        <v>1</v>
      </c>
      <c r="AOW58">
        <f t="shared" ca="1" si="655"/>
        <v>1</v>
      </c>
      <c r="AOX58">
        <f t="shared" ca="1" si="655"/>
        <v>1</v>
      </c>
      <c r="AOY58">
        <f t="shared" ref="AOY58:ARJ58" ca="1" si="656">$B58+IF(AOY$7&lt;WEn_high_before_low_ns,1,IF(AOY$7&lt;WEn_off_time_ns,0,1))</f>
        <v>1</v>
      </c>
      <c r="AOZ58">
        <f t="shared" ca="1" si="656"/>
        <v>1</v>
      </c>
      <c r="APA58">
        <f t="shared" ca="1" si="656"/>
        <v>1</v>
      </c>
      <c r="APB58">
        <f t="shared" ca="1" si="656"/>
        <v>1</v>
      </c>
      <c r="APC58">
        <f t="shared" ca="1" si="656"/>
        <v>1</v>
      </c>
      <c r="APD58">
        <f t="shared" ca="1" si="656"/>
        <v>1</v>
      </c>
      <c r="APE58">
        <f t="shared" ca="1" si="656"/>
        <v>1</v>
      </c>
      <c r="APF58">
        <f t="shared" ca="1" si="656"/>
        <v>1</v>
      </c>
      <c r="APG58">
        <f t="shared" ca="1" si="656"/>
        <v>1</v>
      </c>
      <c r="APH58">
        <f t="shared" ca="1" si="656"/>
        <v>1</v>
      </c>
      <c r="API58">
        <f t="shared" ca="1" si="656"/>
        <v>1</v>
      </c>
      <c r="APJ58">
        <f t="shared" ca="1" si="656"/>
        <v>1</v>
      </c>
      <c r="APK58">
        <f t="shared" ca="1" si="656"/>
        <v>1</v>
      </c>
      <c r="APL58">
        <f t="shared" ca="1" si="656"/>
        <v>1</v>
      </c>
      <c r="APM58">
        <f t="shared" ca="1" si="656"/>
        <v>1</v>
      </c>
      <c r="APN58">
        <f t="shared" ca="1" si="656"/>
        <v>1</v>
      </c>
      <c r="APO58">
        <f t="shared" ca="1" si="656"/>
        <v>1</v>
      </c>
      <c r="APP58">
        <f t="shared" ca="1" si="656"/>
        <v>1</v>
      </c>
      <c r="APQ58">
        <f t="shared" ca="1" si="656"/>
        <v>1</v>
      </c>
      <c r="APR58">
        <f t="shared" ca="1" si="656"/>
        <v>1</v>
      </c>
      <c r="APS58">
        <f t="shared" ca="1" si="656"/>
        <v>1</v>
      </c>
      <c r="APT58">
        <f t="shared" ca="1" si="656"/>
        <v>1</v>
      </c>
      <c r="APU58">
        <f t="shared" ca="1" si="656"/>
        <v>1</v>
      </c>
      <c r="APV58">
        <f t="shared" ca="1" si="656"/>
        <v>1</v>
      </c>
      <c r="APW58">
        <f t="shared" ca="1" si="656"/>
        <v>1</v>
      </c>
      <c r="APX58">
        <f t="shared" ca="1" si="656"/>
        <v>1</v>
      </c>
      <c r="APY58">
        <f t="shared" ca="1" si="656"/>
        <v>1</v>
      </c>
      <c r="APZ58">
        <f t="shared" ca="1" si="656"/>
        <v>1</v>
      </c>
      <c r="AQA58">
        <f t="shared" ca="1" si="656"/>
        <v>1</v>
      </c>
      <c r="AQB58">
        <f t="shared" ca="1" si="656"/>
        <v>1</v>
      </c>
      <c r="AQC58">
        <f t="shared" ca="1" si="656"/>
        <v>1</v>
      </c>
      <c r="AQD58">
        <f t="shared" ca="1" si="656"/>
        <v>1</v>
      </c>
      <c r="AQE58">
        <f t="shared" ca="1" si="656"/>
        <v>1</v>
      </c>
      <c r="AQF58">
        <f t="shared" ca="1" si="656"/>
        <v>1</v>
      </c>
      <c r="AQG58">
        <f t="shared" ca="1" si="656"/>
        <v>1</v>
      </c>
      <c r="AQH58">
        <f t="shared" ca="1" si="656"/>
        <v>1</v>
      </c>
      <c r="AQI58">
        <f t="shared" ca="1" si="656"/>
        <v>1</v>
      </c>
      <c r="AQJ58">
        <f t="shared" ca="1" si="656"/>
        <v>1</v>
      </c>
      <c r="AQK58">
        <f t="shared" ca="1" si="656"/>
        <v>1</v>
      </c>
      <c r="AQL58">
        <f t="shared" ca="1" si="656"/>
        <v>1</v>
      </c>
      <c r="AQM58">
        <f t="shared" ca="1" si="656"/>
        <v>1</v>
      </c>
      <c r="AQN58">
        <f t="shared" ca="1" si="656"/>
        <v>1</v>
      </c>
      <c r="AQO58">
        <f t="shared" ca="1" si="656"/>
        <v>1</v>
      </c>
      <c r="AQP58">
        <f t="shared" ca="1" si="656"/>
        <v>1</v>
      </c>
      <c r="AQQ58">
        <f t="shared" ca="1" si="656"/>
        <v>1</v>
      </c>
      <c r="AQR58">
        <f t="shared" ca="1" si="656"/>
        <v>1</v>
      </c>
      <c r="AQS58">
        <f t="shared" ca="1" si="656"/>
        <v>1</v>
      </c>
      <c r="AQT58">
        <f t="shared" ca="1" si="656"/>
        <v>1</v>
      </c>
      <c r="AQU58">
        <f t="shared" ca="1" si="656"/>
        <v>1</v>
      </c>
      <c r="AQV58">
        <f t="shared" ca="1" si="656"/>
        <v>1</v>
      </c>
      <c r="AQW58">
        <f t="shared" ca="1" si="656"/>
        <v>1</v>
      </c>
      <c r="AQX58">
        <f t="shared" ca="1" si="656"/>
        <v>1</v>
      </c>
      <c r="AQY58">
        <f t="shared" ca="1" si="656"/>
        <v>1</v>
      </c>
      <c r="AQZ58">
        <f t="shared" ca="1" si="656"/>
        <v>1</v>
      </c>
      <c r="ARA58">
        <f t="shared" ca="1" si="656"/>
        <v>1</v>
      </c>
      <c r="ARB58">
        <f t="shared" ca="1" si="656"/>
        <v>1</v>
      </c>
      <c r="ARC58">
        <f t="shared" ca="1" si="656"/>
        <v>1</v>
      </c>
      <c r="ARD58">
        <f t="shared" ca="1" si="656"/>
        <v>1</v>
      </c>
      <c r="ARE58">
        <f t="shared" ca="1" si="656"/>
        <v>1</v>
      </c>
      <c r="ARF58">
        <f t="shared" ca="1" si="656"/>
        <v>1</v>
      </c>
      <c r="ARG58">
        <f t="shared" ca="1" si="656"/>
        <v>1</v>
      </c>
      <c r="ARH58">
        <f t="shared" ca="1" si="656"/>
        <v>1</v>
      </c>
      <c r="ARI58">
        <f t="shared" ca="1" si="656"/>
        <v>1</v>
      </c>
      <c r="ARJ58">
        <f t="shared" ca="1" si="656"/>
        <v>1</v>
      </c>
      <c r="ARK58">
        <f t="shared" ref="ARK58:ATV58" ca="1" si="657">$B58+IF(ARK$7&lt;WEn_high_before_low_ns,1,IF(ARK$7&lt;WEn_off_time_ns,0,1))</f>
        <v>1</v>
      </c>
      <c r="ARL58">
        <f t="shared" ca="1" si="657"/>
        <v>1</v>
      </c>
      <c r="ARM58">
        <f t="shared" ca="1" si="657"/>
        <v>1</v>
      </c>
      <c r="ARN58">
        <f t="shared" ca="1" si="657"/>
        <v>1</v>
      </c>
      <c r="ARO58">
        <f t="shared" ca="1" si="657"/>
        <v>1</v>
      </c>
      <c r="ARP58">
        <f t="shared" ca="1" si="657"/>
        <v>1</v>
      </c>
      <c r="ARQ58">
        <f t="shared" ca="1" si="657"/>
        <v>1</v>
      </c>
      <c r="ARR58">
        <f t="shared" ca="1" si="657"/>
        <v>1</v>
      </c>
      <c r="ARS58">
        <f t="shared" ca="1" si="657"/>
        <v>1</v>
      </c>
      <c r="ART58">
        <f t="shared" ca="1" si="657"/>
        <v>1</v>
      </c>
      <c r="ARU58">
        <f t="shared" ca="1" si="657"/>
        <v>1</v>
      </c>
      <c r="ARV58">
        <f t="shared" ca="1" si="657"/>
        <v>1</v>
      </c>
      <c r="ARW58">
        <f t="shared" ca="1" si="657"/>
        <v>1</v>
      </c>
      <c r="ARX58">
        <f t="shared" ca="1" si="657"/>
        <v>1</v>
      </c>
      <c r="ARY58">
        <f t="shared" ca="1" si="657"/>
        <v>1</v>
      </c>
      <c r="ARZ58">
        <f t="shared" ca="1" si="657"/>
        <v>1</v>
      </c>
      <c r="ASA58">
        <f t="shared" ca="1" si="657"/>
        <v>1</v>
      </c>
      <c r="ASB58">
        <f t="shared" ca="1" si="657"/>
        <v>1</v>
      </c>
      <c r="ASC58">
        <f t="shared" ca="1" si="657"/>
        <v>1</v>
      </c>
      <c r="ASD58">
        <f t="shared" ca="1" si="657"/>
        <v>1</v>
      </c>
      <c r="ASE58">
        <f t="shared" ca="1" si="657"/>
        <v>1</v>
      </c>
      <c r="ASF58">
        <f t="shared" ca="1" si="657"/>
        <v>1</v>
      </c>
      <c r="ASG58">
        <f t="shared" ca="1" si="657"/>
        <v>1</v>
      </c>
      <c r="ASH58">
        <f t="shared" ca="1" si="657"/>
        <v>1</v>
      </c>
      <c r="ASI58">
        <f t="shared" ca="1" si="657"/>
        <v>1</v>
      </c>
      <c r="ASJ58">
        <f t="shared" ca="1" si="657"/>
        <v>1</v>
      </c>
      <c r="ASK58">
        <f t="shared" ca="1" si="657"/>
        <v>1</v>
      </c>
      <c r="ASL58">
        <f t="shared" ca="1" si="657"/>
        <v>1</v>
      </c>
      <c r="ASM58">
        <f t="shared" ca="1" si="657"/>
        <v>1</v>
      </c>
      <c r="ASN58">
        <f t="shared" ca="1" si="657"/>
        <v>1</v>
      </c>
      <c r="ASO58">
        <f t="shared" ca="1" si="657"/>
        <v>1</v>
      </c>
      <c r="ASP58">
        <f t="shared" ca="1" si="657"/>
        <v>1</v>
      </c>
      <c r="ASQ58">
        <f t="shared" ca="1" si="657"/>
        <v>1</v>
      </c>
      <c r="ASR58">
        <f t="shared" ca="1" si="657"/>
        <v>1</v>
      </c>
      <c r="ASS58">
        <f t="shared" ca="1" si="657"/>
        <v>1</v>
      </c>
      <c r="AST58">
        <f t="shared" ca="1" si="657"/>
        <v>1</v>
      </c>
      <c r="ASU58">
        <f t="shared" ca="1" si="657"/>
        <v>1</v>
      </c>
      <c r="ASV58">
        <f t="shared" ca="1" si="657"/>
        <v>1</v>
      </c>
      <c r="ASW58">
        <f t="shared" ca="1" si="657"/>
        <v>1</v>
      </c>
      <c r="ASX58">
        <f t="shared" ca="1" si="657"/>
        <v>1</v>
      </c>
      <c r="ASY58">
        <f t="shared" ca="1" si="657"/>
        <v>1</v>
      </c>
      <c r="ASZ58">
        <f t="shared" ca="1" si="657"/>
        <v>1</v>
      </c>
      <c r="ATA58">
        <f t="shared" ca="1" si="657"/>
        <v>1</v>
      </c>
      <c r="ATB58">
        <f t="shared" ca="1" si="657"/>
        <v>1</v>
      </c>
      <c r="ATC58">
        <f t="shared" ca="1" si="657"/>
        <v>1</v>
      </c>
      <c r="ATD58">
        <f t="shared" ca="1" si="657"/>
        <v>1</v>
      </c>
      <c r="ATE58">
        <f t="shared" ca="1" si="657"/>
        <v>1</v>
      </c>
      <c r="ATF58">
        <f t="shared" ca="1" si="657"/>
        <v>1</v>
      </c>
      <c r="ATG58">
        <f t="shared" ca="1" si="657"/>
        <v>1</v>
      </c>
      <c r="ATH58">
        <f t="shared" ca="1" si="657"/>
        <v>1</v>
      </c>
      <c r="ATI58">
        <f t="shared" ca="1" si="657"/>
        <v>1</v>
      </c>
      <c r="ATJ58">
        <f t="shared" ca="1" si="657"/>
        <v>1</v>
      </c>
      <c r="ATK58">
        <f t="shared" ca="1" si="657"/>
        <v>1</v>
      </c>
      <c r="ATL58">
        <f t="shared" ca="1" si="657"/>
        <v>1</v>
      </c>
      <c r="ATM58">
        <f t="shared" ca="1" si="657"/>
        <v>1</v>
      </c>
      <c r="ATN58">
        <f t="shared" ca="1" si="657"/>
        <v>1</v>
      </c>
      <c r="ATO58">
        <f t="shared" ca="1" si="657"/>
        <v>1</v>
      </c>
      <c r="ATP58">
        <f t="shared" ca="1" si="657"/>
        <v>1</v>
      </c>
      <c r="ATQ58">
        <f t="shared" ca="1" si="657"/>
        <v>1</v>
      </c>
      <c r="ATR58">
        <f t="shared" ca="1" si="657"/>
        <v>1</v>
      </c>
      <c r="ATS58">
        <f t="shared" ca="1" si="657"/>
        <v>1</v>
      </c>
      <c r="ATT58">
        <f t="shared" ca="1" si="657"/>
        <v>1</v>
      </c>
      <c r="ATU58">
        <f t="shared" ca="1" si="657"/>
        <v>1</v>
      </c>
      <c r="ATV58">
        <f t="shared" ca="1" si="657"/>
        <v>1</v>
      </c>
      <c r="ATW58">
        <f t="shared" ref="ATW58:AWH58" ca="1" si="658">$B58+IF(ATW$7&lt;WEn_high_before_low_ns,1,IF(ATW$7&lt;WEn_off_time_ns,0,1))</f>
        <v>1</v>
      </c>
      <c r="ATX58">
        <f t="shared" ca="1" si="658"/>
        <v>1</v>
      </c>
      <c r="ATY58">
        <f t="shared" ca="1" si="658"/>
        <v>1</v>
      </c>
      <c r="ATZ58">
        <f t="shared" ca="1" si="658"/>
        <v>1</v>
      </c>
      <c r="AUA58">
        <f t="shared" ca="1" si="658"/>
        <v>1</v>
      </c>
      <c r="AUB58">
        <f t="shared" ca="1" si="658"/>
        <v>1</v>
      </c>
      <c r="AUC58">
        <f t="shared" ca="1" si="658"/>
        <v>1</v>
      </c>
      <c r="AUD58">
        <f t="shared" ca="1" si="658"/>
        <v>1</v>
      </c>
      <c r="AUE58">
        <f t="shared" ca="1" si="658"/>
        <v>1</v>
      </c>
      <c r="AUF58">
        <f t="shared" ca="1" si="658"/>
        <v>1</v>
      </c>
      <c r="AUG58">
        <f t="shared" ca="1" si="658"/>
        <v>1</v>
      </c>
      <c r="AUH58">
        <f t="shared" ca="1" si="658"/>
        <v>1</v>
      </c>
      <c r="AUI58">
        <f t="shared" ca="1" si="658"/>
        <v>1</v>
      </c>
      <c r="AUJ58">
        <f t="shared" ca="1" si="658"/>
        <v>1</v>
      </c>
      <c r="AUK58">
        <f t="shared" ca="1" si="658"/>
        <v>1</v>
      </c>
      <c r="AUL58">
        <f t="shared" ca="1" si="658"/>
        <v>1</v>
      </c>
      <c r="AUM58">
        <f t="shared" ca="1" si="658"/>
        <v>1</v>
      </c>
      <c r="AUN58">
        <f t="shared" ca="1" si="658"/>
        <v>1</v>
      </c>
      <c r="AUO58">
        <f t="shared" ca="1" si="658"/>
        <v>1</v>
      </c>
      <c r="AUP58">
        <f t="shared" ca="1" si="658"/>
        <v>1</v>
      </c>
      <c r="AUQ58">
        <f t="shared" ca="1" si="658"/>
        <v>1</v>
      </c>
      <c r="AUR58">
        <f t="shared" ca="1" si="658"/>
        <v>1</v>
      </c>
      <c r="AUS58">
        <f t="shared" ca="1" si="658"/>
        <v>1</v>
      </c>
      <c r="AUT58">
        <f t="shared" ca="1" si="658"/>
        <v>1</v>
      </c>
      <c r="AUU58">
        <f t="shared" ca="1" si="658"/>
        <v>1</v>
      </c>
      <c r="AUV58">
        <f t="shared" ca="1" si="658"/>
        <v>1</v>
      </c>
      <c r="AUW58">
        <f t="shared" ca="1" si="658"/>
        <v>1</v>
      </c>
      <c r="AUX58">
        <f t="shared" ca="1" si="658"/>
        <v>1</v>
      </c>
      <c r="AUY58">
        <f t="shared" ca="1" si="658"/>
        <v>1</v>
      </c>
      <c r="AUZ58">
        <f t="shared" ca="1" si="658"/>
        <v>1</v>
      </c>
      <c r="AVA58">
        <f t="shared" ca="1" si="658"/>
        <v>1</v>
      </c>
      <c r="AVB58">
        <f t="shared" ca="1" si="658"/>
        <v>1</v>
      </c>
      <c r="AVC58">
        <f t="shared" ca="1" si="658"/>
        <v>1</v>
      </c>
      <c r="AVD58">
        <f t="shared" ca="1" si="658"/>
        <v>1</v>
      </c>
      <c r="AVE58">
        <f t="shared" ca="1" si="658"/>
        <v>1</v>
      </c>
      <c r="AVF58">
        <f t="shared" ca="1" si="658"/>
        <v>1</v>
      </c>
      <c r="AVG58">
        <f t="shared" ca="1" si="658"/>
        <v>1</v>
      </c>
      <c r="AVH58">
        <f t="shared" ca="1" si="658"/>
        <v>1</v>
      </c>
      <c r="AVI58">
        <f t="shared" ca="1" si="658"/>
        <v>1</v>
      </c>
      <c r="AVJ58">
        <f t="shared" ca="1" si="658"/>
        <v>1</v>
      </c>
      <c r="AVK58">
        <f t="shared" ca="1" si="658"/>
        <v>1</v>
      </c>
      <c r="AVL58">
        <f t="shared" ca="1" si="658"/>
        <v>1</v>
      </c>
      <c r="AVM58">
        <f t="shared" ca="1" si="658"/>
        <v>1</v>
      </c>
      <c r="AVN58">
        <f t="shared" ca="1" si="658"/>
        <v>1</v>
      </c>
      <c r="AVO58">
        <f t="shared" ca="1" si="658"/>
        <v>1</v>
      </c>
      <c r="AVP58">
        <f t="shared" ca="1" si="658"/>
        <v>1</v>
      </c>
      <c r="AVQ58">
        <f t="shared" ca="1" si="658"/>
        <v>1</v>
      </c>
      <c r="AVR58">
        <f t="shared" ca="1" si="658"/>
        <v>1</v>
      </c>
      <c r="AVS58">
        <f t="shared" ca="1" si="658"/>
        <v>1</v>
      </c>
      <c r="AVT58">
        <f t="shared" ca="1" si="658"/>
        <v>1</v>
      </c>
      <c r="AVU58">
        <f t="shared" ca="1" si="658"/>
        <v>1</v>
      </c>
      <c r="AVV58">
        <f t="shared" ca="1" si="658"/>
        <v>1</v>
      </c>
      <c r="AVW58">
        <f t="shared" ca="1" si="658"/>
        <v>1</v>
      </c>
      <c r="AVX58">
        <f t="shared" ca="1" si="658"/>
        <v>1</v>
      </c>
      <c r="AVY58">
        <f t="shared" ca="1" si="658"/>
        <v>1</v>
      </c>
      <c r="AVZ58">
        <f t="shared" ca="1" si="658"/>
        <v>1</v>
      </c>
      <c r="AWA58">
        <f t="shared" ca="1" si="658"/>
        <v>1</v>
      </c>
      <c r="AWB58">
        <f t="shared" ca="1" si="658"/>
        <v>1</v>
      </c>
      <c r="AWC58">
        <f t="shared" ca="1" si="658"/>
        <v>1</v>
      </c>
      <c r="AWD58">
        <f t="shared" ca="1" si="658"/>
        <v>1</v>
      </c>
      <c r="AWE58">
        <f t="shared" ca="1" si="658"/>
        <v>1</v>
      </c>
      <c r="AWF58">
        <f t="shared" ca="1" si="658"/>
        <v>1</v>
      </c>
      <c r="AWG58">
        <f t="shared" ca="1" si="658"/>
        <v>1</v>
      </c>
      <c r="AWH58">
        <f t="shared" ca="1" si="658"/>
        <v>1</v>
      </c>
      <c r="AWI58">
        <f t="shared" ref="AWI58:AYT58" ca="1" si="659">$B58+IF(AWI$7&lt;WEn_high_before_low_ns,1,IF(AWI$7&lt;WEn_off_time_ns,0,1))</f>
        <v>1</v>
      </c>
      <c r="AWJ58">
        <f t="shared" ca="1" si="659"/>
        <v>1</v>
      </c>
      <c r="AWK58">
        <f t="shared" ca="1" si="659"/>
        <v>1</v>
      </c>
      <c r="AWL58">
        <f t="shared" ca="1" si="659"/>
        <v>1</v>
      </c>
      <c r="AWM58">
        <f t="shared" ca="1" si="659"/>
        <v>1</v>
      </c>
      <c r="AWN58">
        <f t="shared" ca="1" si="659"/>
        <v>1</v>
      </c>
      <c r="AWO58">
        <f t="shared" ca="1" si="659"/>
        <v>1</v>
      </c>
      <c r="AWP58">
        <f t="shared" ca="1" si="659"/>
        <v>1</v>
      </c>
      <c r="AWQ58">
        <f t="shared" ca="1" si="659"/>
        <v>1</v>
      </c>
      <c r="AWR58">
        <f t="shared" ca="1" si="659"/>
        <v>1</v>
      </c>
      <c r="AWS58">
        <f t="shared" ca="1" si="659"/>
        <v>1</v>
      </c>
      <c r="AWT58">
        <f t="shared" ca="1" si="659"/>
        <v>1</v>
      </c>
      <c r="AWU58">
        <f t="shared" ca="1" si="659"/>
        <v>1</v>
      </c>
      <c r="AWV58">
        <f t="shared" ca="1" si="659"/>
        <v>1</v>
      </c>
      <c r="AWW58">
        <f t="shared" ca="1" si="659"/>
        <v>1</v>
      </c>
      <c r="AWX58">
        <f t="shared" ca="1" si="659"/>
        <v>1</v>
      </c>
      <c r="AWY58">
        <f t="shared" ca="1" si="659"/>
        <v>1</v>
      </c>
      <c r="AWZ58">
        <f t="shared" ca="1" si="659"/>
        <v>1</v>
      </c>
      <c r="AXA58">
        <f t="shared" ca="1" si="659"/>
        <v>1</v>
      </c>
      <c r="AXB58">
        <f t="shared" ca="1" si="659"/>
        <v>1</v>
      </c>
      <c r="AXC58">
        <f t="shared" ca="1" si="659"/>
        <v>1</v>
      </c>
      <c r="AXD58">
        <f t="shared" ca="1" si="659"/>
        <v>1</v>
      </c>
      <c r="AXE58">
        <f t="shared" ca="1" si="659"/>
        <v>1</v>
      </c>
      <c r="AXF58">
        <f t="shared" ca="1" si="659"/>
        <v>1</v>
      </c>
      <c r="AXG58">
        <f t="shared" ca="1" si="659"/>
        <v>1</v>
      </c>
      <c r="AXH58">
        <f t="shared" ca="1" si="659"/>
        <v>1</v>
      </c>
      <c r="AXI58">
        <f t="shared" ca="1" si="659"/>
        <v>1</v>
      </c>
      <c r="AXJ58">
        <f t="shared" ca="1" si="659"/>
        <v>1</v>
      </c>
      <c r="AXK58">
        <f t="shared" ca="1" si="659"/>
        <v>1</v>
      </c>
      <c r="AXL58">
        <f t="shared" ca="1" si="659"/>
        <v>1</v>
      </c>
      <c r="AXM58">
        <f t="shared" ca="1" si="659"/>
        <v>1</v>
      </c>
      <c r="AXN58">
        <f t="shared" ca="1" si="659"/>
        <v>1</v>
      </c>
      <c r="AXO58">
        <f t="shared" ca="1" si="659"/>
        <v>1</v>
      </c>
      <c r="AXP58">
        <f t="shared" ca="1" si="659"/>
        <v>1</v>
      </c>
      <c r="AXQ58">
        <f t="shared" ca="1" si="659"/>
        <v>1</v>
      </c>
      <c r="AXR58">
        <f t="shared" ca="1" si="659"/>
        <v>1</v>
      </c>
      <c r="AXS58">
        <f t="shared" ca="1" si="659"/>
        <v>1</v>
      </c>
      <c r="AXT58">
        <f t="shared" ca="1" si="659"/>
        <v>1</v>
      </c>
      <c r="AXU58">
        <f t="shared" ca="1" si="659"/>
        <v>1</v>
      </c>
      <c r="AXV58">
        <f t="shared" ca="1" si="659"/>
        <v>1</v>
      </c>
      <c r="AXW58">
        <f t="shared" ca="1" si="659"/>
        <v>1</v>
      </c>
      <c r="AXX58">
        <f t="shared" ca="1" si="659"/>
        <v>1</v>
      </c>
      <c r="AXY58">
        <f t="shared" ca="1" si="659"/>
        <v>1</v>
      </c>
      <c r="AXZ58">
        <f t="shared" ca="1" si="659"/>
        <v>1</v>
      </c>
      <c r="AYA58">
        <f t="shared" ca="1" si="659"/>
        <v>1</v>
      </c>
      <c r="AYB58">
        <f t="shared" ca="1" si="659"/>
        <v>1</v>
      </c>
      <c r="AYC58">
        <f t="shared" ca="1" si="659"/>
        <v>1</v>
      </c>
      <c r="AYD58">
        <f t="shared" ca="1" si="659"/>
        <v>1</v>
      </c>
      <c r="AYE58">
        <f t="shared" ca="1" si="659"/>
        <v>1</v>
      </c>
      <c r="AYF58">
        <f t="shared" ca="1" si="659"/>
        <v>1</v>
      </c>
      <c r="AYG58">
        <f t="shared" ca="1" si="659"/>
        <v>1</v>
      </c>
      <c r="AYH58">
        <f t="shared" ca="1" si="659"/>
        <v>1</v>
      </c>
      <c r="AYI58">
        <f t="shared" ca="1" si="659"/>
        <v>1</v>
      </c>
      <c r="AYJ58">
        <f t="shared" ca="1" si="659"/>
        <v>1</v>
      </c>
      <c r="AYK58">
        <f t="shared" ca="1" si="659"/>
        <v>1</v>
      </c>
      <c r="AYL58">
        <f t="shared" ca="1" si="659"/>
        <v>1</v>
      </c>
      <c r="AYM58">
        <f t="shared" ca="1" si="659"/>
        <v>1</v>
      </c>
      <c r="AYN58">
        <f t="shared" ca="1" si="659"/>
        <v>1</v>
      </c>
      <c r="AYO58">
        <f t="shared" ca="1" si="659"/>
        <v>1</v>
      </c>
      <c r="AYP58">
        <f t="shared" ca="1" si="659"/>
        <v>1</v>
      </c>
      <c r="AYQ58">
        <f t="shared" ca="1" si="659"/>
        <v>1</v>
      </c>
      <c r="AYR58">
        <f t="shared" ca="1" si="659"/>
        <v>1</v>
      </c>
      <c r="AYS58">
        <f t="shared" ca="1" si="659"/>
        <v>1</v>
      </c>
      <c r="AYT58">
        <f t="shared" ca="1" si="659"/>
        <v>1</v>
      </c>
      <c r="AYU58">
        <f t="shared" ref="AYU58:BBF58" ca="1" si="660">$B58+IF(AYU$7&lt;WEn_high_before_low_ns,1,IF(AYU$7&lt;WEn_off_time_ns,0,1))</f>
        <v>1</v>
      </c>
      <c r="AYV58">
        <f t="shared" ca="1" si="660"/>
        <v>1</v>
      </c>
      <c r="AYW58">
        <f t="shared" ca="1" si="660"/>
        <v>1</v>
      </c>
      <c r="AYX58">
        <f t="shared" ca="1" si="660"/>
        <v>1</v>
      </c>
      <c r="AYY58">
        <f t="shared" ca="1" si="660"/>
        <v>1</v>
      </c>
      <c r="AYZ58">
        <f t="shared" ca="1" si="660"/>
        <v>1</v>
      </c>
      <c r="AZA58">
        <f t="shared" ca="1" si="660"/>
        <v>1</v>
      </c>
      <c r="AZB58">
        <f t="shared" ca="1" si="660"/>
        <v>1</v>
      </c>
      <c r="AZC58">
        <f t="shared" ca="1" si="660"/>
        <v>1</v>
      </c>
      <c r="AZD58">
        <f t="shared" ca="1" si="660"/>
        <v>1</v>
      </c>
      <c r="AZE58">
        <f t="shared" ca="1" si="660"/>
        <v>1</v>
      </c>
      <c r="AZF58">
        <f t="shared" ca="1" si="660"/>
        <v>1</v>
      </c>
      <c r="AZG58">
        <f t="shared" ca="1" si="660"/>
        <v>1</v>
      </c>
      <c r="AZH58">
        <f t="shared" ca="1" si="660"/>
        <v>1</v>
      </c>
      <c r="AZI58">
        <f t="shared" ca="1" si="660"/>
        <v>1</v>
      </c>
      <c r="AZJ58">
        <f t="shared" ca="1" si="660"/>
        <v>1</v>
      </c>
      <c r="AZK58">
        <f t="shared" ca="1" si="660"/>
        <v>1</v>
      </c>
      <c r="AZL58">
        <f t="shared" ca="1" si="660"/>
        <v>1</v>
      </c>
      <c r="AZM58">
        <f t="shared" ca="1" si="660"/>
        <v>1</v>
      </c>
      <c r="AZN58">
        <f t="shared" ca="1" si="660"/>
        <v>1</v>
      </c>
      <c r="AZO58">
        <f t="shared" ca="1" si="660"/>
        <v>1</v>
      </c>
      <c r="AZP58">
        <f t="shared" ca="1" si="660"/>
        <v>1</v>
      </c>
      <c r="AZQ58">
        <f t="shared" ca="1" si="660"/>
        <v>1</v>
      </c>
      <c r="AZR58">
        <f t="shared" ca="1" si="660"/>
        <v>1</v>
      </c>
      <c r="AZS58">
        <f t="shared" ca="1" si="660"/>
        <v>1</v>
      </c>
      <c r="AZT58">
        <f t="shared" ca="1" si="660"/>
        <v>1</v>
      </c>
      <c r="AZU58">
        <f t="shared" ca="1" si="660"/>
        <v>1</v>
      </c>
      <c r="AZV58">
        <f t="shared" ca="1" si="660"/>
        <v>1</v>
      </c>
      <c r="AZW58">
        <f t="shared" ca="1" si="660"/>
        <v>1</v>
      </c>
      <c r="AZX58">
        <f t="shared" ca="1" si="660"/>
        <v>1</v>
      </c>
      <c r="AZY58">
        <f t="shared" ca="1" si="660"/>
        <v>1</v>
      </c>
      <c r="AZZ58">
        <f t="shared" ca="1" si="660"/>
        <v>1</v>
      </c>
      <c r="BAA58">
        <f t="shared" ca="1" si="660"/>
        <v>1</v>
      </c>
      <c r="BAB58">
        <f t="shared" ca="1" si="660"/>
        <v>1</v>
      </c>
      <c r="BAC58">
        <f t="shared" ca="1" si="660"/>
        <v>1</v>
      </c>
      <c r="BAD58">
        <f t="shared" ca="1" si="660"/>
        <v>1</v>
      </c>
      <c r="BAE58">
        <f t="shared" ca="1" si="660"/>
        <v>1</v>
      </c>
      <c r="BAF58">
        <f t="shared" ca="1" si="660"/>
        <v>1</v>
      </c>
      <c r="BAG58">
        <f t="shared" ca="1" si="660"/>
        <v>1</v>
      </c>
      <c r="BAH58">
        <f t="shared" ca="1" si="660"/>
        <v>1</v>
      </c>
      <c r="BAI58">
        <f t="shared" ca="1" si="660"/>
        <v>1</v>
      </c>
      <c r="BAJ58">
        <f t="shared" ca="1" si="660"/>
        <v>1</v>
      </c>
      <c r="BAK58">
        <f t="shared" ca="1" si="660"/>
        <v>1</v>
      </c>
      <c r="BAL58">
        <f t="shared" ca="1" si="660"/>
        <v>1</v>
      </c>
      <c r="BAM58">
        <f t="shared" ca="1" si="660"/>
        <v>1</v>
      </c>
      <c r="BAN58">
        <f t="shared" ca="1" si="660"/>
        <v>1</v>
      </c>
      <c r="BAO58">
        <f t="shared" ca="1" si="660"/>
        <v>1</v>
      </c>
      <c r="BAP58">
        <f t="shared" ca="1" si="660"/>
        <v>1</v>
      </c>
      <c r="BAQ58">
        <f t="shared" ca="1" si="660"/>
        <v>1</v>
      </c>
      <c r="BAR58">
        <f t="shared" ca="1" si="660"/>
        <v>1</v>
      </c>
      <c r="BAS58">
        <f t="shared" ca="1" si="660"/>
        <v>1</v>
      </c>
      <c r="BAT58">
        <f t="shared" ca="1" si="660"/>
        <v>1</v>
      </c>
      <c r="BAU58">
        <f t="shared" ca="1" si="660"/>
        <v>1</v>
      </c>
      <c r="BAV58">
        <f t="shared" ca="1" si="660"/>
        <v>1</v>
      </c>
      <c r="BAW58">
        <f t="shared" ca="1" si="660"/>
        <v>1</v>
      </c>
      <c r="BAX58">
        <f t="shared" ca="1" si="660"/>
        <v>1</v>
      </c>
      <c r="BAY58">
        <f t="shared" ca="1" si="660"/>
        <v>1</v>
      </c>
      <c r="BAZ58">
        <f t="shared" ca="1" si="660"/>
        <v>1</v>
      </c>
      <c r="BBA58">
        <f t="shared" ca="1" si="660"/>
        <v>1</v>
      </c>
      <c r="BBB58">
        <f t="shared" ca="1" si="660"/>
        <v>1</v>
      </c>
      <c r="BBC58">
        <f t="shared" ca="1" si="660"/>
        <v>1</v>
      </c>
      <c r="BBD58">
        <f t="shared" ca="1" si="660"/>
        <v>1</v>
      </c>
      <c r="BBE58">
        <f t="shared" ca="1" si="660"/>
        <v>1</v>
      </c>
      <c r="BBF58">
        <f t="shared" ca="1" si="660"/>
        <v>1</v>
      </c>
      <c r="BBG58">
        <f t="shared" ref="BBG58:BDR58" ca="1" si="661">$B58+IF(BBG$7&lt;WEn_high_before_low_ns,1,IF(BBG$7&lt;WEn_off_time_ns,0,1))</f>
        <v>1</v>
      </c>
      <c r="BBH58">
        <f t="shared" ca="1" si="661"/>
        <v>1</v>
      </c>
      <c r="BBI58">
        <f t="shared" ca="1" si="661"/>
        <v>1</v>
      </c>
      <c r="BBJ58">
        <f t="shared" ca="1" si="661"/>
        <v>1</v>
      </c>
      <c r="BBK58">
        <f t="shared" ca="1" si="661"/>
        <v>1</v>
      </c>
      <c r="BBL58">
        <f t="shared" ca="1" si="661"/>
        <v>1</v>
      </c>
      <c r="BBM58">
        <f t="shared" ca="1" si="661"/>
        <v>1</v>
      </c>
      <c r="BBN58">
        <f t="shared" ca="1" si="661"/>
        <v>1</v>
      </c>
      <c r="BBO58">
        <f t="shared" ca="1" si="661"/>
        <v>1</v>
      </c>
      <c r="BBP58">
        <f t="shared" ca="1" si="661"/>
        <v>1</v>
      </c>
      <c r="BBQ58">
        <f t="shared" ca="1" si="661"/>
        <v>1</v>
      </c>
      <c r="BBR58">
        <f t="shared" ca="1" si="661"/>
        <v>1</v>
      </c>
      <c r="BBS58">
        <f t="shared" ca="1" si="661"/>
        <v>1</v>
      </c>
      <c r="BBT58">
        <f t="shared" ca="1" si="661"/>
        <v>1</v>
      </c>
      <c r="BBU58">
        <f t="shared" ca="1" si="661"/>
        <v>1</v>
      </c>
      <c r="BBV58">
        <f t="shared" ca="1" si="661"/>
        <v>1</v>
      </c>
      <c r="BBW58">
        <f t="shared" ca="1" si="661"/>
        <v>1</v>
      </c>
      <c r="BBX58">
        <f t="shared" ca="1" si="661"/>
        <v>1</v>
      </c>
      <c r="BBY58">
        <f t="shared" ca="1" si="661"/>
        <v>1</v>
      </c>
      <c r="BBZ58">
        <f t="shared" ca="1" si="661"/>
        <v>1</v>
      </c>
      <c r="BCA58">
        <f t="shared" ca="1" si="661"/>
        <v>1</v>
      </c>
      <c r="BCB58">
        <f t="shared" ca="1" si="661"/>
        <v>1</v>
      </c>
      <c r="BCC58">
        <f t="shared" ca="1" si="661"/>
        <v>1</v>
      </c>
      <c r="BCD58">
        <f t="shared" ca="1" si="661"/>
        <v>1</v>
      </c>
      <c r="BCE58">
        <f t="shared" ca="1" si="661"/>
        <v>1</v>
      </c>
      <c r="BCF58">
        <f t="shared" ca="1" si="661"/>
        <v>1</v>
      </c>
      <c r="BCG58">
        <f t="shared" ca="1" si="661"/>
        <v>1</v>
      </c>
      <c r="BCH58">
        <f t="shared" ca="1" si="661"/>
        <v>1</v>
      </c>
      <c r="BCI58">
        <f t="shared" ca="1" si="661"/>
        <v>1</v>
      </c>
      <c r="BCJ58">
        <f t="shared" ca="1" si="661"/>
        <v>1</v>
      </c>
      <c r="BCK58">
        <f t="shared" ca="1" si="661"/>
        <v>1</v>
      </c>
      <c r="BCL58">
        <f t="shared" ca="1" si="661"/>
        <v>1</v>
      </c>
      <c r="BCM58">
        <f t="shared" ca="1" si="661"/>
        <v>1</v>
      </c>
      <c r="BCN58">
        <f t="shared" ca="1" si="661"/>
        <v>1</v>
      </c>
      <c r="BCO58">
        <f t="shared" ca="1" si="661"/>
        <v>1</v>
      </c>
      <c r="BCP58">
        <f t="shared" ca="1" si="661"/>
        <v>1</v>
      </c>
      <c r="BCQ58">
        <f t="shared" ca="1" si="661"/>
        <v>1</v>
      </c>
      <c r="BCR58">
        <f t="shared" ca="1" si="661"/>
        <v>1</v>
      </c>
      <c r="BCS58">
        <f t="shared" ca="1" si="661"/>
        <v>1</v>
      </c>
      <c r="BCT58">
        <f t="shared" ca="1" si="661"/>
        <v>1</v>
      </c>
      <c r="BCU58">
        <f t="shared" ca="1" si="661"/>
        <v>1</v>
      </c>
      <c r="BCV58">
        <f t="shared" ca="1" si="661"/>
        <v>1</v>
      </c>
      <c r="BCW58">
        <f t="shared" ca="1" si="661"/>
        <v>1</v>
      </c>
      <c r="BCX58">
        <f t="shared" ca="1" si="661"/>
        <v>1</v>
      </c>
      <c r="BCY58">
        <f t="shared" ca="1" si="661"/>
        <v>1</v>
      </c>
      <c r="BCZ58">
        <f t="shared" ca="1" si="661"/>
        <v>1</v>
      </c>
      <c r="BDA58">
        <f t="shared" ca="1" si="661"/>
        <v>1</v>
      </c>
      <c r="BDB58">
        <f t="shared" ca="1" si="661"/>
        <v>1</v>
      </c>
      <c r="BDC58">
        <f t="shared" ca="1" si="661"/>
        <v>1</v>
      </c>
      <c r="BDD58">
        <f t="shared" ca="1" si="661"/>
        <v>1</v>
      </c>
      <c r="BDE58">
        <f t="shared" ca="1" si="661"/>
        <v>1</v>
      </c>
      <c r="BDF58">
        <f t="shared" ca="1" si="661"/>
        <v>1</v>
      </c>
      <c r="BDG58">
        <f t="shared" ca="1" si="661"/>
        <v>1</v>
      </c>
      <c r="BDH58">
        <f t="shared" ca="1" si="661"/>
        <v>1</v>
      </c>
      <c r="BDI58">
        <f t="shared" ca="1" si="661"/>
        <v>1</v>
      </c>
      <c r="BDJ58">
        <f t="shared" ca="1" si="661"/>
        <v>1</v>
      </c>
      <c r="BDK58">
        <f t="shared" ca="1" si="661"/>
        <v>1</v>
      </c>
      <c r="BDL58">
        <f t="shared" ca="1" si="661"/>
        <v>1</v>
      </c>
      <c r="BDM58">
        <f t="shared" ca="1" si="661"/>
        <v>1</v>
      </c>
      <c r="BDN58">
        <f t="shared" ca="1" si="661"/>
        <v>1</v>
      </c>
      <c r="BDO58">
        <f t="shared" ca="1" si="661"/>
        <v>1</v>
      </c>
      <c r="BDP58">
        <f t="shared" ca="1" si="661"/>
        <v>1</v>
      </c>
      <c r="BDQ58">
        <f t="shared" ca="1" si="661"/>
        <v>1</v>
      </c>
      <c r="BDR58">
        <f t="shared" ca="1" si="661"/>
        <v>1</v>
      </c>
      <c r="BDS58">
        <f t="shared" ref="BDS58:BGD58" ca="1" si="662">$B58+IF(BDS$7&lt;WEn_high_before_low_ns,1,IF(BDS$7&lt;WEn_off_time_ns,0,1))</f>
        <v>1</v>
      </c>
      <c r="BDT58">
        <f t="shared" ca="1" si="662"/>
        <v>1</v>
      </c>
      <c r="BDU58">
        <f t="shared" ca="1" si="662"/>
        <v>1</v>
      </c>
      <c r="BDV58">
        <f t="shared" ca="1" si="662"/>
        <v>1</v>
      </c>
      <c r="BDW58">
        <f t="shared" ca="1" si="662"/>
        <v>1</v>
      </c>
      <c r="BDX58">
        <f t="shared" ca="1" si="662"/>
        <v>1</v>
      </c>
      <c r="BDY58">
        <f t="shared" ca="1" si="662"/>
        <v>1</v>
      </c>
      <c r="BDZ58">
        <f t="shared" ca="1" si="662"/>
        <v>1</v>
      </c>
      <c r="BEA58">
        <f t="shared" ca="1" si="662"/>
        <v>1</v>
      </c>
      <c r="BEB58">
        <f t="shared" ca="1" si="662"/>
        <v>1</v>
      </c>
      <c r="BEC58">
        <f t="shared" ca="1" si="662"/>
        <v>1</v>
      </c>
      <c r="BED58">
        <f t="shared" ca="1" si="662"/>
        <v>1</v>
      </c>
      <c r="BEE58">
        <f t="shared" ca="1" si="662"/>
        <v>1</v>
      </c>
      <c r="BEF58">
        <f t="shared" ca="1" si="662"/>
        <v>1</v>
      </c>
      <c r="BEG58">
        <f t="shared" ca="1" si="662"/>
        <v>1</v>
      </c>
      <c r="BEH58">
        <f t="shared" ca="1" si="662"/>
        <v>1</v>
      </c>
      <c r="BEI58">
        <f t="shared" ca="1" si="662"/>
        <v>1</v>
      </c>
      <c r="BEJ58">
        <f t="shared" ca="1" si="662"/>
        <v>1</v>
      </c>
      <c r="BEK58">
        <f t="shared" ca="1" si="662"/>
        <v>1</v>
      </c>
      <c r="BEL58">
        <f t="shared" ca="1" si="662"/>
        <v>1</v>
      </c>
      <c r="BEM58">
        <f t="shared" ca="1" si="662"/>
        <v>1</v>
      </c>
      <c r="BEN58">
        <f t="shared" ca="1" si="662"/>
        <v>1</v>
      </c>
      <c r="BEO58">
        <f t="shared" ca="1" si="662"/>
        <v>1</v>
      </c>
      <c r="BEP58">
        <f t="shared" ca="1" si="662"/>
        <v>1</v>
      </c>
      <c r="BEQ58">
        <f t="shared" ca="1" si="662"/>
        <v>1</v>
      </c>
      <c r="BER58">
        <f t="shared" ca="1" si="662"/>
        <v>1</v>
      </c>
      <c r="BES58">
        <f t="shared" ca="1" si="662"/>
        <v>1</v>
      </c>
      <c r="BET58">
        <f t="shared" ca="1" si="662"/>
        <v>1</v>
      </c>
      <c r="BEU58">
        <f t="shared" ca="1" si="662"/>
        <v>1</v>
      </c>
      <c r="BEV58">
        <f t="shared" ca="1" si="662"/>
        <v>1</v>
      </c>
      <c r="BEW58">
        <f t="shared" ca="1" si="662"/>
        <v>1</v>
      </c>
      <c r="BEX58">
        <f t="shared" ca="1" si="662"/>
        <v>1</v>
      </c>
      <c r="BEY58">
        <f t="shared" ca="1" si="662"/>
        <v>1</v>
      </c>
      <c r="BEZ58">
        <f t="shared" ca="1" si="662"/>
        <v>1</v>
      </c>
      <c r="BFA58">
        <f t="shared" ca="1" si="662"/>
        <v>1</v>
      </c>
      <c r="BFB58">
        <f t="shared" ca="1" si="662"/>
        <v>1</v>
      </c>
      <c r="BFC58">
        <f t="shared" ca="1" si="662"/>
        <v>1</v>
      </c>
      <c r="BFD58">
        <f t="shared" ca="1" si="662"/>
        <v>1</v>
      </c>
      <c r="BFE58">
        <f t="shared" ca="1" si="662"/>
        <v>1</v>
      </c>
      <c r="BFF58">
        <f t="shared" ca="1" si="662"/>
        <v>1</v>
      </c>
      <c r="BFG58">
        <f t="shared" ca="1" si="662"/>
        <v>1</v>
      </c>
      <c r="BFH58">
        <f t="shared" ca="1" si="662"/>
        <v>1</v>
      </c>
      <c r="BFI58">
        <f t="shared" ca="1" si="662"/>
        <v>1</v>
      </c>
      <c r="BFJ58">
        <f t="shared" ca="1" si="662"/>
        <v>1</v>
      </c>
      <c r="BFK58">
        <f t="shared" ca="1" si="662"/>
        <v>1</v>
      </c>
      <c r="BFL58">
        <f t="shared" ca="1" si="662"/>
        <v>1</v>
      </c>
      <c r="BFM58">
        <f t="shared" ca="1" si="662"/>
        <v>1</v>
      </c>
      <c r="BFN58">
        <f t="shared" ca="1" si="662"/>
        <v>1</v>
      </c>
      <c r="BFO58">
        <f t="shared" ca="1" si="662"/>
        <v>1</v>
      </c>
      <c r="BFP58">
        <f t="shared" ca="1" si="662"/>
        <v>1</v>
      </c>
      <c r="BFQ58">
        <f t="shared" ca="1" si="662"/>
        <v>1</v>
      </c>
      <c r="BFR58">
        <f t="shared" ca="1" si="662"/>
        <v>1</v>
      </c>
      <c r="BFS58">
        <f t="shared" ca="1" si="662"/>
        <v>1</v>
      </c>
      <c r="BFT58">
        <f t="shared" ca="1" si="662"/>
        <v>1</v>
      </c>
      <c r="BFU58">
        <f t="shared" ca="1" si="662"/>
        <v>1</v>
      </c>
      <c r="BFV58">
        <f t="shared" ca="1" si="662"/>
        <v>1</v>
      </c>
      <c r="BFW58">
        <f t="shared" ca="1" si="662"/>
        <v>1</v>
      </c>
      <c r="BFX58">
        <f t="shared" ca="1" si="662"/>
        <v>1</v>
      </c>
      <c r="BFY58">
        <f t="shared" ca="1" si="662"/>
        <v>1</v>
      </c>
      <c r="BFZ58">
        <f t="shared" ca="1" si="662"/>
        <v>1</v>
      </c>
      <c r="BGA58">
        <f t="shared" ca="1" si="662"/>
        <v>1</v>
      </c>
      <c r="BGB58">
        <f t="shared" ca="1" si="662"/>
        <v>1</v>
      </c>
      <c r="BGC58">
        <f t="shared" ca="1" si="662"/>
        <v>1</v>
      </c>
      <c r="BGD58">
        <f t="shared" ca="1" si="662"/>
        <v>1</v>
      </c>
      <c r="BGE58">
        <f t="shared" ref="BGE58:BIP58" ca="1" si="663">$B58+IF(BGE$7&lt;WEn_high_before_low_ns,1,IF(BGE$7&lt;WEn_off_time_ns,0,1))</f>
        <v>1</v>
      </c>
      <c r="BGF58">
        <f t="shared" ca="1" si="663"/>
        <v>1</v>
      </c>
      <c r="BGG58">
        <f t="shared" ca="1" si="663"/>
        <v>1</v>
      </c>
      <c r="BGH58">
        <f t="shared" ca="1" si="663"/>
        <v>1</v>
      </c>
      <c r="BGI58">
        <f t="shared" ca="1" si="663"/>
        <v>1</v>
      </c>
      <c r="BGJ58">
        <f t="shared" ca="1" si="663"/>
        <v>1</v>
      </c>
      <c r="BGK58">
        <f t="shared" ca="1" si="663"/>
        <v>1</v>
      </c>
      <c r="BGL58">
        <f t="shared" ca="1" si="663"/>
        <v>1</v>
      </c>
      <c r="BGM58">
        <f t="shared" ca="1" si="663"/>
        <v>1</v>
      </c>
      <c r="BGN58">
        <f t="shared" ca="1" si="663"/>
        <v>1</v>
      </c>
      <c r="BGO58">
        <f t="shared" ca="1" si="663"/>
        <v>1</v>
      </c>
      <c r="BGP58">
        <f t="shared" ca="1" si="663"/>
        <v>1</v>
      </c>
      <c r="BGQ58">
        <f t="shared" ca="1" si="663"/>
        <v>1</v>
      </c>
      <c r="BGR58">
        <f t="shared" ca="1" si="663"/>
        <v>1</v>
      </c>
      <c r="BGS58">
        <f t="shared" ca="1" si="663"/>
        <v>1</v>
      </c>
      <c r="BGT58">
        <f t="shared" ca="1" si="663"/>
        <v>1</v>
      </c>
      <c r="BGU58">
        <f t="shared" ca="1" si="663"/>
        <v>1</v>
      </c>
      <c r="BGV58">
        <f t="shared" ca="1" si="663"/>
        <v>1</v>
      </c>
      <c r="BGW58">
        <f t="shared" ca="1" si="663"/>
        <v>1</v>
      </c>
      <c r="BGX58">
        <f t="shared" ca="1" si="663"/>
        <v>1</v>
      </c>
      <c r="BGY58">
        <f t="shared" ca="1" si="663"/>
        <v>1</v>
      </c>
      <c r="BGZ58">
        <f t="shared" ca="1" si="663"/>
        <v>1</v>
      </c>
      <c r="BHA58">
        <f t="shared" ca="1" si="663"/>
        <v>1</v>
      </c>
      <c r="BHB58">
        <f t="shared" ca="1" si="663"/>
        <v>1</v>
      </c>
      <c r="BHC58">
        <f t="shared" ca="1" si="663"/>
        <v>1</v>
      </c>
      <c r="BHD58">
        <f t="shared" ca="1" si="663"/>
        <v>1</v>
      </c>
      <c r="BHE58">
        <f t="shared" ca="1" si="663"/>
        <v>1</v>
      </c>
      <c r="BHF58">
        <f t="shared" ca="1" si="663"/>
        <v>1</v>
      </c>
      <c r="BHG58">
        <f t="shared" ca="1" si="663"/>
        <v>1</v>
      </c>
      <c r="BHH58">
        <f t="shared" ca="1" si="663"/>
        <v>1</v>
      </c>
      <c r="BHI58">
        <f t="shared" ca="1" si="663"/>
        <v>1</v>
      </c>
      <c r="BHJ58">
        <f t="shared" ca="1" si="663"/>
        <v>1</v>
      </c>
      <c r="BHK58">
        <f t="shared" ca="1" si="663"/>
        <v>1</v>
      </c>
      <c r="BHL58">
        <f t="shared" ca="1" si="663"/>
        <v>1</v>
      </c>
      <c r="BHM58">
        <f t="shared" ca="1" si="663"/>
        <v>1</v>
      </c>
      <c r="BHN58">
        <f t="shared" ca="1" si="663"/>
        <v>1</v>
      </c>
      <c r="BHO58">
        <f t="shared" ca="1" si="663"/>
        <v>1</v>
      </c>
      <c r="BHP58">
        <f t="shared" ca="1" si="663"/>
        <v>1</v>
      </c>
      <c r="BHQ58">
        <f t="shared" ca="1" si="663"/>
        <v>1</v>
      </c>
      <c r="BHR58">
        <f t="shared" ca="1" si="663"/>
        <v>1</v>
      </c>
      <c r="BHS58">
        <f t="shared" ca="1" si="663"/>
        <v>1</v>
      </c>
      <c r="BHT58">
        <f t="shared" ca="1" si="663"/>
        <v>1</v>
      </c>
      <c r="BHU58">
        <f t="shared" ca="1" si="663"/>
        <v>1</v>
      </c>
      <c r="BHV58">
        <f t="shared" ca="1" si="663"/>
        <v>1</v>
      </c>
      <c r="BHW58">
        <f t="shared" ca="1" si="663"/>
        <v>1</v>
      </c>
      <c r="BHX58">
        <f t="shared" ca="1" si="663"/>
        <v>1</v>
      </c>
      <c r="BHY58">
        <f t="shared" ca="1" si="663"/>
        <v>1</v>
      </c>
      <c r="BHZ58">
        <f t="shared" ca="1" si="663"/>
        <v>1</v>
      </c>
      <c r="BIA58">
        <f t="shared" ca="1" si="663"/>
        <v>1</v>
      </c>
      <c r="BIB58">
        <f t="shared" ca="1" si="663"/>
        <v>1</v>
      </c>
      <c r="BIC58">
        <f t="shared" ca="1" si="663"/>
        <v>1</v>
      </c>
      <c r="BID58">
        <f t="shared" ca="1" si="663"/>
        <v>1</v>
      </c>
      <c r="BIE58">
        <f t="shared" ca="1" si="663"/>
        <v>1</v>
      </c>
      <c r="BIF58">
        <f t="shared" ca="1" si="663"/>
        <v>1</v>
      </c>
      <c r="BIG58">
        <f t="shared" ca="1" si="663"/>
        <v>1</v>
      </c>
      <c r="BIH58">
        <f t="shared" ca="1" si="663"/>
        <v>1</v>
      </c>
      <c r="BII58">
        <f t="shared" ca="1" si="663"/>
        <v>1</v>
      </c>
      <c r="BIJ58">
        <f t="shared" ca="1" si="663"/>
        <v>1</v>
      </c>
      <c r="BIK58">
        <f t="shared" ca="1" si="663"/>
        <v>1</v>
      </c>
      <c r="BIL58">
        <f t="shared" ca="1" si="663"/>
        <v>1</v>
      </c>
      <c r="BIM58">
        <f t="shared" ca="1" si="663"/>
        <v>1</v>
      </c>
      <c r="BIN58">
        <f t="shared" ca="1" si="663"/>
        <v>1</v>
      </c>
      <c r="BIO58">
        <f t="shared" ca="1" si="663"/>
        <v>1</v>
      </c>
      <c r="BIP58">
        <f t="shared" ca="1" si="663"/>
        <v>1</v>
      </c>
      <c r="BIQ58">
        <f t="shared" ref="BIQ58:BLB58" ca="1" si="664">$B58+IF(BIQ$7&lt;WEn_high_before_low_ns,1,IF(BIQ$7&lt;WEn_off_time_ns,0,1))</f>
        <v>1</v>
      </c>
      <c r="BIR58">
        <f t="shared" ca="1" si="664"/>
        <v>1</v>
      </c>
      <c r="BIS58">
        <f t="shared" ca="1" si="664"/>
        <v>1</v>
      </c>
      <c r="BIT58">
        <f t="shared" ca="1" si="664"/>
        <v>1</v>
      </c>
      <c r="BIU58">
        <f t="shared" ca="1" si="664"/>
        <v>1</v>
      </c>
      <c r="BIV58">
        <f t="shared" ca="1" si="664"/>
        <v>1</v>
      </c>
      <c r="BIW58">
        <f t="shared" ca="1" si="664"/>
        <v>1</v>
      </c>
      <c r="BIX58">
        <f t="shared" ca="1" si="664"/>
        <v>1</v>
      </c>
      <c r="BIY58">
        <f t="shared" ca="1" si="664"/>
        <v>1</v>
      </c>
      <c r="BIZ58">
        <f t="shared" ca="1" si="664"/>
        <v>1</v>
      </c>
      <c r="BJA58">
        <f t="shared" ca="1" si="664"/>
        <v>1</v>
      </c>
      <c r="BJB58">
        <f t="shared" ca="1" si="664"/>
        <v>1</v>
      </c>
      <c r="BJC58">
        <f t="shared" ca="1" si="664"/>
        <v>1</v>
      </c>
      <c r="BJD58">
        <f t="shared" ca="1" si="664"/>
        <v>1</v>
      </c>
      <c r="BJE58">
        <f t="shared" ca="1" si="664"/>
        <v>1</v>
      </c>
      <c r="BJF58">
        <f t="shared" ca="1" si="664"/>
        <v>1</v>
      </c>
      <c r="BJG58">
        <f t="shared" ca="1" si="664"/>
        <v>1</v>
      </c>
      <c r="BJH58">
        <f t="shared" ca="1" si="664"/>
        <v>1</v>
      </c>
      <c r="BJI58">
        <f t="shared" ca="1" si="664"/>
        <v>1</v>
      </c>
      <c r="BJJ58">
        <f t="shared" ca="1" si="664"/>
        <v>1</v>
      </c>
      <c r="BJK58">
        <f t="shared" ca="1" si="664"/>
        <v>1</v>
      </c>
      <c r="BJL58">
        <f t="shared" ca="1" si="664"/>
        <v>1</v>
      </c>
      <c r="BJM58">
        <f t="shared" ca="1" si="664"/>
        <v>1</v>
      </c>
      <c r="BJN58">
        <f t="shared" ca="1" si="664"/>
        <v>1</v>
      </c>
      <c r="BJO58">
        <f t="shared" ca="1" si="664"/>
        <v>1</v>
      </c>
      <c r="BJP58">
        <f t="shared" ca="1" si="664"/>
        <v>1</v>
      </c>
      <c r="BJQ58">
        <f t="shared" ca="1" si="664"/>
        <v>1</v>
      </c>
      <c r="BJR58">
        <f t="shared" ca="1" si="664"/>
        <v>1</v>
      </c>
      <c r="BJS58">
        <f t="shared" ca="1" si="664"/>
        <v>1</v>
      </c>
      <c r="BJT58">
        <f t="shared" ca="1" si="664"/>
        <v>1</v>
      </c>
      <c r="BJU58">
        <f t="shared" ca="1" si="664"/>
        <v>1</v>
      </c>
      <c r="BJV58">
        <f t="shared" ca="1" si="664"/>
        <v>1</v>
      </c>
      <c r="BJW58">
        <f t="shared" ca="1" si="664"/>
        <v>1</v>
      </c>
      <c r="BJX58">
        <f t="shared" ca="1" si="664"/>
        <v>1</v>
      </c>
      <c r="BJY58">
        <f t="shared" ca="1" si="664"/>
        <v>1</v>
      </c>
      <c r="BJZ58">
        <f t="shared" ca="1" si="664"/>
        <v>1</v>
      </c>
      <c r="BKA58">
        <f t="shared" ca="1" si="664"/>
        <v>1</v>
      </c>
      <c r="BKB58">
        <f t="shared" ca="1" si="664"/>
        <v>1</v>
      </c>
      <c r="BKC58">
        <f t="shared" ca="1" si="664"/>
        <v>1</v>
      </c>
      <c r="BKD58">
        <f t="shared" ca="1" si="664"/>
        <v>1</v>
      </c>
      <c r="BKE58">
        <f t="shared" ca="1" si="664"/>
        <v>1</v>
      </c>
      <c r="BKF58">
        <f t="shared" ca="1" si="664"/>
        <v>1</v>
      </c>
      <c r="BKG58">
        <f t="shared" ca="1" si="664"/>
        <v>1</v>
      </c>
      <c r="BKH58">
        <f t="shared" ca="1" si="664"/>
        <v>1</v>
      </c>
      <c r="BKI58">
        <f t="shared" ca="1" si="664"/>
        <v>1</v>
      </c>
      <c r="BKJ58">
        <f t="shared" ca="1" si="664"/>
        <v>1</v>
      </c>
      <c r="BKK58">
        <f t="shared" ca="1" si="664"/>
        <v>1</v>
      </c>
      <c r="BKL58">
        <f t="shared" ca="1" si="664"/>
        <v>1</v>
      </c>
      <c r="BKM58">
        <f t="shared" ca="1" si="664"/>
        <v>1</v>
      </c>
      <c r="BKN58">
        <f t="shared" ca="1" si="664"/>
        <v>1</v>
      </c>
      <c r="BKO58">
        <f t="shared" ca="1" si="664"/>
        <v>1</v>
      </c>
      <c r="BKP58">
        <f t="shared" ca="1" si="664"/>
        <v>1</v>
      </c>
      <c r="BKQ58">
        <f t="shared" ca="1" si="664"/>
        <v>1</v>
      </c>
      <c r="BKR58">
        <f t="shared" ca="1" si="664"/>
        <v>1</v>
      </c>
      <c r="BKS58">
        <f t="shared" ca="1" si="664"/>
        <v>1</v>
      </c>
      <c r="BKT58">
        <f t="shared" ca="1" si="664"/>
        <v>1</v>
      </c>
      <c r="BKU58">
        <f t="shared" ca="1" si="664"/>
        <v>1</v>
      </c>
      <c r="BKV58">
        <f t="shared" ca="1" si="664"/>
        <v>1</v>
      </c>
      <c r="BKW58">
        <f t="shared" ca="1" si="664"/>
        <v>1</v>
      </c>
      <c r="BKX58">
        <f t="shared" ca="1" si="664"/>
        <v>1</v>
      </c>
      <c r="BKY58">
        <f t="shared" ca="1" si="664"/>
        <v>1</v>
      </c>
      <c r="BKZ58">
        <f t="shared" ca="1" si="664"/>
        <v>1</v>
      </c>
      <c r="BLA58">
        <f t="shared" ca="1" si="664"/>
        <v>1</v>
      </c>
      <c r="BLB58">
        <f t="shared" ca="1" si="664"/>
        <v>1</v>
      </c>
      <c r="BLC58">
        <f t="shared" ref="BLC58:BNN58" ca="1" si="665">$B58+IF(BLC$7&lt;WEn_high_before_low_ns,1,IF(BLC$7&lt;WEn_off_time_ns,0,1))</f>
        <v>1</v>
      </c>
      <c r="BLD58">
        <f t="shared" ca="1" si="665"/>
        <v>1</v>
      </c>
      <c r="BLE58">
        <f t="shared" ca="1" si="665"/>
        <v>1</v>
      </c>
      <c r="BLF58">
        <f t="shared" ca="1" si="665"/>
        <v>1</v>
      </c>
      <c r="BLG58">
        <f t="shared" ca="1" si="665"/>
        <v>1</v>
      </c>
      <c r="BLH58">
        <f t="shared" ca="1" si="665"/>
        <v>1</v>
      </c>
      <c r="BLI58">
        <f t="shared" ca="1" si="665"/>
        <v>1</v>
      </c>
      <c r="BLJ58">
        <f t="shared" ca="1" si="665"/>
        <v>1</v>
      </c>
      <c r="BLK58">
        <f t="shared" ca="1" si="665"/>
        <v>1</v>
      </c>
      <c r="BLL58">
        <f t="shared" ca="1" si="665"/>
        <v>1</v>
      </c>
      <c r="BLM58">
        <f t="shared" ca="1" si="665"/>
        <v>1</v>
      </c>
      <c r="BLN58">
        <f t="shared" ca="1" si="665"/>
        <v>1</v>
      </c>
      <c r="BLO58">
        <f t="shared" ca="1" si="665"/>
        <v>1</v>
      </c>
      <c r="BLP58">
        <f t="shared" ca="1" si="665"/>
        <v>1</v>
      </c>
      <c r="BLQ58">
        <f t="shared" ca="1" si="665"/>
        <v>1</v>
      </c>
      <c r="BLR58">
        <f t="shared" ca="1" si="665"/>
        <v>1</v>
      </c>
      <c r="BLS58">
        <f t="shared" ca="1" si="665"/>
        <v>1</v>
      </c>
      <c r="BLT58">
        <f t="shared" ca="1" si="665"/>
        <v>1</v>
      </c>
      <c r="BLU58">
        <f t="shared" ca="1" si="665"/>
        <v>1</v>
      </c>
      <c r="BLV58">
        <f t="shared" ca="1" si="665"/>
        <v>1</v>
      </c>
      <c r="BLW58">
        <f t="shared" ca="1" si="665"/>
        <v>1</v>
      </c>
      <c r="BLX58">
        <f t="shared" ca="1" si="665"/>
        <v>1</v>
      </c>
      <c r="BLY58">
        <f t="shared" ca="1" si="665"/>
        <v>1</v>
      </c>
      <c r="BLZ58">
        <f t="shared" ca="1" si="665"/>
        <v>1</v>
      </c>
      <c r="BMA58">
        <f t="shared" ca="1" si="665"/>
        <v>1</v>
      </c>
      <c r="BMB58">
        <f t="shared" ca="1" si="665"/>
        <v>1</v>
      </c>
      <c r="BMC58">
        <f t="shared" ca="1" si="665"/>
        <v>1</v>
      </c>
      <c r="BMD58">
        <f t="shared" ca="1" si="665"/>
        <v>1</v>
      </c>
      <c r="BME58">
        <f t="shared" ca="1" si="665"/>
        <v>1</v>
      </c>
      <c r="BMF58">
        <f t="shared" ca="1" si="665"/>
        <v>1</v>
      </c>
      <c r="BMG58">
        <f t="shared" ca="1" si="665"/>
        <v>1</v>
      </c>
      <c r="BMH58">
        <f t="shared" ca="1" si="665"/>
        <v>1</v>
      </c>
      <c r="BMI58">
        <f t="shared" ca="1" si="665"/>
        <v>1</v>
      </c>
      <c r="BMJ58">
        <f t="shared" ca="1" si="665"/>
        <v>1</v>
      </c>
      <c r="BMK58">
        <f t="shared" ca="1" si="665"/>
        <v>1</v>
      </c>
      <c r="BML58">
        <f t="shared" ca="1" si="665"/>
        <v>1</v>
      </c>
      <c r="BMM58">
        <f t="shared" ca="1" si="665"/>
        <v>1</v>
      </c>
      <c r="BMN58">
        <f t="shared" ca="1" si="665"/>
        <v>1</v>
      </c>
      <c r="BMO58">
        <f t="shared" ca="1" si="665"/>
        <v>1</v>
      </c>
      <c r="BMP58">
        <f t="shared" ca="1" si="665"/>
        <v>1</v>
      </c>
      <c r="BMQ58">
        <f t="shared" ca="1" si="665"/>
        <v>1</v>
      </c>
      <c r="BMR58">
        <f t="shared" ca="1" si="665"/>
        <v>1</v>
      </c>
      <c r="BMS58">
        <f t="shared" ca="1" si="665"/>
        <v>1</v>
      </c>
      <c r="BMT58">
        <f t="shared" ca="1" si="665"/>
        <v>1</v>
      </c>
      <c r="BMU58">
        <f t="shared" ca="1" si="665"/>
        <v>1</v>
      </c>
      <c r="BMV58">
        <f t="shared" ca="1" si="665"/>
        <v>1</v>
      </c>
      <c r="BMW58">
        <f t="shared" ca="1" si="665"/>
        <v>1</v>
      </c>
      <c r="BMX58">
        <f t="shared" ca="1" si="665"/>
        <v>1</v>
      </c>
      <c r="BMY58">
        <f t="shared" ca="1" si="665"/>
        <v>1</v>
      </c>
      <c r="BMZ58">
        <f t="shared" ca="1" si="665"/>
        <v>1</v>
      </c>
      <c r="BNA58">
        <f t="shared" ca="1" si="665"/>
        <v>1</v>
      </c>
      <c r="BNB58">
        <f t="shared" ca="1" si="665"/>
        <v>1</v>
      </c>
      <c r="BNC58">
        <f t="shared" ca="1" si="665"/>
        <v>1</v>
      </c>
      <c r="BND58">
        <f t="shared" ca="1" si="665"/>
        <v>1</v>
      </c>
      <c r="BNE58">
        <f t="shared" ca="1" si="665"/>
        <v>1</v>
      </c>
      <c r="BNF58">
        <f t="shared" ca="1" si="665"/>
        <v>1</v>
      </c>
      <c r="BNG58">
        <f t="shared" ca="1" si="665"/>
        <v>1</v>
      </c>
      <c r="BNH58">
        <f t="shared" ca="1" si="665"/>
        <v>1</v>
      </c>
      <c r="BNI58">
        <f t="shared" ca="1" si="665"/>
        <v>1</v>
      </c>
      <c r="BNJ58">
        <f t="shared" ca="1" si="665"/>
        <v>1</v>
      </c>
      <c r="BNK58">
        <f t="shared" ca="1" si="665"/>
        <v>1</v>
      </c>
      <c r="BNL58">
        <f t="shared" ca="1" si="665"/>
        <v>1</v>
      </c>
      <c r="BNM58">
        <f t="shared" ca="1" si="665"/>
        <v>1</v>
      </c>
      <c r="BNN58">
        <f t="shared" ca="1" si="665"/>
        <v>1</v>
      </c>
      <c r="BNO58">
        <f t="shared" ref="BNO58:BPZ58" ca="1" si="666">$B58+IF(BNO$7&lt;WEn_high_before_low_ns,1,IF(BNO$7&lt;WEn_off_time_ns,0,1))</f>
        <v>1</v>
      </c>
      <c r="BNP58">
        <f t="shared" ca="1" si="666"/>
        <v>1</v>
      </c>
      <c r="BNQ58">
        <f t="shared" ca="1" si="666"/>
        <v>1</v>
      </c>
      <c r="BNR58">
        <f t="shared" ca="1" si="666"/>
        <v>1</v>
      </c>
      <c r="BNS58">
        <f t="shared" ca="1" si="666"/>
        <v>1</v>
      </c>
      <c r="BNT58">
        <f t="shared" ca="1" si="666"/>
        <v>1</v>
      </c>
      <c r="BNU58">
        <f t="shared" ca="1" si="666"/>
        <v>1</v>
      </c>
      <c r="BNV58">
        <f t="shared" ca="1" si="666"/>
        <v>1</v>
      </c>
      <c r="BNW58">
        <f t="shared" ca="1" si="666"/>
        <v>1</v>
      </c>
      <c r="BNX58">
        <f t="shared" ca="1" si="666"/>
        <v>1</v>
      </c>
      <c r="BNY58">
        <f t="shared" ca="1" si="666"/>
        <v>1</v>
      </c>
      <c r="BNZ58">
        <f t="shared" ca="1" si="666"/>
        <v>1</v>
      </c>
      <c r="BOA58">
        <f t="shared" ca="1" si="666"/>
        <v>1</v>
      </c>
      <c r="BOB58">
        <f t="shared" ca="1" si="666"/>
        <v>1</v>
      </c>
      <c r="BOC58">
        <f t="shared" ca="1" si="666"/>
        <v>1</v>
      </c>
      <c r="BOD58">
        <f t="shared" ca="1" si="666"/>
        <v>1</v>
      </c>
      <c r="BOE58">
        <f t="shared" ca="1" si="666"/>
        <v>1</v>
      </c>
      <c r="BOF58">
        <f t="shared" ca="1" si="666"/>
        <v>1</v>
      </c>
      <c r="BOG58">
        <f t="shared" ca="1" si="666"/>
        <v>1</v>
      </c>
      <c r="BOH58">
        <f t="shared" ca="1" si="666"/>
        <v>1</v>
      </c>
      <c r="BOI58">
        <f t="shared" ca="1" si="666"/>
        <v>1</v>
      </c>
      <c r="BOJ58">
        <f t="shared" ca="1" si="666"/>
        <v>1</v>
      </c>
      <c r="BOK58">
        <f t="shared" ca="1" si="666"/>
        <v>1</v>
      </c>
      <c r="BOL58">
        <f t="shared" ca="1" si="666"/>
        <v>1</v>
      </c>
      <c r="BOM58">
        <f t="shared" ca="1" si="666"/>
        <v>1</v>
      </c>
      <c r="BON58">
        <f t="shared" ca="1" si="666"/>
        <v>1</v>
      </c>
      <c r="BOO58">
        <f t="shared" ca="1" si="666"/>
        <v>1</v>
      </c>
      <c r="BOP58">
        <f t="shared" ca="1" si="666"/>
        <v>1</v>
      </c>
      <c r="BOQ58">
        <f t="shared" ca="1" si="666"/>
        <v>1</v>
      </c>
      <c r="BOR58">
        <f t="shared" ca="1" si="666"/>
        <v>1</v>
      </c>
      <c r="BOS58">
        <f t="shared" ca="1" si="666"/>
        <v>1</v>
      </c>
      <c r="BOT58">
        <f t="shared" ca="1" si="666"/>
        <v>1</v>
      </c>
      <c r="BOU58">
        <f t="shared" ca="1" si="666"/>
        <v>1</v>
      </c>
      <c r="BOV58">
        <f t="shared" ca="1" si="666"/>
        <v>1</v>
      </c>
      <c r="BOW58">
        <f t="shared" ca="1" si="666"/>
        <v>1</v>
      </c>
      <c r="BOX58">
        <f t="shared" ca="1" si="666"/>
        <v>1</v>
      </c>
      <c r="BOY58">
        <f t="shared" ca="1" si="666"/>
        <v>1</v>
      </c>
      <c r="BOZ58">
        <f t="shared" ca="1" si="666"/>
        <v>1</v>
      </c>
      <c r="BPA58">
        <f t="shared" ca="1" si="666"/>
        <v>1</v>
      </c>
      <c r="BPB58">
        <f t="shared" ca="1" si="666"/>
        <v>1</v>
      </c>
      <c r="BPC58">
        <f t="shared" ca="1" si="666"/>
        <v>1</v>
      </c>
      <c r="BPD58">
        <f t="shared" ca="1" si="666"/>
        <v>1</v>
      </c>
      <c r="BPE58">
        <f t="shared" ca="1" si="666"/>
        <v>1</v>
      </c>
      <c r="BPF58">
        <f t="shared" ca="1" si="666"/>
        <v>1</v>
      </c>
      <c r="BPG58">
        <f t="shared" ca="1" si="666"/>
        <v>1</v>
      </c>
      <c r="BPH58">
        <f t="shared" ca="1" si="666"/>
        <v>1</v>
      </c>
      <c r="BPI58">
        <f t="shared" ca="1" si="666"/>
        <v>1</v>
      </c>
      <c r="BPJ58">
        <f t="shared" ca="1" si="666"/>
        <v>1</v>
      </c>
      <c r="BPK58">
        <f t="shared" ca="1" si="666"/>
        <v>1</v>
      </c>
      <c r="BPL58">
        <f t="shared" ca="1" si="666"/>
        <v>1</v>
      </c>
      <c r="BPM58">
        <f t="shared" ca="1" si="666"/>
        <v>1</v>
      </c>
      <c r="BPN58">
        <f t="shared" ca="1" si="666"/>
        <v>1</v>
      </c>
      <c r="BPO58">
        <f t="shared" ca="1" si="666"/>
        <v>1</v>
      </c>
      <c r="BPP58">
        <f t="shared" ca="1" si="666"/>
        <v>1</v>
      </c>
      <c r="BPQ58">
        <f t="shared" ca="1" si="666"/>
        <v>1</v>
      </c>
      <c r="BPR58">
        <f t="shared" ca="1" si="666"/>
        <v>1</v>
      </c>
      <c r="BPS58">
        <f t="shared" ca="1" si="666"/>
        <v>1</v>
      </c>
      <c r="BPT58">
        <f t="shared" ca="1" si="666"/>
        <v>1</v>
      </c>
      <c r="BPU58">
        <f t="shared" ca="1" si="666"/>
        <v>1</v>
      </c>
      <c r="BPV58">
        <f t="shared" ca="1" si="666"/>
        <v>1</v>
      </c>
      <c r="BPW58">
        <f t="shared" ca="1" si="666"/>
        <v>1</v>
      </c>
      <c r="BPX58">
        <f t="shared" ca="1" si="666"/>
        <v>1</v>
      </c>
      <c r="BPY58">
        <f t="shared" ca="1" si="666"/>
        <v>1</v>
      </c>
      <c r="BPZ58">
        <f t="shared" ca="1" si="666"/>
        <v>1</v>
      </c>
      <c r="BQA58">
        <f t="shared" ref="BQA58:BSL58" ca="1" si="667">$B58+IF(BQA$7&lt;WEn_high_before_low_ns,1,IF(BQA$7&lt;WEn_off_time_ns,0,1))</f>
        <v>1</v>
      </c>
      <c r="BQB58">
        <f t="shared" ca="1" si="667"/>
        <v>1</v>
      </c>
      <c r="BQC58">
        <f t="shared" ca="1" si="667"/>
        <v>1</v>
      </c>
      <c r="BQD58">
        <f t="shared" ca="1" si="667"/>
        <v>1</v>
      </c>
      <c r="BQE58">
        <f t="shared" ca="1" si="667"/>
        <v>1</v>
      </c>
      <c r="BQF58">
        <f t="shared" ca="1" si="667"/>
        <v>1</v>
      </c>
      <c r="BQG58">
        <f t="shared" ca="1" si="667"/>
        <v>1</v>
      </c>
      <c r="BQH58">
        <f t="shared" ca="1" si="667"/>
        <v>1</v>
      </c>
      <c r="BQI58">
        <f t="shared" ca="1" si="667"/>
        <v>1</v>
      </c>
      <c r="BQJ58">
        <f t="shared" ca="1" si="667"/>
        <v>1</v>
      </c>
      <c r="BQK58">
        <f t="shared" ca="1" si="667"/>
        <v>1</v>
      </c>
      <c r="BQL58">
        <f t="shared" ca="1" si="667"/>
        <v>1</v>
      </c>
      <c r="BQM58">
        <f t="shared" ca="1" si="667"/>
        <v>1</v>
      </c>
      <c r="BQN58">
        <f t="shared" ca="1" si="667"/>
        <v>1</v>
      </c>
      <c r="BQO58">
        <f t="shared" ca="1" si="667"/>
        <v>1</v>
      </c>
      <c r="BQP58">
        <f t="shared" ca="1" si="667"/>
        <v>1</v>
      </c>
      <c r="BQQ58">
        <f t="shared" ca="1" si="667"/>
        <v>1</v>
      </c>
      <c r="BQR58">
        <f t="shared" ca="1" si="667"/>
        <v>1</v>
      </c>
      <c r="BQS58">
        <f t="shared" ca="1" si="667"/>
        <v>1</v>
      </c>
      <c r="BQT58">
        <f t="shared" ca="1" si="667"/>
        <v>1</v>
      </c>
      <c r="BQU58">
        <f t="shared" ca="1" si="667"/>
        <v>1</v>
      </c>
      <c r="BQV58">
        <f t="shared" ca="1" si="667"/>
        <v>1</v>
      </c>
      <c r="BQW58">
        <f t="shared" ca="1" si="667"/>
        <v>1</v>
      </c>
      <c r="BQX58">
        <f t="shared" ca="1" si="667"/>
        <v>1</v>
      </c>
      <c r="BQY58">
        <f t="shared" ca="1" si="667"/>
        <v>1</v>
      </c>
      <c r="BQZ58">
        <f t="shared" ca="1" si="667"/>
        <v>1</v>
      </c>
      <c r="BRA58">
        <f t="shared" ca="1" si="667"/>
        <v>1</v>
      </c>
      <c r="BRB58">
        <f t="shared" ca="1" si="667"/>
        <v>1</v>
      </c>
      <c r="BRC58">
        <f t="shared" ca="1" si="667"/>
        <v>1</v>
      </c>
      <c r="BRD58">
        <f t="shared" ca="1" si="667"/>
        <v>1</v>
      </c>
      <c r="BRE58">
        <f t="shared" ca="1" si="667"/>
        <v>1</v>
      </c>
      <c r="BRF58">
        <f t="shared" ca="1" si="667"/>
        <v>1</v>
      </c>
      <c r="BRG58">
        <f t="shared" ca="1" si="667"/>
        <v>1</v>
      </c>
      <c r="BRH58">
        <f t="shared" ca="1" si="667"/>
        <v>1</v>
      </c>
      <c r="BRI58">
        <f t="shared" ca="1" si="667"/>
        <v>1</v>
      </c>
      <c r="BRJ58">
        <f t="shared" ca="1" si="667"/>
        <v>1</v>
      </c>
      <c r="BRK58">
        <f t="shared" ca="1" si="667"/>
        <v>1</v>
      </c>
      <c r="BRL58">
        <f t="shared" ca="1" si="667"/>
        <v>1</v>
      </c>
      <c r="BRM58">
        <f t="shared" ca="1" si="667"/>
        <v>1</v>
      </c>
      <c r="BRN58">
        <f t="shared" ca="1" si="667"/>
        <v>1</v>
      </c>
      <c r="BRO58">
        <f t="shared" ca="1" si="667"/>
        <v>1</v>
      </c>
      <c r="BRP58">
        <f t="shared" ca="1" si="667"/>
        <v>1</v>
      </c>
      <c r="BRQ58">
        <f t="shared" ca="1" si="667"/>
        <v>1</v>
      </c>
      <c r="BRR58">
        <f t="shared" ca="1" si="667"/>
        <v>1</v>
      </c>
      <c r="BRS58">
        <f t="shared" ca="1" si="667"/>
        <v>1</v>
      </c>
      <c r="BRT58">
        <f t="shared" ca="1" si="667"/>
        <v>1</v>
      </c>
      <c r="BRU58">
        <f t="shared" ca="1" si="667"/>
        <v>1</v>
      </c>
      <c r="BRV58">
        <f t="shared" ca="1" si="667"/>
        <v>1</v>
      </c>
      <c r="BRW58">
        <f t="shared" ca="1" si="667"/>
        <v>1</v>
      </c>
      <c r="BRX58">
        <f t="shared" ca="1" si="667"/>
        <v>1</v>
      </c>
      <c r="BRY58">
        <f t="shared" ca="1" si="667"/>
        <v>1</v>
      </c>
      <c r="BRZ58">
        <f t="shared" ca="1" si="667"/>
        <v>1</v>
      </c>
      <c r="BSA58">
        <f t="shared" ca="1" si="667"/>
        <v>1</v>
      </c>
      <c r="BSB58">
        <f t="shared" ca="1" si="667"/>
        <v>1</v>
      </c>
      <c r="BSC58">
        <f t="shared" ca="1" si="667"/>
        <v>1</v>
      </c>
      <c r="BSD58">
        <f t="shared" ca="1" si="667"/>
        <v>1</v>
      </c>
      <c r="BSE58">
        <f t="shared" ca="1" si="667"/>
        <v>1</v>
      </c>
      <c r="BSF58">
        <f t="shared" ca="1" si="667"/>
        <v>1</v>
      </c>
      <c r="BSG58">
        <f t="shared" ca="1" si="667"/>
        <v>1</v>
      </c>
      <c r="BSH58">
        <f t="shared" ca="1" si="667"/>
        <v>1</v>
      </c>
      <c r="BSI58">
        <f t="shared" ca="1" si="667"/>
        <v>1</v>
      </c>
      <c r="BSJ58">
        <f t="shared" ca="1" si="667"/>
        <v>1</v>
      </c>
      <c r="BSK58">
        <f t="shared" ca="1" si="667"/>
        <v>1</v>
      </c>
      <c r="BSL58">
        <f t="shared" ca="1" si="667"/>
        <v>1</v>
      </c>
      <c r="BSM58">
        <f t="shared" ref="BSM58:BUX58" ca="1" si="668">$B58+IF(BSM$7&lt;WEn_high_before_low_ns,1,IF(BSM$7&lt;WEn_off_time_ns,0,1))</f>
        <v>1</v>
      </c>
      <c r="BSN58">
        <f t="shared" ca="1" si="668"/>
        <v>1</v>
      </c>
      <c r="BSO58">
        <f t="shared" ca="1" si="668"/>
        <v>1</v>
      </c>
      <c r="BSP58">
        <f t="shared" ca="1" si="668"/>
        <v>1</v>
      </c>
      <c r="BSQ58">
        <f t="shared" ca="1" si="668"/>
        <v>1</v>
      </c>
      <c r="BSR58">
        <f t="shared" ca="1" si="668"/>
        <v>1</v>
      </c>
      <c r="BSS58">
        <f t="shared" ca="1" si="668"/>
        <v>1</v>
      </c>
      <c r="BST58">
        <f t="shared" ca="1" si="668"/>
        <v>1</v>
      </c>
      <c r="BSU58">
        <f t="shared" ca="1" si="668"/>
        <v>1</v>
      </c>
      <c r="BSV58">
        <f t="shared" ca="1" si="668"/>
        <v>1</v>
      </c>
      <c r="BSW58">
        <f t="shared" ca="1" si="668"/>
        <v>1</v>
      </c>
      <c r="BSX58">
        <f t="shared" ca="1" si="668"/>
        <v>1</v>
      </c>
      <c r="BSY58">
        <f t="shared" ca="1" si="668"/>
        <v>1</v>
      </c>
      <c r="BSZ58">
        <f t="shared" ca="1" si="668"/>
        <v>1</v>
      </c>
      <c r="BTA58">
        <f t="shared" ca="1" si="668"/>
        <v>1</v>
      </c>
      <c r="BTB58">
        <f t="shared" ca="1" si="668"/>
        <v>1</v>
      </c>
      <c r="BTC58">
        <f t="shared" ca="1" si="668"/>
        <v>1</v>
      </c>
      <c r="BTD58">
        <f t="shared" ca="1" si="668"/>
        <v>1</v>
      </c>
      <c r="BTE58">
        <f t="shared" ca="1" si="668"/>
        <v>1</v>
      </c>
      <c r="BTF58">
        <f t="shared" ca="1" si="668"/>
        <v>1</v>
      </c>
      <c r="BTG58">
        <f t="shared" ca="1" si="668"/>
        <v>1</v>
      </c>
      <c r="BTH58">
        <f t="shared" ca="1" si="668"/>
        <v>1</v>
      </c>
      <c r="BTI58">
        <f t="shared" ca="1" si="668"/>
        <v>1</v>
      </c>
      <c r="BTJ58">
        <f t="shared" ca="1" si="668"/>
        <v>1</v>
      </c>
      <c r="BTK58">
        <f t="shared" ca="1" si="668"/>
        <v>1</v>
      </c>
      <c r="BTL58">
        <f t="shared" ca="1" si="668"/>
        <v>1</v>
      </c>
      <c r="BTM58">
        <f t="shared" ca="1" si="668"/>
        <v>1</v>
      </c>
      <c r="BTN58">
        <f t="shared" ca="1" si="668"/>
        <v>1</v>
      </c>
      <c r="BTO58">
        <f t="shared" ca="1" si="668"/>
        <v>1</v>
      </c>
      <c r="BTP58">
        <f t="shared" ca="1" si="668"/>
        <v>1</v>
      </c>
      <c r="BTQ58">
        <f t="shared" ca="1" si="668"/>
        <v>1</v>
      </c>
      <c r="BTR58">
        <f t="shared" ca="1" si="668"/>
        <v>1</v>
      </c>
      <c r="BTS58">
        <f t="shared" ca="1" si="668"/>
        <v>1</v>
      </c>
      <c r="BTT58">
        <f t="shared" ca="1" si="668"/>
        <v>1</v>
      </c>
      <c r="BTU58">
        <f t="shared" ca="1" si="668"/>
        <v>1</v>
      </c>
      <c r="BTV58">
        <f t="shared" ca="1" si="668"/>
        <v>1</v>
      </c>
      <c r="BTW58">
        <f t="shared" ca="1" si="668"/>
        <v>1</v>
      </c>
      <c r="BTX58">
        <f t="shared" ca="1" si="668"/>
        <v>1</v>
      </c>
      <c r="BTY58">
        <f t="shared" ca="1" si="668"/>
        <v>1</v>
      </c>
      <c r="BTZ58">
        <f t="shared" ca="1" si="668"/>
        <v>1</v>
      </c>
      <c r="BUA58">
        <f t="shared" ca="1" si="668"/>
        <v>1</v>
      </c>
      <c r="BUB58">
        <f t="shared" ca="1" si="668"/>
        <v>1</v>
      </c>
      <c r="BUC58">
        <f t="shared" ca="1" si="668"/>
        <v>1</v>
      </c>
      <c r="BUD58">
        <f t="shared" ca="1" si="668"/>
        <v>1</v>
      </c>
      <c r="BUE58">
        <f t="shared" ca="1" si="668"/>
        <v>1</v>
      </c>
      <c r="BUF58">
        <f t="shared" ca="1" si="668"/>
        <v>1</v>
      </c>
      <c r="BUG58">
        <f t="shared" ca="1" si="668"/>
        <v>1</v>
      </c>
      <c r="BUH58">
        <f t="shared" ca="1" si="668"/>
        <v>1</v>
      </c>
      <c r="BUI58">
        <f t="shared" ca="1" si="668"/>
        <v>1</v>
      </c>
      <c r="BUJ58">
        <f t="shared" ca="1" si="668"/>
        <v>1</v>
      </c>
      <c r="BUK58">
        <f t="shared" ca="1" si="668"/>
        <v>1</v>
      </c>
      <c r="BUL58">
        <f t="shared" ca="1" si="668"/>
        <v>1</v>
      </c>
      <c r="BUM58">
        <f t="shared" ca="1" si="668"/>
        <v>1</v>
      </c>
      <c r="BUN58">
        <f t="shared" ca="1" si="668"/>
        <v>1</v>
      </c>
      <c r="BUO58">
        <f t="shared" ca="1" si="668"/>
        <v>1</v>
      </c>
      <c r="BUP58">
        <f t="shared" ca="1" si="668"/>
        <v>1</v>
      </c>
      <c r="BUQ58">
        <f t="shared" ca="1" si="668"/>
        <v>1</v>
      </c>
      <c r="BUR58">
        <f t="shared" ca="1" si="668"/>
        <v>1</v>
      </c>
      <c r="BUS58">
        <f t="shared" ca="1" si="668"/>
        <v>1</v>
      </c>
      <c r="BUT58">
        <f t="shared" ca="1" si="668"/>
        <v>1</v>
      </c>
      <c r="BUU58">
        <f t="shared" ca="1" si="668"/>
        <v>1</v>
      </c>
      <c r="BUV58">
        <f t="shared" ca="1" si="668"/>
        <v>1</v>
      </c>
      <c r="BUW58">
        <f t="shared" ca="1" si="668"/>
        <v>1</v>
      </c>
      <c r="BUX58">
        <f t="shared" ca="1" si="668"/>
        <v>1</v>
      </c>
      <c r="BUY58">
        <f t="shared" ref="BUY58:BXJ58" ca="1" si="669">$B58+IF(BUY$7&lt;WEn_high_before_low_ns,1,IF(BUY$7&lt;WEn_off_time_ns,0,1))</f>
        <v>1</v>
      </c>
      <c r="BUZ58">
        <f t="shared" ca="1" si="669"/>
        <v>1</v>
      </c>
      <c r="BVA58">
        <f t="shared" ca="1" si="669"/>
        <v>1</v>
      </c>
      <c r="BVB58">
        <f t="shared" ca="1" si="669"/>
        <v>1</v>
      </c>
      <c r="BVC58">
        <f t="shared" ca="1" si="669"/>
        <v>1</v>
      </c>
      <c r="BVD58">
        <f t="shared" ca="1" si="669"/>
        <v>1</v>
      </c>
      <c r="BVE58">
        <f t="shared" ca="1" si="669"/>
        <v>1</v>
      </c>
      <c r="BVF58">
        <f t="shared" ca="1" si="669"/>
        <v>1</v>
      </c>
      <c r="BVG58">
        <f t="shared" ca="1" si="669"/>
        <v>1</v>
      </c>
      <c r="BVH58">
        <f t="shared" ca="1" si="669"/>
        <v>1</v>
      </c>
      <c r="BVI58">
        <f t="shared" ca="1" si="669"/>
        <v>1</v>
      </c>
      <c r="BVJ58">
        <f t="shared" ca="1" si="669"/>
        <v>1</v>
      </c>
      <c r="BVK58">
        <f t="shared" ca="1" si="669"/>
        <v>1</v>
      </c>
      <c r="BVL58">
        <f t="shared" ca="1" si="669"/>
        <v>1</v>
      </c>
      <c r="BVM58">
        <f t="shared" ca="1" si="669"/>
        <v>1</v>
      </c>
      <c r="BVN58">
        <f t="shared" ca="1" si="669"/>
        <v>1</v>
      </c>
      <c r="BVO58">
        <f t="shared" ca="1" si="669"/>
        <v>1</v>
      </c>
      <c r="BVP58">
        <f t="shared" ca="1" si="669"/>
        <v>1</v>
      </c>
      <c r="BVQ58">
        <f t="shared" ca="1" si="669"/>
        <v>1</v>
      </c>
      <c r="BVR58">
        <f t="shared" ca="1" si="669"/>
        <v>1</v>
      </c>
      <c r="BVS58">
        <f t="shared" ca="1" si="669"/>
        <v>1</v>
      </c>
      <c r="BVT58">
        <f t="shared" ca="1" si="669"/>
        <v>1</v>
      </c>
      <c r="BVU58">
        <f t="shared" ca="1" si="669"/>
        <v>1</v>
      </c>
      <c r="BVV58">
        <f t="shared" ca="1" si="669"/>
        <v>1</v>
      </c>
      <c r="BVW58">
        <f t="shared" ca="1" si="669"/>
        <v>1</v>
      </c>
      <c r="BVX58">
        <f t="shared" ca="1" si="669"/>
        <v>1</v>
      </c>
      <c r="BVY58">
        <f t="shared" ca="1" si="669"/>
        <v>1</v>
      </c>
      <c r="BVZ58">
        <f t="shared" ca="1" si="669"/>
        <v>1</v>
      </c>
      <c r="BWA58">
        <f t="shared" ca="1" si="669"/>
        <v>1</v>
      </c>
      <c r="BWB58">
        <f t="shared" ca="1" si="669"/>
        <v>1</v>
      </c>
      <c r="BWC58">
        <f t="shared" ca="1" si="669"/>
        <v>1</v>
      </c>
      <c r="BWD58">
        <f t="shared" ca="1" si="669"/>
        <v>1</v>
      </c>
      <c r="BWE58">
        <f t="shared" ca="1" si="669"/>
        <v>1</v>
      </c>
      <c r="BWF58">
        <f t="shared" ca="1" si="669"/>
        <v>1</v>
      </c>
      <c r="BWG58">
        <f t="shared" ca="1" si="669"/>
        <v>1</v>
      </c>
      <c r="BWH58">
        <f t="shared" ca="1" si="669"/>
        <v>1</v>
      </c>
      <c r="BWI58">
        <f t="shared" ca="1" si="669"/>
        <v>1</v>
      </c>
      <c r="BWJ58">
        <f t="shared" ca="1" si="669"/>
        <v>1</v>
      </c>
      <c r="BWK58">
        <f t="shared" ca="1" si="669"/>
        <v>1</v>
      </c>
      <c r="BWL58">
        <f t="shared" ca="1" si="669"/>
        <v>1</v>
      </c>
      <c r="BWM58">
        <f t="shared" ca="1" si="669"/>
        <v>1</v>
      </c>
      <c r="BWN58">
        <f t="shared" ca="1" si="669"/>
        <v>1</v>
      </c>
      <c r="BWO58">
        <f t="shared" ca="1" si="669"/>
        <v>1</v>
      </c>
      <c r="BWP58">
        <f t="shared" ca="1" si="669"/>
        <v>1</v>
      </c>
      <c r="BWQ58">
        <f t="shared" ca="1" si="669"/>
        <v>1</v>
      </c>
      <c r="BWR58">
        <f t="shared" ca="1" si="669"/>
        <v>1</v>
      </c>
      <c r="BWS58">
        <f t="shared" ca="1" si="669"/>
        <v>1</v>
      </c>
      <c r="BWT58">
        <f t="shared" ca="1" si="669"/>
        <v>1</v>
      </c>
      <c r="BWU58">
        <f t="shared" ca="1" si="669"/>
        <v>1</v>
      </c>
      <c r="BWV58">
        <f t="shared" ca="1" si="669"/>
        <v>1</v>
      </c>
      <c r="BWW58">
        <f t="shared" ca="1" si="669"/>
        <v>1</v>
      </c>
      <c r="BWX58">
        <f t="shared" ca="1" si="669"/>
        <v>1</v>
      </c>
      <c r="BWY58">
        <f t="shared" ca="1" si="669"/>
        <v>1</v>
      </c>
      <c r="BWZ58">
        <f t="shared" ca="1" si="669"/>
        <v>1</v>
      </c>
      <c r="BXA58">
        <f t="shared" ca="1" si="669"/>
        <v>1</v>
      </c>
      <c r="BXB58">
        <f t="shared" ca="1" si="669"/>
        <v>1</v>
      </c>
      <c r="BXC58">
        <f t="shared" ca="1" si="669"/>
        <v>1</v>
      </c>
      <c r="BXD58">
        <f t="shared" ca="1" si="669"/>
        <v>1</v>
      </c>
      <c r="BXE58">
        <f t="shared" ca="1" si="669"/>
        <v>1</v>
      </c>
      <c r="BXF58">
        <f t="shared" ca="1" si="669"/>
        <v>1</v>
      </c>
      <c r="BXG58">
        <f t="shared" ca="1" si="669"/>
        <v>1</v>
      </c>
      <c r="BXH58">
        <f t="shared" ca="1" si="669"/>
        <v>1</v>
      </c>
      <c r="BXI58">
        <f t="shared" ca="1" si="669"/>
        <v>1</v>
      </c>
      <c r="BXJ58">
        <f t="shared" ca="1" si="669"/>
        <v>1</v>
      </c>
      <c r="BXK58">
        <f t="shared" ref="BXK58:BZV58" ca="1" si="670">$B58+IF(BXK$7&lt;WEn_high_before_low_ns,1,IF(BXK$7&lt;WEn_off_time_ns,0,1))</f>
        <v>1</v>
      </c>
      <c r="BXL58">
        <f t="shared" ca="1" si="670"/>
        <v>1</v>
      </c>
      <c r="BXM58">
        <f t="shared" ca="1" si="670"/>
        <v>1</v>
      </c>
      <c r="BXN58">
        <f t="shared" ca="1" si="670"/>
        <v>1</v>
      </c>
      <c r="BXO58">
        <f t="shared" ca="1" si="670"/>
        <v>1</v>
      </c>
      <c r="BXP58">
        <f t="shared" ca="1" si="670"/>
        <v>1</v>
      </c>
      <c r="BXQ58">
        <f t="shared" ca="1" si="670"/>
        <v>1</v>
      </c>
      <c r="BXR58">
        <f t="shared" ca="1" si="670"/>
        <v>1</v>
      </c>
      <c r="BXS58">
        <f t="shared" ca="1" si="670"/>
        <v>1</v>
      </c>
      <c r="BXT58">
        <f t="shared" ca="1" si="670"/>
        <v>1</v>
      </c>
      <c r="BXU58">
        <f t="shared" ca="1" si="670"/>
        <v>1</v>
      </c>
      <c r="BXV58">
        <f t="shared" ca="1" si="670"/>
        <v>1</v>
      </c>
      <c r="BXW58">
        <f t="shared" ca="1" si="670"/>
        <v>1</v>
      </c>
      <c r="BXX58">
        <f t="shared" ca="1" si="670"/>
        <v>1</v>
      </c>
      <c r="BXY58">
        <f t="shared" ca="1" si="670"/>
        <v>1</v>
      </c>
      <c r="BXZ58">
        <f t="shared" ca="1" si="670"/>
        <v>1</v>
      </c>
      <c r="BYA58">
        <f t="shared" ca="1" si="670"/>
        <v>1</v>
      </c>
      <c r="BYB58">
        <f t="shared" ca="1" si="670"/>
        <v>1</v>
      </c>
      <c r="BYC58">
        <f t="shared" ca="1" si="670"/>
        <v>1</v>
      </c>
      <c r="BYD58">
        <f t="shared" ca="1" si="670"/>
        <v>1</v>
      </c>
      <c r="BYE58">
        <f t="shared" ca="1" si="670"/>
        <v>1</v>
      </c>
      <c r="BYF58">
        <f t="shared" ca="1" si="670"/>
        <v>1</v>
      </c>
      <c r="BYG58">
        <f t="shared" ca="1" si="670"/>
        <v>1</v>
      </c>
      <c r="BYH58">
        <f t="shared" ca="1" si="670"/>
        <v>1</v>
      </c>
      <c r="BYI58">
        <f t="shared" ca="1" si="670"/>
        <v>1</v>
      </c>
      <c r="BYJ58">
        <f t="shared" ca="1" si="670"/>
        <v>1</v>
      </c>
      <c r="BYK58">
        <f t="shared" ca="1" si="670"/>
        <v>1</v>
      </c>
      <c r="BYL58">
        <f t="shared" ca="1" si="670"/>
        <v>1</v>
      </c>
      <c r="BYM58">
        <f t="shared" ca="1" si="670"/>
        <v>1</v>
      </c>
      <c r="BYN58">
        <f t="shared" ca="1" si="670"/>
        <v>1</v>
      </c>
      <c r="BYO58">
        <f t="shared" ca="1" si="670"/>
        <v>1</v>
      </c>
      <c r="BYP58">
        <f t="shared" ca="1" si="670"/>
        <v>1</v>
      </c>
      <c r="BYQ58">
        <f t="shared" ca="1" si="670"/>
        <v>1</v>
      </c>
      <c r="BYR58">
        <f t="shared" ca="1" si="670"/>
        <v>1</v>
      </c>
      <c r="BYS58">
        <f t="shared" ca="1" si="670"/>
        <v>1</v>
      </c>
      <c r="BYT58">
        <f t="shared" ca="1" si="670"/>
        <v>1</v>
      </c>
      <c r="BYU58">
        <f t="shared" ca="1" si="670"/>
        <v>1</v>
      </c>
      <c r="BYV58">
        <f t="shared" ca="1" si="670"/>
        <v>1</v>
      </c>
      <c r="BYW58">
        <f t="shared" ca="1" si="670"/>
        <v>1</v>
      </c>
      <c r="BYX58">
        <f t="shared" ca="1" si="670"/>
        <v>1</v>
      </c>
      <c r="BYY58">
        <f t="shared" ca="1" si="670"/>
        <v>1</v>
      </c>
      <c r="BYZ58">
        <f t="shared" ca="1" si="670"/>
        <v>1</v>
      </c>
      <c r="BZA58">
        <f t="shared" ca="1" si="670"/>
        <v>1</v>
      </c>
      <c r="BZB58">
        <f t="shared" ca="1" si="670"/>
        <v>1</v>
      </c>
      <c r="BZC58">
        <f t="shared" ca="1" si="670"/>
        <v>1</v>
      </c>
      <c r="BZD58">
        <f t="shared" ca="1" si="670"/>
        <v>1</v>
      </c>
      <c r="BZE58">
        <f t="shared" ca="1" si="670"/>
        <v>1</v>
      </c>
      <c r="BZF58">
        <f t="shared" ca="1" si="670"/>
        <v>1</v>
      </c>
      <c r="BZG58">
        <f t="shared" ca="1" si="670"/>
        <v>1</v>
      </c>
      <c r="BZH58">
        <f t="shared" ca="1" si="670"/>
        <v>1</v>
      </c>
      <c r="BZI58">
        <f t="shared" ca="1" si="670"/>
        <v>1</v>
      </c>
      <c r="BZJ58">
        <f t="shared" ca="1" si="670"/>
        <v>1</v>
      </c>
      <c r="BZK58">
        <f t="shared" ca="1" si="670"/>
        <v>1</v>
      </c>
      <c r="BZL58">
        <f t="shared" ca="1" si="670"/>
        <v>1</v>
      </c>
      <c r="BZM58">
        <f t="shared" ca="1" si="670"/>
        <v>1</v>
      </c>
      <c r="BZN58">
        <f t="shared" ca="1" si="670"/>
        <v>1</v>
      </c>
      <c r="BZO58">
        <f t="shared" ca="1" si="670"/>
        <v>1</v>
      </c>
      <c r="BZP58">
        <f t="shared" ca="1" si="670"/>
        <v>1</v>
      </c>
      <c r="BZQ58">
        <f t="shared" ca="1" si="670"/>
        <v>1</v>
      </c>
      <c r="BZR58">
        <f t="shared" ca="1" si="670"/>
        <v>1</v>
      </c>
      <c r="BZS58">
        <f t="shared" ca="1" si="670"/>
        <v>1</v>
      </c>
      <c r="BZT58">
        <f t="shared" ca="1" si="670"/>
        <v>1</v>
      </c>
      <c r="BZU58">
        <f t="shared" ca="1" si="670"/>
        <v>1</v>
      </c>
      <c r="BZV58">
        <f t="shared" ca="1" si="670"/>
        <v>1</v>
      </c>
      <c r="BZW58">
        <f t="shared" ref="BZW58:CCH58" ca="1" si="671">$B58+IF(BZW$7&lt;WEn_high_before_low_ns,1,IF(BZW$7&lt;WEn_off_time_ns,0,1))</f>
        <v>1</v>
      </c>
      <c r="BZX58">
        <f t="shared" ca="1" si="671"/>
        <v>1</v>
      </c>
      <c r="BZY58">
        <f t="shared" ca="1" si="671"/>
        <v>1</v>
      </c>
      <c r="BZZ58">
        <f t="shared" ca="1" si="671"/>
        <v>1</v>
      </c>
      <c r="CAA58">
        <f t="shared" ca="1" si="671"/>
        <v>1</v>
      </c>
      <c r="CAB58">
        <f t="shared" ca="1" si="671"/>
        <v>1</v>
      </c>
      <c r="CAC58">
        <f t="shared" ca="1" si="671"/>
        <v>1</v>
      </c>
      <c r="CAD58">
        <f t="shared" ca="1" si="671"/>
        <v>1</v>
      </c>
      <c r="CAE58">
        <f t="shared" ca="1" si="671"/>
        <v>1</v>
      </c>
      <c r="CAF58">
        <f t="shared" ca="1" si="671"/>
        <v>1</v>
      </c>
      <c r="CAG58">
        <f t="shared" ca="1" si="671"/>
        <v>1</v>
      </c>
      <c r="CAH58">
        <f t="shared" ca="1" si="671"/>
        <v>1</v>
      </c>
      <c r="CAI58">
        <f t="shared" ca="1" si="671"/>
        <v>1</v>
      </c>
      <c r="CAJ58">
        <f t="shared" ca="1" si="671"/>
        <v>1</v>
      </c>
      <c r="CAK58">
        <f t="shared" ca="1" si="671"/>
        <v>1</v>
      </c>
      <c r="CAL58">
        <f t="shared" ca="1" si="671"/>
        <v>1</v>
      </c>
      <c r="CAM58">
        <f t="shared" ca="1" si="671"/>
        <v>1</v>
      </c>
      <c r="CAN58">
        <f t="shared" ca="1" si="671"/>
        <v>1</v>
      </c>
      <c r="CAO58">
        <f t="shared" ca="1" si="671"/>
        <v>1</v>
      </c>
      <c r="CAP58">
        <f t="shared" ca="1" si="671"/>
        <v>1</v>
      </c>
      <c r="CAQ58">
        <f t="shared" ca="1" si="671"/>
        <v>1</v>
      </c>
      <c r="CAR58">
        <f t="shared" ca="1" si="671"/>
        <v>1</v>
      </c>
      <c r="CAS58">
        <f t="shared" ca="1" si="671"/>
        <v>1</v>
      </c>
      <c r="CAT58">
        <f t="shared" ca="1" si="671"/>
        <v>1</v>
      </c>
      <c r="CAU58">
        <f t="shared" ca="1" si="671"/>
        <v>1</v>
      </c>
      <c r="CAV58">
        <f t="shared" ca="1" si="671"/>
        <v>1</v>
      </c>
      <c r="CAW58">
        <f t="shared" ca="1" si="671"/>
        <v>1</v>
      </c>
      <c r="CAX58">
        <f t="shared" ca="1" si="671"/>
        <v>1</v>
      </c>
      <c r="CAY58">
        <f t="shared" ca="1" si="671"/>
        <v>1</v>
      </c>
      <c r="CAZ58">
        <f t="shared" ca="1" si="671"/>
        <v>1</v>
      </c>
      <c r="CBA58">
        <f t="shared" ca="1" si="671"/>
        <v>1</v>
      </c>
      <c r="CBB58">
        <f t="shared" ca="1" si="671"/>
        <v>1</v>
      </c>
      <c r="CBC58">
        <f t="shared" ca="1" si="671"/>
        <v>1</v>
      </c>
      <c r="CBD58">
        <f t="shared" ca="1" si="671"/>
        <v>1</v>
      </c>
      <c r="CBE58">
        <f t="shared" ca="1" si="671"/>
        <v>1</v>
      </c>
      <c r="CBF58">
        <f t="shared" ca="1" si="671"/>
        <v>1</v>
      </c>
      <c r="CBG58">
        <f t="shared" ca="1" si="671"/>
        <v>1</v>
      </c>
      <c r="CBH58">
        <f t="shared" ca="1" si="671"/>
        <v>1</v>
      </c>
      <c r="CBI58">
        <f t="shared" ca="1" si="671"/>
        <v>1</v>
      </c>
      <c r="CBJ58">
        <f t="shared" ca="1" si="671"/>
        <v>1</v>
      </c>
      <c r="CBK58">
        <f t="shared" ca="1" si="671"/>
        <v>1</v>
      </c>
      <c r="CBL58">
        <f t="shared" ca="1" si="671"/>
        <v>1</v>
      </c>
      <c r="CBM58">
        <f t="shared" ca="1" si="671"/>
        <v>1</v>
      </c>
      <c r="CBN58">
        <f t="shared" ca="1" si="671"/>
        <v>1</v>
      </c>
      <c r="CBO58">
        <f t="shared" ca="1" si="671"/>
        <v>1</v>
      </c>
      <c r="CBP58">
        <f t="shared" ca="1" si="671"/>
        <v>1</v>
      </c>
      <c r="CBQ58">
        <f t="shared" ca="1" si="671"/>
        <v>1</v>
      </c>
      <c r="CBR58">
        <f t="shared" ca="1" si="671"/>
        <v>1</v>
      </c>
      <c r="CBS58">
        <f t="shared" ca="1" si="671"/>
        <v>1</v>
      </c>
      <c r="CBT58">
        <f t="shared" ca="1" si="671"/>
        <v>1</v>
      </c>
      <c r="CBU58">
        <f t="shared" ca="1" si="671"/>
        <v>1</v>
      </c>
      <c r="CBV58">
        <f t="shared" ca="1" si="671"/>
        <v>1</v>
      </c>
      <c r="CBW58">
        <f t="shared" ca="1" si="671"/>
        <v>1</v>
      </c>
      <c r="CBX58">
        <f t="shared" ca="1" si="671"/>
        <v>1</v>
      </c>
      <c r="CBY58">
        <f t="shared" ca="1" si="671"/>
        <v>1</v>
      </c>
      <c r="CBZ58">
        <f t="shared" ca="1" si="671"/>
        <v>1</v>
      </c>
      <c r="CCA58">
        <f t="shared" ca="1" si="671"/>
        <v>1</v>
      </c>
      <c r="CCB58">
        <f t="shared" ca="1" si="671"/>
        <v>1</v>
      </c>
      <c r="CCC58">
        <f t="shared" ca="1" si="671"/>
        <v>1</v>
      </c>
      <c r="CCD58">
        <f t="shared" ca="1" si="671"/>
        <v>1</v>
      </c>
      <c r="CCE58">
        <f t="shared" ca="1" si="671"/>
        <v>1</v>
      </c>
      <c r="CCF58">
        <f t="shared" ca="1" si="671"/>
        <v>1</v>
      </c>
      <c r="CCG58">
        <f t="shared" ca="1" si="671"/>
        <v>1</v>
      </c>
      <c r="CCH58">
        <f t="shared" ca="1" si="671"/>
        <v>1</v>
      </c>
      <c r="CCI58">
        <f t="shared" ref="CCI58:CET58" ca="1" si="672">$B58+IF(CCI$7&lt;WEn_high_before_low_ns,1,IF(CCI$7&lt;WEn_off_time_ns,0,1))</f>
        <v>1</v>
      </c>
      <c r="CCJ58">
        <f t="shared" ca="1" si="672"/>
        <v>1</v>
      </c>
      <c r="CCK58">
        <f t="shared" ca="1" si="672"/>
        <v>1</v>
      </c>
      <c r="CCL58">
        <f t="shared" ca="1" si="672"/>
        <v>1</v>
      </c>
      <c r="CCM58">
        <f t="shared" ca="1" si="672"/>
        <v>1</v>
      </c>
      <c r="CCN58">
        <f t="shared" ca="1" si="672"/>
        <v>1</v>
      </c>
      <c r="CCO58">
        <f t="shared" ca="1" si="672"/>
        <v>1</v>
      </c>
      <c r="CCP58">
        <f t="shared" ca="1" si="672"/>
        <v>1</v>
      </c>
      <c r="CCQ58">
        <f t="shared" ca="1" si="672"/>
        <v>1</v>
      </c>
      <c r="CCR58">
        <f t="shared" ca="1" si="672"/>
        <v>1</v>
      </c>
      <c r="CCS58">
        <f t="shared" ca="1" si="672"/>
        <v>1</v>
      </c>
      <c r="CCT58">
        <f t="shared" ca="1" si="672"/>
        <v>1</v>
      </c>
      <c r="CCU58">
        <f t="shared" ca="1" si="672"/>
        <v>1</v>
      </c>
      <c r="CCV58">
        <f t="shared" ca="1" si="672"/>
        <v>1</v>
      </c>
      <c r="CCW58">
        <f t="shared" ca="1" si="672"/>
        <v>1</v>
      </c>
      <c r="CCX58">
        <f t="shared" ca="1" si="672"/>
        <v>1</v>
      </c>
      <c r="CCY58">
        <f t="shared" ca="1" si="672"/>
        <v>1</v>
      </c>
      <c r="CCZ58">
        <f t="shared" ca="1" si="672"/>
        <v>1</v>
      </c>
      <c r="CDA58">
        <f t="shared" ca="1" si="672"/>
        <v>1</v>
      </c>
      <c r="CDB58">
        <f t="shared" ca="1" si="672"/>
        <v>1</v>
      </c>
      <c r="CDC58">
        <f t="shared" ca="1" si="672"/>
        <v>1</v>
      </c>
      <c r="CDD58">
        <f t="shared" ca="1" si="672"/>
        <v>1</v>
      </c>
      <c r="CDE58">
        <f t="shared" ca="1" si="672"/>
        <v>1</v>
      </c>
      <c r="CDF58">
        <f t="shared" ca="1" si="672"/>
        <v>1</v>
      </c>
      <c r="CDG58">
        <f t="shared" ca="1" si="672"/>
        <v>1</v>
      </c>
      <c r="CDH58">
        <f t="shared" ca="1" si="672"/>
        <v>1</v>
      </c>
      <c r="CDI58">
        <f t="shared" ca="1" si="672"/>
        <v>1</v>
      </c>
      <c r="CDJ58">
        <f t="shared" ca="1" si="672"/>
        <v>1</v>
      </c>
      <c r="CDK58">
        <f t="shared" ca="1" si="672"/>
        <v>1</v>
      </c>
      <c r="CDL58">
        <f t="shared" ca="1" si="672"/>
        <v>1</v>
      </c>
      <c r="CDM58">
        <f t="shared" ca="1" si="672"/>
        <v>1</v>
      </c>
      <c r="CDN58">
        <f t="shared" ca="1" si="672"/>
        <v>1</v>
      </c>
      <c r="CDO58">
        <f t="shared" ca="1" si="672"/>
        <v>1</v>
      </c>
      <c r="CDP58">
        <f t="shared" ca="1" si="672"/>
        <v>1</v>
      </c>
      <c r="CDQ58">
        <f t="shared" ca="1" si="672"/>
        <v>1</v>
      </c>
      <c r="CDR58">
        <f t="shared" ca="1" si="672"/>
        <v>1</v>
      </c>
      <c r="CDS58">
        <f t="shared" ca="1" si="672"/>
        <v>1</v>
      </c>
      <c r="CDT58">
        <f t="shared" ca="1" si="672"/>
        <v>1</v>
      </c>
      <c r="CDU58">
        <f t="shared" ca="1" si="672"/>
        <v>1</v>
      </c>
      <c r="CDV58">
        <f t="shared" ca="1" si="672"/>
        <v>1</v>
      </c>
      <c r="CDW58">
        <f t="shared" ca="1" si="672"/>
        <v>1</v>
      </c>
      <c r="CDX58">
        <f t="shared" ca="1" si="672"/>
        <v>1</v>
      </c>
      <c r="CDY58">
        <f t="shared" ca="1" si="672"/>
        <v>1</v>
      </c>
      <c r="CDZ58">
        <f t="shared" ca="1" si="672"/>
        <v>1</v>
      </c>
      <c r="CEA58">
        <f t="shared" ca="1" si="672"/>
        <v>1</v>
      </c>
      <c r="CEB58">
        <f t="shared" ca="1" si="672"/>
        <v>1</v>
      </c>
      <c r="CEC58">
        <f t="shared" ca="1" si="672"/>
        <v>1</v>
      </c>
      <c r="CED58">
        <f t="shared" ca="1" si="672"/>
        <v>1</v>
      </c>
      <c r="CEE58">
        <f t="shared" ca="1" si="672"/>
        <v>1</v>
      </c>
      <c r="CEF58">
        <f t="shared" ca="1" si="672"/>
        <v>1</v>
      </c>
      <c r="CEG58">
        <f t="shared" ca="1" si="672"/>
        <v>1</v>
      </c>
      <c r="CEH58">
        <f t="shared" ca="1" si="672"/>
        <v>1</v>
      </c>
      <c r="CEI58">
        <f t="shared" ca="1" si="672"/>
        <v>1</v>
      </c>
      <c r="CEJ58">
        <f t="shared" ca="1" si="672"/>
        <v>1</v>
      </c>
      <c r="CEK58">
        <f t="shared" ca="1" si="672"/>
        <v>1</v>
      </c>
      <c r="CEL58">
        <f t="shared" ca="1" si="672"/>
        <v>1</v>
      </c>
      <c r="CEM58">
        <f t="shared" ca="1" si="672"/>
        <v>1</v>
      </c>
      <c r="CEN58">
        <f t="shared" ca="1" si="672"/>
        <v>1</v>
      </c>
      <c r="CEO58">
        <f t="shared" ca="1" si="672"/>
        <v>1</v>
      </c>
      <c r="CEP58">
        <f t="shared" ca="1" si="672"/>
        <v>1</v>
      </c>
      <c r="CEQ58">
        <f t="shared" ca="1" si="672"/>
        <v>1</v>
      </c>
      <c r="CER58">
        <f t="shared" ca="1" si="672"/>
        <v>1</v>
      </c>
      <c r="CES58">
        <f t="shared" ca="1" si="672"/>
        <v>1</v>
      </c>
      <c r="CET58">
        <f t="shared" ca="1" si="672"/>
        <v>1</v>
      </c>
      <c r="CEU58">
        <f t="shared" ref="CEU58:CHF58" ca="1" si="673">$B58+IF(CEU$7&lt;WEn_high_before_low_ns,1,IF(CEU$7&lt;WEn_off_time_ns,0,1))</f>
        <v>1</v>
      </c>
      <c r="CEV58">
        <f t="shared" ca="1" si="673"/>
        <v>1</v>
      </c>
      <c r="CEW58">
        <f t="shared" ca="1" si="673"/>
        <v>1</v>
      </c>
      <c r="CEX58">
        <f t="shared" ca="1" si="673"/>
        <v>1</v>
      </c>
      <c r="CEY58">
        <f t="shared" ca="1" si="673"/>
        <v>1</v>
      </c>
      <c r="CEZ58">
        <f t="shared" ca="1" si="673"/>
        <v>1</v>
      </c>
      <c r="CFA58">
        <f t="shared" ca="1" si="673"/>
        <v>1</v>
      </c>
      <c r="CFB58">
        <f t="shared" ca="1" si="673"/>
        <v>1</v>
      </c>
      <c r="CFC58">
        <f t="shared" ca="1" si="673"/>
        <v>1</v>
      </c>
      <c r="CFD58">
        <f t="shared" ca="1" si="673"/>
        <v>1</v>
      </c>
      <c r="CFE58">
        <f t="shared" ca="1" si="673"/>
        <v>1</v>
      </c>
      <c r="CFF58">
        <f t="shared" ca="1" si="673"/>
        <v>1</v>
      </c>
      <c r="CFG58">
        <f t="shared" ca="1" si="673"/>
        <v>1</v>
      </c>
      <c r="CFH58">
        <f t="shared" ca="1" si="673"/>
        <v>1</v>
      </c>
      <c r="CFI58">
        <f t="shared" ca="1" si="673"/>
        <v>1</v>
      </c>
      <c r="CFJ58">
        <f t="shared" ca="1" si="673"/>
        <v>1</v>
      </c>
      <c r="CFK58">
        <f t="shared" ca="1" si="673"/>
        <v>1</v>
      </c>
      <c r="CFL58">
        <f t="shared" ca="1" si="673"/>
        <v>1</v>
      </c>
      <c r="CFM58">
        <f t="shared" ca="1" si="673"/>
        <v>1</v>
      </c>
      <c r="CFN58">
        <f t="shared" ca="1" si="673"/>
        <v>1</v>
      </c>
      <c r="CFO58">
        <f t="shared" ca="1" si="673"/>
        <v>1</v>
      </c>
      <c r="CFP58">
        <f t="shared" ca="1" si="673"/>
        <v>1</v>
      </c>
      <c r="CFQ58">
        <f t="shared" ca="1" si="673"/>
        <v>1</v>
      </c>
      <c r="CFR58">
        <f t="shared" ca="1" si="673"/>
        <v>1</v>
      </c>
      <c r="CFS58">
        <f t="shared" ca="1" si="673"/>
        <v>1</v>
      </c>
      <c r="CFT58">
        <f t="shared" ca="1" si="673"/>
        <v>1</v>
      </c>
      <c r="CFU58">
        <f t="shared" ca="1" si="673"/>
        <v>1</v>
      </c>
      <c r="CFV58">
        <f t="shared" ca="1" si="673"/>
        <v>1</v>
      </c>
      <c r="CFW58">
        <f t="shared" ca="1" si="673"/>
        <v>1</v>
      </c>
      <c r="CFX58">
        <f t="shared" ca="1" si="673"/>
        <v>1</v>
      </c>
      <c r="CFY58">
        <f t="shared" ca="1" si="673"/>
        <v>1</v>
      </c>
      <c r="CFZ58">
        <f t="shared" ca="1" si="673"/>
        <v>1</v>
      </c>
      <c r="CGA58">
        <f t="shared" ca="1" si="673"/>
        <v>1</v>
      </c>
      <c r="CGB58">
        <f t="shared" ca="1" si="673"/>
        <v>1</v>
      </c>
      <c r="CGC58">
        <f t="shared" ca="1" si="673"/>
        <v>1</v>
      </c>
      <c r="CGD58">
        <f t="shared" ca="1" si="673"/>
        <v>1</v>
      </c>
      <c r="CGE58">
        <f t="shared" ca="1" si="673"/>
        <v>1</v>
      </c>
      <c r="CGF58">
        <f t="shared" ca="1" si="673"/>
        <v>1</v>
      </c>
      <c r="CGG58">
        <f t="shared" ca="1" si="673"/>
        <v>1</v>
      </c>
      <c r="CGH58">
        <f t="shared" ca="1" si="673"/>
        <v>1</v>
      </c>
      <c r="CGI58">
        <f t="shared" ca="1" si="673"/>
        <v>1</v>
      </c>
      <c r="CGJ58">
        <f t="shared" ca="1" si="673"/>
        <v>1</v>
      </c>
      <c r="CGK58">
        <f t="shared" ca="1" si="673"/>
        <v>1</v>
      </c>
      <c r="CGL58">
        <f t="shared" ca="1" si="673"/>
        <v>1</v>
      </c>
      <c r="CGM58">
        <f t="shared" ca="1" si="673"/>
        <v>1</v>
      </c>
      <c r="CGN58">
        <f t="shared" ca="1" si="673"/>
        <v>1</v>
      </c>
      <c r="CGO58">
        <f t="shared" ca="1" si="673"/>
        <v>1</v>
      </c>
      <c r="CGP58">
        <f t="shared" ca="1" si="673"/>
        <v>1</v>
      </c>
      <c r="CGQ58">
        <f t="shared" ca="1" si="673"/>
        <v>1</v>
      </c>
      <c r="CGR58">
        <f t="shared" ca="1" si="673"/>
        <v>1</v>
      </c>
      <c r="CGS58">
        <f t="shared" ca="1" si="673"/>
        <v>1</v>
      </c>
      <c r="CGT58">
        <f t="shared" ca="1" si="673"/>
        <v>1</v>
      </c>
      <c r="CGU58">
        <f t="shared" ca="1" si="673"/>
        <v>1</v>
      </c>
      <c r="CGV58">
        <f t="shared" ca="1" si="673"/>
        <v>1</v>
      </c>
      <c r="CGW58">
        <f t="shared" ca="1" si="673"/>
        <v>1</v>
      </c>
      <c r="CGX58">
        <f t="shared" ca="1" si="673"/>
        <v>1</v>
      </c>
      <c r="CGY58">
        <f t="shared" ca="1" si="673"/>
        <v>1</v>
      </c>
      <c r="CGZ58">
        <f t="shared" ca="1" si="673"/>
        <v>1</v>
      </c>
      <c r="CHA58">
        <f t="shared" ca="1" si="673"/>
        <v>1</v>
      </c>
      <c r="CHB58">
        <f t="shared" ca="1" si="673"/>
        <v>1</v>
      </c>
      <c r="CHC58">
        <f t="shared" ca="1" si="673"/>
        <v>1</v>
      </c>
      <c r="CHD58">
        <f t="shared" ca="1" si="673"/>
        <v>1</v>
      </c>
      <c r="CHE58">
        <f t="shared" ca="1" si="673"/>
        <v>1</v>
      </c>
      <c r="CHF58">
        <f t="shared" ca="1" si="673"/>
        <v>1</v>
      </c>
      <c r="CHG58">
        <f t="shared" ref="CHG58:CJR58" ca="1" si="674">$B58+IF(CHG$7&lt;WEn_high_before_low_ns,1,IF(CHG$7&lt;WEn_off_time_ns,0,1))</f>
        <v>1</v>
      </c>
      <c r="CHH58">
        <f t="shared" ca="1" si="674"/>
        <v>1</v>
      </c>
      <c r="CHI58">
        <f t="shared" ca="1" si="674"/>
        <v>1</v>
      </c>
      <c r="CHJ58">
        <f t="shared" ca="1" si="674"/>
        <v>1</v>
      </c>
      <c r="CHK58">
        <f t="shared" ca="1" si="674"/>
        <v>1</v>
      </c>
      <c r="CHL58">
        <f t="shared" ca="1" si="674"/>
        <v>1</v>
      </c>
      <c r="CHM58">
        <f t="shared" ca="1" si="674"/>
        <v>1</v>
      </c>
      <c r="CHN58">
        <f t="shared" ca="1" si="674"/>
        <v>1</v>
      </c>
      <c r="CHO58">
        <f t="shared" ca="1" si="674"/>
        <v>1</v>
      </c>
      <c r="CHP58">
        <f t="shared" ca="1" si="674"/>
        <v>1</v>
      </c>
      <c r="CHQ58">
        <f t="shared" ca="1" si="674"/>
        <v>1</v>
      </c>
      <c r="CHR58">
        <f t="shared" ca="1" si="674"/>
        <v>1</v>
      </c>
      <c r="CHS58">
        <f t="shared" ca="1" si="674"/>
        <v>1</v>
      </c>
      <c r="CHT58">
        <f t="shared" ca="1" si="674"/>
        <v>1</v>
      </c>
      <c r="CHU58">
        <f t="shared" ca="1" si="674"/>
        <v>1</v>
      </c>
      <c r="CHV58">
        <f t="shared" ca="1" si="674"/>
        <v>1</v>
      </c>
      <c r="CHW58">
        <f t="shared" ca="1" si="674"/>
        <v>1</v>
      </c>
      <c r="CHX58">
        <f t="shared" ca="1" si="674"/>
        <v>1</v>
      </c>
      <c r="CHY58">
        <f t="shared" ca="1" si="674"/>
        <v>1</v>
      </c>
      <c r="CHZ58">
        <f t="shared" ca="1" si="674"/>
        <v>1</v>
      </c>
      <c r="CIA58">
        <f t="shared" ca="1" si="674"/>
        <v>1</v>
      </c>
      <c r="CIB58">
        <f t="shared" ca="1" si="674"/>
        <v>1</v>
      </c>
      <c r="CIC58">
        <f t="shared" ca="1" si="674"/>
        <v>1</v>
      </c>
      <c r="CID58">
        <f t="shared" ca="1" si="674"/>
        <v>1</v>
      </c>
      <c r="CIE58">
        <f t="shared" ca="1" si="674"/>
        <v>1</v>
      </c>
      <c r="CIF58">
        <f t="shared" ca="1" si="674"/>
        <v>1</v>
      </c>
      <c r="CIG58">
        <f t="shared" ca="1" si="674"/>
        <v>1</v>
      </c>
      <c r="CIH58">
        <f t="shared" ca="1" si="674"/>
        <v>1</v>
      </c>
      <c r="CII58">
        <f t="shared" ca="1" si="674"/>
        <v>1</v>
      </c>
      <c r="CIJ58">
        <f t="shared" ca="1" si="674"/>
        <v>1</v>
      </c>
      <c r="CIK58">
        <f t="shared" ca="1" si="674"/>
        <v>1</v>
      </c>
      <c r="CIL58">
        <f t="shared" ca="1" si="674"/>
        <v>1</v>
      </c>
      <c r="CIM58">
        <f t="shared" ca="1" si="674"/>
        <v>1</v>
      </c>
      <c r="CIN58">
        <f t="shared" ca="1" si="674"/>
        <v>1</v>
      </c>
      <c r="CIO58">
        <f t="shared" ca="1" si="674"/>
        <v>1</v>
      </c>
      <c r="CIP58">
        <f t="shared" ca="1" si="674"/>
        <v>1</v>
      </c>
      <c r="CIQ58">
        <f t="shared" ca="1" si="674"/>
        <v>1</v>
      </c>
      <c r="CIR58">
        <f t="shared" ca="1" si="674"/>
        <v>1</v>
      </c>
      <c r="CIS58">
        <f t="shared" ca="1" si="674"/>
        <v>1</v>
      </c>
      <c r="CIT58">
        <f t="shared" ca="1" si="674"/>
        <v>1</v>
      </c>
      <c r="CIU58">
        <f t="shared" ca="1" si="674"/>
        <v>1</v>
      </c>
      <c r="CIV58">
        <f t="shared" ca="1" si="674"/>
        <v>1</v>
      </c>
      <c r="CIW58">
        <f t="shared" ca="1" si="674"/>
        <v>1</v>
      </c>
      <c r="CIX58">
        <f t="shared" ca="1" si="674"/>
        <v>1</v>
      </c>
      <c r="CIY58">
        <f t="shared" ca="1" si="674"/>
        <v>1</v>
      </c>
      <c r="CIZ58">
        <f t="shared" ca="1" si="674"/>
        <v>1</v>
      </c>
      <c r="CJA58">
        <f t="shared" ca="1" si="674"/>
        <v>1</v>
      </c>
      <c r="CJB58">
        <f t="shared" ca="1" si="674"/>
        <v>1</v>
      </c>
      <c r="CJC58">
        <f t="shared" ca="1" si="674"/>
        <v>1</v>
      </c>
      <c r="CJD58">
        <f t="shared" ca="1" si="674"/>
        <v>1</v>
      </c>
      <c r="CJE58">
        <f t="shared" ca="1" si="674"/>
        <v>1</v>
      </c>
      <c r="CJF58">
        <f t="shared" ca="1" si="674"/>
        <v>1</v>
      </c>
      <c r="CJG58">
        <f t="shared" ca="1" si="674"/>
        <v>1</v>
      </c>
      <c r="CJH58">
        <f t="shared" ca="1" si="674"/>
        <v>1</v>
      </c>
      <c r="CJI58">
        <f t="shared" ca="1" si="674"/>
        <v>1</v>
      </c>
      <c r="CJJ58">
        <f t="shared" ca="1" si="674"/>
        <v>1</v>
      </c>
      <c r="CJK58">
        <f t="shared" ca="1" si="674"/>
        <v>1</v>
      </c>
      <c r="CJL58">
        <f t="shared" ca="1" si="674"/>
        <v>1</v>
      </c>
      <c r="CJM58">
        <f t="shared" ca="1" si="674"/>
        <v>1</v>
      </c>
      <c r="CJN58">
        <f t="shared" ca="1" si="674"/>
        <v>1</v>
      </c>
      <c r="CJO58">
        <f t="shared" ca="1" si="674"/>
        <v>1</v>
      </c>
      <c r="CJP58">
        <f t="shared" ca="1" si="674"/>
        <v>1</v>
      </c>
      <c r="CJQ58">
        <f t="shared" ca="1" si="674"/>
        <v>1</v>
      </c>
      <c r="CJR58">
        <f t="shared" ca="1" si="674"/>
        <v>1</v>
      </c>
      <c r="CJS58">
        <f t="shared" ref="CJS58:CMD58" ca="1" si="675">$B58+IF(CJS$7&lt;WEn_high_before_low_ns,1,IF(CJS$7&lt;WEn_off_time_ns,0,1))</f>
        <v>1</v>
      </c>
      <c r="CJT58">
        <f t="shared" ca="1" si="675"/>
        <v>1</v>
      </c>
      <c r="CJU58">
        <f t="shared" ca="1" si="675"/>
        <v>1</v>
      </c>
      <c r="CJV58">
        <f t="shared" ca="1" si="675"/>
        <v>1</v>
      </c>
      <c r="CJW58">
        <f t="shared" ca="1" si="675"/>
        <v>1</v>
      </c>
      <c r="CJX58">
        <f t="shared" ca="1" si="675"/>
        <v>1</v>
      </c>
      <c r="CJY58">
        <f t="shared" ca="1" si="675"/>
        <v>1</v>
      </c>
      <c r="CJZ58">
        <f t="shared" ca="1" si="675"/>
        <v>1</v>
      </c>
      <c r="CKA58">
        <f t="shared" ca="1" si="675"/>
        <v>1</v>
      </c>
      <c r="CKB58">
        <f t="shared" ca="1" si="675"/>
        <v>1</v>
      </c>
      <c r="CKC58">
        <f t="shared" ca="1" si="675"/>
        <v>1</v>
      </c>
      <c r="CKD58">
        <f t="shared" ca="1" si="675"/>
        <v>1</v>
      </c>
      <c r="CKE58">
        <f t="shared" ca="1" si="675"/>
        <v>1</v>
      </c>
      <c r="CKF58">
        <f t="shared" ca="1" si="675"/>
        <v>1</v>
      </c>
      <c r="CKG58">
        <f t="shared" ca="1" si="675"/>
        <v>1</v>
      </c>
      <c r="CKH58">
        <f t="shared" ca="1" si="675"/>
        <v>1</v>
      </c>
      <c r="CKI58">
        <f t="shared" ca="1" si="675"/>
        <v>1</v>
      </c>
      <c r="CKJ58">
        <f t="shared" ca="1" si="675"/>
        <v>1</v>
      </c>
      <c r="CKK58">
        <f t="shared" ca="1" si="675"/>
        <v>1</v>
      </c>
      <c r="CKL58">
        <f t="shared" ca="1" si="675"/>
        <v>1</v>
      </c>
      <c r="CKM58">
        <f t="shared" ca="1" si="675"/>
        <v>1</v>
      </c>
      <c r="CKN58">
        <f t="shared" ca="1" si="675"/>
        <v>1</v>
      </c>
      <c r="CKO58">
        <f t="shared" ca="1" si="675"/>
        <v>1</v>
      </c>
      <c r="CKP58">
        <f t="shared" ca="1" si="675"/>
        <v>1</v>
      </c>
      <c r="CKQ58">
        <f t="shared" ca="1" si="675"/>
        <v>1</v>
      </c>
      <c r="CKR58">
        <f t="shared" ca="1" si="675"/>
        <v>1</v>
      </c>
      <c r="CKS58">
        <f t="shared" ca="1" si="675"/>
        <v>1</v>
      </c>
      <c r="CKT58">
        <f t="shared" ca="1" si="675"/>
        <v>1</v>
      </c>
      <c r="CKU58">
        <f t="shared" ca="1" si="675"/>
        <v>1</v>
      </c>
      <c r="CKV58">
        <f t="shared" ca="1" si="675"/>
        <v>1</v>
      </c>
      <c r="CKW58">
        <f t="shared" ca="1" si="675"/>
        <v>1</v>
      </c>
      <c r="CKX58">
        <f t="shared" ca="1" si="675"/>
        <v>1</v>
      </c>
      <c r="CKY58">
        <f t="shared" ca="1" si="675"/>
        <v>1</v>
      </c>
      <c r="CKZ58">
        <f t="shared" ca="1" si="675"/>
        <v>1</v>
      </c>
      <c r="CLA58">
        <f t="shared" ca="1" si="675"/>
        <v>1</v>
      </c>
      <c r="CLB58">
        <f t="shared" ca="1" si="675"/>
        <v>1</v>
      </c>
      <c r="CLC58">
        <f t="shared" ca="1" si="675"/>
        <v>1</v>
      </c>
      <c r="CLD58">
        <f t="shared" ca="1" si="675"/>
        <v>1</v>
      </c>
      <c r="CLE58">
        <f t="shared" ca="1" si="675"/>
        <v>1</v>
      </c>
      <c r="CLF58">
        <f t="shared" ca="1" si="675"/>
        <v>1</v>
      </c>
      <c r="CLG58">
        <f t="shared" ca="1" si="675"/>
        <v>1</v>
      </c>
      <c r="CLH58">
        <f t="shared" ca="1" si="675"/>
        <v>1</v>
      </c>
      <c r="CLI58">
        <f t="shared" ca="1" si="675"/>
        <v>1</v>
      </c>
      <c r="CLJ58">
        <f t="shared" ca="1" si="675"/>
        <v>1</v>
      </c>
      <c r="CLK58">
        <f t="shared" ca="1" si="675"/>
        <v>1</v>
      </c>
      <c r="CLL58">
        <f t="shared" ca="1" si="675"/>
        <v>1</v>
      </c>
      <c r="CLM58">
        <f t="shared" ca="1" si="675"/>
        <v>1</v>
      </c>
      <c r="CLN58">
        <f t="shared" ca="1" si="675"/>
        <v>1</v>
      </c>
      <c r="CLO58">
        <f t="shared" ca="1" si="675"/>
        <v>1</v>
      </c>
      <c r="CLP58">
        <f t="shared" ca="1" si="675"/>
        <v>1</v>
      </c>
      <c r="CLQ58">
        <f t="shared" ca="1" si="675"/>
        <v>1</v>
      </c>
      <c r="CLR58">
        <f t="shared" ca="1" si="675"/>
        <v>1</v>
      </c>
      <c r="CLS58">
        <f t="shared" ca="1" si="675"/>
        <v>1</v>
      </c>
      <c r="CLT58">
        <f t="shared" ca="1" si="675"/>
        <v>1</v>
      </c>
      <c r="CLU58">
        <f t="shared" ca="1" si="675"/>
        <v>1</v>
      </c>
      <c r="CLV58">
        <f t="shared" ca="1" si="675"/>
        <v>1</v>
      </c>
      <c r="CLW58">
        <f t="shared" ca="1" si="675"/>
        <v>1</v>
      </c>
      <c r="CLX58">
        <f t="shared" ca="1" si="675"/>
        <v>1</v>
      </c>
      <c r="CLY58">
        <f t="shared" ca="1" si="675"/>
        <v>1</v>
      </c>
      <c r="CLZ58">
        <f t="shared" ca="1" si="675"/>
        <v>1</v>
      </c>
      <c r="CMA58">
        <f t="shared" ca="1" si="675"/>
        <v>1</v>
      </c>
      <c r="CMB58">
        <f t="shared" ca="1" si="675"/>
        <v>1</v>
      </c>
      <c r="CMC58">
        <f t="shared" ca="1" si="675"/>
        <v>1</v>
      </c>
      <c r="CMD58">
        <f t="shared" ca="1" si="675"/>
        <v>1</v>
      </c>
      <c r="CME58">
        <f t="shared" ref="CME58:COP58" ca="1" si="676">$B58+IF(CME$7&lt;WEn_high_before_low_ns,1,IF(CME$7&lt;WEn_off_time_ns,0,1))</f>
        <v>1</v>
      </c>
      <c r="CMF58">
        <f t="shared" ca="1" si="676"/>
        <v>1</v>
      </c>
      <c r="CMG58">
        <f t="shared" ca="1" si="676"/>
        <v>1</v>
      </c>
      <c r="CMH58">
        <f t="shared" ca="1" si="676"/>
        <v>1</v>
      </c>
      <c r="CMI58">
        <f t="shared" ca="1" si="676"/>
        <v>1</v>
      </c>
      <c r="CMJ58">
        <f t="shared" ca="1" si="676"/>
        <v>1</v>
      </c>
      <c r="CMK58">
        <f t="shared" ca="1" si="676"/>
        <v>1</v>
      </c>
      <c r="CML58">
        <f t="shared" ca="1" si="676"/>
        <v>1</v>
      </c>
      <c r="CMM58">
        <f t="shared" ca="1" si="676"/>
        <v>1</v>
      </c>
      <c r="CMN58">
        <f t="shared" ca="1" si="676"/>
        <v>1</v>
      </c>
      <c r="CMO58">
        <f t="shared" ca="1" si="676"/>
        <v>1</v>
      </c>
      <c r="CMP58">
        <f t="shared" ca="1" si="676"/>
        <v>1</v>
      </c>
      <c r="CMQ58">
        <f t="shared" ca="1" si="676"/>
        <v>1</v>
      </c>
      <c r="CMR58">
        <f t="shared" ca="1" si="676"/>
        <v>1</v>
      </c>
      <c r="CMS58">
        <f t="shared" ca="1" si="676"/>
        <v>1</v>
      </c>
      <c r="CMT58">
        <f t="shared" ca="1" si="676"/>
        <v>1</v>
      </c>
      <c r="CMU58">
        <f t="shared" ca="1" si="676"/>
        <v>1</v>
      </c>
      <c r="CMV58">
        <f t="shared" ca="1" si="676"/>
        <v>1</v>
      </c>
      <c r="CMW58">
        <f t="shared" ca="1" si="676"/>
        <v>1</v>
      </c>
      <c r="CMX58">
        <f t="shared" ca="1" si="676"/>
        <v>1</v>
      </c>
      <c r="CMY58">
        <f t="shared" ca="1" si="676"/>
        <v>1</v>
      </c>
      <c r="CMZ58">
        <f t="shared" ca="1" si="676"/>
        <v>1</v>
      </c>
      <c r="CNA58">
        <f t="shared" ca="1" si="676"/>
        <v>1</v>
      </c>
      <c r="CNB58">
        <f t="shared" ca="1" si="676"/>
        <v>1</v>
      </c>
      <c r="CNC58">
        <f t="shared" ca="1" si="676"/>
        <v>1</v>
      </c>
      <c r="CND58">
        <f t="shared" ca="1" si="676"/>
        <v>1</v>
      </c>
      <c r="CNE58">
        <f t="shared" ca="1" si="676"/>
        <v>1</v>
      </c>
      <c r="CNF58">
        <f t="shared" ca="1" si="676"/>
        <v>1</v>
      </c>
      <c r="CNG58">
        <f t="shared" ca="1" si="676"/>
        <v>1</v>
      </c>
      <c r="CNH58">
        <f t="shared" ca="1" si="676"/>
        <v>1</v>
      </c>
      <c r="CNI58">
        <f t="shared" ca="1" si="676"/>
        <v>1</v>
      </c>
      <c r="CNJ58">
        <f t="shared" ca="1" si="676"/>
        <v>1</v>
      </c>
      <c r="CNK58">
        <f t="shared" ca="1" si="676"/>
        <v>1</v>
      </c>
      <c r="CNL58">
        <f t="shared" ca="1" si="676"/>
        <v>1</v>
      </c>
      <c r="CNM58">
        <f t="shared" ca="1" si="676"/>
        <v>1</v>
      </c>
      <c r="CNN58">
        <f t="shared" ca="1" si="676"/>
        <v>1</v>
      </c>
      <c r="CNO58">
        <f t="shared" ca="1" si="676"/>
        <v>1</v>
      </c>
      <c r="CNP58">
        <f t="shared" ca="1" si="676"/>
        <v>1</v>
      </c>
      <c r="CNQ58">
        <f t="shared" ca="1" si="676"/>
        <v>1</v>
      </c>
      <c r="CNR58">
        <f t="shared" ca="1" si="676"/>
        <v>1</v>
      </c>
      <c r="CNS58">
        <f t="shared" ca="1" si="676"/>
        <v>1</v>
      </c>
      <c r="CNT58">
        <f t="shared" ca="1" si="676"/>
        <v>1</v>
      </c>
      <c r="CNU58">
        <f t="shared" ca="1" si="676"/>
        <v>1</v>
      </c>
      <c r="CNV58">
        <f t="shared" ca="1" si="676"/>
        <v>1</v>
      </c>
      <c r="CNW58">
        <f t="shared" ca="1" si="676"/>
        <v>1</v>
      </c>
      <c r="CNX58">
        <f t="shared" ca="1" si="676"/>
        <v>1</v>
      </c>
      <c r="CNY58">
        <f t="shared" ca="1" si="676"/>
        <v>1</v>
      </c>
      <c r="CNZ58">
        <f t="shared" ca="1" si="676"/>
        <v>1</v>
      </c>
      <c r="COA58">
        <f t="shared" ca="1" si="676"/>
        <v>1</v>
      </c>
      <c r="COB58">
        <f t="shared" ca="1" si="676"/>
        <v>1</v>
      </c>
      <c r="COC58">
        <f t="shared" ca="1" si="676"/>
        <v>1</v>
      </c>
      <c r="COD58">
        <f t="shared" ca="1" si="676"/>
        <v>1</v>
      </c>
      <c r="COE58">
        <f t="shared" ca="1" si="676"/>
        <v>1</v>
      </c>
      <c r="COF58">
        <f t="shared" ca="1" si="676"/>
        <v>1</v>
      </c>
      <c r="COG58">
        <f t="shared" ca="1" si="676"/>
        <v>1</v>
      </c>
      <c r="COH58">
        <f t="shared" ca="1" si="676"/>
        <v>1</v>
      </c>
      <c r="COI58">
        <f t="shared" ca="1" si="676"/>
        <v>1</v>
      </c>
      <c r="COJ58">
        <f t="shared" ca="1" si="676"/>
        <v>1</v>
      </c>
      <c r="COK58">
        <f t="shared" ca="1" si="676"/>
        <v>1</v>
      </c>
      <c r="COL58">
        <f t="shared" ca="1" si="676"/>
        <v>1</v>
      </c>
      <c r="COM58">
        <f t="shared" ca="1" si="676"/>
        <v>1</v>
      </c>
      <c r="CON58">
        <f t="shared" ca="1" si="676"/>
        <v>1</v>
      </c>
      <c r="COO58">
        <f t="shared" ca="1" si="676"/>
        <v>1</v>
      </c>
      <c r="COP58">
        <f t="shared" ca="1" si="676"/>
        <v>1</v>
      </c>
      <c r="COQ58">
        <f t="shared" ref="COQ58:CRB58" ca="1" si="677">$B58+IF(COQ$7&lt;WEn_high_before_low_ns,1,IF(COQ$7&lt;WEn_off_time_ns,0,1))</f>
        <v>1</v>
      </c>
      <c r="COR58">
        <f t="shared" ca="1" si="677"/>
        <v>1</v>
      </c>
      <c r="COS58">
        <f t="shared" ca="1" si="677"/>
        <v>1</v>
      </c>
      <c r="COT58">
        <f t="shared" ca="1" si="677"/>
        <v>1</v>
      </c>
      <c r="COU58">
        <f t="shared" ca="1" si="677"/>
        <v>1</v>
      </c>
      <c r="COV58">
        <f t="shared" ca="1" si="677"/>
        <v>1</v>
      </c>
      <c r="COW58">
        <f t="shared" ca="1" si="677"/>
        <v>1</v>
      </c>
      <c r="COX58">
        <f t="shared" ca="1" si="677"/>
        <v>1</v>
      </c>
      <c r="COY58">
        <f t="shared" ca="1" si="677"/>
        <v>1</v>
      </c>
      <c r="COZ58">
        <f t="shared" ca="1" si="677"/>
        <v>1</v>
      </c>
      <c r="CPA58">
        <f t="shared" ca="1" si="677"/>
        <v>1</v>
      </c>
      <c r="CPB58">
        <f t="shared" ca="1" si="677"/>
        <v>1</v>
      </c>
      <c r="CPC58">
        <f t="shared" ca="1" si="677"/>
        <v>1</v>
      </c>
      <c r="CPD58">
        <f t="shared" ca="1" si="677"/>
        <v>1</v>
      </c>
      <c r="CPE58">
        <f t="shared" ca="1" si="677"/>
        <v>1</v>
      </c>
      <c r="CPF58">
        <f t="shared" ca="1" si="677"/>
        <v>1</v>
      </c>
      <c r="CPG58">
        <f t="shared" ca="1" si="677"/>
        <v>1</v>
      </c>
      <c r="CPH58">
        <f t="shared" ca="1" si="677"/>
        <v>1</v>
      </c>
      <c r="CPI58">
        <f t="shared" ca="1" si="677"/>
        <v>1</v>
      </c>
      <c r="CPJ58">
        <f t="shared" ca="1" si="677"/>
        <v>1</v>
      </c>
      <c r="CPK58">
        <f t="shared" ca="1" si="677"/>
        <v>1</v>
      </c>
      <c r="CPL58">
        <f t="shared" ca="1" si="677"/>
        <v>1</v>
      </c>
      <c r="CPM58">
        <f t="shared" ca="1" si="677"/>
        <v>1</v>
      </c>
      <c r="CPN58">
        <f t="shared" ca="1" si="677"/>
        <v>1</v>
      </c>
      <c r="CPO58">
        <f t="shared" ca="1" si="677"/>
        <v>1</v>
      </c>
      <c r="CPP58">
        <f t="shared" ca="1" si="677"/>
        <v>1</v>
      </c>
      <c r="CPQ58">
        <f t="shared" ca="1" si="677"/>
        <v>1</v>
      </c>
      <c r="CPR58">
        <f t="shared" ca="1" si="677"/>
        <v>1</v>
      </c>
      <c r="CPS58">
        <f t="shared" ca="1" si="677"/>
        <v>1</v>
      </c>
      <c r="CPT58">
        <f t="shared" ca="1" si="677"/>
        <v>1</v>
      </c>
      <c r="CPU58">
        <f t="shared" ca="1" si="677"/>
        <v>1</v>
      </c>
      <c r="CPV58">
        <f t="shared" ca="1" si="677"/>
        <v>1</v>
      </c>
      <c r="CPW58">
        <f t="shared" ca="1" si="677"/>
        <v>1</v>
      </c>
      <c r="CPX58">
        <f t="shared" ca="1" si="677"/>
        <v>1</v>
      </c>
      <c r="CPY58">
        <f t="shared" ca="1" si="677"/>
        <v>1</v>
      </c>
      <c r="CPZ58">
        <f t="shared" ca="1" si="677"/>
        <v>1</v>
      </c>
      <c r="CQA58">
        <f t="shared" ca="1" si="677"/>
        <v>1</v>
      </c>
      <c r="CQB58">
        <f t="shared" ca="1" si="677"/>
        <v>1</v>
      </c>
      <c r="CQC58">
        <f t="shared" ca="1" si="677"/>
        <v>1</v>
      </c>
      <c r="CQD58">
        <f t="shared" ca="1" si="677"/>
        <v>1</v>
      </c>
      <c r="CQE58">
        <f t="shared" ca="1" si="677"/>
        <v>1</v>
      </c>
      <c r="CQF58">
        <f t="shared" ca="1" si="677"/>
        <v>1</v>
      </c>
      <c r="CQG58">
        <f t="shared" ca="1" si="677"/>
        <v>1</v>
      </c>
      <c r="CQH58">
        <f t="shared" ca="1" si="677"/>
        <v>1</v>
      </c>
      <c r="CQI58">
        <f t="shared" ca="1" si="677"/>
        <v>1</v>
      </c>
      <c r="CQJ58">
        <f t="shared" ca="1" si="677"/>
        <v>1</v>
      </c>
      <c r="CQK58">
        <f t="shared" ca="1" si="677"/>
        <v>1</v>
      </c>
      <c r="CQL58">
        <f t="shared" ca="1" si="677"/>
        <v>1</v>
      </c>
      <c r="CQM58">
        <f t="shared" ca="1" si="677"/>
        <v>1</v>
      </c>
      <c r="CQN58">
        <f t="shared" ca="1" si="677"/>
        <v>1</v>
      </c>
      <c r="CQO58">
        <f t="shared" ca="1" si="677"/>
        <v>1</v>
      </c>
      <c r="CQP58">
        <f t="shared" ca="1" si="677"/>
        <v>1</v>
      </c>
      <c r="CQQ58">
        <f t="shared" ca="1" si="677"/>
        <v>1</v>
      </c>
      <c r="CQR58">
        <f t="shared" ca="1" si="677"/>
        <v>1</v>
      </c>
      <c r="CQS58">
        <f t="shared" ca="1" si="677"/>
        <v>1</v>
      </c>
      <c r="CQT58">
        <f t="shared" ca="1" si="677"/>
        <v>1</v>
      </c>
      <c r="CQU58">
        <f t="shared" ca="1" si="677"/>
        <v>1</v>
      </c>
      <c r="CQV58">
        <f t="shared" ca="1" si="677"/>
        <v>1</v>
      </c>
      <c r="CQW58">
        <f t="shared" ca="1" si="677"/>
        <v>1</v>
      </c>
      <c r="CQX58">
        <f t="shared" ca="1" si="677"/>
        <v>1</v>
      </c>
      <c r="CQY58">
        <f t="shared" ca="1" si="677"/>
        <v>1</v>
      </c>
      <c r="CQZ58">
        <f t="shared" ca="1" si="677"/>
        <v>1</v>
      </c>
      <c r="CRA58">
        <f t="shared" ca="1" si="677"/>
        <v>1</v>
      </c>
      <c r="CRB58">
        <f t="shared" ca="1" si="677"/>
        <v>1</v>
      </c>
      <c r="CRC58">
        <f t="shared" ref="CRC58:CTN58" ca="1" si="678">$B58+IF(CRC$7&lt;WEn_high_before_low_ns,1,IF(CRC$7&lt;WEn_off_time_ns,0,1))</f>
        <v>1</v>
      </c>
      <c r="CRD58">
        <f t="shared" ca="1" si="678"/>
        <v>1</v>
      </c>
      <c r="CRE58">
        <f t="shared" ca="1" si="678"/>
        <v>1</v>
      </c>
      <c r="CRF58">
        <f t="shared" ca="1" si="678"/>
        <v>1</v>
      </c>
      <c r="CRG58">
        <f t="shared" ca="1" si="678"/>
        <v>1</v>
      </c>
      <c r="CRH58">
        <f t="shared" ca="1" si="678"/>
        <v>1</v>
      </c>
      <c r="CRI58">
        <f t="shared" ca="1" si="678"/>
        <v>1</v>
      </c>
      <c r="CRJ58">
        <f t="shared" ca="1" si="678"/>
        <v>1</v>
      </c>
      <c r="CRK58">
        <f t="shared" ca="1" si="678"/>
        <v>1</v>
      </c>
      <c r="CRL58">
        <f t="shared" ca="1" si="678"/>
        <v>1</v>
      </c>
      <c r="CRM58">
        <f t="shared" ca="1" si="678"/>
        <v>1</v>
      </c>
      <c r="CRN58">
        <f t="shared" ca="1" si="678"/>
        <v>1</v>
      </c>
      <c r="CRO58">
        <f t="shared" ca="1" si="678"/>
        <v>1</v>
      </c>
      <c r="CRP58">
        <f t="shared" ca="1" si="678"/>
        <v>1</v>
      </c>
      <c r="CRQ58">
        <f t="shared" ca="1" si="678"/>
        <v>1</v>
      </c>
      <c r="CRR58">
        <f t="shared" ca="1" si="678"/>
        <v>1</v>
      </c>
      <c r="CRS58">
        <f t="shared" ca="1" si="678"/>
        <v>1</v>
      </c>
      <c r="CRT58">
        <f t="shared" ca="1" si="678"/>
        <v>1</v>
      </c>
      <c r="CRU58">
        <f t="shared" ca="1" si="678"/>
        <v>1</v>
      </c>
      <c r="CRV58">
        <f t="shared" ca="1" si="678"/>
        <v>1</v>
      </c>
      <c r="CRW58">
        <f t="shared" ca="1" si="678"/>
        <v>1</v>
      </c>
      <c r="CRX58">
        <f t="shared" ca="1" si="678"/>
        <v>1</v>
      </c>
      <c r="CRY58">
        <f t="shared" ca="1" si="678"/>
        <v>1</v>
      </c>
      <c r="CRZ58">
        <f t="shared" ca="1" si="678"/>
        <v>1</v>
      </c>
      <c r="CSA58">
        <f t="shared" ca="1" si="678"/>
        <v>1</v>
      </c>
      <c r="CSB58">
        <f t="shared" ca="1" si="678"/>
        <v>1</v>
      </c>
      <c r="CSC58">
        <f t="shared" ca="1" si="678"/>
        <v>1</v>
      </c>
      <c r="CSD58">
        <f t="shared" ca="1" si="678"/>
        <v>1</v>
      </c>
      <c r="CSE58">
        <f t="shared" ca="1" si="678"/>
        <v>1</v>
      </c>
      <c r="CSF58">
        <f t="shared" ca="1" si="678"/>
        <v>1</v>
      </c>
      <c r="CSG58">
        <f t="shared" ca="1" si="678"/>
        <v>1</v>
      </c>
      <c r="CSH58">
        <f t="shared" ca="1" si="678"/>
        <v>1</v>
      </c>
      <c r="CSI58">
        <f t="shared" ca="1" si="678"/>
        <v>1</v>
      </c>
      <c r="CSJ58">
        <f t="shared" ca="1" si="678"/>
        <v>1</v>
      </c>
      <c r="CSK58">
        <f t="shared" ca="1" si="678"/>
        <v>1</v>
      </c>
      <c r="CSL58">
        <f t="shared" ca="1" si="678"/>
        <v>1</v>
      </c>
      <c r="CSM58">
        <f t="shared" ca="1" si="678"/>
        <v>1</v>
      </c>
      <c r="CSN58">
        <f t="shared" ca="1" si="678"/>
        <v>1</v>
      </c>
      <c r="CSO58">
        <f t="shared" ca="1" si="678"/>
        <v>1</v>
      </c>
      <c r="CSP58">
        <f t="shared" ca="1" si="678"/>
        <v>1</v>
      </c>
      <c r="CSQ58">
        <f t="shared" ca="1" si="678"/>
        <v>1</v>
      </c>
      <c r="CSR58">
        <f t="shared" ca="1" si="678"/>
        <v>1</v>
      </c>
      <c r="CSS58">
        <f t="shared" ca="1" si="678"/>
        <v>1</v>
      </c>
      <c r="CST58">
        <f t="shared" ca="1" si="678"/>
        <v>1</v>
      </c>
      <c r="CSU58">
        <f t="shared" ca="1" si="678"/>
        <v>1</v>
      </c>
      <c r="CSV58">
        <f t="shared" ca="1" si="678"/>
        <v>1</v>
      </c>
      <c r="CSW58">
        <f t="shared" ca="1" si="678"/>
        <v>1</v>
      </c>
      <c r="CSX58">
        <f t="shared" ca="1" si="678"/>
        <v>1</v>
      </c>
      <c r="CSY58">
        <f t="shared" ca="1" si="678"/>
        <v>1</v>
      </c>
      <c r="CSZ58">
        <f t="shared" ca="1" si="678"/>
        <v>1</v>
      </c>
      <c r="CTA58">
        <f t="shared" ca="1" si="678"/>
        <v>1</v>
      </c>
      <c r="CTB58">
        <f t="shared" ca="1" si="678"/>
        <v>1</v>
      </c>
      <c r="CTC58">
        <f t="shared" ca="1" si="678"/>
        <v>1</v>
      </c>
      <c r="CTD58">
        <f t="shared" ca="1" si="678"/>
        <v>1</v>
      </c>
      <c r="CTE58">
        <f t="shared" ca="1" si="678"/>
        <v>1</v>
      </c>
      <c r="CTF58">
        <f t="shared" ca="1" si="678"/>
        <v>1</v>
      </c>
      <c r="CTG58">
        <f t="shared" ca="1" si="678"/>
        <v>1</v>
      </c>
      <c r="CTH58">
        <f t="shared" ca="1" si="678"/>
        <v>1</v>
      </c>
      <c r="CTI58">
        <f t="shared" ca="1" si="678"/>
        <v>1</v>
      </c>
      <c r="CTJ58">
        <f t="shared" ca="1" si="678"/>
        <v>1</v>
      </c>
      <c r="CTK58">
        <f t="shared" ca="1" si="678"/>
        <v>1</v>
      </c>
      <c r="CTL58">
        <f t="shared" ca="1" si="678"/>
        <v>1</v>
      </c>
      <c r="CTM58">
        <f t="shared" ca="1" si="678"/>
        <v>1</v>
      </c>
      <c r="CTN58">
        <f t="shared" ca="1" si="678"/>
        <v>1</v>
      </c>
      <c r="CTO58">
        <f t="shared" ref="CTO58:CVZ58" ca="1" si="679">$B58+IF(CTO$7&lt;WEn_high_before_low_ns,1,IF(CTO$7&lt;WEn_off_time_ns,0,1))</f>
        <v>1</v>
      </c>
      <c r="CTP58">
        <f t="shared" ca="1" si="679"/>
        <v>1</v>
      </c>
      <c r="CTQ58">
        <f t="shared" ca="1" si="679"/>
        <v>1</v>
      </c>
      <c r="CTR58">
        <f t="shared" ca="1" si="679"/>
        <v>1</v>
      </c>
      <c r="CTS58">
        <f t="shared" ca="1" si="679"/>
        <v>1</v>
      </c>
      <c r="CTT58">
        <f t="shared" ca="1" si="679"/>
        <v>1</v>
      </c>
      <c r="CTU58">
        <f t="shared" ca="1" si="679"/>
        <v>1</v>
      </c>
      <c r="CTV58">
        <f t="shared" ca="1" si="679"/>
        <v>1</v>
      </c>
      <c r="CTW58">
        <f t="shared" ca="1" si="679"/>
        <v>1</v>
      </c>
      <c r="CTX58">
        <f t="shared" ca="1" si="679"/>
        <v>1</v>
      </c>
      <c r="CTY58">
        <f t="shared" ca="1" si="679"/>
        <v>1</v>
      </c>
      <c r="CTZ58">
        <f t="shared" ca="1" si="679"/>
        <v>1</v>
      </c>
      <c r="CUA58">
        <f t="shared" ca="1" si="679"/>
        <v>1</v>
      </c>
      <c r="CUB58">
        <f t="shared" ca="1" si="679"/>
        <v>1</v>
      </c>
      <c r="CUC58">
        <f t="shared" ca="1" si="679"/>
        <v>1</v>
      </c>
      <c r="CUD58">
        <f t="shared" ca="1" si="679"/>
        <v>1</v>
      </c>
      <c r="CUE58">
        <f t="shared" ca="1" si="679"/>
        <v>1</v>
      </c>
      <c r="CUF58">
        <f t="shared" ca="1" si="679"/>
        <v>1</v>
      </c>
      <c r="CUG58">
        <f t="shared" ca="1" si="679"/>
        <v>1</v>
      </c>
      <c r="CUH58">
        <f t="shared" ca="1" si="679"/>
        <v>1</v>
      </c>
      <c r="CUI58">
        <f t="shared" ca="1" si="679"/>
        <v>1</v>
      </c>
      <c r="CUJ58">
        <f t="shared" ca="1" si="679"/>
        <v>1</v>
      </c>
      <c r="CUK58">
        <f t="shared" ca="1" si="679"/>
        <v>1</v>
      </c>
      <c r="CUL58">
        <f t="shared" ca="1" si="679"/>
        <v>1</v>
      </c>
      <c r="CUM58">
        <f t="shared" ca="1" si="679"/>
        <v>1</v>
      </c>
      <c r="CUN58">
        <f t="shared" ca="1" si="679"/>
        <v>1</v>
      </c>
      <c r="CUO58">
        <f t="shared" ca="1" si="679"/>
        <v>1</v>
      </c>
      <c r="CUP58">
        <f t="shared" ca="1" si="679"/>
        <v>1</v>
      </c>
      <c r="CUQ58">
        <f t="shared" ca="1" si="679"/>
        <v>1</v>
      </c>
      <c r="CUR58">
        <f t="shared" ca="1" si="679"/>
        <v>1</v>
      </c>
      <c r="CUS58">
        <f t="shared" ca="1" si="679"/>
        <v>1</v>
      </c>
      <c r="CUT58">
        <f t="shared" ca="1" si="679"/>
        <v>1</v>
      </c>
      <c r="CUU58">
        <f t="shared" ca="1" si="679"/>
        <v>1</v>
      </c>
      <c r="CUV58">
        <f t="shared" ca="1" si="679"/>
        <v>1</v>
      </c>
      <c r="CUW58">
        <f t="shared" ca="1" si="679"/>
        <v>1</v>
      </c>
      <c r="CUX58">
        <f t="shared" ca="1" si="679"/>
        <v>1</v>
      </c>
      <c r="CUY58">
        <f t="shared" ca="1" si="679"/>
        <v>1</v>
      </c>
      <c r="CUZ58">
        <f t="shared" ca="1" si="679"/>
        <v>1</v>
      </c>
      <c r="CVA58">
        <f t="shared" ca="1" si="679"/>
        <v>1</v>
      </c>
      <c r="CVB58">
        <f t="shared" ca="1" si="679"/>
        <v>1</v>
      </c>
      <c r="CVC58">
        <f t="shared" ca="1" si="679"/>
        <v>1</v>
      </c>
      <c r="CVD58">
        <f t="shared" ca="1" si="679"/>
        <v>1</v>
      </c>
      <c r="CVE58">
        <f t="shared" ca="1" si="679"/>
        <v>1</v>
      </c>
      <c r="CVF58">
        <f t="shared" ca="1" si="679"/>
        <v>1</v>
      </c>
      <c r="CVG58">
        <f t="shared" ca="1" si="679"/>
        <v>1</v>
      </c>
      <c r="CVH58">
        <f t="shared" ca="1" si="679"/>
        <v>1</v>
      </c>
      <c r="CVI58">
        <f t="shared" ca="1" si="679"/>
        <v>1</v>
      </c>
      <c r="CVJ58">
        <f t="shared" ca="1" si="679"/>
        <v>1</v>
      </c>
      <c r="CVK58">
        <f t="shared" ca="1" si="679"/>
        <v>1</v>
      </c>
      <c r="CVL58">
        <f t="shared" ca="1" si="679"/>
        <v>1</v>
      </c>
      <c r="CVM58">
        <f t="shared" ca="1" si="679"/>
        <v>1</v>
      </c>
      <c r="CVN58">
        <f t="shared" ca="1" si="679"/>
        <v>1</v>
      </c>
      <c r="CVO58">
        <f t="shared" ca="1" si="679"/>
        <v>1</v>
      </c>
      <c r="CVP58">
        <f t="shared" ca="1" si="679"/>
        <v>1</v>
      </c>
      <c r="CVQ58">
        <f t="shared" ca="1" si="679"/>
        <v>1</v>
      </c>
      <c r="CVR58">
        <f t="shared" ca="1" si="679"/>
        <v>1</v>
      </c>
      <c r="CVS58">
        <f t="shared" ca="1" si="679"/>
        <v>1</v>
      </c>
      <c r="CVT58">
        <f t="shared" ca="1" si="679"/>
        <v>1</v>
      </c>
      <c r="CVU58">
        <f t="shared" ca="1" si="679"/>
        <v>1</v>
      </c>
      <c r="CVV58">
        <f t="shared" ca="1" si="679"/>
        <v>1</v>
      </c>
      <c r="CVW58">
        <f t="shared" ca="1" si="679"/>
        <v>1</v>
      </c>
      <c r="CVX58">
        <f t="shared" ca="1" si="679"/>
        <v>1</v>
      </c>
      <c r="CVY58">
        <f t="shared" ca="1" si="679"/>
        <v>1</v>
      </c>
      <c r="CVZ58">
        <f t="shared" ca="1" si="679"/>
        <v>1</v>
      </c>
      <c r="CWA58">
        <f t="shared" ref="CWA58:CYL58" ca="1" si="680">$B58+IF(CWA$7&lt;WEn_high_before_low_ns,1,IF(CWA$7&lt;WEn_off_time_ns,0,1))</f>
        <v>1</v>
      </c>
      <c r="CWB58">
        <f t="shared" ca="1" si="680"/>
        <v>1</v>
      </c>
      <c r="CWC58">
        <f t="shared" ca="1" si="680"/>
        <v>1</v>
      </c>
      <c r="CWD58">
        <f t="shared" ca="1" si="680"/>
        <v>1</v>
      </c>
      <c r="CWE58">
        <f t="shared" ca="1" si="680"/>
        <v>1</v>
      </c>
      <c r="CWF58">
        <f t="shared" ca="1" si="680"/>
        <v>1</v>
      </c>
      <c r="CWG58">
        <f t="shared" ca="1" si="680"/>
        <v>1</v>
      </c>
      <c r="CWH58">
        <f t="shared" ca="1" si="680"/>
        <v>1</v>
      </c>
      <c r="CWI58">
        <f t="shared" ca="1" si="680"/>
        <v>1</v>
      </c>
      <c r="CWJ58">
        <f t="shared" ca="1" si="680"/>
        <v>1</v>
      </c>
      <c r="CWK58">
        <f t="shared" ca="1" si="680"/>
        <v>1</v>
      </c>
      <c r="CWL58">
        <f t="shared" ca="1" si="680"/>
        <v>1</v>
      </c>
      <c r="CWM58">
        <f t="shared" ca="1" si="680"/>
        <v>1</v>
      </c>
      <c r="CWN58">
        <f t="shared" ca="1" si="680"/>
        <v>1</v>
      </c>
      <c r="CWO58">
        <f t="shared" ca="1" si="680"/>
        <v>1</v>
      </c>
      <c r="CWP58">
        <f t="shared" ca="1" si="680"/>
        <v>1</v>
      </c>
      <c r="CWQ58">
        <f t="shared" ca="1" si="680"/>
        <v>1</v>
      </c>
      <c r="CWR58">
        <f t="shared" ca="1" si="680"/>
        <v>1</v>
      </c>
      <c r="CWS58">
        <f t="shared" ca="1" si="680"/>
        <v>1</v>
      </c>
      <c r="CWT58">
        <f t="shared" ca="1" si="680"/>
        <v>1</v>
      </c>
      <c r="CWU58">
        <f t="shared" ca="1" si="680"/>
        <v>1</v>
      </c>
      <c r="CWV58">
        <f t="shared" ca="1" si="680"/>
        <v>1</v>
      </c>
      <c r="CWW58">
        <f t="shared" ca="1" si="680"/>
        <v>1</v>
      </c>
      <c r="CWX58">
        <f t="shared" ca="1" si="680"/>
        <v>1</v>
      </c>
      <c r="CWY58">
        <f t="shared" ca="1" si="680"/>
        <v>1</v>
      </c>
      <c r="CWZ58">
        <f t="shared" ca="1" si="680"/>
        <v>1</v>
      </c>
      <c r="CXA58">
        <f t="shared" ca="1" si="680"/>
        <v>1</v>
      </c>
      <c r="CXB58">
        <f t="shared" ca="1" si="680"/>
        <v>1</v>
      </c>
      <c r="CXC58">
        <f t="shared" ca="1" si="680"/>
        <v>1</v>
      </c>
      <c r="CXD58">
        <f t="shared" ca="1" si="680"/>
        <v>1</v>
      </c>
      <c r="CXE58">
        <f t="shared" ca="1" si="680"/>
        <v>1</v>
      </c>
      <c r="CXF58">
        <f t="shared" ca="1" si="680"/>
        <v>1</v>
      </c>
      <c r="CXG58">
        <f t="shared" ca="1" si="680"/>
        <v>1</v>
      </c>
      <c r="CXH58">
        <f t="shared" ca="1" si="680"/>
        <v>1</v>
      </c>
      <c r="CXI58">
        <f t="shared" ca="1" si="680"/>
        <v>1</v>
      </c>
      <c r="CXJ58">
        <f t="shared" ca="1" si="680"/>
        <v>1</v>
      </c>
      <c r="CXK58">
        <f t="shared" ca="1" si="680"/>
        <v>1</v>
      </c>
      <c r="CXL58">
        <f t="shared" ca="1" si="680"/>
        <v>1</v>
      </c>
      <c r="CXM58">
        <f t="shared" ca="1" si="680"/>
        <v>1</v>
      </c>
      <c r="CXN58">
        <f t="shared" ca="1" si="680"/>
        <v>1</v>
      </c>
      <c r="CXO58">
        <f t="shared" ca="1" si="680"/>
        <v>1</v>
      </c>
      <c r="CXP58">
        <f t="shared" ca="1" si="680"/>
        <v>1</v>
      </c>
      <c r="CXQ58">
        <f t="shared" ca="1" si="680"/>
        <v>1</v>
      </c>
      <c r="CXR58">
        <f t="shared" ca="1" si="680"/>
        <v>1</v>
      </c>
      <c r="CXS58">
        <f t="shared" ca="1" si="680"/>
        <v>1</v>
      </c>
      <c r="CXT58">
        <f t="shared" ca="1" si="680"/>
        <v>1</v>
      </c>
      <c r="CXU58">
        <f t="shared" ca="1" si="680"/>
        <v>1</v>
      </c>
      <c r="CXV58">
        <f t="shared" ca="1" si="680"/>
        <v>1</v>
      </c>
      <c r="CXW58">
        <f t="shared" ca="1" si="680"/>
        <v>1</v>
      </c>
      <c r="CXX58">
        <f t="shared" ca="1" si="680"/>
        <v>1</v>
      </c>
      <c r="CXY58">
        <f t="shared" ca="1" si="680"/>
        <v>1</v>
      </c>
      <c r="CXZ58">
        <f t="shared" ca="1" si="680"/>
        <v>1</v>
      </c>
      <c r="CYA58">
        <f t="shared" ca="1" si="680"/>
        <v>1</v>
      </c>
      <c r="CYB58">
        <f t="shared" ca="1" si="680"/>
        <v>1</v>
      </c>
      <c r="CYC58">
        <f t="shared" ca="1" si="680"/>
        <v>1</v>
      </c>
      <c r="CYD58">
        <f t="shared" ca="1" si="680"/>
        <v>1</v>
      </c>
      <c r="CYE58">
        <f t="shared" ca="1" si="680"/>
        <v>1</v>
      </c>
      <c r="CYF58">
        <f t="shared" ca="1" si="680"/>
        <v>1</v>
      </c>
      <c r="CYG58">
        <f t="shared" ca="1" si="680"/>
        <v>1</v>
      </c>
      <c r="CYH58">
        <f t="shared" ca="1" si="680"/>
        <v>1</v>
      </c>
      <c r="CYI58">
        <f t="shared" ca="1" si="680"/>
        <v>1</v>
      </c>
      <c r="CYJ58">
        <f t="shared" ca="1" si="680"/>
        <v>1</v>
      </c>
      <c r="CYK58">
        <f t="shared" ca="1" si="680"/>
        <v>1</v>
      </c>
      <c r="CYL58">
        <f t="shared" ca="1" si="680"/>
        <v>1</v>
      </c>
      <c r="CYM58">
        <f t="shared" ref="CYM58:DAX58" ca="1" si="681">$B58+IF(CYM$7&lt;WEn_high_before_low_ns,1,IF(CYM$7&lt;WEn_off_time_ns,0,1))</f>
        <v>1</v>
      </c>
      <c r="CYN58">
        <f t="shared" ca="1" si="681"/>
        <v>1</v>
      </c>
      <c r="CYO58">
        <f t="shared" ca="1" si="681"/>
        <v>1</v>
      </c>
      <c r="CYP58">
        <f t="shared" ca="1" si="681"/>
        <v>1</v>
      </c>
      <c r="CYQ58">
        <f t="shared" ca="1" si="681"/>
        <v>1</v>
      </c>
      <c r="CYR58">
        <f t="shared" ca="1" si="681"/>
        <v>1</v>
      </c>
      <c r="CYS58">
        <f t="shared" ca="1" si="681"/>
        <v>1</v>
      </c>
      <c r="CYT58">
        <f t="shared" ca="1" si="681"/>
        <v>1</v>
      </c>
      <c r="CYU58">
        <f t="shared" ca="1" si="681"/>
        <v>1</v>
      </c>
      <c r="CYV58">
        <f t="shared" ca="1" si="681"/>
        <v>1</v>
      </c>
      <c r="CYW58">
        <f t="shared" ca="1" si="681"/>
        <v>1</v>
      </c>
      <c r="CYX58">
        <f t="shared" ca="1" si="681"/>
        <v>1</v>
      </c>
      <c r="CYY58">
        <f t="shared" ca="1" si="681"/>
        <v>1</v>
      </c>
      <c r="CYZ58">
        <f t="shared" ca="1" si="681"/>
        <v>1</v>
      </c>
      <c r="CZA58">
        <f t="shared" ca="1" si="681"/>
        <v>1</v>
      </c>
      <c r="CZB58">
        <f t="shared" ca="1" si="681"/>
        <v>1</v>
      </c>
      <c r="CZC58">
        <f t="shared" ca="1" si="681"/>
        <v>1</v>
      </c>
      <c r="CZD58">
        <f t="shared" ca="1" si="681"/>
        <v>1</v>
      </c>
      <c r="CZE58">
        <f t="shared" ca="1" si="681"/>
        <v>1</v>
      </c>
      <c r="CZF58">
        <f t="shared" ca="1" si="681"/>
        <v>1</v>
      </c>
      <c r="CZG58">
        <f t="shared" ca="1" si="681"/>
        <v>1</v>
      </c>
      <c r="CZH58">
        <f t="shared" ca="1" si="681"/>
        <v>1</v>
      </c>
      <c r="CZI58">
        <f t="shared" ca="1" si="681"/>
        <v>1</v>
      </c>
      <c r="CZJ58">
        <f t="shared" ca="1" si="681"/>
        <v>1</v>
      </c>
      <c r="CZK58">
        <f t="shared" ca="1" si="681"/>
        <v>1</v>
      </c>
      <c r="CZL58">
        <f t="shared" ca="1" si="681"/>
        <v>1</v>
      </c>
      <c r="CZM58">
        <f t="shared" ca="1" si="681"/>
        <v>1</v>
      </c>
      <c r="CZN58">
        <f t="shared" ca="1" si="681"/>
        <v>1</v>
      </c>
      <c r="CZO58">
        <f t="shared" ca="1" si="681"/>
        <v>1</v>
      </c>
      <c r="CZP58">
        <f t="shared" ca="1" si="681"/>
        <v>1</v>
      </c>
      <c r="CZQ58">
        <f t="shared" ca="1" si="681"/>
        <v>1</v>
      </c>
      <c r="CZR58">
        <f t="shared" ca="1" si="681"/>
        <v>1</v>
      </c>
      <c r="CZS58">
        <f t="shared" ca="1" si="681"/>
        <v>1</v>
      </c>
      <c r="CZT58">
        <f t="shared" ca="1" si="681"/>
        <v>1</v>
      </c>
      <c r="CZU58">
        <f t="shared" ca="1" si="681"/>
        <v>1</v>
      </c>
      <c r="CZV58">
        <f t="shared" ca="1" si="681"/>
        <v>1</v>
      </c>
      <c r="CZW58">
        <f t="shared" ca="1" si="681"/>
        <v>1</v>
      </c>
      <c r="CZX58">
        <f t="shared" ca="1" si="681"/>
        <v>1</v>
      </c>
      <c r="CZY58">
        <f t="shared" ca="1" si="681"/>
        <v>1</v>
      </c>
      <c r="CZZ58">
        <f t="shared" ca="1" si="681"/>
        <v>1</v>
      </c>
      <c r="DAA58">
        <f t="shared" ca="1" si="681"/>
        <v>1</v>
      </c>
      <c r="DAB58">
        <f t="shared" ca="1" si="681"/>
        <v>1</v>
      </c>
      <c r="DAC58">
        <f t="shared" ca="1" si="681"/>
        <v>1</v>
      </c>
      <c r="DAD58">
        <f t="shared" ca="1" si="681"/>
        <v>1</v>
      </c>
      <c r="DAE58">
        <f t="shared" ca="1" si="681"/>
        <v>1</v>
      </c>
      <c r="DAF58">
        <f t="shared" ca="1" si="681"/>
        <v>1</v>
      </c>
      <c r="DAG58">
        <f t="shared" ca="1" si="681"/>
        <v>1</v>
      </c>
      <c r="DAH58">
        <f t="shared" ca="1" si="681"/>
        <v>1</v>
      </c>
      <c r="DAI58">
        <f t="shared" ca="1" si="681"/>
        <v>1</v>
      </c>
      <c r="DAJ58">
        <f t="shared" ca="1" si="681"/>
        <v>1</v>
      </c>
      <c r="DAK58">
        <f t="shared" ca="1" si="681"/>
        <v>1</v>
      </c>
      <c r="DAL58">
        <f t="shared" ca="1" si="681"/>
        <v>1</v>
      </c>
      <c r="DAM58">
        <f t="shared" ca="1" si="681"/>
        <v>1</v>
      </c>
      <c r="DAN58">
        <f t="shared" ca="1" si="681"/>
        <v>1</v>
      </c>
      <c r="DAO58">
        <f t="shared" ca="1" si="681"/>
        <v>1</v>
      </c>
      <c r="DAP58">
        <f t="shared" ca="1" si="681"/>
        <v>1</v>
      </c>
      <c r="DAQ58">
        <f t="shared" ca="1" si="681"/>
        <v>1</v>
      </c>
      <c r="DAR58">
        <f t="shared" ca="1" si="681"/>
        <v>1</v>
      </c>
      <c r="DAS58">
        <f t="shared" ca="1" si="681"/>
        <v>1</v>
      </c>
      <c r="DAT58">
        <f t="shared" ca="1" si="681"/>
        <v>1</v>
      </c>
      <c r="DAU58">
        <f t="shared" ca="1" si="681"/>
        <v>1</v>
      </c>
      <c r="DAV58">
        <f t="shared" ca="1" si="681"/>
        <v>1</v>
      </c>
      <c r="DAW58">
        <f t="shared" ca="1" si="681"/>
        <v>1</v>
      </c>
      <c r="DAX58">
        <f t="shared" ca="1" si="681"/>
        <v>1</v>
      </c>
      <c r="DAY58">
        <f t="shared" ref="DAY58:DDJ58" ca="1" si="682">$B58+IF(DAY$7&lt;WEn_high_before_low_ns,1,IF(DAY$7&lt;WEn_off_time_ns,0,1))</f>
        <v>1</v>
      </c>
      <c r="DAZ58">
        <f t="shared" ca="1" si="682"/>
        <v>1</v>
      </c>
      <c r="DBA58">
        <f t="shared" ca="1" si="682"/>
        <v>1</v>
      </c>
      <c r="DBB58">
        <f t="shared" ca="1" si="682"/>
        <v>1</v>
      </c>
      <c r="DBC58">
        <f t="shared" ca="1" si="682"/>
        <v>1</v>
      </c>
      <c r="DBD58">
        <f t="shared" ca="1" si="682"/>
        <v>1</v>
      </c>
      <c r="DBE58">
        <f t="shared" ca="1" si="682"/>
        <v>1</v>
      </c>
      <c r="DBF58">
        <f t="shared" ca="1" si="682"/>
        <v>1</v>
      </c>
      <c r="DBG58">
        <f t="shared" ca="1" si="682"/>
        <v>1</v>
      </c>
      <c r="DBH58">
        <f t="shared" ca="1" si="682"/>
        <v>1</v>
      </c>
      <c r="DBI58">
        <f t="shared" ca="1" si="682"/>
        <v>1</v>
      </c>
      <c r="DBJ58">
        <f t="shared" ca="1" si="682"/>
        <v>1</v>
      </c>
      <c r="DBK58">
        <f t="shared" ca="1" si="682"/>
        <v>1</v>
      </c>
      <c r="DBL58">
        <f t="shared" ca="1" si="682"/>
        <v>1</v>
      </c>
      <c r="DBM58">
        <f t="shared" ca="1" si="682"/>
        <v>1</v>
      </c>
      <c r="DBN58">
        <f t="shared" ca="1" si="682"/>
        <v>1</v>
      </c>
      <c r="DBO58">
        <f t="shared" ca="1" si="682"/>
        <v>1</v>
      </c>
      <c r="DBP58">
        <f t="shared" ca="1" si="682"/>
        <v>1</v>
      </c>
      <c r="DBQ58">
        <f t="shared" ca="1" si="682"/>
        <v>1</v>
      </c>
      <c r="DBR58">
        <f t="shared" ca="1" si="682"/>
        <v>1</v>
      </c>
      <c r="DBS58">
        <f t="shared" ca="1" si="682"/>
        <v>1</v>
      </c>
      <c r="DBT58">
        <f t="shared" ca="1" si="682"/>
        <v>1</v>
      </c>
      <c r="DBU58">
        <f t="shared" ca="1" si="682"/>
        <v>1</v>
      </c>
      <c r="DBV58">
        <f t="shared" ca="1" si="682"/>
        <v>1</v>
      </c>
      <c r="DBW58">
        <f t="shared" ca="1" si="682"/>
        <v>1</v>
      </c>
      <c r="DBX58">
        <f t="shared" ca="1" si="682"/>
        <v>1</v>
      </c>
      <c r="DBY58">
        <f t="shared" ca="1" si="682"/>
        <v>1</v>
      </c>
      <c r="DBZ58">
        <f t="shared" ca="1" si="682"/>
        <v>1</v>
      </c>
      <c r="DCA58">
        <f t="shared" ca="1" si="682"/>
        <v>1</v>
      </c>
      <c r="DCB58">
        <f t="shared" ca="1" si="682"/>
        <v>1</v>
      </c>
      <c r="DCC58">
        <f t="shared" ca="1" si="682"/>
        <v>1</v>
      </c>
      <c r="DCD58">
        <f t="shared" ca="1" si="682"/>
        <v>1</v>
      </c>
      <c r="DCE58">
        <f t="shared" ca="1" si="682"/>
        <v>1</v>
      </c>
      <c r="DCF58">
        <f t="shared" ca="1" si="682"/>
        <v>1</v>
      </c>
      <c r="DCG58">
        <f t="shared" ca="1" si="682"/>
        <v>1</v>
      </c>
      <c r="DCH58">
        <f t="shared" ca="1" si="682"/>
        <v>1</v>
      </c>
      <c r="DCI58">
        <f t="shared" ca="1" si="682"/>
        <v>1</v>
      </c>
      <c r="DCJ58">
        <f t="shared" ca="1" si="682"/>
        <v>1</v>
      </c>
      <c r="DCK58">
        <f t="shared" ca="1" si="682"/>
        <v>1</v>
      </c>
      <c r="DCL58">
        <f t="shared" ca="1" si="682"/>
        <v>1</v>
      </c>
      <c r="DCM58">
        <f t="shared" ca="1" si="682"/>
        <v>1</v>
      </c>
      <c r="DCN58">
        <f t="shared" ca="1" si="682"/>
        <v>1</v>
      </c>
      <c r="DCO58">
        <f t="shared" ca="1" si="682"/>
        <v>1</v>
      </c>
      <c r="DCP58">
        <f t="shared" ca="1" si="682"/>
        <v>1</v>
      </c>
      <c r="DCQ58">
        <f t="shared" ca="1" si="682"/>
        <v>1</v>
      </c>
      <c r="DCR58">
        <f t="shared" ca="1" si="682"/>
        <v>1</v>
      </c>
      <c r="DCS58">
        <f t="shared" ca="1" si="682"/>
        <v>1</v>
      </c>
      <c r="DCT58">
        <f t="shared" ca="1" si="682"/>
        <v>1</v>
      </c>
      <c r="DCU58">
        <f t="shared" ca="1" si="682"/>
        <v>1</v>
      </c>
      <c r="DCV58">
        <f t="shared" ca="1" si="682"/>
        <v>1</v>
      </c>
      <c r="DCW58">
        <f t="shared" ca="1" si="682"/>
        <v>1</v>
      </c>
      <c r="DCX58">
        <f t="shared" ca="1" si="682"/>
        <v>1</v>
      </c>
      <c r="DCY58">
        <f t="shared" ca="1" si="682"/>
        <v>1</v>
      </c>
      <c r="DCZ58">
        <f t="shared" ca="1" si="682"/>
        <v>1</v>
      </c>
      <c r="DDA58">
        <f t="shared" ca="1" si="682"/>
        <v>1</v>
      </c>
      <c r="DDB58">
        <f t="shared" ca="1" si="682"/>
        <v>1</v>
      </c>
      <c r="DDC58">
        <f t="shared" ca="1" si="682"/>
        <v>1</v>
      </c>
      <c r="DDD58">
        <f t="shared" ca="1" si="682"/>
        <v>1</v>
      </c>
      <c r="DDE58">
        <f t="shared" ca="1" si="682"/>
        <v>1</v>
      </c>
      <c r="DDF58">
        <f t="shared" ca="1" si="682"/>
        <v>1</v>
      </c>
      <c r="DDG58">
        <f t="shared" ca="1" si="682"/>
        <v>1</v>
      </c>
      <c r="DDH58">
        <f t="shared" ca="1" si="682"/>
        <v>1</v>
      </c>
      <c r="DDI58">
        <f t="shared" ca="1" si="682"/>
        <v>1</v>
      </c>
      <c r="DDJ58">
        <f t="shared" ca="1" si="682"/>
        <v>1</v>
      </c>
      <c r="DDK58">
        <f t="shared" ref="DDK58:DFV58" ca="1" si="683">$B58+IF(DDK$7&lt;WEn_high_before_low_ns,1,IF(DDK$7&lt;WEn_off_time_ns,0,1))</f>
        <v>1</v>
      </c>
      <c r="DDL58">
        <f t="shared" ca="1" si="683"/>
        <v>1</v>
      </c>
      <c r="DDM58">
        <f t="shared" ca="1" si="683"/>
        <v>1</v>
      </c>
      <c r="DDN58">
        <f t="shared" ca="1" si="683"/>
        <v>1</v>
      </c>
      <c r="DDO58">
        <f t="shared" ca="1" si="683"/>
        <v>1</v>
      </c>
      <c r="DDP58">
        <f t="shared" ca="1" si="683"/>
        <v>1</v>
      </c>
      <c r="DDQ58">
        <f t="shared" ca="1" si="683"/>
        <v>1</v>
      </c>
      <c r="DDR58">
        <f t="shared" ca="1" si="683"/>
        <v>1</v>
      </c>
      <c r="DDS58">
        <f t="shared" ca="1" si="683"/>
        <v>1</v>
      </c>
      <c r="DDT58">
        <f t="shared" ca="1" si="683"/>
        <v>1</v>
      </c>
      <c r="DDU58">
        <f t="shared" ca="1" si="683"/>
        <v>1</v>
      </c>
      <c r="DDV58">
        <f t="shared" ca="1" si="683"/>
        <v>1</v>
      </c>
      <c r="DDW58">
        <f t="shared" ca="1" si="683"/>
        <v>1</v>
      </c>
      <c r="DDX58">
        <f t="shared" ca="1" si="683"/>
        <v>1</v>
      </c>
      <c r="DDY58">
        <f t="shared" ca="1" si="683"/>
        <v>1</v>
      </c>
      <c r="DDZ58">
        <f t="shared" ca="1" si="683"/>
        <v>1</v>
      </c>
      <c r="DEA58">
        <f t="shared" ca="1" si="683"/>
        <v>1</v>
      </c>
      <c r="DEB58">
        <f t="shared" ca="1" si="683"/>
        <v>1</v>
      </c>
      <c r="DEC58">
        <f t="shared" ca="1" si="683"/>
        <v>1</v>
      </c>
      <c r="DED58">
        <f t="shared" ca="1" si="683"/>
        <v>1</v>
      </c>
      <c r="DEE58">
        <f t="shared" ca="1" si="683"/>
        <v>1</v>
      </c>
      <c r="DEF58">
        <f t="shared" ca="1" si="683"/>
        <v>1</v>
      </c>
      <c r="DEG58">
        <f t="shared" ca="1" si="683"/>
        <v>1</v>
      </c>
      <c r="DEH58">
        <f t="shared" ca="1" si="683"/>
        <v>1</v>
      </c>
      <c r="DEI58">
        <f t="shared" ca="1" si="683"/>
        <v>1</v>
      </c>
      <c r="DEJ58">
        <f t="shared" ca="1" si="683"/>
        <v>1</v>
      </c>
      <c r="DEK58">
        <f t="shared" ca="1" si="683"/>
        <v>1</v>
      </c>
      <c r="DEL58">
        <f t="shared" ca="1" si="683"/>
        <v>1</v>
      </c>
      <c r="DEM58">
        <f t="shared" ca="1" si="683"/>
        <v>1</v>
      </c>
      <c r="DEN58">
        <f t="shared" ca="1" si="683"/>
        <v>1</v>
      </c>
      <c r="DEO58">
        <f t="shared" ca="1" si="683"/>
        <v>1</v>
      </c>
      <c r="DEP58">
        <f t="shared" ca="1" si="683"/>
        <v>1</v>
      </c>
      <c r="DEQ58">
        <f t="shared" ca="1" si="683"/>
        <v>1</v>
      </c>
      <c r="DER58">
        <f t="shared" ca="1" si="683"/>
        <v>1</v>
      </c>
      <c r="DES58">
        <f t="shared" ca="1" si="683"/>
        <v>1</v>
      </c>
      <c r="DET58">
        <f t="shared" ca="1" si="683"/>
        <v>1</v>
      </c>
      <c r="DEU58">
        <f t="shared" ca="1" si="683"/>
        <v>1</v>
      </c>
      <c r="DEV58">
        <f t="shared" ca="1" si="683"/>
        <v>1</v>
      </c>
      <c r="DEW58">
        <f t="shared" ca="1" si="683"/>
        <v>1</v>
      </c>
      <c r="DEX58">
        <f t="shared" ca="1" si="683"/>
        <v>1</v>
      </c>
      <c r="DEY58">
        <f t="shared" ca="1" si="683"/>
        <v>1</v>
      </c>
      <c r="DEZ58">
        <f t="shared" ca="1" si="683"/>
        <v>1</v>
      </c>
      <c r="DFA58">
        <f t="shared" ca="1" si="683"/>
        <v>1</v>
      </c>
      <c r="DFB58">
        <f t="shared" ca="1" si="683"/>
        <v>1</v>
      </c>
      <c r="DFC58">
        <f t="shared" ca="1" si="683"/>
        <v>1</v>
      </c>
      <c r="DFD58">
        <f t="shared" ca="1" si="683"/>
        <v>1</v>
      </c>
      <c r="DFE58">
        <f t="shared" ca="1" si="683"/>
        <v>1</v>
      </c>
      <c r="DFF58">
        <f t="shared" ca="1" si="683"/>
        <v>1</v>
      </c>
      <c r="DFG58">
        <f t="shared" ca="1" si="683"/>
        <v>1</v>
      </c>
      <c r="DFH58">
        <f t="shared" ca="1" si="683"/>
        <v>1</v>
      </c>
      <c r="DFI58">
        <f t="shared" ca="1" si="683"/>
        <v>1</v>
      </c>
      <c r="DFJ58">
        <f t="shared" ca="1" si="683"/>
        <v>1</v>
      </c>
      <c r="DFK58">
        <f t="shared" ca="1" si="683"/>
        <v>1</v>
      </c>
      <c r="DFL58">
        <f t="shared" ca="1" si="683"/>
        <v>1</v>
      </c>
      <c r="DFM58">
        <f t="shared" ca="1" si="683"/>
        <v>1</v>
      </c>
      <c r="DFN58">
        <f t="shared" ca="1" si="683"/>
        <v>1</v>
      </c>
      <c r="DFO58">
        <f t="shared" ca="1" si="683"/>
        <v>1</v>
      </c>
      <c r="DFP58">
        <f t="shared" ca="1" si="683"/>
        <v>1</v>
      </c>
      <c r="DFQ58">
        <f t="shared" ca="1" si="683"/>
        <v>1</v>
      </c>
      <c r="DFR58">
        <f t="shared" ca="1" si="683"/>
        <v>1</v>
      </c>
      <c r="DFS58">
        <f t="shared" ca="1" si="683"/>
        <v>1</v>
      </c>
      <c r="DFT58">
        <f t="shared" ca="1" si="683"/>
        <v>1</v>
      </c>
      <c r="DFU58">
        <f t="shared" ca="1" si="683"/>
        <v>1</v>
      </c>
      <c r="DFV58">
        <f t="shared" ca="1" si="683"/>
        <v>1</v>
      </c>
      <c r="DFW58">
        <f t="shared" ref="DFW58:DIH58" ca="1" si="684">$B58+IF(DFW$7&lt;WEn_high_before_low_ns,1,IF(DFW$7&lt;WEn_off_time_ns,0,1))</f>
        <v>1</v>
      </c>
      <c r="DFX58">
        <f t="shared" ca="1" si="684"/>
        <v>1</v>
      </c>
      <c r="DFY58">
        <f t="shared" ca="1" si="684"/>
        <v>1</v>
      </c>
      <c r="DFZ58">
        <f t="shared" ca="1" si="684"/>
        <v>1</v>
      </c>
      <c r="DGA58">
        <f t="shared" ca="1" si="684"/>
        <v>1</v>
      </c>
      <c r="DGB58">
        <f t="shared" ca="1" si="684"/>
        <v>1</v>
      </c>
      <c r="DGC58">
        <f t="shared" ca="1" si="684"/>
        <v>1</v>
      </c>
      <c r="DGD58">
        <f t="shared" ca="1" si="684"/>
        <v>1</v>
      </c>
      <c r="DGE58">
        <f t="shared" ca="1" si="684"/>
        <v>1</v>
      </c>
      <c r="DGF58">
        <f t="shared" ca="1" si="684"/>
        <v>1</v>
      </c>
      <c r="DGG58">
        <f t="shared" ca="1" si="684"/>
        <v>1</v>
      </c>
      <c r="DGH58">
        <f t="shared" ca="1" si="684"/>
        <v>1</v>
      </c>
      <c r="DGI58">
        <f t="shared" ca="1" si="684"/>
        <v>1</v>
      </c>
      <c r="DGJ58">
        <f t="shared" ca="1" si="684"/>
        <v>1</v>
      </c>
      <c r="DGK58">
        <f t="shared" ca="1" si="684"/>
        <v>1</v>
      </c>
      <c r="DGL58">
        <f t="shared" ca="1" si="684"/>
        <v>1</v>
      </c>
      <c r="DGM58">
        <f t="shared" ca="1" si="684"/>
        <v>1</v>
      </c>
      <c r="DGN58">
        <f t="shared" ca="1" si="684"/>
        <v>1</v>
      </c>
      <c r="DGO58">
        <f t="shared" ca="1" si="684"/>
        <v>1</v>
      </c>
      <c r="DGP58">
        <f t="shared" ca="1" si="684"/>
        <v>1</v>
      </c>
      <c r="DGQ58">
        <f t="shared" ca="1" si="684"/>
        <v>1</v>
      </c>
      <c r="DGR58">
        <f t="shared" ca="1" si="684"/>
        <v>1</v>
      </c>
      <c r="DGS58">
        <f t="shared" ca="1" si="684"/>
        <v>1</v>
      </c>
      <c r="DGT58">
        <f t="shared" ca="1" si="684"/>
        <v>1</v>
      </c>
      <c r="DGU58">
        <f t="shared" ca="1" si="684"/>
        <v>1</v>
      </c>
      <c r="DGV58">
        <f t="shared" ca="1" si="684"/>
        <v>1</v>
      </c>
      <c r="DGW58">
        <f t="shared" ca="1" si="684"/>
        <v>1</v>
      </c>
      <c r="DGX58">
        <f t="shared" ca="1" si="684"/>
        <v>1</v>
      </c>
      <c r="DGY58">
        <f t="shared" ca="1" si="684"/>
        <v>1</v>
      </c>
      <c r="DGZ58">
        <f t="shared" ca="1" si="684"/>
        <v>1</v>
      </c>
      <c r="DHA58">
        <f t="shared" ca="1" si="684"/>
        <v>1</v>
      </c>
      <c r="DHB58">
        <f t="shared" ca="1" si="684"/>
        <v>1</v>
      </c>
      <c r="DHC58">
        <f t="shared" ca="1" si="684"/>
        <v>1</v>
      </c>
      <c r="DHD58">
        <f t="shared" ca="1" si="684"/>
        <v>1</v>
      </c>
      <c r="DHE58">
        <f t="shared" ca="1" si="684"/>
        <v>1</v>
      </c>
      <c r="DHF58">
        <f t="shared" ca="1" si="684"/>
        <v>1</v>
      </c>
      <c r="DHG58">
        <f t="shared" ca="1" si="684"/>
        <v>1</v>
      </c>
      <c r="DHH58">
        <f t="shared" ca="1" si="684"/>
        <v>1</v>
      </c>
      <c r="DHI58">
        <f t="shared" ca="1" si="684"/>
        <v>1</v>
      </c>
      <c r="DHJ58">
        <f t="shared" ca="1" si="684"/>
        <v>1</v>
      </c>
      <c r="DHK58">
        <f t="shared" ca="1" si="684"/>
        <v>1</v>
      </c>
      <c r="DHL58">
        <f t="shared" ca="1" si="684"/>
        <v>1</v>
      </c>
      <c r="DHM58">
        <f t="shared" ca="1" si="684"/>
        <v>1</v>
      </c>
      <c r="DHN58">
        <f t="shared" ca="1" si="684"/>
        <v>1</v>
      </c>
      <c r="DHO58">
        <f t="shared" ca="1" si="684"/>
        <v>1</v>
      </c>
      <c r="DHP58">
        <f t="shared" ca="1" si="684"/>
        <v>1</v>
      </c>
      <c r="DHQ58">
        <f t="shared" ca="1" si="684"/>
        <v>1</v>
      </c>
      <c r="DHR58">
        <f t="shared" ca="1" si="684"/>
        <v>1</v>
      </c>
      <c r="DHS58">
        <f t="shared" ca="1" si="684"/>
        <v>1</v>
      </c>
      <c r="DHT58">
        <f t="shared" ca="1" si="684"/>
        <v>1</v>
      </c>
      <c r="DHU58">
        <f t="shared" ca="1" si="684"/>
        <v>1</v>
      </c>
      <c r="DHV58">
        <f t="shared" ca="1" si="684"/>
        <v>1</v>
      </c>
      <c r="DHW58">
        <f t="shared" ca="1" si="684"/>
        <v>1</v>
      </c>
      <c r="DHX58">
        <f t="shared" ca="1" si="684"/>
        <v>1</v>
      </c>
      <c r="DHY58">
        <f t="shared" ca="1" si="684"/>
        <v>1</v>
      </c>
      <c r="DHZ58">
        <f t="shared" ca="1" si="684"/>
        <v>1</v>
      </c>
      <c r="DIA58">
        <f t="shared" ca="1" si="684"/>
        <v>1</v>
      </c>
      <c r="DIB58">
        <f t="shared" ca="1" si="684"/>
        <v>1</v>
      </c>
      <c r="DIC58">
        <f t="shared" ca="1" si="684"/>
        <v>1</v>
      </c>
      <c r="DID58">
        <f t="shared" ca="1" si="684"/>
        <v>1</v>
      </c>
      <c r="DIE58">
        <f t="shared" ca="1" si="684"/>
        <v>1</v>
      </c>
      <c r="DIF58">
        <f t="shared" ca="1" si="684"/>
        <v>1</v>
      </c>
      <c r="DIG58">
        <f t="shared" ca="1" si="684"/>
        <v>1</v>
      </c>
      <c r="DIH58">
        <f t="shared" ca="1" si="684"/>
        <v>1</v>
      </c>
      <c r="DII58">
        <f t="shared" ref="DII58:DKT58" ca="1" si="685">$B58+IF(DII$7&lt;WEn_high_before_low_ns,1,IF(DII$7&lt;WEn_off_time_ns,0,1))</f>
        <v>1</v>
      </c>
      <c r="DIJ58">
        <f t="shared" ca="1" si="685"/>
        <v>1</v>
      </c>
      <c r="DIK58">
        <f t="shared" ca="1" si="685"/>
        <v>1</v>
      </c>
      <c r="DIL58">
        <f t="shared" ca="1" si="685"/>
        <v>1</v>
      </c>
      <c r="DIM58">
        <f t="shared" ca="1" si="685"/>
        <v>1</v>
      </c>
      <c r="DIN58">
        <f t="shared" ca="1" si="685"/>
        <v>1</v>
      </c>
      <c r="DIO58">
        <f t="shared" ca="1" si="685"/>
        <v>1</v>
      </c>
      <c r="DIP58">
        <f t="shared" ca="1" si="685"/>
        <v>1</v>
      </c>
      <c r="DIQ58">
        <f t="shared" ca="1" si="685"/>
        <v>1</v>
      </c>
      <c r="DIR58">
        <f t="shared" ca="1" si="685"/>
        <v>1</v>
      </c>
      <c r="DIS58">
        <f t="shared" ca="1" si="685"/>
        <v>1</v>
      </c>
      <c r="DIT58">
        <f t="shared" ca="1" si="685"/>
        <v>1</v>
      </c>
      <c r="DIU58">
        <f t="shared" ca="1" si="685"/>
        <v>1</v>
      </c>
      <c r="DIV58">
        <f t="shared" ca="1" si="685"/>
        <v>1</v>
      </c>
      <c r="DIW58">
        <f t="shared" ca="1" si="685"/>
        <v>1</v>
      </c>
      <c r="DIX58">
        <f t="shared" ca="1" si="685"/>
        <v>1</v>
      </c>
      <c r="DIY58">
        <f t="shared" ca="1" si="685"/>
        <v>1</v>
      </c>
      <c r="DIZ58">
        <f t="shared" ca="1" si="685"/>
        <v>1</v>
      </c>
      <c r="DJA58">
        <f t="shared" ca="1" si="685"/>
        <v>1</v>
      </c>
      <c r="DJB58">
        <f t="shared" ca="1" si="685"/>
        <v>1</v>
      </c>
      <c r="DJC58">
        <f t="shared" ca="1" si="685"/>
        <v>1</v>
      </c>
      <c r="DJD58">
        <f t="shared" ca="1" si="685"/>
        <v>1</v>
      </c>
      <c r="DJE58">
        <f t="shared" ca="1" si="685"/>
        <v>1</v>
      </c>
      <c r="DJF58">
        <f t="shared" ca="1" si="685"/>
        <v>1</v>
      </c>
      <c r="DJG58">
        <f t="shared" ca="1" si="685"/>
        <v>1</v>
      </c>
      <c r="DJH58">
        <f t="shared" ca="1" si="685"/>
        <v>1</v>
      </c>
      <c r="DJI58">
        <f t="shared" ca="1" si="685"/>
        <v>1</v>
      </c>
      <c r="DJJ58">
        <f t="shared" ca="1" si="685"/>
        <v>1</v>
      </c>
      <c r="DJK58">
        <f t="shared" ca="1" si="685"/>
        <v>1</v>
      </c>
      <c r="DJL58">
        <f t="shared" ca="1" si="685"/>
        <v>1</v>
      </c>
      <c r="DJM58">
        <f t="shared" ca="1" si="685"/>
        <v>1</v>
      </c>
      <c r="DJN58">
        <f t="shared" ca="1" si="685"/>
        <v>1</v>
      </c>
      <c r="DJO58">
        <f t="shared" ca="1" si="685"/>
        <v>1</v>
      </c>
      <c r="DJP58">
        <f t="shared" ca="1" si="685"/>
        <v>1</v>
      </c>
      <c r="DJQ58">
        <f t="shared" ca="1" si="685"/>
        <v>1</v>
      </c>
      <c r="DJR58">
        <f t="shared" ca="1" si="685"/>
        <v>1</v>
      </c>
      <c r="DJS58">
        <f t="shared" ca="1" si="685"/>
        <v>1</v>
      </c>
      <c r="DJT58">
        <f t="shared" ca="1" si="685"/>
        <v>1</v>
      </c>
      <c r="DJU58">
        <f t="shared" ca="1" si="685"/>
        <v>1</v>
      </c>
      <c r="DJV58">
        <f t="shared" ca="1" si="685"/>
        <v>1</v>
      </c>
      <c r="DJW58">
        <f t="shared" ca="1" si="685"/>
        <v>1</v>
      </c>
      <c r="DJX58">
        <f t="shared" ca="1" si="685"/>
        <v>1</v>
      </c>
      <c r="DJY58">
        <f t="shared" ca="1" si="685"/>
        <v>1</v>
      </c>
      <c r="DJZ58">
        <f t="shared" ca="1" si="685"/>
        <v>1</v>
      </c>
      <c r="DKA58">
        <f t="shared" ca="1" si="685"/>
        <v>1</v>
      </c>
      <c r="DKB58">
        <f t="shared" ca="1" si="685"/>
        <v>1</v>
      </c>
      <c r="DKC58">
        <f t="shared" ca="1" si="685"/>
        <v>1</v>
      </c>
      <c r="DKD58">
        <f t="shared" ca="1" si="685"/>
        <v>1</v>
      </c>
      <c r="DKE58">
        <f t="shared" ca="1" si="685"/>
        <v>1</v>
      </c>
      <c r="DKF58">
        <f t="shared" ca="1" si="685"/>
        <v>1</v>
      </c>
      <c r="DKG58">
        <f t="shared" ca="1" si="685"/>
        <v>1</v>
      </c>
      <c r="DKH58">
        <f t="shared" ca="1" si="685"/>
        <v>1</v>
      </c>
      <c r="DKI58">
        <f t="shared" ca="1" si="685"/>
        <v>1</v>
      </c>
      <c r="DKJ58">
        <f t="shared" ca="1" si="685"/>
        <v>1</v>
      </c>
      <c r="DKK58">
        <f t="shared" ca="1" si="685"/>
        <v>1</v>
      </c>
      <c r="DKL58">
        <f t="shared" ca="1" si="685"/>
        <v>1</v>
      </c>
      <c r="DKM58">
        <f t="shared" ca="1" si="685"/>
        <v>1</v>
      </c>
      <c r="DKN58">
        <f t="shared" ca="1" si="685"/>
        <v>1</v>
      </c>
      <c r="DKO58">
        <f t="shared" ca="1" si="685"/>
        <v>1</v>
      </c>
      <c r="DKP58">
        <f t="shared" ca="1" si="685"/>
        <v>1</v>
      </c>
      <c r="DKQ58">
        <f t="shared" ca="1" si="685"/>
        <v>1</v>
      </c>
      <c r="DKR58">
        <f t="shared" ca="1" si="685"/>
        <v>1</v>
      </c>
      <c r="DKS58">
        <f t="shared" ca="1" si="685"/>
        <v>1</v>
      </c>
      <c r="DKT58">
        <f t="shared" ca="1" si="685"/>
        <v>1</v>
      </c>
      <c r="DKU58">
        <f t="shared" ref="DKU58:DNF58" ca="1" si="686">$B58+IF(DKU$7&lt;WEn_high_before_low_ns,1,IF(DKU$7&lt;WEn_off_time_ns,0,1))</f>
        <v>1</v>
      </c>
      <c r="DKV58">
        <f t="shared" ca="1" si="686"/>
        <v>1</v>
      </c>
      <c r="DKW58">
        <f t="shared" ca="1" si="686"/>
        <v>1</v>
      </c>
      <c r="DKX58">
        <f t="shared" ca="1" si="686"/>
        <v>1</v>
      </c>
      <c r="DKY58">
        <f t="shared" ca="1" si="686"/>
        <v>1</v>
      </c>
      <c r="DKZ58">
        <f t="shared" ca="1" si="686"/>
        <v>1</v>
      </c>
      <c r="DLA58">
        <f t="shared" ca="1" si="686"/>
        <v>1</v>
      </c>
      <c r="DLB58">
        <f t="shared" ca="1" si="686"/>
        <v>1</v>
      </c>
      <c r="DLC58">
        <f t="shared" ca="1" si="686"/>
        <v>1</v>
      </c>
      <c r="DLD58">
        <f t="shared" ca="1" si="686"/>
        <v>1</v>
      </c>
      <c r="DLE58">
        <f t="shared" ca="1" si="686"/>
        <v>1</v>
      </c>
      <c r="DLF58">
        <f t="shared" ca="1" si="686"/>
        <v>1</v>
      </c>
      <c r="DLG58">
        <f t="shared" ca="1" si="686"/>
        <v>1</v>
      </c>
      <c r="DLH58">
        <f t="shared" ca="1" si="686"/>
        <v>1</v>
      </c>
      <c r="DLI58">
        <f t="shared" ca="1" si="686"/>
        <v>1</v>
      </c>
      <c r="DLJ58">
        <f t="shared" ca="1" si="686"/>
        <v>1</v>
      </c>
      <c r="DLK58">
        <f t="shared" ca="1" si="686"/>
        <v>1</v>
      </c>
      <c r="DLL58">
        <f t="shared" ca="1" si="686"/>
        <v>1</v>
      </c>
      <c r="DLM58">
        <f t="shared" ca="1" si="686"/>
        <v>1</v>
      </c>
      <c r="DLN58">
        <f t="shared" ca="1" si="686"/>
        <v>1</v>
      </c>
      <c r="DLO58">
        <f t="shared" ca="1" si="686"/>
        <v>1</v>
      </c>
      <c r="DLP58">
        <f t="shared" ca="1" si="686"/>
        <v>1</v>
      </c>
      <c r="DLQ58">
        <f t="shared" ca="1" si="686"/>
        <v>1</v>
      </c>
      <c r="DLR58">
        <f t="shared" ca="1" si="686"/>
        <v>1</v>
      </c>
      <c r="DLS58">
        <f t="shared" ca="1" si="686"/>
        <v>1</v>
      </c>
      <c r="DLT58">
        <f t="shared" ca="1" si="686"/>
        <v>1</v>
      </c>
      <c r="DLU58">
        <f t="shared" ca="1" si="686"/>
        <v>1</v>
      </c>
      <c r="DLV58">
        <f t="shared" ca="1" si="686"/>
        <v>1</v>
      </c>
      <c r="DLW58">
        <f t="shared" ca="1" si="686"/>
        <v>1</v>
      </c>
      <c r="DLX58">
        <f t="shared" ca="1" si="686"/>
        <v>1</v>
      </c>
      <c r="DLY58">
        <f t="shared" ca="1" si="686"/>
        <v>1</v>
      </c>
      <c r="DLZ58">
        <f t="shared" ca="1" si="686"/>
        <v>1</v>
      </c>
      <c r="DMA58">
        <f t="shared" ca="1" si="686"/>
        <v>1</v>
      </c>
      <c r="DMB58">
        <f t="shared" ca="1" si="686"/>
        <v>1</v>
      </c>
      <c r="DMC58">
        <f t="shared" ca="1" si="686"/>
        <v>1</v>
      </c>
      <c r="DMD58">
        <f t="shared" ca="1" si="686"/>
        <v>1</v>
      </c>
      <c r="DME58">
        <f t="shared" ca="1" si="686"/>
        <v>1</v>
      </c>
      <c r="DMF58">
        <f t="shared" ca="1" si="686"/>
        <v>1</v>
      </c>
      <c r="DMG58">
        <f t="shared" ca="1" si="686"/>
        <v>1</v>
      </c>
      <c r="DMH58">
        <f t="shared" ca="1" si="686"/>
        <v>1</v>
      </c>
      <c r="DMI58">
        <f t="shared" ca="1" si="686"/>
        <v>1</v>
      </c>
      <c r="DMJ58">
        <f t="shared" ca="1" si="686"/>
        <v>1</v>
      </c>
      <c r="DMK58">
        <f t="shared" ca="1" si="686"/>
        <v>1</v>
      </c>
      <c r="DML58">
        <f t="shared" ca="1" si="686"/>
        <v>1</v>
      </c>
      <c r="DMM58">
        <f t="shared" ca="1" si="686"/>
        <v>1</v>
      </c>
      <c r="DMN58">
        <f t="shared" ca="1" si="686"/>
        <v>1</v>
      </c>
      <c r="DMO58">
        <f t="shared" ca="1" si="686"/>
        <v>1</v>
      </c>
      <c r="DMP58">
        <f t="shared" ca="1" si="686"/>
        <v>1</v>
      </c>
      <c r="DMQ58">
        <f t="shared" ca="1" si="686"/>
        <v>1</v>
      </c>
      <c r="DMR58">
        <f t="shared" ca="1" si="686"/>
        <v>1</v>
      </c>
      <c r="DMS58">
        <f t="shared" ca="1" si="686"/>
        <v>1</v>
      </c>
      <c r="DMT58">
        <f t="shared" ca="1" si="686"/>
        <v>1</v>
      </c>
      <c r="DMU58">
        <f t="shared" ca="1" si="686"/>
        <v>1</v>
      </c>
      <c r="DMV58">
        <f t="shared" ca="1" si="686"/>
        <v>1</v>
      </c>
      <c r="DMW58">
        <f t="shared" ca="1" si="686"/>
        <v>1</v>
      </c>
      <c r="DMX58">
        <f t="shared" ca="1" si="686"/>
        <v>1</v>
      </c>
      <c r="DMY58">
        <f t="shared" ca="1" si="686"/>
        <v>1</v>
      </c>
      <c r="DMZ58">
        <f t="shared" ca="1" si="686"/>
        <v>1</v>
      </c>
      <c r="DNA58">
        <f t="shared" ca="1" si="686"/>
        <v>1</v>
      </c>
      <c r="DNB58">
        <f t="shared" ca="1" si="686"/>
        <v>1</v>
      </c>
      <c r="DNC58">
        <f t="shared" ca="1" si="686"/>
        <v>1</v>
      </c>
      <c r="DND58">
        <f t="shared" ca="1" si="686"/>
        <v>1</v>
      </c>
      <c r="DNE58">
        <f t="shared" ca="1" si="686"/>
        <v>1</v>
      </c>
      <c r="DNF58">
        <f t="shared" ca="1" si="686"/>
        <v>1</v>
      </c>
      <c r="DNG58">
        <f t="shared" ref="DNG58:DOK58" ca="1" si="687">$B58+IF(DNG$7&lt;WEn_high_before_low_ns,1,IF(DNG$7&lt;WEn_off_time_ns,0,1))</f>
        <v>1</v>
      </c>
      <c r="DNH58">
        <f t="shared" ca="1" si="687"/>
        <v>1</v>
      </c>
      <c r="DNI58">
        <f t="shared" ca="1" si="687"/>
        <v>1</v>
      </c>
      <c r="DNJ58">
        <f t="shared" ca="1" si="687"/>
        <v>1</v>
      </c>
      <c r="DNK58">
        <f t="shared" ca="1" si="687"/>
        <v>1</v>
      </c>
      <c r="DNL58">
        <f t="shared" ca="1" si="687"/>
        <v>1</v>
      </c>
      <c r="DNM58">
        <f t="shared" ca="1" si="687"/>
        <v>1</v>
      </c>
      <c r="DNN58">
        <f t="shared" ca="1" si="687"/>
        <v>1</v>
      </c>
      <c r="DNO58">
        <f t="shared" ca="1" si="687"/>
        <v>1</v>
      </c>
      <c r="DNP58">
        <f t="shared" ca="1" si="687"/>
        <v>1</v>
      </c>
      <c r="DNQ58">
        <f t="shared" ca="1" si="687"/>
        <v>1</v>
      </c>
      <c r="DNR58">
        <f t="shared" ca="1" si="687"/>
        <v>1</v>
      </c>
      <c r="DNS58">
        <f t="shared" ca="1" si="687"/>
        <v>1</v>
      </c>
      <c r="DNT58">
        <f t="shared" ca="1" si="687"/>
        <v>1</v>
      </c>
      <c r="DNU58">
        <f t="shared" ca="1" si="687"/>
        <v>1</v>
      </c>
      <c r="DNV58">
        <f t="shared" ca="1" si="687"/>
        <v>1</v>
      </c>
      <c r="DNW58">
        <f t="shared" ca="1" si="687"/>
        <v>1</v>
      </c>
      <c r="DNX58">
        <f t="shared" ca="1" si="687"/>
        <v>1</v>
      </c>
      <c r="DNY58">
        <f t="shared" ca="1" si="687"/>
        <v>1</v>
      </c>
      <c r="DNZ58">
        <f t="shared" ca="1" si="687"/>
        <v>1</v>
      </c>
      <c r="DOA58">
        <f t="shared" ca="1" si="687"/>
        <v>1</v>
      </c>
      <c r="DOB58">
        <f t="shared" ca="1" si="687"/>
        <v>1</v>
      </c>
      <c r="DOC58">
        <f t="shared" ca="1" si="687"/>
        <v>1</v>
      </c>
      <c r="DOD58">
        <f t="shared" ca="1" si="687"/>
        <v>1</v>
      </c>
      <c r="DOE58">
        <f t="shared" ca="1" si="687"/>
        <v>1</v>
      </c>
      <c r="DOF58">
        <f t="shared" ca="1" si="687"/>
        <v>1</v>
      </c>
      <c r="DOG58">
        <f t="shared" ca="1" si="687"/>
        <v>1</v>
      </c>
      <c r="DOH58">
        <f t="shared" ca="1" si="687"/>
        <v>1</v>
      </c>
      <c r="DOI58">
        <f t="shared" ca="1" si="687"/>
        <v>1</v>
      </c>
      <c r="DOJ58">
        <f t="shared" ca="1" si="687"/>
        <v>1</v>
      </c>
      <c r="DOK58">
        <f t="shared" ca="1" si="687"/>
        <v>1</v>
      </c>
    </row>
    <row r="59" spans="1:16384">
      <c r="A59" t="s">
        <v>419</v>
      </c>
      <c r="B59">
        <v>0</v>
      </c>
      <c r="C59">
        <f t="shared" ref="C59:BN59" ca="1" si="688">IF((ROUND(C$7,1)-0.1)=ROUND(WRCYCLETIME_ns,1),0,IF(ROUND(C$7,1)=ROUND(WRCYCLETIME_ns,1),MAX($B54:$B61)+1,-1))</f>
        <v>-1</v>
      </c>
      <c r="D59">
        <f t="shared" ca="1" si="688"/>
        <v>-1</v>
      </c>
      <c r="E59">
        <f t="shared" ca="1" si="688"/>
        <v>-1</v>
      </c>
      <c r="F59">
        <f t="shared" ca="1" si="688"/>
        <v>-1</v>
      </c>
      <c r="G59">
        <f t="shared" ca="1" si="688"/>
        <v>-1</v>
      </c>
      <c r="H59">
        <f t="shared" ca="1" si="688"/>
        <v>-1</v>
      </c>
      <c r="I59">
        <f t="shared" ca="1" si="688"/>
        <v>-1</v>
      </c>
      <c r="J59">
        <f t="shared" ca="1" si="688"/>
        <v>-1</v>
      </c>
      <c r="K59">
        <f t="shared" ca="1" si="688"/>
        <v>-1</v>
      </c>
      <c r="L59">
        <f t="shared" ca="1" si="688"/>
        <v>-1</v>
      </c>
      <c r="M59">
        <f t="shared" ca="1" si="688"/>
        <v>-1</v>
      </c>
      <c r="N59">
        <f t="shared" ca="1" si="688"/>
        <v>-1</v>
      </c>
      <c r="O59">
        <f t="shared" ca="1" si="688"/>
        <v>-1</v>
      </c>
      <c r="P59">
        <f t="shared" ca="1" si="688"/>
        <v>-1</v>
      </c>
      <c r="Q59">
        <f t="shared" ca="1" si="688"/>
        <v>-1</v>
      </c>
      <c r="R59">
        <f t="shared" ca="1" si="688"/>
        <v>-1</v>
      </c>
      <c r="S59">
        <f t="shared" ca="1" si="688"/>
        <v>-1</v>
      </c>
      <c r="T59">
        <f t="shared" ca="1" si="688"/>
        <v>-1</v>
      </c>
      <c r="U59">
        <f t="shared" ca="1" si="688"/>
        <v>-1</v>
      </c>
      <c r="V59">
        <f t="shared" ca="1" si="688"/>
        <v>-1</v>
      </c>
      <c r="W59">
        <f t="shared" ca="1" si="688"/>
        <v>-1</v>
      </c>
      <c r="X59">
        <f t="shared" ca="1" si="688"/>
        <v>-1</v>
      </c>
      <c r="Y59">
        <f t="shared" ca="1" si="688"/>
        <v>-1</v>
      </c>
      <c r="Z59">
        <f t="shared" ca="1" si="688"/>
        <v>-1</v>
      </c>
      <c r="AA59">
        <f t="shared" ca="1" si="688"/>
        <v>-1</v>
      </c>
      <c r="AB59">
        <f t="shared" ca="1" si="688"/>
        <v>-1</v>
      </c>
      <c r="AC59">
        <f t="shared" ca="1" si="688"/>
        <v>-1</v>
      </c>
      <c r="AD59">
        <f t="shared" ca="1" si="688"/>
        <v>-1</v>
      </c>
      <c r="AE59">
        <f t="shared" ca="1" si="688"/>
        <v>-1</v>
      </c>
      <c r="AF59">
        <f t="shared" ca="1" si="688"/>
        <v>-1</v>
      </c>
      <c r="AG59">
        <f t="shared" ca="1" si="688"/>
        <v>-1</v>
      </c>
      <c r="AH59">
        <f t="shared" ca="1" si="688"/>
        <v>-1</v>
      </c>
      <c r="AI59">
        <f t="shared" ca="1" si="688"/>
        <v>-1</v>
      </c>
      <c r="AJ59">
        <f t="shared" ca="1" si="688"/>
        <v>-1</v>
      </c>
      <c r="AK59">
        <f t="shared" ca="1" si="688"/>
        <v>-1</v>
      </c>
      <c r="AL59">
        <f t="shared" ca="1" si="688"/>
        <v>-1</v>
      </c>
      <c r="AM59">
        <f t="shared" ca="1" si="688"/>
        <v>-1</v>
      </c>
      <c r="AN59">
        <f t="shared" ca="1" si="688"/>
        <v>-1</v>
      </c>
      <c r="AO59">
        <f t="shared" ca="1" si="688"/>
        <v>-1</v>
      </c>
      <c r="AP59">
        <f t="shared" ca="1" si="688"/>
        <v>-1</v>
      </c>
      <c r="AQ59">
        <f t="shared" ca="1" si="688"/>
        <v>-1</v>
      </c>
      <c r="AR59">
        <f t="shared" ca="1" si="688"/>
        <v>-1</v>
      </c>
      <c r="AS59">
        <f t="shared" ca="1" si="688"/>
        <v>-1</v>
      </c>
      <c r="AT59">
        <f t="shared" ca="1" si="688"/>
        <v>-1</v>
      </c>
      <c r="AU59">
        <f t="shared" ca="1" si="688"/>
        <v>-1</v>
      </c>
      <c r="AV59">
        <f t="shared" ca="1" si="688"/>
        <v>-1</v>
      </c>
      <c r="AW59">
        <f t="shared" ca="1" si="688"/>
        <v>-1</v>
      </c>
      <c r="AX59">
        <f t="shared" ca="1" si="688"/>
        <v>-1</v>
      </c>
      <c r="AY59">
        <f t="shared" ca="1" si="688"/>
        <v>-1</v>
      </c>
      <c r="AZ59">
        <f t="shared" ca="1" si="688"/>
        <v>-1</v>
      </c>
      <c r="BA59">
        <f t="shared" ca="1" si="688"/>
        <v>-1</v>
      </c>
      <c r="BB59">
        <f t="shared" ca="1" si="688"/>
        <v>-1</v>
      </c>
      <c r="BC59">
        <f t="shared" ca="1" si="688"/>
        <v>-1</v>
      </c>
      <c r="BD59">
        <f t="shared" ca="1" si="688"/>
        <v>-1</v>
      </c>
      <c r="BE59">
        <f t="shared" ca="1" si="688"/>
        <v>-1</v>
      </c>
      <c r="BF59">
        <f t="shared" ca="1" si="688"/>
        <v>-1</v>
      </c>
      <c r="BG59">
        <f t="shared" ca="1" si="688"/>
        <v>-1</v>
      </c>
      <c r="BH59">
        <f t="shared" ca="1" si="688"/>
        <v>-1</v>
      </c>
      <c r="BI59">
        <f t="shared" ca="1" si="688"/>
        <v>-1</v>
      </c>
      <c r="BJ59">
        <f t="shared" ca="1" si="688"/>
        <v>-1</v>
      </c>
      <c r="BK59">
        <f t="shared" ca="1" si="688"/>
        <v>-1</v>
      </c>
      <c r="BL59">
        <f t="shared" ca="1" si="688"/>
        <v>-1</v>
      </c>
      <c r="BM59">
        <f t="shared" ca="1" si="688"/>
        <v>-1</v>
      </c>
      <c r="BN59">
        <f t="shared" ca="1" si="688"/>
        <v>-1</v>
      </c>
      <c r="BO59">
        <f t="shared" ref="BO59:DZ59" ca="1" si="689">IF((ROUND(BO$7,1)-0.1)=ROUND(WRCYCLETIME_ns,1),0,IF(ROUND(BO$7,1)=ROUND(WRCYCLETIME_ns,1),MAX($B54:$B61)+1,-1))</f>
        <v>-1</v>
      </c>
      <c r="BP59">
        <f t="shared" ca="1" si="689"/>
        <v>-1</v>
      </c>
      <c r="BQ59">
        <f t="shared" ca="1" si="689"/>
        <v>-1</v>
      </c>
      <c r="BR59">
        <f t="shared" ca="1" si="689"/>
        <v>-1</v>
      </c>
      <c r="BS59">
        <f t="shared" ca="1" si="689"/>
        <v>-1</v>
      </c>
      <c r="BT59">
        <f t="shared" ca="1" si="689"/>
        <v>-1</v>
      </c>
      <c r="BU59">
        <f t="shared" ca="1" si="689"/>
        <v>-1</v>
      </c>
      <c r="BV59">
        <f t="shared" ca="1" si="689"/>
        <v>-1</v>
      </c>
      <c r="BW59">
        <f t="shared" ca="1" si="689"/>
        <v>-1</v>
      </c>
      <c r="BX59">
        <f t="shared" ca="1" si="689"/>
        <v>-1</v>
      </c>
      <c r="BY59">
        <f t="shared" ca="1" si="689"/>
        <v>-1</v>
      </c>
      <c r="BZ59">
        <f t="shared" ca="1" si="689"/>
        <v>-1</v>
      </c>
      <c r="CA59">
        <f t="shared" ca="1" si="689"/>
        <v>-1</v>
      </c>
      <c r="CB59">
        <f t="shared" ca="1" si="689"/>
        <v>-1</v>
      </c>
      <c r="CC59">
        <f t="shared" ca="1" si="689"/>
        <v>-1</v>
      </c>
      <c r="CD59">
        <f t="shared" ca="1" si="689"/>
        <v>-1</v>
      </c>
      <c r="CE59">
        <f t="shared" ca="1" si="689"/>
        <v>-1</v>
      </c>
      <c r="CF59">
        <f t="shared" ca="1" si="689"/>
        <v>-1</v>
      </c>
      <c r="CG59">
        <f t="shared" ca="1" si="689"/>
        <v>-1</v>
      </c>
      <c r="CH59">
        <f t="shared" ca="1" si="689"/>
        <v>-1</v>
      </c>
      <c r="CI59">
        <f t="shared" ca="1" si="689"/>
        <v>-1</v>
      </c>
      <c r="CJ59">
        <f t="shared" ca="1" si="689"/>
        <v>-1</v>
      </c>
      <c r="CK59">
        <f t="shared" ca="1" si="689"/>
        <v>-1</v>
      </c>
      <c r="CL59">
        <f t="shared" ca="1" si="689"/>
        <v>-1</v>
      </c>
      <c r="CM59">
        <f t="shared" ca="1" si="689"/>
        <v>-1</v>
      </c>
      <c r="CN59">
        <f t="shared" ca="1" si="689"/>
        <v>-1</v>
      </c>
      <c r="CO59">
        <f t="shared" ca="1" si="689"/>
        <v>-1</v>
      </c>
      <c r="CP59">
        <f t="shared" ca="1" si="689"/>
        <v>-1</v>
      </c>
      <c r="CQ59">
        <f t="shared" ca="1" si="689"/>
        <v>-1</v>
      </c>
      <c r="CR59">
        <f t="shared" ca="1" si="689"/>
        <v>-1</v>
      </c>
      <c r="CS59">
        <f t="shared" ca="1" si="689"/>
        <v>-1</v>
      </c>
      <c r="CT59">
        <f t="shared" ca="1" si="689"/>
        <v>-1</v>
      </c>
      <c r="CU59">
        <f t="shared" ca="1" si="689"/>
        <v>-1</v>
      </c>
      <c r="CV59">
        <f t="shared" ca="1" si="689"/>
        <v>-1</v>
      </c>
      <c r="CW59">
        <f t="shared" ca="1" si="689"/>
        <v>-1</v>
      </c>
      <c r="CX59">
        <f t="shared" ca="1" si="689"/>
        <v>-1</v>
      </c>
      <c r="CY59">
        <f t="shared" ca="1" si="689"/>
        <v>-1</v>
      </c>
      <c r="CZ59">
        <f t="shared" ca="1" si="689"/>
        <v>-1</v>
      </c>
      <c r="DA59">
        <f t="shared" ca="1" si="689"/>
        <v>-1</v>
      </c>
      <c r="DB59">
        <f t="shared" ca="1" si="689"/>
        <v>-1</v>
      </c>
      <c r="DC59">
        <f t="shared" ca="1" si="689"/>
        <v>-1</v>
      </c>
      <c r="DD59">
        <f t="shared" ca="1" si="689"/>
        <v>-1</v>
      </c>
      <c r="DE59">
        <f t="shared" ca="1" si="689"/>
        <v>-1</v>
      </c>
      <c r="DF59">
        <f t="shared" ca="1" si="689"/>
        <v>-1</v>
      </c>
      <c r="DG59">
        <f t="shared" ca="1" si="689"/>
        <v>-1</v>
      </c>
      <c r="DH59">
        <f t="shared" ca="1" si="689"/>
        <v>-1</v>
      </c>
      <c r="DI59">
        <f t="shared" ca="1" si="689"/>
        <v>-1</v>
      </c>
      <c r="DJ59">
        <f t="shared" ca="1" si="689"/>
        <v>-1</v>
      </c>
      <c r="DK59">
        <f t="shared" ca="1" si="689"/>
        <v>-1</v>
      </c>
      <c r="DL59">
        <f t="shared" ca="1" si="689"/>
        <v>-1</v>
      </c>
      <c r="DM59">
        <f t="shared" ca="1" si="689"/>
        <v>-1</v>
      </c>
      <c r="DN59">
        <f t="shared" ca="1" si="689"/>
        <v>-1</v>
      </c>
      <c r="DO59">
        <f t="shared" ca="1" si="689"/>
        <v>-1</v>
      </c>
      <c r="DP59">
        <f t="shared" ca="1" si="689"/>
        <v>-1</v>
      </c>
      <c r="DQ59">
        <f t="shared" ca="1" si="689"/>
        <v>-1</v>
      </c>
      <c r="DR59">
        <f t="shared" ca="1" si="689"/>
        <v>-1</v>
      </c>
      <c r="DS59">
        <f t="shared" ca="1" si="689"/>
        <v>-1</v>
      </c>
      <c r="DT59">
        <f t="shared" ca="1" si="689"/>
        <v>-1</v>
      </c>
      <c r="DU59">
        <f t="shared" ca="1" si="689"/>
        <v>-1</v>
      </c>
      <c r="DV59">
        <f t="shared" ca="1" si="689"/>
        <v>-1</v>
      </c>
      <c r="DW59">
        <f t="shared" ca="1" si="689"/>
        <v>-1</v>
      </c>
      <c r="DX59">
        <f t="shared" ca="1" si="689"/>
        <v>-1</v>
      </c>
      <c r="DY59">
        <f t="shared" ca="1" si="689"/>
        <v>-1</v>
      </c>
      <c r="DZ59">
        <f t="shared" ca="1" si="689"/>
        <v>-1</v>
      </c>
      <c r="EA59">
        <f t="shared" ref="EA59:GL59" ca="1" si="690">IF((ROUND(EA$7,1)-0.1)=ROUND(WRCYCLETIME_ns,1),0,IF(ROUND(EA$7,1)=ROUND(WRCYCLETIME_ns,1),MAX($B54:$B61)+1,-1))</f>
        <v>-1</v>
      </c>
      <c r="EB59">
        <f t="shared" ca="1" si="690"/>
        <v>-1</v>
      </c>
      <c r="EC59">
        <f t="shared" ca="1" si="690"/>
        <v>-1</v>
      </c>
      <c r="ED59">
        <f t="shared" ca="1" si="690"/>
        <v>-1</v>
      </c>
      <c r="EE59">
        <f t="shared" ca="1" si="690"/>
        <v>-1</v>
      </c>
      <c r="EF59">
        <f t="shared" ca="1" si="690"/>
        <v>-1</v>
      </c>
      <c r="EG59">
        <f t="shared" ca="1" si="690"/>
        <v>-1</v>
      </c>
      <c r="EH59">
        <f t="shared" ca="1" si="690"/>
        <v>-1</v>
      </c>
      <c r="EI59">
        <f t="shared" ca="1" si="690"/>
        <v>-1</v>
      </c>
      <c r="EJ59">
        <f t="shared" ca="1" si="690"/>
        <v>-1</v>
      </c>
      <c r="EK59">
        <f t="shared" ca="1" si="690"/>
        <v>-1</v>
      </c>
      <c r="EL59">
        <f t="shared" ca="1" si="690"/>
        <v>-1</v>
      </c>
      <c r="EM59">
        <f t="shared" ca="1" si="690"/>
        <v>-1</v>
      </c>
      <c r="EN59">
        <f t="shared" ca="1" si="690"/>
        <v>-1</v>
      </c>
      <c r="EO59">
        <f t="shared" ca="1" si="690"/>
        <v>-1</v>
      </c>
      <c r="EP59">
        <f t="shared" ca="1" si="690"/>
        <v>-1</v>
      </c>
      <c r="EQ59">
        <f t="shared" ca="1" si="690"/>
        <v>-1</v>
      </c>
      <c r="ER59">
        <f t="shared" ca="1" si="690"/>
        <v>-1</v>
      </c>
      <c r="ES59">
        <f t="shared" ca="1" si="690"/>
        <v>-1</v>
      </c>
      <c r="ET59">
        <f t="shared" ca="1" si="690"/>
        <v>-1</v>
      </c>
      <c r="EU59">
        <f t="shared" ca="1" si="690"/>
        <v>-1</v>
      </c>
      <c r="EV59">
        <f t="shared" ca="1" si="690"/>
        <v>-1</v>
      </c>
      <c r="EW59">
        <f t="shared" ca="1" si="690"/>
        <v>-1</v>
      </c>
      <c r="EX59">
        <f t="shared" ca="1" si="690"/>
        <v>-1</v>
      </c>
      <c r="EY59">
        <f t="shared" ca="1" si="690"/>
        <v>-1</v>
      </c>
      <c r="EZ59">
        <f t="shared" ca="1" si="690"/>
        <v>-1</v>
      </c>
      <c r="FA59">
        <f t="shared" ca="1" si="690"/>
        <v>-1</v>
      </c>
      <c r="FB59">
        <f t="shared" ca="1" si="690"/>
        <v>-1</v>
      </c>
      <c r="FC59">
        <f t="shared" ca="1" si="690"/>
        <v>-1</v>
      </c>
      <c r="FD59">
        <f t="shared" ca="1" si="690"/>
        <v>-1</v>
      </c>
      <c r="FE59">
        <f t="shared" ca="1" si="690"/>
        <v>-1</v>
      </c>
      <c r="FF59">
        <f t="shared" ca="1" si="690"/>
        <v>-1</v>
      </c>
      <c r="FG59">
        <f t="shared" ca="1" si="690"/>
        <v>-1</v>
      </c>
      <c r="FH59">
        <f t="shared" ca="1" si="690"/>
        <v>-1</v>
      </c>
      <c r="FI59">
        <f t="shared" ca="1" si="690"/>
        <v>-1</v>
      </c>
      <c r="FJ59">
        <f t="shared" ca="1" si="690"/>
        <v>-1</v>
      </c>
      <c r="FK59">
        <f t="shared" ca="1" si="690"/>
        <v>-1</v>
      </c>
      <c r="FL59">
        <f t="shared" ca="1" si="690"/>
        <v>-1</v>
      </c>
      <c r="FM59">
        <f t="shared" ca="1" si="690"/>
        <v>-1</v>
      </c>
      <c r="FN59">
        <f t="shared" ca="1" si="690"/>
        <v>-1</v>
      </c>
      <c r="FO59">
        <f t="shared" ca="1" si="690"/>
        <v>-1</v>
      </c>
      <c r="FP59">
        <f t="shared" ca="1" si="690"/>
        <v>-1</v>
      </c>
      <c r="FQ59">
        <f t="shared" ca="1" si="690"/>
        <v>-1</v>
      </c>
      <c r="FR59">
        <f t="shared" ca="1" si="690"/>
        <v>-1</v>
      </c>
      <c r="FS59">
        <f t="shared" ca="1" si="690"/>
        <v>-1</v>
      </c>
      <c r="FT59">
        <f t="shared" ca="1" si="690"/>
        <v>-1</v>
      </c>
      <c r="FU59">
        <f t="shared" ca="1" si="690"/>
        <v>-1</v>
      </c>
      <c r="FV59">
        <f t="shared" ca="1" si="690"/>
        <v>-1</v>
      </c>
      <c r="FW59">
        <f t="shared" ca="1" si="690"/>
        <v>-1</v>
      </c>
      <c r="FX59">
        <f t="shared" ca="1" si="690"/>
        <v>-1</v>
      </c>
      <c r="FY59">
        <f t="shared" ca="1" si="690"/>
        <v>-1</v>
      </c>
      <c r="FZ59">
        <f t="shared" ca="1" si="690"/>
        <v>-1</v>
      </c>
      <c r="GA59">
        <f t="shared" ca="1" si="690"/>
        <v>-1</v>
      </c>
      <c r="GB59">
        <f t="shared" ca="1" si="690"/>
        <v>-1</v>
      </c>
      <c r="GC59">
        <f t="shared" ca="1" si="690"/>
        <v>-1</v>
      </c>
      <c r="GD59">
        <f t="shared" ca="1" si="690"/>
        <v>-1</v>
      </c>
      <c r="GE59">
        <f t="shared" ca="1" si="690"/>
        <v>-1</v>
      </c>
      <c r="GF59">
        <f t="shared" ca="1" si="690"/>
        <v>-1</v>
      </c>
      <c r="GG59">
        <f t="shared" ca="1" si="690"/>
        <v>-1</v>
      </c>
      <c r="GH59">
        <f t="shared" ca="1" si="690"/>
        <v>-1</v>
      </c>
      <c r="GI59">
        <f t="shared" ca="1" si="690"/>
        <v>-1</v>
      </c>
      <c r="GJ59">
        <f t="shared" ca="1" si="690"/>
        <v>-1</v>
      </c>
      <c r="GK59">
        <f t="shared" ca="1" si="690"/>
        <v>-1</v>
      </c>
      <c r="GL59">
        <f t="shared" ca="1" si="690"/>
        <v>-1</v>
      </c>
      <c r="GM59">
        <f t="shared" ref="GM59:IX59" ca="1" si="691">IF((ROUND(GM$7,1)-0.1)=ROUND(WRCYCLETIME_ns,1),0,IF(ROUND(GM$7,1)=ROUND(WRCYCLETIME_ns,1),MAX($B54:$B61)+1,-1))</f>
        <v>-1</v>
      </c>
      <c r="GN59">
        <f t="shared" ca="1" si="691"/>
        <v>-1</v>
      </c>
      <c r="GO59">
        <f t="shared" ca="1" si="691"/>
        <v>-1</v>
      </c>
      <c r="GP59">
        <f t="shared" ca="1" si="691"/>
        <v>-1</v>
      </c>
      <c r="GQ59">
        <f t="shared" ca="1" si="691"/>
        <v>-1</v>
      </c>
      <c r="GR59">
        <f t="shared" ca="1" si="691"/>
        <v>-1</v>
      </c>
      <c r="GS59">
        <f t="shared" ca="1" si="691"/>
        <v>-1</v>
      </c>
      <c r="GT59">
        <f t="shared" ca="1" si="691"/>
        <v>-1</v>
      </c>
      <c r="GU59">
        <f t="shared" ca="1" si="691"/>
        <v>-1</v>
      </c>
      <c r="GV59">
        <f t="shared" ca="1" si="691"/>
        <v>-1</v>
      </c>
      <c r="GW59">
        <f t="shared" ca="1" si="691"/>
        <v>-1</v>
      </c>
      <c r="GX59">
        <f t="shared" ca="1" si="691"/>
        <v>-1</v>
      </c>
      <c r="GY59">
        <f t="shared" ca="1" si="691"/>
        <v>-1</v>
      </c>
      <c r="GZ59">
        <f t="shared" ca="1" si="691"/>
        <v>-1</v>
      </c>
      <c r="HA59">
        <f t="shared" ca="1" si="691"/>
        <v>-1</v>
      </c>
      <c r="HB59">
        <f t="shared" ca="1" si="691"/>
        <v>-1</v>
      </c>
      <c r="HC59">
        <f t="shared" ca="1" si="691"/>
        <v>-1</v>
      </c>
      <c r="HD59">
        <f t="shared" ca="1" si="691"/>
        <v>-1</v>
      </c>
      <c r="HE59">
        <f t="shared" ca="1" si="691"/>
        <v>-1</v>
      </c>
      <c r="HF59">
        <f t="shared" ca="1" si="691"/>
        <v>-1</v>
      </c>
      <c r="HG59">
        <f t="shared" ca="1" si="691"/>
        <v>-1</v>
      </c>
      <c r="HH59">
        <f t="shared" ca="1" si="691"/>
        <v>-1</v>
      </c>
      <c r="HI59">
        <f t="shared" ca="1" si="691"/>
        <v>-1</v>
      </c>
      <c r="HJ59">
        <f t="shared" ca="1" si="691"/>
        <v>-1</v>
      </c>
      <c r="HK59">
        <f t="shared" ca="1" si="691"/>
        <v>-1</v>
      </c>
      <c r="HL59">
        <f t="shared" ca="1" si="691"/>
        <v>-1</v>
      </c>
      <c r="HM59">
        <f t="shared" ca="1" si="691"/>
        <v>-1</v>
      </c>
      <c r="HN59">
        <f t="shared" ca="1" si="691"/>
        <v>-1</v>
      </c>
      <c r="HO59">
        <f t="shared" ca="1" si="691"/>
        <v>-1</v>
      </c>
      <c r="HP59">
        <f t="shared" ca="1" si="691"/>
        <v>-1</v>
      </c>
      <c r="HQ59">
        <f t="shared" ca="1" si="691"/>
        <v>-1</v>
      </c>
      <c r="HR59">
        <f t="shared" ca="1" si="691"/>
        <v>-1</v>
      </c>
      <c r="HS59">
        <f t="shared" ca="1" si="691"/>
        <v>-1</v>
      </c>
      <c r="HT59">
        <f t="shared" ca="1" si="691"/>
        <v>-1</v>
      </c>
      <c r="HU59">
        <f t="shared" ca="1" si="691"/>
        <v>-1</v>
      </c>
      <c r="HV59">
        <f t="shared" ca="1" si="691"/>
        <v>-1</v>
      </c>
      <c r="HW59">
        <f t="shared" ca="1" si="691"/>
        <v>-1</v>
      </c>
      <c r="HX59">
        <f t="shared" ca="1" si="691"/>
        <v>-1</v>
      </c>
      <c r="HY59">
        <f t="shared" ca="1" si="691"/>
        <v>-1</v>
      </c>
      <c r="HZ59">
        <f t="shared" ca="1" si="691"/>
        <v>-1</v>
      </c>
      <c r="IA59">
        <f t="shared" ca="1" si="691"/>
        <v>-1</v>
      </c>
      <c r="IB59">
        <f t="shared" ca="1" si="691"/>
        <v>-1</v>
      </c>
      <c r="IC59">
        <f t="shared" ca="1" si="691"/>
        <v>-1</v>
      </c>
      <c r="ID59">
        <f t="shared" ca="1" si="691"/>
        <v>-1</v>
      </c>
      <c r="IE59">
        <f t="shared" ca="1" si="691"/>
        <v>-1</v>
      </c>
      <c r="IF59">
        <f t="shared" ca="1" si="691"/>
        <v>-1</v>
      </c>
      <c r="IG59">
        <f t="shared" ca="1" si="691"/>
        <v>-1</v>
      </c>
      <c r="IH59">
        <f t="shared" ca="1" si="691"/>
        <v>-1</v>
      </c>
      <c r="II59">
        <f t="shared" ca="1" si="691"/>
        <v>-1</v>
      </c>
      <c r="IJ59">
        <f t="shared" ca="1" si="691"/>
        <v>-1</v>
      </c>
      <c r="IK59">
        <f t="shared" ca="1" si="691"/>
        <v>-1</v>
      </c>
      <c r="IL59">
        <f t="shared" ca="1" si="691"/>
        <v>-1</v>
      </c>
      <c r="IM59">
        <f t="shared" ca="1" si="691"/>
        <v>-1</v>
      </c>
      <c r="IN59">
        <f t="shared" ca="1" si="691"/>
        <v>-1</v>
      </c>
      <c r="IO59">
        <f t="shared" ca="1" si="691"/>
        <v>-1</v>
      </c>
      <c r="IP59">
        <f t="shared" ca="1" si="691"/>
        <v>-1</v>
      </c>
      <c r="IQ59">
        <f t="shared" ca="1" si="691"/>
        <v>-1</v>
      </c>
      <c r="IR59">
        <f t="shared" ca="1" si="691"/>
        <v>-1</v>
      </c>
      <c r="IS59">
        <f t="shared" ca="1" si="691"/>
        <v>-1</v>
      </c>
      <c r="IT59">
        <f t="shared" ca="1" si="691"/>
        <v>-1</v>
      </c>
      <c r="IU59">
        <f t="shared" ca="1" si="691"/>
        <v>-1</v>
      </c>
      <c r="IV59">
        <f t="shared" ca="1" si="691"/>
        <v>-1</v>
      </c>
      <c r="IW59">
        <f t="shared" ca="1" si="691"/>
        <v>-1</v>
      </c>
      <c r="IX59">
        <f t="shared" ca="1" si="691"/>
        <v>-1</v>
      </c>
      <c r="IY59">
        <f t="shared" ref="IY59:LJ59" ca="1" si="692">IF((ROUND(IY$7,1)-0.1)=ROUND(WRCYCLETIME_ns,1),0,IF(ROUND(IY$7,1)=ROUND(WRCYCLETIME_ns,1),MAX($B54:$B61)+1,-1))</f>
        <v>-1</v>
      </c>
      <c r="IZ59">
        <f t="shared" ca="1" si="692"/>
        <v>-1</v>
      </c>
      <c r="JA59">
        <f t="shared" ca="1" si="692"/>
        <v>-1</v>
      </c>
      <c r="JB59">
        <f t="shared" ca="1" si="692"/>
        <v>-1</v>
      </c>
      <c r="JC59">
        <f t="shared" ca="1" si="692"/>
        <v>-1</v>
      </c>
      <c r="JD59">
        <f t="shared" ca="1" si="692"/>
        <v>-1</v>
      </c>
      <c r="JE59">
        <f t="shared" ca="1" si="692"/>
        <v>-1</v>
      </c>
      <c r="JF59">
        <f t="shared" ca="1" si="692"/>
        <v>-1</v>
      </c>
      <c r="JG59">
        <f t="shared" ca="1" si="692"/>
        <v>-1</v>
      </c>
      <c r="JH59">
        <f t="shared" ca="1" si="692"/>
        <v>-1</v>
      </c>
      <c r="JI59">
        <f t="shared" ca="1" si="692"/>
        <v>-1</v>
      </c>
      <c r="JJ59">
        <f t="shared" ca="1" si="692"/>
        <v>-1</v>
      </c>
      <c r="JK59">
        <f t="shared" ca="1" si="692"/>
        <v>-1</v>
      </c>
      <c r="JL59">
        <f t="shared" ca="1" si="692"/>
        <v>-1</v>
      </c>
      <c r="JM59">
        <f t="shared" ca="1" si="692"/>
        <v>-1</v>
      </c>
      <c r="JN59">
        <f t="shared" ca="1" si="692"/>
        <v>-1</v>
      </c>
      <c r="JO59">
        <f t="shared" ca="1" si="692"/>
        <v>-1</v>
      </c>
      <c r="JP59">
        <f t="shared" ca="1" si="692"/>
        <v>-1</v>
      </c>
      <c r="JQ59">
        <f t="shared" ca="1" si="692"/>
        <v>-1</v>
      </c>
      <c r="JR59">
        <f t="shared" ca="1" si="692"/>
        <v>-1</v>
      </c>
      <c r="JS59">
        <f t="shared" ca="1" si="692"/>
        <v>-1</v>
      </c>
      <c r="JT59">
        <f t="shared" ca="1" si="692"/>
        <v>-1</v>
      </c>
      <c r="JU59">
        <f t="shared" ca="1" si="692"/>
        <v>-1</v>
      </c>
      <c r="JV59">
        <f t="shared" ca="1" si="692"/>
        <v>-1</v>
      </c>
      <c r="JW59">
        <f t="shared" ca="1" si="692"/>
        <v>-1</v>
      </c>
      <c r="JX59">
        <f t="shared" ca="1" si="692"/>
        <v>-1</v>
      </c>
      <c r="JY59">
        <f t="shared" ca="1" si="692"/>
        <v>-1</v>
      </c>
      <c r="JZ59">
        <f t="shared" ca="1" si="692"/>
        <v>-1</v>
      </c>
      <c r="KA59">
        <f t="shared" ca="1" si="692"/>
        <v>-1</v>
      </c>
      <c r="KB59">
        <f t="shared" ca="1" si="692"/>
        <v>-1</v>
      </c>
      <c r="KC59">
        <f t="shared" ca="1" si="692"/>
        <v>-1</v>
      </c>
      <c r="KD59">
        <f t="shared" ca="1" si="692"/>
        <v>-1</v>
      </c>
      <c r="KE59">
        <f t="shared" ca="1" si="692"/>
        <v>-1</v>
      </c>
      <c r="KF59">
        <f t="shared" ca="1" si="692"/>
        <v>-1</v>
      </c>
      <c r="KG59">
        <f t="shared" ca="1" si="692"/>
        <v>-1</v>
      </c>
      <c r="KH59">
        <f t="shared" ca="1" si="692"/>
        <v>-1</v>
      </c>
      <c r="KI59">
        <f t="shared" ca="1" si="692"/>
        <v>-1</v>
      </c>
      <c r="KJ59">
        <f t="shared" ca="1" si="692"/>
        <v>-1</v>
      </c>
      <c r="KK59">
        <f t="shared" ca="1" si="692"/>
        <v>-1</v>
      </c>
      <c r="KL59">
        <f t="shared" ca="1" si="692"/>
        <v>-1</v>
      </c>
      <c r="KM59">
        <f t="shared" ca="1" si="692"/>
        <v>-1</v>
      </c>
      <c r="KN59">
        <f t="shared" ca="1" si="692"/>
        <v>-1</v>
      </c>
      <c r="KO59">
        <f t="shared" ca="1" si="692"/>
        <v>-1</v>
      </c>
      <c r="KP59">
        <f t="shared" ca="1" si="692"/>
        <v>-1</v>
      </c>
      <c r="KQ59">
        <f t="shared" ca="1" si="692"/>
        <v>-1</v>
      </c>
      <c r="KR59">
        <f t="shared" ca="1" si="692"/>
        <v>-1</v>
      </c>
      <c r="KS59">
        <f t="shared" ca="1" si="692"/>
        <v>-1</v>
      </c>
      <c r="KT59">
        <f t="shared" ca="1" si="692"/>
        <v>-1</v>
      </c>
      <c r="KU59">
        <f t="shared" ca="1" si="692"/>
        <v>-1</v>
      </c>
      <c r="KV59">
        <f t="shared" ca="1" si="692"/>
        <v>-1</v>
      </c>
      <c r="KW59">
        <f t="shared" ca="1" si="692"/>
        <v>-1</v>
      </c>
      <c r="KX59">
        <f t="shared" ca="1" si="692"/>
        <v>-1</v>
      </c>
      <c r="KY59">
        <f t="shared" ca="1" si="692"/>
        <v>-1</v>
      </c>
      <c r="KZ59">
        <f t="shared" ca="1" si="692"/>
        <v>-1</v>
      </c>
      <c r="LA59">
        <f t="shared" ca="1" si="692"/>
        <v>-1</v>
      </c>
      <c r="LB59">
        <f t="shared" ca="1" si="692"/>
        <v>-1</v>
      </c>
      <c r="LC59">
        <f t="shared" ca="1" si="692"/>
        <v>-1</v>
      </c>
      <c r="LD59">
        <f t="shared" ca="1" si="692"/>
        <v>-1</v>
      </c>
      <c r="LE59">
        <f t="shared" ca="1" si="692"/>
        <v>-1</v>
      </c>
      <c r="LF59">
        <f t="shared" ca="1" si="692"/>
        <v>-1</v>
      </c>
      <c r="LG59">
        <f t="shared" ca="1" si="692"/>
        <v>-1</v>
      </c>
      <c r="LH59">
        <f t="shared" ca="1" si="692"/>
        <v>-1</v>
      </c>
      <c r="LI59">
        <f t="shared" ca="1" si="692"/>
        <v>-1</v>
      </c>
      <c r="LJ59">
        <f t="shared" ca="1" si="692"/>
        <v>-1</v>
      </c>
      <c r="LK59">
        <f t="shared" ref="LK59:NV59" ca="1" si="693">IF((ROUND(LK$7,1)-0.1)=ROUND(WRCYCLETIME_ns,1),0,IF(ROUND(LK$7,1)=ROUND(WRCYCLETIME_ns,1),MAX($B54:$B61)+1,-1))</f>
        <v>-1</v>
      </c>
      <c r="LL59">
        <f t="shared" ca="1" si="693"/>
        <v>-1</v>
      </c>
      <c r="LM59">
        <f t="shared" ca="1" si="693"/>
        <v>-1</v>
      </c>
      <c r="LN59">
        <f t="shared" ca="1" si="693"/>
        <v>-1</v>
      </c>
      <c r="LO59">
        <f t="shared" ca="1" si="693"/>
        <v>-1</v>
      </c>
      <c r="LP59">
        <f t="shared" ca="1" si="693"/>
        <v>-1</v>
      </c>
      <c r="LQ59">
        <f t="shared" ca="1" si="693"/>
        <v>-1</v>
      </c>
      <c r="LR59">
        <f t="shared" ca="1" si="693"/>
        <v>-1</v>
      </c>
      <c r="LS59">
        <f t="shared" ca="1" si="693"/>
        <v>-1</v>
      </c>
      <c r="LT59">
        <f t="shared" ca="1" si="693"/>
        <v>-1</v>
      </c>
      <c r="LU59">
        <f t="shared" ca="1" si="693"/>
        <v>-1</v>
      </c>
      <c r="LV59">
        <f t="shared" ca="1" si="693"/>
        <v>-1</v>
      </c>
      <c r="LW59">
        <f t="shared" ca="1" si="693"/>
        <v>-1</v>
      </c>
      <c r="LX59">
        <f t="shared" ca="1" si="693"/>
        <v>-1</v>
      </c>
      <c r="LY59">
        <f t="shared" ca="1" si="693"/>
        <v>-1</v>
      </c>
      <c r="LZ59">
        <f t="shared" ca="1" si="693"/>
        <v>-1</v>
      </c>
      <c r="MA59">
        <f t="shared" ca="1" si="693"/>
        <v>-1</v>
      </c>
      <c r="MB59">
        <f t="shared" ca="1" si="693"/>
        <v>-1</v>
      </c>
      <c r="MC59">
        <f t="shared" ca="1" si="693"/>
        <v>-1</v>
      </c>
      <c r="MD59">
        <f t="shared" ca="1" si="693"/>
        <v>-1</v>
      </c>
      <c r="ME59">
        <f t="shared" ca="1" si="693"/>
        <v>-1</v>
      </c>
      <c r="MF59">
        <f t="shared" ca="1" si="693"/>
        <v>-1</v>
      </c>
      <c r="MG59">
        <f t="shared" ca="1" si="693"/>
        <v>-1</v>
      </c>
      <c r="MH59">
        <f t="shared" ca="1" si="693"/>
        <v>-1</v>
      </c>
      <c r="MI59">
        <f t="shared" ca="1" si="693"/>
        <v>-1</v>
      </c>
      <c r="MJ59">
        <f t="shared" ca="1" si="693"/>
        <v>-1</v>
      </c>
      <c r="MK59">
        <f t="shared" ca="1" si="693"/>
        <v>-1</v>
      </c>
      <c r="ML59">
        <f t="shared" ca="1" si="693"/>
        <v>-1</v>
      </c>
      <c r="MM59">
        <f t="shared" ca="1" si="693"/>
        <v>-1</v>
      </c>
      <c r="MN59">
        <f t="shared" ca="1" si="693"/>
        <v>-1</v>
      </c>
      <c r="MO59">
        <f t="shared" ca="1" si="693"/>
        <v>-1</v>
      </c>
      <c r="MP59">
        <f t="shared" ca="1" si="693"/>
        <v>-1</v>
      </c>
      <c r="MQ59">
        <f t="shared" ca="1" si="693"/>
        <v>-1</v>
      </c>
      <c r="MR59">
        <f t="shared" ca="1" si="693"/>
        <v>-1</v>
      </c>
      <c r="MS59">
        <f t="shared" ca="1" si="693"/>
        <v>-1</v>
      </c>
      <c r="MT59">
        <f t="shared" ca="1" si="693"/>
        <v>-1</v>
      </c>
      <c r="MU59">
        <f t="shared" ca="1" si="693"/>
        <v>-1</v>
      </c>
      <c r="MV59">
        <f t="shared" ca="1" si="693"/>
        <v>-1</v>
      </c>
      <c r="MW59">
        <f t="shared" ca="1" si="693"/>
        <v>-1</v>
      </c>
      <c r="MX59">
        <f t="shared" ca="1" si="693"/>
        <v>-1</v>
      </c>
      <c r="MY59">
        <f t="shared" ca="1" si="693"/>
        <v>-1</v>
      </c>
      <c r="MZ59">
        <f t="shared" ca="1" si="693"/>
        <v>-1</v>
      </c>
      <c r="NA59">
        <f t="shared" ca="1" si="693"/>
        <v>-1</v>
      </c>
      <c r="NB59">
        <f t="shared" ca="1" si="693"/>
        <v>-1</v>
      </c>
      <c r="NC59">
        <f t="shared" ca="1" si="693"/>
        <v>-1</v>
      </c>
      <c r="ND59">
        <f t="shared" ca="1" si="693"/>
        <v>-1</v>
      </c>
      <c r="NE59">
        <f t="shared" ca="1" si="693"/>
        <v>-1</v>
      </c>
      <c r="NF59">
        <f t="shared" ca="1" si="693"/>
        <v>-1</v>
      </c>
      <c r="NG59">
        <f t="shared" ca="1" si="693"/>
        <v>-1</v>
      </c>
      <c r="NH59">
        <f t="shared" ca="1" si="693"/>
        <v>-1</v>
      </c>
      <c r="NI59">
        <f t="shared" ca="1" si="693"/>
        <v>-1</v>
      </c>
      <c r="NJ59">
        <f t="shared" ca="1" si="693"/>
        <v>-1</v>
      </c>
      <c r="NK59">
        <f t="shared" ca="1" si="693"/>
        <v>-1</v>
      </c>
      <c r="NL59">
        <f t="shared" ca="1" si="693"/>
        <v>-1</v>
      </c>
      <c r="NM59">
        <f t="shared" ca="1" si="693"/>
        <v>-1</v>
      </c>
      <c r="NN59">
        <f t="shared" ca="1" si="693"/>
        <v>-1</v>
      </c>
      <c r="NO59">
        <f t="shared" ca="1" si="693"/>
        <v>-1</v>
      </c>
      <c r="NP59">
        <f t="shared" ca="1" si="693"/>
        <v>9</v>
      </c>
      <c r="NQ59">
        <f t="shared" ca="1" si="693"/>
        <v>0</v>
      </c>
      <c r="NR59">
        <f t="shared" ca="1" si="693"/>
        <v>-1</v>
      </c>
      <c r="NS59">
        <f t="shared" ca="1" si="693"/>
        <v>-1</v>
      </c>
      <c r="NT59">
        <f t="shared" ca="1" si="693"/>
        <v>-1</v>
      </c>
      <c r="NU59">
        <f t="shared" ca="1" si="693"/>
        <v>-1</v>
      </c>
      <c r="NV59">
        <f t="shared" ca="1" si="693"/>
        <v>-1</v>
      </c>
      <c r="NW59">
        <f t="shared" ref="NW59:QH59" ca="1" si="694">IF((ROUND(NW$7,1)-0.1)=ROUND(WRCYCLETIME_ns,1),0,IF(ROUND(NW$7,1)=ROUND(WRCYCLETIME_ns,1),MAX($B54:$B61)+1,-1))</f>
        <v>-1</v>
      </c>
      <c r="NX59">
        <f t="shared" ca="1" si="694"/>
        <v>-1</v>
      </c>
      <c r="NY59">
        <f t="shared" ca="1" si="694"/>
        <v>-1</v>
      </c>
      <c r="NZ59">
        <f t="shared" ca="1" si="694"/>
        <v>-1</v>
      </c>
      <c r="OA59">
        <f t="shared" ca="1" si="694"/>
        <v>-1</v>
      </c>
      <c r="OB59">
        <f t="shared" ca="1" si="694"/>
        <v>-1</v>
      </c>
      <c r="OC59">
        <f t="shared" ca="1" si="694"/>
        <v>-1</v>
      </c>
      <c r="OD59">
        <f t="shared" ca="1" si="694"/>
        <v>-1</v>
      </c>
      <c r="OE59">
        <f t="shared" ca="1" si="694"/>
        <v>-1</v>
      </c>
      <c r="OF59">
        <f t="shared" ca="1" si="694"/>
        <v>-1</v>
      </c>
      <c r="OG59">
        <f t="shared" ca="1" si="694"/>
        <v>-1</v>
      </c>
      <c r="OH59">
        <f t="shared" ca="1" si="694"/>
        <v>-1</v>
      </c>
      <c r="OI59">
        <f t="shared" ca="1" si="694"/>
        <v>-1</v>
      </c>
      <c r="OJ59">
        <f t="shared" ca="1" si="694"/>
        <v>-1</v>
      </c>
      <c r="OK59">
        <f t="shared" ca="1" si="694"/>
        <v>-1</v>
      </c>
      <c r="OL59">
        <f t="shared" ca="1" si="694"/>
        <v>-1</v>
      </c>
      <c r="OM59">
        <f t="shared" ca="1" si="694"/>
        <v>-1</v>
      </c>
      <c r="ON59">
        <f t="shared" ca="1" si="694"/>
        <v>-1</v>
      </c>
      <c r="OO59">
        <f t="shared" ca="1" si="694"/>
        <v>-1</v>
      </c>
      <c r="OP59">
        <f t="shared" ca="1" si="694"/>
        <v>-1</v>
      </c>
      <c r="OQ59">
        <f t="shared" ca="1" si="694"/>
        <v>-1</v>
      </c>
      <c r="OR59">
        <f t="shared" ca="1" si="694"/>
        <v>-1</v>
      </c>
      <c r="OS59">
        <f t="shared" ca="1" si="694"/>
        <v>-1</v>
      </c>
      <c r="OT59">
        <f t="shared" ca="1" si="694"/>
        <v>-1</v>
      </c>
      <c r="OU59">
        <f t="shared" ca="1" si="694"/>
        <v>-1</v>
      </c>
      <c r="OV59">
        <f t="shared" ca="1" si="694"/>
        <v>-1</v>
      </c>
      <c r="OW59">
        <f t="shared" ca="1" si="694"/>
        <v>-1</v>
      </c>
      <c r="OX59">
        <f t="shared" ca="1" si="694"/>
        <v>-1</v>
      </c>
      <c r="OY59">
        <f t="shared" ca="1" si="694"/>
        <v>-1</v>
      </c>
      <c r="OZ59">
        <f t="shared" ca="1" si="694"/>
        <v>-1</v>
      </c>
      <c r="PA59">
        <f t="shared" ca="1" si="694"/>
        <v>-1</v>
      </c>
      <c r="PB59">
        <f t="shared" ca="1" si="694"/>
        <v>-1</v>
      </c>
      <c r="PC59">
        <f t="shared" ca="1" si="694"/>
        <v>-1</v>
      </c>
      <c r="PD59">
        <f t="shared" ca="1" si="694"/>
        <v>-1</v>
      </c>
      <c r="PE59">
        <f t="shared" ca="1" si="694"/>
        <v>-1</v>
      </c>
      <c r="PF59">
        <f t="shared" ca="1" si="694"/>
        <v>-1</v>
      </c>
      <c r="PG59">
        <f t="shared" ca="1" si="694"/>
        <v>-1</v>
      </c>
      <c r="PH59">
        <f t="shared" ca="1" si="694"/>
        <v>-1</v>
      </c>
      <c r="PI59">
        <f t="shared" ca="1" si="694"/>
        <v>-1</v>
      </c>
      <c r="PJ59">
        <f t="shared" ca="1" si="694"/>
        <v>-1</v>
      </c>
      <c r="PK59">
        <f t="shared" ca="1" si="694"/>
        <v>-1</v>
      </c>
      <c r="PL59">
        <f t="shared" ca="1" si="694"/>
        <v>-1</v>
      </c>
      <c r="PM59">
        <f t="shared" ca="1" si="694"/>
        <v>-1</v>
      </c>
      <c r="PN59">
        <f t="shared" ca="1" si="694"/>
        <v>-1</v>
      </c>
      <c r="PO59">
        <f t="shared" ca="1" si="694"/>
        <v>-1</v>
      </c>
      <c r="PP59">
        <f t="shared" ca="1" si="694"/>
        <v>-1</v>
      </c>
      <c r="PQ59">
        <f t="shared" ca="1" si="694"/>
        <v>-1</v>
      </c>
      <c r="PR59">
        <f t="shared" ca="1" si="694"/>
        <v>-1</v>
      </c>
      <c r="PS59">
        <f t="shared" ca="1" si="694"/>
        <v>-1</v>
      </c>
      <c r="PT59">
        <f t="shared" ca="1" si="694"/>
        <v>-1</v>
      </c>
      <c r="PU59">
        <f t="shared" ca="1" si="694"/>
        <v>-1</v>
      </c>
      <c r="PV59">
        <f t="shared" ca="1" si="694"/>
        <v>-1</v>
      </c>
      <c r="PW59">
        <f t="shared" ca="1" si="694"/>
        <v>-1</v>
      </c>
      <c r="PX59">
        <f t="shared" ca="1" si="694"/>
        <v>-1</v>
      </c>
      <c r="PY59">
        <f t="shared" ca="1" si="694"/>
        <v>-1</v>
      </c>
      <c r="PZ59">
        <f t="shared" ca="1" si="694"/>
        <v>-1</v>
      </c>
      <c r="QA59">
        <f t="shared" ca="1" si="694"/>
        <v>-1</v>
      </c>
      <c r="QB59">
        <f t="shared" ca="1" si="694"/>
        <v>-1</v>
      </c>
      <c r="QC59">
        <f t="shared" ca="1" si="694"/>
        <v>-1</v>
      </c>
      <c r="QD59">
        <f t="shared" ca="1" si="694"/>
        <v>-1</v>
      </c>
      <c r="QE59">
        <f t="shared" ca="1" si="694"/>
        <v>-1</v>
      </c>
      <c r="QF59">
        <f t="shared" ca="1" si="694"/>
        <v>-1</v>
      </c>
      <c r="QG59">
        <f t="shared" ca="1" si="694"/>
        <v>-1</v>
      </c>
      <c r="QH59">
        <f t="shared" ca="1" si="694"/>
        <v>-1</v>
      </c>
      <c r="QI59">
        <f t="shared" ref="QI59:ST59" ca="1" si="695">IF((ROUND(QI$7,1)-0.1)=ROUND(WRCYCLETIME_ns,1),0,IF(ROUND(QI$7,1)=ROUND(WRCYCLETIME_ns,1),MAX($B54:$B61)+1,-1))</f>
        <v>-1</v>
      </c>
      <c r="QJ59">
        <f t="shared" ca="1" si="695"/>
        <v>-1</v>
      </c>
      <c r="QK59">
        <f t="shared" ca="1" si="695"/>
        <v>-1</v>
      </c>
      <c r="QL59">
        <f t="shared" ca="1" si="695"/>
        <v>-1</v>
      </c>
      <c r="QM59">
        <f t="shared" ca="1" si="695"/>
        <v>-1</v>
      </c>
      <c r="QN59">
        <f t="shared" ca="1" si="695"/>
        <v>-1</v>
      </c>
      <c r="QO59">
        <f t="shared" ca="1" si="695"/>
        <v>-1</v>
      </c>
      <c r="QP59">
        <f t="shared" ca="1" si="695"/>
        <v>-1</v>
      </c>
      <c r="QQ59">
        <f t="shared" ca="1" si="695"/>
        <v>-1</v>
      </c>
      <c r="QR59">
        <f t="shared" ca="1" si="695"/>
        <v>-1</v>
      </c>
      <c r="QS59">
        <f t="shared" ca="1" si="695"/>
        <v>-1</v>
      </c>
      <c r="QT59">
        <f t="shared" ca="1" si="695"/>
        <v>-1</v>
      </c>
      <c r="QU59">
        <f t="shared" ca="1" si="695"/>
        <v>-1</v>
      </c>
      <c r="QV59">
        <f t="shared" ca="1" si="695"/>
        <v>-1</v>
      </c>
      <c r="QW59">
        <f t="shared" ca="1" si="695"/>
        <v>-1</v>
      </c>
      <c r="QX59">
        <f t="shared" ca="1" si="695"/>
        <v>-1</v>
      </c>
      <c r="QY59">
        <f t="shared" ca="1" si="695"/>
        <v>-1</v>
      </c>
      <c r="QZ59">
        <f t="shared" ca="1" si="695"/>
        <v>-1</v>
      </c>
      <c r="RA59">
        <f t="shared" ca="1" si="695"/>
        <v>-1</v>
      </c>
      <c r="RB59">
        <f t="shared" ca="1" si="695"/>
        <v>-1</v>
      </c>
      <c r="RC59">
        <f t="shared" ca="1" si="695"/>
        <v>-1</v>
      </c>
      <c r="RD59">
        <f t="shared" ca="1" si="695"/>
        <v>-1</v>
      </c>
      <c r="RE59">
        <f t="shared" ca="1" si="695"/>
        <v>-1</v>
      </c>
      <c r="RF59">
        <f t="shared" ca="1" si="695"/>
        <v>-1</v>
      </c>
      <c r="RG59">
        <f t="shared" ca="1" si="695"/>
        <v>-1</v>
      </c>
      <c r="RH59">
        <f t="shared" ca="1" si="695"/>
        <v>-1</v>
      </c>
      <c r="RI59">
        <f t="shared" ca="1" si="695"/>
        <v>-1</v>
      </c>
      <c r="RJ59">
        <f t="shared" ca="1" si="695"/>
        <v>-1</v>
      </c>
      <c r="RK59">
        <f t="shared" ca="1" si="695"/>
        <v>-1</v>
      </c>
      <c r="RL59">
        <f t="shared" ca="1" si="695"/>
        <v>-1</v>
      </c>
      <c r="RM59">
        <f t="shared" ca="1" si="695"/>
        <v>-1</v>
      </c>
      <c r="RN59">
        <f t="shared" ca="1" si="695"/>
        <v>-1</v>
      </c>
      <c r="RO59">
        <f t="shared" ca="1" si="695"/>
        <v>-1</v>
      </c>
      <c r="RP59">
        <f t="shared" ca="1" si="695"/>
        <v>-1</v>
      </c>
      <c r="RQ59">
        <f t="shared" ca="1" si="695"/>
        <v>-1</v>
      </c>
      <c r="RR59">
        <f t="shared" ca="1" si="695"/>
        <v>-1</v>
      </c>
      <c r="RS59">
        <f t="shared" ca="1" si="695"/>
        <v>-1</v>
      </c>
      <c r="RT59">
        <f t="shared" ca="1" si="695"/>
        <v>-1</v>
      </c>
      <c r="RU59">
        <f t="shared" ca="1" si="695"/>
        <v>-1</v>
      </c>
      <c r="RV59">
        <f t="shared" ca="1" si="695"/>
        <v>-1</v>
      </c>
      <c r="RW59">
        <f t="shared" ca="1" si="695"/>
        <v>-1</v>
      </c>
      <c r="RX59">
        <f t="shared" ca="1" si="695"/>
        <v>-1</v>
      </c>
      <c r="RY59">
        <f t="shared" ca="1" si="695"/>
        <v>-1</v>
      </c>
      <c r="RZ59">
        <f t="shared" ca="1" si="695"/>
        <v>-1</v>
      </c>
      <c r="SA59">
        <f t="shared" ca="1" si="695"/>
        <v>-1</v>
      </c>
      <c r="SB59">
        <f t="shared" ca="1" si="695"/>
        <v>-1</v>
      </c>
      <c r="SC59">
        <f t="shared" ca="1" si="695"/>
        <v>-1</v>
      </c>
      <c r="SD59">
        <f t="shared" ca="1" si="695"/>
        <v>-1</v>
      </c>
      <c r="SE59">
        <f t="shared" ca="1" si="695"/>
        <v>-1</v>
      </c>
      <c r="SF59">
        <f t="shared" ca="1" si="695"/>
        <v>-1</v>
      </c>
      <c r="SG59">
        <f t="shared" ca="1" si="695"/>
        <v>-1</v>
      </c>
      <c r="SH59">
        <f t="shared" ca="1" si="695"/>
        <v>-1</v>
      </c>
      <c r="SI59">
        <f t="shared" ca="1" si="695"/>
        <v>-1</v>
      </c>
      <c r="SJ59">
        <f t="shared" ca="1" si="695"/>
        <v>-1</v>
      </c>
      <c r="SK59">
        <f t="shared" ca="1" si="695"/>
        <v>-1</v>
      </c>
      <c r="SL59">
        <f t="shared" ca="1" si="695"/>
        <v>-1</v>
      </c>
      <c r="SM59">
        <f t="shared" ca="1" si="695"/>
        <v>-1</v>
      </c>
      <c r="SN59">
        <f t="shared" ca="1" si="695"/>
        <v>-1</v>
      </c>
      <c r="SO59">
        <f t="shared" ca="1" si="695"/>
        <v>-1</v>
      </c>
      <c r="SP59">
        <f t="shared" ca="1" si="695"/>
        <v>-1</v>
      </c>
      <c r="SQ59">
        <f t="shared" ca="1" si="695"/>
        <v>-1</v>
      </c>
      <c r="SR59">
        <f t="shared" ca="1" si="695"/>
        <v>-1</v>
      </c>
      <c r="SS59">
        <f t="shared" ca="1" si="695"/>
        <v>-1</v>
      </c>
      <c r="ST59">
        <f t="shared" ca="1" si="695"/>
        <v>-1</v>
      </c>
      <c r="SU59">
        <f t="shared" ref="SU59:VF59" ca="1" si="696">IF((ROUND(SU$7,1)-0.1)=ROUND(WRCYCLETIME_ns,1),0,IF(ROUND(SU$7,1)=ROUND(WRCYCLETIME_ns,1),MAX($B54:$B61)+1,-1))</f>
        <v>-1</v>
      </c>
      <c r="SV59">
        <f t="shared" ca="1" si="696"/>
        <v>-1</v>
      </c>
      <c r="SW59">
        <f t="shared" ca="1" si="696"/>
        <v>-1</v>
      </c>
      <c r="SX59">
        <f t="shared" ca="1" si="696"/>
        <v>-1</v>
      </c>
      <c r="SY59">
        <f t="shared" ca="1" si="696"/>
        <v>-1</v>
      </c>
      <c r="SZ59">
        <f t="shared" ca="1" si="696"/>
        <v>-1</v>
      </c>
      <c r="TA59">
        <f t="shared" ca="1" si="696"/>
        <v>-1</v>
      </c>
      <c r="TB59">
        <f t="shared" ca="1" si="696"/>
        <v>-1</v>
      </c>
      <c r="TC59">
        <f t="shared" ca="1" si="696"/>
        <v>-1</v>
      </c>
      <c r="TD59">
        <f t="shared" ca="1" si="696"/>
        <v>-1</v>
      </c>
      <c r="TE59">
        <f t="shared" ca="1" si="696"/>
        <v>-1</v>
      </c>
      <c r="TF59">
        <f t="shared" ca="1" si="696"/>
        <v>-1</v>
      </c>
      <c r="TG59">
        <f t="shared" ca="1" si="696"/>
        <v>-1</v>
      </c>
      <c r="TH59">
        <f t="shared" ca="1" si="696"/>
        <v>-1</v>
      </c>
      <c r="TI59">
        <f t="shared" ca="1" si="696"/>
        <v>-1</v>
      </c>
      <c r="TJ59">
        <f t="shared" ca="1" si="696"/>
        <v>-1</v>
      </c>
      <c r="TK59">
        <f t="shared" ca="1" si="696"/>
        <v>-1</v>
      </c>
      <c r="TL59">
        <f t="shared" ca="1" si="696"/>
        <v>-1</v>
      </c>
      <c r="TM59">
        <f t="shared" ca="1" si="696"/>
        <v>-1</v>
      </c>
      <c r="TN59">
        <f t="shared" ca="1" si="696"/>
        <v>-1</v>
      </c>
      <c r="TO59">
        <f t="shared" ca="1" si="696"/>
        <v>-1</v>
      </c>
      <c r="TP59">
        <f t="shared" ca="1" si="696"/>
        <v>-1</v>
      </c>
      <c r="TQ59">
        <f t="shared" ca="1" si="696"/>
        <v>-1</v>
      </c>
      <c r="TR59">
        <f t="shared" ca="1" si="696"/>
        <v>-1</v>
      </c>
      <c r="TS59">
        <f t="shared" ca="1" si="696"/>
        <v>-1</v>
      </c>
      <c r="TT59">
        <f t="shared" ca="1" si="696"/>
        <v>-1</v>
      </c>
      <c r="TU59">
        <f t="shared" ca="1" si="696"/>
        <v>-1</v>
      </c>
      <c r="TV59">
        <f t="shared" ca="1" si="696"/>
        <v>-1</v>
      </c>
      <c r="TW59">
        <f t="shared" ca="1" si="696"/>
        <v>-1</v>
      </c>
      <c r="TX59">
        <f t="shared" ca="1" si="696"/>
        <v>-1</v>
      </c>
      <c r="TY59">
        <f t="shared" ca="1" si="696"/>
        <v>-1</v>
      </c>
      <c r="TZ59">
        <f t="shared" ca="1" si="696"/>
        <v>-1</v>
      </c>
      <c r="UA59">
        <f t="shared" ca="1" si="696"/>
        <v>-1</v>
      </c>
      <c r="UB59">
        <f t="shared" ca="1" si="696"/>
        <v>-1</v>
      </c>
      <c r="UC59">
        <f t="shared" ca="1" si="696"/>
        <v>-1</v>
      </c>
      <c r="UD59">
        <f t="shared" ca="1" si="696"/>
        <v>-1</v>
      </c>
      <c r="UE59">
        <f t="shared" ca="1" si="696"/>
        <v>-1</v>
      </c>
      <c r="UF59">
        <f t="shared" ca="1" si="696"/>
        <v>-1</v>
      </c>
      <c r="UG59">
        <f t="shared" ca="1" si="696"/>
        <v>-1</v>
      </c>
      <c r="UH59">
        <f t="shared" ca="1" si="696"/>
        <v>-1</v>
      </c>
      <c r="UI59">
        <f t="shared" ca="1" si="696"/>
        <v>-1</v>
      </c>
      <c r="UJ59">
        <f t="shared" ca="1" si="696"/>
        <v>-1</v>
      </c>
      <c r="UK59">
        <f t="shared" ca="1" si="696"/>
        <v>-1</v>
      </c>
      <c r="UL59">
        <f t="shared" ca="1" si="696"/>
        <v>-1</v>
      </c>
      <c r="UM59">
        <f t="shared" ca="1" si="696"/>
        <v>-1</v>
      </c>
      <c r="UN59">
        <f t="shared" ca="1" si="696"/>
        <v>-1</v>
      </c>
      <c r="UO59">
        <f t="shared" ca="1" si="696"/>
        <v>-1</v>
      </c>
      <c r="UP59">
        <f t="shared" ca="1" si="696"/>
        <v>-1</v>
      </c>
      <c r="UQ59">
        <f t="shared" ca="1" si="696"/>
        <v>-1</v>
      </c>
      <c r="UR59">
        <f t="shared" ca="1" si="696"/>
        <v>-1</v>
      </c>
      <c r="US59">
        <f t="shared" ca="1" si="696"/>
        <v>-1</v>
      </c>
      <c r="UT59">
        <f t="shared" ca="1" si="696"/>
        <v>-1</v>
      </c>
      <c r="UU59">
        <f t="shared" ca="1" si="696"/>
        <v>-1</v>
      </c>
      <c r="UV59">
        <f t="shared" ca="1" si="696"/>
        <v>-1</v>
      </c>
      <c r="UW59">
        <f t="shared" ca="1" si="696"/>
        <v>-1</v>
      </c>
      <c r="UX59">
        <f t="shared" ca="1" si="696"/>
        <v>-1</v>
      </c>
      <c r="UY59">
        <f t="shared" ca="1" si="696"/>
        <v>-1</v>
      </c>
      <c r="UZ59">
        <f t="shared" ca="1" si="696"/>
        <v>-1</v>
      </c>
      <c r="VA59">
        <f t="shared" ca="1" si="696"/>
        <v>-1</v>
      </c>
      <c r="VB59">
        <f t="shared" ca="1" si="696"/>
        <v>-1</v>
      </c>
      <c r="VC59">
        <f t="shared" ca="1" si="696"/>
        <v>-1</v>
      </c>
      <c r="VD59">
        <f t="shared" ca="1" si="696"/>
        <v>-1</v>
      </c>
      <c r="VE59">
        <f t="shared" ca="1" si="696"/>
        <v>-1</v>
      </c>
      <c r="VF59">
        <f t="shared" ca="1" si="696"/>
        <v>-1</v>
      </c>
      <c r="VG59">
        <f t="shared" ref="VG59:XR59" ca="1" si="697">IF((ROUND(VG$7,1)-0.1)=ROUND(WRCYCLETIME_ns,1),0,IF(ROUND(VG$7,1)=ROUND(WRCYCLETIME_ns,1),MAX($B54:$B61)+1,-1))</f>
        <v>-1</v>
      </c>
      <c r="VH59">
        <f t="shared" ca="1" si="697"/>
        <v>-1</v>
      </c>
      <c r="VI59">
        <f t="shared" ca="1" si="697"/>
        <v>-1</v>
      </c>
      <c r="VJ59">
        <f t="shared" ca="1" si="697"/>
        <v>-1</v>
      </c>
      <c r="VK59">
        <f t="shared" ca="1" si="697"/>
        <v>-1</v>
      </c>
      <c r="VL59">
        <f t="shared" ca="1" si="697"/>
        <v>-1</v>
      </c>
      <c r="VM59">
        <f t="shared" ca="1" si="697"/>
        <v>-1</v>
      </c>
      <c r="VN59">
        <f t="shared" ca="1" si="697"/>
        <v>-1</v>
      </c>
      <c r="VO59">
        <f t="shared" ca="1" si="697"/>
        <v>-1</v>
      </c>
      <c r="VP59">
        <f t="shared" ca="1" si="697"/>
        <v>-1</v>
      </c>
      <c r="VQ59">
        <f t="shared" ca="1" si="697"/>
        <v>-1</v>
      </c>
      <c r="VR59">
        <f t="shared" ca="1" si="697"/>
        <v>-1</v>
      </c>
      <c r="VS59">
        <f t="shared" ca="1" si="697"/>
        <v>-1</v>
      </c>
      <c r="VT59">
        <f t="shared" ca="1" si="697"/>
        <v>-1</v>
      </c>
      <c r="VU59">
        <f t="shared" ca="1" si="697"/>
        <v>-1</v>
      </c>
      <c r="VV59">
        <f t="shared" ca="1" si="697"/>
        <v>-1</v>
      </c>
      <c r="VW59">
        <f t="shared" ca="1" si="697"/>
        <v>-1</v>
      </c>
      <c r="VX59">
        <f t="shared" ca="1" si="697"/>
        <v>-1</v>
      </c>
      <c r="VY59">
        <f t="shared" ca="1" si="697"/>
        <v>-1</v>
      </c>
      <c r="VZ59">
        <f t="shared" ca="1" si="697"/>
        <v>-1</v>
      </c>
      <c r="WA59">
        <f t="shared" ca="1" si="697"/>
        <v>-1</v>
      </c>
      <c r="WB59">
        <f t="shared" ca="1" si="697"/>
        <v>-1</v>
      </c>
      <c r="WC59">
        <f t="shared" ca="1" si="697"/>
        <v>-1</v>
      </c>
      <c r="WD59">
        <f t="shared" ca="1" si="697"/>
        <v>-1</v>
      </c>
      <c r="WE59">
        <f t="shared" ca="1" si="697"/>
        <v>-1</v>
      </c>
      <c r="WF59">
        <f t="shared" ca="1" si="697"/>
        <v>-1</v>
      </c>
      <c r="WG59">
        <f t="shared" ca="1" si="697"/>
        <v>-1</v>
      </c>
      <c r="WH59">
        <f t="shared" ca="1" si="697"/>
        <v>-1</v>
      </c>
      <c r="WI59">
        <f t="shared" ca="1" si="697"/>
        <v>-1</v>
      </c>
      <c r="WJ59">
        <f t="shared" ca="1" si="697"/>
        <v>-1</v>
      </c>
      <c r="WK59">
        <f t="shared" ca="1" si="697"/>
        <v>-1</v>
      </c>
      <c r="WL59">
        <f t="shared" ca="1" si="697"/>
        <v>-1</v>
      </c>
      <c r="WM59">
        <f t="shared" ca="1" si="697"/>
        <v>-1</v>
      </c>
      <c r="WN59">
        <f t="shared" ca="1" si="697"/>
        <v>-1</v>
      </c>
      <c r="WO59">
        <f t="shared" ca="1" si="697"/>
        <v>-1</v>
      </c>
      <c r="WP59">
        <f t="shared" ca="1" si="697"/>
        <v>-1</v>
      </c>
      <c r="WQ59">
        <f t="shared" ca="1" si="697"/>
        <v>-1</v>
      </c>
      <c r="WR59">
        <f t="shared" ca="1" si="697"/>
        <v>-1</v>
      </c>
      <c r="WS59">
        <f t="shared" ca="1" si="697"/>
        <v>-1</v>
      </c>
      <c r="WT59">
        <f t="shared" ca="1" si="697"/>
        <v>-1</v>
      </c>
      <c r="WU59">
        <f t="shared" ca="1" si="697"/>
        <v>-1</v>
      </c>
      <c r="WV59">
        <f t="shared" ca="1" si="697"/>
        <v>-1</v>
      </c>
      <c r="WW59">
        <f t="shared" ca="1" si="697"/>
        <v>-1</v>
      </c>
      <c r="WX59">
        <f t="shared" ca="1" si="697"/>
        <v>-1</v>
      </c>
      <c r="WY59">
        <f t="shared" ca="1" si="697"/>
        <v>-1</v>
      </c>
      <c r="WZ59">
        <f t="shared" ca="1" si="697"/>
        <v>-1</v>
      </c>
      <c r="XA59">
        <f t="shared" ca="1" si="697"/>
        <v>-1</v>
      </c>
      <c r="XB59">
        <f t="shared" ca="1" si="697"/>
        <v>-1</v>
      </c>
      <c r="XC59">
        <f t="shared" ca="1" si="697"/>
        <v>-1</v>
      </c>
      <c r="XD59">
        <f t="shared" ca="1" si="697"/>
        <v>-1</v>
      </c>
      <c r="XE59">
        <f t="shared" ca="1" si="697"/>
        <v>-1</v>
      </c>
      <c r="XF59">
        <f t="shared" ca="1" si="697"/>
        <v>-1</v>
      </c>
      <c r="XG59">
        <f t="shared" ca="1" si="697"/>
        <v>-1</v>
      </c>
      <c r="XH59">
        <f t="shared" ca="1" si="697"/>
        <v>-1</v>
      </c>
      <c r="XI59">
        <f t="shared" ca="1" si="697"/>
        <v>-1</v>
      </c>
      <c r="XJ59">
        <f t="shared" ca="1" si="697"/>
        <v>-1</v>
      </c>
      <c r="XK59">
        <f t="shared" ca="1" si="697"/>
        <v>-1</v>
      </c>
      <c r="XL59">
        <f t="shared" ca="1" si="697"/>
        <v>-1</v>
      </c>
      <c r="XM59">
        <f t="shared" ca="1" si="697"/>
        <v>-1</v>
      </c>
      <c r="XN59">
        <f t="shared" ca="1" si="697"/>
        <v>-1</v>
      </c>
      <c r="XO59">
        <f t="shared" ca="1" si="697"/>
        <v>-1</v>
      </c>
      <c r="XP59">
        <f t="shared" ca="1" si="697"/>
        <v>-1</v>
      </c>
      <c r="XQ59">
        <f t="shared" ca="1" si="697"/>
        <v>-1</v>
      </c>
      <c r="XR59">
        <f t="shared" ca="1" si="697"/>
        <v>-1</v>
      </c>
      <c r="XS59">
        <f t="shared" ref="XS59:AAD59" ca="1" si="698">IF((ROUND(XS$7,1)-0.1)=ROUND(WRCYCLETIME_ns,1),0,IF(ROUND(XS$7,1)=ROUND(WRCYCLETIME_ns,1),MAX($B54:$B61)+1,-1))</f>
        <v>-1</v>
      </c>
      <c r="XT59">
        <f t="shared" ca="1" si="698"/>
        <v>-1</v>
      </c>
      <c r="XU59">
        <f t="shared" ca="1" si="698"/>
        <v>-1</v>
      </c>
      <c r="XV59">
        <f t="shared" ca="1" si="698"/>
        <v>-1</v>
      </c>
      <c r="XW59">
        <f t="shared" ca="1" si="698"/>
        <v>-1</v>
      </c>
      <c r="XX59">
        <f t="shared" ca="1" si="698"/>
        <v>-1</v>
      </c>
      <c r="XY59">
        <f t="shared" ca="1" si="698"/>
        <v>-1</v>
      </c>
      <c r="XZ59">
        <f t="shared" ca="1" si="698"/>
        <v>-1</v>
      </c>
      <c r="YA59">
        <f t="shared" ca="1" si="698"/>
        <v>-1</v>
      </c>
      <c r="YB59">
        <f t="shared" ca="1" si="698"/>
        <v>-1</v>
      </c>
      <c r="YC59">
        <f t="shared" ca="1" si="698"/>
        <v>-1</v>
      </c>
      <c r="YD59">
        <f t="shared" ca="1" si="698"/>
        <v>-1</v>
      </c>
      <c r="YE59">
        <f t="shared" ca="1" si="698"/>
        <v>-1</v>
      </c>
      <c r="YF59">
        <f t="shared" ca="1" si="698"/>
        <v>-1</v>
      </c>
      <c r="YG59">
        <f t="shared" ca="1" si="698"/>
        <v>-1</v>
      </c>
      <c r="YH59">
        <f t="shared" ca="1" si="698"/>
        <v>-1</v>
      </c>
      <c r="YI59">
        <f t="shared" ca="1" si="698"/>
        <v>-1</v>
      </c>
      <c r="YJ59">
        <f t="shared" ca="1" si="698"/>
        <v>-1</v>
      </c>
      <c r="YK59">
        <f t="shared" ca="1" si="698"/>
        <v>-1</v>
      </c>
      <c r="YL59">
        <f t="shared" ca="1" si="698"/>
        <v>-1</v>
      </c>
      <c r="YM59">
        <f t="shared" ca="1" si="698"/>
        <v>-1</v>
      </c>
      <c r="YN59">
        <f t="shared" ca="1" si="698"/>
        <v>-1</v>
      </c>
      <c r="YO59">
        <f t="shared" ca="1" si="698"/>
        <v>-1</v>
      </c>
      <c r="YP59">
        <f t="shared" ca="1" si="698"/>
        <v>-1</v>
      </c>
      <c r="YQ59">
        <f t="shared" ca="1" si="698"/>
        <v>-1</v>
      </c>
      <c r="YR59">
        <f t="shared" ca="1" si="698"/>
        <v>-1</v>
      </c>
      <c r="YS59">
        <f t="shared" ca="1" si="698"/>
        <v>-1</v>
      </c>
      <c r="YT59">
        <f t="shared" ca="1" si="698"/>
        <v>-1</v>
      </c>
      <c r="YU59">
        <f t="shared" ca="1" si="698"/>
        <v>-1</v>
      </c>
      <c r="YV59">
        <f t="shared" ca="1" si="698"/>
        <v>-1</v>
      </c>
      <c r="YW59">
        <f t="shared" ca="1" si="698"/>
        <v>-1</v>
      </c>
      <c r="YX59">
        <f t="shared" ca="1" si="698"/>
        <v>-1</v>
      </c>
      <c r="YY59">
        <f t="shared" ca="1" si="698"/>
        <v>-1</v>
      </c>
      <c r="YZ59">
        <f t="shared" ca="1" si="698"/>
        <v>-1</v>
      </c>
      <c r="ZA59">
        <f t="shared" ca="1" si="698"/>
        <v>-1</v>
      </c>
      <c r="ZB59">
        <f t="shared" ca="1" si="698"/>
        <v>-1</v>
      </c>
      <c r="ZC59">
        <f t="shared" ca="1" si="698"/>
        <v>-1</v>
      </c>
      <c r="ZD59">
        <f t="shared" ca="1" si="698"/>
        <v>-1</v>
      </c>
      <c r="ZE59">
        <f t="shared" ca="1" si="698"/>
        <v>-1</v>
      </c>
      <c r="ZF59">
        <f t="shared" ca="1" si="698"/>
        <v>-1</v>
      </c>
      <c r="ZG59">
        <f t="shared" ca="1" si="698"/>
        <v>-1</v>
      </c>
      <c r="ZH59">
        <f t="shared" ca="1" si="698"/>
        <v>-1</v>
      </c>
      <c r="ZI59">
        <f t="shared" ca="1" si="698"/>
        <v>-1</v>
      </c>
      <c r="ZJ59">
        <f t="shared" ca="1" si="698"/>
        <v>-1</v>
      </c>
      <c r="ZK59">
        <f t="shared" ca="1" si="698"/>
        <v>-1</v>
      </c>
      <c r="ZL59">
        <f t="shared" ca="1" si="698"/>
        <v>-1</v>
      </c>
      <c r="ZM59">
        <f t="shared" ca="1" si="698"/>
        <v>-1</v>
      </c>
      <c r="ZN59">
        <f t="shared" ca="1" si="698"/>
        <v>-1</v>
      </c>
      <c r="ZO59">
        <f t="shared" ca="1" si="698"/>
        <v>-1</v>
      </c>
      <c r="ZP59">
        <f t="shared" ca="1" si="698"/>
        <v>-1</v>
      </c>
      <c r="ZQ59">
        <f t="shared" ca="1" si="698"/>
        <v>-1</v>
      </c>
      <c r="ZR59">
        <f t="shared" ca="1" si="698"/>
        <v>-1</v>
      </c>
      <c r="ZS59">
        <f t="shared" ca="1" si="698"/>
        <v>-1</v>
      </c>
      <c r="ZT59">
        <f t="shared" ca="1" si="698"/>
        <v>-1</v>
      </c>
      <c r="ZU59">
        <f t="shared" ca="1" si="698"/>
        <v>-1</v>
      </c>
      <c r="ZV59">
        <f t="shared" ca="1" si="698"/>
        <v>-1</v>
      </c>
      <c r="ZW59">
        <f t="shared" ca="1" si="698"/>
        <v>-1</v>
      </c>
      <c r="ZX59">
        <f t="shared" ca="1" si="698"/>
        <v>-1</v>
      </c>
      <c r="ZY59">
        <f t="shared" ca="1" si="698"/>
        <v>-1</v>
      </c>
      <c r="ZZ59">
        <f t="shared" ca="1" si="698"/>
        <v>-1</v>
      </c>
      <c r="AAA59">
        <f t="shared" ca="1" si="698"/>
        <v>-1</v>
      </c>
      <c r="AAB59">
        <f t="shared" ca="1" si="698"/>
        <v>-1</v>
      </c>
      <c r="AAC59">
        <f t="shared" ca="1" si="698"/>
        <v>-1</v>
      </c>
      <c r="AAD59">
        <f t="shared" ca="1" si="698"/>
        <v>-1</v>
      </c>
      <c r="AAE59">
        <f t="shared" ref="AAE59:ACP59" ca="1" si="699">IF((ROUND(AAE$7,1)-0.1)=ROUND(WRCYCLETIME_ns,1),0,IF(ROUND(AAE$7,1)=ROUND(WRCYCLETIME_ns,1),MAX($B54:$B61)+1,-1))</f>
        <v>-1</v>
      </c>
      <c r="AAF59">
        <f t="shared" ca="1" si="699"/>
        <v>-1</v>
      </c>
      <c r="AAG59">
        <f t="shared" ca="1" si="699"/>
        <v>-1</v>
      </c>
      <c r="AAH59">
        <f t="shared" ca="1" si="699"/>
        <v>-1</v>
      </c>
      <c r="AAI59">
        <f t="shared" ca="1" si="699"/>
        <v>-1</v>
      </c>
      <c r="AAJ59">
        <f t="shared" ca="1" si="699"/>
        <v>-1</v>
      </c>
      <c r="AAK59">
        <f t="shared" ca="1" si="699"/>
        <v>-1</v>
      </c>
      <c r="AAL59">
        <f t="shared" ca="1" si="699"/>
        <v>-1</v>
      </c>
      <c r="AAM59">
        <f t="shared" ca="1" si="699"/>
        <v>-1</v>
      </c>
      <c r="AAN59">
        <f t="shared" ca="1" si="699"/>
        <v>-1</v>
      </c>
      <c r="AAO59">
        <f t="shared" ca="1" si="699"/>
        <v>-1</v>
      </c>
      <c r="AAP59">
        <f t="shared" ca="1" si="699"/>
        <v>-1</v>
      </c>
      <c r="AAQ59">
        <f t="shared" ca="1" si="699"/>
        <v>-1</v>
      </c>
      <c r="AAR59">
        <f t="shared" ca="1" si="699"/>
        <v>-1</v>
      </c>
      <c r="AAS59">
        <f t="shared" ca="1" si="699"/>
        <v>-1</v>
      </c>
      <c r="AAT59">
        <f t="shared" ca="1" si="699"/>
        <v>-1</v>
      </c>
      <c r="AAU59">
        <f t="shared" ca="1" si="699"/>
        <v>-1</v>
      </c>
      <c r="AAV59">
        <f t="shared" ca="1" si="699"/>
        <v>-1</v>
      </c>
      <c r="AAW59">
        <f t="shared" ca="1" si="699"/>
        <v>-1</v>
      </c>
      <c r="AAX59">
        <f t="shared" ca="1" si="699"/>
        <v>-1</v>
      </c>
      <c r="AAY59">
        <f t="shared" ca="1" si="699"/>
        <v>-1</v>
      </c>
      <c r="AAZ59">
        <f t="shared" ca="1" si="699"/>
        <v>-1</v>
      </c>
      <c r="ABA59">
        <f t="shared" ca="1" si="699"/>
        <v>-1</v>
      </c>
      <c r="ABB59">
        <f t="shared" ca="1" si="699"/>
        <v>-1</v>
      </c>
      <c r="ABC59">
        <f t="shared" ca="1" si="699"/>
        <v>-1</v>
      </c>
      <c r="ABD59">
        <f t="shared" ca="1" si="699"/>
        <v>-1</v>
      </c>
      <c r="ABE59">
        <f t="shared" ca="1" si="699"/>
        <v>-1</v>
      </c>
      <c r="ABF59">
        <f t="shared" ca="1" si="699"/>
        <v>-1</v>
      </c>
      <c r="ABG59">
        <f t="shared" ca="1" si="699"/>
        <v>-1</v>
      </c>
      <c r="ABH59">
        <f t="shared" ca="1" si="699"/>
        <v>-1</v>
      </c>
      <c r="ABI59">
        <f t="shared" ca="1" si="699"/>
        <v>-1</v>
      </c>
      <c r="ABJ59">
        <f t="shared" ca="1" si="699"/>
        <v>-1</v>
      </c>
      <c r="ABK59">
        <f t="shared" ca="1" si="699"/>
        <v>-1</v>
      </c>
      <c r="ABL59">
        <f t="shared" ca="1" si="699"/>
        <v>-1</v>
      </c>
      <c r="ABM59">
        <f t="shared" ca="1" si="699"/>
        <v>-1</v>
      </c>
      <c r="ABN59">
        <f t="shared" ca="1" si="699"/>
        <v>-1</v>
      </c>
      <c r="ABO59">
        <f t="shared" ca="1" si="699"/>
        <v>-1</v>
      </c>
      <c r="ABP59">
        <f t="shared" ca="1" si="699"/>
        <v>-1</v>
      </c>
      <c r="ABQ59">
        <f t="shared" ca="1" si="699"/>
        <v>-1</v>
      </c>
      <c r="ABR59">
        <f t="shared" ca="1" si="699"/>
        <v>-1</v>
      </c>
      <c r="ABS59">
        <f t="shared" ca="1" si="699"/>
        <v>-1</v>
      </c>
      <c r="ABT59">
        <f t="shared" ca="1" si="699"/>
        <v>-1</v>
      </c>
      <c r="ABU59">
        <f t="shared" ca="1" si="699"/>
        <v>-1</v>
      </c>
      <c r="ABV59">
        <f t="shared" ca="1" si="699"/>
        <v>-1</v>
      </c>
      <c r="ABW59">
        <f t="shared" ca="1" si="699"/>
        <v>-1</v>
      </c>
      <c r="ABX59">
        <f t="shared" ca="1" si="699"/>
        <v>-1</v>
      </c>
      <c r="ABY59">
        <f t="shared" ca="1" si="699"/>
        <v>-1</v>
      </c>
      <c r="ABZ59">
        <f t="shared" ca="1" si="699"/>
        <v>-1</v>
      </c>
      <c r="ACA59">
        <f t="shared" ca="1" si="699"/>
        <v>-1</v>
      </c>
      <c r="ACB59">
        <f t="shared" ca="1" si="699"/>
        <v>-1</v>
      </c>
      <c r="ACC59">
        <f t="shared" ca="1" si="699"/>
        <v>-1</v>
      </c>
      <c r="ACD59">
        <f t="shared" ca="1" si="699"/>
        <v>-1</v>
      </c>
      <c r="ACE59">
        <f t="shared" ca="1" si="699"/>
        <v>-1</v>
      </c>
      <c r="ACF59">
        <f t="shared" ca="1" si="699"/>
        <v>-1</v>
      </c>
      <c r="ACG59">
        <f t="shared" ca="1" si="699"/>
        <v>-1</v>
      </c>
      <c r="ACH59">
        <f t="shared" ca="1" si="699"/>
        <v>-1</v>
      </c>
      <c r="ACI59">
        <f t="shared" ca="1" si="699"/>
        <v>-1</v>
      </c>
      <c r="ACJ59">
        <f t="shared" ca="1" si="699"/>
        <v>-1</v>
      </c>
      <c r="ACK59">
        <f t="shared" ca="1" si="699"/>
        <v>-1</v>
      </c>
      <c r="ACL59">
        <f t="shared" ca="1" si="699"/>
        <v>-1</v>
      </c>
      <c r="ACM59">
        <f t="shared" ca="1" si="699"/>
        <v>-1</v>
      </c>
      <c r="ACN59">
        <f t="shared" ca="1" si="699"/>
        <v>-1</v>
      </c>
      <c r="ACO59">
        <f t="shared" ca="1" si="699"/>
        <v>-1</v>
      </c>
      <c r="ACP59">
        <f t="shared" ca="1" si="699"/>
        <v>-1</v>
      </c>
      <c r="ACQ59">
        <f t="shared" ref="ACQ59:AFB59" ca="1" si="700">IF((ROUND(ACQ$7,1)-0.1)=ROUND(WRCYCLETIME_ns,1),0,IF(ROUND(ACQ$7,1)=ROUND(WRCYCLETIME_ns,1),MAX($B54:$B61)+1,-1))</f>
        <v>-1</v>
      </c>
      <c r="ACR59">
        <f t="shared" ca="1" si="700"/>
        <v>-1</v>
      </c>
      <c r="ACS59">
        <f t="shared" ca="1" si="700"/>
        <v>-1</v>
      </c>
      <c r="ACT59">
        <f t="shared" ca="1" si="700"/>
        <v>-1</v>
      </c>
      <c r="ACU59">
        <f t="shared" ca="1" si="700"/>
        <v>-1</v>
      </c>
      <c r="ACV59">
        <f t="shared" ca="1" si="700"/>
        <v>-1</v>
      </c>
      <c r="ACW59">
        <f t="shared" ca="1" si="700"/>
        <v>-1</v>
      </c>
      <c r="ACX59">
        <f t="shared" ca="1" si="700"/>
        <v>-1</v>
      </c>
      <c r="ACY59">
        <f t="shared" ca="1" si="700"/>
        <v>-1</v>
      </c>
      <c r="ACZ59">
        <f t="shared" ca="1" si="700"/>
        <v>-1</v>
      </c>
      <c r="ADA59">
        <f t="shared" ca="1" si="700"/>
        <v>-1</v>
      </c>
      <c r="ADB59">
        <f t="shared" ca="1" si="700"/>
        <v>-1</v>
      </c>
      <c r="ADC59">
        <f t="shared" ca="1" si="700"/>
        <v>-1</v>
      </c>
      <c r="ADD59">
        <f t="shared" ca="1" si="700"/>
        <v>-1</v>
      </c>
      <c r="ADE59">
        <f t="shared" ca="1" si="700"/>
        <v>-1</v>
      </c>
      <c r="ADF59">
        <f t="shared" ca="1" si="700"/>
        <v>-1</v>
      </c>
      <c r="ADG59">
        <f t="shared" ca="1" si="700"/>
        <v>-1</v>
      </c>
      <c r="ADH59">
        <f t="shared" ca="1" si="700"/>
        <v>-1</v>
      </c>
      <c r="ADI59">
        <f t="shared" ca="1" si="700"/>
        <v>-1</v>
      </c>
      <c r="ADJ59">
        <f t="shared" ca="1" si="700"/>
        <v>-1</v>
      </c>
      <c r="ADK59">
        <f t="shared" ca="1" si="700"/>
        <v>-1</v>
      </c>
      <c r="ADL59">
        <f t="shared" ca="1" si="700"/>
        <v>-1</v>
      </c>
      <c r="ADM59">
        <f t="shared" ca="1" si="700"/>
        <v>-1</v>
      </c>
      <c r="ADN59">
        <f t="shared" ca="1" si="700"/>
        <v>-1</v>
      </c>
      <c r="ADO59">
        <f t="shared" ca="1" si="700"/>
        <v>-1</v>
      </c>
      <c r="ADP59">
        <f t="shared" ca="1" si="700"/>
        <v>-1</v>
      </c>
      <c r="ADQ59">
        <f t="shared" ca="1" si="700"/>
        <v>-1</v>
      </c>
      <c r="ADR59">
        <f t="shared" ca="1" si="700"/>
        <v>-1</v>
      </c>
      <c r="ADS59">
        <f t="shared" ca="1" si="700"/>
        <v>-1</v>
      </c>
      <c r="ADT59">
        <f t="shared" ca="1" si="700"/>
        <v>-1</v>
      </c>
      <c r="ADU59">
        <f t="shared" ca="1" si="700"/>
        <v>-1</v>
      </c>
      <c r="ADV59">
        <f t="shared" ca="1" si="700"/>
        <v>-1</v>
      </c>
      <c r="ADW59">
        <f t="shared" ca="1" si="700"/>
        <v>-1</v>
      </c>
      <c r="ADX59">
        <f t="shared" ca="1" si="700"/>
        <v>-1</v>
      </c>
      <c r="ADY59">
        <f t="shared" ca="1" si="700"/>
        <v>-1</v>
      </c>
      <c r="ADZ59">
        <f t="shared" ca="1" si="700"/>
        <v>-1</v>
      </c>
      <c r="AEA59">
        <f t="shared" ca="1" si="700"/>
        <v>-1</v>
      </c>
      <c r="AEB59">
        <f t="shared" ca="1" si="700"/>
        <v>-1</v>
      </c>
      <c r="AEC59">
        <f t="shared" ca="1" si="700"/>
        <v>-1</v>
      </c>
      <c r="AED59">
        <f t="shared" ca="1" si="700"/>
        <v>-1</v>
      </c>
      <c r="AEE59">
        <f t="shared" ca="1" si="700"/>
        <v>-1</v>
      </c>
      <c r="AEF59">
        <f t="shared" ca="1" si="700"/>
        <v>-1</v>
      </c>
      <c r="AEG59">
        <f t="shared" ca="1" si="700"/>
        <v>-1</v>
      </c>
      <c r="AEH59">
        <f t="shared" ca="1" si="700"/>
        <v>-1</v>
      </c>
      <c r="AEI59">
        <f t="shared" ca="1" si="700"/>
        <v>-1</v>
      </c>
      <c r="AEJ59">
        <f t="shared" ca="1" si="700"/>
        <v>-1</v>
      </c>
      <c r="AEK59">
        <f t="shared" ca="1" si="700"/>
        <v>-1</v>
      </c>
      <c r="AEL59">
        <f t="shared" ca="1" si="700"/>
        <v>-1</v>
      </c>
      <c r="AEM59">
        <f t="shared" ca="1" si="700"/>
        <v>-1</v>
      </c>
      <c r="AEN59">
        <f t="shared" ca="1" si="700"/>
        <v>-1</v>
      </c>
      <c r="AEO59">
        <f t="shared" ca="1" si="700"/>
        <v>-1</v>
      </c>
      <c r="AEP59">
        <f t="shared" ca="1" si="700"/>
        <v>-1</v>
      </c>
      <c r="AEQ59">
        <f t="shared" ca="1" si="700"/>
        <v>-1</v>
      </c>
      <c r="AER59">
        <f t="shared" ca="1" si="700"/>
        <v>-1</v>
      </c>
      <c r="AES59">
        <f t="shared" ca="1" si="700"/>
        <v>-1</v>
      </c>
      <c r="AET59">
        <f t="shared" ca="1" si="700"/>
        <v>-1</v>
      </c>
      <c r="AEU59">
        <f t="shared" ca="1" si="700"/>
        <v>-1</v>
      </c>
      <c r="AEV59">
        <f t="shared" ca="1" si="700"/>
        <v>-1</v>
      </c>
      <c r="AEW59">
        <f t="shared" ca="1" si="700"/>
        <v>-1</v>
      </c>
      <c r="AEX59">
        <f t="shared" ca="1" si="700"/>
        <v>-1</v>
      </c>
      <c r="AEY59">
        <f t="shared" ca="1" si="700"/>
        <v>-1</v>
      </c>
      <c r="AEZ59">
        <f t="shared" ca="1" si="700"/>
        <v>-1</v>
      </c>
      <c r="AFA59">
        <f t="shared" ca="1" si="700"/>
        <v>-1</v>
      </c>
      <c r="AFB59">
        <f t="shared" ca="1" si="700"/>
        <v>-1</v>
      </c>
      <c r="AFC59">
        <f t="shared" ref="AFC59:AHN59" ca="1" si="701">IF((ROUND(AFC$7,1)-0.1)=ROUND(WRCYCLETIME_ns,1),0,IF(ROUND(AFC$7,1)=ROUND(WRCYCLETIME_ns,1),MAX($B54:$B61)+1,-1))</f>
        <v>-1</v>
      </c>
      <c r="AFD59">
        <f t="shared" ca="1" si="701"/>
        <v>-1</v>
      </c>
      <c r="AFE59">
        <f t="shared" ca="1" si="701"/>
        <v>-1</v>
      </c>
      <c r="AFF59">
        <f t="shared" ca="1" si="701"/>
        <v>-1</v>
      </c>
      <c r="AFG59">
        <f t="shared" ca="1" si="701"/>
        <v>-1</v>
      </c>
      <c r="AFH59">
        <f t="shared" ca="1" si="701"/>
        <v>-1</v>
      </c>
      <c r="AFI59">
        <f t="shared" ca="1" si="701"/>
        <v>-1</v>
      </c>
      <c r="AFJ59">
        <f t="shared" ca="1" si="701"/>
        <v>-1</v>
      </c>
      <c r="AFK59">
        <f t="shared" ca="1" si="701"/>
        <v>-1</v>
      </c>
      <c r="AFL59">
        <f t="shared" ca="1" si="701"/>
        <v>-1</v>
      </c>
      <c r="AFM59">
        <f t="shared" ca="1" si="701"/>
        <v>-1</v>
      </c>
      <c r="AFN59">
        <f t="shared" ca="1" si="701"/>
        <v>-1</v>
      </c>
      <c r="AFO59">
        <f t="shared" ca="1" si="701"/>
        <v>-1</v>
      </c>
      <c r="AFP59">
        <f t="shared" ca="1" si="701"/>
        <v>-1</v>
      </c>
      <c r="AFQ59">
        <f t="shared" ca="1" si="701"/>
        <v>-1</v>
      </c>
      <c r="AFR59">
        <f t="shared" ca="1" si="701"/>
        <v>-1</v>
      </c>
      <c r="AFS59">
        <f t="shared" ca="1" si="701"/>
        <v>-1</v>
      </c>
      <c r="AFT59">
        <f t="shared" ca="1" si="701"/>
        <v>-1</v>
      </c>
      <c r="AFU59">
        <f t="shared" ca="1" si="701"/>
        <v>-1</v>
      </c>
      <c r="AFV59">
        <f t="shared" ca="1" si="701"/>
        <v>-1</v>
      </c>
      <c r="AFW59">
        <f t="shared" ca="1" si="701"/>
        <v>-1</v>
      </c>
      <c r="AFX59">
        <f t="shared" ca="1" si="701"/>
        <v>-1</v>
      </c>
      <c r="AFY59">
        <f t="shared" ca="1" si="701"/>
        <v>-1</v>
      </c>
      <c r="AFZ59">
        <f t="shared" ca="1" si="701"/>
        <v>-1</v>
      </c>
      <c r="AGA59">
        <f t="shared" ca="1" si="701"/>
        <v>-1</v>
      </c>
      <c r="AGB59">
        <f t="shared" ca="1" si="701"/>
        <v>-1</v>
      </c>
      <c r="AGC59">
        <f t="shared" ca="1" si="701"/>
        <v>-1</v>
      </c>
      <c r="AGD59">
        <f t="shared" ca="1" si="701"/>
        <v>-1</v>
      </c>
      <c r="AGE59">
        <f t="shared" ca="1" si="701"/>
        <v>-1</v>
      </c>
      <c r="AGF59">
        <f t="shared" ca="1" si="701"/>
        <v>-1</v>
      </c>
      <c r="AGG59">
        <f t="shared" ca="1" si="701"/>
        <v>-1</v>
      </c>
      <c r="AGH59">
        <f t="shared" ca="1" si="701"/>
        <v>-1</v>
      </c>
      <c r="AGI59">
        <f t="shared" ca="1" si="701"/>
        <v>-1</v>
      </c>
      <c r="AGJ59">
        <f t="shared" ca="1" si="701"/>
        <v>-1</v>
      </c>
      <c r="AGK59">
        <f t="shared" ca="1" si="701"/>
        <v>-1</v>
      </c>
      <c r="AGL59">
        <f t="shared" ca="1" si="701"/>
        <v>-1</v>
      </c>
      <c r="AGM59">
        <f t="shared" ca="1" si="701"/>
        <v>-1</v>
      </c>
      <c r="AGN59">
        <f t="shared" ca="1" si="701"/>
        <v>-1</v>
      </c>
      <c r="AGO59">
        <f t="shared" ca="1" si="701"/>
        <v>-1</v>
      </c>
      <c r="AGP59">
        <f t="shared" ca="1" si="701"/>
        <v>-1</v>
      </c>
      <c r="AGQ59">
        <f t="shared" ca="1" si="701"/>
        <v>-1</v>
      </c>
      <c r="AGR59">
        <f t="shared" ca="1" si="701"/>
        <v>-1</v>
      </c>
      <c r="AGS59">
        <f t="shared" ca="1" si="701"/>
        <v>-1</v>
      </c>
      <c r="AGT59">
        <f t="shared" ca="1" si="701"/>
        <v>-1</v>
      </c>
      <c r="AGU59">
        <f t="shared" ca="1" si="701"/>
        <v>-1</v>
      </c>
      <c r="AGV59">
        <f t="shared" ca="1" si="701"/>
        <v>-1</v>
      </c>
      <c r="AGW59">
        <f t="shared" ca="1" si="701"/>
        <v>-1</v>
      </c>
      <c r="AGX59">
        <f t="shared" ca="1" si="701"/>
        <v>-1</v>
      </c>
      <c r="AGY59">
        <f t="shared" ca="1" si="701"/>
        <v>-1</v>
      </c>
      <c r="AGZ59">
        <f t="shared" ca="1" si="701"/>
        <v>-1</v>
      </c>
      <c r="AHA59">
        <f t="shared" ca="1" si="701"/>
        <v>-1</v>
      </c>
      <c r="AHB59">
        <f t="shared" ca="1" si="701"/>
        <v>-1</v>
      </c>
      <c r="AHC59">
        <f t="shared" ca="1" si="701"/>
        <v>-1</v>
      </c>
      <c r="AHD59">
        <f t="shared" ca="1" si="701"/>
        <v>-1</v>
      </c>
      <c r="AHE59">
        <f t="shared" ca="1" si="701"/>
        <v>-1</v>
      </c>
      <c r="AHF59">
        <f t="shared" ca="1" si="701"/>
        <v>-1</v>
      </c>
      <c r="AHG59">
        <f t="shared" ca="1" si="701"/>
        <v>-1</v>
      </c>
      <c r="AHH59">
        <f t="shared" ca="1" si="701"/>
        <v>-1</v>
      </c>
      <c r="AHI59">
        <f t="shared" ca="1" si="701"/>
        <v>-1</v>
      </c>
      <c r="AHJ59">
        <f t="shared" ca="1" si="701"/>
        <v>-1</v>
      </c>
      <c r="AHK59">
        <f t="shared" ca="1" si="701"/>
        <v>-1</v>
      </c>
      <c r="AHL59">
        <f t="shared" ca="1" si="701"/>
        <v>-1</v>
      </c>
      <c r="AHM59">
        <f t="shared" ca="1" si="701"/>
        <v>-1</v>
      </c>
      <c r="AHN59">
        <f t="shared" ca="1" si="701"/>
        <v>-1</v>
      </c>
      <c r="AHO59">
        <f t="shared" ref="AHO59:AJZ59" ca="1" si="702">IF((ROUND(AHO$7,1)-0.1)=ROUND(WRCYCLETIME_ns,1),0,IF(ROUND(AHO$7,1)=ROUND(WRCYCLETIME_ns,1),MAX($B54:$B61)+1,-1))</f>
        <v>-1</v>
      </c>
      <c r="AHP59">
        <f t="shared" ca="1" si="702"/>
        <v>-1</v>
      </c>
      <c r="AHQ59">
        <f t="shared" ca="1" si="702"/>
        <v>-1</v>
      </c>
      <c r="AHR59">
        <f t="shared" ca="1" si="702"/>
        <v>-1</v>
      </c>
      <c r="AHS59">
        <f t="shared" ca="1" si="702"/>
        <v>-1</v>
      </c>
      <c r="AHT59">
        <f t="shared" ca="1" si="702"/>
        <v>-1</v>
      </c>
      <c r="AHU59">
        <f t="shared" ca="1" si="702"/>
        <v>-1</v>
      </c>
      <c r="AHV59">
        <f t="shared" ca="1" si="702"/>
        <v>-1</v>
      </c>
      <c r="AHW59">
        <f t="shared" ca="1" si="702"/>
        <v>-1</v>
      </c>
      <c r="AHX59">
        <f t="shared" ca="1" si="702"/>
        <v>-1</v>
      </c>
      <c r="AHY59">
        <f t="shared" ca="1" si="702"/>
        <v>-1</v>
      </c>
      <c r="AHZ59">
        <f t="shared" ca="1" si="702"/>
        <v>-1</v>
      </c>
      <c r="AIA59">
        <f t="shared" ca="1" si="702"/>
        <v>-1</v>
      </c>
      <c r="AIB59">
        <f t="shared" ca="1" si="702"/>
        <v>-1</v>
      </c>
      <c r="AIC59">
        <f t="shared" ca="1" si="702"/>
        <v>-1</v>
      </c>
      <c r="AID59">
        <f t="shared" ca="1" si="702"/>
        <v>-1</v>
      </c>
      <c r="AIE59">
        <f t="shared" ca="1" si="702"/>
        <v>-1</v>
      </c>
      <c r="AIF59">
        <f t="shared" ca="1" si="702"/>
        <v>-1</v>
      </c>
      <c r="AIG59">
        <f t="shared" ca="1" si="702"/>
        <v>-1</v>
      </c>
      <c r="AIH59">
        <f t="shared" ca="1" si="702"/>
        <v>-1</v>
      </c>
      <c r="AII59">
        <f t="shared" ca="1" si="702"/>
        <v>-1</v>
      </c>
      <c r="AIJ59">
        <f t="shared" ca="1" si="702"/>
        <v>-1</v>
      </c>
      <c r="AIK59">
        <f t="shared" ca="1" si="702"/>
        <v>-1</v>
      </c>
      <c r="AIL59">
        <f t="shared" ca="1" si="702"/>
        <v>-1</v>
      </c>
      <c r="AIM59">
        <f t="shared" ca="1" si="702"/>
        <v>-1</v>
      </c>
      <c r="AIN59">
        <f t="shared" ca="1" si="702"/>
        <v>-1</v>
      </c>
      <c r="AIO59">
        <f t="shared" ca="1" si="702"/>
        <v>-1</v>
      </c>
      <c r="AIP59">
        <f t="shared" ca="1" si="702"/>
        <v>-1</v>
      </c>
      <c r="AIQ59">
        <f t="shared" ca="1" si="702"/>
        <v>-1</v>
      </c>
      <c r="AIR59">
        <f t="shared" ca="1" si="702"/>
        <v>-1</v>
      </c>
      <c r="AIS59">
        <f t="shared" ca="1" si="702"/>
        <v>-1</v>
      </c>
      <c r="AIT59">
        <f t="shared" ca="1" si="702"/>
        <v>-1</v>
      </c>
      <c r="AIU59">
        <f t="shared" ca="1" si="702"/>
        <v>-1</v>
      </c>
      <c r="AIV59">
        <f t="shared" ca="1" si="702"/>
        <v>-1</v>
      </c>
      <c r="AIW59">
        <f t="shared" ca="1" si="702"/>
        <v>-1</v>
      </c>
      <c r="AIX59">
        <f t="shared" ca="1" si="702"/>
        <v>-1</v>
      </c>
      <c r="AIY59">
        <f t="shared" ca="1" si="702"/>
        <v>-1</v>
      </c>
      <c r="AIZ59">
        <f t="shared" ca="1" si="702"/>
        <v>-1</v>
      </c>
      <c r="AJA59">
        <f t="shared" ca="1" si="702"/>
        <v>-1</v>
      </c>
      <c r="AJB59">
        <f t="shared" ca="1" si="702"/>
        <v>-1</v>
      </c>
      <c r="AJC59">
        <f t="shared" ca="1" si="702"/>
        <v>-1</v>
      </c>
      <c r="AJD59">
        <f t="shared" ca="1" si="702"/>
        <v>-1</v>
      </c>
      <c r="AJE59">
        <f t="shared" ca="1" si="702"/>
        <v>-1</v>
      </c>
      <c r="AJF59">
        <f t="shared" ca="1" si="702"/>
        <v>-1</v>
      </c>
      <c r="AJG59">
        <f t="shared" ca="1" si="702"/>
        <v>-1</v>
      </c>
      <c r="AJH59">
        <f t="shared" ca="1" si="702"/>
        <v>-1</v>
      </c>
      <c r="AJI59">
        <f t="shared" ca="1" si="702"/>
        <v>-1</v>
      </c>
      <c r="AJJ59">
        <f t="shared" ca="1" si="702"/>
        <v>-1</v>
      </c>
      <c r="AJK59">
        <f t="shared" ca="1" si="702"/>
        <v>-1</v>
      </c>
      <c r="AJL59">
        <f t="shared" ca="1" si="702"/>
        <v>-1</v>
      </c>
      <c r="AJM59">
        <f t="shared" ca="1" si="702"/>
        <v>-1</v>
      </c>
      <c r="AJN59">
        <f t="shared" ca="1" si="702"/>
        <v>-1</v>
      </c>
      <c r="AJO59">
        <f t="shared" ca="1" si="702"/>
        <v>-1</v>
      </c>
      <c r="AJP59">
        <f t="shared" ca="1" si="702"/>
        <v>-1</v>
      </c>
      <c r="AJQ59">
        <f t="shared" ca="1" si="702"/>
        <v>-1</v>
      </c>
      <c r="AJR59">
        <f t="shared" ca="1" si="702"/>
        <v>-1</v>
      </c>
      <c r="AJS59">
        <f t="shared" ca="1" si="702"/>
        <v>-1</v>
      </c>
      <c r="AJT59">
        <f t="shared" ca="1" si="702"/>
        <v>-1</v>
      </c>
      <c r="AJU59">
        <f t="shared" ca="1" si="702"/>
        <v>-1</v>
      </c>
      <c r="AJV59">
        <f t="shared" ca="1" si="702"/>
        <v>-1</v>
      </c>
      <c r="AJW59">
        <f t="shared" ca="1" si="702"/>
        <v>-1</v>
      </c>
      <c r="AJX59">
        <f t="shared" ca="1" si="702"/>
        <v>-1</v>
      </c>
      <c r="AJY59">
        <f t="shared" ca="1" si="702"/>
        <v>-1</v>
      </c>
      <c r="AJZ59">
        <f t="shared" ca="1" si="702"/>
        <v>-1</v>
      </c>
      <c r="AKA59">
        <f t="shared" ref="AKA59:AML59" ca="1" si="703">IF((ROUND(AKA$7,1)-0.1)=ROUND(WRCYCLETIME_ns,1),0,IF(ROUND(AKA$7,1)=ROUND(WRCYCLETIME_ns,1),MAX($B54:$B61)+1,-1))</f>
        <v>-1</v>
      </c>
      <c r="AKB59">
        <f t="shared" ca="1" si="703"/>
        <v>-1</v>
      </c>
      <c r="AKC59">
        <f t="shared" ca="1" si="703"/>
        <v>-1</v>
      </c>
      <c r="AKD59">
        <f t="shared" ca="1" si="703"/>
        <v>-1</v>
      </c>
      <c r="AKE59">
        <f t="shared" ca="1" si="703"/>
        <v>-1</v>
      </c>
      <c r="AKF59">
        <f t="shared" ca="1" si="703"/>
        <v>-1</v>
      </c>
      <c r="AKG59">
        <f t="shared" ca="1" si="703"/>
        <v>-1</v>
      </c>
      <c r="AKH59">
        <f t="shared" ca="1" si="703"/>
        <v>-1</v>
      </c>
      <c r="AKI59">
        <f t="shared" ca="1" si="703"/>
        <v>-1</v>
      </c>
      <c r="AKJ59">
        <f t="shared" ca="1" si="703"/>
        <v>-1</v>
      </c>
      <c r="AKK59">
        <f t="shared" ca="1" si="703"/>
        <v>-1</v>
      </c>
      <c r="AKL59">
        <f t="shared" ca="1" si="703"/>
        <v>-1</v>
      </c>
      <c r="AKM59">
        <f t="shared" ca="1" si="703"/>
        <v>-1</v>
      </c>
      <c r="AKN59">
        <f t="shared" ca="1" si="703"/>
        <v>-1</v>
      </c>
      <c r="AKO59">
        <f t="shared" ca="1" si="703"/>
        <v>-1</v>
      </c>
      <c r="AKP59">
        <f t="shared" ca="1" si="703"/>
        <v>-1</v>
      </c>
      <c r="AKQ59">
        <f t="shared" ca="1" si="703"/>
        <v>-1</v>
      </c>
      <c r="AKR59">
        <f t="shared" ca="1" si="703"/>
        <v>-1</v>
      </c>
      <c r="AKS59">
        <f t="shared" ca="1" si="703"/>
        <v>-1</v>
      </c>
      <c r="AKT59">
        <f t="shared" ca="1" si="703"/>
        <v>-1</v>
      </c>
      <c r="AKU59">
        <f t="shared" ca="1" si="703"/>
        <v>-1</v>
      </c>
      <c r="AKV59">
        <f t="shared" ca="1" si="703"/>
        <v>-1</v>
      </c>
      <c r="AKW59">
        <f t="shared" ca="1" si="703"/>
        <v>-1</v>
      </c>
      <c r="AKX59">
        <f t="shared" ca="1" si="703"/>
        <v>-1</v>
      </c>
      <c r="AKY59">
        <f t="shared" ca="1" si="703"/>
        <v>-1</v>
      </c>
      <c r="AKZ59">
        <f t="shared" ca="1" si="703"/>
        <v>-1</v>
      </c>
      <c r="ALA59">
        <f t="shared" ca="1" si="703"/>
        <v>-1</v>
      </c>
      <c r="ALB59">
        <f t="shared" ca="1" si="703"/>
        <v>-1</v>
      </c>
      <c r="ALC59">
        <f t="shared" ca="1" si="703"/>
        <v>-1</v>
      </c>
      <c r="ALD59">
        <f t="shared" ca="1" si="703"/>
        <v>-1</v>
      </c>
      <c r="ALE59">
        <f t="shared" ca="1" si="703"/>
        <v>-1</v>
      </c>
      <c r="ALF59">
        <f t="shared" ca="1" si="703"/>
        <v>-1</v>
      </c>
      <c r="ALG59">
        <f t="shared" ca="1" si="703"/>
        <v>-1</v>
      </c>
      <c r="ALH59">
        <f t="shared" ca="1" si="703"/>
        <v>-1</v>
      </c>
      <c r="ALI59">
        <f t="shared" ca="1" si="703"/>
        <v>-1</v>
      </c>
      <c r="ALJ59">
        <f t="shared" ca="1" si="703"/>
        <v>-1</v>
      </c>
      <c r="ALK59">
        <f t="shared" ca="1" si="703"/>
        <v>-1</v>
      </c>
      <c r="ALL59">
        <f t="shared" ca="1" si="703"/>
        <v>-1</v>
      </c>
      <c r="ALM59">
        <f t="shared" ca="1" si="703"/>
        <v>-1</v>
      </c>
      <c r="ALN59">
        <f t="shared" ca="1" si="703"/>
        <v>-1</v>
      </c>
      <c r="ALO59">
        <f t="shared" ca="1" si="703"/>
        <v>-1</v>
      </c>
      <c r="ALP59">
        <f t="shared" ca="1" si="703"/>
        <v>-1</v>
      </c>
      <c r="ALQ59">
        <f t="shared" ca="1" si="703"/>
        <v>-1</v>
      </c>
      <c r="ALR59">
        <f t="shared" ca="1" si="703"/>
        <v>-1</v>
      </c>
      <c r="ALS59">
        <f t="shared" ca="1" si="703"/>
        <v>-1</v>
      </c>
      <c r="ALT59">
        <f t="shared" ca="1" si="703"/>
        <v>-1</v>
      </c>
      <c r="ALU59">
        <f t="shared" ca="1" si="703"/>
        <v>-1</v>
      </c>
      <c r="ALV59">
        <f t="shared" ca="1" si="703"/>
        <v>-1</v>
      </c>
      <c r="ALW59">
        <f t="shared" ca="1" si="703"/>
        <v>-1</v>
      </c>
      <c r="ALX59">
        <f t="shared" ca="1" si="703"/>
        <v>-1</v>
      </c>
      <c r="ALY59">
        <f t="shared" ca="1" si="703"/>
        <v>-1</v>
      </c>
      <c r="ALZ59">
        <f t="shared" ca="1" si="703"/>
        <v>-1</v>
      </c>
      <c r="AMA59">
        <f t="shared" ca="1" si="703"/>
        <v>-1</v>
      </c>
      <c r="AMB59">
        <f t="shared" ca="1" si="703"/>
        <v>-1</v>
      </c>
      <c r="AMC59">
        <f t="shared" ca="1" si="703"/>
        <v>-1</v>
      </c>
      <c r="AMD59">
        <f t="shared" ca="1" si="703"/>
        <v>-1</v>
      </c>
      <c r="AME59">
        <f t="shared" ca="1" si="703"/>
        <v>-1</v>
      </c>
      <c r="AMF59">
        <f t="shared" ca="1" si="703"/>
        <v>-1</v>
      </c>
      <c r="AMG59">
        <f t="shared" ca="1" si="703"/>
        <v>-1</v>
      </c>
      <c r="AMH59">
        <f t="shared" ca="1" si="703"/>
        <v>-1</v>
      </c>
      <c r="AMI59">
        <f t="shared" ca="1" si="703"/>
        <v>-1</v>
      </c>
      <c r="AMJ59">
        <f t="shared" ca="1" si="703"/>
        <v>-1</v>
      </c>
      <c r="AMK59">
        <f t="shared" ca="1" si="703"/>
        <v>-1</v>
      </c>
      <c r="AML59">
        <f t="shared" ca="1" si="703"/>
        <v>-1</v>
      </c>
      <c r="AMM59">
        <f t="shared" ref="AMM59:AOX59" ca="1" si="704">IF((ROUND(AMM$7,1)-0.1)=ROUND(WRCYCLETIME_ns,1),0,IF(ROUND(AMM$7,1)=ROUND(WRCYCLETIME_ns,1),MAX($B54:$B61)+1,-1))</f>
        <v>-1</v>
      </c>
      <c r="AMN59">
        <f t="shared" ca="1" si="704"/>
        <v>-1</v>
      </c>
      <c r="AMO59">
        <f t="shared" ca="1" si="704"/>
        <v>-1</v>
      </c>
      <c r="AMP59">
        <f t="shared" ca="1" si="704"/>
        <v>-1</v>
      </c>
      <c r="AMQ59">
        <f t="shared" ca="1" si="704"/>
        <v>-1</v>
      </c>
      <c r="AMR59">
        <f t="shared" ca="1" si="704"/>
        <v>-1</v>
      </c>
      <c r="AMS59">
        <f t="shared" ca="1" si="704"/>
        <v>-1</v>
      </c>
      <c r="AMT59">
        <f t="shared" ca="1" si="704"/>
        <v>-1</v>
      </c>
      <c r="AMU59">
        <f t="shared" ca="1" si="704"/>
        <v>-1</v>
      </c>
      <c r="AMV59">
        <f t="shared" ca="1" si="704"/>
        <v>-1</v>
      </c>
      <c r="AMW59">
        <f t="shared" ca="1" si="704"/>
        <v>-1</v>
      </c>
      <c r="AMX59">
        <f t="shared" ca="1" si="704"/>
        <v>-1</v>
      </c>
      <c r="AMY59">
        <f t="shared" ca="1" si="704"/>
        <v>-1</v>
      </c>
      <c r="AMZ59">
        <f t="shared" ca="1" si="704"/>
        <v>-1</v>
      </c>
      <c r="ANA59">
        <f t="shared" ca="1" si="704"/>
        <v>-1</v>
      </c>
      <c r="ANB59">
        <f t="shared" ca="1" si="704"/>
        <v>-1</v>
      </c>
      <c r="ANC59">
        <f t="shared" ca="1" si="704"/>
        <v>-1</v>
      </c>
      <c r="AND59">
        <f t="shared" ca="1" si="704"/>
        <v>-1</v>
      </c>
      <c r="ANE59">
        <f t="shared" ca="1" si="704"/>
        <v>-1</v>
      </c>
      <c r="ANF59">
        <f t="shared" ca="1" si="704"/>
        <v>-1</v>
      </c>
      <c r="ANG59">
        <f t="shared" ca="1" si="704"/>
        <v>-1</v>
      </c>
      <c r="ANH59">
        <f t="shared" ca="1" si="704"/>
        <v>-1</v>
      </c>
      <c r="ANI59">
        <f t="shared" ca="1" si="704"/>
        <v>-1</v>
      </c>
      <c r="ANJ59">
        <f t="shared" ca="1" si="704"/>
        <v>-1</v>
      </c>
      <c r="ANK59">
        <f t="shared" ca="1" si="704"/>
        <v>-1</v>
      </c>
      <c r="ANL59">
        <f t="shared" ca="1" si="704"/>
        <v>-1</v>
      </c>
      <c r="ANM59">
        <f t="shared" ca="1" si="704"/>
        <v>-1</v>
      </c>
      <c r="ANN59">
        <f t="shared" ca="1" si="704"/>
        <v>-1</v>
      </c>
      <c r="ANO59">
        <f t="shared" ca="1" si="704"/>
        <v>-1</v>
      </c>
      <c r="ANP59">
        <f t="shared" ca="1" si="704"/>
        <v>-1</v>
      </c>
      <c r="ANQ59">
        <f t="shared" ca="1" si="704"/>
        <v>-1</v>
      </c>
      <c r="ANR59">
        <f t="shared" ca="1" si="704"/>
        <v>-1</v>
      </c>
      <c r="ANS59">
        <f t="shared" ca="1" si="704"/>
        <v>-1</v>
      </c>
      <c r="ANT59">
        <f t="shared" ca="1" si="704"/>
        <v>-1</v>
      </c>
      <c r="ANU59">
        <f t="shared" ca="1" si="704"/>
        <v>-1</v>
      </c>
      <c r="ANV59">
        <f t="shared" ca="1" si="704"/>
        <v>-1</v>
      </c>
      <c r="ANW59">
        <f t="shared" ca="1" si="704"/>
        <v>-1</v>
      </c>
      <c r="ANX59">
        <f t="shared" ca="1" si="704"/>
        <v>-1</v>
      </c>
      <c r="ANY59">
        <f t="shared" ca="1" si="704"/>
        <v>-1</v>
      </c>
      <c r="ANZ59">
        <f t="shared" ca="1" si="704"/>
        <v>-1</v>
      </c>
      <c r="AOA59">
        <f t="shared" ca="1" si="704"/>
        <v>-1</v>
      </c>
      <c r="AOB59">
        <f t="shared" ca="1" si="704"/>
        <v>-1</v>
      </c>
      <c r="AOC59">
        <f t="shared" ca="1" si="704"/>
        <v>-1</v>
      </c>
      <c r="AOD59">
        <f t="shared" ca="1" si="704"/>
        <v>-1</v>
      </c>
      <c r="AOE59">
        <f t="shared" ca="1" si="704"/>
        <v>-1</v>
      </c>
      <c r="AOF59">
        <f t="shared" ca="1" si="704"/>
        <v>-1</v>
      </c>
      <c r="AOG59">
        <f t="shared" ca="1" si="704"/>
        <v>-1</v>
      </c>
      <c r="AOH59">
        <f t="shared" ca="1" si="704"/>
        <v>-1</v>
      </c>
      <c r="AOI59">
        <f t="shared" ca="1" si="704"/>
        <v>-1</v>
      </c>
      <c r="AOJ59">
        <f t="shared" ca="1" si="704"/>
        <v>-1</v>
      </c>
      <c r="AOK59">
        <f t="shared" ca="1" si="704"/>
        <v>-1</v>
      </c>
      <c r="AOL59">
        <f t="shared" ca="1" si="704"/>
        <v>-1</v>
      </c>
      <c r="AOM59">
        <f t="shared" ca="1" si="704"/>
        <v>-1</v>
      </c>
      <c r="AON59">
        <f t="shared" ca="1" si="704"/>
        <v>-1</v>
      </c>
      <c r="AOO59">
        <f t="shared" ca="1" si="704"/>
        <v>-1</v>
      </c>
      <c r="AOP59">
        <f t="shared" ca="1" si="704"/>
        <v>-1</v>
      </c>
      <c r="AOQ59">
        <f t="shared" ca="1" si="704"/>
        <v>-1</v>
      </c>
      <c r="AOR59">
        <f t="shared" ca="1" si="704"/>
        <v>-1</v>
      </c>
      <c r="AOS59">
        <f t="shared" ca="1" si="704"/>
        <v>-1</v>
      </c>
      <c r="AOT59">
        <f t="shared" ca="1" si="704"/>
        <v>-1</v>
      </c>
      <c r="AOU59">
        <f t="shared" ca="1" si="704"/>
        <v>-1</v>
      </c>
      <c r="AOV59">
        <f t="shared" ca="1" si="704"/>
        <v>-1</v>
      </c>
      <c r="AOW59">
        <f t="shared" ca="1" si="704"/>
        <v>-1</v>
      </c>
      <c r="AOX59">
        <f t="shared" ca="1" si="704"/>
        <v>-1</v>
      </c>
      <c r="AOY59">
        <f t="shared" ref="AOY59:ARJ59" ca="1" si="705">IF((ROUND(AOY$7,1)-0.1)=ROUND(WRCYCLETIME_ns,1),0,IF(ROUND(AOY$7,1)=ROUND(WRCYCLETIME_ns,1),MAX($B54:$B61)+1,-1))</f>
        <v>-1</v>
      </c>
      <c r="AOZ59">
        <f t="shared" ca="1" si="705"/>
        <v>-1</v>
      </c>
      <c r="APA59">
        <f t="shared" ca="1" si="705"/>
        <v>-1</v>
      </c>
      <c r="APB59">
        <f t="shared" ca="1" si="705"/>
        <v>-1</v>
      </c>
      <c r="APC59">
        <f t="shared" ca="1" si="705"/>
        <v>-1</v>
      </c>
      <c r="APD59">
        <f t="shared" ca="1" si="705"/>
        <v>-1</v>
      </c>
      <c r="APE59">
        <f t="shared" ca="1" si="705"/>
        <v>-1</v>
      </c>
      <c r="APF59">
        <f t="shared" ca="1" si="705"/>
        <v>-1</v>
      </c>
      <c r="APG59">
        <f t="shared" ca="1" si="705"/>
        <v>-1</v>
      </c>
      <c r="APH59">
        <f t="shared" ca="1" si="705"/>
        <v>-1</v>
      </c>
      <c r="API59">
        <f t="shared" ca="1" si="705"/>
        <v>-1</v>
      </c>
      <c r="APJ59">
        <f t="shared" ca="1" si="705"/>
        <v>-1</v>
      </c>
      <c r="APK59">
        <f t="shared" ca="1" si="705"/>
        <v>-1</v>
      </c>
      <c r="APL59">
        <f t="shared" ca="1" si="705"/>
        <v>-1</v>
      </c>
      <c r="APM59">
        <f t="shared" ca="1" si="705"/>
        <v>-1</v>
      </c>
      <c r="APN59">
        <f t="shared" ca="1" si="705"/>
        <v>-1</v>
      </c>
      <c r="APO59">
        <f t="shared" ca="1" si="705"/>
        <v>-1</v>
      </c>
      <c r="APP59">
        <f t="shared" ca="1" si="705"/>
        <v>-1</v>
      </c>
      <c r="APQ59">
        <f t="shared" ca="1" si="705"/>
        <v>-1</v>
      </c>
      <c r="APR59">
        <f t="shared" ca="1" si="705"/>
        <v>-1</v>
      </c>
      <c r="APS59">
        <f t="shared" ca="1" si="705"/>
        <v>-1</v>
      </c>
      <c r="APT59">
        <f t="shared" ca="1" si="705"/>
        <v>-1</v>
      </c>
      <c r="APU59">
        <f t="shared" ca="1" si="705"/>
        <v>-1</v>
      </c>
      <c r="APV59">
        <f t="shared" ca="1" si="705"/>
        <v>-1</v>
      </c>
      <c r="APW59">
        <f t="shared" ca="1" si="705"/>
        <v>-1</v>
      </c>
      <c r="APX59">
        <f t="shared" ca="1" si="705"/>
        <v>-1</v>
      </c>
      <c r="APY59">
        <f t="shared" ca="1" si="705"/>
        <v>-1</v>
      </c>
      <c r="APZ59">
        <f t="shared" ca="1" si="705"/>
        <v>-1</v>
      </c>
      <c r="AQA59">
        <f t="shared" ca="1" si="705"/>
        <v>-1</v>
      </c>
      <c r="AQB59">
        <f t="shared" ca="1" si="705"/>
        <v>-1</v>
      </c>
      <c r="AQC59">
        <f t="shared" ca="1" si="705"/>
        <v>-1</v>
      </c>
      <c r="AQD59">
        <f t="shared" ca="1" si="705"/>
        <v>-1</v>
      </c>
      <c r="AQE59">
        <f t="shared" ca="1" si="705"/>
        <v>-1</v>
      </c>
      <c r="AQF59">
        <f t="shared" ca="1" si="705"/>
        <v>-1</v>
      </c>
      <c r="AQG59">
        <f t="shared" ca="1" si="705"/>
        <v>-1</v>
      </c>
      <c r="AQH59">
        <f t="shared" ca="1" si="705"/>
        <v>-1</v>
      </c>
      <c r="AQI59">
        <f t="shared" ca="1" si="705"/>
        <v>-1</v>
      </c>
      <c r="AQJ59">
        <f t="shared" ca="1" si="705"/>
        <v>-1</v>
      </c>
      <c r="AQK59">
        <f t="shared" ca="1" si="705"/>
        <v>-1</v>
      </c>
      <c r="AQL59">
        <f t="shared" ca="1" si="705"/>
        <v>-1</v>
      </c>
      <c r="AQM59">
        <f t="shared" ca="1" si="705"/>
        <v>-1</v>
      </c>
      <c r="AQN59">
        <f t="shared" ca="1" si="705"/>
        <v>-1</v>
      </c>
      <c r="AQO59">
        <f t="shared" ca="1" si="705"/>
        <v>-1</v>
      </c>
      <c r="AQP59">
        <f t="shared" ca="1" si="705"/>
        <v>-1</v>
      </c>
      <c r="AQQ59">
        <f t="shared" ca="1" si="705"/>
        <v>-1</v>
      </c>
      <c r="AQR59">
        <f t="shared" ca="1" si="705"/>
        <v>-1</v>
      </c>
      <c r="AQS59">
        <f t="shared" ca="1" si="705"/>
        <v>-1</v>
      </c>
      <c r="AQT59">
        <f t="shared" ca="1" si="705"/>
        <v>-1</v>
      </c>
      <c r="AQU59">
        <f t="shared" ca="1" si="705"/>
        <v>-1</v>
      </c>
      <c r="AQV59">
        <f t="shared" ca="1" si="705"/>
        <v>-1</v>
      </c>
      <c r="AQW59">
        <f t="shared" ca="1" si="705"/>
        <v>-1</v>
      </c>
      <c r="AQX59">
        <f t="shared" ca="1" si="705"/>
        <v>-1</v>
      </c>
      <c r="AQY59">
        <f t="shared" ca="1" si="705"/>
        <v>-1</v>
      </c>
      <c r="AQZ59">
        <f t="shared" ca="1" si="705"/>
        <v>-1</v>
      </c>
      <c r="ARA59">
        <f t="shared" ca="1" si="705"/>
        <v>-1</v>
      </c>
      <c r="ARB59">
        <f t="shared" ca="1" si="705"/>
        <v>-1</v>
      </c>
      <c r="ARC59">
        <f t="shared" ca="1" si="705"/>
        <v>-1</v>
      </c>
      <c r="ARD59">
        <f t="shared" ca="1" si="705"/>
        <v>-1</v>
      </c>
      <c r="ARE59">
        <f t="shared" ca="1" si="705"/>
        <v>-1</v>
      </c>
      <c r="ARF59">
        <f t="shared" ca="1" si="705"/>
        <v>-1</v>
      </c>
      <c r="ARG59">
        <f t="shared" ca="1" si="705"/>
        <v>-1</v>
      </c>
      <c r="ARH59">
        <f t="shared" ca="1" si="705"/>
        <v>-1</v>
      </c>
      <c r="ARI59">
        <f t="shared" ca="1" si="705"/>
        <v>-1</v>
      </c>
      <c r="ARJ59">
        <f t="shared" ca="1" si="705"/>
        <v>-1</v>
      </c>
      <c r="ARK59">
        <f t="shared" ref="ARK59:ATV59" ca="1" si="706">IF((ROUND(ARK$7,1)-0.1)=ROUND(WRCYCLETIME_ns,1),0,IF(ROUND(ARK$7,1)=ROUND(WRCYCLETIME_ns,1),MAX($B54:$B61)+1,-1))</f>
        <v>-1</v>
      </c>
      <c r="ARL59">
        <f t="shared" ca="1" si="706"/>
        <v>-1</v>
      </c>
      <c r="ARM59">
        <f t="shared" ca="1" si="706"/>
        <v>-1</v>
      </c>
      <c r="ARN59">
        <f t="shared" ca="1" si="706"/>
        <v>-1</v>
      </c>
      <c r="ARO59">
        <f t="shared" ca="1" si="706"/>
        <v>-1</v>
      </c>
      <c r="ARP59">
        <f t="shared" ca="1" si="706"/>
        <v>-1</v>
      </c>
      <c r="ARQ59">
        <f t="shared" ca="1" si="706"/>
        <v>-1</v>
      </c>
      <c r="ARR59">
        <f t="shared" ca="1" si="706"/>
        <v>-1</v>
      </c>
      <c r="ARS59">
        <f t="shared" ca="1" si="706"/>
        <v>-1</v>
      </c>
      <c r="ART59">
        <f t="shared" ca="1" si="706"/>
        <v>-1</v>
      </c>
      <c r="ARU59">
        <f t="shared" ca="1" si="706"/>
        <v>-1</v>
      </c>
      <c r="ARV59">
        <f t="shared" ca="1" si="706"/>
        <v>-1</v>
      </c>
      <c r="ARW59">
        <f t="shared" ca="1" si="706"/>
        <v>-1</v>
      </c>
      <c r="ARX59">
        <f t="shared" ca="1" si="706"/>
        <v>-1</v>
      </c>
      <c r="ARY59">
        <f t="shared" ca="1" si="706"/>
        <v>-1</v>
      </c>
      <c r="ARZ59">
        <f t="shared" ca="1" si="706"/>
        <v>-1</v>
      </c>
      <c r="ASA59">
        <f t="shared" ca="1" si="706"/>
        <v>-1</v>
      </c>
      <c r="ASB59">
        <f t="shared" ca="1" si="706"/>
        <v>-1</v>
      </c>
      <c r="ASC59">
        <f t="shared" ca="1" si="706"/>
        <v>-1</v>
      </c>
      <c r="ASD59">
        <f t="shared" ca="1" si="706"/>
        <v>-1</v>
      </c>
      <c r="ASE59">
        <f t="shared" ca="1" si="706"/>
        <v>-1</v>
      </c>
      <c r="ASF59">
        <f t="shared" ca="1" si="706"/>
        <v>-1</v>
      </c>
      <c r="ASG59">
        <f t="shared" ca="1" si="706"/>
        <v>-1</v>
      </c>
      <c r="ASH59">
        <f t="shared" ca="1" si="706"/>
        <v>-1</v>
      </c>
      <c r="ASI59">
        <f t="shared" ca="1" si="706"/>
        <v>-1</v>
      </c>
      <c r="ASJ59">
        <f t="shared" ca="1" si="706"/>
        <v>-1</v>
      </c>
      <c r="ASK59">
        <f t="shared" ca="1" si="706"/>
        <v>-1</v>
      </c>
      <c r="ASL59">
        <f t="shared" ca="1" si="706"/>
        <v>-1</v>
      </c>
      <c r="ASM59">
        <f t="shared" ca="1" si="706"/>
        <v>-1</v>
      </c>
      <c r="ASN59">
        <f t="shared" ca="1" si="706"/>
        <v>-1</v>
      </c>
      <c r="ASO59">
        <f t="shared" ca="1" si="706"/>
        <v>-1</v>
      </c>
      <c r="ASP59">
        <f t="shared" ca="1" si="706"/>
        <v>-1</v>
      </c>
      <c r="ASQ59">
        <f t="shared" ca="1" si="706"/>
        <v>-1</v>
      </c>
      <c r="ASR59">
        <f t="shared" ca="1" si="706"/>
        <v>-1</v>
      </c>
      <c r="ASS59">
        <f t="shared" ca="1" si="706"/>
        <v>-1</v>
      </c>
      <c r="AST59">
        <f t="shared" ca="1" si="706"/>
        <v>-1</v>
      </c>
      <c r="ASU59">
        <f t="shared" ca="1" si="706"/>
        <v>-1</v>
      </c>
      <c r="ASV59">
        <f t="shared" ca="1" si="706"/>
        <v>-1</v>
      </c>
      <c r="ASW59">
        <f t="shared" ca="1" si="706"/>
        <v>-1</v>
      </c>
      <c r="ASX59">
        <f t="shared" ca="1" si="706"/>
        <v>-1</v>
      </c>
      <c r="ASY59">
        <f t="shared" ca="1" si="706"/>
        <v>-1</v>
      </c>
      <c r="ASZ59">
        <f t="shared" ca="1" si="706"/>
        <v>-1</v>
      </c>
      <c r="ATA59">
        <f t="shared" ca="1" si="706"/>
        <v>-1</v>
      </c>
      <c r="ATB59">
        <f t="shared" ca="1" si="706"/>
        <v>-1</v>
      </c>
      <c r="ATC59">
        <f t="shared" ca="1" si="706"/>
        <v>-1</v>
      </c>
      <c r="ATD59">
        <f t="shared" ca="1" si="706"/>
        <v>-1</v>
      </c>
      <c r="ATE59">
        <f t="shared" ca="1" si="706"/>
        <v>-1</v>
      </c>
      <c r="ATF59">
        <f t="shared" ca="1" si="706"/>
        <v>-1</v>
      </c>
      <c r="ATG59">
        <f t="shared" ca="1" si="706"/>
        <v>-1</v>
      </c>
      <c r="ATH59">
        <f t="shared" ca="1" si="706"/>
        <v>-1</v>
      </c>
      <c r="ATI59">
        <f t="shared" ca="1" si="706"/>
        <v>-1</v>
      </c>
      <c r="ATJ59">
        <f t="shared" ca="1" si="706"/>
        <v>-1</v>
      </c>
      <c r="ATK59">
        <f t="shared" ca="1" si="706"/>
        <v>-1</v>
      </c>
      <c r="ATL59">
        <f t="shared" ca="1" si="706"/>
        <v>-1</v>
      </c>
      <c r="ATM59">
        <f t="shared" ca="1" si="706"/>
        <v>-1</v>
      </c>
      <c r="ATN59">
        <f t="shared" ca="1" si="706"/>
        <v>-1</v>
      </c>
      <c r="ATO59">
        <f t="shared" ca="1" si="706"/>
        <v>-1</v>
      </c>
      <c r="ATP59">
        <f t="shared" ca="1" si="706"/>
        <v>-1</v>
      </c>
      <c r="ATQ59">
        <f t="shared" ca="1" si="706"/>
        <v>-1</v>
      </c>
      <c r="ATR59">
        <f t="shared" ca="1" si="706"/>
        <v>-1</v>
      </c>
      <c r="ATS59">
        <f t="shared" ca="1" si="706"/>
        <v>-1</v>
      </c>
      <c r="ATT59">
        <f t="shared" ca="1" si="706"/>
        <v>-1</v>
      </c>
      <c r="ATU59">
        <f t="shared" ca="1" si="706"/>
        <v>-1</v>
      </c>
      <c r="ATV59">
        <f t="shared" ca="1" si="706"/>
        <v>-1</v>
      </c>
      <c r="ATW59">
        <f t="shared" ref="ATW59:AWH59" ca="1" si="707">IF((ROUND(ATW$7,1)-0.1)=ROUND(WRCYCLETIME_ns,1),0,IF(ROUND(ATW$7,1)=ROUND(WRCYCLETIME_ns,1),MAX($B54:$B61)+1,-1))</f>
        <v>-1</v>
      </c>
      <c r="ATX59">
        <f t="shared" ca="1" si="707"/>
        <v>-1</v>
      </c>
      <c r="ATY59">
        <f t="shared" ca="1" si="707"/>
        <v>-1</v>
      </c>
      <c r="ATZ59">
        <f t="shared" ca="1" si="707"/>
        <v>-1</v>
      </c>
      <c r="AUA59">
        <f t="shared" ca="1" si="707"/>
        <v>-1</v>
      </c>
      <c r="AUB59">
        <f t="shared" ca="1" si="707"/>
        <v>-1</v>
      </c>
      <c r="AUC59">
        <f t="shared" ca="1" si="707"/>
        <v>-1</v>
      </c>
      <c r="AUD59">
        <f t="shared" ca="1" si="707"/>
        <v>-1</v>
      </c>
      <c r="AUE59">
        <f t="shared" ca="1" si="707"/>
        <v>-1</v>
      </c>
      <c r="AUF59">
        <f t="shared" ca="1" si="707"/>
        <v>-1</v>
      </c>
      <c r="AUG59">
        <f t="shared" ca="1" si="707"/>
        <v>-1</v>
      </c>
      <c r="AUH59">
        <f t="shared" ca="1" si="707"/>
        <v>-1</v>
      </c>
      <c r="AUI59">
        <f t="shared" ca="1" si="707"/>
        <v>-1</v>
      </c>
      <c r="AUJ59">
        <f t="shared" ca="1" si="707"/>
        <v>-1</v>
      </c>
      <c r="AUK59">
        <f t="shared" ca="1" si="707"/>
        <v>-1</v>
      </c>
      <c r="AUL59">
        <f t="shared" ca="1" si="707"/>
        <v>-1</v>
      </c>
      <c r="AUM59">
        <f t="shared" ca="1" si="707"/>
        <v>-1</v>
      </c>
      <c r="AUN59">
        <f t="shared" ca="1" si="707"/>
        <v>-1</v>
      </c>
      <c r="AUO59">
        <f t="shared" ca="1" si="707"/>
        <v>-1</v>
      </c>
      <c r="AUP59">
        <f t="shared" ca="1" si="707"/>
        <v>-1</v>
      </c>
      <c r="AUQ59">
        <f t="shared" ca="1" si="707"/>
        <v>-1</v>
      </c>
      <c r="AUR59">
        <f t="shared" ca="1" si="707"/>
        <v>-1</v>
      </c>
      <c r="AUS59">
        <f t="shared" ca="1" si="707"/>
        <v>-1</v>
      </c>
      <c r="AUT59">
        <f t="shared" ca="1" si="707"/>
        <v>-1</v>
      </c>
      <c r="AUU59">
        <f t="shared" ca="1" si="707"/>
        <v>-1</v>
      </c>
      <c r="AUV59">
        <f t="shared" ca="1" si="707"/>
        <v>-1</v>
      </c>
      <c r="AUW59">
        <f t="shared" ca="1" si="707"/>
        <v>-1</v>
      </c>
      <c r="AUX59">
        <f t="shared" ca="1" si="707"/>
        <v>-1</v>
      </c>
      <c r="AUY59">
        <f t="shared" ca="1" si="707"/>
        <v>-1</v>
      </c>
      <c r="AUZ59">
        <f t="shared" ca="1" si="707"/>
        <v>-1</v>
      </c>
      <c r="AVA59">
        <f t="shared" ca="1" si="707"/>
        <v>-1</v>
      </c>
      <c r="AVB59">
        <f t="shared" ca="1" si="707"/>
        <v>-1</v>
      </c>
      <c r="AVC59">
        <f t="shared" ca="1" si="707"/>
        <v>-1</v>
      </c>
      <c r="AVD59">
        <f t="shared" ca="1" si="707"/>
        <v>-1</v>
      </c>
      <c r="AVE59">
        <f t="shared" ca="1" si="707"/>
        <v>-1</v>
      </c>
      <c r="AVF59">
        <f t="shared" ca="1" si="707"/>
        <v>-1</v>
      </c>
      <c r="AVG59">
        <f t="shared" ca="1" si="707"/>
        <v>-1</v>
      </c>
      <c r="AVH59">
        <f t="shared" ca="1" si="707"/>
        <v>-1</v>
      </c>
      <c r="AVI59">
        <f t="shared" ca="1" si="707"/>
        <v>-1</v>
      </c>
      <c r="AVJ59">
        <f t="shared" ca="1" si="707"/>
        <v>-1</v>
      </c>
      <c r="AVK59">
        <f t="shared" ca="1" si="707"/>
        <v>-1</v>
      </c>
      <c r="AVL59">
        <f t="shared" ca="1" si="707"/>
        <v>-1</v>
      </c>
      <c r="AVM59">
        <f t="shared" ca="1" si="707"/>
        <v>-1</v>
      </c>
      <c r="AVN59">
        <f t="shared" ca="1" si="707"/>
        <v>-1</v>
      </c>
      <c r="AVO59">
        <f t="shared" ca="1" si="707"/>
        <v>-1</v>
      </c>
      <c r="AVP59">
        <f t="shared" ca="1" si="707"/>
        <v>-1</v>
      </c>
      <c r="AVQ59">
        <f t="shared" ca="1" si="707"/>
        <v>-1</v>
      </c>
      <c r="AVR59">
        <f t="shared" ca="1" si="707"/>
        <v>-1</v>
      </c>
      <c r="AVS59">
        <f t="shared" ca="1" si="707"/>
        <v>-1</v>
      </c>
      <c r="AVT59">
        <f t="shared" ca="1" si="707"/>
        <v>-1</v>
      </c>
      <c r="AVU59">
        <f t="shared" ca="1" si="707"/>
        <v>-1</v>
      </c>
      <c r="AVV59">
        <f t="shared" ca="1" si="707"/>
        <v>-1</v>
      </c>
      <c r="AVW59">
        <f t="shared" ca="1" si="707"/>
        <v>-1</v>
      </c>
      <c r="AVX59">
        <f t="shared" ca="1" si="707"/>
        <v>-1</v>
      </c>
      <c r="AVY59">
        <f t="shared" ca="1" si="707"/>
        <v>-1</v>
      </c>
      <c r="AVZ59">
        <f t="shared" ca="1" si="707"/>
        <v>-1</v>
      </c>
      <c r="AWA59">
        <f t="shared" ca="1" si="707"/>
        <v>-1</v>
      </c>
      <c r="AWB59">
        <f t="shared" ca="1" si="707"/>
        <v>-1</v>
      </c>
      <c r="AWC59">
        <f t="shared" ca="1" si="707"/>
        <v>-1</v>
      </c>
      <c r="AWD59">
        <f t="shared" ca="1" si="707"/>
        <v>-1</v>
      </c>
      <c r="AWE59">
        <f t="shared" ca="1" si="707"/>
        <v>-1</v>
      </c>
      <c r="AWF59">
        <f t="shared" ca="1" si="707"/>
        <v>-1</v>
      </c>
      <c r="AWG59">
        <f t="shared" ca="1" si="707"/>
        <v>-1</v>
      </c>
      <c r="AWH59">
        <f t="shared" ca="1" si="707"/>
        <v>-1</v>
      </c>
      <c r="AWI59">
        <f t="shared" ref="AWI59:AYT59" ca="1" si="708">IF((ROUND(AWI$7,1)-0.1)=ROUND(WRCYCLETIME_ns,1),0,IF(ROUND(AWI$7,1)=ROUND(WRCYCLETIME_ns,1),MAX($B54:$B61)+1,-1))</f>
        <v>-1</v>
      </c>
      <c r="AWJ59">
        <f t="shared" ca="1" si="708"/>
        <v>-1</v>
      </c>
      <c r="AWK59">
        <f t="shared" ca="1" si="708"/>
        <v>-1</v>
      </c>
      <c r="AWL59">
        <f t="shared" ca="1" si="708"/>
        <v>-1</v>
      </c>
      <c r="AWM59">
        <f t="shared" ca="1" si="708"/>
        <v>-1</v>
      </c>
      <c r="AWN59">
        <f t="shared" ca="1" si="708"/>
        <v>-1</v>
      </c>
      <c r="AWO59">
        <f t="shared" ca="1" si="708"/>
        <v>-1</v>
      </c>
      <c r="AWP59">
        <f t="shared" ca="1" si="708"/>
        <v>-1</v>
      </c>
      <c r="AWQ59">
        <f t="shared" ca="1" si="708"/>
        <v>-1</v>
      </c>
      <c r="AWR59">
        <f t="shared" ca="1" si="708"/>
        <v>-1</v>
      </c>
      <c r="AWS59">
        <f t="shared" ca="1" si="708"/>
        <v>-1</v>
      </c>
      <c r="AWT59">
        <f t="shared" ca="1" si="708"/>
        <v>-1</v>
      </c>
      <c r="AWU59">
        <f t="shared" ca="1" si="708"/>
        <v>-1</v>
      </c>
      <c r="AWV59">
        <f t="shared" ca="1" si="708"/>
        <v>-1</v>
      </c>
      <c r="AWW59">
        <f t="shared" ca="1" si="708"/>
        <v>-1</v>
      </c>
      <c r="AWX59">
        <f t="shared" ca="1" si="708"/>
        <v>-1</v>
      </c>
      <c r="AWY59">
        <f t="shared" ca="1" si="708"/>
        <v>-1</v>
      </c>
      <c r="AWZ59">
        <f t="shared" ca="1" si="708"/>
        <v>-1</v>
      </c>
      <c r="AXA59">
        <f t="shared" ca="1" si="708"/>
        <v>-1</v>
      </c>
      <c r="AXB59">
        <f t="shared" ca="1" si="708"/>
        <v>-1</v>
      </c>
      <c r="AXC59">
        <f t="shared" ca="1" si="708"/>
        <v>-1</v>
      </c>
      <c r="AXD59">
        <f t="shared" ca="1" si="708"/>
        <v>-1</v>
      </c>
      <c r="AXE59">
        <f t="shared" ca="1" si="708"/>
        <v>-1</v>
      </c>
      <c r="AXF59">
        <f t="shared" ca="1" si="708"/>
        <v>-1</v>
      </c>
      <c r="AXG59">
        <f t="shared" ca="1" si="708"/>
        <v>-1</v>
      </c>
      <c r="AXH59">
        <f t="shared" ca="1" si="708"/>
        <v>-1</v>
      </c>
      <c r="AXI59">
        <f t="shared" ca="1" si="708"/>
        <v>-1</v>
      </c>
      <c r="AXJ59">
        <f t="shared" ca="1" si="708"/>
        <v>-1</v>
      </c>
      <c r="AXK59">
        <f t="shared" ca="1" si="708"/>
        <v>-1</v>
      </c>
      <c r="AXL59">
        <f t="shared" ca="1" si="708"/>
        <v>-1</v>
      </c>
      <c r="AXM59">
        <f t="shared" ca="1" si="708"/>
        <v>-1</v>
      </c>
      <c r="AXN59">
        <f t="shared" ca="1" si="708"/>
        <v>-1</v>
      </c>
      <c r="AXO59">
        <f t="shared" ca="1" si="708"/>
        <v>-1</v>
      </c>
      <c r="AXP59">
        <f t="shared" ca="1" si="708"/>
        <v>-1</v>
      </c>
      <c r="AXQ59">
        <f t="shared" ca="1" si="708"/>
        <v>-1</v>
      </c>
      <c r="AXR59">
        <f t="shared" ca="1" si="708"/>
        <v>-1</v>
      </c>
      <c r="AXS59">
        <f t="shared" ca="1" si="708"/>
        <v>-1</v>
      </c>
      <c r="AXT59">
        <f t="shared" ca="1" si="708"/>
        <v>-1</v>
      </c>
      <c r="AXU59">
        <f t="shared" ca="1" si="708"/>
        <v>-1</v>
      </c>
      <c r="AXV59">
        <f t="shared" ca="1" si="708"/>
        <v>-1</v>
      </c>
      <c r="AXW59">
        <f t="shared" ca="1" si="708"/>
        <v>-1</v>
      </c>
      <c r="AXX59">
        <f t="shared" ca="1" si="708"/>
        <v>-1</v>
      </c>
      <c r="AXY59">
        <f t="shared" ca="1" si="708"/>
        <v>-1</v>
      </c>
      <c r="AXZ59">
        <f t="shared" ca="1" si="708"/>
        <v>-1</v>
      </c>
      <c r="AYA59">
        <f t="shared" ca="1" si="708"/>
        <v>-1</v>
      </c>
      <c r="AYB59">
        <f t="shared" ca="1" si="708"/>
        <v>-1</v>
      </c>
      <c r="AYC59">
        <f t="shared" ca="1" si="708"/>
        <v>-1</v>
      </c>
      <c r="AYD59">
        <f t="shared" ca="1" si="708"/>
        <v>-1</v>
      </c>
      <c r="AYE59">
        <f t="shared" ca="1" si="708"/>
        <v>-1</v>
      </c>
      <c r="AYF59">
        <f t="shared" ca="1" si="708"/>
        <v>-1</v>
      </c>
      <c r="AYG59">
        <f t="shared" ca="1" si="708"/>
        <v>-1</v>
      </c>
      <c r="AYH59">
        <f t="shared" ca="1" si="708"/>
        <v>-1</v>
      </c>
      <c r="AYI59">
        <f t="shared" ca="1" si="708"/>
        <v>-1</v>
      </c>
      <c r="AYJ59">
        <f t="shared" ca="1" si="708"/>
        <v>-1</v>
      </c>
      <c r="AYK59">
        <f t="shared" ca="1" si="708"/>
        <v>-1</v>
      </c>
      <c r="AYL59">
        <f t="shared" ca="1" si="708"/>
        <v>-1</v>
      </c>
      <c r="AYM59">
        <f t="shared" ca="1" si="708"/>
        <v>-1</v>
      </c>
      <c r="AYN59">
        <f t="shared" ca="1" si="708"/>
        <v>-1</v>
      </c>
      <c r="AYO59">
        <f t="shared" ca="1" si="708"/>
        <v>-1</v>
      </c>
      <c r="AYP59">
        <f t="shared" ca="1" si="708"/>
        <v>-1</v>
      </c>
      <c r="AYQ59">
        <f t="shared" ca="1" si="708"/>
        <v>-1</v>
      </c>
      <c r="AYR59">
        <f t="shared" ca="1" si="708"/>
        <v>-1</v>
      </c>
      <c r="AYS59">
        <f t="shared" ca="1" si="708"/>
        <v>-1</v>
      </c>
      <c r="AYT59">
        <f t="shared" ca="1" si="708"/>
        <v>-1</v>
      </c>
      <c r="AYU59">
        <f t="shared" ref="AYU59:BBF59" ca="1" si="709">IF((ROUND(AYU$7,1)-0.1)=ROUND(WRCYCLETIME_ns,1),0,IF(ROUND(AYU$7,1)=ROUND(WRCYCLETIME_ns,1),MAX($B54:$B61)+1,-1))</f>
        <v>-1</v>
      </c>
      <c r="AYV59">
        <f t="shared" ca="1" si="709"/>
        <v>-1</v>
      </c>
      <c r="AYW59">
        <f t="shared" ca="1" si="709"/>
        <v>-1</v>
      </c>
      <c r="AYX59">
        <f t="shared" ca="1" si="709"/>
        <v>-1</v>
      </c>
      <c r="AYY59">
        <f t="shared" ca="1" si="709"/>
        <v>-1</v>
      </c>
      <c r="AYZ59">
        <f t="shared" ca="1" si="709"/>
        <v>-1</v>
      </c>
      <c r="AZA59">
        <f t="shared" ca="1" si="709"/>
        <v>-1</v>
      </c>
      <c r="AZB59">
        <f t="shared" ca="1" si="709"/>
        <v>-1</v>
      </c>
      <c r="AZC59">
        <f t="shared" ca="1" si="709"/>
        <v>-1</v>
      </c>
      <c r="AZD59">
        <f t="shared" ca="1" si="709"/>
        <v>-1</v>
      </c>
      <c r="AZE59">
        <f t="shared" ca="1" si="709"/>
        <v>-1</v>
      </c>
      <c r="AZF59">
        <f t="shared" ca="1" si="709"/>
        <v>-1</v>
      </c>
      <c r="AZG59">
        <f t="shared" ca="1" si="709"/>
        <v>-1</v>
      </c>
      <c r="AZH59">
        <f t="shared" ca="1" si="709"/>
        <v>-1</v>
      </c>
      <c r="AZI59">
        <f t="shared" ca="1" si="709"/>
        <v>-1</v>
      </c>
      <c r="AZJ59">
        <f t="shared" ca="1" si="709"/>
        <v>-1</v>
      </c>
      <c r="AZK59">
        <f t="shared" ca="1" si="709"/>
        <v>-1</v>
      </c>
      <c r="AZL59">
        <f t="shared" ca="1" si="709"/>
        <v>-1</v>
      </c>
      <c r="AZM59">
        <f t="shared" ca="1" si="709"/>
        <v>-1</v>
      </c>
      <c r="AZN59">
        <f t="shared" ca="1" si="709"/>
        <v>-1</v>
      </c>
      <c r="AZO59">
        <f t="shared" ca="1" si="709"/>
        <v>-1</v>
      </c>
      <c r="AZP59">
        <f t="shared" ca="1" si="709"/>
        <v>-1</v>
      </c>
      <c r="AZQ59">
        <f t="shared" ca="1" si="709"/>
        <v>-1</v>
      </c>
      <c r="AZR59">
        <f t="shared" ca="1" si="709"/>
        <v>-1</v>
      </c>
      <c r="AZS59">
        <f t="shared" ca="1" si="709"/>
        <v>-1</v>
      </c>
      <c r="AZT59">
        <f t="shared" ca="1" si="709"/>
        <v>-1</v>
      </c>
      <c r="AZU59">
        <f t="shared" ca="1" si="709"/>
        <v>-1</v>
      </c>
      <c r="AZV59">
        <f t="shared" ca="1" si="709"/>
        <v>-1</v>
      </c>
      <c r="AZW59">
        <f t="shared" ca="1" si="709"/>
        <v>-1</v>
      </c>
      <c r="AZX59">
        <f t="shared" ca="1" si="709"/>
        <v>-1</v>
      </c>
      <c r="AZY59">
        <f t="shared" ca="1" si="709"/>
        <v>-1</v>
      </c>
      <c r="AZZ59">
        <f t="shared" ca="1" si="709"/>
        <v>-1</v>
      </c>
      <c r="BAA59">
        <f t="shared" ca="1" si="709"/>
        <v>-1</v>
      </c>
      <c r="BAB59">
        <f t="shared" ca="1" si="709"/>
        <v>-1</v>
      </c>
      <c r="BAC59">
        <f t="shared" ca="1" si="709"/>
        <v>-1</v>
      </c>
      <c r="BAD59">
        <f t="shared" ca="1" si="709"/>
        <v>-1</v>
      </c>
      <c r="BAE59">
        <f t="shared" ca="1" si="709"/>
        <v>-1</v>
      </c>
      <c r="BAF59">
        <f t="shared" ca="1" si="709"/>
        <v>-1</v>
      </c>
      <c r="BAG59">
        <f t="shared" ca="1" si="709"/>
        <v>-1</v>
      </c>
      <c r="BAH59">
        <f t="shared" ca="1" si="709"/>
        <v>-1</v>
      </c>
      <c r="BAI59">
        <f t="shared" ca="1" si="709"/>
        <v>-1</v>
      </c>
      <c r="BAJ59">
        <f t="shared" ca="1" si="709"/>
        <v>-1</v>
      </c>
      <c r="BAK59">
        <f t="shared" ca="1" si="709"/>
        <v>-1</v>
      </c>
      <c r="BAL59">
        <f t="shared" ca="1" si="709"/>
        <v>-1</v>
      </c>
      <c r="BAM59">
        <f t="shared" ca="1" si="709"/>
        <v>-1</v>
      </c>
      <c r="BAN59">
        <f t="shared" ca="1" si="709"/>
        <v>-1</v>
      </c>
      <c r="BAO59">
        <f t="shared" ca="1" si="709"/>
        <v>-1</v>
      </c>
      <c r="BAP59">
        <f t="shared" ca="1" si="709"/>
        <v>-1</v>
      </c>
      <c r="BAQ59">
        <f t="shared" ca="1" si="709"/>
        <v>-1</v>
      </c>
      <c r="BAR59">
        <f t="shared" ca="1" si="709"/>
        <v>-1</v>
      </c>
      <c r="BAS59">
        <f t="shared" ca="1" si="709"/>
        <v>-1</v>
      </c>
      <c r="BAT59">
        <f t="shared" ca="1" si="709"/>
        <v>-1</v>
      </c>
      <c r="BAU59">
        <f t="shared" ca="1" si="709"/>
        <v>-1</v>
      </c>
      <c r="BAV59">
        <f t="shared" ca="1" si="709"/>
        <v>-1</v>
      </c>
      <c r="BAW59">
        <f t="shared" ca="1" si="709"/>
        <v>-1</v>
      </c>
      <c r="BAX59">
        <f t="shared" ca="1" si="709"/>
        <v>-1</v>
      </c>
      <c r="BAY59">
        <f t="shared" ca="1" si="709"/>
        <v>-1</v>
      </c>
      <c r="BAZ59">
        <f t="shared" ca="1" si="709"/>
        <v>-1</v>
      </c>
      <c r="BBA59">
        <f t="shared" ca="1" si="709"/>
        <v>-1</v>
      </c>
      <c r="BBB59">
        <f t="shared" ca="1" si="709"/>
        <v>-1</v>
      </c>
      <c r="BBC59">
        <f t="shared" ca="1" si="709"/>
        <v>-1</v>
      </c>
      <c r="BBD59">
        <f t="shared" ca="1" si="709"/>
        <v>-1</v>
      </c>
      <c r="BBE59">
        <f t="shared" ca="1" si="709"/>
        <v>-1</v>
      </c>
      <c r="BBF59">
        <f t="shared" ca="1" si="709"/>
        <v>-1</v>
      </c>
      <c r="BBG59">
        <f t="shared" ref="BBG59:BDR59" ca="1" si="710">IF((ROUND(BBG$7,1)-0.1)=ROUND(WRCYCLETIME_ns,1),0,IF(ROUND(BBG$7,1)=ROUND(WRCYCLETIME_ns,1),MAX($B54:$B61)+1,-1))</f>
        <v>-1</v>
      </c>
      <c r="BBH59">
        <f t="shared" ca="1" si="710"/>
        <v>-1</v>
      </c>
      <c r="BBI59">
        <f t="shared" ca="1" si="710"/>
        <v>-1</v>
      </c>
      <c r="BBJ59">
        <f t="shared" ca="1" si="710"/>
        <v>-1</v>
      </c>
      <c r="BBK59">
        <f t="shared" ca="1" si="710"/>
        <v>-1</v>
      </c>
      <c r="BBL59">
        <f t="shared" ca="1" si="710"/>
        <v>-1</v>
      </c>
      <c r="BBM59">
        <f t="shared" ca="1" si="710"/>
        <v>-1</v>
      </c>
      <c r="BBN59">
        <f t="shared" ca="1" si="710"/>
        <v>-1</v>
      </c>
      <c r="BBO59">
        <f t="shared" ca="1" si="710"/>
        <v>-1</v>
      </c>
      <c r="BBP59">
        <f t="shared" ca="1" si="710"/>
        <v>-1</v>
      </c>
      <c r="BBQ59">
        <f t="shared" ca="1" si="710"/>
        <v>-1</v>
      </c>
      <c r="BBR59">
        <f t="shared" ca="1" si="710"/>
        <v>-1</v>
      </c>
      <c r="BBS59">
        <f t="shared" ca="1" si="710"/>
        <v>-1</v>
      </c>
      <c r="BBT59">
        <f t="shared" ca="1" si="710"/>
        <v>-1</v>
      </c>
      <c r="BBU59">
        <f t="shared" ca="1" si="710"/>
        <v>-1</v>
      </c>
      <c r="BBV59">
        <f t="shared" ca="1" si="710"/>
        <v>-1</v>
      </c>
      <c r="BBW59">
        <f t="shared" ca="1" si="710"/>
        <v>-1</v>
      </c>
      <c r="BBX59">
        <f t="shared" ca="1" si="710"/>
        <v>-1</v>
      </c>
      <c r="BBY59">
        <f t="shared" ca="1" si="710"/>
        <v>-1</v>
      </c>
      <c r="BBZ59">
        <f t="shared" ca="1" si="710"/>
        <v>-1</v>
      </c>
      <c r="BCA59">
        <f t="shared" ca="1" si="710"/>
        <v>-1</v>
      </c>
      <c r="BCB59">
        <f t="shared" ca="1" si="710"/>
        <v>-1</v>
      </c>
      <c r="BCC59">
        <f t="shared" ca="1" si="710"/>
        <v>-1</v>
      </c>
      <c r="BCD59">
        <f t="shared" ca="1" si="710"/>
        <v>-1</v>
      </c>
      <c r="BCE59">
        <f t="shared" ca="1" si="710"/>
        <v>-1</v>
      </c>
      <c r="BCF59">
        <f t="shared" ca="1" si="710"/>
        <v>-1</v>
      </c>
      <c r="BCG59">
        <f t="shared" ca="1" si="710"/>
        <v>-1</v>
      </c>
      <c r="BCH59">
        <f t="shared" ca="1" si="710"/>
        <v>-1</v>
      </c>
      <c r="BCI59">
        <f t="shared" ca="1" si="710"/>
        <v>-1</v>
      </c>
      <c r="BCJ59">
        <f t="shared" ca="1" si="710"/>
        <v>-1</v>
      </c>
      <c r="BCK59">
        <f t="shared" ca="1" si="710"/>
        <v>-1</v>
      </c>
      <c r="BCL59">
        <f t="shared" ca="1" si="710"/>
        <v>-1</v>
      </c>
      <c r="BCM59">
        <f t="shared" ca="1" si="710"/>
        <v>-1</v>
      </c>
      <c r="BCN59">
        <f t="shared" ca="1" si="710"/>
        <v>-1</v>
      </c>
      <c r="BCO59">
        <f t="shared" ca="1" si="710"/>
        <v>-1</v>
      </c>
      <c r="BCP59">
        <f t="shared" ca="1" si="710"/>
        <v>-1</v>
      </c>
      <c r="BCQ59">
        <f t="shared" ca="1" si="710"/>
        <v>-1</v>
      </c>
      <c r="BCR59">
        <f t="shared" ca="1" si="710"/>
        <v>-1</v>
      </c>
      <c r="BCS59">
        <f t="shared" ca="1" si="710"/>
        <v>-1</v>
      </c>
      <c r="BCT59">
        <f t="shared" ca="1" si="710"/>
        <v>-1</v>
      </c>
      <c r="BCU59">
        <f t="shared" ca="1" si="710"/>
        <v>-1</v>
      </c>
      <c r="BCV59">
        <f t="shared" ca="1" si="710"/>
        <v>-1</v>
      </c>
      <c r="BCW59">
        <f t="shared" ca="1" si="710"/>
        <v>-1</v>
      </c>
      <c r="BCX59">
        <f t="shared" ca="1" si="710"/>
        <v>-1</v>
      </c>
      <c r="BCY59">
        <f t="shared" ca="1" si="710"/>
        <v>-1</v>
      </c>
      <c r="BCZ59">
        <f t="shared" ca="1" si="710"/>
        <v>-1</v>
      </c>
      <c r="BDA59">
        <f t="shared" ca="1" si="710"/>
        <v>-1</v>
      </c>
      <c r="BDB59">
        <f t="shared" ca="1" si="710"/>
        <v>-1</v>
      </c>
      <c r="BDC59">
        <f t="shared" ca="1" si="710"/>
        <v>-1</v>
      </c>
      <c r="BDD59">
        <f t="shared" ca="1" si="710"/>
        <v>-1</v>
      </c>
      <c r="BDE59">
        <f t="shared" ca="1" si="710"/>
        <v>-1</v>
      </c>
      <c r="BDF59">
        <f t="shared" ca="1" si="710"/>
        <v>-1</v>
      </c>
      <c r="BDG59">
        <f t="shared" ca="1" si="710"/>
        <v>-1</v>
      </c>
      <c r="BDH59">
        <f t="shared" ca="1" si="710"/>
        <v>-1</v>
      </c>
      <c r="BDI59">
        <f t="shared" ca="1" si="710"/>
        <v>-1</v>
      </c>
      <c r="BDJ59">
        <f t="shared" ca="1" si="710"/>
        <v>-1</v>
      </c>
      <c r="BDK59">
        <f t="shared" ca="1" si="710"/>
        <v>-1</v>
      </c>
      <c r="BDL59">
        <f t="shared" ca="1" si="710"/>
        <v>-1</v>
      </c>
      <c r="BDM59">
        <f t="shared" ca="1" si="710"/>
        <v>-1</v>
      </c>
      <c r="BDN59">
        <f t="shared" ca="1" si="710"/>
        <v>-1</v>
      </c>
      <c r="BDO59">
        <f t="shared" ca="1" si="710"/>
        <v>-1</v>
      </c>
      <c r="BDP59">
        <f t="shared" ca="1" si="710"/>
        <v>-1</v>
      </c>
      <c r="BDQ59">
        <f t="shared" ca="1" si="710"/>
        <v>-1</v>
      </c>
      <c r="BDR59">
        <f t="shared" ca="1" si="710"/>
        <v>-1</v>
      </c>
      <c r="BDS59">
        <f t="shared" ref="BDS59:BGD59" ca="1" si="711">IF((ROUND(BDS$7,1)-0.1)=ROUND(WRCYCLETIME_ns,1),0,IF(ROUND(BDS$7,1)=ROUND(WRCYCLETIME_ns,1),MAX($B54:$B61)+1,-1))</f>
        <v>-1</v>
      </c>
      <c r="BDT59">
        <f t="shared" ca="1" si="711"/>
        <v>-1</v>
      </c>
      <c r="BDU59">
        <f t="shared" ca="1" si="711"/>
        <v>-1</v>
      </c>
      <c r="BDV59">
        <f t="shared" ca="1" si="711"/>
        <v>-1</v>
      </c>
      <c r="BDW59">
        <f t="shared" ca="1" si="711"/>
        <v>-1</v>
      </c>
      <c r="BDX59">
        <f t="shared" ca="1" si="711"/>
        <v>-1</v>
      </c>
      <c r="BDY59">
        <f t="shared" ca="1" si="711"/>
        <v>-1</v>
      </c>
      <c r="BDZ59">
        <f t="shared" ca="1" si="711"/>
        <v>-1</v>
      </c>
      <c r="BEA59">
        <f t="shared" ca="1" si="711"/>
        <v>-1</v>
      </c>
      <c r="BEB59">
        <f t="shared" ca="1" si="711"/>
        <v>-1</v>
      </c>
      <c r="BEC59">
        <f t="shared" ca="1" si="711"/>
        <v>-1</v>
      </c>
      <c r="BED59">
        <f t="shared" ca="1" si="711"/>
        <v>-1</v>
      </c>
      <c r="BEE59">
        <f t="shared" ca="1" si="711"/>
        <v>-1</v>
      </c>
      <c r="BEF59">
        <f t="shared" ca="1" si="711"/>
        <v>-1</v>
      </c>
      <c r="BEG59">
        <f t="shared" ca="1" si="711"/>
        <v>-1</v>
      </c>
      <c r="BEH59">
        <f t="shared" ca="1" si="711"/>
        <v>-1</v>
      </c>
      <c r="BEI59">
        <f t="shared" ca="1" si="711"/>
        <v>-1</v>
      </c>
      <c r="BEJ59">
        <f t="shared" ca="1" si="711"/>
        <v>-1</v>
      </c>
      <c r="BEK59">
        <f t="shared" ca="1" si="711"/>
        <v>-1</v>
      </c>
      <c r="BEL59">
        <f t="shared" ca="1" si="711"/>
        <v>-1</v>
      </c>
      <c r="BEM59">
        <f t="shared" ca="1" si="711"/>
        <v>-1</v>
      </c>
      <c r="BEN59">
        <f t="shared" ca="1" si="711"/>
        <v>-1</v>
      </c>
      <c r="BEO59">
        <f t="shared" ca="1" si="711"/>
        <v>-1</v>
      </c>
      <c r="BEP59">
        <f t="shared" ca="1" si="711"/>
        <v>-1</v>
      </c>
      <c r="BEQ59">
        <f t="shared" ca="1" si="711"/>
        <v>-1</v>
      </c>
      <c r="BER59">
        <f t="shared" ca="1" si="711"/>
        <v>-1</v>
      </c>
      <c r="BES59">
        <f t="shared" ca="1" si="711"/>
        <v>-1</v>
      </c>
      <c r="BET59">
        <f t="shared" ca="1" si="711"/>
        <v>-1</v>
      </c>
      <c r="BEU59">
        <f t="shared" ca="1" si="711"/>
        <v>-1</v>
      </c>
      <c r="BEV59">
        <f t="shared" ca="1" si="711"/>
        <v>-1</v>
      </c>
      <c r="BEW59">
        <f t="shared" ca="1" si="711"/>
        <v>-1</v>
      </c>
      <c r="BEX59">
        <f t="shared" ca="1" si="711"/>
        <v>-1</v>
      </c>
      <c r="BEY59">
        <f t="shared" ca="1" si="711"/>
        <v>-1</v>
      </c>
      <c r="BEZ59">
        <f t="shared" ca="1" si="711"/>
        <v>-1</v>
      </c>
      <c r="BFA59">
        <f t="shared" ca="1" si="711"/>
        <v>-1</v>
      </c>
      <c r="BFB59">
        <f t="shared" ca="1" si="711"/>
        <v>-1</v>
      </c>
      <c r="BFC59">
        <f t="shared" ca="1" si="711"/>
        <v>-1</v>
      </c>
      <c r="BFD59">
        <f t="shared" ca="1" si="711"/>
        <v>-1</v>
      </c>
      <c r="BFE59">
        <f t="shared" ca="1" si="711"/>
        <v>-1</v>
      </c>
      <c r="BFF59">
        <f t="shared" ca="1" si="711"/>
        <v>-1</v>
      </c>
      <c r="BFG59">
        <f t="shared" ca="1" si="711"/>
        <v>-1</v>
      </c>
      <c r="BFH59">
        <f t="shared" ca="1" si="711"/>
        <v>-1</v>
      </c>
      <c r="BFI59">
        <f t="shared" ca="1" si="711"/>
        <v>-1</v>
      </c>
      <c r="BFJ59">
        <f t="shared" ca="1" si="711"/>
        <v>-1</v>
      </c>
      <c r="BFK59">
        <f t="shared" ca="1" si="711"/>
        <v>-1</v>
      </c>
      <c r="BFL59">
        <f t="shared" ca="1" si="711"/>
        <v>-1</v>
      </c>
      <c r="BFM59">
        <f t="shared" ca="1" si="711"/>
        <v>-1</v>
      </c>
      <c r="BFN59">
        <f t="shared" ca="1" si="711"/>
        <v>-1</v>
      </c>
      <c r="BFO59">
        <f t="shared" ca="1" si="711"/>
        <v>-1</v>
      </c>
      <c r="BFP59">
        <f t="shared" ca="1" si="711"/>
        <v>-1</v>
      </c>
      <c r="BFQ59">
        <f t="shared" ca="1" si="711"/>
        <v>-1</v>
      </c>
      <c r="BFR59">
        <f t="shared" ca="1" si="711"/>
        <v>-1</v>
      </c>
      <c r="BFS59">
        <f t="shared" ca="1" si="711"/>
        <v>-1</v>
      </c>
      <c r="BFT59">
        <f t="shared" ca="1" si="711"/>
        <v>-1</v>
      </c>
      <c r="BFU59">
        <f t="shared" ca="1" si="711"/>
        <v>-1</v>
      </c>
      <c r="BFV59">
        <f t="shared" ca="1" si="711"/>
        <v>-1</v>
      </c>
      <c r="BFW59">
        <f t="shared" ca="1" si="711"/>
        <v>-1</v>
      </c>
      <c r="BFX59">
        <f t="shared" ca="1" si="711"/>
        <v>-1</v>
      </c>
      <c r="BFY59">
        <f t="shared" ca="1" si="711"/>
        <v>-1</v>
      </c>
      <c r="BFZ59">
        <f t="shared" ca="1" si="711"/>
        <v>-1</v>
      </c>
      <c r="BGA59">
        <f t="shared" ca="1" si="711"/>
        <v>-1</v>
      </c>
      <c r="BGB59">
        <f t="shared" ca="1" si="711"/>
        <v>-1</v>
      </c>
      <c r="BGC59">
        <f t="shared" ca="1" si="711"/>
        <v>-1</v>
      </c>
      <c r="BGD59">
        <f t="shared" ca="1" si="711"/>
        <v>-1</v>
      </c>
      <c r="BGE59">
        <f t="shared" ref="BGE59:BIP59" ca="1" si="712">IF((ROUND(BGE$7,1)-0.1)=ROUND(WRCYCLETIME_ns,1),0,IF(ROUND(BGE$7,1)=ROUND(WRCYCLETIME_ns,1),MAX($B54:$B61)+1,-1))</f>
        <v>-1</v>
      </c>
      <c r="BGF59">
        <f t="shared" ca="1" si="712"/>
        <v>-1</v>
      </c>
      <c r="BGG59">
        <f t="shared" ca="1" si="712"/>
        <v>-1</v>
      </c>
      <c r="BGH59">
        <f t="shared" ca="1" si="712"/>
        <v>-1</v>
      </c>
      <c r="BGI59">
        <f t="shared" ca="1" si="712"/>
        <v>-1</v>
      </c>
      <c r="BGJ59">
        <f t="shared" ca="1" si="712"/>
        <v>-1</v>
      </c>
      <c r="BGK59">
        <f t="shared" ca="1" si="712"/>
        <v>-1</v>
      </c>
      <c r="BGL59">
        <f t="shared" ca="1" si="712"/>
        <v>-1</v>
      </c>
      <c r="BGM59">
        <f t="shared" ca="1" si="712"/>
        <v>-1</v>
      </c>
      <c r="BGN59">
        <f t="shared" ca="1" si="712"/>
        <v>-1</v>
      </c>
      <c r="BGO59">
        <f t="shared" ca="1" si="712"/>
        <v>-1</v>
      </c>
      <c r="BGP59">
        <f t="shared" ca="1" si="712"/>
        <v>-1</v>
      </c>
      <c r="BGQ59">
        <f t="shared" ca="1" si="712"/>
        <v>-1</v>
      </c>
      <c r="BGR59">
        <f t="shared" ca="1" si="712"/>
        <v>-1</v>
      </c>
      <c r="BGS59">
        <f t="shared" ca="1" si="712"/>
        <v>-1</v>
      </c>
      <c r="BGT59">
        <f t="shared" ca="1" si="712"/>
        <v>-1</v>
      </c>
      <c r="BGU59">
        <f t="shared" ca="1" si="712"/>
        <v>-1</v>
      </c>
      <c r="BGV59">
        <f t="shared" ca="1" si="712"/>
        <v>-1</v>
      </c>
      <c r="BGW59">
        <f t="shared" ca="1" si="712"/>
        <v>-1</v>
      </c>
      <c r="BGX59">
        <f t="shared" ca="1" si="712"/>
        <v>-1</v>
      </c>
      <c r="BGY59">
        <f t="shared" ca="1" si="712"/>
        <v>-1</v>
      </c>
      <c r="BGZ59">
        <f t="shared" ca="1" si="712"/>
        <v>-1</v>
      </c>
      <c r="BHA59">
        <f t="shared" ca="1" si="712"/>
        <v>-1</v>
      </c>
      <c r="BHB59">
        <f t="shared" ca="1" si="712"/>
        <v>-1</v>
      </c>
      <c r="BHC59">
        <f t="shared" ca="1" si="712"/>
        <v>-1</v>
      </c>
      <c r="BHD59">
        <f t="shared" ca="1" si="712"/>
        <v>-1</v>
      </c>
      <c r="BHE59">
        <f t="shared" ca="1" si="712"/>
        <v>-1</v>
      </c>
      <c r="BHF59">
        <f t="shared" ca="1" si="712"/>
        <v>-1</v>
      </c>
      <c r="BHG59">
        <f t="shared" ca="1" si="712"/>
        <v>-1</v>
      </c>
      <c r="BHH59">
        <f t="shared" ca="1" si="712"/>
        <v>-1</v>
      </c>
      <c r="BHI59">
        <f t="shared" ca="1" si="712"/>
        <v>-1</v>
      </c>
      <c r="BHJ59">
        <f t="shared" ca="1" si="712"/>
        <v>-1</v>
      </c>
      <c r="BHK59">
        <f t="shared" ca="1" si="712"/>
        <v>-1</v>
      </c>
      <c r="BHL59">
        <f t="shared" ca="1" si="712"/>
        <v>-1</v>
      </c>
      <c r="BHM59">
        <f t="shared" ca="1" si="712"/>
        <v>-1</v>
      </c>
      <c r="BHN59">
        <f t="shared" ca="1" si="712"/>
        <v>-1</v>
      </c>
      <c r="BHO59">
        <f t="shared" ca="1" si="712"/>
        <v>-1</v>
      </c>
      <c r="BHP59">
        <f t="shared" ca="1" si="712"/>
        <v>-1</v>
      </c>
      <c r="BHQ59">
        <f t="shared" ca="1" si="712"/>
        <v>-1</v>
      </c>
      <c r="BHR59">
        <f t="shared" ca="1" si="712"/>
        <v>-1</v>
      </c>
      <c r="BHS59">
        <f t="shared" ca="1" si="712"/>
        <v>-1</v>
      </c>
      <c r="BHT59">
        <f t="shared" ca="1" si="712"/>
        <v>-1</v>
      </c>
      <c r="BHU59">
        <f t="shared" ca="1" si="712"/>
        <v>-1</v>
      </c>
      <c r="BHV59">
        <f t="shared" ca="1" si="712"/>
        <v>-1</v>
      </c>
      <c r="BHW59">
        <f t="shared" ca="1" si="712"/>
        <v>-1</v>
      </c>
      <c r="BHX59">
        <f t="shared" ca="1" si="712"/>
        <v>-1</v>
      </c>
      <c r="BHY59">
        <f t="shared" ca="1" si="712"/>
        <v>-1</v>
      </c>
      <c r="BHZ59">
        <f t="shared" ca="1" si="712"/>
        <v>-1</v>
      </c>
      <c r="BIA59">
        <f t="shared" ca="1" si="712"/>
        <v>-1</v>
      </c>
      <c r="BIB59">
        <f t="shared" ca="1" si="712"/>
        <v>-1</v>
      </c>
      <c r="BIC59">
        <f t="shared" ca="1" si="712"/>
        <v>-1</v>
      </c>
      <c r="BID59">
        <f t="shared" ca="1" si="712"/>
        <v>-1</v>
      </c>
      <c r="BIE59">
        <f t="shared" ca="1" si="712"/>
        <v>-1</v>
      </c>
      <c r="BIF59">
        <f t="shared" ca="1" si="712"/>
        <v>-1</v>
      </c>
      <c r="BIG59">
        <f t="shared" ca="1" si="712"/>
        <v>-1</v>
      </c>
      <c r="BIH59">
        <f t="shared" ca="1" si="712"/>
        <v>-1</v>
      </c>
      <c r="BII59">
        <f t="shared" ca="1" si="712"/>
        <v>-1</v>
      </c>
      <c r="BIJ59">
        <f t="shared" ca="1" si="712"/>
        <v>-1</v>
      </c>
      <c r="BIK59">
        <f t="shared" ca="1" si="712"/>
        <v>-1</v>
      </c>
      <c r="BIL59">
        <f t="shared" ca="1" si="712"/>
        <v>-1</v>
      </c>
      <c r="BIM59">
        <f t="shared" ca="1" si="712"/>
        <v>-1</v>
      </c>
      <c r="BIN59">
        <f t="shared" ca="1" si="712"/>
        <v>-1</v>
      </c>
      <c r="BIO59">
        <f t="shared" ca="1" si="712"/>
        <v>-1</v>
      </c>
      <c r="BIP59">
        <f t="shared" ca="1" si="712"/>
        <v>-1</v>
      </c>
      <c r="BIQ59">
        <f t="shared" ref="BIQ59:BLB59" ca="1" si="713">IF((ROUND(BIQ$7,1)-0.1)=ROUND(WRCYCLETIME_ns,1),0,IF(ROUND(BIQ$7,1)=ROUND(WRCYCLETIME_ns,1),MAX($B54:$B61)+1,-1))</f>
        <v>-1</v>
      </c>
      <c r="BIR59">
        <f t="shared" ca="1" si="713"/>
        <v>-1</v>
      </c>
      <c r="BIS59">
        <f t="shared" ca="1" si="713"/>
        <v>-1</v>
      </c>
      <c r="BIT59">
        <f t="shared" ca="1" si="713"/>
        <v>-1</v>
      </c>
      <c r="BIU59">
        <f t="shared" ca="1" si="713"/>
        <v>-1</v>
      </c>
      <c r="BIV59">
        <f t="shared" ca="1" si="713"/>
        <v>-1</v>
      </c>
      <c r="BIW59">
        <f t="shared" ca="1" si="713"/>
        <v>-1</v>
      </c>
      <c r="BIX59">
        <f t="shared" ca="1" si="713"/>
        <v>-1</v>
      </c>
      <c r="BIY59">
        <f t="shared" ca="1" si="713"/>
        <v>-1</v>
      </c>
      <c r="BIZ59">
        <f t="shared" ca="1" si="713"/>
        <v>-1</v>
      </c>
      <c r="BJA59">
        <f t="shared" ca="1" si="713"/>
        <v>-1</v>
      </c>
      <c r="BJB59">
        <f t="shared" ca="1" si="713"/>
        <v>-1</v>
      </c>
      <c r="BJC59">
        <f t="shared" ca="1" si="713"/>
        <v>-1</v>
      </c>
      <c r="BJD59">
        <f t="shared" ca="1" si="713"/>
        <v>-1</v>
      </c>
      <c r="BJE59">
        <f t="shared" ca="1" si="713"/>
        <v>-1</v>
      </c>
      <c r="BJF59">
        <f t="shared" ca="1" si="713"/>
        <v>-1</v>
      </c>
      <c r="BJG59">
        <f t="shared" ca="1" si="713"/>
        <v>-1</v>
      </c>
      <c r="BJH59">
        <f t="shared" ca="1" si="713"/>
        <v>-1</v>
      </c>
      <c r="BJI59">
        <f t="shared" ca="1" si="713"/>
        <v>-1</v>
      </c>
      <c r="BJJ59">
        <f t="shared" ca="1" si="713"/>
        <v>-1</v>
      </c>
      <c r="BJK59">
        <f t="shared" ca="1" si="713"/>
        <v>-1</v>
      </c>
      <c r="BJL59">
        <f t="shared" ca="1" si="713"/>
        <v>-1</v>
      </c>
      <c r="BJM59">
        <f t="shared" ca="1" si="713"/>
        <v>-1</v>
      </c>
      <c r="BJN59">
        <f t="shared" ca="1" si="713"/>
        <v>-1</v>
      </c>
      <c r="BJO59">
        <f t="shared" ca="1" si="713"/>
        <v>-1</v>
      </c>
      <c r="BJP59">
        <f t="shared" ca="1" si="713"/>
        <v>-1</v>
      </c>
      <c r="BJQ59">
        <f t="shared" ca="1" si="713"/>
        <v>-1</v>
      </c>
      <c r="BJR59">
        <f t="shared" ca="1" si="713"/>
        <v>-1</v>
      </c>
      <c r="BJS59">
        <f t="shared" ca="1" si="713"/>
        <v>-1</v>
      </c>
      <c r="BJT59">
        <f t="shared" ca="1" si="713"/>
        <v>-1</v>
      </c>
      <c r="BJU59">
        <f t="shared" ca="1" si="713"/>
        <v>-1</v>
      </c>
      <c r="BJV59">
        <f t="shared" ca="1" si="713"/>
        <v>-1</v>
      </c>
      <c r="BJW59">
        <f t="shared" ca="1" si="713"/>
        <v>-1</v>
      </c>
      <c r="BJX59">
        <f t="shared" ca="1" si="713"/>
        <v>-1</v>
      </c>
      <c r="BJY59">
        <f t="shared" ca="1" si="713"/>
        <v>-1</v>
      </c>
      <c r="BJZ59">
        <f t="shared" ca="1" si="713"/>
        <v>-1</v>
      </c>
      <c r="BKA59">
        <f t="shared" ca="1" si="713"/>
        <v>-1</v>
      </c>
      <c r="BKB59">
        <f t="shared" ca="1" si="713"/>
        <v>-1</v>
      </c>
      <c r="BKC59">
        <f t="shared" ca="1" si="713"/>
        <v>-1</v>
      </c>
      <c r="BKD59">
        <f t="shared" ca="1" si="713"/>
        <v>-1</v>
      </c>
      <c r="BKE59">
        <f t="shared" ca="1" si="713"/>
        <v>-1</v>
      </c>
      <c r="BKF59">
        <f t="shared" ca="1" si="713"/>
        <v>-1</v>
      </c>
      <c r="BKG59">
        <f t="shared" ca="1" si="713"/>
        <v>-1</v>
      </c>
      <c r="BKH59">
        <f t="shared" ca="1" si="713"/>
        <v>-1</v>
      </c>
      <c r="BKI59">
        <f t="shared" ca="1" si="713"/>
        <v>-1</v>
      </c>
      <c r="BKJ59">
        <f t="shared" ca="1" si="713"/>
        <v>-1</v>
      </c>
      <c r="BKK59">
        <f t="shared" ca="1" si="713"/>
        <v>-1</v>
      </c>
      <c r="BKL59">
        <f t="shared" ca="1" si="713"/>
        <v>-1</v>
      </c>
      <c r="BKM59">
        <f t="shared" ca="1" si="713"/>
        <v>-1</v>
      </c>
      <c r="BKN59">
        <f t="shared" ca="1" si="713"/>
        <v>-1</v>
      </c>
      <c r="BKO59">
        <f t="shared" ca="1" si="713"/>
        <v>-1</v>
      </c>
      <c r="BKP59">
        <f t="shared" ca="1" si="713"/>
        <v>-1</v>
      </c>
      <c r="BKQ59">
        <f t="shared" ca="1" si="713"/>
        <v>-1</v>
      </c>
      <c r="BKR59">
        <f t="shared" ca="1" si="713"/>
        <v>-1</v>
      </c>
      <c r="BKS59">
        <f t="shared" ca="1" si="713"/>
        <v>-1</v>
      </c>
      <c r="BKT59">
        <f t="shared" ca="1" si="713"/>
        <v>-1</v>
      </c>
      <c r="BKU59">
        <f t="shared" ca="1" si="713"/>
        <v>-1</v>
      </c>
      <c r="BKV59">
        <f t="shared" ca="1" si="713"/>
        <v>-1</v>
      </c>
      <c r="BKW59">
        <f t="shared" ca="1" si="713"/>
        <v>-1</v>
      </c>
      <c r="BKX59">
        <f t="shared" ca="1" si="713"/>
        <v>-1</v>
      </c>
      <c r="BKY59">
        <f t="shared" ca="1" si="713"/>
        <v>-1</v>
      </c>
      <c r="BKZ59">
        <f t="shared" ca="1" si="713"/>
        <v>-1</v>
      </c>
      <c r="BLA59">
        <f t="shared" ca="1" si="713"/>
        <v>-1</v>
      </c>
      <c r="BLB59">
        <f t="shared" ca="1" si="713"/>
        <v>-1</v>
      </c>
      <c r="BLC59">
        <f t="shared" ref="BLC59:BNN59" ca="1" si="714">IF((ROUND(BLC$7,1)-0.1)=ROUND(WRCYCLETIME_ns,1),0,IF(ROUND(BLC$7,1)=ROUND(WRCYCLETIME_ns,1),MAX($B54:$B61)+1,-1))</f>
        <v>-1</v>
      </c>
      <c r="BLD59">
        <f t="shared" ca="1" si="714"/>
        <v>-1</v>
      </c>
      <c r="BLE59">
        <f t="shared" ca="1" si="714"/>
        <v>-1</v>
      </c>
      <c r="BLF59">
        <f t="shared" ca="1" si="714"/>
        <v>-1</v>
      </c>
      <c r="BLG59">
        <f t="shared" ca="1" si="714"/>
        <v>-1</v>
      </c>
      <c r="BLH59">
        <f t="shared" ca="1" si="714"/>
        <v>-1</v>
      </c>
      <c r="BLI59">
        <f t="shared" ca="1" si="714"/>
        <v>-1</v>
      </c>
      <c r="BLJ59">
        <f t="shared" ca="1" si="714"/>
        <v>-1</v>
      </c>
      <c r="BLK59">
        <f t="shared" ca="1" si="714"/>
        <v>-1</v>
      </c>
      <c r="BLL59">
        <f t="shared" ca="1" si="714"/>
        <v>-1</v>
      </c>
      <c r="BLM59">
        <f t="shared" ca="1" si="714"/>
        <v>-1</v>
      </c>
      <c r="BLN59">
        <f t="shared" ca="1" si="714"/>
        <v>-1</v>
      </c>
      <c r="BLO59">
        <f t="shared" ca="1" si="714"/>
        <v>-1</v>
      </c>
      <c r="BLP59">
        <f t="shared" ca="1" si="714"/>
        <v>-1</v>
      </c>
      <c r="BLQ59">
        <f t="shared" ca="1" si="714"/>
        <v>-1</v>
      </c>
      <c r="BLR59">
        <f t="shared" ca="1" si="714"/>
        <v>-1</v>
      </c>
      <c r="BLS59">
        <f t="shared" ca="1" si="714"/>
        <v>-1</v>
      </c>
      <c r="BLT59">
        <f t="shared" ca="1" si="714"/>
        <v>-1</v>
      </c>
      <c r="BLU59">
        <f t="shared" ca="1" si="714"/>
        <v>-1</v>
      </c>
      <c r="BLV59">
        <f t="shared" ca="1" si="714"/>
        <v>-1</v>
      </c>
      <c r="BLW59">
        <f t="shared" ca="1" si="714"/>
        <v>-1</v>
      </c>
      <c r="BLX59">
        <f t="shared" ca="1" si="714"/>
        <v>-1</v>
      </c>
      <c r="BLY59">
        <f t="shared" ca="1" si="714"/>
        <v>-1</v>
      </c>
      <c r="BLZ59">
        <f t="shared" ca="1" si="714"/>
        <v>-1</v>
      </c>
      <c r="BMA59">
        <f t="shared" ca="1" si="714"/>
        <v>-1</v>
      </c>
      <c r="BMB59">
        <f t="shared" ca="1" si="714"/>
        <v>-1</v>
      </c>
      <c r="BMC59">
        <f t="shared" ca="1" si="714"/>
        <v>-1</v>
      </c>
      <c r="BMD59">
        <f t="shared" ca="1" si="714"/>
        <v>-1</v>
      </c>
      <c r="BME59">
        <f t="shared" ca="1" si="714"/>
        <v>-1</v>
      </c>
      <c r="BMF59">
        <f t="shared" ca="1" si="714"/>
        <v>-1</v>
      </c>
      <c r="BMG59">
        <f t="shared" ca="1" si="714"/>
        <v>-1</v>
      </c>
      <c r="BMH59">
        <f t="shared" ca="1" si="714"/>
        <v>-1</v>
      </c>
      <c r="BMI59">
        <f t="shared" ca="1" si="714"/>
        <v>-1</v>
      </c>
      <c r="BMJ59">
        <f t="shared" ca="1" si="714"/>
        <v>-1</v>
      </c>
      <c r="BMK59">
        <f t="shared" ca="1" si="714"/>
        <v>-1</v>
      </c>
      <c r="BML59">
        <f t="shared" ca="1" si="714"/>
        <v>-1</v>
      </c>
      <c r="BMM59">
        <f t="shared" ca="1" si="714"/>
        <v>-1</v>
      </c>
      <c r="BMN59">
        <f t="shared" ca="1" si="714"/>
        <v>-1</v>
      </c>
      <c r="BMO59">
        <f t="shared" ca="1" si="714"/>
        <v>-1</v>
      </c>
      <c r="BMP59">
        <f t="shared" ca="1" si="714"/>
        <v>-1</v>
      </c>
      <c r="BMQ59">
        <f t="shared" ca="1" si="714"/>
        <v>-1</v>
      </c>
      <c r="BMR59">
        <f t="shared" ca="1" si="714"/>
        <v>-1</v>
      </c>
      <c r="BMS59">
        <f t="shared" ca="1" si="714"/>
        <v>-1</v>
      </c>
      <c r="BMT59">
        <f t="shared" ca="1" si="714"/>
        <v>-1</v>
      </c>
      <c r="BMU59">
        <f t="shared" ca="1" si="714"/>
        <v>-1</v>
      </c>
      <c r="BMV59">
        <f t="shared" ca="1" si="714"/>
        <v>-1</v>
      </c>
      <c r="BMW59">
        <f t="shared" ca="1" si="714"/>
        <v>-1</v>
      </c>
      <c r="BMX59">
        <f t="shared" ca="1" si="714"/>
        <v>-1</v>
      </c>
      <c r="BMY59">
        <f t="shared" ca="1" si="714"/>
        <v>-1</v>
      </c>
      <c r="BMZ59">
        <f t="shared" ca="1" si="714"/>
        <v>-1</v>
      </c>
      <c r="BNA59">
        <f t="shared" ca="1" si="714"/>
        <v>-1</v>
      </c>
      <c r="BNB59">
        <f t="shared" ca="1" si="714"/>
        <v>-1</v>
      </c>
      <c r="BNC59">
        <f t="shared" ca="1" si="714"/>
        <v>-1</v>
      </c>
      <c r="BND59">
        <f t="shared" ca="1" si="714"/>
        <v>-1</v>
      </c>
      <c r="BNE59">
        <f t="shared" ca="1" si="714"/>
        <v>-1</v>
      </c>
      <c r="BNF59">
        <f t="shared" ca="1" si="714"/>
        <v>-1</v>
      </c>
      <c r="BNG59">
        <f t="shared" ca="1" si="714"/>
        <v>-1</v>
      </c>
      <c r="BNH59">
        <f t="shared" ca="1" si="714"/>
        <v>-1</v>
      </c>
      <c r="BNI59">
        <f t="shared" ca="1" si="714"/>
        <v>-1</v>
      </c>
      <c r="BNJ59">
        <f t="shared" ca="1" si="714"/>
        <v>-1</v>
      </c>
      <c r="BNK59">
        <f t="shared" ca="1" si="714"/>
        <v>-1</v>
      </c>
      <c r="BNL59">
        <f t="shared" ca="1" si="714"/>
        <v>-1</v>
      </c>
      <c r="BNM59">
        <f t="shared" ca="1" si="714"/>
        <v>-1</v>
      </c>
      <c r="BNN59">
        <f t="shared" ca="1" si="714"/>
        <v>-1</v>
      </c>
      <c r="BNO59">
        <f t="shared" ref="BNO59:BPZ59" ca="1" si="715">IF((ROUND(BNO$7,1)-0.1)=ROUND(WRCYCLETIME_ns,1),0,IF(ROUND(BNO$7,1)=ROUND(WRCYCLETIME_ns,1),MAX($B54:$B61)+1,-1))</f>
        <v>-1</v>
      </c>
      <c r="BNP59">
        <f t="shared" ca="1" si="715"/>
        <v>-1</v>
      </c>
      <c r="BNQ59">
        <f t="shared" ca="1" si="715"/>
        <v>-1</v>
      </c>
      <c r="BNR59">
        <f t="shared" ca="1" si="715"/>
        <v>-1</v>
      </c>
      <c r="BNS59">
        <f t="shared" ca="1" si="715"/>
        <v>-1</v>
      </c>
      <c r="BNT59">
        <f t="shared" ca="1" si="715"/>
        <v>-1</v>
      </c>
      <c r="BNU59">
        <f t="shared" ca="1" si="715"/>
        <v>-1</v>
      </c>
      <c r="BNV59">
        <f t="shared" ca="1" si="715"/>
        <v>-1</v>
      </c>
      <c r="BNW59">
        <f t="shared" ca="1" si="715"/>
        <v>-1</v>
      </c>
      <c r="BNX59">
        <f t="shared" ca="1" si="715"/>
        <v>-1</v>
      </c>
      <c r="BNY59">
        <f t="shared" ca="1" si="715"/>
        <v>-1</v>
      </c>
      <c r="BNZ59">
        <f t="shared" ca="1" si="715"/>
        <v>-1</v>
      </c>
      <c r="BOA59">
        <f t="shared" ca="1" si="715"/>
        <v>-1</v>
      </c>
      <c r="BOB59">
        <f t="shared" ca="1" si="715"/>
        <v>-1</v>
      </c>
      <c r="BOC59">
        <f t="shared" ca="1" si="715"/>
        <v>-1</v>
      </c>
      <c r="BOD59">
        <f t="shared" ca="1" si="715"/>
        <v>-1</v>
      </c>
      <c r="BOE59">
        <f t="shared" ca="1" si="715"/>
        <v>-1</v>
      </c>
      <c r="BOF59">
        <f t="shared" ca="1" si="715"/>
        <v>-1</v>
      </c>
      <c r="BOG59">
        <f t="shared" ca="1" si="715"/>
        <v>-1</v>
      </c>
      <c r="BOH59">
        <f t="shared" ca="1" si="715"/>
        <v>-1</v>
      </c>
      <c r="BOI59">
        <f t="shared" ca="1" si="715"/>
        <v>-1</v>
      </c>
      <c r="BOJ59">
        <f t="shared" ca="1" si="715"/>
        <v>-1</v>
      </c>
      <c r="BOK59">
        <f t="shared" ca="1" si="715"/>
        <v>-1</v>
      </c>
      <c r="BOL59">
        <f t="shared" ca="1" si="715"/>
        <v>-1</v>
      </c>
      <c r="BOM59">
        <f t="shared" ca="1" si="715"/>
        <v>-1</v>
      </c>
      <c r="BON59">
        <f t="shared" ca="1" si="715"/>
        <v>-1</v>
      </c>
      <c r="BOO59">
        <f t="shared" ca="1" si="715"/>
        <v>-1</v>
      </c>
      <c r="BOP59">
        <f t="shared" ca="1" si="715"/>
        <v>-1</v>
      </c>
      <c r="BOQ59">
        <f t="shared" ca="1" si="715"/>
        <v>-1</v>
      </c>
      <c r="BOR59">
        <f t="shared" ca="1" si="715"/>
        <v>-1</v>
      </c>
      <c r="BOS59">
        <f t="shared" ca="1" si="715"/>
        <v>-1</v>
      </c>
      <c r="BOT59">
        <f t="shared" ca="1" si="715"/>
        <v>-1</v>
      </c>
      <c r="BOU59">
        <f t="shared" ca="1" si="715"/>
        <v>-1</v>
      </c>
      <c r="BOV59">
        <f t="shared" ca="1" si="715"/>
        <v>-1</v>
      </c>
      <c r="BOW59">
        <f t="shared" ca="1" si="715"/>
        <v>-1</v>
      </c>
      <c r="BOX59">
        <f t="shared" ca="1" si="715"/>
        <v>-1</v>
      </c>
      <c r="BOY59">
        <f t="shared" ca="1" si="715"/>
        <v>-1</v>
      </c>
      <c r="BOZ59">
        <f t="shared" ca="1" si="715"/>
        <v>-1</v>
      </c>
      <c r="BPA59">
        <f t="shared" ca="1" si="715"/>
        <v>-1</v>
      </c>
      <c r="BPB59">
        <f t="shared" ca="1" si="715"/>
        <v>-1</v>
      </c>
      <c r="BPC59">
        <f t="shared" ca="1" si="715"/>
        <v>-1</v>
      </c>
      <c r="BPD59">
        <f t="shared" ca="1" si="715"/>
        <v>-1</v>
      </c>
      <c r="BPE59">
        <f t="shared" ca="1" si="715"/>
        <v>-1</v>
      </c>
      <c r="BPF59">
        <f t="shared" ca="1" si="715"/>
        <v>-1</v>
      </c>
      <c r="BPG59">
        <f t="shared" ca="1" si="715"/>
        <v>-1</v>
      </c>
      <c r="BPH59">
        <f t="shared" ca="1" si="715"/>
        <v>-1</v>
      </c>
      <c r="BPI59">
        <f t="shared" ca="1" si="715"/>
        <v>-1</v>
      </c>
      <c r="BPJ59">
        <f t="shared" ca="1" si="715"/>
        <v>-1</v>
      </c>
      <c r="BPK59">
        <f t="shared" ca="1" si="715"/>
        <v>-1</v>
      </c>
      <c r="BPL59">
        <f t="shared" ca="1" si="715"/>
        <v>-1</v>
      </c>
      <c r="BPM59">
        <f t="shared" ca="1" si="715"/>
        <v>-1</v>
      </c>
      <c r="BPN59">
        <f t="shared" ca="1" si="715"/>
        <v>-1</v>
      </c>
      <c r="BPO59">
        <f t="shared" ca="1" si="715"/>
        <v>-1</v>
      </c>
      <c r="BPP59">
        <f t="shared" ca="1" si="715"/>
        <v>-1</v>
      </c>
      <c r="BPQ59">
        <f t="shared" ca="1" si="715"/>
        <v>-1</v>
      </c>
      <c r="BPR59">
        <f t="shared" ca="1" si="715"/>
        <v>-1</v>
      </c>
      <c r="BPS59">
        <f t="shared" ca="1" si="715"/>
        <v>-1</v>
      </c>
      <c r="BPT59">
        <f t="shared" ca="1" si="715"/>
        <v>-1</v>
      </c>
      <c r="BPU59">
        <f t="shared" ca="1" si="715"/>
        <v>-1</v>
      </c>
      <c r="BPV59">
        <f t="shared" ca="1" si="715"/>
        <v>-1</v>
      </c>
      <c r="BPW59">
        <f t="shared" ca="1" si="715"/>
        <v>-1</v>
      </c>
      <c r="BPX59">
        <f t="shared" ca="1" si="715"/>
        <v>-1</v>
      </c>
      <c r="BPY59">
        <f t="shared" ca="1" si="715"/>
        <v>-1</v>
      </c>
      <c r="BPZ59">
        <f t="shared" ca="1" si="715"/>
        <v>-1</v>
      </c>
      <c r="BQA59">
        <f t="shared" ref="BQA59:BSL59" ca="1" si="716">IF((ROUND(BQA$7,1)-0.1)=ROUND(WRCYCLETIME_ns,1),0,IF(ROUND(BQA$7,1)=ROUND(WRCYCLETIME_ns,1),MAX($B54:$B61)+1,-1))</f>
        <v>-1</v>
      </c>
      <c r="BQB59">
        <f t="shared" ca="1" si="716"/>
        <v>-1</v>
      </c>
      <c r="BQC59">
        <f t="shared" ca="1" si="716"/>
        <v>-1</v>
      </c>
      <c r="BQD59">
        <f t="shared" ca="1" si="716"/>
        <v>-1</v>
      </c>
      <c r="BQE59">
        <f t="shared" ca="1" si="716"/>
        <v>-1</v>
      </c>
      <c r="BQF59">
        <f t="shared" ca="1" si="716"/>
        <v>-1</v>
      </c>
      <c r="BQG59">
        <f t="shared" ca="1" si="716"/>
        <v>-1</v>
      </c>
      <c r="BQH59">
        <f t="shared" ca="1" si="716"/>
        <v>-1</v>
      </c>
      <c r="BQI59">
        <f t="shared" ca="1" si="716"/>
        <v>-1</v>
      </c>
      <c r="BQJ59">
        <f t="shared" ca="1" si="716"/>
        <v>-1</v>
      </c>
      <c r="BQK59">
        <f t="shared" ca="1" si="716"/>
        <v>-1</v>
      </c>
      <c r="BQL59">
        <f t="shared" ca="1" si="716"/>
        <v>-1</v>
      </c>
      <c r="BQM59">
        <f t="shared" ca="1" si="716"/>
        <v>-1</v>
      </c>
      <c r="BQN59">
        <f t="shared" ca="1" si="716"/>
        <v>-1</v>
      </c>
      <c r="BQO59">
        <f t="shared" ca="1" si="716"/>
        <v>-1</v>
      </c>
      <c r="BQP59">
        <f t="shared" ca="1" si="716"/>
        <v>-1</v>
      </c>
      <c r="BQQ59">
        <f t="shared" ca="1" si="716"/>
        <v>-1</v>
      </c>
      <c r="BQR59">
        <f t="shared" ca="1" si="716"/>
        <v>-1</v>
      </c>
      <c r="BQS59">
        <f t="shared" ca="1" si="716"/>
        <v>-1</v>
      </c>
      <c r="BQT59">
        <f t="shared" ca="1" si="716"/>
        <v>-1</v>
      </c>
      <c r="BQU59">
        <f t="shared" ca="1" si="716"/>
        <v>-1</v>
      </c>
      <c r="BQV59">
        <f t="shared" ca="1" si="716"/>
        <v>-1</v>
      </c>
      <c r="BQW59">
        <f t="shared" ca="1" si="716"/>
        <v>-1</v>
      </c>
      <c r="BQX59">
        <f t="shared" ca="1" si="716"/>
        <v>-1</v>
      </c>
      <c r="BQY59">
        <f t="shared" ca="1" si="716"/>
        <v>-1</v>
      </c>
      <c r="BQZ59">
        <f t="shared" ca="1" si="716"/>
        <v>-1</v>
      </c>
      <c r="BRA59">
        <f t="shared" ca="1" si="716"/>
        <v>-1</v>
      </c>
      <c r="BRB59">
        <f t="shared" ca="1" si="716"/>
        <v>-1</v>
      </c>
      <c r="BRC59">
        <f t="shared" ca="1" si="716"/>
        <v>-1</v>
      </c>
      <c r="BRD59">
        <f t="shared" ca="1" si="716"/>
        <v>-1</v>
      </c>
      <c r="BRE59">
        <f t="shared" ca="1" si="716"/>
        <v>-1</v>
      </c>
      <c r="BRF59">
        <f t="shared" ca="1" si="716"/>
        <v>-1</v>
      </c>
      <c r="BRG59">
        <f t="shared" ca="1" si="716"/>
        <v>-1</v>
      </c>
      <c r="BRH59">
        <f t="shared" ca="1" si="716"/>
        <v>-1</v>
      </c>
      <c r="BRI59">
        <f t="shared" ca="1" si="716"/>
        <v>-1</v>
      </c>
      <c r="BRJ59">
        <f t="shared" ca="1" si="716"/>
        <v>-1</v>
      </c>
      <c r="BRK59">
        <f t="shared" ca="1" si="716"/>
        <v>-1</v>
      </c>
      <c r="BRL59">
        <f t="shared" ca="1" si="716"/>
        <v>-1</v>
      </c>
      <c r="BRM59">
        <f t="shared" ca="1" si="716"/>
        <v>-1</v>
      </c>
      <c r="BRN59">
        <f t="shared" ca="1" si="716"/>
        <v>-1</v>
      </c>
      <c r="BRO59">
        <f t="shared" ca="1" si="716"/>
        <v>-1</v>
      </c>
      <c r="BRP59">
        <f t="shared" ca="1" si="716"/>
        <v>-1</v>
      </c>
      <c r="BRQ59">
        <f t="shared" ca="1" si="716"/>
        <v>-1</v>
      </c>
      <c r="BRR59">
        <f t="shared" ca="1" si="716"/>
        <v>-1</v>
      </c>
      <c r="BRS59">
        <f t="shared" ca="1" si="716"/>
        <v>-1</v>
      </c>
      <c r="BRT59">
        <f t="shared" ca="1" si="716"/>
        <v>-1</v>
      </c>
      <c r="BRU59">
        <f t="shared" ca="1" si="716"/>
        <v>-1</v>
      </c>
      <c r="BRV59">
        <f t="shared" ca="1" si="716"/>
        <v>-1</v>
      </c>
      <c r="BRW59">
        <f t="shared" ca="1" si="716"/>
        <v>-1</v>
      </c>
      <c r="BRX59">
        <f t="shared" ca="1" si="716"/>
        <v>-1</v>
      </c>
      <c r="BRY59">
        <f t="shared" ca="1" si="716"/>
        <v>-1</v>
      </c>
      <c r="BRZ59">
        <f t="shared" ca="1" si="716"/>
        <v>-1</v>
      </c>
      <c r="BSA59">
        <f t="shared" ca="1" si="716"/>
        <v>-1</v>
      </c>
      <c r="BSB59">
        <f t="shared" ca="1" si="716"/>
        <v>-1</v>
      </c>
      <c r="BSC59">
        <f t="shared" ca="1" si="716"/>
        <v>-1</v>
      </c>
      <c r="BSD59">
        <f t="shared" ca="1" si="716"/>
        <v>-1</v>
      </c>
      <c r="BSE59">
        <f t="shared" ca="1" si="716"/>
        <v>-1</v>
      </c>
      <c r="BSF59">
        <f t="shared" ca="1" si="716"/>
        <v>-1</v>
      </c>
      <c r="BSG59">
        <f t="shared" ca="1" si="716"/>
        <v>-1</v>
      </c>
      <c r="BSH59">
        <f t="shared" ca="1" si="716"/>
        <v>-1</v>
      </c>
      <c r="BSI59">
        <f t="shared" ca="1" si="716"/>
        <v>-1</v>
      </c>
      <c r="BSJ59">
        <f t="shared" ca="1" si="716"/>
        <v>-1</v>
      </c>
      <c r="BSK59">
        <f t="shared" ca="1" si="716"/>
        <v>-1</v>
      </c>
      <c r="BSL59">
        <f t="shared" ca="1" si="716"/>
        <v>-1</v>
      </c>
      <c r="BSM59">
        <f t="shared" ref="BSM59:BUX59" ca="1" si="717">IF((ROUND(BSM$7,1)-0.1)=ROUND(WRCYCLETIME_ns,1),0,IF(ROUND(BSM$7,1)=ROUND(WRCYCLETIME_ns,1),MAX($B54:$B61)+1,-1))</f>
        <v>-1</v>
      </c>
      <c r="BSN59">
        <f t="shared" ca="1" si="717"/>
        <v>-1</v>
      </c>
      <c r="BSO59">
        <f t="shared" ca="1" si="717"/>
        <v>-1</v>
      </c>
      <c r="BSP59">
        <f t="shared" ca="1" si="717"/>
        <v>-1</v>
      </c>
      <c r="BSQ59">
        <f t="shared" ca="1" si="717"/>
        <v>-1</v>
      </c>
      <c r="BSR59">
        <f t="shared" ca="1" si="717"/>
        <v>-1</v>
      </c>
      <c r="BSS59">
        <f t="shared" ca="1" si="717"/>
        <v>-1</v>
      </c>
      <c r="BST59">
        <f t="shared" ca="1" si="717"/>
        <v>-1</v>
      </c>
      <c r="BSU59">
        <f t="shared" ca="1" si="717"/>
        <v>-1</v>
      </c>
      <c r="BSV59">
        <f t="shared" ca="1" si="717"/>
        <v>-1</v>
      </c>
      <c r="BSW59">
        <f t="shared" ca="1" si="717"/>
        <v>-1</v>
      </c>
      <c r="BSX59">
        <f t="shared" ca="1" si="717"/>
        <v>-1</v>
      </c>
      <c r="BSY59">
        <f t="shared" ca="1" si="717"/>
        <v>-1</v>
      </c>
      <c r="BSZ59">
        <f t="shared" ca="1" si="717"/>
        <v>-1</v>
      </c>
      <c r="BTA59">
        <f t="shared" ca="1" si="717"/>
        <v>-1</v>
      </c>
      <c r="BTB59">
        <f t="shared" ca="1" si="717"/>
        <v>-1</v>
      </c>
      <c r="BTC59">
        <f t="shared" ca="1" si="717"/>
        <v>-1</v>
      </c>
      <c r="BTD59">
        <f t="shared" ca="1" si="717"/>
        <v>-1</v>
      </c>
      <c r="BTE59">
        <f t="shared" ca="1" si="717"/>
        <v>-1</v>
      </c>
      <c r="BTF59">
        <f t="shared" ca="1" si="717"/>
        <v>-1</v>
      </c>
      <c r="BTG59">
        <f t="shared" ca="1" si="717"/>
        <v>-1</v>
      </c>
      <c r="BTH59">
        <f t="shared" ca="1" si="717"/>
        <v>-1</v>
      </c>
      <c r="BTI59">
        <f t="shared" ca="1" si="717"/>
        <v>-1</v>
      </c>
      <c r="BTJ59">
        <f t="shared" ca="1" si="717"/>
        <v>-1</v>
      </c>
      <c r="BTK59">
        <f t="shared" ca="1" si="717"/>
        <v>-1</v>
      </c>
      <c r="BTL59">
        <f t="shared" ca="1" si="717"/>
        <v>-1</v>
      </c>
      <c r="BTM59">
        <f t="shared" ca="1" si="717"/>
        <v>-1</v>
      </c>
      <c r="BTN59">
        <f t="shared" ca="1" si="717"/>
        <v>-1</v>
      </c>
      <c r="BTO59">
        <f t="shared" ca="1" si="717"/>
        <v>-1</v>
      </c>
      <c r="BTP59">
        <f t="shared" ca="1" si="717"/>
        <v>-1</v>
      </c>
      <c r="BTQ59">
        <f t="shared" ca="1" si="717"/>
        <v>-1</v>
      </c>
      <c r="BTR59">
        <f t="shared" ca="1" si="717"/>
        <v>-1</v>
      </c>
      <c r="BTS59">
        <f t="shared" ca="1" si="717"/>
        <v>-1</v>
      </c>
      <c r="BTT59">
        <f t="shared" ca="1" si="717"/>
        <v>-1</v>
      </c>
      <c r="BTU59">
        <f t="shared" ca="1" si="717"/>
        <v>-1</v>
      </c>
      <c r="BTV59">
        <f t="shared" ca="1" si="717"/>
        <v>-1</v>
      </c>
      <c r="BTW59">
        <f t="shared" ca="1" si="717"/>
        <v>-1</v>
      </c>
      <c r="BTX59">
        <f t="shared" ca="1" si="717"/>
        <v>-1</v>
      </c>
      <c r="BTY59">
        <f t="shared" ca="1" si="717"/>
        <v>-1</v>
      </c>
      <c r="BTZ59">
        <f t="shared" ca="1" si="717"/>
        <v>-1</v>
      </c>
      <c r="BUA59">
        <f t="shared" ca="1" si="717"/>
        <v>-1</v>
      </c>
      <c r="BUB59">
        <f t="shared" ca="1" si="717"/>
        <v>-1</v>
      </c>
      <c r="BUC59">
        <f t="shared" ca="1" si="717"/>
        <v>-1</v>
      </c>
      <c r="BUD59">
        <f t="shared" ca="1" si="717"/>
        <v>-1</v>
      </c>
      <c r="BUE59">
        <f t="shared" ca="1" si="717"/>
        <v>-1</v>
      </c>
      <c r="BUF59">
        <f t="shared" ca="1" si="717"/>
        <v>-1</v>
      </c>
      <c r="BUG59">
        <f t="shared" ca="1" si="717"/>
        <v>-1</v>
      </c>
      <c r="BUH59">
        <f t="shared" ca="1" si="717"/>
        <v>-1</v>
      </c>
      <c r="BUI59">
        <f t="shared" ca="1" si="717"/>
        <v>-1</v>
      </c>
      <c r="BUJ59">
        <f t="shared" ca="1" si="717"/>
        <v>-1</v>
      </c>
      <c r="BUK59">
        <f t="shared" ca="1" si="717"/>
        <v>-1</v>
      </c>
      <c r="BUL59">
        <f t="shared" ca="1" si="717"/>
        <v>-1</v>
      </c>
      <c r="BUM59">
        <f t="shared" ca="1" si="717"/>
        <v>-1</v>
      </c>
      <c r="BUN59">
        <f t="shared" ca="1" si="717"/>
        <v>-1</v>
      </c>
      <c r="BUO59">
        <f t="shared" ca="1" si="717"/>
        <v>-1</v>
      </c>
      <c r="BUP59">
        <f t="shared" ca="1" si="717"/>
        <v>-1</v>
      </c>
      <c r="BUQ59">
        <f t="shared" ca="1" si="717"/>
        <v>-1</v>
      </c>
      <c r="BUR59">
        <f t="shared" ca="1" si="717"/>
        <v>-1</v>
      </c>
      <c r="BUS59">
        <f t="shared" ca="1" si="717"/>
        <v>-1</v>
      </c>
      <c r="BUT59">
        <f t="shared" ca="1" si="717"/>
        <v>-1</v>
      </c>
      <c r="BUU59">
        <f t="shared" ca="1" si="717"/>
        <v>-1</v>
      </c>
      <c r="BUV59">
        <f t="shared" ca="1" si="717"/>
        <v>-1</v>
      </c>
      <c r="BUW59">
        <f t="shared" ca="1" si="717"/>
        <v>-1</v>
      </c>
      <c r="BUX59">
        <f t="shared" ca="1" si="717"/>
        <v>-1</v>
      </c>
      <c r="BUY59">
        <f t="shared" ref="BUY59:BXJ59" ca="1" si="718">IF((ROUND(BUY$7,1)-0.1)=ROUND(WRCYCLETIME_ns,1),0,IF(ROUND(BUY$7,1)=ROUND(WRCYCLETIME_ns,1),MAX($B54:$B61)+1,-1))</f>
        <v>-1</v>
      </c>
      <c r="BUZ59">
        <f t="shared" ca="1" si="718"/>
        <v>-1</v>
      </c>
      <c r="BVA59">
        <f t="shared" ca="1" si="718"/>
        <v>-1</v>
      </c>
      <c r="BVB59">
        <f t="shared" ca="1" si="718"/>
        <v>-1</v>
      </c>
      <c r="BVC59">
        <f t="shared" ca="1" si="718"/>
        <v>-1</v>
      </c>
      <c r="BVD59">
        <f t="shared" ca="1" si="718"/>
        <v>-1</v>
      </c>
      <c r="BVE59">
        <f t="shared" ca="1" si="718"/>
        <v>-1</v>
      </c>
      <c r="BVF59">
        <f t="shared" ca="1" si="718"/>
        <v>-1</v>
      </c>
      <c r="BVG59">
        <f t="shared" ca="1" si="718"/>
        <v>-1</v>
      </c>
      <c r="BVH59">
        <f t="shared" ca="1" si="718"/>
        <v>-1</v>
      </c>
      <c r="BVI59">
        <f t="shared" ca="1" si="718"/>
        <v>-1</v>
      </c>
      <c r="BVJ59">
        <f t="shared" ca="1" si="718"/>
        <v>-1</v>
      </c>
      <c r="BVK59">
        <f t="shared" ca="1" si="718"/>
        <v>-1</v>
      </c>
      <c r="BVL59">
        <f t="shared" ca="1" si="718"/>
        <v>-1</v>
      </c>
      <c r="BVM59">
        <f t="shared" ca="1" si="718"/>
        <v>-1</v>
      </c>
      <c r="BVN59">
        <f t="shared" ca="1" si="718"/>
        <v>-1</v>
      </c>
      <c r="BVO59">
        <f t="shared" ca="1" si="718"/>
        <v>-1</v>
      </c>
      <c r="BVP59">
        <f t="shared" ca="1" si="718"/>
        <v>-1</v>
      </c>
      <c r="BVQ59">
        <f t="shared" ca="1" si="718"/>
        <v>-1</v>
      </c>
      <c r="BVR59">
        <f t="shared" ca="1" si="718"/>
        <v>-1</v>
      </c>
      <c r="BVS59">
        <f t="shared" ca="1" si="718"/>
        <v>-1</v>
      </c>
      <c r="BVT59">
        <f t="shared" ca="1" si="718"/>
        <v>-1</v>
      </c>
      <c r="BVU59">
        <f t="shared" ca="1" si="718"/>
        <v>-1</v>
      </c>
      <c r="BVV59">
        <f t="shared" ca="1" si="718"/>
        <v>-1</v>
      </c>
      <c r="BVW59">
        <f t="shared" ca="1" si="718"/>
        <v>-1</v>
      </c>
      <c r="BVX59">
        <f t="shared" ca="1" si="718"/>
        <v>-1</v>
      </c>
      <c r="BVY59">
        <f t="shared" ca="1" si="718"/>
        <v>-1</v>
      </c>
      <c r="BVZ59">
        <f t="shared" ca="1" si="718"/>
        <v>-1</v>
      </c>
      <c r="BWA59">
        <f t="shared" ca="1" si="718"/>
        <v>-1</v>
      </c>
      <c r="BWB59">
        <f t="shared" ca="1" si="718"/>
        <v>-1</v>
      </c>
      <c r="BWC59">
        <f t="shared" ca="1" si="718"/>
        <v>-1</v>
      </c>
      <c r="BWD59">
        <f t="shared" ca="1" si="718"/>
        <v>-1</v>
      </c>
      <c r="BWE59">
        <f t="shared" ca="1" si="718"/>
        <v>-1</v>
      </c>
      <c r="BWF59">
        <f t="shared" ca="1" si="718"/>
        <v>-1</v>
      </c>
      <c r="BWG59">
        <f t="shared" ca="1" si="718"/>
        <v>-1</v>
      </c>
      <c r="BWH59">
        <f t="shared" ca="1" si="718"/>
        <v>-1</v>
      </c>
      <c r="BWI59">
        <f t="shared" ca="1" si="718"/>
        <v>-1</v>
      </c>
      <c r="BWJ59">
        <f t="shared" ca="1" si="718"/>
        <v>-1</v>
      </c>
      <c r="BWK59">
        <f t="shared" ca="1" si="718"/>
        <v>-1</v>
      </c>
      <c r="BWL59">
        <f t="shared" ca="1" si="718"/>
        <v>-1</v>
      </c>
      <c r="BWM59">
        <f t="shared" ca="1" si="718"/>
        <v>-1</v>
      </c>
      <c r="BWN59">
        <f t="shared" ca="1" si="718"/>
        <v>-1</v>
      </c>
      <c r="BWO59">
        <f t="shared" ca="1" si="718"/>
        <v>-1</v>
      </c>
      <c r="BWP59">
        <f t="shared" ca="1" si="718"/>
        <v>-1</v>
      </c>
      <c r="BWQ59">
        <f t="shared" ca="1" si="718"/>
        <v>-1</v>
      </c>
      <c r="BWR59">
        <f t="shared" ca="1" si="718"/>
        <v>-1</v>
      </c>
      <c r="BWS59">
        <f t="shared" ca="1" si="718"/>
        <v>-1</v>
      </c>
      <c r="BWT59">
        <f t="shared" ca="1" si="718"/>
        <v>-1</v>
      </c>
      <c r="BWU59">
        <f t="shared" ca="1" si="718"/>
        <v>-1</v>
      </c>
      <c r="BWV59">
        <f t="shared" ca="1" si="718"/>
        <v>-1</v>
      </c>
      <c r="BWW59">
        <f t="shared" ca="1" si="718"/>
        <v>-1</v>
      </c>
      <c r="BWX59">
        <f t="shared" ca="1" si="718"/>
        <v>-1</v>
      </c>
      <c r="BWY59">
        <f t="shared" ca="1" si="718"/>
        <v>-1</v>
      </c>
      <c r="BWZ59">
        <f t="shared" ca="1" si="718"/>
        <v>-1</v>
      </c>
      <c r="BXA59">
        <f t="shared" ca="1" si="718"/>
        <v>-1</v>
      </c>
      <c r="BXB59">
        <f t="shared" ca="1" si="718"/>
        <v>-1</v>
      </c>
      <c r="BXC59">
        <f t="shared" ca="1" si="718"/>
        <v>-1</v>
      </c>
      <c r="BXD59">
        <f t="shared" ca="1" si="718"/>
        <v>-1</v>
      </c>
      <c r="BXE59">
        <f t="shared" ca="1" si="718"/>
        <v>-1</v>
      </c>
      <c r="BXF59">
        <f t="shared" ca="1" si="718"/>
        <v>-1</v>
      </c>
      <c r="BXG59">
        <f t="shared" ca="1" si="718"/>
        <v>-1</v>
      </c>
      <c r="BXH59">
        <f t="shared" ca="1" si="718"/>
        <v>-1</v>
      </c>
      <c r="BXI59">
        <f t="shared" ca="1" si="718"/>
        <v>-1</v>
      </c>
      <c r="BXJ59">
        <f t="shared" ca="1" si="718"/>
        <v>-1</v>
      </c>
      <c r="BXK59">
        <f t="shared" ref="BXK59:BZV59" ca="1" si="719">IF((ROUND(BXK$7,1)-0.1)=ROUND(WRCYCLETIME_ns,1),0,IF(ROUND(BXK$7,1)=ROUND(WRCYCLETIME_ns,1),MAX($B54:$B61)+1,-1))</f>
        <v>-1</v>
      </c>
      <c r="BXL59">
        <f t="shared" ca="1" si="719"/>
        <v>-1</v>
      </c>
      <c r="BXM59">
        <f t="shared" ca="1" si="719"/>
        <v>-1</v>
      </c>
      <c r="BXN59">
        <f t="shared" ca="1" si="719"/>
        <v>-1</v>
      </c>
      <c r="BXO59">
        <f t="shared" ca="1" si="719"/>
        <v>-1</v>
      </c>
      <c r="BXP59">
        <f t="shared" ca="1" si="719"/>
        <v>-1</v>
      </c>
      <c r="BXQ59">
        <f t="shared" ca="1" si="719"/>
        <v>-1</v>
      </c>
      <c r="BXR59">
        <f t="shared" ca="1" si="719"/>
        <v>-1</v>
      </c>
      <c r="BXS59">
        <f t="shared" ca="1" si="719"/>
        <v>-1</v>
      </c>
      <c r="BXT59">
        <f t="shared" ca="1" si="719"/>
        <v>-1</v>
      </c>
      <c r="BXU59">
        <f t="shared" ca="1" si="719"/>
        <v>-1</v>
      </c>
      <c r="BXV59">
        <f t="shared" ca="1" si="719"/>
        <v>-1</v>
      </c>
      <c r="BXW59">
        <f t="shared" ca="1" si="719"/>
        <v>-1</v>
      </c>
      <c r="BXX59">
        <f t="shared" ca="1" si="719"/>
        <v>-1</v>
      </c>
      <c r="BXY59">
        <f t="shared" ca="1" si="719"/>
        <v>-1</v>
      </c>
      <c r="BXZ59">
        <f t="shared" ca="1" si="719"/>
        <v>-1</v>
      </c>
      <c r="BYA59">
        <f t="shared" ca="1" si="719"/>
        <v>-1</v>
      </c>
      <c r="BYB59">
        <f t="shared" ca="1" si="719"/>
        <v>-1</v>
      </c>
      <c r="BYC59">
        <f t="shared" ca="1" si="719"/>
        <v>-1</v>
      </c>
      <c r="BYD59">
        <f t="shared" ca="1" si="719"/>
        <v>-1</v>
      </c>
      <c r="BYE59">
        <f t="shared" ca="1" si="719"/>
        <v>-1</v>
      </c>
      <c r="BYF59">
        <f t="shared" ca="1" si="719"/>
        <v>-1</v>
      </c>
      <c r="BYG59">
        <f t="shared" ca="1" si="719"/>
        <v>-1</v>
      </c>
      <c r="BYH59">
        <f t="shared" ca="1" si="719"/>
        <v>-1</v>
      </c>
      <c r="BYI59">
        <f t="shared" ca="1" si="719"/>
        <v>-1</v>
      </c>
      <c r="BYJ59">
        <f t="shared" ca="1" si="719"/>
        <v>-1</v>
      </c>
      <c r="BYK59">
        <f t="shared" ca="1" si="719"/>
        <v>-1</v>
      </c>
      <c r="BYL59">
        <f t="shared" ca="1" si="719"/>
        <v>-1</v>
      </c>
      <c r="BYM59">
        <f t="shared" ca="1" si="719"/>
        <v>-1</v>
      </c>
      <c r="BYN59">
        <f t="shared" ca="1" si="719"/>
        <v>-1</v>
      </c>
      <c r="BYO59">
        <f t="shared" ca="1" si="719"/>
        <v>-1</v>
      </c>
      <c r="BYP59">
        <f t="shared" ca="1" si="719"/>
        <v>-1</v>
      </c>
      <c r="BYQ59">
        <f t="shared" ca="1" si="719"/>
        <v>-1</v>
      </c>
      <c r="BYR59">
        <f t="shared" ca="1" si="719"/>
        <v>-1</v>
      </c>
      <c r="BYS59">
        <f t="shared" ca="1" si="719"/>
        <v>-1</v>
      </c>
      <c r="BYT59">
        <f t="shared" ca="1" si="719"/>
        <v>-1</v>
      </c>
      <c r="BYU59">
        <f t="shared" ca="1" si="719"/>
        <v>-1</v>
      </c>
      <c r="BYV59">
        <f t="shared" ca="1" si="719"/>
        <v>-1</v>
      </c>
      <c r="BYW59">
        <f t="shared" ca="1" si="719"/>
        <v>-1</v>
      </c>
      <c r="BYX59">
        <f t="shared" ca="1" si="719"/>
        <v>-1</v>
      </c>
      <c r="BYY59">
        <f t="shared" ca="1" si="719"/>
        <v>-1</v>
      </c>
      <c r="BYZ59">
        <f t="shared" ca="1" si="719"/>
        <v>-1</v>
      </c>
      <c r="BZA59">
        <f t="shared" ca="1" si="719"/>
        <v>-1</v>
      </c>
      <c r="BZB59">
        <f t="shared" ca="1" si="719"/>
        <v>-1</v>
      </c>
      <c r="BZC59">
        <f t="shared" ca="1" si="719"/>
        <v>-1</v>
      </c>
      <c r="BZD59">
        <f t="shared" ca="1" si="719"/>
        <v>-1</v>
      </c>
      <c r="BZE59">
        <f t="shared" ca="1" si="719"/>
        <v>-1</v>
      </c>
      <c r="BZF59">
        <f t="shared" ca="1" si="719"/>
        <v>-1</v>
      </c>
      <c r="BZG59">
        <f t="shared" ca="1" si="719"/>
        <v>-1</v>
      </c>
      <c r="BZH59">
        <f t="shared" ca="1" si="719"/>
        <v>-1</v>
      </c>
      <c r="BZI59">
        <f t="shared" ca="1" si="719"/>
        <v>-1</v>
      </c>
      <c r="BZJ59">
        <f t="shared" ca="1" si="719"/>
        <v>-1</v>
      </c>
      <c r="BZK59">
        <f t="shared" ca="1" si="719"/>
        <v>-1</v>
      </c>
      <c r="BZL59">
        <f t="shared" ca="1" si="719"/>
        <v>-1</v>
      </c>
      <c r="BZM59">
        <f t="shared" ca="1" si="719"/>
        <v>-1</v>
      </c>
      <c r="BZN59">
        <f t="shared" ca="1" si="719"/>
        <v>-1</v>
      </c>
      <c r="BZO59">
        <f t="shared" ca="1" si="719"/>
        <v>-1</v>
      </c>
      <c r="BZP59">
        <f t="shared" ca="1" si="719"/>
        <v>-1</v>
      </c>
      <c r="BZQ59">
        <f t="shared" ca="1" si="719"/>
        <v>-1</v>
      </c>
      <c r="BZR59">
        <f t="shared" ca="1" si="719"/>
        <v>-1</v>
      </c>
      <c r="BZS59">
        <f t="shared" ca="1" si="719"/>
        <v>-1</v>
      </c>
      <c r="BZT59">
        <f t="shared" ca="1" si="719"/>
        <v>-1</v>
      </c>
      <c r="BZU59">
        <f t="shared" ca="1" si="719"/>
        <v>-1</v>
      </c>
      <c r="BZV59">
        <f t="shared" ca="1" si="719"/>
        <v>-1</v>
      </c>
      <c r="BZW59">
        <f t="shared" ref="BZW59:CCH59" ca="1" si="720">IF((ROUND(BZW$7,1)-0.1)=ROUND(WRCYCLETIME_ns,1),0,IF(ROUND(BZW$7,1)=ROUND(WRCYCLETIME_ns,1),MAX($B54:$B61)+1,-1))</f>
        <v>-1</v>
      </c>
      <c r="BZX59">
        <f t="shared" ca="1" si="720"/>
        <v>-1</v>
      </c>
      <c r="BZY59">
        <f t="shared" ca="1" si="720"/>
        <v>-1</v>
      </c>
      <c r="BZZ59">
        <f t="shared" ca="1" si="720"/>
        <v>-1</v>
      </c>
      <c r="CAA59">
        <f t="shared" ca="1" si="720"/>
        <v>-1</v>
      </c>
      <c r="CAB59">
        <f t="shared" ca="1" si="720"/>
        <v>-1</v>
      </c>
      <c r="CAC59">
        <f t="shared" ca="1" si="720"/>
        <v>-1</v>
      </c>
      <c r="CAD59">
        <f t="shared" ca="1" si="720"/>
        <v>-1</v>
      </c>
      <c r="CAE59">
        <f t="shared" ca="1" si="720"/>
        <v>-1</v>
      </c>
      <c r="CAF59">
        <f t="shared" ca="1" si="720"/>
        <v>-1</v>
      </c>
      <c r="CAG59">
        <f t="shared" ca="1" si="720"/>
        <v>-1</v>
      </c>
      <c r="CAH59">
        <f t="shared" ca="1" si="720"/>
        <v>-1</v>
      </c>
      <c r="CAI59">
        <f t="shared" ca="1" si="720"/>
        <v>-1</v>
      </c>
      <c r="CAJ59">
        <f t="shared" ca="1" si="720"/>
        <v>-1</v>
      </c>
      <c r="CAK59">
        <f t="shared" ca="1" si="720"/>
        <v>-1</v>
      </c>
      <c r="CAL59">
        <f t="shared" ca="1" si="720"/>
        <v>-1</v>
      </c>
      <c r="CAM59">
        <f t="shared" ca="1" si="720"/>
        <v>-1</v>
      </c>
      <c r="CAN59">
        <f t="shared" ca="1" si="720"/>
        <v>-1</v>
      </c>
      <c r="CAO59">
        <f t="shared" ca="1" si="720"/>
        <v>-1</v>
      </c>
      <c r="CAP59">
        <f t="shared" ca="1" si="720"/>
        <v>-1</v>
      </c>
      <c r="CAQ59">
        <f t="shared" ca="1" si="720"/>
        <v>-1</v>
      </c>
      <c r="CAR59">
        <f t="shared" ca="1" si="720"/>
        <v>-1</v>
      </c>
      <c r="CAS59">
        <f t="shared" ca="1" si="720"/>
        <v>-1</v>
      </c>
      <c r="CAT59">
        <f t="shared" ca="1" si="720"/>
        <v>-1</v>
      </c>
      <c r="CAU59">
        <f t="shared" ca="1" si="720"/>
        <v>-1</v>
      </c>
      <c r="CAV59">
        <f t="shared" ca="1" si="720"/>
        <v>-1</v>
      </c>
      <c r="CAW59">
        <f t="shared" ca="1" si="720"/>
        <v>-1</v>
      </c>
      <c r="CAX59">
        <f t="shared" ca="1" si="720"/>
        <v>-1</v>
      </c>
      <c r="CAY59">
        <f t="shared" ca="1" si="720"/>
        <v>-1</v>
      </c>
      <c r="CAZ59">
        <f t="shared" ca="1" si="720"/>
        <v>-1</v>
      </c>
      <c r="CBA59">
        <f t="shared" ca="1" si="720"/>
        <v>-1</v>
      </c>
      <c r="CBB59">
        <f t="shared" ca="1" si="720"/>
        <v>-1</v>
      </c>
      <c r="CBC59">
        <f t="shared" ca="1" si="720"/>
        <v>-1</v>
      </c>
      <c r="CBD59">
        <f t="shared" ca="1" si="720"/>
        <v>-1</v>
      </c>
      <c r="CBE59">
        <f t="shared" ca="1" si="720"/>
        <v>-1</v>
      </c>
      <c r="CBF59">
        <f t="shared" ca="1" si="720"/>
        <v>-1</v>
      </c>
      <c r="CBG59">
        <f t="shared" ca="1" si="720"/>
        <v>-1</v>
      </c>
      <c r="CBH59">
        <f t="shared" ca="1" si="720"/>
        <v>-1</v>
      </c>
      <c r="CBI59">
        <f t="shared" ca="1" si="720"/>
        <v>-1</v>
      </c>
      <c r="CBJ59">
        <f t="shared" ca="1" si="720"/>
        <v>-1</v>
      </c>
      <c r="CBK59">
        <f t="shared" ca="1" si="720"/>
        <v>-1</v>
      </c>
      <c r="CBL59">
        <f t="shared" ca="1" si="720"/>
        <v>-1</v>
      </c>
      <c r="CBM59">
        <f t="shared" ca="1" si="720"/>
        <v>-1</v>
      </c>
      <c r="CBN59">
        <f t="shared" ca="1" si="720"/>
        <v>-1</v>
      </c>
      <c r="CBO59">
        <f t="shared" ca="1" si="720"/>
        <v>-1</v>
      </c>
      <c r="CBP59">
        <f t="shared" ca="1" si="720"/>
        <v>-1</v>
      </c>
      <c r="CBQ59">
        <f t="shared" ca="1" si="720"/>
        <v>-1</v>
      </c>
      <c r="CBR59">
        <f t="shared" ca="1" si="720"/>
        <v>-1</v>
      </c>
      <c r="CBS59">
        <f t="shared" ca="1" si="720"/>
        <v>-1</v>
      </c>
      <c r="CBT59">
        <f t="shared" ca="1" si="720"/>
        <v>-1</v>
      </c>
      <c r="CBU59">
        <f t="shared" ca="1" si="720"/>
        <v>-1</v>
      </c>
      <c r="CBV59">
        <f t="shared" ca="1" si="720"/>
        <v>-1</v>
      </c>
      <c r="CBW59">
        <f t="shared" ca="1" si="720"/>
        <v>-1</v>
      </c>
      <c r="CBX59">
        <f t="shared" ca="1" si="720"/>
        <v>-1</v>
      </c>
      <c r="CBY59">
        <f t="shared" ca="1" si="720"/>
        <v>-1</v>
      </c>
      <c r="CBZ59">
        <f t="shared" ca="1" si="720"/>
        <v>-1</v>
      </c>
      <c r="CCA59">
        <f t="shared" ca="1" si="720"/>
        <v>-1</v>
      </c>
      <c r="CCB59">
        <f t="shared" ca="1" si="720"/>
        <v>-1</v>
      </c>
      <c r="CCC59">
        <f t="shared" ca="1" si="720"/>
        <v>-1</v>
      </c>
      <c r="CCD59">
        <f t="shared" ca="1" si="720"/>
        <v>-1</v>
      </c>
      <c r="CCE59">
        <f t="shared" ca="1" si="720"/>
        <v>-1</v>
      </c>
      <c r="CCF59">
        <f t="shared" ca="1" si="720"/>
        <v>-1</v>
      </c>
      <c r="CCG59">
        <f t="shared" ca="1" si="720"/>
        <v>-1</v>
      </c>
      <c r="CCH59">
        <f t="shared" ca="1" si="720"/>
        <v>-1</v>
      </c>
      <c r="CCI59">
        <f t="shared" ref="CCI59:CET59" ca="1" si="721">IF((ROUND(CCI$7,1)-0.1)=ROUND(WRCYCLETIME_ns,1),0,IF(ROUND(CCI$7,1)=ROUND(WRCYCLETIME_ns,1),MAX($B54:$B61)+1,-1))</f>
        <v>-1</v>
      </c>
      <c r="CCJ59">
        <f t="shared" ca="1" si="721"/>
        <v>-1</v>
      </c>
      <c r="CCK59">
        <f t="shared" ca="1" si="721"/>
        <v>-1</v>
      </c>
      <c r="CCL59">
        <f t="shared" ca="1" si="721"/>
        <v>-1</v>
      </c>
      <c r="CCM59">
        <f t="shared" ca="1" si="721"/>
        <v>-1</v>
      </c>
      <c r="CCN59">
        <f t="shared" ca="1" si="721"/>
        <v>-1</v>
      </c>
      <c r="CCO59">
        <f t="shared" ca="1" si="721"/>
        <v>-1</v>
      </c>
      <c r="CCP59">
        <f t="shared" ca="1" si="721"/>
        <v>-1</v>
      </c>
      <c r="CCQ59">
        <f t="shared" ca="1" si="721"/>
        <v>-1</v>
      </c>
      <c r="CCR59">
        <f t="shared" ca="1" si="721"/>
        <v>-1</v>
      </c>
      <c r="CCS59">
        <f t="shared" ca="1" si="721"/>
        <v>-1</v>
      </c>
      <c r="CCT59">
        <f t="shared" ca="1" si="721"/>
        <v>-1</v>
      </c>
      <c r="CCU59">
        <f t="shared" ca="1" si="721"/>
        <v>-1</v>
      </c>
      <c r="CCV59">
        <f t="shared" ca="1" si="721"/>
        <v>-1</v>
      </c>
      <c r="CCW59">
        <f t="shared" ca="1" si="721"/>
        <v>-1</v>
      </c>
      <c r="CCX59">
        <f t="shared" ca="1" si="721"/>
        <v>-1</v>
      </c>
      <c r="CCY59">
        <f t="shared" ca="1" si="721"/>
        <v>-1</v>
      </c>
      <c r="CCZ59">
        <f t="shared" ca="1" si="721"/>
        <v>-1</v>
      </c>
      <c r="CDA59">
        <f t="shared" ca="1" si="721"/>
        <v>-1</v>
      </c>
      <c r="CDB59">
        <f t="shared" ca="1" si="721"/>
        <v>-1</v>
      </c>
      <c r="CDC59">
        <f t="shared" ca="1" si="721"/>
        <v>-1</v>
      </c>
      <c r="CDD59">
        <f t="shared" ca="1" si="721"/>
        <v>-1</v>
      </c>
      <c r="CDE59">
        <f t="shared" ca="1" si="721"/>
        <v>-1</v>
      </c>
      <c r="CDF59">
        <f t="shared" ca="1" si="721"/>
        <v>-1</v>
      </c>
      <c r="CDG59">
        <f t="shared" ca="1" si="721"/>
        <v>-1</v>
      </c>
      <c r="CDH59">
        <f t="shared" ca="1" si="721"/>
        <v>-1</v>
      </c>
      <c r="CDI59">
        <f t="shared" ca="1" si="721"/>
        <v>-1</v>
      </c>
      <c r="CDJ59">
        <f t="shared" ca="1" si="721"/>
        <v>-1</v>
      </c>
      <c r="CDK59">
        <f t="shared" ca="1" si="721"/>
        <v>-1</v>
      </c>
      <c r="CDL59">
        <f t="shared" ca="1" si="721"/>
        <v>-1</v>
      </c>
      <c r="CDM59">
        <f t="shared" ca="1" si="721"/>
        <v>-1</v>
      </c>
      <c r="CDN59">
        <f t="shared" ca="1" si="721"/>
        <v>-1</v>
      </c>
      <c r="CDO59">
        <f t="shared" ca="1" si="721"/>
        <v>-1</v>
      </c>
      <c r="CDP59">
        <f t="shared" ca="1" si="721"/>
        <v>-1</v>
      </c>
      <c r="CDQ59">
        <f t="shared" ca="1" si="721"/>
        <v>-1</v>
      </c>
      <c r="CDR59">
        <f t="shared" ca="1" si="721"/>
        <v>-1</v>
      </c>
      <c r="CDS59">
        <f t="shared" ca="1" si="721"/>
        <v>-1</v>
      </c>
      <c r="CDT59">
        <f t="shared" ca="1" si="721"/>
        <v>-1</v>
      </c>
      <c r="CDU59">
        <f t="shared" ca="1" si="721"/>
        <v>-1</v>
      </c>
      <c r="CDV59">
        <f t="shared" ca="1" si="721"/>
        <v>-1</v>
      </c>
      <c r="CDW59">
        <f t="shared" ca="1" si="721"/>
        <v>-1</v>
      </c>
      <c r="CDX59">
        <f t="shared" ca="1" si="721"/>
        <v>-1</v>
      </c>
      <c r="CDY59">
        <f t="shared" ca="1" si="721"/>
        <v>-1</v>
      </c>
      <c r="CDZ59">
        <f t="shared" ca="1" si="721"/>
        <v>-1</v>
      </c>
      <c r="CEA59">
        <f t="shared" ca="1" si="721"/>
        <v>-1</v>
      </c>
      <c r="CEB59">
        <f t="shared" ca="1" si="721"/>
        <v>-1</v>
      </c>
      <c r="CEC59">
        <f t="shared" ca="1" si="721"/>
        <v>-1</v>
      </c>
      <c r="CED59">
        <f t="shared" ca="1" si="721"/>
        <v>-1</v>
      </c>
      <c r="CEE59">
        <f t="shared" ca="1" si="721"/>
        <v>-1</v>
      </c>
      <c r="CEF59">
        <f t="shared" ca="1" si="721"/>
        <v>-1</v>
      </c>
      <c r="CEG59">
        <f t="shared" ca="1" si="721"/>
        <v>-1</v>
      </c>
      <c r="CEH59">
        <f t="shared" ca="1" si="721"/>
        <v>-1</v>
      </c>
      <c r="CEI59">
        <f t="shared" ca="1" si="721"/>
        <v>-1</v>
      </c>
      <c r="CEJ59">
        <f t="shared" ca="1" si="721"/>
        <v>-1</v>
      </c>
      <c r="CEK59">
        <f t="shared" ca="1" si="721"/>
        <v>-1</v>
      </c>
      <c r="CEL59">
        <f t="shared" ca="1" si="721"/>
        <v>-1</v>
      </c>
      <c r="CEM59">
        <f t="shared" ca="1" si="721"/>
        <v>-1</v>
      </c>
      <c r="CEN59">
        <f t="shared" ca="1" si="721"/>
        <v>-1</v>
      </c>
      <c r="CEO59">
        <f t="shared" ca="1" si="721"/>
        <v>-1</v>
      </c>
      <c r="CEP59">
        <f t="shared" ca="1" si="721"/>
        <v>-1</v>
      </c>
      <c r="CEQ59">
        <f t="shared" ca="1" si="721"/>
        <v>-1</v>
      </c>
      <c r="CER59">
        <f t="shared" ca="1" si="721"/>
        <v>-1</v>
      </c>
      <c r="CES59">
        <f t="shared" ca="1" si="721"/>
        <v>-1</v>
      </c>
      <c r="CET59">
        <f t="shared" ca="1" si="721"/>
        <v>-1</v>
      </c>
      <c r="CEU59">
        <f t="shared" ref="CEU59:CHF59" ca="1" si="722">IF((ROUND(CEU$7,1)-0.1)=ROUND(WRCYCLETIME_ns,1),0,IF(ROUND(CEU$7,1)=ROUND(WRCYCLETIME_ns,1),MAX($B54:$B61)+1,-1))</f>
        <v>-1</v>
      </c>
      <c r="CEV59">
        <f t="shared" ca="1" si="722"/>
        <v>-1</v>
      </c>
      <c r="CEW59">
        <f t="shared" ca="1" si="722"/>
        <v>-1</v>
      </c>
      <c r="CEX59">
        <f t="shared" ca="1" si="722"/>
        <v>-1</v>
      </c>
      <c r="CEY59">
        <f t="shared" ca="1" si="722"/>
        <v>-1</v>
      </c>
      <c r="CEZ59">
        <f t="shared" ca="1" si="722"/>
        <v>-1</v>
      </c>
      <c r="CFA59">
        <f t="shared" ca="1" si="722"/>
        <v>-1</v>
      </c>
      <c r="CFB59">
        <f t="shared" ca="1" si="722"/>
        <v>-1</v>
      </c>
      <c r="CFC59">
        <f t="shared" ca="1" si="722"/>
        <v>-1</v>
      </c>
      <c r="CFD59">
        <f t="shared" ca="1" si="722"/>
        <v>-1</v>
      </c>
      <c r="CFE59">
        <f t="shared" ca="1" si="722"/>
        <v>-1</v>
      </c>
      <c r="CFF59">
        <f t="shared" ca="1" si="722"/>
        <v>-1</v>
      </c>
      <c r="CFG59">
        <f t="shared" ca="1" si="722"/>
        <v>-1</v>
      </c>
      <c r="CFH59">
        <f t="shared" ca="1" si="722"/>
        <v>-1</v>
      </c>
      <c r="CFI59">
        <f t="shared" ca="1" si="722"/>
        <v>-1</v>
      </c>
      <c r="CFJ59">
        <f t="shared" ca="1" si="722"/>
        <v>-1</v>
      </c>
      <c r="CFK59">
        <f t="shared" ca="1" si="722"/>
        <v>-1</v>
      </c>
      <c r="CFL59">
        <f t="shared" ca="1" si="722"/>
        <v>-1</v>
      </c>
      <c r="CFM59">
        <f t="shared" ca="1" si="722"/>
        <v>-1</v>
      </c>
      <c r="CFN59">
        <f t="shared" ca="1" si="722"/>
        <v>-1</v>
      </c>
      <c r="CFO59">
        <f t="shared" ca="1" si="722"/>
        <v>-1</v>
      </c>
      <c r="CFP59">
        <f t="shared" ca="1" si="722"/>
        <v>-1</v>
      </c>
      <c r="CFQ59">
        <f t="shared" ca="1" si="722"/>
        <v>-1</v>
      </c>
      <c r="CFR59">
        <f t="shared" ca="1" si="722"/>
        <v>-1</v>
      </c>
      <c r="CFS59">
        <f t="shared" ca="1" si="722"/>
        <v>-1</v>
      </c>
      <c r="CFT59">
        <f t="shared" ca="1" si="722"/>
        <v>-1</v>
      </c>
      <c r="CFU59">
        <f t="shared" ca="1" si="722"/>
        <v>-1</v>
      </c>
      <c r="CFV59">
        <f t="shared" ca="1" si="722"/>
        <v>-1</v>
      </c>
      <c r="CFW59">
        <f t="shared" ca="1" si="722"/>
        <v>-1</v>
      </c>
      <c r="CFX59">
        <f t="shared" ca="1" si="722"/>
        <v>-1</v>
      </c>
      <c r="CFY59">
        <f t="shared" ca="1" si="722"/>
        <v>-1</v>
      </c>
      <c r="CFZ59">
        <f t="shared" ca="1" si="722"/>
        <v>-1</v>
      </c>
      <c r="CGA59">
        <f t="shared" ca="1" si="722"/>
        <v>-1</v>
      </c>
      <c r="CGB59">
        <f t="shared" ca="1" si="722"/>
        <v>-1</v>
      </c>
      <c r="CGC59">
        <f t="shared" ca="1" si="722"/>
        <v>-1</v>
      </c>
      <c r="CGD59">
        <f t="shared" ca="1" si="722"/>
        <v>-1</v>
      </c>
      <c r="CGE59">
        <f t="shared" ca="1" si="722"/>
        <v>-1</v>
      </c>
      <c r="CGF59">
        <f t="shared" ca="1" si="722"/>
        <v>-1</v>
      </c>
      <c r="CGG59">
        <f t="shared" ca="1" si="722"/>
        <v>-1</v>
      </c>
      <c r="CGH59">
        <f t="shared" ca="1" si="722"/>
        <v>-1</v>
      </c>
      <c r="CGI59">
        <f t="shared" ca="1" si="722"/>
        <v>-1</v>
      </c>
      <c r="CGJ59">
        <f t="shared" ca="1" si="722"/>
        <v>-1</v>
      </c>
      <c r="CGK59">
        <f t="shared" ca="1" si="722"/>
        <v>-1</v>
      </c>
      <c r="CGL59">
        <f t="shared" ca="1" si="722"/>
        <v>-1</v>
      </c>
      <c r="CGM59">
        <f t="shared" ca="1" si="722"/>
        <v>-1</v>
      </c>
      <c r="CGN59">
        <f t="shared" ca="1" si="722"/>
        <v>-1</v>
      </c>
      <c r="CGO59">
        <f t="shared" ca="1" si="722"/>
        <v>-1</v>
      </c>
      <c r="CGP59">
        <f t="shared" ca="1" si="722"/>
        <v>-1</v>
      </c>
      <c r="CGQ59">
        <f t="shared" ca="1" si="722"/>
        <v>-1</v>
      </c>
      <c r="CGR59">
        <f t="shared" ca="1" si="722"/>
        <v>-1</v>
      </c>
      <c r="CGS59">
        <f t="shared" ca="1" si="722"/>
        <v>-1</v>
      </c>
      <c r="CGT59">
        <f t="shared" ca="1" si="722"/>
        <v>-1</v>
      </c>
      <c r="CGU59">
        <f t="shared" ca="1" si="722"/>
        <v>-1</v>
      </c>
      <c r="CGV59">
        <f t="shared" ca="1" si="722"/>
        <v>-1</v>
      </c>
      <c r="CGW59">
        <f t="shared" ca="1" si="722"/>
        <v>-1</v>
      </c>
      <c r="CGX59">
        <f t="shared" ca="1" si="722"/>
        <v>-1</v>
      </c>
      <c r="CGY59">
        <f t="shared" ca="1" si="722"/>
        <v>-1</v>
      </c>
      <c r="CGZ59">
        <f t="shared" ca="1" si="722"/>
        <v>-1</v>
      </c>
      <c r="CHA59">
        <f t="shared" ca="1" si="722"/>
        <v>-1</v>
      </c>
      <c r="CHB59">
        <f t="shared" ca="1" si="722"/>
        <v>-1</v>
      </c>
      <c r="CHC59">
        <f t="shared" ca="1" si="722"/>
        <v>-1</v>
      </c>
      <c r="CHD59">
        <f t="shared" ca="1" si="722"/>
        <v>-1</v>
      </c>
      <c r="CHE59">
        <f t="shared" ca="1" si="722"/>
        <v>-1</v>
      </c>
      <c r="CHF59">
        <f t="shared" ca="1" si="722"/>
        <v>-1</v>
      </c>
      <c r="CHG59">
        <f t="shared" ref="CHG59:CJR59" ca="1" si="723">IF((ROUND(CHG$7,1)-0.1)=ROUND(WRCYCLETIME_ns,1),0,IF(ROUND(CHG$7,1)=ROUND(WRCYCLETIME_ns,1),MAX($B54:$B61)+1,-1))</f>
        <v>-1</v>
      </c>
      <c r="CHH59">
        <f t="shared" ca="1" si="723"/>
        <v>-1</v>
      </c>
      <c r="CHI59">
        <f t="shared" ca="1" si="723"/>
        <v>-1</v>
      </c>
      <c r="CHJ59">
        <f t="shared" ca="1" si="723"/>
        <v>-1</v>
      </c>
      <c r="CHK59">
        <f t="shared" ca="1" si="723"/>
        <v>-1</v>
      </c>
      <c r="CHL59">
        <f t="shared" ca="1" si="723"/>
        <v>-1</v>
      </c>
      <c r="CHM59">
        <f t="shared" ca="1" si="723"/>
        <v>-1</v>
      </c>
      <c r="CHN59">
        <f t="shared" ca="1" si="723"/>
        <v>-1</v>
      </c>
      <c r="CHO59">
        <f t="shared" ca="1" si="723"/>
        <v>-1</v>
      </c>
      <c r="CHP59">
        <f t="shared" ca="1" si="723"/>
        <v>-1</v>
      </c>
      <c r="CHQ59">
        <f t="shared" ca="1" si="723"/>
        <v>-1</v>
      </c>
      <c r="CHR59">
        <f t="shared" ca="1" si="723"/>
        <v>-1</v>
      </c>
      <c r="CHS59">
        <f t="shared" ca="1" si="723"/>
        <v>-1</v>
      </c>
      <c r="CHT59">
        <f t="shared" ca="1" si="723"/>
        <v>-1</v>
      </c>
      <c r="CHU59">
        <f t="shared" ca="1" si="723"/>
        <v>-1</v>
      </c>
      <c r="CHV59">
        <f t="shared" ca="1" si="723"/>
        <v>-1</v>
      </c>
      <c r="CHW59">
        <f t="shared" ca="1" si="723"/>
        <v>-1</v>
      </c>
      <c r="CHX59">
        <f t="shared" ca="1" si="723"/>
        <v>-1</v>
      </c>
      <c r="CHY59">
        <f t="shared" ca="1" si="723"/>
        <v>-1</v>
      </c>
      <c r="CHZ59">
        <f t="shared" ca="1" si="723"/>
        <v>-1</v>
      </c>
      <c r="CIA59">
        <f t="shared" ca="1" si="723"/>
        <v>-1</v>
      </c>
      <c r="CIB59">
        <f t="shared" ca="1" si="723"/>
        <v>-1</v>
      </c>
      <c r="CIC59">
        <f t="shared" ca="1" si="723"/>
        <v>-1</v>
      </c>
      <c r="CID59">
        <f t="shared" ca="1" si="723"/>
        <v>-1</v>
      </c>
      <c r="CIE59">
        <f t="shared" ca="1" si="723"/>
        <v>-1</v>
      </c>
      <c r="CIF59">
        <f t="shared" ca="1" si="723"/>
        <v>-1</v>
      </c>
      <c r="CIG59">
        <f t="shared" ca="1" si="723"/>
        <v>-1</v>
      </c>
      <c r="CIH59">
        <f t="shared" ca="1" si="723"/>
        <v>-1</v>
      </c>
      <c r="CII59">
        <f t="shared" ca="1" si="723"/>
        <v>-1</v>
      </c>
      <c r="CIJ59">
        <f t="shared" ca="1" si="723"/>
        <v>-1</v>
      </c>
      <c r="CIK59">
        <f t="shared" ca="1" si="723"/>
        <v>-1</v>
      </c>
      <c r="CIL59">
        <f t="shared" ca="1" si="723"/>
        <v>-1</v>
      </c>
      <c r="CIM59">
        <f t="shared" ca="1" si="723"/>
        <v>-1</v>
      </c>
      <c r="CIN59">
        <f t="shared" ca="1" si="723"/>
        <v>-1</v>
      </c>
      <c r="CIO59">
        <f t="shared" ca="1" si="723"/>
        <v>-1</v>
      </c>
      <c r="CIP59">
        <f t="shared" ca="1" si="723"/>
        <v>-1</v>
      </c>
      <c r="CIQ59">
        <f t="shared" ca="1" si="723"/>
        <v>-1</v>
      </c>
      <c r="CIR59">
        <f t="shared" ca="1" si="723"/>
        <v>-1</v>
      </c>
      <c r="CIS59">
        <f t="shared" ca="1" si="723"/>
        <v>-1</v>
      </c>
      <c r="CIT59">
        <f t="shared" ca="1" si="723"/>
        <v>-1</v>
      </c>
      <c r="CIU59">
        <f t="shared" ca="1" si="723"/>
        <v>-1</v>
      </c>
      <c r="CIV59">
        <f t="shared" ca="1" si="723"/>
        <v>-1</v>
      </c>
      <c r="CIW59">
        <f t="shared" ca="1" si="723"/>
        <v>-1</v>
      </c>
      <c r="CIX59">
        <f t="shared" ca="1" si="723"/>
        <v>-1</v>
      </c>
      <c r="CIY59">
        <f t="shared" ca="1" si="723"/>
        <v>-1</v>
      </c>
      <c r="CIZ59">
        <f t="shared" ca="1" si="723"/>
        <v>-1</v>
      </c>
      <c r="CJA59">
        <f t="shared" ca="1" si="723"/>
        <v>-1</v>
      </c>
      <c r="CJB59">
        <f t="shared" ca="1" si="723"/>
        <v>-1</v>
      </c>
      <c r="CJC59">
        <f t="shared" ca="1" si="723"/>
        <v>-1</v>
      </c>
      <c r="CJD59">
        <f t="shared" ca="1" si="723"/>
        <v>-1</v>
      </c>
      <c r="CJE59">
        <f t="shared" ca="1" si="723"/>
        <v>-1</v>
      </c>
      <c r="CJF59">
        <f t="shared" ca="1" si="723"/>
        <v>-1</v>
      </c>
      <c r="CJG59">
        <f t="shared" ca="1" si="723"/>
        <v>-1</v>
      </c>
      <c r="CJH59">
        <f t="shared" ca="1" si="723"/>
        <v>-1</v>
      </c>
      <c r="CJI59">
        <f t="shared" ca="1" si="723"/>
        <v>-1</v>
      </c>
      <c r="CJJ59">
        <f t="shared" ca="1" si="723"/>
        <v>-1</v>
      </c>
      <c r="CJK59">
        <f t="shared" ca="1" si="723"/>
        <v>-1</v>
      </c>
      <c r="CJL59">
        <f t="shared" ca="1" si="723"/>
        <v>-1</v>
      </c>
      <c r="CJM59">
        <f t="shared" ca="1" si="723"/>
        <v>-1</v>
      </c>
      <c r="CJN59">
        <f t="shared" ca="1" si="723"/>
        <v>-1</v>
      </c>
      <c r="CJO59">
        <f t="shared" ca="1" si="723"/>
        <v>-1</v>
      </c>
      <c r="CJP59">
        <f t="shared" ca="1" si="723"/>
        <v>-1</v>
      </c>
      <c r="CJQ59">
        <f t="shared" ca="1" si="723"/>
        <v>-1</v>
      </c>
      <c r="CJR59">
        <f t="shared" ca="1" si="723"/>
        <v>-1</v>
      </c>
      <c r="CJS59">
        <f t="shared" ref="CJS59:CMD59" ca="1" si="724">IF((ROUND(CJS$7,1)-0.1)=ROUND(WRCYCLETIME_ns,1),0,IF(ROUND(CJS$7,1)=ROUND(WRCYCLETIME_ns,1),MAX($B54:$B61)+1,-1))</f>
        <v>-1</v>
      </c>
      <c r="CJT59">
        <f t="shared" ca="1" si="724"/>
        <v>-1</v>
      </c>
      <c r="CJU59">
        <f t="shared" ca="1" si="724"/>
        <v>-1</v>
      </c>
      <c r="CJV59">
        <f t="shared" ca="1" si="724"/>
        <v>-1</v>
      </c>
      <c r="CJW59">
        <f t="shared" ca="1" si="724"/>
        <v>-1</v>
      </c>
      <c r="CJX59">
        <f t="shared" ca="1" si="724"/>
        <v>-1</v>
      </c>
      <c r="CJY59">
        <f t="shared" ca="1" si="724"/>
        <v>-1</v>
      </c>
      <c r="CJZ59">
        <f t="shared" ca="1" si="724"/>
        <v>-1</v>
      </c>
      <c r="CKA59">
        <f t="shared" ca="1" si="724"/>
        <v>-1</v>
      </c>
      <c r="CKB59">
        <f t="shared" ca="1" si="724"/>
        <v>-1</v>
      </c>
      <c r="CKC59">
        <f t="shared" ca="1" si="724"/>
        <v>-1</v>
      </c>
      <c r="CKD59">
        <f t="shared" ca="1" si="724"/>
        <v>-1</v>
      </c>
      <c r="CKE59">
        <f t="shared" ca="1" si="724"/>
        <v>-1</v>
      </c>
      <c r="CKF59">
        <f t="shared" ca="1" si="724"/>
        <v>-1</v>
      </c>
      <c r="CKG59">
        <f t="shared" ca="1" si="724"/>
        <v>-1</v>
      </c>
      <c r="CKH59">
        <f t="shared" ca="1" si="724"/>
        <v>-1</v>
      </c>
      <c r="CKI59">
        <f t="shared" ca="1" si="724"/>
        <v>-1</v>
      </c>
      <c r="CKJ59">
        <f t="shared" ca="1" si="724"/>
        <v>-1</v>
      </c>
      <c r="CKK59">
        <f t="shared" ca="1" si="724"/>
        <v>-1</v>
      </c>
      <c r="CKL59">
        <f t="shared" ca="1" si="724"/>
        <v>-1</v>
      </c>
      <c r="CKM59">
        <f t="shared" ca="1" si="724"/>
        <v>-1</v>
      </c>
      <c r="CKN59">
        <f t="shared" ca="1" si="724"/>
        <v>-1</v>
      </c>
      <c r="CKO59">
        <f t="shared" ca="1" si="724"/>
        <v>-1</v>
      </c>
      <c r="CKP59">
        <f t="shared" ca="1" si="724"/>
        <v>-1</v>
      </c>
      <c r="CKQ59">
        <f t="shared" ca="1" si="724"/>
        <v>-1</v>
      </c>
      <c r="CKR59">
        <f t="shared" ca="1" si="724"/>
        <v>-1</v>
      </c>
      <c r="CKS59">
        <f t="shared" ca="1" si="724"/>
        <v>-1</v>
      </c>
      <c r="CKT59">
        <f t="shared" ca="1" si="724"/>
        <v>-1</v>
      </c>
      <c r="CKU59">
        <f t="shared" ca="1" si="724"/>
        <v>-1</v>
      </c>
      <c r="CKV59">
        <f t="shared" ca="1" si="724"/>
        <v>-1</v>
      </c>
      <c r="CKW59">
        <f t="shared" ca="1" si="724"/>
        <v>-1</v>
      </c>
      <c r="CKX59">
        <f t="shared" ca="1" si="724"/>
        <v>-1</v>
      </c>
      <c r="CKY59">
        <f t="shared" ca="1" si="724"/>
        <v>-1</v>
      </c>
      <c r="CKZ59">
        <f t="shared" ca="1" si="724"/>
        <v>-1</v>
      </c>
      <c r="CLA59">
        <f t="shared" ca="1" si="724"/>
        <v>-1</v>
      </c>
      <c r="CLB59">
        <f t="shared" ca="1" si="724"/>
        <v>-1</v>
      </c>
      <c r="CLC59">
        <f t="shared" ca="1" si="724"/>
        <v>-1</v>
      </c>
      <c r="CLD59">
        <f t="shared" ca="1" si="724"/>
        <v>-1</v>
      </c>
      <c r="CLE59">
        <f t="shared" ca="1" si="724"/>
        <v>-1</v>
      </c>
      <c r="CLF59">
        <f t="shared" ca="1" si="724"/>
        <v>-1</v>
      </c>
      <c r="CLG59">
        <f t="shared" ca="1" si="724"/>
        <v>-1</v>
      </c>
      <c r="CLH59">
        <f t="shared" ca="1" si="724"/>
        <v>-1</v>
      </c>
      <c r="CLI59">
        <f t="shared" ca="1" si="724"/>
        <v>-1</v>
      </c>
      <c r="CLJ59">
        <f t="shared" ca="1" si="724"/>
        <v>-1</v>
      </c>
      <c r="CLK59">
        <f t="shared" ca="1" si="724"/>
        <v>-1</v>
      </c>
      <c r="CLL59">
        <f t="shared" ca="1" si="724"/>
        <v>-1</v>
      </c>
      <c r="CLM59">
        <f t="shared" ca="1" si="724"/>
        <v>-1</v>
      </c>
      <c r="CLN59">
        <f t="shared" ca="1" si="724"/>
        <v>-1</v>
      </c>
      <c r="CLO59">
        <f t="shared" ca="1" si="724"/>
        <v>-1</v>
      </c>
      <c r="CLP59">
        <f t="shared" ca="1" si="724"/>
        <v>-1</v>
      </c>
      <c r="CLQ59">
        <f t="shared" ca="1" si="724"/>
        <v>-1</v>
      </c>
      <c r="CLR59">
        <f t="shared" ca="1" si="724"/>
        <v>-1</v>
      </c>
      <c r="CLS59">
        <f t="shared" ca="1" si="724"/>
        <v>-1</v>
      </c>
      <c r="CLT59">
        <f t="shared" ca="1" si="724"/>
        <v>-1</v>
      </c>
      <c r="CLU59">
        <f t="shared" ca="1" si="724"/>
        <v>-1</v>
      </c>
      <c r="CLV59">
        <f t="shared" ca="1" si="724"/>
        <v>-1</v>
      </c>
      <c r="CLW59">
        <f t="shared" ca="1" si="724"/>
        <v>-1</v>
      </c>
      <c r="CLX59">
        <f t="shared" ca="1" si="724"/>
        <v>-1</v>
      </c>
      <c r="CLY59">
        <f t="shared" ca="1" si="724"/>
        <v>-1</v>
      </c>
      <c r="CLZ59">
        <f t="shared" ca="1" si="724"/>
        <v>-1</v>
      </c>
      <c r="CMA59">
        <f t="shared" ca="1" si="724"/>
        <v>-1</v>
      </c>
      <c r="CMB59">
        <f t="shared" ca="1" si="724"/>
        <v>-1</v>
      </c>
      <c r="CMC59">
        <f t="shared" ca="1" si="724"/>
        <v>-1</v>
      </c>
      <c r="CMD59">
        <f t="shared" ca="1" si="724"/>
        <v>-1</v>
      </c>
      <c r="CME59">
        <f t="shared" ref="CME59:COP59" ca="1" si="725">IF((ROUND(CME$7,1)-0.1)=ROUND(WRCYCLETIME_ns,1),0,IF(ROUND(CME$7,1)=ROUND(WRCYCLETIME_ns,1),MAX($B54:$B61)+1,-1))</f>
        <v>-1</v>
      </c>
      <c r="CMF59">
        <f t="shared" ca="1" si="725"/>
        <v>-1</v>
      </c>
      <c r="CMG59">
        <f t="shared" ca="1" si="725"/>
        <v>-1</v>
      </c>
      <c r="CMH59">
        <f t="shared" ca="1" si="725"/>
        <v>-1</v>
      </c>
      <c r="CMI59">
        <f t="shared" ca="1" si="725"/>
        <v>-1</v>
      </c>
      <c r="CMJ59">
        <f t="shared" ca="1" si="725"/>
        <v>-1</v>
      </c>
      <c r="CMK59">
        <f t="shared" ca="1" si="725"/>
        <v>-1</v>
      </c>
      <c r="CML59">
        <f t="shared" ca="1" si="725"/>
        <v>-1</v>
      </c>
      <c r="CMM59">
        <f t="shared" ca="1" si="725"/>
        <v>-1</v>
      </c>
      <c r="CMN59">
        <f t="shared" ca="1" si="725"/>
        <v>-1</v>
      </c>
      <c r="CMO59">
        <f t="shared" ca="1" si="725"/>
        <v>-1</v>
      </c>
      <c r="CMP59">
        <f t="shared" ca="1" si="725"/>
        <v>-1</v>
      </c>
      <c r="CMQ59">
        <f t="shared" ca="1" si="725"/>
        <v>-1</v>
      </c>
      <c r="CMR59">
        <f t="shared" ca="1" si="725"/>
        <v>-1</v>
      </c>
      <c r="CMS59">
        <f t="shared" ca="1" si="725"/>
        <v>-1</v>
      </c>
      <c r="CMT59">
        <f t="shared" ca="1" si="725"/>
        <v>-1</v>
      </c>
      <c r="CMU59">
        <f t="shared" ca="1" si="725"/>
        <v>-1</v>
      </c>
      <c r="CMV59">
        <f t="shared" ca="1" si="725"/>
        <v>-1</v>
      </c>
      <c r="CMW59">
        <f t="shared" ca="1" si="725"/>
        <v>-1</v>
      </c>
      <c r="CMX59">
        <f t="shared" ca="1" si="725"/>
        <v>-1</v>
      </c>
      <c r="CMY59">
        <f t="shared" ca="1" si="725"/>
        <v>-1</v>
      </c>
      <c r="CMZ59">
        <f t="shared" ca="1" si="725"/>
        <v>-1</v>
      </c>
      <c r="CNA59">
        <f t="shared" ca="1" si="725"/>
        <v>-1</v>
      </c>
      <c r="CNB59">
        <f t="shared" ca="1" si="725"/>
        <v>-1</v>
      </c>
      <c r="CNC59">
        <f t="shared" ca="1" si="725"/>
        <v>-1</v>
      </c>
      <c r="CND59">
        <f t="shared" ca="1" si="725"/>
        <v>-1</v>
      </c>
      <c r="CNE59">
        <f t="shared" ca="1" si="725"/>
        <v>-1</v>
      </c>
      <c r="CNF59">
        <f t="shared" ca="1" si="725"/>
        <v>-1</v>
      </c>
      <c r="CNG59">
        <f t="shared" ca="1" si="725"/>
        <v>-1</v>
      </c>
      <c r="CNH59">
        <f t="shared" ca="1" si="725"/>
        <v>-1</v>
      </c>
      <c r="CNI59">
        <f t="shared" ca="1" si="725"/>
        <v>-1</v>
      </c>
      <c r="CNJ59">
        <f t="shared" ca="1" si="725"/>
        <v>-1</v>
      </c>
      <c r="CNK59">
        <f t="shared" ca="1" si="725"/>
        <v>-1</v>
      </c>
      <c r="CNL59">
        <f t="shared" ca="1" si="725"/>
        <v>-1</v>
      </c>
      <c r="CNM59">
        <f t="shared" ca="1" si="725"/>
        <v>-1</v>
      </c>
      <c r="CNN59">
        <f t="shared" ca="1" si="725"/>
        <v>-1</v>
      </c>
      <c r="CNO59">
        <f t="shared" ca="1" si="725"/>
        <v>-1</v>
      </c>
      <c r="CNP59">
        <f t="shared" ca="1" si="725"/>
        <v>-1</v>
      </c>
      <c r="CNQ59">
        <f t="shared" ca="1" si="725"/>
        <v>-1</v>
      </c>
      <c r="CNR59">
        <f t="shared" ca="1" si="725"/>
        <v>-1</v>
      </c>
      <c r="CNS59">
        <f t="shared" ca="1" si="725"/>
        <v>-1</v>
      </c>
      <c r="CNT59">
        <f t="shared" ca="1" si="725"/>
        <v>-1</v>
      </c>
      <c r="CNU59">
        <f t="shared" ca="1" si="725"/>
        <v>-1</v>
      </c>
      <c r="CNV59">
        <f t="shared" ca="1" si="725"/>
        <v>-1</v>
      </c>
      <c r="CNW59">
        <f t="shared" ca="1" si="725"/>
        <v>-1</v>
      </c>
      <c r="CNX59">
        <f t="shared" ca="1" si="725"/>
        <v>-1</v>
      </c>
      <c r="CNY59">
        <f t="shared" ca="1" si="725"/>
        <v>-1</v>
      </c>
      <c r="CNZ59">
        <f t="shared" ca="1" si="725"/>
        <v>-1</v>
      </c>
      <c r="COA59">
        <f t="shared" ca="1" si="725"/>
        <v>-1</v>
      </c>
      <c r="COB59">
        <f t="shared" ca="1" si="725"/>
        <v>-1</v>
      </c>
      <c r="COC59">
        <f t="shared" ca="1" si="725"/>
        <v>-1</v>
      </c>
      <c r="COD59">
        <f t="shared" ca="1" si="725"/>
        <v>-1</v>
      </c>
      <c r="COE59">
        <f t="shared" ca="1" si="725"/>
        <v>-1</v>
      </c>
      <c r="COF59">
        <f t="shared" ca="1" si="725"/>
        <v>-1</v>
      </c>
      <c r="COG59">
        <f t="shared" ca="1" si="725"/>
        <v>-1</v>
      </c>
      <c r="COH59">
        <f t="shared" ca="1" si="725"/>
        <v>-1</v>
      </c>
      <c r="COI59">
        <f t="shared" ca="1" si="725"/>
        <v>-1</v>
      </c>
      <c r="COJ59">
        <f t="shared" ca="1" si="725"/>
        <v>-1</v>
      </c>
      <c r="COK59">
        <f t="shared" ca="1" si="725"/>
        <v>-1</v>
      </c>
      <c r="COL59">
        <f t="shared" ca="1" si="725"/>
        <v>-1</v>
      </c>
      <c r="COM59">
        <f t="shared" ca="1" si="725"/>
        <v>-1</v>
      </c>
      <c r="CON59">
        <f t="shared" ca="1" si="725"/>
        <v>-1</v>
      </c>
      <c r="COO59">
        <f t="shared" ca="1" si="725"/>
        <v>-1</v>
      </c>
      <c r="COP59">
        <f t="shared" ca="1" si="725"/>
        <v>-1</v>
      </c>
      <c r="COQ59">
        <f t="shared" ref="COQ59:CRB59" ca="1" si="726">IF((ROUND(COQ$7,1)-0.1)=ROUND(WRCYCLETIME_ns,1),0,IF(ROUND(COQ$7,1)=ROUND(WRCYCLETIME_ns,1),MAX($B54:$B61)+1,-1))</f>
        <v>-1</v>
      </c>
      <c r="COR59">
        <f t="shared" ca="1" si="726"/>
        <v>-1</v>
      </c>
      <c r="COS59">
        <f t="shared" ca="1" si="726"/>
        <v>-1</v>
      </c>
      <c r="COT59">
        <f t="shared" ca="1" si="726"/>
        <v>-1</v>
      </c>
      <c r="COU59">
        <f t="shared" ca="1" si="726"/>
        <v>-1</v>
      </c>
      <c r="COV59">
        <f t="shared" ca="1" si="726"/>
        <v>-1</v>
      </c>
      <c r="COW59">
        <f t="shared" ca="1" si="726"/>
        <v>-1</v>
      </c>
      <c r="COX59">
        <f t="shared" ca="1" si="726"/>
        <v>-1</v>
      </c>
      <c r="COY59">
        <f t="shared" ca="1" si="726"/>
        <v>-1</v>
      </c>
      <c r="COZ59">
        <f t="shared" ca="1" si="726"/>
        <v>-1</v>
      </c>
      <c r="CPA59">
        <f t="shared" ca="1" si="726"/>
        <v>-1</v>
      </c>
      <c r="CPB59">
        <f t="shared" ca="1" si="726"/>
        <v>-1</v>
      </c>
      <c r="CPC59">
        <f t="shared" ca="1" si="726"/>
        <v>-1</v>
      </c>
      <c r="CPD59">
        <f t="shared" ca="1" si="726"/>
        <v>-1</v>
      </c>
      <c r="CPE59">
        <f t="shared" ca="1" si="726"/>
        <v>-1</v>
      </c>
      <c r="CPF59">
        <f t="shared" ca="1" si="726"/>
        <v>-1</v>
      </c>
      <c r="CPG59">
        <f t="shared" ca="1" si="726"/>
        <v>-1</v>
      </c>
      <c r="CPH59">
        <f t="shared" ca="1" si="726"/>
        <v>-1</v>
      </c>
      <c r="CPI59">
        <f t="shared" ca="1" si="726"/>
        <v>-1</v>
      </c>
      <c r="CPJ59">
        <f t="shared" ca="1" si="726"/>
        <v>-1</v>
      </c>
      <c r="CPK59">
        <f t="shared" ca="1" si="726"/>
        <v>-1</v>
      </c>
      <c r="CPL59">
        <f t="shared" ca="1" si="726"/>
        <v>-1</v>
      </c>
      <c r="CPM59">
        <f t="shared" ca="1" si="726"/>
        <v>-1</v>
      </c>
      <c r="CPN59">
        <f t="shared" ca="1" si="726"/>
        <v>-1</v>
      </c>
      <c r="CPO59">
        <f t="shared" ca="1" si="726"/>
        <v>-1</v>
      </c>
      <c r="CPP59">
        <f t="shared" ca="1" si="726"/>
        <v>-1</v>
      </c>
      <c r="CPQ59">
        <f t="shared" ca="1" si="726"/>
        <v>-1</v>
      </c>
      <c r="CPR59">
        <f t="shared" ca="1" si="726"/>
        <v>-1</v>
      </c>
      <c r="CPS59">
        <f t="shared" ca="1" si="726"/>
        <v>-1</v>
      </c>
      <c r="CPT59">
        <f t="shared" ca="1" si="726"/>
        <v>-1</v>
      </c>
      <c r="CPU59">
        <f t="shared" ca="1" si="726"/>
        <v>-1</v>
      </c>
      <c r="CPV59">
        <f t="shared" ca="1" si="726"/>
        <v>-1</v>
      </c>
      <c r="CPW59">
        <f t="shared" ca="1" si="726"/>
        <v>-1</v>
      </c>
      <c r="CPX59">
        <f t="shared" ca="1" si="726"/>
        <v>-1</v>
      </c>
      <c r="CPY59">
        <f t="shared" ca="1" si="726"/>
        <v>-1</v>
      </c>
      <c r="CPZ59">
        <f t="shared" ca="1" si="726"/>
        <v>-1</v>
      </c>
      <c r="CQA59">
        <f t="shared" ca="1" si="726"/>
        <v>-1</v>
      </c>
      <c r="CQB59">
        <f t="shared" ca="1" si="726"/>
        <v>-1</v>
      </c>
      <c r="CQC59">
        <f t="shared" ca="1" si="726"/>
        <v>-1</v>
      </c>
      <c r="CQD59">
        <f t="shared" ca="1" si="726"/>
        <v>-1</v>
      </c>
      <c r="CQE59">
        <f t="shared" ca="1" si="726"/>
        <v>-1</v>
      </c>
      <c r="CQF59">
        <f t="shared" ca="1" si="726"/>
        <v>-1</v>
      </c>
      <c r="CQG59">
        <f t="shared" ca="1" si="726"/>
        <v>-1</v>
      </c>
      <c r="CQH59">
        <f t="shared" ca="1" si="726"/>
        <v>-1</v>
      </c>
      <c r="CQI59">
        <f t="shared" ca="1" si="726"/>
        <v>-1</v>
      </c>
      <c r="CQJ59">
        <f t="shared" ca="1" si="726"/>
        <v>-1</v>
      </c>
      <c r="CQK59">
        <f t="shared" ca="1" si="726"/>
        <v>-1</v>
      </c>
      <c r="CQL59">
        <f t="shared" ca="1" si="726"/>
        <v>-1</v>
      </c>
      <c r="CQM59">
        <f t="shared" ca="1" si="726"/>
        <v>-1</v>
      </c>
      <c r="CQN59">
        <f t="shared" ca="1" si="726"/>
        <v>-1</v>
      </c>
      <c r="CQO59">
        <f t="shared" ca="1" si="726"/>
        <v>-1</v>
      </c>
      <c r="CQP59">
        <f t="shared" ca="1" si="726"/>
        <v>-1</v>
      </c>
      <c r="CQQ59">
        <f t="shared" ca="1" si="726"/>
        <v>-1</v>
      </c>
      <c r="CQR59">
        <f t="shared" ca="1" si="726"/>
        <v>-1</v>
      </c>
      <c r="CQS59">
        <f t="shared" ca="1" si="726"/>
        <v>-1</v>
      </c>
      <c r="CQT59">
        <f t="shared" ca="1" si="726"/>
        <v>-1</v>
      </c>
      <c r="CQU59">
        <f t="shared" ca="1" si="726"/>
        <v>-1</v>
      </c>
      <c r="CQV59">
        <f t="shared" ca="1" si="726"/>
        <v>-1</v>
      </c>
      <c r="CQW59">
        <f t="shared" ca="1" si="726"/>
        <v>-1</v>
      </c>
      <c r="CQX59">
        <f t="shared" ca="1" si="726"/>
        <v>-1</v>
      </c>
      <c r="CQY59">
        <f t="shared" ca="1" si="726"/>
        <v>-1</v>
      </c>
      <c r="CQZ59">
        <f t="shared" ca="1" si="726"/>
        <v>-1</v>
      </c>
      <c r="CRA59">
        <f t="shared" ca="1" si="726"/>
        <v>-1</v>
      </c>
      <c r="CRB59">
        <f t="shared" ca="1" si="726"/>
        <v>-1</v>
      </c>
      <c r="CRC59">
        <f t="shared" ref="CRC59:CTN59" ca="1" si="727">IF((ROUND(CRC$7,1)-0.1)=ROUND(WRCYCLETIME_ns,1),0,IF(ROUND(CRC$7,1)=ROUND(WRCYCLETIME_ns,1),MAX($B54:$B61)+1,-1))</f>
        <v>-1</v>
      </c>
      <c r="CRD59">
        <f t="shared" ca="1" si="727"/>
        <v>-1</v>
      </c>
      <c r="CRE59">
        <f t="shared" ca="1" si="727"/>
        <v>-1</v>
      </c>
      <c r="CRF59">
        <f t="shared" ca="1" si="727"/>
        <v>-1</v>
      </c>
      <c r="CRG59">
        <f t="shared" ca="1" si="727"/>
        <v>-1</v>
      </c>
      <c r="CRH59">
        <f t="shared" ca="1" si="727"/>
        <v>-1</v>
      </c>
      <c r="CRI59">
        <f t="shared" ca="1" si="727"/>
        <v>-1</v>
      </c>
      <c r="CRJ59">
        <f t="shared" ca="1" si="727"/>
        <v>-1</v>
      </c>
      <c r="CRK59">
        <f t="shared" ca="1" si="727"/>
        <v>-1</v>
      </c>
      <c r="CRL59">
        <f t="shared" ca="1" si="727"/>
        <v>-1</v>
      </c>
      <c r="CRM59">
        <f t="shared" ca="1" si="727"/>
        <v>-1</v>
      </c>
      <c r="CRN59">
        <f t="shared" ca="1" si="727"/>
        <v>-1</v>
      </c>
      <c r="CRO59">
        <f t="shared" ca="1" si="727"/>
        <v>-1</v>
      </c>
      <c r="CRP59">
        <f t="shared" ca="1" si="727"/>
        <v>-1</v>
      </c>
      <c r="CRQ59">
        <f t="shared" ca="1" si="727"/>
        <v>-1</v>
      </c>
      <c r="CRR59">
        <f t="shared" ca="1" si="727"/>
        <v>-1</v>
      </c>
      <c r="CRS59">
        <f t="shared" ca="1" si="727"/>
        <v>-1</v>
      </c>
      <c r="CRT59">
        <f t="shared" ca="1" si="727"/>
        <v>-1</v>
      </c>
      <c r="CRU59">
        <f t="shared" ca="1" si="727"/>
        <v>-1</v>
      </c>
      <c r="CRV59">
        <f t="shared" ca="1" si="727"/>
        <v>-1</v>
      </c>
      <c r="CRW59">
        <f t="shared" ca="1" si="727"/>
        <v>-1</v>
      </c>
      <c r="CRX59">
        <f t="shared" ca="1" si="727"/>
        <v>-1</v>
      </c>
      <c r="CRY59">
        <f t="shared" ca="1" si="727"/>
        <v>-1</v>
      </c>
      <c r="CRZ59">
        <f t="shared" ca="1" si="727"/>
        <v>-1</v>
      </c>
      <c r="CSA59">
        <f t="shared" ca="1" si="727"/>
        <v>-1</v>
      </c>
      <c r="CSB59">
        <f t="shared" ca="1" si="727"/>
        <v>-1</v>
      </c>
      <c r="CSC59">
        <f t="shared" ca="1" si="727"/>
        <v>-1</v>
      </c>
      <c r="CSD59">
        <f t="shared" ca="1" si="727"/>
        <v>-1</v>
      </c>
      <c r="CSE59">
        <f t="shared" ca="1" si="727"/>
        <v>-1</v>
      </c>
      <c r="CSF59">
        <f t="shared" ca="1" si="727"/>
        <v>-1</v>
      </c>
      <c r="CSG59">
        <f t="shared" ca="1" si="727"/>
        <v>-1</v>
      </c>
      <c r="CSH59">
        <f t="shared" ca="1" si="727"/>
        <v>-1</v>
      </c>
      <c r="CSI59">
        <f t="shared" ca="1" si="727"/>
        <v>-1</v>
      </c>
      <c r="CSJ59">
        <f t="shared" ca="1" si="727"/>
        <v>-1</v>
      </c>
      <c r="CSK59">
        <f t="shared" ca="1" si="727"/>
        <v>-1</v>
      </c>
      <c r="CSL59">
        <f t="shared" ca="1" si="727"/>
        <v>-1</v>
      </c>
      <c r="CSM59">
        <f t="shared" ca="1" si="727"/>
        <v>-1</v>
      </c>
      <c r="CSN59">
        <f t="shared" ca="1" si="727"/>
        <v>-1</v>
      </c>
      <c r="CSO59">
        <f t="shared" ca="1" si="727"/>
        <v>-1</v>
      </c>
      <c r="CSP59">
        <f t="shared" ca="1" si="727"/>
        <v>-1</v>
      </c>
      <c r="CSQ59">
        <f t="shared" ca="1" si="727"/>
        <v>-1</v>
      </c>
      <c r="CSR59">
        <f t="shared" ca="1" si="727"/>
        <v>-1</v>
      </c>
      <c r="CSS59">
        <f t="shared" ca="1" si="727"/>
        <v>-1</v>
      </c>
      <c r="CST59">
        <f t="shared" ca="1" si="727"/>
        <v>-1</v>
      </c>
      <c r="CSU59">
        <f t="shared" ca="1" si="727"/>
        <v>-1</v>
      </c>
      <c r="CSV59">
        <f t="shared" ca="1" si="727"/>
        <v>-1</v>
      </c>
      <c r="CSW59">
        <f t="shared" ca="1" si="727"/>
        <v>-1</v>
      </c>
      <c r="CSX59">
        <f t="shared" ca="1" si="727"/>
        <v>-1</v>
      </c>
      <c r="CSY59">
        <f t="shared" ca="1" si="727"/>
        <v>-1</v>
      </c>
      <c r="CSZ59">
        <f t="shared" ca="1" si="727"/>
        <v>-1</v>
      </c>
      <c r="CTA59">
        <f t="shared" ca="1" si="727"/>
        <v>-1</v>
      </c>
      <c r="CTB59">
        <f t="shared" ca="1" si="727"/>
        <v>-1</v>
      </c>
      <c r="CTC59">
        <f t="shared" ca="1" si="727"/>
        <v>-1</v>
      </c>
      <c r="CTD59">
        <f t="shared" ca="1" si="727"/>
        <v>-1</v>
      </c>
      <c r="CTE59">
        <f t="shared" ca="1" si="727"/>
        <v>-1</v>
      </c>
      <c r="CTF59">
        <f t="shared" ca="1" si="727"/>
        <v>-1</v>
      </c>
      <c r="CTG59">
        <f t="shared" ca="1" si="727"/>
        <v>-1</v>
      </c>
      <c r="CTH59">
        <f t="shared" ca="1" si="727"/>
        <v>-1</v>
      </c>
      <c r="CTI59">
        <f t="shared" ca="1" si="727"/>
        <v>-1</v>
      </c>
      <c r="CTJ59">
        <f t="shared" ca="1" si="727"/>
        <v>-1</v>
      </c>
      <c r="CTK59">
        <f t="shared" ca="1" si="727"/>
        <v>-1</v>
      </c>
      <c r="CTL59">
        <f t="shared" ca="1" si="727"/>
        <v>-1</v>
      </c>
      <c r="CTM59">
        <f t="shared" ca="1" si="727"/>
        <v>-1</v>
      </c>
      <c r="CTN59">
        <f t="shared" ca="1" si="727"/>
        <v>-1</v>
      </c>
      <c r="CTO59">
        <f t="shared" ref="CTO59:CVZ59" ca="1" si="728">IF((ROUND(CTO$7,1)-0.1)=ROUND(WRCYCLETIME_ns,1),0,IF(ROUND(CTO$7,1)=ROUND(WRCYCLETIME_ns,1),MAX($B54:$B61)+1,-1))</f>
        <v>-1</v>
      </c>
      <c r="CTP59">
        <f t="shared" ca="1" si="728"/>
        <v>-1</v>
      </c>
      <c r="CTQ59">
        <f t="shared" ca="1" si="728"/>
        <v>-1</v>
      </c>
      <c r="CTR59">
        <f t="shared" ca="1" si="728"/>
        <v>-1</v>
      </c>
      <c r="CTS59">
        <f t="shared" ca="1" si="728"/>
        <v>-1</v>
      </c>
      <c r="CTT59">
        <f t="shared" ca="1" si="728"/>
        <v>-1</v>
      </c>
      <c r="CTU59">
        <f t="shared" ca="1" si="728"/>
        <v>-1</v>
      </c>
      <c r="CTV59">
        <f t="shared" ca="1" si="728"/>
        <v>-1</v>
      </c>
      <c r="CTW59">
        <f t="shared" ca="1" si="728"/>
        <v>-1</v>
      </c>
      <c r="CTX59">
        <f t="shared" ca="1" si="728"/>
        <v>-1</v>
      </c>
      <c r="CTY59">
        <f t="shared" ca="1" si="728"/>
        <v>-1</v>
      </c>
      <c r="CTZ59">
        <f t="shared" ca="1" si="728"/>
        <v>-1</v>
      </c>
      <c r="CUA59">
        <f t="shared" ca="1" si="728"/>
        <v>-1</v>
      </c>
      <c r="CUB59">
        <f t="shared" ca="1" si="728"/>
        <v>-1</v>
      </c>
      <c r="CUC59">
        <f t="shared" ca="1" si="728"/>
        <v>-1</v>
      </c>
      <c r="CUD59">
        <f t="shared" ca="1" si="728"/>
        <v>-1</v>
      </c>
      <c r="CUE59">
        <f t="shared" ca="1" si="728"/>
        <v>-1</v>
      </c>
      <c r="CUF59">
        <f t="shared" ca="1" si="728"/>
        <v>-1</v>
      </c>
      <c r="CUG59">
        <f t="shared" ca="1" si="728"/>
        <v>-1</v>
      </c>
      <c r="CUH59">
        <f t="shared" ca="1" si="728"/>
        <v>-1</v>
      </c>
      <c r="CUI59">
        <f t="shared" ca="1" si="728"/>
        <v>-1</v>
      </c>
      <c r="CUJ59">
        <f t="shared" ca="1" si="728"/>
        <v>-1</v>
      </c>
      <c r="CUK59">
        <f t="shared" ca="1" si="728"/>
        <v>-1</v>
      </c>
      <c r="CUL59">
        <f t="shared" ca="1" si="728"/>
        <v>-1</v>
      </c>
      <c r="CUM59">
        <f t="shared" ca="1" si="728"/>
        <v>-1</v>
      </c>
      <c r="CUN59">
        <f t="shared" ca="1" si="728"/>
        <v>-1</v>
      </c>
      <c r="CUO59">
        <f t="shared" ca="1" si="728"/>
        <v>-1</v>
      </c>
      <c r="CUP59">
        <f t="shared" ca="1" si="728"/>
        <v>-1</v>
      </c>
      <c r="CUQ59">
        <f t="shared" ca="1" si="728"/>
        <v>-1</v>
      </c>
      <c r="CUR59">
        <f t="shared" ca="1" si="728"/>
        <v>-1</v>
      </c>
      <c r="CUS59">
        <f t="shared" ca="1" si="728"/>
        <v>-1</v>
      </c>
      <c r="CUT59">
        <f t="shared" ca="1" si="728"/>
        <v>-1</v>
      </c>
      <c r="CUU59">
        <f t="shared" ca="1" si="728"/>
        <v>-1</v>
      </c>
      <c r="CUV59">
        <f t="shared" ca="1" si="728"/>
        <v>-1</v>
      </c>
      <c r="CUW59">
        <f t="shared" ca="1" si="728"/>
        <v>-1</v>
      </c>
      <c r="CUX59">
        <f t="shared" ca="1" si="728"/>
        <v>-1</v>
      </c>
      <c r="CUY59">
        <f t="shared" ca="1" si="728"/>
        <v>-1</v>
      </c>
      <c r="CUZ59">
        <f t="shared" ca="1" si="728"/>
        <v>-1</v>
      </c>
      <c r="CVA59">
        <f t="shared" ca="1" si="728"/>
        <v>-1</v>
      </c>
      <c r="CVB59">
        <f t="shared" ca="1" si="728"/>
        <v>-1</v>
      </c>
      <c r="CVC59">
        <f t="shared" ca="1" si="728"/>
        <v>-1</v>
      </c>
      <c r="CVD59">
        <f t="shared" ca="1" si="728"/>
        <v>-1</v>
      </c>
      <c r="CVE59">
        <f t="shared" ca="1" si="728"/>
        <v>-1</v>
      </c>
      <c r="CVF59">
        <f t="shared" ca="1" si="728"/>
        <v>-1</v>
      </c>
      <c r="CVG59">
        <f t="shared" ca="1" si="728"/>
        <v>-1</v>
      </c>
      <c r="CVH59">
        <f t="shared" ca="1" si="728"/>
        <v>-1</v>
      </c>
      <c r="CVI59">
        <f t="shared" ca="1" si="728"/>
        <v>-1</v>
      </c>
      <c r="CVJ59">
        <f t="shared" ca="1" si="728"/>
        <v>-1</v>
      </c>
      <c r="CVK59">
        <f t="shared" ca="1" si="728"/>
        <v>-1</v>
      </c>
      <c r="CVL59">
        <f t="shared" ca="1" si="728"/>
        <v>-1</v>
      </c>
      <c r="CVM59">
        <f t="shared" ca="1" si="728"/>
        <v>-1</v>
      </c>
      <c r="CVN59">
        <f t="shared" ca="1" si="728"/>
        <v>-1</v>
      </c>
      <c r="CVO59">
        <f t="shared" ca="1" si="728"/>
        <v>-1</v>
      </c>
      <c r="CVP59">
        <f t="shared" ca="1" si="728"/>
        <v>-1</v>
      </c>
      <c r="CVQ59">
        <f t="shared" ca="1" si="728"/>
        <v>-1</v>
      </c>
      <c r="CVR59">
        <f t="shared" ca="1" si="728"/>
        <v>-1</v>
      </c>
      <c r="CVS59">
        <f t="shared" ca="1" si="728"/>
        <v>-1</v>
      </c>
      <c r="CVT59">
        <f t="shared" ca="1" si="728"/>
        <v>-1</v>
      </c>
      <c r="CVU59">
        <f t="shared" ca="1" si="728"/>
        <v>-1</v>
      </c>
      <c r="CVV59">
        <f t="shared" ca="1" si="728"/>
        <v>-1</v>
      </c>
      <c r="CVW59">
        <f t="shared" ca="1" si="728"/>
        <v>-1</v>
      </c>
      <c r="CVX59">
        <f t="shared" ca="1" si="728"/>
        <v>-1</v>
      </c>
      <c r="CVY59">
        <f t="shared" ca="1" si="728"/>
        <v>-1</v>
      </c>
      <c r="CVZ59">
        <f t="shared" ca="1" si="728"/>
        <v>-1</v>
      </c>
      <c r="CWA59">
        <f t="shared" ref="CWA59:CYL59" ca="1" si="729">IF((ROUND(CWA$7,1)-0.1)=ROUND(WRCYCLETIME_ns,1),0,IF(ROUND(CWA$7,1)=ROUND(WRCYCLETIME_ns,1),MAX($B54:$B61)+1,-1))</f>
        <v>-1</v>
      </c>
      <c r="CWB59">
        <f t="shared" ca="1" si="729"/>
        <v>-1</v>
      </c>
      <c r="CWC59">
        <f t="shared" ca="1" si="729"/>
        <v>-1</v>
      </c>
      <c r="CWD59">
        <f t="shared" ca="1" si="729"/>
        <v>-1</v>
      </c>
      <c r="CWE59">
        <f t="shared" ca="1" si="729"/>
        <v>-1</v>
      </c>
      <c r="CWF59">
        <f t="shared" ca="1" si="729"/>
        <v>-1</v>
      </c>
      <c r="CWG59">
        <f t="shared" ca="1" si="729"/>
        <v>-1</v>
      </c>
      <c r="CWH59">
        <f t="shared" ca="1" si="729"/>
        <v>-1</v>
      </c>
      <c r="CWI59">
        <f t="shared" ca="1" si="729"/>
        <v>-1</v>
      </c>
      <c r="CWJ59">
        <f t="shared" ca="1" si="729"/>
        <v>-1</v>
      </c>
      <c r="CWK59">
        <f t="shared" ca="1" si="729"/>
        <v>-1</v>
      </c>
      <c r="CWL59">
        <f t="shared" ca="1" si="729"/>
        <v>-1</v>
      </c>
      <c r="CWM59">
        <f t="shared" ca="1" si="729"/>
        <v>-1</v>
      </c>
      <c r="CWN59">
        <f t="shared" ca="1" si="729"/>
        <v>-1</v>
      </c>
      <c r="CWO59">
        <f t="shared" ca="1" si="729"/>
        <v>-1</v>
      </c>
      <c r="CWP59">
        <f t="shared" ca="1" si="729"/>
        <v>-1</v>
      </c>
      <c r="CWQ59">
        <f t="shared" ca="1" si="729"/>
        <v>-1</v>
      </c>
      <c r="CWR59">
        <f t="shared" ca="1" si="729"/>
        <v>-1</v>
      </c>
      <c r="CWS59">
        <f t="shared" ca="1" si="729"/>
        <v>-1</v>
      </c>
      <c r="CWT59">
        <f t="shared" ca="1" si="729"/>
        <v>-1</v>
      </c>
      <c r="CWU59">
        <f t="shared" ca="1" si="729"/>
        <v>-1</v>
      </c>
      <c r="CWV59">
        <f t="shared" ca="1" si="729"/>
        <v>-1</v>
      </c>
      <c r="CWW59">
        <f t="shared" ca="1" si="729"/>
        <v>-1</v>
      </c>
      <c r="CWX59">
        <f t="shared" ca="1" si="729"/>
        <v>-1</v>
      </c>
      <c r="CWY59">
        <f t="shared" ca="1" si="729"/>
        <v>-1</v>
      </c>
      <c r="CWZ59">
        <f t="shared" ca="1" si="729"/>
        <v>-1</v>
      </c>
      <c r="CXA59">
        <f t="shared" ca="1" si="729"/>
        <v>-1</v>
      </c>
      <c r="CXB59">
        <f t="shared" ca="1" si="729"/>
        <v>-1</v>
      </c>
      <c r="CXC59">
        <f t="shared" ca="1" si="729"/>
        <v>-1</v>
      </c>
      <c r="CXD59">
        <f t="shared" ca="1" si="729"/>
        <v>-1</v>
      </c>
      <c r="CXE59">
        <f t="shared" ca="1" si="729"/>
        <v>-1</v>
      </c>
      <c r="CXF59">
        <f t="shared" ca="1" si="729"/>
        <v>-1</v>
      </c>
      <c r="CXG59">
        <f t="shared" ca="1" si="729"/>
        <v>-1</v>
      </c>
      <c r="CXH59">
        <f t="shared" ca="1" si="729"/>
        <v>-1</v>
      </c>
      <c r="CXI59">
        <f t="shared" ca="1" si="729"/>
        <v>-1</v>
      </c>
      <c r="CXJ59">
        <f t="shared" ca="1" si="729"/>
        <v>-1</v>
      </c>
      <c r="CXK59">
        <f t="shared" ca="1" si="729"/>
        <v>-1</v>
      </c>
      <c r="CXL59">
        <f t="shared" ca="1" si="729"/>
        <v>-1</v>
      </c>
      <c r="CXM59">
        <f t="shared" ca="1" si="729"/>
        <v>-1</v>
      </c>
      <c r="CXN59">
        <f t="shared" ca="1" si="729"/>
        <v>-1</v>
      </c>
      <c r="CXO59">
        <f t="shared" ca="1" si="729"/>
        <v>-1</v>
      </c>
      <c r="CXP59">
        <f t="shared" ca="1" si="729"/>
        <v>-1</v>
      </c>
      <c r="CXQ59">
        <f t="shared" ca="1" si="729"/>
        <v>-1</v>
      </c>
      <c r="CXR59">
        <f t="shared" ca="1" si="729"/>
        <v>-1</v>
      </c>
      <c r="CXS59">
        <f t="shared" ca="1" si="729"/>
        <v>-1</v>
      </c>
      <c r="CXT59">
        <f t="shared" ca="1" si="729"/>
        <v>-1</v>
      </c>
      <c r="CXU59">
        <f t="shared" ca="1" si="729"/>
        <v>-1</v>
      </c>
      <c r="CXV59">
        <f t="shared" ca="1" si="729"/>
        <v>-1</v>
      </c>
      <c r="CXW59">
        <f t="shared" ca="1" si="729"/>
        <v>-1</v>
      </c>
      <c r="CXX59">
        <f t="shared" ca="1" si="729"/>
        <v>-1</v>
      </c>
      <c r="CXY59">
        <f t="shared" ca="1" si="729"/>
        <v>-1</v>
      </c>
      <c r="CXZ59">
        <f t="shared" ca="1" si="729"/>
        <v>-1</v>
      </c>
      <c r="CYA59">
        <f t="shared" ca="1" si="729"/>
        <v>-1</v>
      </c>
      <c r="CYB59">
        <f t="shared" ca="1" si="729"/>
        <v>-1</v>
      </c>
      <c r="CYC59">
        <f t="shared" ca="1" si="729"/>
        <v>-1</v>
      </c>
      <c r="CYD59">
        <f t="shared" ca="1" si="729"/>
        <v>-1</v>
      </c>
      <c r="CYE59">
        <f t="shared" ca="1" si="729"/>
        <v>-1</v>
      </c>
      <c r="CYF59">
        <f t="shared" ca="1" si="729"/>
        <v>-1</v>
      </c>
      <c r="CYG59">
        <f t="shared" ca="1" si="729"/>
        <v>-1</v>
      </c>
      <c r="CYH59">
        <f t="shared" ca="1" si="729"/>
        <v>-1</v>
      </c>
      <c r="CYI59">
        <f t="shared" ca="1" si="729"/>
        <v>-1</v>
      </c>
      <c r="CYJ59">
        <f t="shared" ca="1" si="729"/>
        <v>-1</v>
      </c>
      <c r="CYK59">
        <f t="shared" ca="1" si="729"/>
        <v>-1</v>
      </c>
      <c r="CYL59">
        <f t="shared" ca="1" si="729"/>
        <v>-1</v>
      </c>
      <c r="CYM59">
        <f t="shared" ref="CYM59:DAX59" ca="1" si="730">IF((ROUND(CYM$7,1)-0.1)=ROUND(WRCYCLETIME_ns,1),0,IF(ROUND(CYM$7,1)=ROUND(WRCYCLETIME_ns,1),MAX($B54:$B61)+1,-1))</f>
        <v>-1</v>
      </c>
      <c r="CYN59">
        <f t="shared" ca="1" si="730"/>
        <v>-1</v>
      </c>
      <c r="CYO59">
        <f t="shared" ca="1" si="730"/>
        <v>-1</v>
      </c>
      <c r="CYP59">
        <f t="shared" ca="1" si="730"/>
        <v>-1</v>
      </c>
      <c r="CYQ59">
        <f t="shared" ca="1" si="730"/>
        <v>-1</v>
      </c>
      <c r="CYR59">
        <f t="shared" ca="1" si="730"/>
        <v>-1</v>
      </c>
      <c r="CYS59">
        <f t="shared" ca="1" si="730"/>
        <v>-1</v>
      </c>
      <c r="CYT59">
        <f t="shared" ca="1" si="730"/>
        <v>-1</v>
      </c>
      <c r="CYU59">
        <f t="shared" ca="1" si="730"/>
        <v>-1</v>
      </c>
      <c r="CYV59">
        <f t="shared" ca="1" si="730"/>
        <v>-1</v>
      </c>
      <c r="CYW59">
        <f t="shared" ca="1" si="730"/>
        <v>-1</v>
      </c>
      <c r="CYX59">
        <f t="shared" ca="1" si="730"/>
        <v>-1</v>
      </c>
      <c r="CYY59">
        <f t="shared" ca="1" si="730"/>
        <v>-1</v>
      </c>
      <c r="CYZ59">
        <f t="shared" ca="1" si="730"/>
        <v>-1</v>
      </c>
      <c r="CZA59">
        <f t="shared" ca="1" si="730"/>
        <v>-1</v>
      </c>
      <c r="CZB59">
        <f t="shared" ca="1" si="730"/>
        <v>-1</v>
      </c>
      <c r="CZC59">
        <f t="shared" ca="1" si="730"/>
        <v>-1</v>
      </c>
      <c r="CZD59">
        <f t="shared" ca="1" si="730"/>
        <v>-1</v>
      </c>
      <c r="CZE59">
        <f t="shared" ca="1" si="730"/>
        <v>-1</v>
      </c>
      <c r="CZF59">
        <f t="shared" ca="1" si="730"/>
        <v>-1</v>
      </c>
      <c r="CZG59">
        <f t="shared" ca="1" si="730"/>
        <v>-1</v>
      </c>
      <c r="CZH59">
        <f t="shared" ca="1" si="730"/>
        <v>-1</v>
      </c>
      <c r="CZI59">
        <f t="shared" ca="1" si="730"/>
        <v>-1</v>
      </c>
      <c r="CZJ59">
        <f t="shared" ca="1" si="730"/>
        <v>-1</v>
      </c>
      <c r="CZK59">
        <f t="shared" ca="1" si="730"/>
        <v>-1</v>
      </c>
      <c r="CZL59">
        <f t="shared" ca="1" si="730"/>
        <v>-1</v>
      </c>
      <c r="CZM59">
        <f t="shared" ca="1" si="730"/>
        <v>-1</v>
      </c>
      <c r="CZN59">
        <f t="shared" ca="1" si="730"/>
        <v>-1</v>
      </c>
      <c r="CZO59">
        <f t="shared" ca="1" si="730"/>
        <v>-1</v>
      </c>
      <c r="CZP59">
        <f t="shared" ca="1" si="730"/>
        <v>-1</v>
      </c>
      <c r="CZQ59">
        <f t="shared" ca="1" si="730"/>
        <v>-1</v>
      </c>
      <c r="CZR59">
        <f t="shared" ca="1" si="730"/>
        <v>-1</v>
      </c>
      <c r="CZS59">
        <f t="shared" ca="1" si="730"/>
        <v>-1</v>
      </c>
      <c r="CZT59">
        <f t="shared" ca="1" si="730"/>
        <v>-1</v>
      </c>
      <c r="CZU59">
        <f t="shared" ca="1" si="730"/>
        <v>-1</v>
      </c>
      <c r="CZV59">
        <f t="shared" ca="1" si="730"/>
        <v>-1</v>
      </c>
      <c r="CZW59">
        <f t="shared" ca="1" si="730"/>
        <v>-1</v>
      </c>
      <c r="CZX59">
        <f t="shared" ca="1" si="730"/>
        <v>-1</v>
      </c>
      <c r="CZY59">
        <f t="shared" ca="1" si="730"/>
        <v>-1</v>
      </c>
      <c r="CZZ59">
        <f t="shared" ca="1" si="730"/>
        <v>-1</v>
      </c>
      <c r="DAA59">
        <f t="shared" ca="1" si="730"/>
        <v>-1</v>
      </c>
      <c r="DAB59">
        <f t="shared" ca="1" si="730"/>
        <v>-1</v>
      </c>
      <c r="DAC59">
        <f t="shared" ca="1" si="730"/>
        <v>-1</v>
      </c>
      <c r="DAD59">
        <f t="shared" ca="1" si="730"/>
        <v>-1</v>
      </c>
      <c r="DAE59">
        <f t="shared" ca="1" si="730"/>
        <v>-1</v>
      </c>
      <c r="DAF59">
        <f t="shared" ca="1" si="730"/>
        <v>-1</v>
      </c>
      <c r="DAG59">
        <f t="shared" ca="1" si="730"/>
        <v>-1</v>
      </c>
      <c r="DAH59">
        <f t="shared" ca="1" si="730"/>
        <v>-1</v>
      </c>
      <c r="DAI59">
        <f t="shared" ca="1" si="730"/>
        <v>-1</v>
      </c>
      <c r="DAJ59">
        <f t="shared" ca="1" si="730"/>
        <v>-1</v>
      </c>
      <c r="DAK59">
        <f t="shared" ca="1" si="730"/>
        <v>-1</v>
      </c>
      <c r="DAL59">
        <f t="shared" ca="1" si="730"/>
        <v>-1</v>
      </c>
      <c r="DAM59">
        <f t="shared" ca="1" si="730"/>
        <v>-1</v>
      </c>
      <c r="DAN59">
        <f t="shared" ca="1" si="730"/>
        <v>-1</v>
      </c>
      <c r="DAO59">
        <f t="shared" ca="1" si="730"/>
        <v>-1</v>
      </c>
      <c r="DAP59">
        <f t="shared" ca="1" si="730"/>
        <v>-1</v>
      </c>
      <c r="DAQ59">
        <f t="shared" ca="1" si="730"/>
        <v>-1</v>
      </c>
      <c r="DAR59">
        <f t="shared" ca="1" si="730"/>
        <v>-1</v>
      </c>
      <c r="DAS59">
        <f t="shared" ca="1" si="730"/>
        <v>-1</v>
      </c>
      <c r="DAT59">
        <f t="shared" ca="1" si="730"/>
        <v>-1</v>
      </c>
      <c r="DAU59">
        <f t="shared" ca="1" si="730"/>
        <v>-1</v>
      </c>
      <c r="DAV59">
        <f t="shared" ca="1" si="730"/>
        <v>-1</v>
      </c>
      <c r="DAW59">
        <f t="shared" ca="1" si="730"/>
        <v>-1</v>
      </c>
      <c r="DAX59">
        <f t="shared" ca="1" si="730"/>
        <v>-1</v>
      </c>
      <c r="DAY59">
        <f t="shared" ref="DAY59:DDJ59" ca="1" si="731">IF((ROUND(DAY$7,1)-0.1)=ROUND(WRCYCLETIME_ns,1),0,IF(ROUND(DAY$7,1)=ROUND(WRCYCLETIME_ns,1),MAX($B54:$B61)+1,-1))</f>
        <v>-1</v>
      </c>
      <c r="DAZ59">
        <f t="shared" ca="1" si="731"/>
        <v>-1</v>
      </c>
      <c r="DBA59">
        <f t="shared" ca="1" si="731"/>
        <v>-1</v>
      </c>
      <c r="DBB59">
        <f t="shared" ca="1" si="731"/>
        <v>-1</v>
      </c>
      <c r="DBC59">
        <f t="shared" ca="1" si="731"/>
        <v>-1</v>
      </c>
      <c r="DBD59">
        <f t="shared" ca="1" si="731"/>
        <v>-1</v>
      </c>
      <c r="DBE59">
        <f t="shared" ca="1" si="731"/>
        <v>-1</v>
      </c>
      <c r="DBF59">
        <f t="shared" ca="1" si="731"/>
        <v>-1</v>
      </c>
      <c r="DBG59">
        <f t="shared" ca="1" si="731"/>
        <v>-1</v>
      </c>
      <c r="DBH59">
        <f t="shared" ca="1" si="731"/>
        <v>-1</v>
      </c>
      <c r="DBI59">
        <f t="shared" ca="1" si="731"/>
        <v>-1</v>
      </c>
      <c r="DBJ59">
        <f t="shared" ca="1" si="731"/>
        <v>-1</v>
      </c>
      <c r="DBK59">
        <f t="shared" ca="1" si="731"/>
        <v>-1</v>
      </c>
      <c r="DBL59">
        <f t="shared" ca="1" si="731"/>
        <v>-1</v>
      </c>
      <c r="DBM59">
        <f t="shared" ca="1" si="731"/>
        <v>-1</v>
      </c>
      <c r="DBN59">
        <f t="shared" ca="1" si="731"/>
        <v>-1</v>
      </c>
      <c r="DBO59">
        <f t="shared" ca="1" si="731"/>
        <v>-1</v>
      </c>
      <c r="DBP59">
        <f t="shared" ca="1" si="731"/>
        <v>-1</v>
      </c>
      <c r="DBQ59">
        <f t="shared" ca="1" si="731"/>
        <v>-1</v>
      </c>
      <c r="DBR59">
        <f t="shared" ca="1" si="731"/>
        <v>-1</v>
      </c>
      <c r="DBS59">
        <f t="shared" ca="1" si="731"/>
        <v>-1</v>
      </c>
      <c r="DBT59">
        <f t="shared" ca="1" si="731"/>
        <v>-1</v>
      </c>
      <c r="DBU59">
        <f t="shared" ca="1" si="731"/>
        <v>-1</v>
      </c>
      <c r="DBV59">
        <f t="shared" ca="1" si="731"/>
        <v>-1</v>
      </c>
      <c r="DBW59">
        <f t="shared" ca="1" si="731"/>
        <v>-1</v>
      </c>
      <c r="DBX59">
        <f t="shared" ca="1" si="731"/>
        <v>-1</v>
      </c>
      <c r="DBY59">
        <f t="shared" ca="1" si="731"/>
        <v>-1</v>
      </c>
      <c r="DBZ59">
        <f t="shared" ca="1" si="731"/>
        <v>-1</v>
      </c>
      <c r="DCA59">
        <f t="shared" ca="1" si="731"/>
        <v>-1</v>
      </c>
      <c r="DCB59">
        <f t="shared" ca="1" si="731"/>
        <v>-1</v>
      </c>
      <c r="DCC59">
        <f t="shared" ca="1" si="731"/>
        <v>-1</v>
      </c>
      <c r="DCD59">
        <f t="shared" ca="1" si="731"/>
        <v>-1</v>
      </c>
      <c r="DCE59">
        <f t="shared" ca="1" si="731"/>
        <v>-1</v>
      </c>
      <c r="DCF59">
        <f t="shared" ca="1" si="731"/>
        <v>-1</v>
      </c>
      <c r="DCG59">
        <f t="shared" ca="1" si="731"/>
        <v>-1</v>
      </c>
      <c r="DCH59">
        <f t="shared" ca="1" si="731"/>
        <v>-1</v>
      </c>
      <c r="DCI59">
        <f t="shared" ca="1" si="731"/>
        <v>-1</v>
      </c>
      <c r="DCJ59">
        <f t="shared" ca="1" si="731"/>
        <v>-1</v>
      </c>
      <c r="DCK59">
        <f t="shared" ca="1" si="731"/>
        <v>-1</v>
      </c>
      <c r="DCL59">
        <f t="shared" ca="1" si="731"/>
        <v>-1</v>
      </c>
      <c r="DCM59">
        <f t="shared" ca="1" si="731"/>
        <v>-1</v>
      </c>
      <c r="DCN59">
        <f t="shared" ca="1" si="731"/>
        <v>-1</v>
      </c>
      <c r="DCO59">
        <f t="shared" ca="1" si="731"/>
        <v>-1</v>
      </c>
      <c r="DCP59">
        <f t="shared" ca="1" si="731"/>
        <v>-1</v>
      </c>
      <c r="DCQ59">
        <f t="shared" ca="1" si="731"/>
        <v>-1</v>
      </c>
      <c r="DCR59">
        <f t="shared" ca="1" si="731"/>
        <v>-1</v>
      </c>
      <c r="DCS59">
        <f t="shared" ca="1" si="731"/>
        <v>-1</v>
      </c>
      <c r="DCT59">
        <f t="shared" ca="1" si="731"/>
        <v>-1</v>
      </c>
      <c r="DCU59">
        <f t="shared" ca="1" si="731"/>
        <v>-1</v>
      </c>
      <c r="DCV59">
        <f t="shared" ca="1" si="731"/>
        <v>-1</v>
      </c>
      <c r="DCW59">
        <f t="shared" ca="1" si="731"/>
        <v>-1</v>
      </c>
      <c r="DCX59">
        <f t="shared" ca="1" si="731"/>
        <v>-1</v>
      </c>
      <c r="DCY59">
        <f t="shared" ca="1" si="731"/>
        <v>-1</v>
      </c>
      <c r="DCZ59">
        <f t="shared" ca="1" si="731"/>
        <v>-1</v>
      </c>
      <c r="DDA59">
        <f t="shared" ca="1" si="731"/>
        <v>-1</v>
      </c>
      <c r="DDB59">
        <f t="shared" ca="1" si="731"/>
        <v>-1</v>
      </c>
      <c r="DDC59">
        <f t="shared" ca="1" si="731"/>
        <v>-1</v>
      </c>
      <c r="DDD59">
        <f t="shared" ca="1" si="731"/>
        <v>-1</v>
      </c>
      <c r="DDE59">
        <f t="shared" ca="1" si="731"/>
        <v>-1</v>
      </c>
      <c r="DDF59">
        <f t="shared" ca="1" si="731"/>
        <v>-1</v>
      </c>
      <c r="DDG59">
        <f t="shared" ca="1" si="731"/>
        <v>-1</v>
      </c>
      <c r="DDH59">
        <f t="shared" ca="1" si="731"/>
        <v>-1</v>
      </c>
      <c r="DDI59">
        <f t="shared" ca="1" si="731"/>
        <v>-1</v>
      </c>
      <c r="DDJ59">
        <f t="shared" ca="1" si="731"/>
        <v>-1</v>
      </c>
      <c r="DDK59">
        <f t="shared" ref="DDK59:DFV59" ca="1" si="732">IF((ROUND(DDK$7,1)-0.1)=ROUND(WRCYCLETIME_ns,1),0,IF(ROUND(DDK$7,1)=ROUND(WRCYCLETIME_ns,1),MAX($B54:$B61)+1,-1))</f>
        <v>-1</v>
      </c>
      <c r="DDL59">
        <f t="shared" ca="1" si="732"/>
        <v>-1</v>
      </c>
      <c r="DDM59">
        <f t="shared" ca="1" si="732"/>
        <v>-1</v>
      </c>
      <c r="DDN59">
        <f t="shared" ca="1" si="732"/>
        <v>-1</v>
      </c>
      <c r="DDO59">
        <f t="shared" ca="1" si="732"/>
        <v>-1</v>
      </c>
      <c r="DDP59">
        <f t="shared" ca="1" si="732"/>
        <v>-1</v>
      </c>
      <c r="DDQ59">
        <f t="shared" ca="1" si="732"/>
        <v>-1</v>
      </c>
      <c r="DDR59">
        <f t="shared" ca="1" si="732"/>
        <v>-1</v>
      </c>
      <c r="DDS59">
        <f t="shared" ca="1" si="732"/>
        <v>-1</v>
      </c>
      <c r="DDT59">
        <f t="shared" ca="1" si="732"/>
        <v>-1</v>
      </c>
      <c r="DDU59">
        <f t="shared" ca="1" si="732"/>
        <v>-1</v>
      </c>
      <c r="DDV59">
        <f t="shared" ca="1" si="732"/>
        <v>-1</v>
      </c>
      <c r="DDW59">
        <f t="shared" ca="1" si="732"/>
        <v>-1</v>
      </c>
      <c r="DDX59">
        <f t="shared" ca="1" si="732"/>
        <v>-1</v>
      </c>
      <c r="DDY59">
        <f t="shared" ca="1" si="732"/>
        <v>-1</v>
      </c>
      <c r="DDZ59">
        <f t="shared" ca="1" si="732"/>
        <v>-1</v>
      </c>
      <c r="DEA59">
        <f t="shared" ca="1" si="732"/>
        <v>-1</v>
      </c>
      <c r="DEB59">
        <f t="shared" ca="1" si="732"/>
        <v>-1</v>
      </c>
      <c r="DEC59">
        <f t="shared" ca="1" si="732"/>
        <v>-1</v>
      </c>
      <c r="DED59">
        <f t="shared" ca="1" si="732"/>
        <v>-1</v>
      </c>
      <c r="DEE59">
        <f t="shared" ca="1" si="732"/>
        <v>-1</v>
      </c>
      <c r="DEF59">
        <f t="shared" ca="1" si="732"/>
        <v>-1</v>
      </c>
      <c r="DEG59">
        <f t="shared" ca="1" si="732"/>
        <v>-1</v>
      </c>
      <c r="DEH59">
        <f t="shared" ca="1" si="732"/>
        <v>-1</v>
      </c>
      <c r="DEI59">
        <f t="shared" ca="1" si="732"/>
        <v>-1</v>
      </c>
      <c r="DEJ59">
        <f t="shared" ca="1" si="732"/>
        <v>-1</v>
      </c>
      <c r="DEK59">
        <f t="shared" ca="1" si="732"/>
        <v>-1</v>
      </c>
      <c r="DEL59">
        <f t="shared" ca="1" si="732"/>
        <v>-1</v>
      </c>
      <c r="DEM59">
        <f t="shared" ca="1" si="732"/>
        <v>-1</v>
      </c>
      <c r="DEN59">
        <f t="shared" ca="1" si="732"/>
        <v>-1</v>
      </c>
      <c r="DEO59">
        <f t="shared" ca="1" si="732"/>
        <v>-1</v>
      </c>
      <c r="DEP59">
        <f t="shared" ca="1" si="732"/>
        <v>-1</v>
      </c>
      <c r="DEQ59">
        <f t="shared" ca="1" si="732"/>
        <v>-1</v>
      </c>
      <c r="DER59">
        <f t="shared" ca="1" si="732"/>
        <v>-1</v>
      </c>
      <c r="DES59">
        <f t="shared" ca="1" si="732"/>
        <v>-1</v>
      </c>
      <c r="DET59">
        <f t="shared" ca="1" si="732"/>
        <v>-1</v>
      </c>
      <c r="DEU59">
        <f t="shared" ca="1" si="732"/>
        <v>-1</v>
      </c>
      <c r="DEV59">
        <f t="shared" ca="1" si="732"/>
        <v>-1</v>
      </c>
      <c r="DEW59">
        <f t="shared" ca="1" si="732"/>
        <v>-1</v>
      </c>
      <c r="DEX59">
        <f t="shared" ca="1" si="732"/>
        <v>-1</v>
      </c>
      <c r="DEY59">
        <f t="shared" ca="1" si="732"/>
        <v>-1</v>
      </c>
      <c r="DEZ59">
        <f t="shared" ca="1" si="732"/>
        <v>-1</v>
      </c>
      <c r="DFA59">
        <f t="shared" ca="1" si="732"/>
        <v>-1</v>
      </c>
      <c r="DFB59">
        <f t="shared" ca="1" si="732"/>
        <v>-1</v>
      </c>
      <c r="DFC59">
        <f t="shared" ca="1" si="732"/>
        <v>-1</v>
      </c>
      <c r="DFD59">
        <f t="shared" ca="1" si="732"/>
        <v>-1</v>
      </c>
      <c r="DFE59">
        <f t="shared" ca="1" si="732"/>
        <v>-1</v>
      </c>
      <c r="DFF59">
        <f t="shared" ca="1" si="732"/>
        <v>-1</v>
      </c>
      <c r="DFG59">
        <f t="shared" ca="1" si="732"/>
        <v>-1</v>
      </c>
      <c r="DFH59">
        <f t="shared" ca="1" si="732"/>
        <v>-1</v>
      </c>
      <c r="DFI59">
        <f t="shared" ca="1" si="732"/>
        <v>-1</v>
      </c>
      <c r="DFJ59">
        <f t="shared" ca="1" si="732"/>
        <v>-1</v>
      </c>
      <c r="DFK59">
        <f t="shared" ca="1" si="732"/>
        <v>-1</v>
      </c>
      <c r="DFL59">
        <f t="shared" ca="1" si="732"/>
        <v>-1</v>
      </c>
      <c r="DFM59">
        <f t="shared" ca="1" si="732"/>
        <v>-1</v>
      </c>
      <c r="DFN59">
        <f t="shared" ca="1" si="732"/>
        <v>-1</v>
      </c>
      <c r="DFO59">
        <f t="shared" ca="1" si="732"/>
        <v>-1</v>
      </c>
      <c r="DFP59">
        <f t="shared" ca="1" si="732"/>
        <v>-1</v>
      </c>
      <c r="DFQ59">
        <f t="shared" ca="1" si="732"/>
        <v>-1</v>
      </c>
      <c r="DFR59">
        <f t="shared" ca="1" si="732"/>
        <v>-1</v>
      </c>
      <c r="DFS59">
        <f t="shared" ca="1" si="732"/>
        <v>-1</v>
      </c>
      <c r="DFT59">
        <f t="shared" ca="1" si="732"/>
        <v>-1</v>
      </c>
      <c r="DFU59">
        <f t="shared" ca="1" si="732"/>
        <v>-1</v>
      </c>
      <c r="DFV59">
        <f t="shared" ca="1" si="732"/>
        <v>-1</v>
      </c>
      <c r="DFW59">
        <f t="shared" ref="DFW59:DIH59" ca="1" si="733">IF((ROUND(DFW$7,1)-0.1)=ROUND(WRCYCLETIME_ns,1),0,IF(ROUND(DFW$7,1)=ROUND(WRCYCLETIME_ns,1),MAX($B54:$B61)+1,-1))</f>
        <v>-1</v>
      </c>
      <c r="DFX59">
        <f t="shared" ca="1" si="733"/>
        <v>-1</v>
      </c>
      <c r="DFY59">
        <f t="shared" ca="1" si="733"/>
        <v>-1</v>
      </c>
      <c r="DFZ59">
        <f t="shared" ca="1" si="733"/>
        <v>-1</v>
      </c>
      <c r="DGA59">
        <f t="shared" ca="1" si="733"/>
        <v>-1</v>
      </c>
      <c r="DGB59">
        <f t="shared" ca="1" si="733"/>
        <v>-1</v>
      </c>
      <c r="DGC59">
        <f t="shared" ca="1" si="733"/>
        <v>-1</v>
      </c>
      <c r="DGD59">
        <f t="shared" ca="1" si="733"/>
        <v>-1</v>
      </c>
      <c r="DGE59">
        <f t="shared" ca="1" si="733"/>
        <v>-1</v>
      </c>
      <c r="DGF59">
        <f t="shared" ca="1" si="733"/>
        <v>-1</v>
      </c>
      <c r="DGG59">
        <f t="shared" ca="1" si="733"/>
        <v>-1</v>
      </c>
      <c r="DGH59">
        <f t="shared" ca="1" si="733"/>
        <v>-1</v>
      </c>
      <c r="DGI59">
        <f t="shared" ca="1" si="733"/>
        <v>-1</v>
      </c>
      <c r="DGJ59">
        <f t="shared" ca="1" si="733"/>
        <v>-1</v>
      </c>
      <c r="DGK59">
        <f t="shared" ca="1" si="733"/>
        <v>-1</v>
      </c>
      <c r="DGL59">
        <f t="shared" ca="1" si="733"/>
        <v>-1</v>
      </c>
      <c r="DGM59">
        <f t="shared" ca="1" si="733"/>
        <v>-1</v>
      </c>
      <c r="DGN59">
        <f t="shared" ca="1" si="733"/>
        <v>-1</v>
      </c>
      <c r="DGO59">
        <f t="shared" ca="1" si="733"/>
        <v>-1</v>
      </c>
      <c r="DGP59">
        <f t="shared" ca="1" si="733"/>
        <v>-1</v>
      </c>
      <c r="DGQ59">
        <f t="shared" ca="1" si="733"/>
        <v>-1</v>
      </c>
      <c r="DGR59">
        <f t="shared" ca="1" si="733"/>
        <v>-1</v>
      </c>
      <c r="DGS59">
        <f t="shared" ca="1" si="733"/>
        <v>-1</v>
      </c>
      <c r="DGT59">
        <f t="shared" ca="1" si="733"/>
        <v>-1</v>
      </c>
      <c r="DGU59">
        <f t="shared" ca="1" si="733"/>
        <v>-1</v>
      </c>
      <c r="DGV59">
        <f t="shared" ca="1" si="733"/>
        <v>-1</v>
      </c>
      <c r="DGW59">
        <f t="shared" ca="1" si="733"/>
        <v>-1</v>
      </c>
      <c r="DGX59">
        <f t="shared" ca="1" si="733"/>
        <v>-1</v>
      </c>
      <c r="DGY59">
        <f t="shared" ca="1" si="733"/>
        <v>-1</v>
      </c>
      <c r="DGZ59">
        <f t="shared" ca="1" si="733"/>
        <v>-1</v>
      </c>
      <c r="DHA59">
        <f t="shared" ca="1" si="733"/>
        <v>-1</v>
      </c>
      <c r="DHB59">
        <f t="shared" ca="1" si="733"/>
        <v>-1</v>
      </c>
      <c r="DHC59">
        <f t="shared" ca="1" si="733"/>
        <v>-1</v>
      </c>
      <c r="DHD59">
        <f t="shared" ca="1" si="733"/>
        <v>-1</v>
      </c>
      <c r="DHE59">
        <f t="shared" ca="1" si="733"/>
        <v>-1</v>
      </c>
      <c r="DHF59">
        <f t="shared" ca="1" si="733"/>
        <v>-1</v>
      </c>
      <c r="DHG59">
        <f t="shared" ca="1" si="733"/>
        <v>-1</v>
      </c>
      <c r="DHH59">
        <f t="shared" ca="1" si="733"/>
        <v>-1</v>
      </c>
      <c r="DHI59">
        <f t="shared" ca="1" si="733"/>
        <v>-1</v>
      </c>
      <c r="DHJ59">
        <f t="shared" ca="1" si="733"/>
        <v>-1</v>
      </c>
      <c r="DHK59">
        <f t="shared" ca="1" si="733"/>
        <v>-1</v>
      </c>
      <c r="DHL59">
        <f t="shared" ca="1" si="733"/>
        <v>-1</v>
      </c>
      <c r="DHM59">
        <f t="shared" ca="1" si="733"/>
        <v>-1</v>
      </c>
      <c r="DHN59">
        <f t="shared" ca="1" si="733"/>
        <v>-1</v>
      </c>
      <c r="DHO59">
        <f t="shared" ca="1" si="733"/>
        <v>-1</v>
      </c>
      <c r="DHP59">
        <f t="shared" ca="1" si="733"/>
        <v>-1</v>
      </c>
      <c r="DHQ59">
        <f t="shared" ca="1" si="733"/>
        <v>-1</v>
      </c>
      <c r="DHR59">
        <f t="shared" ca="1" si="733"/>
        <v>-1</v>
      </c>
      <c r="DHS59">
        <f t="shared" ca="1" si="733"/>
        <v>-1</v>
      </c>
      <c r="DHT59">
        <f t="shared" ca="1" si="733"/>
        <v>-1</v>
      </c>
      <c r="DHU59">
        <f t="shared" ca="1" si="733"/>
        <v>-1</v>
      </c>
      <c r="DHV59">
        <f t="shared" ca="1" si="733"/>
        <v>-1</v>
      </c>
      <c r="DHW59">
        <f t="shared" ca="1" si="733"/>
        <v>-1</v>
      </c>
      <c r="DHX59">
        <f t="shared" ca="1" si="733"/>
        <v>-1</v>
      </c>
      <c r="DHY59">
        <f t="shared" ca="1" si="733"/>
        <v>-1</v>
      </c>
      <c r="DHZ59">
        <f t="shared" ca="1" si="733"/>
        <v>-1</v>
      </c>
      <c r="DIA59">
        <f t="shared" ca="1" si="733"/>
        <v>-1</v>
      </c>
      <c r="DIB59">
        <f t="shared" ca="1" si="733"/>
        <v>-1</v>
      </c>
      <c r="DIC59">
        <f t="shared" ca="1" si="733"/>
        <v>-1</v>
      </c>
      <c r="DID59">
        <f t="shared" ca="1" si="733"/>
        <v>-1</v>
      </c>
      <c r="DIE59">
        <f t="shared" ca="1" si="733"/>
        <v>-1</v>
      </c>
      <c r="DIF59">
        <f t="shared" ca="1" si="733"/>
        <v>-1</v>
      </c>
      <c r="DIG59">
        <f t="shared" ca="1" si="733"/>
        <v>-1</v>
      </c>
      <c r="DIH59">
        <f t="shared" ca="1" si="733"/>
        <v>-1</v>
      </c>
      <c r="DII59">
        <f t="shared" ref="DII59:DKT59" ca="1" si="734">IF((ROUND(DII$7,1)-0.1)=ROUND(WRCYCLETIME_ns,1),0,IF(ROUND(DII$7,1)=ROUND(WRCYCLETIME_ns,1),MAX($B54:$B61)+1,-1))</f>
        <v>-1</v>
      </c>
      <c r="DIJ59">
        <f t="shared" ca="1" si="734"/>
        <v>-1</v>
      </c>
      <c r="DIK59">
        <f t="shared" ca="1" si="734"/>
        <v>-1</v>
      </c>
      <c r="DIL59">
        <f t="shared" ca="1" si="734"/>
        <v>-1</v>
      </c>
      <c r="DIM59">
        <f t="shared" ca="1" si="734"/>
        <v>-1</v>
      </c>
      <c r="DIN59">
        <f t="shared" ca="1" si="734"/>
        <v>-1</v>
      </c>
      <c r="DIO59">
        <f t="shared" ca="1" si="734"/>
        <v>-1</v>
      </c>
      <c r="DIP59">
        <f t="shared" ca="1" si="734"/>
        <v>-1</v>
      </c>
      <c r="DIQ59">
        <f t="shared" ca="1" si="734"/>
        <v>-1</v>
      </c>
      <c r="DIR59">
        <f t="shared" ca="1" si="734"/>
        <v>-1</v>
      </c>
      <c r="DIS59">
        <f t="shared" ca="1" si="734"/>
        <v>-1</v>
      </c>
      <c r="DIT59">
        <f t="shared" ca="1" si="734"/>
        <v>-1</v>
      </c>
      <c r="DIU59">
        <f t="shared" ca="1" si="734"/>
        <v>-1</v>
      </c>
      <c r="DIV59">
        <f t="shared" ca="1" si="734"/>
        <v>-1</v>
      </c>
      <c r="DIW59">
        <f t="shared" ca="1" si="734"/>
        <v>-1</v>
      </c>
      <c r="DIX59">
        <f t="shared" ca="1" si="734"/>
        <v>-1</v>
      </c>
      <c r="DIY59">
        <f t="shared" ca="1" si="734"/>
        <v>-1</v>
      </c>
      <c r="DIZ59">
        <f t="shared" ca="1" si="734"/>
        <v>-1</v>
      </c>
      <c r="DJA59">
        <f t="shared" ca="1" si="734"/>
        <v>-1</v>
      </c>
      <c r="DJB59">
        <f t="shared" ca="1" si="734"/>
        <v>-1</v>
      </c>
      <c r="DJC59">
        <f t="shared" ca="1" si="734"/>
        <v>-1</v>
      </c>
      <c r="DJD59">
        <f t="shared" ca="1" si="734"/>
        <v>-1</v>
      </c>
      <c r="DJE59">
        <f t="shared" ca="1" si="734"/>
        <v>-1</v>
      </c>
      <c r="DJF59">
        <f t="shared" ca="1" si="734"/>
        <v>-1</v>
      </c>
      <c r="DJG59">
        <f t="shared" ca="1" si="734"/>
        <v>-1</v>
      </c>
      <c r="DJH59">
        <f t="shared" ca="1" si="734"/>
        <v>-1</v>
      </c>
      <c r="DJI59">
        <f t="shared" ca="1" si="734"/>
        <v>-1</v>
      </c>
      <c r="DJJ59">
        <f t="shared" ca="1" si="734"/>
        <v>-1</v>
      </c>
      <c r="DJK59">
        <f t="shared" ca="1" si="734"/>
        <v>-1</v>
      </c>
      <c r="DJL59">
        <f t="shared" ca="1" si="734"/>
        <v>-1</v>
      </c>
      <c r="DJM59">
        <f t="shared" ca="1" si="734"/>
        <v>-1</v>
      </c>
      <c r="DJN59">
        <f t="shared" ca="1" si="734"/>
        <v>-1</v>
      </c>
      <c r="DJO59">
        <f t="shared" ca="1" si="734"/>
        <v>-1</v>
      </c>
      <c r="DJP59">
        <f t="shared" ca="1" si="734"/>
        <v>-1</v>
      </c>
      <c r="DJQ59">
        <f t="shared" ca="1" si="734"/>
        <v>-1</v>
      </c>
      <c r="DJR59">
        <f t="shared" ca="1" si="734"/>
        <v>-1</v>
      </c>
      <c r="DJS59">
        <f t="shared" ca="1" si="734"/>
        <v>-1</v>
      </c>
      <c r="DJT59">
        <f t="shared" ca="1" si="734"/>
        <v>-1</v>
      </c>
      <c r="DJU59">
        <f t="shared" ca="1" si="734"/>
        <v>-1</v>
      </c>
      <c r="DJV59">
        <f t="shared" ca="1" si="734"/>
        <v>-1</v>
      </c>
      <c r="DJW59">
        <f t="shared" ca="1" si="734"/>
        <v>-1</v>
      </c>
      <c r="DJX59">
        <f t="shared" ca="1" si="734"/>
        <v>-1</v>
      </c>
      <c r="DJY59">
        <f t="shared" ca="1" si="734"/>
        <v>-1</v>
      </c>
      <c r="DJZ59">
        <f t="shared" ca="1" si="734"/>
        <v>-1</v>
      </c>
      <c r="DKA59">
        <f t="shared" ca="1" si="734"/>
        <v>-1</v>
      </c>
      <c r="DKB59">
        <f t="shared" ca="1" si="734"/>
        <v>-1</v>
      </c>
      <c r="DKC59">
        <f t="shared" ca="1" si="734"/>
        <v>-1</v>
      </c>
      <c r="DKD59">
        <f t="shared" ca="1" si="734"/>
        <v>-1</v>
      </c>
      <c r="DKE59">
        <f t="shared" ca="1" si="734"/>
        <v>-1</v>
      </c>
      <c r="DKF59">
        <f t="shared" ca="1" si="734"/>
        <v>-1</v>
      </c>
      <c r="DKG59">
        <f t="shared" ca="1" si="734"/>
        <v>-1</v>
      </c>
      <c r="DKH59">
        <f t="shared" ca="1" si="734"/>
        <v>-1</v>
      </c>
      <c r="DKI59">
        <f t="shared" ca="1" si="734"/>
        <v>-1</v>
      </c>
      <c r="DKJ59">
        <f t="shared" ca="1" si="734"/>
        <v>-1</v>
      </c>
      <c r="DKK59">
        <f t="shared" ca="1" si="734"/>
        <v>-1</v>
      </c>
      <c r="DKL59">
        <f t="shared" ca="1" si="734"/>
        <v>-1</v>
      </c>
      <c r="DKM59">
        <f t="shared" ca="1" si="734"/>
        <v>-1</v>
      </c>
      <c r="DKN59">
        <f t="shared" ca="1" si="734"/>
        <v>-1</v>
      </c>
      <c r="DKO59">
        <f t="shared" ca="1" si="734"/>
        <v>-1</v>
      </c>
      <c r="DKP59">
        <f t="shared" ca="1" si="734"/>
        <v>-1</v>
      </c>
      <c r="DKQ59">
        <f t="shared" ca="1" si="734"/>
        <v>-1</v>
      </c>
      <c r="DKR59">
        <f t="shared" ca="1" si="734"/>
        <v>-1</v>
      </c>
      <c r="DKS59">
        <f t="shared" ca="1" si="734"/>
        <v>-1</v>
      </c>
      <c r="DKT59">
        <f t="shared" ca="1" si="734"/>
        <v>-1</v>
      </c>
      <c r="DKU59">
        <f t="shared" ref="DKU59:DNF59" ca="1" si="735">IF((ROUND(DKU$7,1)-0.1)=ROUND(WRCYCLETIME_ns,1),0,IF(ROUND(DKU$7,1)=ROUND(WRCYCLETIME_ns,1),MAX($B54:$B61)+1,-1))</f>
        <v>-1</v>
      </c>
      <c r="DKV59">
        <f t="shared" ca="1" si="735"/>
        <v>-1</v>
      </c>
      <c r="DKW59">
        <f t="shared" ca="1" si="735"/>
        <v>-1</v>
      </c>
      <c r="DKX59">
        <f t="shared" ca="1" si="735"/>
        <v>-1</v>
      </c>
      <c r="DKY59">
        <f t="shared" ca="1" si="735"/>
        <v>-1</v>
      </c>
      <c r="DKZ59">
        <f t="shared" ca="1" si="735"/>
        <v>-1</v>
      </c>
      <c r="DLA59">
        <f t="shared" ca="1" si="735"/>
        <v>-1</v>
      </c>
      <c r="DLB59">
        <f t="shared" ca="1" si="735"/>
        <v>-1</v>
      </c>
      <c r="DLC59">
        <f t="shared" ca="1" si="735"/>
        <v>-1</v>
      </c>
      <c r="DLD59">
        <f t="shared" ca="1" si="735"/>
        <v>-1</v>
      </c>
      <c r="DLE59">
        <f t="shared" ca="1" si="735"/>
        <v>-1</v>
      </c>
      <c r="DLF59">
        <f t="shared" ca="1" si="735"/>
        <v>-1</v>
      </c>
      <c r="DLG59">
        <f t="shared" ca="1" si="735"/>
        <v>-1</v>
      </c>
      <c r="DLH59">
        <f t="shared" ca="1" si="735"/>
        <v>-1</v>
      </c>
      <c r="DLI59">
        <f t="shared" ca="1" si="735"/>
        <v>-1</v>
      </c>
      <c r="DLJ59">
        <f t="shared" ca="1" si="735"/>
        <v>-1</v>
      </c>
      <c r="DLK59">
        <f t="shared" ca="1" si="735"/>
        <v>-1</v>
      </c>
      <c r="DLL59">
        <f t="shared" ca="1" si="735"/>
        <v>-1</v>
      </c>
      <c r="DLM59">
        <f t="shared" ca="1" si="735"/>
        <v>-1</v>
      </c>
      <c r="DLN59">
        <f t="shared" ca="1" si="735"/>
        <v>-1</v>
      </c>
      <c r="DLO59">
        <f t="shared" ca="1" si="735"/>
        <v>-1</v>
      </c>
      <c r="DLP59">
        <f t="shared" ca="1" si="735"/>
        <v>-1</v>
      </c>
      <c r="DLQ59">
        <f t="shared" ca="1" si="735"/>
        <v>-1</v>
      </c>
      <c r="DLR59">
        <f t="shared" ca="1" si="735"/>
        <v>-1</v>
      </c>
      <c r="DLS59">
        <f t="shared" ca="1" si="735"/>
        <v>-1</v>
      </c>
      <c r="DLT59">
        <f t="shared" ca="1" si="735"/>
        <v>-1</v>
      </c>
      <c r="DLU59">
        <f t="shared" ca="1" si="735"/>
        <v>-1</v>
      </c>
      <c r="DLV59">
        <f t="shared" ca="1" si="735"/>
        <v>-1</v>
      </c>
      <c r="DLW59">
        <f t="shared" ca="1" si="735"/>
        <v>-1</v>
      </c>
      <c r="DLX59">
        <f t="shared" ca="1" si="735"/>
        <v>-1</v>
      </c>
      <c r="DLY59">
        <f t="shared" ca="1" si="735"/>
        <v>-1</v>
      </c>
      <c r="DLZ59">
        <f t="shared" ca="1" si="735"/>
        <v>-1</v>
      </c>
      <c r="DMA59">
        <f t="shared" ca="1" si="735"/>
        <v>-1</v>
      </c>
      <c r="DMB59">
        <f t="shared" ca="1" si="735"/>
        <v>-1</v>
      </c>
      <c r="DMC59">
        <f t="shared" ca="1" si="735"/>
        <v>-1</v>
      </c>
      <c r="DMD59">
        <f t="shared" ca="1" si="735"/>
        <v>-1</v>
      </c>
      <c r="DME59">
        <f t="shared" ca="1" si="735"/>
        <v>-1</v>
      </c>
      <c r="DMF59">
        <f t="shared" ca="1" si="735"/>
        <v>-1</v>
      </c>
      <c r="DMG59">
        <f t="shared" ca="1" si="735"/>
        <v>-1</v>
      </c>
      <c r="DMH59">
        <f t="shared" ca="1" si="735"/>
        <v>-1</v>
      </c>
      <c r="DMI59">
        <f t="shared" ca="1" si="735"/>
        <v>-1</v>
      </c>
      <c r="DMJ59">
        <f t="shared" ca="1" si="735"/>
        <v>-1</v>
      </c>
      <c r="DMK59">
        <f t="shared" ca="1" si="735"/>
        <v>-1</v>
      </c>
      <c r="DML59">
        <f t="shared" ca="1" si="735"/>
        <v>-1</v>
      </c>
      <c r="DMM59">
        <f t="shared" ca="1" si="735"/>
        <v>-1</v>
      </c>
      <c r="DMN59">
        <f t="shared" ca="1" si="735"/>
        <v>-1</v>
      </c>
      <c r="DMO59">
        <f t="shared" ca="1" si="735"/>
        <v>-1</v>
      </c>
      <c r="DMP59">
        <f t="shared" ca="1" si="735"/>
        <v>-1</v>
      </c>
      <c r="DMQ59">
        <f t="shared" ca="1" si="735"/>
        <v>-1</v>
      </c>
      <c r="DMR59">
        <f t="shared" ca="1" si="735"/>
        <v>-1</v>
      </c>
      <c r="DMS59">
        <f t="shared" ca="1" si="735"/>
        <v>-1</v>
      </c>
      <c r="DMT59">
        <f t="shared" ca="1" si="735"/>
        <v>-1</v>
      </c>
      <c r="DMU59">
        <f t="shared" ca="1" si="735"/>
        <v>-1</v>
      </c>
      <c r="DMV59">
        <f t="shared" ca="1" si="735"/>
        <v>-1</v>
      </c>
      <c r="DMW59">
        <f t="shared" ca="1" si="735"/>
        <v>-1</v>
      </c>
      <c r="DMX59">
        <f t="shared" ca="1" si="735"/>
        <v>-1</v>
      </c>
      <c r="DMY59">
        <f t="shared" ca="1" si="735"/>
        <v>-1</v>
      </c>
      <c r="DMZ59">
        <f t="shared" ca="1" si="735"/>
        <v>-1</v>
      </c>
      <c r="DNA59">
        <f t="shared" ca="1" si="735"/>
        <v>-1</v>
      </c>
      <c r="DNB59">
        <f t="shared" ca="1" si="735"/>
        <v>-1</v>
      </c>
      <c r="DNC59">
        <f t="shared" ca="1" si="735"/>
        <v>-1</v>
      </c>
      <c r="DND59">
        <f t="shared" ca="1" si="735"/>
        <v>-1</v>
      </c>
      <c r="DNE59">
        <f t="shared" ca="1" si="735"/>
        <v>-1</v>
      </c>
      <c r="DNF59">
        <f t="shared" ca="1" si="735"/>
        <v>-1</v>
      </c>
      <c r="DNG59">
        <f t="shared" ref="DNG59:DOK59" ca="1" si="736">IF((ROUND(DNG$7,1)-0.1)=ROUND(WRCYCLETIME_ns,1),0,IF(ROUND(DNG$7,1)=ROUND(WRCYCLETIME_ns,1),MAX($B54:$B61)+1,-1))</f>
        <v>-1</v>
      </c>
      <c r="DNH59">
        <f t="shared" ca="1" si="736"/>
        <v>-1</v>
      </c>
      <c r="DNI59">
        <f t="shared" ca="1" si="736"/>
        <v>-1</v>
      </c>
      <c r="DNJ59">
        <f t="shared" ca="1" si="736"/>
        <v>-1</v>
      </c>
      <c r="DNK59">
        <f t="shared" ca="1" si="736"/>
        <v>-1</v>
      </c>
      <c r="DNL59">
        <f t="shared" ca="1" si="736"/>
        <v>-1</v>
      </c>
      <c r="DNM59">
        <f t="shared" ca="1" si="736"/>
        <v>-1</v>
      </c>
      <c r="DNN59">
        <f t="shared" ca="1" si="736"/>
        <v>-1</v>
      </c>
      <c r="DNO59">
        <f t="shared" ca="1" si="736"/>
        <v>-1</v>
      </c>
      <c r="DNP59">
        <f t="shared" ca="1" si="736"/>
        <v>-1</v>
      </c>
      <c r="DNQ59">
        <f t="shared" ca="1" si="736"/>
        <v>-1</v>
      </c>
      <c r="DNR59">
        <f t="shared" ca="1" si="736"/>
        <v>-1</v>
      </c>
      <c r="DNS59">
        <f t="shared" ca="1" si="736"/>
        <v>-1</v>
      </c>
      <c r="DNT59">
        <f t="shared" ca="1" si="736"/>
        <v>-1</v>
      </c>
      <c r="DNU59">
        <f t="shared" ca="1" si="736"/>
        <v>-1</v>
      </c>
      <c r="DNV59">
        <f t="shared" ca="1" si="736"/>
        <v>-1</v>
      </c>
      <c r="DNW59">
        <f t="shared" ca="1" si="736"/>
        <v>-1</v>
      </c>
      <c r="DNX59">
        <f t="shared" ca="1" si="736"/>
        <v>-1</v>
      </c>
      <c r="DNY59">
        <f t="shared" ca="1" si="736"/>
        <v>-1</v>
      </c>
      <c r="DNZ59">
        <f t="shared" ca="1" si="736"/>
        <v>-1</v>
      </c>
      <c r="DOA59">
        <f t="shared" ca="1" si="736"/>
        <v>-1</v>
      </c>
      <c r="DOB59">
        <f t="shared" ca="1" si="736"/>
        <v>-1</v>
      </c>
      <c r="DOC59">
        <f t="shared" ca="1" si="736"/>
        <v>-1</v>
      </c>
      <c r="DOD59">
        <f t="shared" ca="1" si="736"/>
        <v>-1</v>
      </c>
      <c r="DOE59">
        <f t="shared" ca="1" si="736"/>
        <v>-1</v>
      </c>
      <c r="DOF59">
        <f t="shared" ca="1" si="736"/>
        <v>-1</v>
      </c>
      <c r="DOG59">
        <f t="shared" ca="1" si="736"/>
        <v>-1</v>
      </c>
      <c r="DOH59">
        <f t="shared" ca="1" si="736"/>
        <v>-1</v>
      </c>
      <c r="DOI59">
        <f t="shared" ca="1" si="736"/>
        <v>-1</v>
      </c>
      <c r="DOJ59">
        <f t="shared" ca="1" si="736"/>
        <v>-1</v>
      </c>
      <c r="DOK59">
        <f t="shared" ca="1" si="736"/>
        <v>-1</v>
      </c>
    </row>
    <row r="60" spans="1:16384">
      <c r="A60" t="s">
        <v>423</v>
      </c>
      <c r="B60">
        <v>0</v>
      </c>
      <c r="C60">
        <f t="shared" ref="C60:BN60" ca="1" si="737">IF((ROUND(C$7,1)-0.1)=ROUND(WRACCESSTIME_ns,1),0,IF(ROUND(C$7,1)=ROUND(WRACCESSTIME_ns,1),MAX($B54:$B61)+1,-1))</f>
        <v>-1</v>
      </c>
      <c r="D60">
        <f t="shared" ca="1" si="737"/>
        <v>-1</v>
      </c>
      <c r="E60">
        <f t="shared" ca="1" si="737"/>
        <v>-1</v>
      </c>
      <c r="F60">
        <f t="shared" ca="1" si="737"/>
        <v>-1</v>
      </c>
      <c r="G60">
        <f t="shared" ca="1" si="737"/>
        <v>-1</v>
      </c>
      <c r="H60">
        <f t="shared" ca="1" si="737"/>
        <v>-1</v>
      </c>
      <c r="I60">
        <f t="shared" ca="1" si="737"/>
        <v>-1</v>
      </c>
      <c r="J60">
        <f t="shared" ca="1" si="737"/>
        <v>-1</v>
      </c>
      <c r="K60">
        <f t="shared" ca="1" si="737"/>
        <v>-1</v>
      </c>
      <c r="L60">
        <f t="shared" ca="1" si="737"/>
        <v>-1</v>
      </c>
      <c r="M60">
        <f t="shared" ca="1" si="737"/>
        <v>-1</v>
      </c>
      <c r="N60">
        <f t="shared" ca="1" si="737"/>
        <v>-1</v>
      </c>
      <c r="O60">
        <f t="shared" ca="1" si="737"/>
        <v>-1</v>
      </c>
      <c r="P60">
        <f t="shared" ca="1" si="737"/>
        <v>-1</v>
      </c>
      <c r="Q60">
        <f t="shared" ca="1" si="737"/>
        <v>-1</v>
      </c>
      <c r="R60">
        <f t="shared" ca="1" si="737"/>
        <v>-1</v>
      </c>
      <c r="S60">
        <f t="shared" ca="1" si="737"/>
        <v>-1</v>
      </c>
      <c r="T60">
        <f t="shared" ca="1" si="737"/>
        <v>-1</v>
      </c>
      <c r="U60">
        <f t="shared" ca="1" si="737"/>
        <v>-1</v>
      </c>
      <c r="V60">
        <f t="shared" ca="1" si="737"/>
        <v>-1</v>
      </c>
      <c r="W60">
        <f t="shared" ca="1" si="737"/>
        <v>-1</v>
      </c>
      <c r="X60">
        <f t="shared" ca="1" si="737"/>
        <v>-1</v>
      </c>
      <c r="Y60">
        <f t="shared" ca="1" si="737"/>
        <v>-1</v>
      </c>
      <c r="Z60">
        <f t="shared" ca="1" si="737"/>
        <v>-1</v>
      </c>
      <c r="AA60">
        <f t="shared" ca="1" si="737"/>
        <v>-1</v>
      </c>
      <c r="AB60">
        <f t="shared" ca="1" si="737"/>
        <v>-1</v>
      </c>
      <c r="AC60">
        <f t="shared" ca="1" si="737"/>
        <v>-1</v>
      </c>
      <c r="AD60">
        <f t="shared" ca="1" si="737"/>
        <v>-1</v>
      </c>
      <c r="AE60">
        <f t="shared" ca="1" si="737"/>
        <v>-1</v>
      </c>
      <c r="AF60">
        <f t="shared" ca="1" si="737"/>
        <v>-1</v>
      </c>
      <c r="AG60">
        <f t="shared" ca="1" si="737"/>
        <v>-1</v>
      </c>
      <c r="AH60">
        <f t="shared" ca="1" si="737"/>
        <v>-1</v>
      </c>
      <c r="AI60">
        <f t="shared" ca="1" si="737"/>
        <v>-1</v>
      </c>
      <c r="AJ60">
        <f t="shared" ca="1" si="737"/>
        <v>-1</v>
      </c>
      <c r="AK60">
        <f t="shared" ca="1" si="737"/>
        <v>-1</v>
      </c>
      <c r="AL60">
        <f t="shared" ca="1" si="737"/>
        <v>-1</v>
      </c>
      <c r="AM60">
        <f t="shared" ca="1" si="737"/>
        <v>-1</v>
      </c>
      <c r="AN60">
        <f t="shared" ca="1" si="737"/>
        <v>-1</v>
      </c>
      <c r="AO60">
        <f t="shared" ca="1" si="737"/>
        <v>-1</v>
      </c>
      <c r="AP60">
        <f t="shared" ca="1" si="737"/>
        <v>-1</v>
      </c>
      <c r="AQ60">
        <f t="shared" ca="1" si="737"/>
        <v>-1</v>
      </c>
      <c r="AR60">
        <f t="shared" ca="1" si="737"/>
        <v>-1</v>
      </c>
      <c r="AS60">
        <f t="shared" ca="1" si="737"/>
        <v>-1</v>
      </c>
      <c r="AT60">
        <f t="shared" ca="1" si="737"/>
        <v>-1</v>
      </c>
      <c r="AU60">
        <f t="shared" ca="1" si="737"/>
        <v>-1</v>
      </c>
      <c r="AV60">
        <f t="shared" ca="1" si="737"/>
        <v>-1</v>
      </c>
      <c r="AW60">
        <f t="shared" ca="1" si="737"/>
        <v>-1</v>
      </c>
      <c r="AX60">
        <f t="shared" ca="1" si="737"/>
        <v>-1</v>
      </c>
      <c r="AY60">
        <f t="shared" ca="1" si="737"/>
        <v>-1</v>
      </c>
      <c r="AZ60">
        <f t="shared" ca="1" si="737"/>
        <v>-1</v>
      </c>
      <c r="BA60">
        <f t="shared" ca="1" si="737"/>
        <v>-1</v>
      </c>
      <c r="BB60">
        <f t="shared" ca="1" si="737"/>
        <v>-1</v>
      </c>
      <c r="BC60">
        <f t="shared" ca="1" si="737"/>
        <v>-1</v>
      </c>
      <c r="BD60">
        <f t="shared" ca="1" si="737"/>
        <v>-1</v>
      </c>
      <c r="BE60">
        <f t="shared" ca="1" si="737"/>
        <v>-1</v>
      </c>
      <c r="BF60">
        <f t="shared" ca="1" si="737"/>
        <v>-1</v>
      </c>
      <c r="BG60">
        <f t="shared" ca="1" si="737"/>
        <v>-1</v>
      </c>
      <c r="BH60">
        <f t="shared" ca="1" si="737"/>
        <v>-1</v>
      </c>
      <c r="BI60">
        <f t="shared" ca="1" si="737"/>
        <v>-1</v>
      </c>
      <c r="BJ60">
        <f t="shared" ca="1" si="737"/>
        <v>-1</v>
      </c>
      <c r="BK60">
        <f t="shared" ca="1" si="737"/>
        <v>-1</v>
      </c>
      <c r="BL60">
        <f t="shared" ca="1" si="737"/>
        <v>-1</v>
      </c>
      <c r="BM60">
        <f t="shared" ca="1" si="737"/>
        <v>-1</v>
      </c>
      <c r="BN60">
        <f t="shared" ca="1" si="737"/>
        <v>-1</v>
      </c>
      <c r="BO60">
        <f t="shared" ref="BO60:DZ60" ca="1" si="738">IF((ROUND(BO$7,1)-0.1)=ROUND(WRACCESSTIME_ns,1),0,IF(ROUND(BO$7,1)=ROUND(WRACCESSTIME_ns,1),MAX($B54:$B61)+1,-1))</f>
        <v>-1</v>
      </c>
      <c r="BP60">
        <f t="shared" ca="1" si="738"/>
        <v>-1</v>
      </c>
      <c r="BQ60">
        <f t="shared" ca="1" si="738"/>
        <v>-1</v>
      </c>
      <c r="BR60">
        <f t="shared" ca="1" si="738"/>
        <v>-1</v>
      </c>
      <c r="BS60">
        <f t="shared" ca="1" si="738"/>
        <v>-1</v>
      </c>
      <c r="BT60">
        <f t="shared" ca="1" si="738"/>
        <v>-1</v>
      </c>
      <c r="BU60">
        <f t="shared" ca="1" si="738"/>
        <v>-1</v>
      </c>
      <c r="BV60">
        <f t="shared" ca="1" si="738"/>
        <v>-1</v>
      </c>
      <c r="BW60">
        <f t="shared" ca="1" si="738"/>
        <v>-1</v>
      </c>
      <c r="BX60">
        <f t="shared" ca="1" si="738"/>
        <v>-1</v>
      </c>
      <c r="BY60">
        <f t="shared" ca="1" si="738"/>
        <v>-1</v>
      </c>
      <c r="BZ60">
        <f t="shared" ca="1" si="738"/>
        <v>-1</v>
      </c>
      <c r="CA60">
        <f t="shared" ca="1" si="738"/>
        <v>-1</v>
      </c>
      <c r="CB60">
        <f t="shared" ca="1" si="738"/>
        <v>-1</v>
      </c>
      <c r="CC60">
        <f t="shared" ca="1" si="738"/>
        <v>-1</v>
      </c>
      <c r="CD60">
        <f t="shared" ca="1" si="738"/>
        <v>-1</v>
      </c>
      <c r="CE60">
        <f t="shared" ca="1" si="738"/>
        <v>-1</v>
      </c>
      <c r="CF60">
        <f t="shared" ca="1" si="738"/>
        <v>-1</v>
      </c>
      <c r="CG60">
        <f t="shared" ca="1" si="738"/>
        <v>-1</v>
      </c>
      <c r="CH60">
        <f t="shared" ca="1" si="738"/>
        <v>-1</v>
      </c>
      <c r="CI60">
        <f t="shared" ca="1" si="738"/>
        <v>-1</v>
      </c>
      <c r="CJ60">
        <f t="shared" ca="1" si="738"/>
        <v>-1</v>
      </c>
      <c r="CK60">
        <f t="shared" ca="1" si="738"/>
        <v>-1</v>
      </c>
      <c r="CL60">
        <f t="shared" ca="1" si="738"/>
        <v>-1</v>
      </c>
      <c r="CM60">
        <f t="shared" ca="1" si="738"/>
        <v>-1</v>
      </c>
      <c r="CN60">
        <f t="shared" ca="1" si="738"/>
        <v>-1</v>
      </c>
      <c r="CO60">
        <f t="shared" ca="1" si="738"/>
        <v>-1</v>
      </c>
      <c r="CP60">
        <f t="shared" ca="1" si="738"/>
        <v>-1</v>
      </c>
      <c r="CQ60">
        <f t="shared" ca="1" si="738"/>
        <v>-1</v>
      </c>
      <c r="CR60">
        <f t="shared" ca="1" si="738"/>
        <v>-1</v>
      </c>
      <c r="CS60">
        <f t="shared" ca="1" si="738"/>
        <v>-1</v>
      </c>
      <c r="CT60">
        <f t="shared" ca="1" si="738"/>
        <v>-1</v>
      </c>
      <c r="CU60">
        <f t="shared" ca="1" si="738"/>
        <v>-1</v>
      </c>
      <c r="CV60">
        <f t="shared" ca="1" si="738"/>
        <v>-1</v>
      </c>
      <c r="CW60">
        <f t="shared" ca="1" si="738"/>
        <v>-1</v>
      </c>
      <c r="CX60">
        <f t="shared" ca="1" si="738"/>
        <v>-1</v>
      </c>
      <c r="CY60">
        <f t="shared" ca="1" si="738"/>
        <v>-1</v>
      </c>
      <c r="CZ60">
        <f t="shared" ca="1" si="738"/>
        <v>-1</v>
      </c>
      <c r="DA60">
        <f t="shared" ca="1" si="738"/>
        <v>-1</v>
      </c>
      <c r="DB60">
        <f t="shared" ca="1" si="738"/>
        <v>-1</v>
      </c>
      <c r="DC60">
        <f t="shared" ca="1" si="738"/>
        <v>-1</v>
      </c>
      <c r="DD60">
        <f t="shared" ca="1" si="738"/>
        <v>-1</v>
      </c>
      <c r="DE60">
        <f t="shared" ca="1" si="738"/>
        <v>-1</v>
      </c>
      <c r="DF60">
        <f t="shared" ca="1" si="738"/>
        <v>-1</v>
      </c>
      <c r="DG60">
        <f t="shared" ca="1" si="738"/>
        <v>-1</v>
      </c>
      <c r="DH60">
        <f t="shared" ca="1" si="738"/>
        <v>-1</v>
      </c>
      <c r="DI60">
        <f t="shared" ca="1" si="738"/>
        <v>-1</v>
      </c>
      <c r="DJ60">
        <f t="shared" ca="1" si="738"/>
        <v>-1</v>
      </c>
      <c r="DK60">
        <f t="shared" ca="1" si="738"/>
        <v>-1</v>
      </c>
      <c r="DL60">
        <f t="shared" ca="1" si="738"/>
        <v>-1</v>
      </c>
      <c r="DM60">
        <f t="shared" ca="1" si="738"/>
        <v>-1</v>
      </c>
      <c r="DN60">
        <f t="shared" ca="1" si="738"/>
        <v>-1</v>
      </c>
      <c r="DO60">
        <f t="shared" ca="1" si="738"/>
        <v>-1</v>
      </c>
      <c r="DP60">
        <f t="shared" ca="1" si="738"/>
        <v>-1</v>
      </c>
      <c r="DQ60">
        <f t="shared" ca="1" si="738"/>
        <v>-1</v>
      </c>
      <c r="DR60">
        <f t="shared" ca="1" si="738"/>
        <v>-1</v>
      </c>
      <c r="DS60">
        <f t="shared" ca="1" si="738"/>
        <v>-1</v>
      </c>
      <c r="DT60">
        <f t="shared" ca="1" si="738"/>
        <v>-1</v>
      </c>
      <c r="DU60">
        <f t="shared" ca="1" si="738"/>
        <v>-1</v>
      </c>
      <c r="DV60">
        <f t="shared" ca="1" si="738"/>
        <v>-1</v>
      </c>
      <c r="DW60">
        <f t="shared" ca="1" si="738"/>
        <v>-1</v>
      </c>
      <c r="DX60">
        <f t="shared" ca="1" si="738"/>
        <v>-1</v>
      </c>
      <c r="DY60">
        <f t="shared" ca="1" si="738"/>
        <v>-1</v>
      </c>
      <c r="DZ60">
        <f t="shared" ca="1" si="738"/>
        <v>-1</v>
      </c>
      <c r="EA60">
        <f t="shared" ref="EA60:GL60" ca="1" si="739">IF((ROUND(EA$7,1)-0.1)=ROUND(WRACCESSTIME_ns,1),0,IF(ROUND(EA$7,1)=ROUND(WRACCESSTIME_ns,1),MAX($B54:$B61)+1,-1))</f>
        <v>-1</v>
      </c>
      <c r="EB60">
        <f t="shared" ca="1" si="739"/>
        <v>-1</v>
      </c>
      <c r="EC60">
        <f t="shared" ca="1" si="739"/>
        <v>-1</v>
      </c>
      <c r="ED60">
        <f t="shared" ca="1" si="739"/>
        <v>-1</v>
      </c>
      <c r="EE60">
        <f t="shared" ca="1" si="739"/>
        <v>-1</v>
      </c>
      <c r="EF60">
        <f t="shared" ca="1" si="739"/>
        <v>-1</v>
      </c>
      <c r="EG60">
        <f t="shared" ca="1" si="739"/>
        <v>-1</v>
      </c>
      <c r="EH60">
        <f t="shared" ca="1" si="739"/>
        <v>-1</v>
      </c>
      <c r="EI60">
        <f t="shared" ca="1" si="739"/>
        <v>-1</v>
      </c>
      <c r="EJ60">
        <f t="shared" ca="1" si="739"/>
        <v>-1</v>
      </c>
      <c r="EK60">
        <f t="shared" ca="1" si="739"/>
        <v>-1</v>
      </c>
      <c r="EL60">
        <f t="shared" ca="1" si="739"/>
        <v>-1</v>
      </c>
      <c r="EM60">
        <f t="shared" ca="1" si="739"/>
        <v>-1</v>
      </c>
      <c r="EN60">
        <f t="shared" ca="1" si="739"/>
        <v>-1</v>
      </c>
      <c r="EO60">
        <f t="shared" ca="1" si="739"/>
        <v>-1</v>
      </c>
      <c r="EP60">
        <f t="shared" ca="1" si="739"/>
        <v>-1</v>
      </c>
      <c r="EQ60">
        <f t="shared" ca="1" si="739"/>
        <v>-1</v>
      </c>
      <c r="ER60">
        <f t="shared" ca="1" si="739"/>
        <v>-1</v>
      </c>
      <c r="ES60">
        <f t="shared" ca="1" si="739"/>
        <v>-1</v>
      </c>
      <c r="ET60">
        <f t="shared" ca="1" si="739"/>
        <v>-1</v>
      </c>
      <c r="EU60">
        <f t="shared" ca="1" si="739"/>
        <v>-1</v>
      </c>
      <c r="EV60">
        <f t="shared" ca="1" si="739"/>
        <v>-1</v>
      </c>
      <c r="EW60">
        <f t="shared" ca="1" si="739"/>
        <v>-1</v>
      </c>
      <c r="EX60">
        <f t="shared" ca="1" si="739"/>
        <v>-1</v>
      </c>
      <c r="EY60">
        <f t="shared" ca="1" si="739"/>
        <v>-1</v>
      </c>
      <c r="EZ60">
        <f t="shared" ca="1" si="739"/>
        <v>-1</v>
      </c>
      <c r="FA60">
        <f t="shared" ca="1" si="739"/>
        <v>-1</v>
      </c>
      <c r="FB60">
        <f t="shared" ca="1" si="739"/>
        <v>-1</v>
      </c>
      <c r="FC60">
        <f t="shared" ca="1" si="739"/>
        <v>-1</v>
      </c>
      <c r="FD60">
        <f t="shared" ca="1" si="739"/>
        <v>-1</v>
      </c>
      <c r="FE60">
        <f t="shared" ca="1" si="739"/>
        <v>-1</v>
      </c>
      <c r="FF60">
        <f t="shared" ca="1" si="739"/>
        <v>-1</v>
      </c>
      <c r="FG60">
        <f t="shared" ca="1" si="739"/>
        <v>-1</v>
      </c>
      <c r="FH60">
        <f t="shared" ca="1" si="739"/>
        <v>-1</v>
      </c>
      <c r="FI60">
        <f t="shared" ca="1" si="739"/>
        <v>-1</v>
      </c>
      <c r="FJ60">
        <f t="shared" ca="1" si="739"/>
        <v>-1</v>
      </c>
      <c r="FK60">
        <f t="shared" ca="1" si="739"/>
        <v>-1</v>
      </c>
      <c r="FL60">
        <f t="shared" ca="1" si="739"/>
        <v>-1</v>
      </c>
      <c r="FM60">
        <f t="shared" ca="1" si="739"/>
        <v>-1</v>
      </c>
      <c r="FN60">
        <f t="shared" ca="1" si="739"/>
        <v>-1</v>
      </c>
      <c r="FO60">
        <f t="shared" ca="1" si="739"/>
        <v>-1</v>
      </c>
      <c r="FP60">
        <f t="shared" ca="1" si="739"/>
        <v>-1</v>
      </c>
      <c r="FQ60">
        <f t="shared" ca="1" si="739"/>
        <v>-1</v>
      </c>
      <c r="FR60">
        <f t="shared" ca="1" si="739"/>
        <v>-1</v>
      </c>
      <c r="FS60">
        <f t="shared" ca="1" si="739"/>
        <v>-1</v>
      </c>
      <c r="FT60">
        <f t="shared" ca="1" si="739"/>
        <v>-1</v>
      </c>
      <c r="FU60">
        <f t="shared" ca="1" si="739"/>
        <v>-1</v>
      </c>
      <c r="FV60">
        <f t="shared" ca="1" si="739"/>
        <v>-1</v>
      </c>
      <c r="FW60">
        <f t="shared" ca="1" si="739"/>
        <v>-1</v>
      </c>
      <c r="FX60">
        <f t="shared" ca="1" si="739"/>
        <v>-1</v>
      </c>
      <c r="FY60">
        <f t="shared" ca="1" si="739"/>
        <v>-1</v>
      </c>
      <c r="FZ60">
        <f t="shared" ca="1" si="739"/>
        <v>-1</v>
      </c>
      <c r="GA60">
        <f t="shared" ca="1" si="739"/>
        <v>-1</v>
      </c>
      <c r="GB60">
        <f t="shared" ca="1" si="739"/>
        <v>-1</v>
      </c>
      <c r="GC60">
        <f t="shared" ca="1" si="739"/>
        <v>-1</v>
      </c>
      <c r="GD60">
        <f t="shared" ca="1" si="739"/>
        <v>-1</v>
      </c>
      <c r="GE60">
        <f t="shared" ca="1" si="739"/>
        <v>-1</v>
      </c>
      <c r="GF60">
        <f t="shared" ca="1" si="739"/>
        <v>-1</v>
      </c>
      <c r="GG60">
        <f t="shared" ca="1" si="739"/>
        <v>-1</v>
      </c>
      <c r="GH60">
        <f t="shared" ca="1" si="739"/>
        <v>-1</v>
      </c>
      <c r="GI60">
        <f t="shared" ca="1" si="739"/>
        <v>-1</v>
      </c>
      <c r="GJ60">
        <f t="shared" ca="1" si="739"/>
        <v>-1</v>
      </c>
      <c r="GK60">
        <f t="shared" ca="1" si="739"/>
        <v>-1</v>
      </c>
      <c r="GL60">
        <f t="shared" ca="1" si="739"/>
        <v>-1</v>
      </c>
      <c r="GM60">
        <f t="shared" ref="GM60:IX60" ca="1" si="740">IF((ROUND(GM$7,1)-0.1)=ROUND(WRACCESSTIME_ns,1),0,IF(ROUND(GM$7,1)=ROUND(WRACCESSTIME_ns,1),MAX($B54:$B61)+1,-1))</f>
        <v>-1</v>
      </c>
      <c r="GN60">
        <f t="shared" ca="1" si="740"/>
        <v>-1</v>
      </c>
      <c r="GO60">
        <f t="shared" ca="1" si="740"/>
        <v>-1</v>
      </c>
      <c r="GP60">
        <f t="shared" ca="1" si="740"/>
        <v>-1</v>
      </c>
      <c r="GQ60">
        <f t="shared" ca="1" si="740"/>
        <v>-1</v>
      </c>
      <c r="GR60">
        <f t="shared" ca="1" si="740"/>
        <v>-1</v>
      </c>
      <c r="GS60">
        <f t="shared" ca="1" si="740"/>
        <v>-1</v>
      </c>
      <c r="GT60">
        <f t="shared" ca="1" si="740"/>
        <v>-1</v>
      </c>
      <c r="GU60">
        <f t="shared" ca="1" si="740"/>
        <v>-1</v>
      </c>
      <c r="GV60">
        <f t="shared" ca="1" si="740"/>
        <v>-1</v>
      </c>
      <c r="GW60">
        <f t="shared" ca="1" si="740"/>
        <v>-1</v>
      </c>
      <c r="GX60">
        <f t="shared" ca="1" si="740"/>
        <v>-1</v>
      </c>
      <c r="GY60">
        <f t="shared" ca="1" si="740"/>
        <v>-1</v>
      </c>
      <c r="GZ60">
        <f t="shared" ca="1" si="740"/>
        <v>-1</v>
      </c>
      <c r="HA60">
        <f t="shared" ca="1" si="740"/>
        <v>-1</v>
      </c>
      <c r="HB60">
        <f t="shared" ca="1" si="740"/>
        <v>-1</v>
      </c>
      <c r="HC60">
        <f t="shared" ca="1" si="740"/>
        <v>-1</v>
      </c>
      <c r="HD60">
        <f t="shared" ca="1" si="740"/>
        <v>-1</v>
      </c>
      <c r="HE60">
        <f t="shared" ca="1" si="740"/>
        <v>-1</v>
      </c>
      <c r="HF60">
        <f t="shared" ca="1" si="740"/>
        <v>-1</v>
      </c>
      <c r="HG60">
        <f t="shared" ca="1" si="740"/>
        <v>-1</v>
      </c>
      <c r="HH60">
        <f t="shared" ca="1" si="740"/>
        <v>-1</v>
      </c>
      <c r="HI60">
        <f t="shared" ca="1" si="740"/>
        <v>-1</v>
      </c>
      <c r="HJ60">
        <f t="shared" ca="1" si="740"/>
        <v>-1</v>
      </c>
      <c r="HK60">
        <f t="shared" ca="1" si="740"/>
        <v>-1</v>
      </c>
      <c r="HL60">
        <f t="shared" ca="1" si="740"/>
        <v>-1</v>
      </c>
      <c r="HM60">
        <f t="shared" ca="1" si="740"/>
        <v>-1</v>
      </c>
      <c r="HN60">
        <f t="shared" ca="1" si="740"/>
        <v>-1</v>
      </c>
      <c r="HO60">
        <f t="shared" ca="1" si="740"/>
        <v>-1</v>
      </c>
      <c r="HP60">
        <f t="shared" ca="1" si="740"/>
        <v>-1</v>
      </c>
      <c r="HQ60">
        <f t="shared" ca="1" si="740"/>
        <v>-1</v>
      </c>
      <c r="HR60">
        <f t="shared" ca="1" si="740"/>
        <v>-1</v>
      </c>
      <c r="HS60">
        <f t="shared" ca="1" si="740"/>
        <v>-1</v>
      </c>
      <c r="HT60">
        <f t="shared" ca="1" si="740"/>
        <v>-1</v>
      </c>
      <c r="HU60">
        <f t="shared" ca="1" si="740"/>
        <v>-1</v>
      </c>
      <c r="HV60">
        <f t="shared" ca="1" si="740"/>
        <v>-1</v>
      </c>
      <c r="HW60">
        <f t="shared" ca="1" si="740"/>
        <v>-1</v>
      </c>
      <c r="HX60">
        <f t="shared" ca="1" si="740"/>
        <v>-1</v>
      </c>
      <c r="HY60">
        <f t="shared" ca="1" si="740"/>
        <v>-1</v>
      </c>
      <c r="HZ60">
        <f t="shared" ca="1" si="740"/>
        <v>-1</v>
      </c>
      <c r="IA60">
        <f t="shared" ca="1" si="740"/>
        <v>-1</v>
      </c>
      <c r="IB60">
        <f t="shared" ca="1" si="740"/>
        <v>-1</v>
      </c>
      <c r="IC60">
        <f t="shared" ca="1" si="740"/>
        <v>-1</v>
      </c>
      <c r="ID60">
        <f t="shared" ca="1" si="740"/>
        <v>-1</v>
      </c>
      <c r="IE60">
        <f t="shared" ca="1" si="740"/>
        <v>-1</v>
      </c>
      <c r="IF60">
        <f t="shared" ca="1" si="740"/>
        <v>-1</v>
      </c>
      <c r="IG60">
        <f t="shared" ca="1" si="740"/>
        <v>-1</v>
      </c>
      <c r="IH60">
        <f t="shared" ca="1" si="740"/>
        <v>-1</v>
      </c>
      <c r="II60">
        <f t="shared" ca="1" si="740"/>
        <v>-1</v>
      </c>
      <c r="IJ60">
        <f t="shared" ca="1" si="740"/>
        <v>-1</v>
      </c>
      <c r="IK60">
        <f t="shared" ca="1" si="740"/>
        <v>-1</v>
      </c>
      <c r="IL60">
        <f t="shared" ca="1" si="740"/>
        <v>-1</v>
      </c>
      <c r="IM60">
        <f t="shared" ca="1" si="740"/>
        <v>-1</v>
      </c>
      <c r="IN60">
        <f t="shared" ca="1" si="740"/>
        <v>-1</v>
      </c>
      <c r="IO60">
        <f t="shared" ca="1" si="740"/>
        <v>-1</v>
      </c>
      <c r="IP60">
        <f t="shared" ca="1" si="740"/>
        <v>-1</v>
      </c>
      <c r="IQ60">
        <f t="shared" ca="1" si="740"/>
        <v>-1</v>
      </c>
      <c r="IR60">
        <f t="shared" ca="1" si="740"/>
        <v>-1</v>
      </c>
      <c r="IS60">
        <f t="shared" ca="1" si="740"/>
        <v>-1</v>
      </c>
      <c r="IT60">
        <f t="shared" ca="1" si="740"/>
        <v>-1</v>
      </c>
      <c r="IU60">
        <f t="shared" ca="1" si="740"/>
        <v>-1</v>
      </c>
      <c r="IV60">
        <f t="shared" ca="1" si="740"/>
        <v>-1</v>
      </c>
      <c r="IW60">
        <f t="shared" ca="1" si="740"/>
        <v>-1</v>
      </c>
      <c r="IX60">
        <f t="shared" ca="1" si="740"/>
        <v>-1</v>
      </c>
      <c r="IY60">
        <f t="shared" ref="IY60:LJ60" ca="1" si="741">IF((ROUND(IY$7,1)-0.1)=ROUND(WRACCESSTIME_ns,1),0,IF(ROUND(IY$7,1)=ROUND(WRACCESSTIME_ns,1),MAX($B54:$B61)+1,-1))</f>
        <v>-1</v>
      </c>
      <c r="IZ60">
        <f t="shared" ca="1" si="741"/>
        <v>-1</v>
      </c>
      <c r="JA60">
        <f t="shared" ca="1" si="741"/>
        <v>-1</v>
      </c>
      <c r="JB60">
        <f t="shared" ca="1" si="741"/>
        <v>-1</v>
      </c>
      <c r="JC60">
        <f t="shared" ca="1" si="741"/>
        <v>-1</v>
      </c>
      <c r="JD60">
        <f t="shared" ca="1" si="741"/>
        <v>-1</v>
      </c>
      <c r="JE60">
        <f t="shared" ca="1" si="741"/>
        <v>-1</v>
      </c>
      <c r="JF60">
        <f t="shared" ca="1" si="741"/>
        <v>-1</v>
      </c>
      <c r="JG60">
        <f t="shared" ca="1" si="741"/>
        <v>-1</v>
      </c>
      <c r="JH60">
        <f t="shared" ca="1" si="741"/>
        <v>-1</v>
      </c>
      <c r="JI60">
        <f t="shared" ca="1" si="741"/>
        <v>-1</v>
      </c>
      <c r="JJ60">
        <f t="shared" ca="1" si="741"/>
        <v>-1</v>
      </c>
      <c r="JK60">
        <f t="shared" ca="1" si="741"/>
        <v>-1</v>
      </c>
      <c r="JL60">
        <f t="shared" ca="1" si="741"/>
        <v>-1</v>
      </c>
      <c r="JM60">
        <f t="shared" ca="1" si="741"/>
        <v>-1</v>
      </c>
      <c r="JN60">
        <f t="shared" ca="1" si="741"/>
        <v>-1</v>
      </c>
      <c r="JO60">
        <f t="shared" ca="1" si="741"/>
        <v>-1</v>
      </c>
      <c r="JP60">
        <f t="shared" ca="1" si="741"/>
        <v>-1</v>
      </c>
      <c r="JQ60">
        <f t="shared" ca="1" si="741"/>
        <v>-1</v>
      </c>
      <c r="JR60">
        <f t="shared" ca="1" si="741"/>
        <v>-1</v>
      </c>
      <c r="JS60">
        <f t="shared" ca="1" si="741"/>
        <v>-1</v>
      </c>
      <c r="JT60">
        <f t="shared" ca="1" si="741"/>
        <v>-1</v>
      </c>
      <c r="JU60">
        <f t="shared" ca="1" si="741"/>
        <v>-1</v>
      </c>
      <c r="JV60">
        <f t="shared" ca="1" si="741"/>
        <v>-1</v>
      </c>
      <c r="JW60">
        <f t="shared" ca="1" si="741"/>
        <v>-1</v>
      </c>
      <c r="JX60">
        <f t="shared" ca="1" si="741"/>
        <v>-1</v>
      </c>
      <c r="JY60">
        <f t="shared" ca="1" si="741"/>
        <v>-1</v>
      </c>
      <c r="JZ60">
        <f t="shared" ca="1" si="741"/>
        <v>-1</v>
      </c>
      <c r="KA60">
        <f t="shared" ca="1" si="741"/>
        <v>-1</v>
      </c>
      <c r="KB60">
        <f t="shared" ca="1" si="741"/>
        <v>-1</v>
      </c>
      <c r="KC60">
        <f t="shared" ca="1" si="741"/>
        <v>-1</v>
      </c>
      <c r="KD60">
        <f t="shared" ca="1" si="741"/>
        <v>-1</v>
      </c>
      <c r="KE60">
        <f t="shared" ca="1" si="741"/>
        <v>-1</v>
      </c>
      <c r="KF60">
        <f t="shared" ca="1" si="741"/>
        <v>-1</v>
      </c>
      <c r="KG60">
        <f t="shared" ca="1" si="741"/>
        <v>-1</v>
      </c>
      <c r="KH60">
        <f t="shared" ca="1" si="741"/>
        <v>-1</v>
      </c>
      <c r="KI60">
        <f t="shared" ca="1" si="741"/>
        <v>-1</v>
      </c>
      <c r="KJ60">
        <f t="shared" ca="1" si="741"/>
        <v>-1</v>
      </c>
      <c r="KK60">
        <f t="shared" ca="1" si="741"/>
        <v>-1</v>
      </c>
      <c r="KL60">
        <f t="shared" ca="1" si="741"/>
        <v>-1</v>
      </c>
      <c r="KM60">
        <f t="shared" ca="1" si="741"/>
        <v>-1</v>
      </c>
      <c r="KN60">
        <f t="shared" ca="1" si="741"/>
        <v>-1</v>
      </c>
      <c r="KO60">
        <f t="shared" ca="1" si="741"/>
        <v>-1</v>
      </c>
      <c r="KP60">
        <f t="shared" ca="1" si="741"/>
        <v>-1</v>
      </c>
      <c r="KQ60">
        <f t="shared" ca="1" si="741"/>
        <v>-1</v>
      </c>
      <c r="KR60">
        <f t="shared" ca="1" si="741"/>
        <v>-1</v>
      </c>
      <c r="KS60">
        <f t="shared" ca="1" si="741"/>
        <v>-1</v>
      </c>
      <c r="KT60">
        <f t="shared" ca="1" si="741"/>
        <v>-1</v>
      </c>
      <c r="KU60">
        <f t="shared" ca="1" si="741"/>
        <v>-1</v>
      </c>
      <c r="KV60">
        <f t="shared" ca="1" si="741"/>
        <v>-1</v>
      </c>
      <c r="KW60">
        <f t="shared" ca="1" si="741"/>
        <v>-1</v>
      </c>
      <c r="KX60">
        <f t="shared" ca="1" si="741"/>
        <v>-1</v>
      </c>
      <c r="KY60">
        <f t="shared" ca="1" si="741"/>
        <v>-1</v>
      </c>
      <c r="KZ60">
        <f t="shared" ca="1" si="741"/>
        <v>-1</v>
      </c>
      <c r="LA60">
        <f t="shared" ca="1" si="741"/>
        <v>-1</v>
      </c>
      <c r="LB60">
        <f t="shared" ca="1" si="741"/>
        <v>-1</v>
      </c>
      <c r="LC60">
        <f t="shared" ca="1" si="741"/>
        <v>-1</v>
      </c>
      <c r="LD60">
        <f t="shared" ca="1" si="741"/>
        <v>-1</v>
      </c>
      <c r="LE60">
        <f t="shared" ca="1" si="741"/>
        <v>-1</v>
      </c>
      <c r="LF60">
        <f t="shared" ca="1" si="741"/>
        <v>-1</v>
      </c>
      <c r="LG60">
        <f t="shared" ca="1" si="741"/>
        <v>-1</v>
      </c>
      <c r="LH60">
        <f t="shared" ca="1" si="741"/>
        <v>-1</v>
      </c>
      <c r="LI60">
        <f t="shared" ca="1" si="741"/>
        <v>-1</v>
      </c>
      <c r="LJ60">
        <f t="shared" ca="1" si="741"/>
        <v>-1</v>
      </c>
      <c r="LK60">
        <f t="shared" ref="LK60:NV60" ca="1" si="742">IF((ROUND(LK$7,1)-0.1)=ROUND(WRACCESSTIME_ns,1),0,IF(ROUND(LK$7,1)=ROUND(WRACCESSTIME_ns,1),MAX($B54:$B61)+1,-1))</f>
        <v>-1</v>
      </c>
      <c r="LL60">
        <f t="shared" ca="1" si="742"/>
        <v>-1</v>
      </c>
      <c r="LM60">
        <f t="shared" ca="1" si="742"/>
        <v>-1</v>
      </c>
      <c r="LN60">
        <f t="shared" ca="1" si="742"/>
        <v>-1</v>
      </c>
      <c r="LO60">
        <f t="shared" ca="1" si="742"/>
        <v>-1</v>
      </c>
      <c r="LP60">
        <f t="shared" ca="1" si="742"/>
        <v>-1</v>
      </c>
      <c r="LQ60">
        <f t="shared" ca="1" si="742"/>
        <v>-1</v>
      </c>
      <c r="LR60">
        <f t="shared" ca="1" si="742"/>
        <v>-1</v>
      </c>
      <c r="LS60">
        <f t="shared" ca="1" si="742"/>
        <v>-1</v>
      </c>
      <c r="LT60">
        <f t="shared" ca="1" si="742"/>
        <v>-1</v>
      </c>
      <c r="LU60">
        <f t="shared" ca="1" si="742"/>
        <v>-1</v>
      </c>
      <c r="LV60">
        <f t="shared" ca="1" si="742"/>
        <v>-1</v>
      </c>
      <c r="LW60">
        <f t="shared" ca="1" si="742"/>
        <v>-1</v>
      </c>
      <c r="LX60">
        <f t="shared" ca="1" si="742"/>
        <v>-1</v>
      </c>
      <c r="LY60">
        <f t="shared" ca="1" si="742"/>
        <v>-1</v>
      </c>
      <c r="LZ60">
        <f t="shared" ca="1" si="742"/>
        <v>-1</v>
      </c>
      <c r="MA60">
        <f t="shared" ca="1" si="742"/>
        <v>-1</v>
      </c>
      <c r="MB60">
        <f t="shared" ca="1" si="742"/>
        <v>-1</v>
      </c>
      <c r="MC60">
        <f t="shared" ca="1" si="742"/>
        <v>-1</v>
      </c>
      <c r="MD60">
        <f t="shared" ca="1" si="742"/>
        <v>-1</v>
      </c>
      <c r="ME60">
        <f t="shared" ca="1" si="742"/>
        <v>-1</v>
      </c>
      <c r="MF60">
        <f t="shared" ca="1" si="742"/>
        <v>-1</v>
      </c>
      <c r="MG60">
        <f t="shared" ca="1" si="742"/>
        <v>-1</v>
      </c>
      <c r="MH60">
        <f t="shared" ca="1" si="742"/>
        <v>-1</v>
      </c>
      <c r="MI60">
        <f t="shared" ca="1" si="742"/>
        <v>-1</v>
      </c>
      <c r="MJ60">
        <f t="shared" ca="1" si="742"/>
        <v>-1</v>
      </c>
      <c r="MK60">
        <f t="shared" ca="1" si="742"/>
        <v>-1</v>
      </c>
      <c r="ML60">
        <f t="shared" ca="1" si="742"/>
        <v>-1</v>
      </c>
      <c r="MM60">
        <f t="shared" ca="1" si="742"/>
        <v>-1</v>
      </c>
      <c r="MN60">
        <f t="shared" ca="1" si="742"/>
        <v>-1</v>
      </c>
      <c r="MO60">
        <f t="shared" ca="1" si="742"/>
        <v>-1</v>
      </c>
      <c r="MP60">
        <f t="shared" ca="1" si="742"/>
        <v>-1</v>
      </c>
      <c r="MQ60">
        <f t="shared" ca="1" si="742"/>
        <v>-1</v>
      </c>
      <c r="MR60">
        <f t="shared" ca="1" si="742"/>
        <v>-1</v>
      </c>
      <c r="MS60">
        <f t="shared" ca="1" si="742"/>
        <v>-1</v>
      </c>
      <c r="MT60">
        <f t="shared" ca="1" si="742"/>
        <v>-1</v>
      </c>
      <c r="MU60">
        <f t="shared" ca="1" si="742"/>
        <v>-1</v>
      </c>
      <c r="MV60">
        <f t="shared" ca="1" si="742"/>
        <v>-1</v>
      </c>
      <c r="MW60">
        <f t="shared" ca="1" si="742"/>
        <v>-1</v>
      </c>
      <c r="MX60">
        <f t="shared" ca="1" si="742"/>
        <v>-1</v>
      </c>
      <c r="MY60">
        <f t="shared" ca="1" si="742"/>
        <v>-1</v>
      </c>
      <c r="MZ60">
        <f t="shared" ca="1" si="742"/>
        <v>-1</v>
      </c>
      <c r="NA60">
        <f t="shared" ca="1" si="742"/>
        <v>-1</v>
      </c>
      <c r="NB60">
        <f t="shared" ca="1" si="742"/>
        <v>-1</v>
      </c>
      <c r="NC60">
        <f t="shared" ca="1" si="742"/>
        <v>-1</v>
      </c>
      <c r="ND60">
        <f t="shared" ca="1" si="742"/>
        <v>-1</v>
      </c>
      <c r="NE60">
        <f t="shared" ca="1" si="742"/>
        <v>-1</v>
      </c>
      <c r="NF60">
        <f t="shared" ca="1" si="742"/>
        <v>-1</v>
      </c>
      <c r="NG60">
        <f t="shared" ca="1" si="742"/>
        <v>-1</v>
      </c>
      <c r="NH60">
        <f t="shared" ca="1" si="742"/>
        <v>-1</v>
      </c>
      <c r="NI60">
        <f t="shared" ca="1" si="742"/>
        <v>-1</v>
      </c>
      <c r="NJ60">
        <f t="shared" ca="1" si="742"/>
        <v>-1</v>
      </c>
      <c r="NK60">
        <f t="shared" ca="1" si="742"/>
        <v>-1</v>
      </c>
      <c r="NL60">
        <f t="shared" ca="1" si="742"/>
        <v>-1</v>
      </c>
      <c r="NM60">
        <f t="shared" ca="1" si="742"/>
        <v>-1</v>
      </c>
      <c r="NN60">
        <f t="shared" ca="1" si="742"/>
        <v>-1</v>
      </c>
      <c r="NO60">
        <f t="shared" ca="1" si="742"/>
        <v>-1</v>
      </c>
      <c r="NP60">
        <f t="shared" ca="1" si="742"/>
        <v>-1</v>
      </c>
      <c r="NQ60">
        <f t="shared" ca="1" si="742"/>
        <v>-1</v>
      </c>
      <c r="NR60">
        <f t="shared" ca="1" si="742"/>
        <v>-1</v>
      </c>
      <c r="NS60">
        <f t="shared" ca="1" si="742"/>
        <v>-1</v>
      </c>
      <c r="NT60">
        <f t="shared" ca="1" si="742"/>
        <v>-1</v>
      </c>
      <c r="NU60">
        <f t="shared" ca="1" si="742"/>
        <v>-1</v>
      </c>
      <c r="NV60">
        <f t="shared" ca="1" si="742"/>
        <v>-1</v>
      </c>
      <c r="NW60">
        <f t="shared" ref="NW60:QH60" ca="1" si="743">IF((ROUND(NW$7,1)-0.1)=ROUND(WRACCESSTIME_ns,1),0,IF(ROUND(NW$7,1)=ROUND(WRACCESSTIME_ns,1),MAX($B54:$B61)+1,-1))</f>
        <v>-1</v>
      </c>
      <c r="NX60">
        <f t="shared" ca="1" si="743"/>
        <v>-1</v>
      </c>
      <c r="NY60">
        <f t="shared" ca="1" si="743"/>
        <v>-1</v>
      </c>
      <c r="NZ60">
        <f t="shared" ca="1" si="743"/>
        <v>-1</v>
      </c>
      <c r="OA60">
        <f t="shared" ca="1" si="743"/>
        <v>-1</v>
      </c>
      <c r="OB60">
        <f t="shared" ca="1" si="743"/>
        <v>-1</v>
      </c>
      <c r="OC60">
        <f t="shared" ca="1" si="743"/>
        <v>-1</v>
      </c>
      <c r="OD60">
        <f t="shared" ca="1" si="743"/>
        <v>-1</v>
      </c>
      <c r="OE60">
        <f t="shared" ca="1" si="743"/>
        <v>-1</v>
      </c>
      <c r="OF60">
        <f t="shared" ca="1" si="743"/>
        <v>-1</v>
      </c>
      <c r="OG60">
        <f t="shared" ca="1" si="743"/>
        <v>-1</v>
      </c>
      <c r="OH60">
        <f t="shared" ca="1" si="743"/>
        <v>-1</v>
      </c>
      <c r="OI60">
        <f t="shared" ca="1" si="743"/>
        <v>-1</v>
      </c>
      <c r="OJ60">
        <f t="shared" ca="1" si="743"/>
        <v>-1</v>
      </c>
      <c r="OK60">
        <f t="shared" ca="1" si="743"/>
        <v>-1</v>
      </c>
      <c r="OL60">
        <f t="shared" ca="1" si="743"/>
        <v>-1</v>
      </c>
      <c r="OM60">
        <f t="shared" ca="1" si="743"/>
        <v>-1</v>
      </c>
      <c r="ON60">
        <f t="shared" ca="1" si="743"/>
        <v>-1</v>
      </c>
      <c r="OO60">
        <f t="shared" ca="1" si="743"/>
        <v>-1</v>
      </c>
      <c r="OP60">
        <f t="shared" ca="1" si="743"/>
        <v>-1</v>
      </c>
      <c r="OQ60">
        <f t="shared" ca="1" si="743"/>
        <v>-1</v>
      </c>
      <c r="OR60">
        <f t="shared" ca="1" si="743"/>
        <v>-1</v>
      </c>
      <c r="OS60">
        <f t="shared" ca="1" si="743"/>
        <v>-1</v>
      </c>
      <c r="OT60">
        <f t="shared" ca="1" si="743"/>
        <v>-1</v>
      </c>
      <c r="OU60">
        <f t="shared" ca="1" si="743"/>
        <v>-1</v>
      </c>
      <c r="OV60">
        <f t="shared" ca="1" si="743"/>
        <v>-1</v>
      </c>
      <c r="OW60">
        <f t="shared" ca="1" si="743"/>
        <v>-1</v>
      </c>
      <c r="OX60">
        <f t="shared" ca="1" si="743"/>
        <v>-1</v>
      </c>
      <c r="OY60">
        <f t="shared" ca="1" si="743"/>
        <v>-1</v>
      </c>
      <c r="OZ60">
        <f t="shared" ca="1" si="743"/>
        <v>-1</v>
      </c>
      <c r="PA60">
        <f t="shared" ca="1" si="743"/>
        <v>-1</v>
      </c>
      <c r="PB60">
        <f t="shared" ca="1" si="743"/>
        <v>-1</v>
      </c>
      <c r="PC60">
        <f t="shared" ca="1" si="743"/>
        <v>-1</v>
      </c>
      <c r="PD60">
        <f t="shared" ca="1" si="743"/>
        <v>-1</v>
      </c>
      <c r="PE60">
        <f t="shared" ca="1" si="743"/>
        <v>-1</v>
      </c>
      <c r="PF60">
        <f t="shared" ca="1" si="743"/>
        <v>-1</v>
      </c>
      <c r="PG60">
        <f t="shared" ca="1" si="743"/>
        <v>-1</v>
      </c>
      <c r="PH60">
        <f t="shared" ca="1" si="743"/>
        <v>-1</v>
      </c>
      <c r="PI60">
        <f t="shared" ca="1" si="743"/>
        <v>-1</v>
      </c>
      <c r="PJ60">
        <f t="shared" ca="1" si="743"/>
        <v>-1</v>
      </c>
      <c r="PK60">
        <f t="shared" ca="1" si="743"/>
        <v>-1</v>
      </c>
      <c r="PL60">
        <f t="shared" ca="1" si="743"/>
        <v>-1</v>
      </c>
      <c r="PM60">
        <f t="shared" ca="1" si="743"/>
        <v>-1</v>
      </c>
      <c r="PN60">
        <f t="shared" ca="1" si="743"/>
        <v>-1</v>
      </c>
      <c r="PO60">
        <f t="shared" ca="1" si="743"/>
        <v>-1</v>
      </c>
      <c r="PP60">
        <f t="shared" ca="1" si="743"/>
        <v>-1</v>
      </c>
      <c r="PQ60">
        <f t="shared" ca="1" si="743"/>
        <v>-1</v>
      </c>
      <c r="PR60">
        <f t="shared" ca="1" si="743"/>
        <v>-1</v>
      </c>
      <c r="PS60">
        <f t="shared" ca="1" si="743"/>
        <v>-1</v>
      </c>
      <c r="PT60">
        <f t="shared" ca="1" si="743"/>
        <v>-1</v>
      </c>
      <c r="PU60">
        <f t="shared" ca="1" si="743"/>
        <v>-1</v>
      </c>
      <c r="PV60">
        <f t="shared" ca="1" si="743"/>
        <v>-1</v>
      </c>
      <c r="PW60">
        <f t="shared" ca="1" si="743"/>
        <v>-1</v>
      </c>
      <c r="PX60">
        <f t="shared" ca="1" si="743"/>
        <v>-1</v>
      </c>
      <c r="PY60">
        <f t="shared" ca="1" si="743"/>
        <v>-1</v>
      </c>
      <c r="PZ60">
        <f t="shared" ca="1" si="743"/>
        <v>-1</v>
      </c>
      <c r="QA60">
        <f t="shared" ca="1" si="743"/>
        <v>-1</v>
      </c>
      <c r="QB60">
        <f t="shared" ca="1" si="743"/>
        <v>-1</v>
      </c>
      <c r="QC60">
        <f t="shared" ca="1" si="743"/>
        <v>-1</v>
      </c>
      <c r="QD60">
        <f t="shared" ca="1" si="743"/>
        <v>-1</v>
      </c>
      <c r="QE60">
        <f t="shared" ca="1" si="743"/>
        <v>-1</v>
      </c>
      <c r="QF60">
        <f t="shared" ca="1" si="743"/>
        <v>-1</v>
      </c>
      <c r="QG60">
        <f t="shared" ca="1" si="743"/>
        <v>-1</v>
      </c>
      <c r="QH60">
        <f t="shared" ca="1" si="743"/>
        <v>-1</v>
      </c>
      <c r="QI60">
        <f t="shared" ref="QI60:ST60" ca="1" si="744">IF((ROUND(QI$7,1)-0.1)=ROUND(WRACCESSTIME_ns,1),0,IF(ROUND(QI$7,1)=ROUND(WRACCESSTIME_ns,1),MAX($B54:$B61)+1,-1))</f>
        <v>-1</v>
      </c>
      <c r="QJ60">
        <f t="shared" ca="1" si="744"/>
        <v>-1</v>
      </c>
      <c r="QK60">
        <f t="shared" ca="1" si="744"/>
        <v>-1</v>
      </c>
      <c r="QL60">
        <f t="shared" ca="1" si="744"/>
        <v>-1</v>
      </c>
      <c r="QM60">
        <f t="shared" ca="1" si="744"/>
        <v>9</v>
      </c>
      <c r="QN60">
        <f t="shared" ca="1" si="744"/>
        <v>0</v>
      </c>
      <c r="QO60">
        <f t="shared" ca="1" si="744"/>
        <v>-1</v>
      </c>
      <c r="QP60">
        <f t="shared" ca="1" si="744"/>
        <v>-1</v>
      </c>
      <c r="QQ60">
        <f t="shared" ca="1" si="744"/>
        <v>-1</v>
      </c>
      <c r="QR60">
        <f t="shared" ca="1" si="744"/>
        <v>-1</v>
      </c>
      <c r="QS60">
        <f t="shared" ca="1" si="744"/>
        <v>-1</v>
      </c>
      <c r="QT60">
        <f t="shared" ca="1" si="744"/>
        <v>-1</v>
      </c>
      <c r="QU60">
        <f t="shared" ca="1" si="744"/>
        <v>-1</v>
      </c>
      <c r="QV60">
        <f t="shared" ca="1" si="744"/>
        <v>-1</v>
      </c>
      <c r="QW60">
        <f t="shared" ca="1" si="744"/>
        <v>-1</v>
      </c>
      <c r="QX60">
        <f t="shared" ca="1" si="744"/>
        <v>-1</v>
      </c>
      <c r="QY60">
        <f t="shared" ca="1" si="744"/>
        <v>-1</v>
      </c>
      <c r="QZ60">
        <f t="shared" ca="1" si="744"/>
        <v>-1</v>
      </c>
      <c r="RA60">
        <f t="shared" ca="1" si="744"/>
        <v>-1</v>
      </c>
      <c r="RB60">
        <f t="shared" ca="1" si="744"/>
        <v>-1</v>
      </c>
      <c r="RC60">
        <f t="shared" ca="1" si="744"/>
        <v>-1</v>
      </c>
      <c r="RD60">
        <f t="shared" ca="1" si="744"/>
        <v>-1</v>
      </c>
      <c r="RE60">
        <f t="shared" ca="1" si="744"/>
        <v>-1</v>
      </c>
      <c r="RF60">
        <f t="shared" ca="1" si="744"/>
        <v>-1</v>
      </c>
      <c r="RG60">
        <f t="shared" ca="1" si="744"/>
        <v>-1</v>
      </c>
      <c r="RH60">
        <f t="shared" ca="1" si="744"/>
        <v>-1</v>
      </c>
      <c r="RI60">
        <f t="shared" ca="1" si="744"/>
        <v>-1</v>
      </c>
      <c r="RJ60">
        <f t="shared" ca="1" si="744"/>
        <v>-1</v>
      </c>
      <c r="RK60">
        <f t="shared" ca="1" si="744"/>
        <v>-1</v>
      </c>
      <c r="RL60">
        <f t="shared" ca="1" si="744"/>
        <v>-1</v>
      </c>
      <c r="RM60">
        <f t="shared" ca="1" si="744"/>
        <v>-1</v>
      </c>
      <c r="RN60">
        <f t="shared" ca="1" si="744"/>
        <v>-1</v>
      </c>
      <c r="RO60">
        <f t="shared" ca="1" si="744"/>
        <v>-1</v>
      </c>
      <c r="RP60">
        <f t="shared" ca="1" si="744"/>
        <v>-1</v>
      </c>
      <c r="RQ60">
        <f t="shared" ca="1" si="744"/>
        <v>-1</v>
      </c>
      <c r="RR60">
        <f t="shared" ca="1" si="744"/>
        <v>-1</v>
      </c>
      <c r="RS60">
        <f t="shared" ca="1" si="744"/>
        <v>-1</v>
      </c>
      <c r="RT60">
        <f t="shared" ca="1" si="744"/>
        <v>-1</v>
      </c>
      <c r="RU60">
        <f t="shared" ca="1" si="744"/>
        <v>-1</v>
      </c>
      <c r="RV60">
        <f t="shared" ca="1" si="744"/>
        <v>-1</v>
      </c>
      <c r="RW60">
        <f t="shared" ca="1" si="744"/>
        <v>-1</v>
      </c>
      <c r="RX60">
        <f t="shared" ca="1" si="744"/>
        <v>-1</v>
      </c>
      <c r="RY60">
        <f t="shared" ca="1" si="744"/>
        <v>-1</v>
      </c>
      <c r="RZ60">
        <f t="shared" ca="1" si="744"/>
        <v>-1</v>
      </c>
      <c r="SA60">
        <f t="shared" ca="1" si="744"/>
        <v>-1</v>
      </c>
      <c r="SB60">
        <f t="shared" ca="1" si="744"/>
        <v>-1</v>
      </c>
      <c r="SC60">
        <f t="shared" ca="1" si="744"/>
        <v>-1</v>
      </c>
      <c r="SD60">
        <f t="shared" ca="1" si="744"/>
        <v>-1</v>
      </c>
      <c r="SE60">
        <f t="shared" ca="1" si="744"/>
        <v>-1</v>
      </c>
      <c r="SF60">
        <f t="shared" ca="1" si="744"/>
        <v>-1</v>
      </c>
      <c r="SG60">
        <f t="shared" ca="1" si="744"/>
        <v>-1</v>
      </c>
      <c r="SH60">
        <f t="shared" ca="1" si="744"/>
        <v>-1</v>
      </c>
      <c r="SI60">
        <f t="shared" ca="1" si="744"/>
        <v>-1</v>
      </c>
      <c r="SJ60">
        <f t="shared" ca="1" si="744"/>
        <v>-1</v>
      </c>
      <c r="SK60">
        <f t="shared" ca="1" si="744"/>
        <v>-1</v>
      </c>
      <c r="SL60">
        <f t="shared" ca="1" si="744"/>
        <v>-1</v>
      </c>
      <c r="SM60">
        <f t="shared" ca="1" si="744"/>
        <v>-1</v>
      </c>
      <c r="SN60">
        <f t="shared" ca="1" si="744"/>
        <v>-1</v>
      </c>
      <c r="SO60">
        <f t="shared" ca="1" si="744"/>
        <v>-1</v>
      </c>
      <c r="SP60">
        <f t="shared" ca="1" si="744"/>
        <v>-1</v>
      </c>
      <c r="SQ60">
        <f t="shared" ca="1" si="744"/>
        <v>-1</v>
      </c>
      <c r="SR60">
        <f t="shared" ca="1" si="744"/>
        <v>-1</v>
      </c>
      <c r="SS60">
        <f t="shared" ca="1" si="744"/>
        <v>-1</v>
      </c>
      <c r="ST60">
        <f t="shared" ca="1" si="744"/>
        <v>-1</v>
      </c>
      <c r="SU60">
        <f t="shared" ref="SU60:VF60" ca="1" si="745">IF((ROUND(SU$7,1)-0.1)=ROUND(WRACCESSTIME_ns,1),0,IF(ROUND(SU$7,1)=ROUND(WRACCESSTIME_ns,1),MAX($B54:$B61)+1,-1))</f>
        <v>-1</v>
      </c>
      <c r="SV60">
        <f t="shared" ca="1" si="745"/>
        <v>-1</v>
      </c>
      <c r="SW60">
        <f t="shared" ca="1" si="745"/>
        <v>-1</v>
      </c>
      <c r="SX60">
        <f t="shared" ca="1" si="745"/>
        <v>-1</v>
      </c>
      <c r="SY60">
        <f t="shared" ca="1" si="745"/>
        <v>-1</v>
      </c>
      <c r="SZ60">
        <f t="shared" ca="1" si="745"/>
        <v>-1</v>
      </c>
      <c r="TA60">
        <f t="shared" ca="1" si="745"/>
        <v>-1</v>
      </c>
      <c r="TB60">
        <f t="shared" ca="1" si="745"/>
        <v>-1</v>
      </c>
      <c r="TC60">
        <f t="shared" ca="1" si="745"/>
        <v>-1</v>
      </c>
      <c r="TD60">
        <f t="shared" ca="1" si="745"/>
        <v>-1</v>
      </c>
      <c r="TE60">
        <f t="shared" ca="1" si="745"/>
        <v>-1</v>
      </c>
      <c r="TF60">
        <f t="shared" ca="1" si="745"/>
        <v>-1</v>
      </c>
      <c r="TG60">
        <f t="shared" ca="1" si="745"/>
        <v>-1</v>
      </c>
      <c r="TH60">
        <f t="shared" ca="1" si="745"/>
        <v>-1</v>
      </c>
      <c r="TI60">
        <f t="shared" ca="1" si="745"/>
        <v>-1</v>
      </c>
      <c r="TJ60">
        <f t="shared" ca="1" si="745"/>
        <v>-1</v>
      </c>
      <c r="TK60">
        <f t="shared" ca="1" si="745"/>
        <v>-1</v>
      </c>
      <c r="TL60">
        <f t="shared" ca="1" si="745"/>
        <v>-1</v>
      </c>
      <c r="TM60">
        <f t="shared" ca="1" si="745"/>
        <v>-1</v>
      </c>
      <c r="TN60">
        <f t="shared" ca="1" si="745"/>
        <v>-1</v>
      </c>
      <c r="TO60">
        <f t="shared" ca="1" si="745"/>
        <v>-1</v>
      </c>
      <c r="TP60">
        <f t="shared" ca="1" si="745"/>
        <v>-1</v>
      </c>
      <c r="TQ60">
        <f t="shared" ca="1" si="745"/>
        <v>-1</v>
      </c>
      <c r="TR60">
        <f t="shared" ca="1" si="745"/>
        <v>-1</v>
      </c>
      <c r="TS60">
        <f t="shared" ca="1" si="745"/>
        <v>-1</v>
      </c>
      <c r="TT60">
        <f t="shared" ca="1" si="745"/>
        <v>-1</v>
      </c>
      <c r="TU60">
        <f t="shared" ca="1" si="745"/>
        <v>-1</v>
      </c>
      <c r="TV60">
        <f t="shared" ca="1" si="745"/>
        <v>-1</v>
      </c>
      <c r="TW60">
        <f t="shared" ca="1" si="745"/>
        <v>-1</v>
      </c>
      <c r="TX60">
        <f t="shared" ca="1" si="745"/>
        <v>-1</v>
      </c>
      <c r="TY60">
        <f t="shared" ca="1" si="745"/>
        <v>-1</v>
      </c>
      <c r="TZ60">
        <f t="shared" ca="1" si="745"/>
        <v>-1</v>
      </c>
      <c r="UA60">
        <f t="shared" ca="1" si="745"/>
        <v>-1</v>
      </c>
      <c r="UB60">
        <f t="shared" ca="1" si="745"/>
        <v>-1</v>
      </c>
      <c r="UC60">
        <f t="shared" ca="1" si="745"/>
        <v>-1</v>
      </c>
      <c r="UD60">
        <f t="shared" ca="1" si="745"/>
        <v>-1</v>
      </c>
      <c r="UE60">
        <f t="shared" ca="1" si="745"/>
        <v>-1</v>
      </c>
      <c r="UF60">
        <f t="shared" ca="1" si="745"/>
        <v>-1</v>
      </c>
      <c r="UG60">
        <f t="shared" ca="1" si="745"/>
        <v>-1</v>
      </c>
      <c r="UH60">
        <f t="shared" ca="1" si="745"/>
        <v>-1</v>
      </c>
      <c r="UI60">
        <f t="shared" ca="1" si="745"/>
        <v>-1</v>
      </c>
      <c r="UJ60">
        <f t="shared" ca="1" si="745"/>
        <v>-1</v>
      </c>
      <c r="UK60">
        <f t="shared" ca="1" si="745"/>
        <v>-1</v>
      </c>
      <c r="UL60">
        <f t="shared" ca="1" si="745"/>
        <v>-1</v>
      </c>
      <c r="UM60">
        <f t="shared" ca="1" si="745"/>
        <v>-1</v>
      </c>
      <c r="UN60">
        <f t="shared" ca="1" si="745"/>
        <v>-1</v>
      </c>
      <c r="UO60">
        <f t="shared" ca="1" si="745"/>
        <v>-1</v>
      </c>
      <c r="UP60">
        <f t="shared" ca="1" si="745"/>
        <v>-1</v>
      </c>
      <c r="UQ60">
        <f t="shared" ca="1" si="745"/>
        <v>-1</v>
      </c>
      <c r="UR60">
        <f t="shared" ca="1" si="745"/>
        <v>-1</v>
      </c>
      <c r="US60">
        <f t="shared" ca="1" si="745"/>
        <v>-1</v>
      </c>
      <c r="UT60">
        <f t="shared" ca="1" si="745"/>
        <v>-1</v>
      </c>
      <c r="UU60">
        <f t="shared" ca="1" si="745"/>
        <v>-1</v>
      </c>
      <c r="UV60">
        <f t="shared" ca="1" si="745"/>
        <v>-1</v>
      </c>
      <c r="UW60">
        <f t="shared" ca="1" si="745"/>
        <v>-1</v>
      </c>
      <c r="UX60">
        <f t="shared" ca="1" si="745"/>
        <v>-1</v>
      </c>
      <c r="UY60">
        <f t="shared" ca="1" si="745"/>
        <v>-1</v>
      </c>
      <c r="UZ60">
        <f t="shared" ca="1" si="745"/>
        <v>-1</v>
      </c>
      <c r="VA60">
        <f t="shared" ca="1" si="745"/>
        <v>-1</v>
      </c>
      <c r="VB60">
        <f t="shared" ca="1" si="745"/>
        <v>-1</v>
      </c>
      <c r="VC60">
        <f t="shared" ca="1" si="745"/>
        <v>-1</v>
      </c>
      <c r="VD60">
        <f t="shared" ca="1" si="745"/>
        <v>-1</v>
      </c>
      <c r="VE60">
        <f t="shared" ca="1" si="745"/>
        <v>-1</v>
      </c>
      <c r="VF60">
        <f t="shared" ca="1" si="745"/>
        <v>-1</v>
      </c>
      <c r="VG60">
        <f t="shared" ref="VG60:XR60" ca="1" si="746">IF((ROUND(VG$7,1)-0.1)=ROUND(WRACCESSTIME_ns,1),0,IF(ROUND(VG$7,1)=ROUND(WRACCESSTIME_ns,1),MAX($B54:$B61)+1,-1))</f>
        <v>-1</v>
      </c>
      <c r="VH60">
        <f t="shared" ca="1" si="746"/>
        <v>-1</v>
      </c>
      <c r="VI60">
        <f t="shared" ca="1" si="746"/>
        <v>-1</v>
      </c>
      <c r="VJ60">
        <f t="shared" ca="1" si="746"/>
        <v>-1</v>
      </c>
      <c r="VK60">
        <f t="shared" ca="1" si="746"/>
        <v>-1</v>
      </c>
      <c r="VL60">
        <f t="shared" ca="1" si="746"/>
        <v>-1</v>
      </c>
      <c r="VM60">
        <f t="shared" ca="1" si="746"/>
        <v>-1</v>
      </c>
      <c r="VN60">
        <f t="shared" ca="1" si="746"/>
        <v>-1</v>
      </c>
      <c r="VO60">
        <f t="shared" ca="1" si="746"/>
        <v>-1</v>
      </c>
      <c r="VP60">
        <f t="shared" ca="1" si="746"/>
        <v>-1</v>
      </c>
      <c r="VQ60">
        <f t="shared" ca="1" si="746"/>
        <v>-1</v>
      </c>
      <c r="VR60">
        <f t="shared" ca="1" si="746"/>
        <v>-1</v>
      </c>
      <c r="VS60">
        <f t="shared" ca="1" si="746"/>
        <v>-1</v>
      </c>
      <c r="VT60">
        <f t="shared" ca="1" si="746"/>
        <v>-1</v>
      </c>
      <c r="VU60">
        <f t="shared" ca="1" si="746"/>
        <v>-1</v>
      </c>
      <c r="VV60">
        <f t="shared" ca="1" si="746"/>
        <v>-1</v>
      </c>
      <c r="VW60">
        <f t="shared" ca="1" si="746"/>
        <v>-1</v>
      </c>
      <c r="VX60">
        <f t="shared" ca="1" si="746"/>
        <v>-1</v>
      </c>
      <c r="VY60">
        <f t="shared" ca="1" si="746"/>
        <v>-1</v>
      </c>
      <c r="VZ60">
        <f t="shared" ca="1" si="746"/>
        <v>-1</v>
      </c>
      <c r="WA60">
        <f t="shared" ca="1" si="746"/>
        <v>-1</v>
      </c>
      <c r="WB60">
        <f t="shared" ca="1" si="746"/>
        <v>-1</v>
      </c>
      <c r="WC60">
        <f t="shared" ca="1" si="746"/>
        <v>-1</v>
      </c>
      <c r="WD60">
        <f t="shared" ca="1" si="746"/>
        <v>-1</v>
      </c>
      <c r="WE60">
        <f t="shared" ca="1" si="746"/>
        <v>-1</v>
      </c>
      <c r="WF60">
        <f t="shared" ca="1" si="746"/>
        <v>-1</v>
      </c>
      <c r="WG60">
        <f t="shared" ca="1" si="746"/>
        <v>-1</v>
      </c>
      <c r="WH60">
        <f t="shared" ca="1" si="746"/>
        <v>-1</v>
      </c>
      <c r="WI60">
        <f t="shared" ca="1" si="746"/>
        <v>-1</v>
      </c>
      <c r="WJ60">
        <f t="shared" ca="1" si="746"/>
        <v>-1</v>
      </c>
      <c r="WK60">
        <f t="shared" ca="1" si="746"/>
        <v>-1</v>
      </c>
      <c r="WL60">
        <f t="shared" ca="1" si="746"/>
        <v>-1</v>
      </c>
      <c r="WM60">
        <f t="shared" ca="1" si="746"/>
        <v>-1</v>
      </c>
      <c r="WN60">
        <f t="shared" ca="1" si="746"/>
        <v>-1</v>
      </c>
      <c r="WO60">
        <f t="shared" ca="1" si="746"/>
        <v>-1</v>
      </c>
      <c r="WP60">
        <f t="shared" ca="1" si="746"/>
        <v>-1</v>
      </c>
      <c r="WQ60">
        <f t="shared" ca="1" si="746"/>
        <v>-1</v>
      </c>
      <c r="WR60">
        <f t="shared" ca="1" si="746"/>
        <v>-1</v>
      </c>
      <c r="WS60">
        <f t="shared" ca="1" si="746"/>
        <v>-1</v>
      </c>
      <c r="WT60">
        <f t="shared" ca="1" si="746"/>
        <v>-1</v>
      </c>
      <c r="WU60">
        <f t="shared" ca="1" si="746"/>
        <v>-1</v>
      </c>
      <c r="WV60">
        <f t="shared" ca="1" si="746"/>
        <v>-1</v>
      </c>
      <c r="WW60">
        <f t="shared" ca="1" si="746"/>
        <v>-1</v>
      </c>
      <c r="WX60">
        <f t="shared" ca="1" si="746"/>
        <v>-1</v>
      </c>
      <c r="WY60">
        <f t="shared" ca="1" si="746"/>
        <v>-1</v>
      </c>
      <c r="WZ60">
        <f t="shared" ca="1" si="746"/>
        <v>-1</v>
      </c>
      <c r="XA60">
        <f t="shared" ca="1" si="746"/>
        <v>-1</v>
      </c>
      <c r="XB60">
        <f t="shared" ca="1" si="746"/>
        <v>-1</v>
      </c>
      <c r="XC60">
        <f t="shared" ca="1" si="746"/>
        <v>-1</v>
      </c>
      <c r="XD60">
        <f t="shared" ca="1" si="746"/>
        <v>-1</v>
      </c>
      <c r="XE60">
        <f t="shared" ca="1" si="746"/>
        <v>-1</v>
      </c>
      <c r="XF60">
        <f t="shared" ca="1" si="746"/>
        <v>-1</v>
      </c>
      <c r="XG60">
        <f t="shared" ca="1" si="746"/>
        <v>-1</v>
      </c>
      <c r="XH60">
        <f t="shared" ca="1" si="746"/>
        <v>-1</v>
      </c>
      <c r="XI60">
        <f t="shared" ca="1" si="746"/>
        <v>-1</v>
      </c>
      <c r="XJ60">
        <f t="shared" ca="1" si="746"/>
        <v>-1</v>
      </c>
      <c r="XK60">
        <f t="shared" ca="1" si="746"/>
        <v>-1</v>
      </c>
      <c r="XL60">
        <f t="shared" ca="1" si="746"/>
        <v>-1</v>
      </c>
      <c r="XM60">
        <f t="shared" ca="1" si="746"/>
        <v>-1</v>
      </c>
      <c r="XN60">
        <f t="shared" ca="1" si="746"/>
        <v>-1</v>
      </c>
      <c r="XO60">
        <f t="shared" ca="1" si="746"/>
        <v>-1</v>
      </c>
      <c r="XP60">
        <f t="shared" ca="1" si="746"/>
        <v>-1</v>
      </c>
      <c r="XQ60">
        <f t="shared" ca="1" si="746"/>
        <v>-1</v>
      </c>
      <c r="XR60">
        <f t="shared" ca="1" si="746"/>
        <v>-1</v>
      </c>
      <c r="XS60">
        <f t="shared" ref="XS60:AAD60" ca="1" si="747">IF((ROUND(XS$7,1)-0.1)=ROUND(WRACCESSTIME_ns,1),0,IF(ROUND(XS$7,1)=ROUND(WRACCESSTIME_ns,1),MAX($B54:$B61)+1,-1))</f>
        <v>-1</v>
      </c>
      <c r="XT60">
        <f t="shared" ca="1" si="747"/>
        <v>-1</v>
      </c>
      <c r="XU60">
        <f t="shared" ca="1" si="747"/>
        <v>-1</v>
      </c>
      <c r="XV60">
        <f t="shared" ca="1" si="747"/>
        <v>-1</v>
      </c>
      <c r="XW60">
        <f t="shared" ca="1" si="747"/>
        <v>-1</v>
      </c>
      <c r="XX60">
        <f t="shared" ca="1" si="747"/>
        <v>-1</v>
      </c>
      <c r="XY60">
        <f t="shared" ca="1" si="747"/>
        <v>-1</v>
      </c>
      <c r="XZ60">
        <f t="shared" ca="1" si="747"/>
        <v>-1</v>
      </c>
      <c r="YA60">
        <f t="shared" ca="1" si="747"/>
        <v>-1</v>
      </c>
      <c r="YB60">
        <f t="shared" ca="1" si="747"/>
        <v>-1</v>
      </c>
      <c r="YC60">
        <f t="shared" ca="1" si="747"/>
        <v>-1</v>
      </c>
      <c r="YD60">
        <f t="shared" ca="1" si="747"/>
        <v>-1</v>
      </c>
      <c r="YE60">
        <f t="shared" ca="1" si="747"/>
        <v>-1</v>
      </c>
      <c r="YF60">
        <f t="shared" ca="1" si="747"/>
        <v>-1</v>
      </c>
      <c r="YG60">
        <f t="shared" ca="1" si="747"/>
        <v>-1</v>
      </c>
      <c r="YH60">
        <f t="shared" ca="1" si="747"/>
        <v>-1</v>
      </c>
      <c r="YI60">
        <f t="shared" ca="1" si="747"/>
        <v>-1</v>
      </c>
      <c r="YJ60">
        <f t="shared" ca="1" si="747"/>
        <v>-1</v>
      </c>
      <c r="YK60">
        <f t="shared" ca="1" si="747"/>
        <v>-1</v>
      </c>
      <c r="YL60">
        <f t="shared" ca="1" si="747"/>
        <v>-1</v>
      </c>
      <c r="YM60">
        <f t="shared" ca="1" si="747"/>
        <v>-1</v>
      </c>
      <c r="YN60">
        <f t="shared" ca="1" si="747"/>
        <v>-1</v>
      </c>
      <c r="YO60">
        <f t="shared" ca="1" si="747"/>
        <v>-1</v>
      </c>
      <c r="YP60">
        <f t="shared" ca="1" si="747"/>
        <v>-1</v>
      </c>
      <c r="YQ60">
        <f t="shared" ca="1" si="747"/>
        <v>-1</v>
      </c>
      <c r="YR60">
        <f t="shared" ca="1" si="747"/>
        <v>-1</v>
      </c>
      <c r="YS60">
        <f t="shared" ca="1" si="747"/>
        <v>-1</v>
      </c>
      <c r="YT60">
        <f t="shared" ca="1" si="747"/>
        <v>-1</v>
      </c>
      <c r="YU60">
        <f t="shared" ca="1" si="747"/>
        <v>-1</v>
      </c>
      <c r="YV60">
        <f t="shared" ca="1" si="747"/>
        <v>-1</v>
      </c>
      <c r="YW60">
        <f t="shared" ca="1" si="747"/>
        <v>-1</v>
      </c>
      <c r="YX60">
        <f t="shared" ca="1" si="747"/>
        <v>-1</v>
      </c>
      <c r="YY60">
        <f t="shared" ca="1" si="747"/>
        <v>-1</v>
      </c>
      <c r="YZ60">
        <f t="shared" ca="1" si="747"/>
        <v>-1</v>
      </c>
      <c r="ZA60">
        <f t="shared" ca="1" si="747"/>
        <v>-1</v>
      </c>
      <c r="ZB60">
        <f t="shared" ca="1" si="747"/>
        <v>-1</v>
      </c>
      <c r="ZC60">
        <f t="shared" ca="1" si="747"/>
        <v>-1</v>
      </c>
      <c r="ZD60">
        <f t="shared" ca="1" si="747"/>
        <v>-1</v>
      </c>
      <c r="ZE60">
        <f t="shared" ca="1" si="747"/>
        <v>-1</v>
      </c>
      <c r="ZF60">
        <f t="shared" ca="1" si="747"/>
        <v>-1</v>
      </c>
      <c r="ZG60">
        <f t="shared" ca="1" si="747"/>
        <v>-1</v>
      </c>
      <c r="ZH60">
        <f t="shared" ca="1" si="747"/>
        <v>-1</v>
      </c>
      <c r="ZI60">
        <f t="shared" ca="1" si="747"/>
        <v>-1</v>
      </c>
      <c r="ZJ60">
        <f t="shared" ca="1" si="747"/>
        <v>-1</v>
      </c>
      <c r="ZK60">
        <f t="shared" ca="1" si="747"/>
        <v>-1</v>
      </c>
      <c r="ZL60">
        <f t="shared" ca="1" si="747"/>
        <v>-1</v>
      </c>
      <c r="ZM60">
        <f t="shared" ca="1" si="747"/>
        <v>-1</v>
      </c>
      <c r="ZN60">
        <f t="shared" ca="1" si="747"/>
        <v>-1</v>
      </c>
      <c r="ZO60">
        <f t="shared" ca="1" si="747"/>
        <v>-1</v>
      </c>
      <c r="ZP60">
        <f t="shared" ca="1" si="747"/>
        <v>-1</v>
      </c>
      <c r="ZQ60">
        <f t="shared" ca="1" si="747"/>
        <v>-1</v>
      </c>
      <c r="ZR60">
        <f t="shared" ca="1" si="747"/>
        <v>-1</v>
      </c>
      <c r="ZS60">
        <f t="shared" ca="1" si="747"/>
        <v>-1</v>
      </c>
      <c r="ZT60">
        <f t="shared" ca="1" si="747"/>
        <v>-1</v>
      </c>
      <c r="ZU60">
        <f t="shared" ca="1" si="747"/>
        <v>-1</v>
      </c>
      <c r="ZV60">
        <f t="shared" ca="1" si="747"/>
        <v>-1</v>
      </c>
      <c r="ZW60">
        <f t="shared" ca="1" si="747"/>
        <v>-1</v>
      </c>
      <c r="ZX60">
        <f t="shared" ca="1" si="747"/>
        <v>-1</v>
      </c>
      <c r="ZY60">
        <f t="shared" ca="1" si="747"/>
        <v>-1</v>
      </c>
      <c r="ZZ60">
        <f t="shared" ca="1" si="747"/>
        <v>-1</v>
      </c>
      <c r="AAA60">
        <f t="shared" ca="1" si="747"/>
        <v>-1</v>
      </c>
      <c r="AAB60">
        <f t="shared" ca="1" si="747"/>
        <v>-1</v>
      </c>
      <c r="AAC60">
        <f t="shared" ca="1" si="747"/>
        <v>-1</v>
      </c>
      <c r="AAD60">
        <f t="shared" ca="1" si="747"/>
        <v>-1</v>
      </c>
      <c r="AAE60">
        <f t="shared" ref="AAE60:ACP60" ca="1" si="748">IF((ROUND(AAE$7,1)-0.1)=ROUND(WRACCESSTIME_ns,1),0,IF(ROUND(AAE$7,1)=ROUND(WRACCESSTIME_ns,1),MAX($B54:$B61)+1,-1))</f>
        <v>-1</v>
      </c>
      <c r="AAF60">
        <f t="shared" ca="1" si="748"/>
        <v>-1</v>
      </c>
      <c r="AAG60">
        <f t="shared" ca="1" si="748"/>
        <v>-1</v>
      </c>
      <c r="AAH60">
        <f t="shared" ca="1" si="748"/>
        <v>-1</v>
      </c>
      <c r="AAI60">
        <f t="shared" ca="1" si="748"/>
        <v>-1</v>
      </c>
      <c r="AAJ60">
        <f t="shared" ca="1" si="748"/>
        <v>-1</v>
      </c>
      <c r="AAK60">
        <f t="shared" ca="1" si="748"/>
        <v>-1</v>
      </c>
      <c r="AAL60">
        <f t="shared" ca="1" si="748"/>
        <v>-1</v>
      </c>
      <c r="AAM60">
        <f t="shared" ca="1" si="748"/>
        <v>-1</v>
      </c>
      <c r="AAN60">
        <f t="shared" ca="1" si="748"/>
        <v>-1</v>
      </c>
      <c r="AAO60">
        <f t="shared" ca="1" si="748"/>
        <v>-1</v>
      </c>
      <c r="AAP60">
        <f t="shared" ca="1" si="748"/>
        <v>-1</v>
      </c>
      <c r="AAQ60">
        <f t="shared" ca="1" si="748"/>
        <v>-1</v>
      </c>
      <c r="AAR60">
        <f t="shared" ca="1" si="748"/>
        <v>-1</v>
      </c>
      <c r="AAS60">
        <f t="shared" ca="1" si="748"/>
        <v>-1</v>
      </c>
      <c r="AAT60">
        <f t="shared" ca="1" si="748"/>
        <v>-1</v>
      </c>
      <c r="AAU60">
        <f t="shared" ca="1" si="748"/>
        <v>-1</v>
      </c>
      <c r="AAV60">
        <f t="shared" ca="1" si="748"/>
        <v>-1</v>
      </c>
      <c r="AAW60">
        <f t="shared" ca="1" si="748"/>
        <v>-1</v>
      </c>
      <c r="AAX60">
        <f t="shared" ca="1" si="748"/>
        <v>-1</v>
      </c>
      <c r="AAY60">
        <f t="shared" ca="1" si="748"/>
        <v>-1</v>
      </c>
      <c r="AAZ60">
        <f t="shared" ca="1" si="748"/>
        <v>-1</v>
      </c>
      <c r="ABA60">
        <f t="shared" ca="1" si="748"/>
        <v>-1</v>
      </c>
      <c r="ABB60">
        <f t="shared" ca="1" si="748"/>
        <v>-1</v>
      </c>
      <c r="ABC60">
        <f t="shared" ca="1" si="748"/>
        <v>-1</v>
      </c>
      <c r="ABD60">
        <f t="shared" ca="1" si="748"/>
        <v>-1</v>
      </c>
      <c r="ABE60">
        <f t="shared" ca="1" si="748"/>
        <v>-1</v>
      </c>
      <c r="ABF60">
        <f t="shared" ca="1" si="748"/>
        <v>-1</v>
      </c>
      <c r="ABG60">
        <f t="shared" ca="1" si="748"/>
        <v>-1</v>
      </c>
      <c r="ABH60">
        <f t="shared" ca="1" si="748"/>
        <v>-1</v>
      </c>
      <c r="ABI60">
        <f t="shared" ca="1" si="748"/>
        <v>-1</v>
      </c>
      <c r="ABJ60">
        <f t="shared" ca="1" si="748"/>
        <v>-1</v>
      </c>
      <c r="ABK60">
        <f t="shared" ca="1" si="748"/>
        <v>-1</v>
      </c>
      <c r="ABL60">
        <f t="shared" ca="1" si="748"/>
        <v>-1</v>
      </c>
      <c r="ABM60">
        <f t="shared" ca="1" si="748"/>
        <v>-1</v>
      </c>
      <c r="ABN60">
        <f t="shared" ca="1" si="748"/>
        <v>-1</v>
      </c>
      <c r="ABO60">
        <f t="shared" ca="1" si="748"/>
        <v>-1</v>
      </c>
      <c r="ABP60">
        <f t="shared" ca="1" si="748"/>
        <v>-1</v>
      </c>
      <c r="ABQ60">
        <f t="shared" ca="1" si="748"/>
        <v>-1</v>
      </c>
      <c r="ABR60">
        <f t="shared" ca="1" si="748"/>
        <v>-1</v>
      </c>
      <c r="ABS60">
        <f t="shared" ca="1" si="748"/>
        <v>-1</v>
      </c>
      <c r="ABT60">
        <f t="shared" ca="1" si="748"/>
        <v>-1</v>
      </c>
      <c r="ABU60">
        <f t="shared" ca="1" si="748"/>
        <v>-1</v>
      </c>
      <c r="ABV60">
        <f t="shared" ca="1" si="748"/>
        <v>-1</v>
      </c>
      <c r="ABW60">
        <f t="shared" ca="1" si="748"/>
        <v>-1</v>
      </c>
      <c r="ABX60">
        <f t="shared" ca="1" si="748"/>
        <v>-1</v>
      </c>
      <c r="ABY60">
        <f t="shared" ca="1" si="748"/>
        <v>-1</v>
      </c>
      <c r="ABZ60">
        <f t="shared" ca="1" si="748"/>
        <v>-1</v>
      </c>
      <c r="ACA60">
        <f t="shared" ca="1" si="748"/>
        <v>-1</v>
      </c>
      <c r="ACB60">
        <f t="shared" ca="1" si="748"/>
        <v>-1</v>
      </c>
      <c r="ACC60">
        <f t="shared" ca="1" si="748"/>
        <v>-1</v>
      </c>
      <c r="ACD60">
        <f t="shared" ca="1" si="748"/>
        <v>-1</v>
      </c>
      <c r="ACE60">
        <f t="shared" ca="1" si="748"/>
        <v>-1</v>
      </c>
      <c r="ACF60">
        <f t="shared" ca="1" si="748"/>
        <v>-1</v>
      </c>
      <c r="ACG60">
        <f t="shared" ca="1" si="748"/>
        <v>-1</v>
      </c>
      <c r="ACH60">
        <f t="shared" ca="1" si="748"/>
        <v>-1</v>
      </c>
      <c r="ACI60">
        <f t="shared" ca="1" si="748"/>
        <v>-1</v>
      </c>
      <c r="ACJ60">
        <f t="shared" ca="1" si="748"/>
        <v>-1</v>
      </c>
      <c r="ACK60">
        <f t="shared" ca="1" si="748"/>
        <v>-1</v>
      </c>
      <c r="ACL60">
        <f t="shared" ca="1" si="748"/>
        <v>-1</v>
      </c>
      <c r="ACM60">
        <f t="shared" ca="1" si="748"/>
        <v>-1</v>
      </c>
      <c r="ACN60">
        <f t="shared" ca="1" si="748"/>
        <v>-1</v>
      </c>
      <c r="ACO60">
        <f t="shared" ca="1" si="748"/>
        <v>-1</v>
      </c>
      <c r="ACP60">
        <f t="shared" ca="1" si="748"/>
        <v>-1</v>
      </c>
      <c r="ACQ60">
        <f t="shared" ref="ACQ60:AFB60" ca="1" si="749">IF((ROUND(ACQ$7,1)-0.1)=ROUND(WRACCESSTIME_ns,1),0,IF(ROUND(ACQ$7,1)=ROUND(WRACCESSTIME_ns,1),MAX($B54:$B61)+1,-1))</f>
        <v>-1</v>
      </c>
      <c r="ACR60">
        <f t="shared" ca="1" si="749"/>
        <v>-1</v>
      </c>
      <c r="ACS60">
        <f t="shared" ca="1" si="749"/>
        <v>-1</v>
      </c>
      <c r="ACT60">
        <f t="shared" ca="1" si="749"/>
        <v>-1</v>
      </c>
      <c r="ACU60">
        <f t="shared" ca="1" si="749"/>
        <v>-1</v>
      </c>
      <c r="ACV60">
        <f t="shared" ca="1" si="749"/>
        <v>-1</v>
      </c>
      <c r="ACW60">
        <f t="shared" ca="1" si="749"/>
        <v>-1</v>
      </c>
      <c r="ACX60">
        <f t="shared" ca="1" si="749"/>
        <v>-1</v>
      </c>
      <c r="ACY60">
        <f t="shared" ca="1" si="749"/>
        <v>-1</v>
      </c>
      <c r="ACZ60">
        <f t="shared" ca="1" si="749"/>
        <v>-1</v>
      </c>
      <c r="ADA60">
        <f t="shared" ca="1" si="749"/>
        <v>-1</v>
      </c>
      <c r="ADB60">
        <f t="shared" ca="1" si="749"/>
        <v>-1</v>
      </c>
      <c r="ADC60">
        <f t="shared" ca="1" si="749"/>
        <v>-1</v>
      </c>
      <c r="ADD60">
        <f t="shared" ca="1" si="749"/>
        <v>-1</v>
      </c>
      <c r="ADE60">
        <f t="shared" ca="1" si="749"/>
        <v>-1</v>
      </c>
      <c r="ADF60">
        <f t="shared" ca="1" si="749"/>
        <v>-1</v>
      </c>
      <c r="ADG60">
        <f t="shared" ca="1" si="749"/>
        <v>-1</v>
      </c>
      <c r="ADH60">
        <f t="shared" ca="1" si="749"/>
        <v>-1</v>
      </c>
      <c r="ADI60">
        <f t="shared" ca="1" si="749"/>
        <v>-1</v>
      </c>
      <c r="ADJ60">
        <f t="shared" ca="1" si="749"/>
        <v>-1</v>
      </c>
      <c r="ADK60">
        <f t="shared" ca="1" si="749"/>
        <v>-1</v>
      </c>
      <c r="ADL60">
        <f t="shared" ca="1" si="749"/>
        <v>-1</v>
      </c>
      <c r="ADM60">
        <f t="shared" ca="1" si="749"/>
        <v>-1</v>
      </c>
      <c r="ADN60">
        <f t="shared" ca="1" si="749"/>
        <v>-1</v>
      </c>
      <c r="ADO60">
        <f t="shared" ca="1" si="749"/>
        <v>-1</v>
      </c>
      <c r="ADP60">
        <f t="shared" ca="1" si="749"/>
        <v>-1</v>
      </c>
      <c r="ADQ60">
        <f t="shared" ca="1" si="749"/>
        <v>-1</v>
      </c>
      <c r="ADR60">
        <f t="shared" ca="1" si="749"/>
        <v>-1</v>
      </c>
      <c r="ADS60">
        <f t="shared" ca="1" si="749"/>
        <v>-1</v>
      </c>
      <c r="ADT60">
        <f t="shared" ca="1" si="749"/>
        <v>-1</v>
      </c>
      <c r="ADU60">
        <f t="shared" ca="1" si="749"/>
        <v>-1</v>
      </c>
      <c r="ADV60">
        <f t="shared" ca="1" si="749"/>
        <v>-1</v>
      </c>
      <c r="ADW60">
        <f t="shared" ca="1" si="749"/>
        <v>-1</v>
      </c>
      <c r="ADX60">
        <f t="shared" ca="1" si="749"/>
        <v>-1</v>
      </c>
      <c r="ADY60">
        <f t="shared" ca="1" si="749"/>
        <v>-1</v>
      </c>
      <c r="ADZ60">
        <f t="shared" ca="1" si="749"/>
        <v>-1</v>
      </c>
      <c r="AEA60">
        <f t="shared" ca="1" si="749"/>
        <v>-1</v>
      </c>
      <c r="AEB60">
        <f t="shared" ca="1" si="749"/>
        <v>-1</v>
      </c>
      <c r="AEC60">
        <f t="shared" ca="1" si="749"/>
        <v>-1</v>
      </c>
      <c r="AED60">
        <f t="shared" ca="1" si="749"/>
        <v>-1</v>
      </c>
      <c r="AEE60">
        <f t="shared" ca="1" si="749"/>
        <v>-1</v>
      </c>
      <c r="AEF60">
        <f t="shared" ca="1" si="749"/>
        <v>-1</v>
      </c>
      <c r="AEG60">
        <f t="shared" ca="1" si="749"/>
        <v>-1</v>
      </c>
      <c r="AEH60">
        <f t="shared" ca="1" si="749"/>
        <v>-1</v>
      </c>
      <c r="AEI60">
        <f t="shared" ca="1" si="749"/>
        <v>-1</v>
      </c>
      <c r="AEJ60">
        <f t="shared" ca="1" si="749"/>
        <v>-1</v>
      </c>
      <c r="AEK60">
        <f t="shared" ca="1" si="749"/>
        <v>-1</v>
      </c>
      <c r="AEL60">
        <f t="shared" ca="1" si="749"/>
        <v>-1</v>
      </c>
      <c r="AEM60">
        <f t="shared" ca="1" si="749"/>
        <v>-1</v>
      </c>
      <c r="AEN60">
        <f t="shared" ca="1" si="749"/>
        <v>-1</v>
      </c>
      <c r="AEO60">
        <f t="shared" ca="1" si="749"/>
        <v>-1</v>
      </c>
      <c r="AEP60">
        <f t="shared" ca="1" si="749"/>
        <v>-1</v>
      </c>
      <c r="AEQ60">
        <f t="shared" ca="1" si="749"/>
        <v>-1</v>
      </c>
      <c r="AER60">
        <f t="shared" ca="1" si="749"/>
        <v>-1</v>
      </c>
      <c r="AES60">
        <f t="shared" ca="1" si="749"/>
        <v>-1</v>
      </c>
      <c r="AET60">
        <f t="shared" ca="1" si="749"/>
        <v>-1</v>
      </c>
      <c r="AEU60">
        <f t="shared" ca="1" si="749"/>
        <v>-1</v>
      </c>
      <c r="AEV60">
        <f t="shared" ca="1" si="749"/>
        <v>-1</v>
      </c>
      <c r="AEW60">
        <f t="shared" ca="1" si="749"/>
        <v>-1</v>
      </c>
      <c r="AEX60">
        <f t="shared" ca="1" si="749"/>
        <v>-1</v>
      </c>
      <c r="AEY60">
        <f t="shared" ca="1" si="749"/>
        <v>-1</v>
      </c>
      <c r="AEZ60">
        <f t="shared" ca="1" si="749"/>
        <v>-1</v>
      </c>
      <c r="AFA60">
        <f t="shared" ca="1" si="749"/>
        <v>-1</v>
      </c>
      <c r="AFB60">
        <f t="shared" ca="1" si="749"/>
        <v>-1</v>
      </c>
      <c r="AFC60">
        <f t="shared" ref="AFC60:AHN60" ca="1" si="750">IF((ROUND(AFC$7,1)-0.1)=ROUND(WRACCESSTIME_ns,1),0,IF(ROUND(AFC$7,1)=ROUND(WRACCESSTIME_ns,1),MAX($B54:$B61)+1,-1))</f>
        <v>-1</v>
      </c>
      <c r="AFD60">
        <f t="shared" ca="1" si="750"/>
        <v>-1</v>
      </c>
      <c r="AFE60">
        <f t="shared" ca="1" si="750"/>
        <v>-1</v>
      </c>
      <c r="AFF60">
        <f t="shared" ca="1" si="750"/>
        <v>-1</v>
      </c>
      <c r="AFG60">
        <f t="shared" ca="1" si="750"/>
        <v>-1</v>
      </c>
      <c r="AFH60">
        <f t="shared" ca="1" si="750"/>
        <v>-1</v>
      </c>
      <c r="AFI60">
        <f t="shared" ca="1" si="750"/>
        <v>-1</v>
      </c>
      <c r="AFJ60">
        <f t="shared" ca="1" si="750"/>
        <v>-1</v>
      </c>
      <c r="AFK60">
        <f t="shared" ca="1" si="750"/>
        <v>-1</v>
      </c>
      <c r="AFL60">
        <f t="shared" ca="1" si="750"/>
        <v>-1</v>
      </c>
      <c r="AFM60">
        <f t="shared" ca="1" si="750"/>
        <v>-1</v>
      </c>
      <c r="AFN60">
        <f t="shared" ca="1" si="750"/>
        <v>-1</v>
      </c>
      <c r="AFO60">
        <f t="shared" ca="1" si="750"/>
        <v>-1</v>
      </c>
      <c r="AFP60">
        <f t="shared" ca="1" si="750"/>
        <v>-1</v>
      </c>
      <c r="AFQ60">
        <f t="shared" ca="1" si="750"/>
        <v>-1</v>
      </c>
      <c r="AFR60">
        <f t="shared" ca="1" si="750"/>
        <v>-1</v>
      </c>
      <c r="AFS60">
        <f t="shared" ca="1" si="750"/>
        <v>-1</v>
      </c>
      <c r="AFT60">
        <f t="shared" ca="1" si="750"/>
        <v>-1</v>
      </c>
      <c r="AFU60">
        <f t="shared" ca="1" si="750"/>
        <v>-1</v>
      </c>
      <c r="AFV60">
        <f t="shared" ca="1" si="750"/>
        <v>-1</v>
      </c>
      <c r="AFW60">
        <f t="shared" ca="1" si="750"/>
        <v>-1</v>
      </c>
      <c r="AFX60">
        <f t="shared" ca="1" si="750"/>
        <v>-1</v>
      </c>
      <c r="AFY60">
        <f t="shared" ca="1" si="750"/>
        <v>-1</v>
      </c>
      <c r="AFZ60">
        <f t="shared" ca="1" si="750"/>
        <v>-1</v>
      </c>
      <c r="AGA60">
        <f t="shared" ca="1" si="750"/>
        <v>-1</v>
      </c>
      <c r="AGB60">
        <f t="shared" ca="1" si="750"/>
        <v>-1</v>
      </c>
      <c r="AGC60">
        <f t="shared" ca="1" si="750"/>
        <v>-1</v>
      </c>
      <c r="AGD60">
        <f t="shared" ca="1" si="750"/>
        <v>-1</v>
      </c>
      <c r="AGE60">
        <f t="shared" ca="1" si="750"/>
        <v>-1</v>
      </c>
      <c r="AGF60">
        <f t="shared" ca="1" si="750"/>
        <v>-1</v>
      </c>
      <c r="AGG60">
        <f t="shared" ca="1" si="750"/>
        <v>-1</v>
      </c>
      <c r="AGH60">
        <f t="shared" ca="1" si="750"/>
        <v>-1</v>
      </c>
      <c r="AGI60">
        <f t="shared" ca="1" si="750"/>
        <v>-1</v>
      </c>
      <c r="AGJ60">
        <f t="shared" ca="1" si="750"/>
        <v>-1</v>
      </c>
      <c r="AGK60">
        <f t="shared" ca="1" si="750"/>
        <v>-1</v>
      </c>
      <c r="AGL60">
        <f t="shared" ca="1" si="750"/>
        <v>-1</v>
      </c>
      <c r="AGM60">
        <f t="shared" ca="1" si="750"/>
        <v>-1</v>
      </c>
      <c r="AGN60">
        <f t="shared" ca="1" si="750"/>
        <v>-1</v>
      </c>
      <c r="AGO60">
        <f t="shared" ca="1" si="750"/>
        <v>-1</v>
      </c>
      <c r="AGP60">
        <f t="shared" ca="1" si="750"/>
        <v>-1</v>
      </c>
      <c r="AGQ60">
        <f t="shared" ca="1" si="750"/>
        <v>-1</v>
      </c>
      <c r="AGR60">
        <f t="shared" ca="1" si="750"/>
        <v>-1</v>
      </c>
      <c r="AGS60">
        <f t="shared" ca="1" si="750"/>
        <v>-1</v>
      </c>
      <c r="AGT60">
        <f t="shared" ca="1" si="750"/>
        <v>-1</v>
      </c>
      <c r="AGU60">
        <f t="shared" ca="1" si="750"/>
        <v>-1</v>
      </c>
      <c r="AGV60">
        <f t="shared" ca="1" si="750"/>
        <v>-1</v>
      </c>
      <c r="AGW60">
        <f t="shared" ca="1" si="750"/>
        <v>-1</v>
      </c>
      <c r="AGX60">
        <f t="shared" ca="1" si="750"/>
        <v>-1</v>
      </c>
      <c r="AGY60">
        <f t="shared" ca="1" si="750"/>
        <v>-1</v>
      </c>
      <c r="AGZ60">
        <f t="shared" ca="1" si="750"/>
        <v>-1</v>
      </c>
      <c r="AHA60">
        <f t="shared" ca="1" si="750"/>
        <v>-1</v>
      </c>
      <c r="AHB60">
        <f t="shared" ca="1" si="750"/>
        <v>-1</v>
      </c>
      <c r="AHC60">
        <f t="shared" ca="1" si="750"/>
        <v>-1</v>
      </c>
      <c r="AHD60">
        <f t="shared" ca="1" si="750"/>
        <v>-1</v>
      </c>
      <c r="AHE60">
        <f t="shared" ca="1" si="750"/>
        <v>-1</v>
      </c>
      <c r="AHF60">
        <f t="shared" ca="1" si="750"/>
        <v>-1</v>
      </c>
      <c r="AHG60">
        <f t="shared" ca="1" si="750"/>
        <v>-1</v>
      </c>
      <c r="AHH60">
        <f t="shared" ca="1" si="750"/>
        <v>-1</v>
      </c>
      <c r="AHI60">
        <f t="shared" ca="1" si="750"/>
        <v>-1</v>
      </c>
      <c r="AHJ60">
        <f t="shared" ca="1" si="750"/>
        <v>-1</v>
      </c>
      <c r="AHK60">
        <f t="shared" ca="1" si="750"/>
        <v>-1</v>
      </c>
      <c r="AHL60">
        <f t="shared" ca="1" si="750"/>
        <v>-1</v>
      </c>
      <c r="AHM60">
        <f t="shared" ca="1" si="750"/>
        <v>-1</v>
      </c>
      <c r="AHN60">
        <f t="shared" ca="1" si="750"/>
        <v>-1</v>
      </c>
      <c r="AHO60">
        <f t="shared" ref="AHO60:AJZ60" ca="1" si="751">IF((ROUND(AHO$7,1)-0.1)=ROUND(WRACCESSTIME_ns,1),0,IF(ROUND(AHO$7,1)=ROUND(WRACCESSTIME_ns,1),MAX($B54:$B61)+1,-1))</f>
        <v>-1</v>
      </c>
      <c r="AHP60">
        <f t="shared" ca="1" si="751"/>
        <v>-1</v>
      </c>
      <c r="AHQ60">
        <f t="shared" ca="1" si="751"/>
        <v>-1</v>
      </c>
      <c r="AHR60">
        <f t="shared" ca="1" si="751"/>
        <v>-1</v>
      </c>
      <c r="AHS60">
        <f t="shared" ca="1" si="751"/>
        <v>-1</v>
      </c>
      <c r="AHT60">
        <f t="shared" ca="1" si="751"/>
        <v>-1</v>
      </c>
      <c r="AHU60">
        <f t="shared" ca="1" si="751"/>
        <v>-1</v>
      </c>
      <c r="AHV60">
        <f t="shared" ca="1" si="751"/>
        <v>-1</v>
      </c>
      <c r="AHW60">
        <f t="shared" ca="1" si="751"/>
        <v>-1</v>
      </c>
      <c r="AHX60">
        <f t="shared" ca="1" si="751"/>
        <v>-1</v>
      </c>
      <c r="AHY60">
        <f t="shared" ca="1" si="751"/>
        <v>-1</v>
      </c>
      <c r="AHZ60">
        <f t="shared" ca="1" si="751"/>
        <v>-1</v>
      </c>
      <c r="AIA60">
        <f t="shared" ca="1" si="751"/>
        <v>-1</v>
      </c>
      <c r="AIB60">
        <f t="shared" ca="1" si="751"/>
        <v>-1</v>
      </c>
      <c r="AIC60">
        <f t="shared" ca="1" si="751"/>
        <v>-1</v>
      </c>
      <c r="AID60">
        <f t="shared" ca="1" si="751"/>
        <v>-1</v>
      </c>
      <c r="AIE60">
        <f t="shared" ca="1" si="751"/>
        <v>-1</v>
      </c>
      <c r="AIF60">
        <f t="shared" ca="1" si="751"/>
        <v>-1</v>
      </c>
      <c r="AIG60">
        <f t="shared" ca="1" si="751"/>
        <v>-1</v>
      </c>
      <c r="AIH60">
        <f t="shared" ca="1" si="751"/>
        <v>-1</v>
      </c>
      <c r="AII60">
        <f t="shared" ca="1" si="751"/>
        <v>-1</v>
      </c>
      <c r="AIJ60">
        <f t="shared" ca="1" si="751"/>
        <v>-1</v>
      </c>
      <c r="AIK60">
        <f t="shared" ca="1" si="751"/>
        <v>-1</v>
      </c>
      <c r="AIL60">
        <f t="shared" ca="1" si="751"/>
        <v>-1</v>
      </c>
      <c r="AIM60">
        <f t="shared" ca="1" si="751"/>
        <v>-1</v>
      </c>
      <c r="AIN60">
        <f t="shared" ca="1" si="751"/>
        <v>-1</v>
      </c>
      <c r="AIO60">
        <f t="shared" ca="1" si="751"/>
        <v>-1</v>
      </c>
      <c r="AIP60">
        <f t="shared" ca="1" si="751"/>
        <v>-1</v>
      </c>
      <c r="AIQ60">
        <f t="shared" ca="1" si="751"/>
        <v>-1</v>
      </c>
      <c r="AIR60">
        <f t="shared" ca="1" si="751"/>
        <v>-1</v>
      </c>
      <c r="AIS60">
        <f t="shared" ca="1" si="751"/>
        <v>-1</v>
      </c>
      <c r="AIT60">
        <f t="shared" ca="1" si="751"/>
        <v>-1</v>
      </c>
      <c r="AIU60">
        <f t="shared" ca="1" si="751"/>
        <v>-1</v>
      </c>
      <c r="AIV60">
        <f t="shared" ca="1" si="751"/>
        <v>-1</v>
      </c>
      <c r="AIW60">
        <f t="shared" ca="1" si="751"/>
        <v>-1</v>
      </c>
      <c r="AIX60">
        <f t="shared" ca="1" si="751"/>
        <v>-1</v>
      </c>
      <c r="AIY60">
        <f t="shared" ca="1" si="751"/>
        <v>-1</v>
      </c>
      <c r="AIZ60">
        <f t="shared" ca="1" si="751"/>
        <v>-1</v>
      </c>
      <c r="AJA60">
        <f t="shared" ca="1" si="751"/>
        <v>-1</v>
      </c>
      <c r="AJB60">
        <f t="shared" ca="1" si="751"/>
        <v>-1</v>
      </c>
      <c r="AJC60">
        <f t="shared" ca="1" si="751"/>
        <v>-1</v>
      </c>
      <c r="AJD60">
        <f t="shared" ca="1" si="751"/>
        <v>-1</v>
      </c>
      <c r="AJE60">
        <f t="shared" ca="1" si="751"/>
        <v>-1</v>
      </c>
      <c r="AJF60">
        <f t="shared" ca="1" si="751"/>
        <v>-1</v>
      </c>
      <c r="AJG60">
        <f t="shared" ca="1" si="751"/>
        <v>-1</v>
      </c>
      <c r="AJH60">
        <f t="shared" ca="1" si="751"/>
        <v>-1</v>
      </c>
      <c r="AJI60">
        <f t="shared" ca="1" si="751"/>
        <v>-1</v>
      </c>
      <c r="AJJ60">
        <f t="shared" ca="1" si="751"/>
        <v>-1</v>
      </c>
      <c r="AJK60">
        <f t="shared" ca="1" si="751"/>
        <v>-1</v>
      </c>
      <c r="AJL60">
        <f t="shared" ca="1" si="751"/>
        <v>-1</v>
      </c>
      <c r="AJM60">
        <f t="shared" ca="1" si="751"/>
        <v>-1</v>
      </c>
      <c r="AJN60">
        <f t="shared" ca="1" si="751"/>
        <v>-1</v>
      </c>
      <c r="AJO60">
        <f t="shared" ca="1" si="751"/>
        <v>-1</v>
      </c>
      <c r="AJP60">
        <f t="shared" ca="1" si="751"/>
        <v>-1</v>
      </c>
      <c r="AJQ60">
        <f t="shared" ca="1" si="751"/>
        <v>-1</v>
      </c>
      <c r="AJR60">
        <f t="shared" ca="1" si="751"/>
        <v>-1</v>
      </c>
      <c r="AJS60">
        <f t="shared" ca="1" si="751"/>
        <v>-1</v>
      </c>
      <c r="AJT60">
        <f t="shared" ca="1" si="751"/>
        <v>-1</v>
      </c>
      <c r="AJU60">
        <f t="shared" ca="1" si="751"/>
        <v>-1</v>
      </c>
      <c r="AJV60">
        <f t="shared" ca="1" si="751"/>
        <v>-1</v>
      </c>
      <c r="AJW60">
        <f t="shared" ca="1" si="751"/>
        <v>-1</v>
      </c>
      <c r="AJX60">
        <f t="shared" ca="1" si="751"/>
        <v>-1</v>
      </c>
      <c r="AJY60">
        <f t="shared" ca="1" si="751"/>
        <v>-1</v>
      </c>
      <c r="AJZ60">
        <f t="shared" ca="1" si="751"/>
        <v>-1</v>
      </c>
      <c r="AKA60">
        <f t="shared" ref="AKA60:AML60" ca="1" si="752">IF((ROUND(AKA$7,1)-0.1)=ROUND(WRACCESSTIME_ns,1),0,IF(ROUND(AKA$7,1)=ROUND(WRACCESSTIME_ns,1),MAX($B54:$B61)+1,-1))</f>
        <v>-1</v>
      </c>
      <c r="AKB60">
        <f t="shared" ca="1" si="752"/>
        <v>-1</v>
      </c>
      <c r="AKC60">
        <f t="shared" ca="1" si="752"/>
        <v>-1</v>
      </c>
      <c r="AKD60">
        <f t="shared" ca="1" si="752"/>
        <v>-1</v>
      </c>
      <c r="AKE60">
        <f t="shared" ca="1" si="752"/>
        <v>-1</v>
      </c>
      <c r="AKF60">
        <f t="shared" ca="1" si="752"/>
        <v>-1</v>
      </c>
      <c r="AKG60">
        <f t="shared" ca="1" si="752"/>
        <v>-1</v>
      </c>
      <c r="AKH60">
        <f t="shared" ca="1" si="752"/>
        <v>-1</v>
      </c>
      <c r="AKI60">
        <f t="shared" ca="1" si="752"/>
        <v>-1</v>
      </c>
      <c r="AKJ60">
        <f t="shared" ca="1" si="752"/>
        <v>-1</v>
      </c>
      <c r="AKK60">
        <f t="shared" ca="1" si="752"/>
        <v>-1</v>
      </c>
      <c r="AKL60">
        <f t="shared" ca="1" si="752"/>
        <v>-1</v>
      </c>
      <c r="AKM60">
        <f t="shared" ca="1" si="752"/>
        <v>-1</v>
      </c>
      <c r="AKN60">
        <f t="shared" ca="1" si="752"/>
        <v>-1</v>
      </c>
      <c r="AKO60">
        <f t="shared" ca="1" si="752"/>
        <v>-1</v>
      </c>
      <c r="AKP60">
        <f t="shared" ca="1" si="752"/>
        <v>-1</v>
      </c>
      <c r="AKQ60">
        <f t="shared" ca="1" si="752"/>
        <v>-1</v>
      </c>
      <c r="AKR60">
        <f t="shared" ca="1" si="752"/>
        <v>-1</v>
      </c>
      <c r="AKS60">
        <f t="shared" ca="1" si="752"/>
        <v>-1</v>
      </c>
      <c r="AKT60">
        <f t="shared" ca="1" si="752"/>
        <v>-1</v>
      </c>
      <c r="AKU60">
        <f t="shared" ca="1" si="752"/>
        <v>-1</v>
      </c>
      <c r="AKV60">
        <f t="shared" ca="1" si="752"/>
        <v>-1</v>
      </c>
      <c r="AKW60">
        <f t="shared" ca="1" si="752"/>
        <v>-1</v>
      </c>
      <c r="AKX60">
        <f t="shared" ca="1" si="752"/>
        <v>-1</v>
      </c>
      <c r="AKY60">
        <f t="shared" ca="1" si="752"/>
        <v>-1</v>
      </c>
      <c r="AKZ60">
        <f t="shared" ca="1" si="752"/>
        <v>-1</v>
      </c>
      <c r="ALA60">
        <f t="shared" ca="1" si="752"/>
        <v>-1</v>
      </c>
      <c r="ALB60">
        <f t="shared" ca="1" si="752"/>
        <v>-1</v>
      </c>
      <c r="ALC60">
        <f t="shared" ca="1" si="752"/>
        <v>-1</v>
      </c>
      <c r="ALD60">
        <f t="shared" ca="1" si="752"/>
        <v>-1</v>
      </c>
      <c r="ALE60">
        <f t="shared" ca="1" si="752"/>
        <v>-1</v>
      </c>
      <c r="ALF60">
        <f t="shared" ca="1" si="752"/>
        <v>-1</v>
      </c>
      <c r="ALG60">
        <f t="shared" ca="1" si="752"/>
        <v>-1</v>
      </c>
      <c r="ALH60">
        <f t="shared" ca="1" si="752"/>
        <v>-1</v>
      </c>
      <c r="ALI60">
        <f t="shared" ca="1" si="752"/>
        <v>-1</v>
      </c>
      <c r="ALJ60">
        <f t="shared" ca="1" si="752"/>
        <v>-1</v>
      </c>
      <c r="ALK60">
        <f t="shared" ca="1" si="752"/>
        <v>-1</v>
      </c>
      <c r="ALL60">
        <f t="shared" ca="1" si="752"/>
        <v>-1</v>
      </c>
      <c r="ALM60">
        <f t="shared" ca="1" si="752"/>
        <v>-1</v>
      </c>
      <c r="ALN60">
        <f t="shared" ca="1" si="752"/>
        <v>-1</v>
      </c>
      <c r="ALO60">
        <f t="shared" ca="1" si="752"/>
        <v>-1</v>
      </c>
      <c r="ALP60">
        <f t="shared" ca="1" si="752"/>
        <v>-1</v>
      </c>
      <c r="ALQ60">
        <f t="shared" ca="1" si="752"/>
        <v>-1</v>
      </c>
      <c r="ALR60">
        <f t="shared" ca="1" si="752"/>
        <v>-1</v>
      </c>
      <c r="ALS60">
        <f t="shared" ca="1" si="752"/>
        <v>-1</v>
      </c>
      <c r="ALT60">
        <f t="shared" ca="1" si="752"/>
        <v>-1</v>
      </c>
      <c r="ALU60">
        <f t="shared" ca="1" si="752"/>
        <v>-1</v>
      </c>
      <c r="ALV60">
        <f t="shared" ca="1" si="752"/>
        <v>-1</v>
      </c>
      <c r="ALW60">
        <f t="shared" ca="1" si="752"/>
        <v>-1</v>
      </c>
      <c r="ALX60">
        <f t="shared" ca="1" si="752"/>
        <v>-1</v>
      </c>
      <c r="ALY60">
        <f t="shared" ca="1" si="752"/>
        <v>-1</v>
      </c>
      <c r="ALZ60">
        <f t="shared" ca="1" si="752"/>
        <v>-1</v>
      </c>
      <c r="AMA60">
        <f t="shared" ca="1" si="752"/>
        <v>-1</v>
      </c>
      <c r="AMB60">
        <f t="shared" ca="1" si="752"/>
        <v>-1</v>
      </c>
      <c r="AMC60">
        <f t="shared" ca="1" si="752"/>
        <v>-1</v>
      </c>
      <c r="AMD60">
        <f t="shared" ca="1" si="752"/>
        <v>-1</v>
      </c>
      <c r="AME60">
        <f t="shared" ca="1" si="752"/>
        <v>-1</v>
      </c>
      <c r="AMF60">
        <f t="shared" ca="1" si="752"/>
        <v>-1</v>
      </c>
      <c r="AMG60">
        <f t="shared" ca="1" si="752"/>
        <v>-1</v>
      </c>
      <c r="AMH60">
        <f t="shared" ca="1" si="752"/>
        <v>-1</v>
      </c>
      <c r="AMI60">
        <f t="shared" ca="1" si="752"/>
        <v>-1</v>
      </c>
      <c r="AMJ60">
        <f t="shared" ca="1" si="752"/>
        <v>-1</v>
      </c>
      <c r="AMK60">
        <f t="shared" ca="1" si="752"/>
        <v>-1</v>
      </c>
      <c r="AML60">
        <f t="shared" ca="1" si="752"/>
        <v>-1</v>
      </c>
      <c r="AMM60">
        <f t="shared" ref="AMM60:AOX60" ca="1" si="753">IF((ROUND(AMM$7,1)-0.1)=ROUND(WRACCESSTIME_ns,1),0,IF(ROUND(AMM$7,1)=ROUND(WRACCESSTIME_ns,1),MAX($B54:$B61)+1,-1))</f>
        <v>-1</v>
      </c>
      <c r="AMN60">
        <f t="shared" ca="1" si="753"/>
        <v>-1</v>
      </c>
      <c r="AMO60">
        <f t="shared" ca="1" si="753"/>
        <v>-1</v>
      </c>
      <c r="AMP60">
        <f t="shared" ca="1" si="753"/>
        <v>-1</v>
      </c>
      <c r="AMQ60">
        <f t="shared" ca="1" si="753"/>
        <v>-1</v>
      </c>
      <c r="AMR60">
        <f t="shared" ca="1" si="753"/>
        <v>-1</v>
      </c>
      <c r="AMS60">
        <f t="shared" ca="1" si="753"/>
        <v>-1</v>
      </c>
      <c r="AMT60">
        <f t="shared" ca="1" si="753"/>
        <v>-1</v>
      </c>
      <c r="AMU60">
        <f t="shared" ca="1" si="753"/>
        <v>-1</v>
      </c>
      <c r="AMV60">
        <f t="shared" ca="1" si="753"/>
        <v>-1</v>
      </c>
      <c r="AMW60">
        <f t="shared" ca="1" si="753"/>
        <v>-1</v>
      </c>
      <c r="AMX60">
        <f t="shared" ca="1" si="753"/>
        <v>-1</v>
      </c>
      <c r="AMY60">
        <f t="shared" ca="1" si="753"/>
        <v>-1</v>
      </c>
      <c r="AMZ60">
        <f t="shared" ca="1" si="753"/>
        <v>-1</v>
      </c>
      <c r="ANA60">
        <f t="shared" ca="1" si="753"/>
        <v>-1</v>
      </c>
      <c r="ANB60">
        <f t="shared" ca="1" si="753"/>
        <v>-1</v>
      </c>
      <c r="ANC60">
        <f t="shared" ca="1" si="753"/>
        <v>-1</v>
      </c>
      <c r="AND60">
        <f t="shared" ca="1" si="753"/>
        <v>-1</v>
      </c>
      <c r="ANE60">
        <f t="shared" ca="1" si="753"/>
        <v>-1</v>
      </c>
      <c r="ANF60">
        <f t="shared" ca="1" si="753"/>
        <v>-1</v>
      </c>
      <c r="ANG60">
        <f t="shared" ca="1" si="753"/>
        <v>-1</v>
      </c>
      <c r="ANH60">
        <f t="shared" ca="1" si="753"/>
        <v>-1</v>
      </c>
      <c r="ANI60">
        <f t="shared" ca="1" si="753"/>
        <v>-1</v>
      </c>
      <c r="ANJ60">
        <f t="shared" ca="1" si="753"/>
        <v>-1</v>
      </c>
      <c r="ANK60">
        <f t="shared" ca="1" si="753"/>
        <v>-1</v>
      </c>
      <c r="ANL60">
        <f t="shared" ca="1" si="753"/>
        <v>-1</v>
      </c>
      <c r="ANM60">
        <f t="shared" ca="1" si="753"/>
        <v>-1</v>
      </c>
      <c r="ANN60">
        <f t="shared" ca="1" si="753"/>
        <v>-1</v>
      </c>
      <c r="ANO60">
        <f t="shared" ca="1" si="753"/>
        <v>-1</v>
      </c>
      <c r="ANP60">
        <f t="shared" ca="1" si="753"/>
        <v>-1</v>
      </c>
      <c r="ANQ60">
        <f t="shared" ca="1" si="753"/>
        <v>-1</v>
      </c>
      <c r="ANR60">
        <f t="shared" ca="1" si="753"/>
        <v>-1</v>
      </c>
      <c r="ANS60">
        <f t="shared" ca="1" si="753"/>
        <v>-1</v>
      </c>
      <c r="ANT60">
        <f t="shared" ca="1" si="753"/>
        <v>-1</v>
      </c>
      <c r="ANU60">
        <f t="shared" ca="1" si="753"/>
        <v>-1</v>
      </c>
      <c r="ANV60">
        <f t="shared" ca="1" si="753"/>
        <v>-1</v>
      </c>
      <c r="ANW60">
        <f t="shared" ca="1" si="753"/>
        <v>-1</v>
      </c>
      <c r="ANX60">
        <f t="shared" ca="1" si="753"/>
        <v>-1</v>
      </c>
      <c r="ANY60">
        <f t="shared" ca="1" si="753"/>
        <v>-1</v>
      </c>
      <c r="ANZ60">
        <f t="shared" ca="1" si="753"/>
        <v>-1</v>
      </c>
      <c r="AOA60">
        <f t="shared" ca="1" si="753"/>
        <v>-1</v>
      </c>
      <c r="AOB60">
        <f t="shared" ca="1" si="753"/>
        <v>-1</v>
      </c>
      <c r="AOC60">
        <f t="shared" ca="1" si="753"/>
        <v>-1</v>
      </c>
      <c r="AOD60">
        <f t="shared" ca="1" si="753"/>
        <v>-1</v>
      </c>
      <c r="AOE60">
        <f t="shared" ca="1" si="753"/>
        <v>-1</v>
      </c>
      <c r="AOF60">
        <f t="shared" ca="1" si="753"/>
        <v>-1</v>
      </c>
      <c r="AOG60">
        <f t="shared" ca="1" si="753"/>
        <v>-1</v>
      </c>
      <c r="AOH60">
        <f t="shared" ca="1" si="753"/>
        <v>-1</v>
      </c>
      <c r="AOI60">
        <f t="shared" ca="1" si="753"/>
        <v>-1</v>
      </c>
      <c r="AOJ60">
        <f t="shared" ca="1" si="753"/>
        <v>-1</v>
      </c>
      <c r="AOK60">
        <f t="shared" ca="1" si="753"/>
        <v>-1</v>
      </c>
      <c r="AOL60">
        <f t="shared" ca="1" si="753"/>
        <v>-1</v>
      </c>
      <c r="AOM60">
        <f t="shared" ca="1" si="753"/>
        <v>-1</v>
      </c>
      <c r="AON60">
        <f t="shared" ca="1" si="753"/>
        <v>-1</v>
      </c>
      <c r="AOO60">
        <f t="shared" ca="1" si="753"/>
        <v>-1</v>
      </c>
      <c r="AOP60">
        <f t="shared" ca="1" si="753"/>
        <v>-1</v>
      </c>
      <c r="AOQ60">
        <f t="shared" ca="1" si="753"/>
        <v>-1</v>
      </c>
      <c r="AOR60">
        <f t="shared" ca="1" si="753"/>
        <v>-1</v>
      </c>
      <c r="AOS60">
        <f t="shared" ca="1" si="753"/>
        <v>-1</v>
      </c>
      <c r="AOT60">
        <f t="shared" ca="1" si="753"/>
        <v>-1</v>
      </c>
      <c r="AOU60">
        <f t="shared" ca="1" si="753"/>
        <v>-1</v>
      </c>
      <c r="AOV60">
        <f t="shared" ca="1" si="753"/>
        <v>-1</v>
      </c>
      <c r="AOW60">
        <f t="shared" ca="1" si="753"/>
        <v>-1</v>
      </c>
      <c r="AOX60">
        <f t="shared" ca="1" si="753"/>
        <v>-1</v>
      </c>
      <c r="AOY60">
        <f t="shared" ref="AOY60:ARJ60" ca="1" si="754">IF((ROUND(AOY$7,1)-0.1)=ROUND(WRACCESSTIME_ns,1),0,IF(ROUND(AOY$7,1)=ROUND(WRACCESSTIME_ns,1),MAX($B54:$B61)+1,-1))</f>
        <v>-1</v>
      </c>
      <c r="AOZ60">
        <f t="shared" ca="1" si="754"/>
        <v>-1</v>
      </c>
      <c r="APA60">
        <f t="shared" ca="1" si="754"/>
        <v>-1</v>
      </c>
      <c r="APB60">
        <f t="shared" ca="1" si="754"/>
        <v>-1</v>
      </c>
      <c r="APC60">
        <f t="shared" ca="1" si="754"/>
        <v>-1</v>
      </c>
      <c r="APD60">
        <f t="shared" ca="1" si="754"/>
        <v>-1</v>
      </c>
      <c r="APE60">
        <f t="shared" ca="1" si="754"/>
        <v>-1</v>
      </c>
      <c r="APF60">
        <f t="shared" ca="1" si="754"/>
        <v>-1</v>
      </c>
      <c r="APG60">
        <f t="shared" ca="1" si="754"/>
        <v>-1</v>
      </c>
      <c r="APH60">
        <f t="shared" ca="1" si="754"/>
        <v>-1</v>
      </c>
      <c r="API60">
        <f t="shared" ca="1" si="754"/>
        <v>-1</v>
      </c>
      <c r="APJ60">
        <f t="shared" ca="1" si="754"/>
        <v>-1</v>
      </c>
      <c r="APK60">
        <f t="shared" ca="1" si="754"/>
        <v>-1</v>
      </c>
      <c r="APL60">
        <f t="shared" ca="1" si="754"/>
        <v>-1</v>
      </c>
      <c r="APM60">
        <f t="shared" ca="1" si="754"/>
        <v>-1</v>
      </c>
      <c r="APN60">
        <f t="shared" ca="1" si="754"/>
        <v>-1</v>
      </c>
      <c r="APO60">
        <f t="shared" ca="1" si="754"/>
        <v>-1</v>
      </c>
      <c r="APP60">
        <f t="shared" ca="1" si="754"/>
        <v>-1</v>
      </c>
      <c r="APQ60">
        <f t="shared" ca="1" si="754"/>
        <v>-1</v>
      </c>
      <c r="APR60">
        <f t="shared" ca="1" si="754"/>
        <v>-1</v>
      </c>
      <c r="APS60">
        <f t="shared" ca="1" si="754"/>
        <v>-1</v>
      </c>
      <c r="APT60">
        <f t="shared" ca="1" si="754"/>
        <v>-1</v>
      </c>
      <c r="APU60">
        <f t="shared" ca="1" si="754"/>
        <v>-1</v>
      </c>
      <c r="APV60">
        <f t="shared" ca="1" si="754"/>
        <v>-1</v>
      </c>
      <c r="APW60">
        <f t="shared" ca="1" si="754"/>
        <v>-1</v>
      </c>
      <c r="APX60">
        <f t="shared" ca="1" si="754"/>
        <v>-1</v>
      </c>
      <c r="APY60">
        <f t="shared" ca="1" si="754"/>
        <v>-1</v>
      </c>
      <c r="APZ60">
        <f t="shared" ca="1" si="754"/>
        <v>-1</v>
      </c>
      <c r="AQA60">
        <f t="shared" ca="1" si="754"/>
        <v>-1</v>
      </c>
      <c r="AQB60">
        <f t="shared" ca="1" si="754"/>
        <v>-1</v>
      </c>
      <c r="AQC60">
        <f t="shared" ca="1" si="754"/>
        <v>-1</v>
      </c>
      <c r="AQD60">
        <f t="shared" ca="1" si="754"/>
        <v>-1</v>
      </c>
      <c r="AQE60">
        <f t="shared" ca="1" si="754"/>
        <v>-1</v>
      </c>
      <c r="AQF60">
        <f t="shared" ca="1" si="754"/>
        <v>-1</v>
      </c>
      <c r="AQG60">
        <f t="shared" ca="1" si="754"/>
        <v>-1</v>
      </c>
      <c r="AQH60">
        <f t="shared" ca="1" si="754"/>
        <v>-1</v>
      </c>
      <c r="AQI60">
        <f t="shared" ca="1" si="754"/>
        <v>-1</v>
      </c>
      <c r="AQJ60">
        <f t="shared" ca="1" si="754"/>
        <v>-1</v>
      </c>
      <c r="AQK60">
        <f t="shared" ca="1" si="754"/>
        <v>-1</v>
      </c>
      <c r="AQL60">
        <f t="shared" ca="1" si="754"/>
        <v>-1</v>
      </c>
      <c r="AQM60">
        <f t="shared" ca="1" si="754"/>
        <v>-1</v>
      </c>
      <c r="AQN60">
        <f t="shared" ca="1" si="754"/>
        <v>-1</v>
      </c>
      <c r="AQO60">
        <f t="shared" ca="1" si="754"/>
        <v>-1</v>
      </c>
      <c r="AQP60">
        <f t="shared" ca="1" si="754"/>
        <v>-1</v>
      </c>
      <c r="AQQ60">
        <f t="shared" ca="1" si="754"/>
        <v>-1</v>
      </c>
      <c r="AQR60">
        <f t="shared" ca="1" si="754"/>
        <v>-1</v>
      </c>
      <c r="AQS60">
        <f t="shared" ca="1" si="754"/>
        <v>-1</v>
      </c>
      <c r="AQT60">
        <f t="shared" ca="1" si="754"/>
        <v>-1</v>
      </c>
      <c r="AQU60">
        <f t="shared" ca="1" si="754"/>
        <v>-1</v>
      </c>
      <c r="AQV60">
        <f t="shared" ca="1" si="754"/>
        <v>-1</v>
      </c>
      <c r="AQW60">
        <f t="shared" ca="1" si="754"/>
        <v>-1</v>
      </c>
      <c r="AQX60">
        <f t="shared" ca="1" si="754"/>
        <v>-1</v>
      </c>
      <c r="AQY60">
        <f t="shared" ca="1" si="754"/>
        <v>-1</v>
      </c>
      <c r="AQZ60">
        <f t="shared" ca="1" si="754"/>
        <v>-1</v>
      </c>
      <c r="ARA60">
        <f t="shared" ca="1" si="754"/>
        <v>-1</v>
      </c>
      <c r="ARB60">
        <f t="shared" ca="1" si="754"/>
        <v>-1</v>
      </c>
      <c r="ARC60">
        <f t="shared" ca="1" si="754"/>
        <v>-1</v>
      </c>
      <c r="ARD60">
        <f t="shared" ca="1" si="754"/>
        <v>-1</v>
      </c>
      <c r="ARE60">
        <f t="shared" ca="1" si="754"/>
        <v>-1</v>
      </c>
      <c r="ARF60">
        <f t="shared" ca="1" si="754"/>
        <v>-1</v>
      </c>
      <c r="ARG60">
        <f t="shared" ca="1" si="754"/>
        <v>-1</v>
      </c>
      <c r="ARH60">
        <f t="shared" ca="1" si="754"/>
        <v>-1</v>
      </c>
      <c r="ARI60">
        <f t="shared" ca="1" si="754"/>
        <v>-1</v>
      </c>
      <c r="ARJ60">
        <f t="shared" ca="1" si="754"/>
        <v>-1</v>
      </c>
      <c r="ARK60">
        <f t="shared" ref="ARK60:ATV60" ca="1" si="755">IF((ROUND(ARK$7,1)-0.1)=ROUND(WRACCESSTIME_ns,1),0,IF(ROUND(ARK$7,1)=ROUND(WRACCESSTIME_ns,1),MAX($B54:$B61)+1,-1))</f>
        <v>-1</v>
      </c>
      <c r="ARL60">
        <f t="shared" ca="1" si="755"/>
        <v>-1</v>
      </c>
      <c r="ARM60">
        <f t="shared" ca="1" si="755"/>
        <v>-1</v>
      </c>
      <c r="ARN60">
        <f t="shared" ca="1" si="755"/>
        <v>-1</v>
      </c>
      <c r="ARO60">
        <f t="shared" ca="1" si="755"/>
        <v>-1</v>
      </c>
      <c r="ARP60">
        <f t="shared" ca="1" si="755"/>
        <v>-1</v>
      </c>
      <c r="ARQ60">
        <f t="shared" ca="1" si="755"/>
        <v>-1</v>
      </c>
      <c r="ARR60">
        <f t="shared" ca="1" si="755"/>
        <v>-1</v>
      </c>
      <c r="ARS60">
        <f t="shared" ca="1" si="755"/>
        <v>-1</v>
      </c>
      <c r="ART60">
        <f t="shared" ca="1" si="755"/>
        <v>-1</v>
      </c>
      <c r="ARU60">
        <f t="shared" ca="1" si="755"/>
        <v>-1</v>
      </c>
      <c r="ARV60">
        <f t="shared" ca="1" si="755"/>
        <v>-1</v>
      </c>
      <c r="ARW60">
        <f t="shared" ca="1" si="755"/>
        <v>-1</v>
      </c>
      <c r="ARX60">
        <f t="shared" ca="1" si="755"/>
        <v>-1</v>
      </c>
      <c r="ARY60">
        <f t="shared" ca="1" si="755"/>
        <v>-1</v>
      </c>
      <c r="ARZ60">
        <f t="shared" ca="1" si="755"/>
        <v>-1</v>
      </c>
      <c r="ASA60">
        <f t="shared" ca="1" si="755"/>
        <v>-1</v>
      </c>
      <c r="ASB60">
        <f t="shared" ca="1" si="755"/>
        <v>-1</v>
      </c>
      <c r="ASC60">
        <f t="shared" ca="1" si="755"/>
        <v>-1</v>
      </c>
      <c r="ASD60">
        <f t="shared" ca="1" si="755"/>
        <v>-1</v>
      </c>
      <c r="ASE60">
        <f t="shared" ca="1" si="755"/>
        <v>-1</v>
      </c>
      <c r="ASF60">
        <f t="shared" ca="1" si="755"/>
        <v>-1</v>
      </c>
      <c r="ASG60">
        <f t="shared" ca="1" si="755"/>
        <v>-1</v>
      </c>
      <c r="ASH60">
        <f t="shared" ca="1" si="755"/>
        <v>-1</v>
      </c>
      <c r="ASI60">
        <f t="shared" ca="1" si="755"/>
        <v>-1</v>
      </c>
      <c r="ASJ60">
        <f t="shared" ca="1" si="755"/>
        <v>-1</v>
      </c>
      <c r="ASK60">
        <f t="shared" ca="1" si="755"/>
        <v>-1</v>
      </c>
      <c r="ASL60">
        <f t="shared" ca="1" si="755"/>
        <v>-1</v>
      </c>
      <c r="ASM60">
        <f t="shared" ca="1" si="755"/>
        <v>-1</v>
      </c>
      <c r="ASN60">
        <f t="shared" ca="1" si="755"/>
        <v>-1</v>
      </c>
      <c r="ASO60">
        <f t="shared" ca="1" si="755"/>
        <v>-1</v>
      </c>
      <c r="ASP60">
        <f t="shared" ca="1" si="755"/>
        <v>-1</v>
      </c>
      <c r="ASQ60">
        <f t="shared" ca="1" si="755"/>
        <v>-1</v>
      </c>
      <c r="ASR60">
        <f t="shared" ca="1" si="755"/>
        <v>-1</v>
      </c>
      <c r="ASS60">
        <f t="shared" ca="1" si="755"/>
        <v>-1</v>
      </c>
      <c r="AST60">
        <f t="shared" ca="1" si="755"/>
        <v>-1</v>
      </c>
      <c r="ASU60">
        <f t="shared" ca="1" si="755"/>
        <v>-1</v>
      </c>
      <c r="ASV60">
        <f t="shared" ca="1" si="755"/>
        <v>-1</v>
      </c>
      <c r="ASW60">
        <f t="shared" ca="1" si="755"/>
        <v>-1</v>
      </c>
      <c r="ASX60">
        <f t="shared" ca="1" si="755"/>
        <v>-1</v>
      </c>
      <c r="ASY60">
        <f t="shared" ca="1" si="755"/>
        <v>-1</v>
      </c>
      <c r="ASZ60">
        <f t="shared" ca="1" si="755"/>
        <v>-1</v>
      </c>
      <c r="ATA60">
        <f t="shared" ca="1" si="755"/>
        <v>-1</v>
      </c>
      <c r="ATB60">
        <f t="shared" ca="1" si="755"/>
        <v>-1</v>
      </c>
      <c r="ATC60">
        <f t="shared" ca="1" si="755"/>
        <v>-1</v>
      </c>
      <c r="ATD60">
        <f t="shared" ca="1" si="755"/>
        <v>-1</v>
      </c>
      <c r="ATE60">
        <f t="shared" ca="1" si="755"/>
        <v>-1</v>
      </c>
      <c r="ATF60">
        <f t="shared" ca="1" si="755"/>
        <v>-1</v>
      </c>
      <c r="ATG60">
        <f t="shared" ca="1" si="755"/>
        <v>-1</v>
      </c>
      <c r="ATH60">
        <f t="shared" ca="1" si="755"/>
        <v>-1</v>
      </c>
      <c r="ATI60">
        <f t="shared" ca="1" si="755"/>
        <v>-1</v>
      </c>
      <c r="ATJ60">
        <f t="shared" ca="1" si="755"/>
        <v>-1</v>
      </c>
      <c r="ATK60">
        <f t="shared" ca="1" si="755"/>
        <v>-1</v>
      </c>
      <c r="ATL60">
        <f t="shared" ca="1" si="755"/>
        <v>-1</v>
      </c>
      <c r="ATM60">
        <f t="shared" ca="1" si="755"/>
        <v>-1</v>
      </c>
      <c r="ATN60">
        <f t="shared" ca="1" si="755"/>
        <v>-1</v>
      </c>
      <c r="ATO60">
        <f t="shared" ca="1" si="755"/>
        <v>-1</v>
      </c>
      <c r="ATP60">
        <f t="shared" ca="1" si="755"/>
        <v>-1</v>
      </c>
      <c r="ATQ60">
        <f t="shared" ca="1" si="755"/>
        <v>-1</v>
      </c>
      <c r="ATR60">
        <f t="shared" ca="1" si="755"/>
        <v>-1</v>
      </c>
      <c r="ATS60">
        <f t="shared" ca="1" si="755"/>
        <v>-1</v>
      </c>
      <c r="ATT60">
        <f t="shared" ca="1" si="755"/>
        <v>-1</v>
      </c>
      <c r="ATU60">
        <f t="shared" ca="1" si="755"/>
        <v>-1</v>
      </c>
      <c r="ATV60">
        <f t="shared" ca="1" si="755"/>
        <v>-1</v>
      </c>
      <c r="ATW60">
        <f t="shared" ref="ATW60:AWH60" ca="1" si="756">IF((ROUND(ATW$7,1)-0.1)=ROUND(WRACCESSTIME_ns,1),0,IF(ROUND(ATW$7,1)=ROUND(WRACCESSTIME_ns,1),MAX($B54:$B61)+1,-1))</f>
        <v>-1</v>
      </c>
      <c r="ATX60">
        <f t="shared" ca="1" si="756"/>
        <v>-1</v>
      </c>
      <c r="ATY60">
        <f t="shared" ca="1" si="756"/>
        <v>-1</v>
      </c>
      <c r="ATZ60">
        <f t="shared" ca="1" si="756"/>
        <v>-1</v>
      </c>
      <c r="AUA60">
        <f t="shared" ca="1" si="756"/>
        <v>-1</v>
      </c>
      <c r="AUB60">
        <f t="shared" ca="1" si="756"/>
        <v>-1</v>
      </c>
      <c r="AUC60">
        <f t="shared" ca="1" si="756"/>
        <v>-1</v>
      </c>
      <c r="AUD60">
        <f t="shared" ca="1" si="756"/>
        <v>-1</v>
      </c>
      <c r="AUE60">
        <f t="shared" ca="1" si="756"/>
        <v>-1</v>
      </c>
      <c r="AUF60">
        <f t="shared" ca="1" si="756"/>
        <v>-1</v>
      </c>
      <c r="AUG60">
        <f t="shared" ca="1" si="756"/>
        <v>-1</v>
      </c>
      <c r="AUH60">
        <f t="shared" ca="1" si="756"/>
        <v>-1</v>
      </c>
      <c r="AUI60">
        <f t="shared" ca="1" si="756"/>
        <v>-1</v>
      </c>
      <c r="AUJ60">
        <f t="shared" ca="1" si="756"/>
        <v>-1</v>
      </c>
      <c r="AUK60">
        <f t="shared" ca="1" si="756"/>
        <v>-1</v>
      </c>
      <c r="AUL60">
        <f t="shared" ca="1" si="756"/>
        <v>-1</v>
      </c>
      <c r="AUM60">
        <f t="shared" ca="1" si="756"/>
        <v>-1</v>
      </c>
      <c r="AUN60">
        <f t="shared" ca="1" si="756"/>
        <v>-1</v>
      </c>
      <c r="AUO60">
        <f t="shared" ca="1" si="756"/>
        <v>-1</v>
      </c>
      <c r="AUP60">
        <f t="shared" ca="1" si="756"/>
        <v>-1</v>
      </c>
      <c r="AUQ60">
        <f t="shared" ca="1" si="756"/>
        <v>-1</v>
      </c>
      <c r="AUR60">
        <f t="shared" ca="1" si="756"/>
        <v>-1</v>
      </c>
      <c r="AUS60">
        <f t="shared" ca="1" si="756"/>
        <v>-1</v>
      </c>
      <c r="AUT60">
        <f t="shared" ca="1" si="756"/>
        <v>-1</v>
      </c>
      <c r="AUU60">
        <f t="shared" ca="1" si="756"/>
        <v>-1</v>
      </c>
      <c r="AUV60">
        <f t="shared" ca="1" si="756"/>
        <v>-1</v>
      </c>
      <c r="AUW60">
        <f t="shared" ca="1" si="756"/>
        <v>-1</v>
      </c>
      <c r="AUX60">
        <f t="shared" ca="1" si="756"/>
        <v>-1</v>
      </c>
      <c r="AUY60">
        <f t="shared" ca="1" si="756"/>
        <v>-1</v>
      </c>
      <c r="AUZ60">
        <f t="shared" ca="1" si="756"/>
        <v>-1</v>
      </c>
      <c r="AVA60">
        <f t="shared" ca="1" si="756"/>
        <v>-1</v>
      </c>
      <c r="AVB60">
        <f t="shared" ca="1" si="756"/>
        <v>-1</v>
      </c>
      <c r="AVC60">
        <f t="shared" ca="1" si="756"/>
        <v>-1</v>
      </c>
      <c r="AVD60">
        <f t="shared" ca="1" si="756"/>
        <v>-1</v>
      </c>
      <c r="AVE60">
        <f t="shared" ca="1" si="756"/>
        <v>-1</v>
      </c>
      <c r="AVF60">
        <f t="shared" ca="1" si="756"/>
        <v>-1</v>
      </c>
      <c r="AVG60">
        <f t="shared" ca="1" si="756"/>
        <v>-1</v>
      </c>
      <c r="AVH60">
        <f t="shared" ca="1" si="756"/>
        <v>-1</v>
      </c>
      <c r="AVI60">
        <f t="shared" ca="1" si="756"/>
        <v>-1</v>
      </c>
      <c r="AVJ60">
        <f t="shared" ca="1" si="756"/>
        <v>-1</v>
      </c>
      <c r="AVK60">
        <f t="shared" ca="1" si="756"/>
        <v>-1</v>
      </c>
      <c r="AVL60">
        <f t="shared" ca="1" si="756"/>
        <v>-1</v>
      </c>
      <c r="AVM60">
        <f t="shared" ca="1" si="756"/>
        <v>-1</v>
      </c>
      <c r="AVN60">
        <f t="shared" ca="1" si="756"/>
        <v>-1</v>
      </c>
      <c r="AVO60">
        <f t="shared" ca="1" si="756"/>
        <v>-1</v>
      </c>
      <c r="AVP60">
        <f t="shared" ca="1" si="756"/>
        <v>-1</v>
      </c>
      <c r="AVQ60">
        <f t="shared" ca="1" si="756"/>
        <v>-1</v>
      </c>
      <c r="AVR60">
        <f t="shared" ca="1" si="756"/>
        <v>-1</v>
      </c>
      <c r="AVS60">
        <f t="shared" ca="1" si="756"/>
        <v>-1</v>
      </c>
      <c r="AVT60">
        <f t="shared" ca="1" si="756"/>
        <v>-1</v>
      </c>
      <c r="AVU60">
        <f t="shared" ca="1" si="756"/>
        <v>-1</v>
      </c>
      <c r="AVV60">
        <f t="shared" ca="1" si="756"/>
        <v>-1</v>
      </c>
      <c r="AVW60">
        <f t="shared" ca="1" si="756"/>
        <v>-1</v>
      </c>
      <c r="AVX60">
        <f t="shared" ca="1" si="756"/>
        <v>-1</v>
      </c>
      <c r="AVY60">
        <f t="shared" ca="1" si="756"/>
        <v>-1</v>
      </c>
      <c r="AVZ60">
        <f t="shared" ca="1" si="756"/>
        <v>-1</v>
      </c>
      <c r="AWA60">
        <f t="shared" ca="1" si="756"/>
        <v>-1</v>
      </c>
      <c r="AWB60">
        <f t="shared" ca="1" si="756"/>
        <v>-1</v>
      </c>
      <c r="AWC60">
        <f t="shared" ca="1" si="756"/>
        <v>-1</v>
      </c>
      <c r="AWD60">
        <f t="shared" ca="1" si="756"/>
        <v>-1</v>
      </c>
      <c r="AWE60">
        <f t="shared" ca="1" si="756"/>
        <v>-1</v>
      </c>
      <c r="AWF60">
        <f t="shared" ca="1" si="756"/>
        <v>-1</v>
      </c>
      <c r="AWG60">
        <f t="shared" ca="1" si="756"/>
        <v>-1</v>
      </c>
      <c r="AWH60">
        <f t="shared" ca="1" si="756"/>
        <v>-1</v>
      </c>
      <c r="AWI60">
        <f t="shared" ref="AWI60:AYT60" ca="1" si="757">IF((ROUND(AWI$7,1)-0.1)=ROUND(WRACCESSTIME_ns,1),0,IF(ROUND(AWI$7,1)=ROUND(WRACCESSTIME_ns,1),MAX($B54:$B61)+1,-1))</f>
        <v>-1</v>
      </c>
      <c r="AWJ60">
        <f t="shared" ca="1" si="757"/>
        <v>-1</v>
      </c>
      <c r="AWK60">
        <f t="shared" ca="1" si="757"/>
        <v>-1</v>
      </c>
      <c r="AWL60">
        <f t="shared" ca="1" si="757"/>
        <v>-1</v>
      </c>
      <c r="AWM60">
        <f t="shared" ca="1" si="757"/>
        <v>-1</v>
      </c>
      <c r="AWN60">
        <f t="shared" ca="1" si="757"/>
        <v>-1</v>
      </c>
      <c r="AWO60">
        <f t="shared" ca="1" si="757"/>
        <v>-1</v>
      </c>
      <c r="AWP60">
        <f t="shared" ca="1" si="757"/>
        <v>-1</v>
      </c>
      <c r="AWQ60">
        <f t="shared" ca="1" si="757"/>
        <v>-1</v>
      </c>
      <c r="AWR60">
        <f t="shared" ca="1" si="757"/>
        <v>-1</v>
      </c>
      <c r="AWS60">
        <f t="shared" ca="1" si="757"/>
        <v>-1</v>
      </c>
      <c r="AWT60">
        <f t="shared" ca="1" si="757"/>
        <v>-1</v>
      </c>
      <c r="AWU60">
        <f t="shared" ca="1" si="757"/>
        <v>-1</v>
      </c>
      <c r="AWV60">
        <f t="shared" ca="1" si="757"/>
        <v>-1</v>
      </c>
      <c r="AWW60">
        <f t="shared" ca="1" si="757"/>
        <v>-1</v>
      </c>
      <c r="AWX60">
        <f t="shared" ca="1" si="757"/>
        <v>-1</v>
      </c>
      <c r="AWY60">
        <f t="shared" ca="1" si="757"/>
        <v>-1</v>
      </c>
      <c r="AWZ60">
        <f t="shared" ca="1" si="757"/>
        <v>-1</v>
      </c>
      <c r="AXA60">
        <f t="shared" ca="1" si="757"/>
        <v>-1</v>
      </c>
      <c r="AXB60">
        <f t="shared" ca="1" si="757"/>
        <v>-1</v>
      </c>
      <c r="AXC60">
        <f t="shared" ca="1" si="757"/>
        <v>-1</v>
      </c>
      <c r="AXD60">
        <f t="shared" ca="1" si="757"/>
        <v>-1</v>
      </c>
      <c r="AXE60">
        <f t="shared" ca="1" si="757"/>
        <v>-1</v>
      </c>
      <c r="AXF60">
        <f t="shared" ca="1" si="757"/>
        <v>-1</v>
      </c>
      <c r="AXG60">
        <f t="shared" ca="1" si="757"/>
        <v>-1</v>
      </c>
      <c r="AXH60">
        <f t="shared" ca="1" si="757"/>
        <v>-1</v>
      </c>
      <c r="AXI60">
        <f t="shared" ca="1" si="757"/>
        <v>-1</v>
      </c>
      <c r="AXJ60">
        <f t="shared" ca="1" si="757"/>
        <v>-1</v>
      </c>
      <c r="AXK60">
        <f t="shared" ca="1" si="757"/>
        <v>-1</v>
      </c>
      <c r="AXL60">
        <f t="shared" ca="1" si="757"/>
        <v>-1</v>
      </c>
      <c r="AXM60">
        <f t="shared" ca="1" si="757"/>
        <v>-1</v>
      </c>
      <c r="AXN60">
        <f t="shared" ca="1" si="757"/>
        <v>-1</v>
      </c>
      <c r="AXO60">
        <f t="shared" ca="1" si="757"/>
        <v>-1</v>
      </c>
      <c r="AXP60">
        <f t="shared" ca="1" si="757"/>
        <v>-1</v>
      </c>
      <c r="AXQ60">
        <f t="shared" ca="1" si="757"/>
        <v>-1</v>
      </c>
      <c r="AXR60">
        <f t="shared" ca="1" si="757"/>
        <v>-1</v>
      </c>
      <c r="AXS60">
        <f t="shared" ca="1" si="757"/>
        <v>-1</v>
      </c>
      <c r="AXT60">
        <f t="shared" ca="1" si="757"/>
        <v>-1</v>
      </c>
      <c r="AXU60">
        <f t="shared" ca="1" si="757"/>
        <v>-1</v>
      </c>
      <c r="AXV60">
        <f t="shared" ca="1" si="757"/>
        <v>-1</v>
      </c>
      <c r="AXW60">
        <f t="shared" ca="1" si="757"/>
        <v>-1</v>
      </c>
      <c r="AXX60">
        <f t="shared" ca="1" si="757"/>
        <v>-1</v>
      </c>
      <c r="AXY60">
        <f t="shared" ca="1" si="757"/>
        <v>-1</v>
      </c>
      <c r="AXZ60">
        <f t="shared" ca="1" si="757"/>
        <v>-1</v>
      </c>
      <c r="AYA60">
        <f t="shared" ca="1" si="757"/>
        <v>-1</v>
      </c>
      <c r="AYB60">
        <f t="shared" ca="1" si="757"/>
        <v>-1</v>
      </c>
      <c r="AYC60">
        <f t="shared" ca="1" si="757"/>
        <v>-1</v>
      </c>
      <c r="AYD60">
        <f t="shared" ca="1" si="757"/>
        <v>-1</v>
      </c>
      <c r="AYE60">
        <f t="shared" ca="1" si="757"/>
        <v>-1</v>
      </c>
      <c r="AYF60">
        <f t="shared" ca="1" si="757"/>
        <v>-1</v>
      </c>
      <c r="AYG60">
        <f t="shared" ca="1" si="757"/>
        <v>-1</v>
      </c>
      <c r="AYH60">
        <f t="shared" ca="1" si="757"/>
        <v>-1</v>
      </c>
      <c r="AYI60">
        <f t="shared" ca="1" si="757"/>
        <v>-1</v>
      </c>
      <c r="AYJ60">
        <f t="shared" ca="1" si="757"/>
        <v>-1</v>
      </c>
      <c r="AYK60">
        <f t="shared" ca="1" si="757"/>
        <v>-1</v>
      </c>
      <c r="AYL60">
        <f t="shared" ca="1" si="757"/>
        <v>-1</v>
      </c>
      <c r="AYM60">
        <f t="shared" ca="1" si="757"/>
        <v>-1</v>
      </c>
      <c r="AYN60">
        <f t="shared" ca="1" si="757"/>
        <v>-1</v>
      </c>
      <c r="AYO60">
        <f t="shared" ca="1" si="757"/>
        <v>-1</v>
      </c>
      <c r="AYP60">
        <f t="shared" ca="1" si="757"/>
        <v>-1</v>
      </c>
      <c r="AYQ60">
        <f t="shared" ca="1" si="757"/>
        <v>-1</v>
      </c>
      <c r="AYR60">
        <f t="shared" ca="1" si="757"/>
        <v>-1</v>
      </c>
      <c r="AYS60">
        <f t="shared" ca="1" si="757"/>
        <v>-1</v>
      </c>
      <c r="AYT60">
        <f t="shared" ca="1" si="757"/>
        <v>-1</v>
      </c>
      <c r="AYU60">
        <f t="shared" ref="AYU60:BBF60" ca="1" si="758">IF((ROUND(AYU$7,1)-0.1)=ROUND(WRACCESSTIME_ns,1),0,IF(ROUND(AYU$7,1)=ROUND(WRACCESSTIME_ns,1),MAX($B54:$B61)+1,-1))</f>
        <v>-1</v>
      </c>
      <c r="AYV60">
        <f t="shared" ca="1" si="758"/>
        <v>-1</v>
      </c>
      <c r="AYW60">
        <f t="shared" ca="1" si="758"/>
        <v>-1</v>
      </c>
      <c r="AYX60">
        <f t="shared" ca="1" si="758"/>
        <v>-1</v>
      </c>
      <c r="AYY60">
        <f t="shared" ca="1" si="758"/>
        <v>-1</v>
      </c>
      <c r="AYZ60">
        <f t="shared" ca="1" si="758"/>
        <v>-1</v>
      </c>
      <c r="AZA60">
        <f t="shared" ca="1" si="758"/>
        <v>-1</v>
      </c>
      <c r="AZB60">
        <f t="shared" ca="1" si="758"/>
        <v>-1</v>
      </c>
      <c r="AZC60">
        <f t="shared" ca="1" si="758"/>
        <v>-1</v>
      </c>
      <c r="AZD60">
        <f t="shared" ca="1" si="758"/>
        <v>-1</v>
      </c>
      <c r="AZE60">
        <f t="shared" ca="1" si="758"/>
        <v>-1</v>
      </c>
      <c r="AZF60">
        <f t="shared" ca="1" si="758"/>
        <v>-1</v>
      </c>
      <c r="AZG60">
        <f t="shared" ca="1" si="758"/>
        <v>-1</v>
      </c>
      <c r="AZH60">
        <f t="shared" ca="1" si="758"/>
        <v>-1</v>
      </c>
      <c r="AZI60">
        <f t="shared" ca="1" si="758"/>
        <v>-1</v>
      </c>
      <c r="AZJ60">
        <f t="shared" ca="1" si="758"/>
        <v>-1</v>
      </c>
      <c r="AZK60">
        <f t="shared" ca="1" si="758"/>
        <v>-1</v>
      </c>
      <c r="AZL60">
        <f t="shared" ca="1" si="758"/>
        <v>-1</v>
      </c>
      <c r="AZM60">
        <f t="shared" ca="1" si="758"/>
        <v>-1</v>
      </c>
      <c r="AZN60">
        <f t="shared" ca="1" si="758"/>
        <v>-1</v>
      </c>
      <c r="AZO60">
        <f t="shared" ca="1" si="758"/>
        <v>-1</v>
      </c>
      <c r="AZP60">
        <f t="shared" ca="1" si="758"/>
        <v>-1</v>
      </c>
      <c r="AZQ60">
        <f t="shared" ca="1" si="758"/>
        <v>-1</v>
      </c>
      <c r="AZR60">
        <f t="shared" ca="1" si="758"/>
        <v>-1</v>
      </c>
      <c r="AZS60">
        <f t="shared" ca="1" si="758"/>
        <v>-1</v>
      </c>
      <c r="AZT60">
        <f t="shared" ca="1" si="758"/>
        <v>-1</v>
      </c>
      <c r="AZU60">
        <f t="shared" ca="1" si="758"/>
        <v>-1</v>
      </c>
      <c r="AZV60">
        <f t="shared" ca="1" si="758"/>
        <v>-1</v>
      </c>
      <c r="AZW60">
        <f t="shared" ca="1" si="758"/>
        <v>-1</v>
      </c>
      <c r="AZX60">
        <f t="shared" ca="1" si="758"/>
        <v>-1</v>
      </c>
      <c r="AZY60">
        <f t="shared" ca="1" si="758"/>
        <v>-1</v>
      </c>
      <c r="AZZ60">
        <f t="shared" ca="1" si="758"/>
        <v>-1</v>
      </c>
      <c r="BAA60">
        <f t="shared" ca="1" si="758"/>
        <v>-1</v>
      </c>
      <c r="BAB60">
        <f t="shared" ca="1" si="758"/>
        <v>-1</v>
      </c>
      <c r="BAC60">
        <f t="shared" ca="1" si="758"/>
        <v>-1</v>
      </c>
      <c r="BAD60">
        <f t="shared" ca="1" si="758"/>
        <v>-1</v>
      </c>
      <c r="BAE60">
        <f t="shared" ca="1" si="758"/>
        <v>-1</v>
      </c>
      <c r="BAF60">
        <f t="shared" ca="1" si="758"/>
        <v>-1</v>
      </c>
      <c r="BAG60">
        <f t="shared" ca="1" si="758"/>
        <v>-1</v>
      </c>
      <c r="BAH60">
        <f t="shared" ca="1" si="758"/>
        <v>-1</v>
      </c>
      <c r="BAI60">
        <f t="shared" ca="1" si="758"/>
        <v>-1</v>
      </c>
      <c r="BAJ60">
        <f t="shared" ca="1" si="758"/>
        <v>-1</v>
      </c>
      <c r="BAK60">
        <f t="shared" ca="1" si="758"/>
        <v>-1</v>
      </c>
      <c r="BAL60">
        <f t="shared" ca="1" si="758"/>
        <v>-1</v>
      </c>
      <c r="BAM60">
        <f t="shared" ca="1" si="758"/>
        <v>-1</v>
      </c>
      <c r="BAN60">
        <f t="shared" ca="1" si="758"/>
        <v>-1</v>
      </c>
      <c r="BAO60">
        <f t="shared" ca="1" si="758"/>
        <v>-1</v>
      </c>
      <c r="BAP60">
        <f t="shared" ca="1" si="758"/>
        <v>-1</v>
      </c>
      <c r="BAQ60">
        <f t="shared" ca="1" si="758"/>
        <v>-1</v>
      </c>
      <c r="BAR60">
        <f t="shared" ca="1" si="758"/>
        <v>-1</v>
      </c>
      <c r="BAS60">
        <f t="shared" ca="1" si="758"/>
        <v>-1</v>
      </c>
      <c r="BAT60">
        <f t="shared" ca="1" si="758"/>
        <v>-1</v>
      </c>
      <c r="BAU60">
        <f t="shared" ca="1" si="758"/>
        <v>-1</v>
      </c>
      <c r="BAV60">
        <f t="shared" ca="1" si="758"/>
        <v>-1</v>
      </c>
      <c r="BAW60">
        <f t="shared" ca="1" si="758"/>
        <v>-1</v>
      </c>
      <c r="BAX60">
        <f t="shared" ca="1" si="758"/>
        <v>-1</v>
      </c>
      <c r="BAY60">
        <f t="shared" ca="1" si="758"/>
        <v>-1</v>
      </c>
      <c r="BAZ60">
        <f t="shared" ca="1" si="758"/>
        <v>-1</v>
      </c>
      <c r="BBA60">
        <f t="shared" ca="1" si="758"/>
        <v>-1</v>
      </c>
      <c r="BBB60">
        <f t="shared" ca="1" si="758"/>
        <v>-1</v>
      </c>
      <c r="BBC60">
        <f t="shared" ca="1" si="758"/>
        <v>-1</v>
      </c>
      <c r="BBD60">
        <f t="shared" ca="1" si="758"/>
        <v>-1</v>
      </c>
      <c r="BBE60">
        <f t="shared" ca="1" si="758"/>
        <v>-1</v>
      </c>
      <c r="BBF60">
        <f t="shared" ca="1" si="758"/>
        <v>-1</v>
      </c>
      <c r="BBG60">
        <f t="shared" ref="BBG60:BDR60" ca="1" si="759">IF((ROUND(BBG$7,1)-0.1)=ROUND(WRACCESSTIME_ns,1),0,IF(ROUND(BBG$7,1)=ROUND(WRACCESSTIME_ns,1),MAX($B54:$B61)+1,-1))</f>
        <v>-1</v>
      </c>
      <c r="BBH60">
        <f t="shared" ca="1" si="759"/>
        <v>-1</v>
      </c>
      <c r="BBI60">
        <f t="shared" ca="1" si="759"/>
        <v>-1</v>
      </c>
      <c r="BBJ60">
        <f t="shared" ca="1" si="759"/>
        <v>-1</v>
      </c>
      <c r="BBK60">
        <f t="shared" ca="1" si="759"/>
        <v>-1</v>
      </c>
      <c r="BBL60">
        <f t="shared" ca="1" si="759"/>
        <v>-1</v>
      </c>
      <c r="BBM60">
        <f t="shared" ca="1" si="759"/>
        <v>-1</v>
      </c>
      <c r="BBN60">
        <f t="shared" ca="1" si="759"/>
        <v>-1</v>
      </c>
      <c r="BBO60">
        <f t="shared" ca="1" si="759"/>
        <v>-1</v>
      </c>
      <c r="BBP60">
        <f t="shared" ca="1" si="759"/>
        <v>-1</v>
      </c>
      <c r="BBQ60">
        <f t="shared" ca="1" si="759"/>
        <v>-1</v>
      </c>
      <c r="BBR60">
        <f t="shared" ca="1" si="759"/>
        <v>-1</v>
      </c>
      <c r="BBS60">
        <f t="shared" ca="1" si="759"/>
        <v>-1</v>
      </c>
      <c r="BBT60">
        <f t="shared" ca="1" si="759"/>
        <v>-1</v>
      </c>
      <c r="BBU60">
        <f t="shared" ca="1" si="759"/>
        <v>-1</v>
      </c>
      <c r="BBV60">
        <f t="shared" ca="1" si="759"/>
        <v>-1</v>
      </c>
      <c r="BBW60">
        <f t="shared" ca="1" si="759"/>
        <v>-1</v>
      </c>
      <c r="BBX60">
        <f t="shared" ca="1" si="759"/>
        <v>-1</v>
      </c>
      <c r="BBY60">
        <f t="shared" ca="1" si="759"/>
        <v>-1</v>
      </c>
      <c r="BBZ60">
        <f t="shared" ca="1" si="759"/>
        <v>-1</v>
      </c>
      <c r="BCA60">
        <f t="shared" ca="1" si="759"/>
        <v>-1</v>
      </c>
      <c r="BCB60">
        <f t="shared" ca="1" si="759"/>
        <v>-1</v>
      </c>
      <c r="BCC60">
        <f t="shared" ca="1" si="759"/>
        <v>-1</v>
      </c>
      <c r="BCD60">
        <f t="shared" ca="1" si="759"/>
        <v>-1</v>
      </c>
      <c r="BCE60">
        <f t="shared" ca="1" si="759"/>
        <v>-1</v>
      </c>
      <c r="BCF60">
        <f t="shared" ca="1" si="759"/>
        <v>-1</v>
      </c>
      <c r="BCG60">
        <f t="shared" ca="1" si="759"/>
        <v>-1</v>
      </c>
      <c r="BCH60">
        <f t="shared" ca="1" si="759"/>
        <v>-1</v>
      </c>
      <c r="BCI60">
        <f t="shared" ca="1" si="759"/>
        <v>-1</v>
      </c>
      <c r="BCJ60">
        <f t="shared" ca="1" si="759"/>
        <v>-1</v>
      </c>
      <c r="BCK60">
        <f t="shared" ca="1" si="759"/>
        <v>-1</v>
      </c>
      <c r="BCL60">
        <f t="shared" ca="1" si="759"/>
        <v>-1</v>
      </c>
      <c r="BCM60">
        <f t="shared" ca="1" si="759"/>
        <v>-1</v>
      </c>
      <c r="BCN60">
        <f t="shared" ca="1" si="759"/>
        <v>-1</v>
      </c>
      <c r="BCO60">
        <f t="shared" ca="1" si="759"/>
        <v>-1</v>
      </c>
      <c r="BCP60">
        <f t="shared" ca="1" si="759"/>
        <v>-1</v>
      </c>
      <c r="BCQ60">
        <f t="shared" ca="1" si="759"/>
        <v>-1</v>
      </c>
      <c r="BCR60">
        <f t="shared" ca="1" si="759"/>
        <v>-1</v>
      </c>
      <c r="BCS60">
        <f t="shared" ca="1" si="759"/>
        <v>-1</v>
      </c>
      <c r="BCT60">
        <f t="shared" ca="1" si="759"/>
        <v>-1</v>
      </c>
      <c r="BCU60">
        <f t="shared" ca="1" si="759"/>
        <v>-1</v>
      </c>
      <c r="BCV60">
        <f t="shared" ca="1" si="759"/>
        <v>-1</v>
      </c>
      <c r="BCW60">
        <f t="shared" ca="1" si="759"/>
        <v>-1</v>
      </c>
      <c r="BCX60">
        <f t="shared" ca="1" si="759"/>
        <v>-1</v>
      </c>
      <c r="BCY60">
        <f t="shared" ca="1" si="759"/>
        <v>-1</v>
      </c>
      <c r="BCZ60">
        <f t="shared" ca="1" si="759"/>
        <v>-1</v>
      </c>
      <c r="BDA60">
        <f t="shared" ca="1" si="759"/>
        <v>-1</v>
      </c>
      <c r="BDB60">
        <f t="shared" ca="1" si="759"/>
        <v>-1</v>
      </c>
      <c r="BDC60">
        <f t="shared" ca="1" si="759"/>
        <v>-1</v>
      </c>
      <c r="BDD60">
        <f t="shared" ca="1" si="759"/>
        <v>-1</v>
      </c>
      <c r="BDE60">
        <f t="shared" ca="1" si="759"/>
        <v>-1</v>
      </c>
      <c r="BDF60">
        <f t="shared" ca="1" si="759"/>
        <v>-1</v>
      </c>
      <c r="BDG60">
        <f t="shared" ca="1" si="759"/>
        <v>-1</v>
      </c>
      <c r="BDH60">
        <f t="shared" ca="1" si="759"/>
        <v>-1</v>
      </c>
      <c r="BDI60">
        <f t="shared" ca="1" si="759"/>
        <v>-1</v>
      </c>
      <c r="BDJ60">
        <f t="shared" ca="1" si="759"/>
        <v>-1</v>
      </c>
      <c r="BDK60">
        <f t="shared" ca="1" si="759"/>
        <v>-1</v>
      </c>
      <c r="BDL60">
        <f t="shared" ca="1" si="759"/>
        <v>-1</v>
      </c>
      <c r="BDM60">
        <f t="shared" ca="1" si="759"/>
        <v>-1</v>
      </c>
      <c r="BDN60">
        <f t="shared" ca="1" si="759"/>
        <v>-1</v>
      </c>
      <c r="BDO60">
        <f t="shared" ca="1" si="759"/>
        <v>-1</v>
      </c>
      <c r="BDP60">
        <f t="shared" ca="1" si="759"/>
        <v>-1</v>
      </c>
      <c r="BDQ60">
        <f t="shared" ca="1" si="759"/>
        <v>-1</v>
      </c>
      <c r="BDR60">
        <f t="shared" ca="1" si="759"/>
        <v>-1</v>
      </c>
      <c r="BDS60">
        <f t="shared" ref="BDS60:BGD60" ca="1" si="760">IF((ROUND(BDS$7,1)-0.1)=ROUND(WRACCESSTIME_ns,1),0,IF(ROUND(BDS$7,1)=ROUND(WRACCESSTIME_ns,1),MAX($B54:$B61)+1,-1))</f>
        <v>-1</v>
      </c>
      <c r="BDT60">
        <f t="shared" ca="1" si="760"/>
        <v>-1</v>
      </c>
      <c r="BDU60">
        <f t="shared" ca="1" si="760"/>
        <v>-1</v>
      </c>
      <c r="BDV60">
        <f t="shared" ca="1" si="760"/>
        <v>-1</v>
      </c>
      <c r="BDW60">
        <f t="shared" ca="1" si="760"/>
        <v>-1</v>
      </c>
      <c r="BDX60">
        <f t="shared" ca="1" si="760"/>
        <v>-1</v>
      </c>
      <c r="BDY60">
        <f t="shared" ca="1" si="760"/>
        <v>-1</v>
      </c>
      <c r="BDZ60">
        <f t="shared" ca="1" si="760"/>
        <v>-1</v>
      </c>
      <c r="BEA60">
        <f t="shared" ca="1" si="760"/>
        <v>-1</v>
      </c>
      <c r="BEB60">
        <f t="shared" ca="1" si="760"/>
        <v>-1</v>
      </c>
      <c r="BEC60">
        <f t="shared" ca="1" si="760"/>
        <v>-1</v>
      </c>
      <c r="BED60">
        <f t="shared" ca="1" si="760"/>
        <v>-1</v>
      </c>
      <c r="BEE60">
        <f t="shared" ca="1" si="760"/>
        <v>-1</v>
      </c>
      <c r="BEF60">
        <f t="shared" ca="1" si="760"/>
        <v>-1</v>
      </c>
      <c r="BEG60">
        <f t="shared" ca="1" si="760"/>
        <v>-1</v>
      </c>
      <c r="BEH60">
        <f t="shared" ca="1" si="760"/>
        <v>-1</v>
      </c>
      <c r="BEI60">
        <f t="shared" ca="1" si="760"/>
        <v>-1</v>
      </c>
      <c r="BEJ60">
        <f t="shared" ca="1" si="760"/>
        <v>-1</v>
      </c>
      <c r="BEK60">
        <f t="shared" ca="1" si="760"/>
        <v>-1</v>
      </c>
      <c r="BEL60">
        <f t="shared" ca="1" si="760"/>
        <v>-1</v>
      </c>
      <c r="BEM60">
        <f t="shared" ca="1" si="760"/>
        <v>-1</v>
      </c>
      <c r="BEN60">
        <f t="shared" ca="1" si="760"/>
        <v>-1</v>
      </c>
      <c r="BEO60">
        <f t="shared" ca="1" si="760"/>
        <v>-1</v>
      </c>
      <c r="BEP60">
        <f t="shared" ca="1" si="760"/>
        <v>-1</v>
      </c>
      <c r="BEQ60">
        <f t="shared" ca="1" si="760"/>
        <v>-1</v>
      </c>
      <c r="BER60">
        <f t="shared" ca="1" si="760"/>
        <v>-1</v>
      </c>
      <c r="BES60">
        <f t="shared" ca="1" si="760"/>
        <v>-1</v>
      </c>
      <c r="BET60">
        <f t="shared" ca="1" si="760"/>
        <v>-1</v>
      </c>
      <c r="BEU60">
        <f t="shared" ca="1" si="760"/>
        <v>-1</v>
      </c>
      <c r="BEV60">
        <f t="shared" ca="1" si="760"/>
        <v>-1</v>
      </c>
      <c r="BEW60">
        <f t="shared" ca="1" si="760"/>
        <v>-1</v>
      </c>
      <c r="BEX60">
        <f t="shared" ca="1" si="760"/>
        <v>-1</v>
      </c>
      <c r="BEY60">
        <f t="shared" ca="1" si="760"/>
        <v>-1</v>
      </c>
      <c r="BEZ60">
        <f t="shared" ca="1" si="760"/>
        <v>-1</v>
      </c>
      <c r="BFA60">
        <f t="shared" ca="1" si="760"/>
        <v>-1</v>
      </c>
      <c r="BFB60">
        <f t="shared" ca="1" si="760"/>
        <v>-1</v>
      </c>
      <c r="BFC60">
        <f t="shared" ca="1" si="760"/>
        <v>-1</v>
      </c>
      <c r="BFD60">
        <f t="shared" ca="1" si="760"/>
        <v>-1</v>
      </c>
      <c r="BFE60">
        <f t="shared" ca="1" si="760"/>
        <v>-1</v>
      </c>
      <c r="BFF60">
        <f t="shared" ca="1" si="760"/>
        <v>-1</v>
      </c>
      <c r="BFG60">
        <f t="shared" ca="1" si="760"/>
        <v>-1</v>
      </c>
      <c r="BFH60">
        <f t="shared" ca="1" si="760"/>
        <v>-1</v>
      </c>
      <c r="BFI60">
        <f t="shared" ca="1" si="760"/>
        <v>-1</v>
      </c>
      <c r="BFJ60">
        <f t="shared" ca="1" si="760"/>
        <v>-1</v>
      </c>
      <c r="BFK60">
        <f t="shared" ca="1" si="760"/>
        <v>-1</v>
      </c>
      <c r="BFL60">
        <f t="shared" ca="1" si="760"/>
        <v>-1</v>
      </c>
      <c r="BFM60">
        <f t="shared" ca="1" si="760"/>
        <v>-1</v>
      </c>
      <c r="BFN60">
        <f t="shared" ca="1" si="760"/>
        <v>-1</v>
      </c>
      <c r="BFO60">
        <f t="shared" ca="1" si="760"/>
        <v>-1</v>
      </c>
      <c r="BFP60">
        <f t="shared" ca="1" si="760"/>
        <v>-1</v>
      </c>
      <c r="BFQ60">
        <f t="shared" ca="1" si="760"/>
        <v>-1</v>
      </c>
      <c r="BFR60">
        <f t="shared" ca="1" si="760"/>
        <v>-1</v>
      </c>
      <c r="BFS60">
        <f t="shared" ca="1" si="760"/>
        <v>-1</v>
      </c>
      <c r="BFT60">
        <f t="shared" ca="1" si="760"/>
        <v>-1</v>
      </c>
      <c r="BFU60">
        <f t="shared" ca="1" si="760"/>
        <v>-1</v>
      </c>
      <c r="BFV60">
        <f t="shared" ca="1" si="760"/>
        <v>-1</v>
      </c>
      <c r="BFW60">
        <f t="shared" ca="1" si="760"/>
        <v>-1</v>
      </c>
      <c r="BFX60">
        <f t="shared" ca="1" si="760"/>
        <v>-1</v>
      </c>
      <c r="BFY60">
        <f t="shared" ca="1" si="760"/>
        <v>-1</v>
      </c>
      <c r="BFZ60">
        <f t="shared" ca="1" si="760"/>
        <v>-1</v>
      </c>
      <c r="BGA60">
        <f t="shared" ca="1" si="760"/>
        <v>-1</v>
      </c>
      <c r="BGB60">
        <f t="shared" ca="1" si="760"/>
        <v>-1</v>
      </c>
      <c r="BGC60">
        <f t="shared" ca="1" si="760"/>
        <v>-1</v>
      </c>
      <c r="BGD60">
        <f t="shared" ca="1" si="760"/>
        <v>-1</v>
      </c>
      <c r="BGE60">
        <f t="shared" ref="BGE60:BIP60" ca="1" si="761">IF((ROUND(BGE$7,1)-0.1)=ROUND(WRACCESSTIME_ns,1),0,IF(ROUND(BGE$7,1)=ROUND(WRACCESSTIME_ns,1),MAX($B54:$B61)+1,-1))</f>
        <v>-1</v>
      </c>
      <c r="BGF60">
        <f t="shared" ca="1" si="761"/>
        <v>-1</v>
      </c>
      <c r="BGG60">
        <f t="shared" ca="1" si="761"/>
        <v>-1</v>
      </c>
      <c r="BGH60">
        <f t="shared" ca="1" si="761"/>
        <v>-1</v>
      </c>
      <c r="BGI60">
        <f t="shared" ca="1" si="761"/>
        <v>-1</v>
      </c>
      <c r="BGJ60">
        <f t="shared" ca="1" si="761"/>
        <v>-1</v>
      </c>
      <c r="BGK60">
        <f t="shared" ca="1" si="761"/>
        <v>-1</v>
      </c>
      <c r="BGL60">
        <f t="shared" ca="1" si="761"/>
        <v>-1</v>
      </c>
      <c r="BGM60">
        <f t="shared" ca="1" si="761"/>
        <v>-1</v>
      </c>
      <c r="BGN60">
        <f t="shared" ca="1" si="761"/>
        <v>-1</v>
      </c>
      <c r="BGO60">
        <f t="shared" ca="1" si="761"/>
        <v>-1</v>
      </c>
      <c r="BGP60">
        <f t="shared" ca="1" si="761"/>
        <v>-1</v>
      </c>
      <c r="BGQ60">
        <f t="shared" ca="1" si="761"/>
        <v>-1</v>
      </c>
      <c r="BGR60">
        <f t="shared" ca="1" si="761"/>
        <v>-1</v>
      </c>
      <c r="BGS60">
        <f t="shared" ca="1" si="761"/>
        <v>-1</v>
      </c>
      <c r="BGT60">
        <f t="shared" ca="1" si="761"/>
        <v>-1</v>
      </c>
      <c r="BGU60">
        <f t="shared" ca="1" si="761"/>
        <v>-1</v>
      </c>
      <c r="BGV60">
        <f t="shared" ca="1" si="761"/>
        <v>-1</v>
      </c>
      <c r="BGW60">
        <f t="shared" ca="1" si="761"/>
        <v>-1</v>
      </c>
      <c r="BGX60">
        <f t="shared" ca="1" si="761"/>
        <v>-1</v>
      </c>
      <c r="BGY60">
        <f t="shared" ca="1" si="761"/>
        <v>-1</v>
      </c>
      <c r="BGZ60">
        <f t="shared" ca="1" si="761"/>
        <v>-1</v>
      </c>
      <c r="BHA60">
        <f t="shared" ca="1" si="761"/>
        <v>-1</v>
      </c>
      <c r="BHB60">
        <f t="shared" ca="1" si="761"/>
        <v>-1</v>
      </c>
      <c r="BHC60">
        <f t="shared" ca="1" si="761"/>
        <v>-1</v>
      </c>
      <c r="BHD60">
        <f t="shared" ca="1" si="761"/>
        <v>-1</v>
      </c>
      <c r="BHE60">
        <f t="shared" ca="1" si="761"/>
        <v>-1</v>
      </c>
      <c r="BHF60">
        <f t="shared" ca="1" si="761"/>
        <v>-1</v>
      </c>
      <c r="BHG60">
        <f t="shared" ca="1" si="761"/>
        <v>-1</v>
      </c>
      <c r="BHH60">
        <f t="shared" ca="1" si="761"/>
        <v>-1</v>
      </c>
      <c r="BHI60">
        <f t="shared" ca="1" si="761"/>
        <v>-1</v>
      </c>
      <c r="BHJ60">
        <f t="shared" ca="1" si="761"/>
        <v>-1</v>
      </c>
      <c r="BHK60">
        <f t="shared" ca="1" si="761"/>
        <v>-1</v>
      </c>
      <c r="BHL60">
        <f t="shared" ca="1" si="761"/>
        <v>-1</v>
      </c>
      <c r="BHM60">
        <f t="shared" ca="1" si="761"/>
        <v>-1</v>
      </c>
      <c r="BHN60">
        <f t="shared" ca="1" si="761"/>
        <v>-1</v>
      </c>
      <c r="BHO60">
        <f t="shared" ca="1" si="761"/>
        <v>-1</v>
      </c>
      <c r="BHP60">
        <f t="shared" ca="1" si="761"/>
        <v>-1</v>
      </c>
      <c r="BHQ60">
        <f t="shared" ca="1" si="761"/>
        <v>-1</v>
      </c>
      <c r="BHR60">
        <f t="shared" ca="1" si="761"/>
        <v>-1</v>
      </c>
      <c r="BHS60">
        <f t="shared" ca="1" si="761"/>
        <v>-1</v>
      </c>
      <c r="BHT60">
        <f t="shared" ca="1" si="761"/>
        <v>-1</v>
      </c>
      <c r="BHU60">
        <f t="shared" ca="1" si="761"/>
        <v>-1</v>
      </c>
      <c r="BHV60">
        <f t="shared" ca="1" si="761"/>
        <v>-1</v>
      </c>
      <c r="BHW60">
        <f t="shared" ca="1" si="761"/>
        <v>-1</v>
      </c>
      <c r="BHX60">
        <f t="shared" ca="1" si="761"/>
        <v>-1</v>
      </c>
      <c r="BHY60">
        <f t="shared" ca="1" si="761"/>
        <v>-1</v>
      </c>
      <c r="BHZ60">
        <f t="shared" ca="1" si="761"/>
        <v>-1</v>
      </c>
      <c r="BIA60">
        <f t="shared" ca="1" si="761"/>
        <v>-1</v>
      </c>
      <c r="BIB60">
        <f t="shared" ca="1" si="761"/>
        <v>-1</v>
      </c>
      <c r="BIC60">
        <f t="shared" ca="1" si="761"/>
        <v>-1</v>
      </c>
      <c r="BID60">
        <f t="shared" ca="1" si="761"/>
        <v>-1</v>
      </c>
      <c r="BIE60">
        <f t="shared" ca="1" si="761"/>
        <v>-1</v>
      </c>
      <c r="BIF60">
        <f t="shared" ca="1" si="761"/>
        <v>-1</v>
      </c>
      <c r="BIG60">
        <f t="shared" ca="1" si="761"/>
        <v>-1</v>
      </c>
      <c r="BIH60">
        <f t="shared" ca="1" si="761"/>
        <v>-1</v>
      </c>
      <c r="BII60">
        <f t="shared" ca="1" si="761"/>
        <v>-1</v>
      </c>
      <c r="BIJ60">
        <f t="shared" ca="1" si="761"/>
        <v>-1</v>
      </c>
      <c r="BIK60">
        <f t="shared" ca="1" si="761"/>
        <v>-1</v>
      </c>
      <c r="BIL60">
        <f t="shared" ca="1" si="761"/>
        <v>-1</v>
      </c>
      <c r="BIM60">
        <f t="shared" ca="1" si="761"/>
        <v>-1</v>
      </c>
      <c r="BIN60">
        <f t="shared" ca="1" si="761"/>
        <v>-1</v>
      </c>
      <c r="BIO60">
        <f t="shared" ca="1" si="761"/>
        <v>-1</v>
      </c>
      <c r="BIP60">
        <f t="shared" ca="1" si="761"/>
        <v>-1</v>
      </c>
      <c r="BIQ60">
        <f t="shared" ref="BIQ60:BLB60" ca="1" si="762">IF((ROUND(BIQ$7,1)-0.1)=ROUND(WRACCESSTIME_ns,1),0,IF(ROUND(BIQ$7,1)=ROUND(WRACCESSTIME_ns,1),MAX($B54:$B61)+1,-1))</f>
        <v>-1</v>
      </c>
      <c r="BIR60">
        <f t="shared" ca="1" si="762"/>
        <v>-1</v>
      </c>
      <c r="BIS60">
        <f t="shared" ca="1" si="762"/>
        <v>-1</v>
      </c>
      <c r="BIT60">
        <f t="shared" ca="1" si="762"/>
        <v>-1</v>
      </c>
      <c r="BIU60">
        <f t="shared" ca="1" si="762"/>
        <v>-1</v>
      </c>
      <c r="BIV60">
        <f t="shared" ca="1" si="762"/>
        <v>-1</v>
      </c>
      <c r="BIW60">
        <f t="shared" ca="1" si="762"/>
        <v>-1</v>
      </c>
      <c r="BIX60">
        <f t="shared" ca="1" si="762"/>
        <v>-1</v>
      </c>
      <c r="BIY60">
        <f t="shared" ca="1" si="762"/>
        <v>-1</v>
      </c>
      <c r="BIZ60">
        <f t="shared" ca="1" si="762"/>
        <v>-1</v>
      </c>
      <c r="BJA60">
        <f t="shared" ca="1" si="762"/>
        <v>-1</v>
      </c>
      <c r="BJB60">
        <f t="shared" ca="1" si="762"/>
        <v>-1</v>
      </c>
      <c r="BJC60">
        <f t="shared" ca="1" si="762"/>
        <v>-1</v>
      </c>
      <c r="BJD60">
        <f t="shared" ca="1" si="762"/>
        <v>-1</v>
      </c>
      <c r="BJE60">
        <f t="shared" ca="1" si="762"/>
        <v>-1</v>
      </c>
      <c r="BJF60">
        <f t="shared" ca="1" si="762"/>
        <v>-1</v>
      </c>
      <c r="BJG60">
        <f t="shared" ca="1" si="762"/>
        <v>-1</v>
      </c>
      <c r="BJH60">
        <f t="shared" ca="1" si="762"/>
        <v>-1</v>
      </c>
      <c r="BJI60">
        <f t="shared" ca="1" si="762"/>
        <v>-1</v>
      </c>
      <c r="BJJ60">
        <f t="shared" ca="1" si="762"/>
        <v>-1</v>
      </c>
      <c r="BJK60">
        <f t="shared" ca="1" si="762"/>
        <v>-1</v>
      </c>
      <c r="BJL60">
        <f t="shared" ca="1" si="762"/>
        <v>-1</v>
      </c>
      <c r="BJM60">
        <f t="shared" ca="1" si="762"/>
        <v>-1</v>
      </c>
      <c r="BJN60">
        <f t="shared" ca="1" si="762"/>
        <v>-1</v>
      </c>
      <c r="BJO60">
        <f t="shared" ca="1" si="762"/>
        <v>-1</v>
      </c>
      <c r="BJP60">
        <f t="shared" ca="1" si="762"/>
        <v>-1</v>
      </c>
      <c r="BJQ60">
        <f t="shared" ca="1" si="762"/>
        <v>-1</v>
      </c>
      <c r="BJR60">
        <f t="shared" ca="1" si="762"/>
        <v>-1</v>
      </c>
      <c r="BJS60">
        <f t="shared" ca="1" si="762"/>
        <v>-1</v>
      </c>
      <c r="BJT60">
        <f t="shared" ca="1" si="762"/>
        <v>-1</v>
      </c>
      <c r="BJU60">
        <f t="shared" ca="1" si="762"/>
        <v>-1</v>
      </c>
      <c r="BJV60">
        <f t="shared" ca="1" si="762"/>
        <v>-1</v>
      </c>
      <c r="BJW60">
        <f t="shared" ca="1" si="762"/>
        <v>-1</v>
      </c>
      <c r="BJX60">
        <f t="shared" ca="1" si="762"/>
        <v>-1</v>
      </c>
      <c r="BJY60">
        <f t="shared" ca="1" si="762"/>
        <v>-1</v>
      </c>
      <c r="BJZ60">
        <f t="shared" ca="1" si="762"/>
        <v>-1</v>
      </c>
      <c r="BKA60">
        <f t="shared" ca="1" si="762"/>
        <v>-1</v>
      </c>
      <c r="BKB60">
        <f t="shared" ca="1" si="762"/>
        <v>-1</v>
      </c>
      <c r="BKC60">
        <f t="shared" ca="1" si="762"/>
        <v>-1</v>
      </c>
      <c r="BKD60">
        <f t="shared" ca="1" si="762"/>
        <v>-1</v>
      </c>
      <c r="BKE60">
        <f t="shared" ca="1" si="762"/>
        <v>-1</v>
      </c>
      <c r="BKF60">
        <f t="shared" ca="1" si="762"/>
        <v>-1</v>
      </c>
      <c r="BKG60">
        <f t="shared" ca="1" si="762"/>
        <v>-1</v>
      </c>
      <c r="BKH60">
        <f t="shared" ca="1" si="762"/>
        <v>-1</v>
      </c>
      <c r="BKI60">
        <f t="shared" ca="1" si="762"/>
        <v>-1</v>
      </c>
      <c r="BKJ60">
        <f t="shared" ca="1" si="762"/>
        <v>-1</v>
      </c>
      <c r="BKK60">
        <f t="shared" ca="1" si="762"/>
        <v>-1</v>
      </c>
      <c r="BKL60">
        <f t="shared" ca="1" si="762"/>
        <v>-1</v>
      </c>
      <c r="BKM60">
        <f t="shared" ca="1" si="762"/>
        <v>-1</v>
      </c>
      <c r="BKN60">
        <f t="shared" ca="1" si="762"/>
        <v>-1</v>
      </c>
      <c r="BKO60">
        <f t="shared" ca="1" si="762"/>
        <v>-1</v>
      </c>
      <c r="BKP60">
        <f t="shared" ca="1" si="762"/>
        <v>-1</v>
      </c>
      <c r="BKQ60">
        <f t="shared" ca="1" si="762"/>
        <v>-1</v>
      </c>
      <c r="BKR60">
        <f t="shared" ca="1" si="762"/>
        <v>-1</v>
      </c>
      <c r="BKS60">
        <f t="shared" ca="1" si="762"/>
        <v>-1</v>
      </c>
      <c r="BKT60">
        <f t="shared" ca="1" si="762"/>
        <v>-1</v>
      </c>
      <c r="BKU60">
        <f t="shared" ca="1" si="762"/>
        <v>-1</v>
      </c>
      <c r="BKV60">
        <f t="shared" ca="1" si="762"/>
        <v>-1</v>
      </c>
      <c r="BKW60">
        <f t="shared" ca="1" si="762"/>
        <v>-1</v>
      </c>
      <c r="BKX60">
        <f t="shared" ca="1" si="762"/>
        <v>-1</v>
      </c>
      <c r="BKY60">
        <f t="shared" ca="1" si="762"/>
        <v>-1</v>
      </c>
      <c r="BKZ60">
        <f t="shared" ca="1" si="762"/>
        <v>-1</v>
      </c>
      <c r="BLA60">
        <f t="shared" ca="1" si="762"/>
        <v>-1</v>
      </c>
      <c r="BLB60">
        <f t="shared" ca="1" si="762"/>
        <v>-1</v>
      </c>
      <c r="BLC60">
        <f t="shared" ref="BLC60:BNN60" ca="1" si="763">IF((ROUND(BLC$7,1)-0.1)=ROUND(WRACCESSTIME_ns,1),0,IF(ROUND(BLC$7,1)=ROUND(WRACCESSTIME_ns,1),MAX($B54:$B61)+1,-1))</f>
        <v>-1</v>
      </c>
      <c r="BLD60">
        <f t="shared" ca="1" si="763"/>
        <v>-1</v>
      </c>
      <c r="BLE60">
        <f t="shared" ca="1" si="763"/>
        <v>-1</v>
      </c>
      <c r="BLF60">
        <f t="shared" ca="1" si="763"/>
        <v>-1</v>
      </c>
      <c r="BLG60">
        <f t="shared" ca="1" si="763"/>
        <v>-1</v>
      </c>
      <c r="BLH60">
        <f t="shared" ca="1" si="763"/>
        <v>-1</v>
      </c>
      <c r="BLI60">
        <f t="shared" ca="1" si="763"/>
        <v>-1</v>
      </c>
      <c r="BLJ60">
        <f t="shared" ca="1" si="763"/>
        <v>-1</v>
      </c>
      <c r="BLK60">
        <f t="shared" ca="1" si="763"/>
        <v>-1</v>
      </c>
      <c r="BLL60">
        <f t="shared" ca="1" si="763"/>
        <v>-1</v>
      </c>
      <c r="BLM60">
        <f t="shared" ca="1" si="763"/>
        <v>-1</v>
      </c>
      <c r="BLN60">
        <f t="shared" ca="1" si="763"/>
        <v>-1</v>
      </c>
      <c r="BLO60">
        <f t="shared" ca="1" si="763"/>
        <v>-1</v>
      </c>
      <c r="BLP60">
        <f t="shared" ca="1" si="763"/>
        <v>-1</v>
      </c>
      <c r="BLQ60">
        <f t="shared" ca="1" si="763"/>
        <v>-1</v>
      </c>
      <c r="BLR60">
        <f t="shared" ca="1" si="763"/>
        <v>-1</v>
      </c>
      <c r="BLS60">
        <f t="shared" ca="1" si="763"/>
        <v>-1</v>
      </c>
      <c r="BLT60">
        <f t="shared" ca="1" si="763"/>
        <v>-1</v>
      </c>
      <c r="BLU60">
        <f t="shared" ca="1" si="763"/>
        <v>-1</v>
      </c>
      <c r="BLV60">
        <f t="shared" ca="1" si="763"/>
        <v>-1</v>
      </c>
      <c r="BLW60">
        <f t="shared" ca="1" si="763"/>
        <v>-1</v>
      </c>
      <c r="BLX60">
        <f t="shared" ca="1" si="763"/>
        <v>-1</v>
      </c>
      <c r="BLY60">
        <f t="shared" ca="1" si="763"/>
        <v>-1</v>
      </c>
      <c r="BLZ60">
        <f t="shared" ca="1" si="763"/>
        <v>-1</v>
      </c>
      <c r="BMA60">
        <f t="shared" ca="1" si="763"/>
        <v>-1</v>
      </c>
      <c r="BMB60">
        <f t="shared" ca="1" si="763"/>
        <v>-1</v>
      </c>
      <c r="BMC60">
        <f t="shared" ca="1" si="763"/>
        <v>-1</v>
      </c>
      <c r="BMD60">
        <f t="shared" ca="1" si="763"/>
        <v>-1</v>
      </c>
      <c r="BME60">
        <f t="shared" ca="1" si="763"/>
        <v>-1</v>
      </c>
      <c r="BMF60">
        <f t="shared" ca="1" si="763"/>
        <v>-1</v>
      </c>
      <c r="BMG60">
        <f t="shared" ca="1" si="763"/>
        <v>-1</v>
      </c>
      <c r="BMH60">
        <f t="shared" ca="1" si="763"/>
        <v>-1</v>
      </c>
      <c r="BMI60">
        <f t="shared" ca="1" si="763"/>
        <v>-1</v>
      </c>
      <c r="BMJ60">
        <f t="shared" ca="1" si="763"/>
        <v>-1</v>
      </c>
      <c r="BMK60">
        <f t="shared" ca="1" si="763"/>
        <v>-1</v>
      </c>
      <c r="BML60">
        <f t="shared" ca="1" si="763"/>
        <v>-1</v>
      </c>
      <c r="BMM60">
        <f t="shared" ca="1" si="763"/>
        <v>-1</v>
      </c>
      <c r="BMN60">
        <f t="shared" ca="1" si="763"/>
        <v>-1</v>
      </c>
      <c r="BMO60">
        <f t="shared" ca="1" si="763"/>
        <v>-1</v>
      </c>
      <c r="BMP60">
        <f t="shared" ca="1" si="763"/>
        <v>-1</v>
      </c>
      <c r="BMQ60">
        <f t="shared" ca="1" si="763"/>
        <v>-1</v>
      </c>
      <c r="BMR60">
        <f t="shared" ca="1" si="763"/>
        <v>-1</v>
      </c>
      <c r="BMS60">
        <f t="shared" ca="1" si="763"/>
        <v>-1</v>
      </c>
      <c r="BMT60">
        <f t="shared" ca="1" si="763"/>
        <v>-1</v>
      </c>
      <c r="BMU60">
        <f t="shared" ca="1" si="763"/>
        <v>-1</v>
      </c>
      <c r="BMV60">
        <f t="shared" ca="1" si="763"/>
        <v>-1</v>
      </c>
      <c r="BMW60">
        <f t="shared" ca="1" si="763"/>
        <v>-1</v>
      </c>
      <c r="BMX60">
        <f t="shared" ca="1" si="763"/>
        <v>-1</v>
      </c>
      <c r="BMY60">
        <f t="shared" ca="1" si="763"/>
        <v>-1</v>
      </c>
      <c r="BMZ60">
        <f t="shared" ca="1" si="763"/>
        <v>-1</v>
      </c>
      <c r="BNA60">
        <f t="shared" ca="1" si="763"/>
        <v>-1</v>
      </c>
      <c r="BNB60">
        <f t="shared" ca="1" si="763"/>
        <v>-1</v>
      </c>
      <c r="BNC60">
        <f t="shared" ca="1" si="763"/>
        <v>-1</v>
      </c>
      <c r="BND60">
        <f t="shared" ca="1" si="763"/>
        <v>-1</v>
      </c>
      <c r="BNE60">
        <f t="shared" ca="1" si="763"/>
        <v>-1</v>
      </c>
      <c r="BNF60">
        <f t="shared" ca="1" si="763"/>
        <v>-1</v>
      </c>
      <c r="BNG60">
        <f t="shared" ca="1" si="763"/>
        <v>-1</v>
      </c>
      <c r="BNH60">
        <f t="shared" ca="1" si="763"/>
        <v>-1</v>
      </c>
      <c r="BNI60">
        <f t="shared" ca="1" si="763"/>
        <v>-1</v>
      </c>
      <c r="BNJ60">
        <f t="shared" ca="1" si="763"/>
        <v>-1</v>
      </c>
      <c r="BNK60">
        <f t="shared" ca="1" si="763"/>
        <v>-1</v>
      </c>
      <c r="BNL60">
        <f t="shared" ca="1" si="763"/>
        <v>-1</v>
      </c>
      <c r="BNM60">
        <f t="shared" ca="1" si="763"/>
        <v>-1</v>
      </c>
      <c r="BNN60">
        <f t="shared" ca="1" si="763"/>
        <v>-1</v>
      </c>
      <c r="BNO60">
        <f t="shared" ref="BNO60:BPZ60" ca="1" si="764">IF((ROUND(BNO$7,1)-0.1)=ROUND(WRACCESSTIME_ns,1),0,IF(ROUND(BNO$7,1)=ROUND(WRACCESSTIME_ns,1),MAX($B54:$B61)+1,-1))</f>
        <v>-1</v>
      </c>
      <c r="BNP60">
        <f t="shared" ca="1" si="764"/>
        <v>-1</v>
      </c>
      <c r="BNQ60">
        <f t="shared" ca="1" si="764"/>
        <v>-1</v>
      </c>
      <c r="BNR60">
        <f t="shared" ca="1" si="764"/>
        <v>-1</v>
      </c>
      <c r="BNS60">
        <f t="shared" ca="1" si="764"/>
        <v>-1</v>
      </c>
      <c r="BNT60">
        <f t="shared" ca="1" si="764"/>
        <v>-1</v>
      </c>
      <c r="BNU60">
        <f t="shared" ca="1" si="764"/>
        <v>-1</v>
      </c>
      <c r="BNV60">
        <f t="shared" ca="1" si="764"/>
        <v>-1</v>
      </c>
      <c r="BNW60">
        <f t="shared" ca="1" si="764"/>
        <v>-1</v>
      </c>
      <c r="BNX60">
        <f t="shared" ca="1" si="764"/>
        <v>-1</v>
      </c>
      <c r="BNY60">
        <f t="shared" ca="1" si="764"/>
        <v>-1</v>
      </c>
      <c r="BNZ60">
        <f t="shared" ca="1" si="764"/>
        <v>-1</v>
      </c>
      <c r="BOA60">
        <f t="shared" ca="1" si="764"/>
        <v>-1</v>
      </c>
      <c r="BOB60">
        <f t="shared" ca="1" si="764"/>
        <v>-1</v>
      </c>
      <c r="BOC60">
        <f t="shared" ca="1" si="764"/>
        <v>-1</v>
      </c>
      <c r="BOD60">
        <f t="shared" ca="1" si="764"/>
        <v>-1</v>
      </c>
      <c r="BOE60">
        <f t="shared" ca="1" si="764"/>
        <v>-1</v>
      </c>
      <c r="BOF60">
        <f t="shared" ca="1" si="764"/>
        <v>-1</v>
      </c>
      <c r="BOG60">
        <f t="shared" ca="1" si="764"/>
        <v>-1</v>
      </c>
      <c r="BOH60">
        <f t="shared" ca="1" si="764"/>
        <v>-1</v>
      </c>
      <c r="BOI60">
        <f t="shared" ca="1" si="764"/>
        <v>-1</v>
      </c>
      <c r="BOJ60">
        <f t="shared" ca="1" si="764"/>
        <v>-1</v>
      </c>
      <c r="BOK60">
        <f t="shared" ca="1" si="764"/>
        <v>-1</v>
      </c>
      <c r="BOL60">
        <f t="shared" ca="1" si="764"/>
        <v>-1</v>
      </c>
      <c r="BOM60">
        <f t="shared" ca="1" si="764"/>
        <v>-1</v>
      </c>
      <c r="BON60">
        <f t="shared" ca="1" si="764"/>
        <v>-1</v>
      </c>
      <c r="BOO60">
        <f t="shared" ca="1" si="764"/>
        <v>-1</v>
      </c>
      <c r="BOP60">
        <f t="shared" ca="1" si="764"/>
        <v>-1</v>
      </c>
      <c r="BOQ60">
        <f t="shared" ca="1" si="764"/>
        <v>-1</v>
      </c>
      <c r="BOR60">
        <f t="shared" ca="1" si="764"/>
        <v>-1</v>
      </c>
      <c r="BOS60">
        <f t="shared" ca="1" si="764"/>
        <v>-1</v>
      </c>
      <c r="BOT60">
        <f t="shared" ca="1" si="764"/>
        <v>-1</v>
      </c>
      <c r="BOU60">
        <f t="shared" ca="1" si="764"/>
        <v>-1</v>
      </c>
      <c r="BOV60">
        <f t="shared" ca="1" si="764"/>
        <v>-1</v>
      </c>
      <c r="BOW60">
        <f t="shared" ca="1" si="764"/>
        <v>-1</v>
      </c>
      <c r="BOX60">
        <f t="shared" ca="1" si="764"/>
        <v>-1</v>
      </c>
      <c r="BOY60">
        <f t="shared" ca="1" si="764"/>
        <v>-1</v>
      </c>
      <c r="BOZ60">
        <f t="shared" ca="1" si="764"/>
        <v>-1</v>
      </c>
      <c r="BPA60">
        <f t="shared" ca="1" si="764"/>
        <v>-1</v>
      </c>
      <c r="BPB60">
        <f t="shared" ca="1" si="764"/>
        <v>-1</v>
      </c>
      <c r="BPC60">
        <f t="shared" ca="1" si="764"/>
        <v>-1</v>
      </c>
      <c r="BPD60">
        <f t="shared" ca="1" si="764"/>
        <v>-1</v>
      </c>
      <c r="BPE60">
        <f t="shared" ca="1" si="764"/>
        <v>-1</v>
      </c>
      <c r="BPF60">
        <f t="shared" ca="1" si="764"/>
        <v>-1</v>
      </c>
      <c r="BPG60">
        <f t="shared" ca="1" si="764"/>
        <v>-1</v>
      </c>
      <c r="BPH60">
        <f t="shared" ca="1" si="764"/>
        <v>-1</v>
      </c>
      <c r="BPI60">
        <f t="shared" ca="1" si="764"/>
        <v>-1</v>
      </c>
      <c r="BPJ60">
        <f t="shared" ca="1" si="764"/>
        <v>-1</v>
      </c>
      <c r="BPK60">
        <f t="shared" ca="1" si="764"/>
        <v>-1</v>
      </c>
      <c r="BPL60">
        <f t="shared" ca="1" si="764"/>
        <v>-1</v>
      </c>
      <c r="BPM60">
        <f t="shared" ca="1" si="764"/>
        <v>-1</v>
      </c>
      <c r="BPN60">
        <f t="shared" ca="1" si="764"/>
        <v>-1</v>
      </c>
      <c r="BPO60">
        <f t="shared" ca="1" si="764"/>
        <v>-1</v>
      </c>
      <c r="BPP60">
        <f t="shared" ca="1" si="764"/>
        <v>-1</v>
      </c>
      <c r="BPQ60">
        <f t="shared" ca="1" si="764"/>
        <v>-1</v>
      </c>
      <c r="BPR60">
        <f t="shared" ca="1" si="764"/>
        <v>-1</v>
      </c>
      <c r="BPS60">
        <f t="shared" ca="1" si="764"/>
        <v>-1</v>
      </c>
      <c r="BPT60">
        <f t="shared" ca="1" si="764"/>
        <v>-1</v>
      </c>
      <c r="BPU60">
        <f t="shared" ca="1" si="764"/>
        <v>-1</v>
      </c>
      <c r="BPV60">
        <f t="shared" ca="1" si="764"/>
        <v>-1</v>
      </c>
      <c r="BPW60">
        <f t="shared" ca="1" si="764"/>
        <v>-1</v>
      </c>
      <c r="BPX60">
        <f t="shared" ca="1" si="764"/>
        <v>-1</v>
      </c>
      <c r="BPY60">
        <f t="shared" ca="1" si="764"/>
        <v>-1</v>
      </c>
      <c r="BPZ60">
        <f t="shared" ca="1" si="764"/>
        <v>-1</v>
      </c>
      <c r="BQA60">
        <f t="shared" ref="BQA60:BSL60" ca="1" si="765">IF((ROUND(BQA$7,1)-0.1)=ROUND(WRACCESSTIME_ns,1),0,IF(ROUND(BQA$7,1)=ROUND(WRACCESSTIME_ns,1),MAX($B54:$B61)+1,-1))</f>
        <v>-1</v>
      </c>
      <c r="BQB60">
        <f t="shared" ca="1" si="765"/>
        <v>-1</v>
      </c>
      <c r="BQC60">
        <f t="shared" ca="1" si="765"/>
        <v>-1</v>
      </c>
      <c r="BQD60">
        <f t="shared" ca="1" si="765"/>
        <v>-1</v>
      </c>
      <c r="BQE60">
        <f t="shared" ca="1" si="765"/>
        <v>-1</v>
      </c>
      <c r="BQF60">
        <f t="shared" ca="1" si="765"/>
        <v>-1</v>
      </c>
      <c r="BQG60">
        <f t="shared" ca="1" si="765"/>
        <v>-1</v>
      </c>
      <c r="BQH60">
        <f t="shared" ca="1" si="765"/>
        <v>-1</v>
      </c>
      <c r="BQI60">
        <f t="shared" ca="1" si="765"/>
        <v>-1</v>
      </c>
      <c r="BQJ60">
        <f t="shared" ca="1" si="765"/>
        <v>-1</v>
      </c>
      <c r="BQK60">
        <f t="shared" ca="1" si="765"/>
        <v>-1</v>
      </c>
      <c r="BQL60">
        <f t="shared" ca="1" si="765"/>
        <v>-1</v>
      </c>
      <c r="BQM60">
        <f t="shared" ca="1" si="765"/>
        <v>-1</v>
      </c>
      <c r="BQN60">
        <f t="shared" ca="1" si="765"/>
        <v>-1</v>
      </c>
      <c r="BQO60">
        <f t="shared" ca="1" si="765"/>
        <v>-1</v>
      </c>
      <c r="BQP60">
        <f t="shared" ca="1" si="765"/>
        <v>-1</v>
      </c>
      <c r="BQQ60">
        <f t="shared" ca="1" si="765"/>
        <v>-1</v>
      </c>
      <c r="BQR60">
        <f t="shared" ca="1" si="765"/>
        <v>-1</v>
      </c>
      <c r="BQS60">
        <f t="shared" ca="1" si="765"/>
        <v>-1</v>
      </c>
      <c r="BQT60">
        <f t="shared" ca="1" si="765"/>
        <v>-1</v>
      </c>
      <c r="BQU60">
        <f t="shared" ca="1" si="765"/>
        <v>-1</v>
      </c>
      <c r="BQV60">
        <f t="shared" ca="1" si="765"/>
        <v>-1</v>
      </c>
      <c r="BQW60">
        <f t="shared" ca="1" si="765"/>
        <v>-1</v>
      </c>
      <c r="BQX60">
        <f t="shared" ca="1" si="765"/>
        <v>-1</v>
      </c>
      <c r="BQY60">
        <f t="shared" ca="1" si="765"/>
        <v>-1</v>
      </c>
      <c r="BQZ60">
        <f t="shared" ca="1" si="765"/>
        <v>-1</v>
      </c>
      <c r="BRA60">
        <f t="shared" ca="1" si="765"/>
        <v>-1</v>
      </c>
      <c r="BRB60">
        <f t="shared" ca="1" si="765"/>
        <v>-1</v>
      </c>
      <c r="BRC60">
        <f t="shared" ca="1" si="765"/>
        <v>-1</v>
      </c>
      <c r="BRD60">
        <f t="shared" ca="1" si="765"/>
        <v>-1</v>
      </c>
      <c r="BRE60">
        <f t="shared" ca="1" si="765"/>
        <v>-1</v>
      </c>
      <c r="BRF60">
        <f t="shared" ca="1" si="765"/>
        <v>-1</v>
      </c>
      <c r="BRG60">
        <f t="shared" ca="1" si="765"/>
        <v>-1</v>
      </c>
      <c r="BRH60">
        <f t="shared" ca="1" si="765"/>
        <v>-1</v>
      </c>
      <c r="BRI60">
        <f t="shared" ca="1" si="765"/>
        <v>-1</v>
      </c>
      <c r="BRJ60">
        <f t="shared" ca="1" si="765"/>
        <v>-1</v>
      </c>
      <c r="BRK60">
        <f t="shared" ca="1" si="765"/>
        <v>-1</v>
      </c>
      <c r="BRL60">
        <f t="shared" ca="1" si="765"/>
        <v>-1</v>
      </c>
      <c r="BRM60">
        <f t="shared" ca="1" si="765"/>
        <v>-1</v>
      </c>
      <c r="BRN60">
        <f t="shared" ca="1" si="765"/>
        <v>-1</v>
      </c>
      <c r="BRO60">
        <f t="shared" ca="1" si="765"/>
        <v>-1</v>
      </c>
      <c r="BRP60">
        <f t="shared" ca="1" si="765"/>
        <v>-1</v>
      </c>
      <c r="BRQ60">
        <f t="shared" ca="1" si="765"/>
        <v>-1</v>
      </c>
      <c r="BRR60">
        <f t="shared" ca="1" si="765"/>
        <v>-1</v>
      </c>
      <c r="BRS60">
        <f t="shared" ca="1" si="765"/>
        <v>-1</v>
      </c>
      <c r="BRT60">
        <f t="shared" ca="1" si="765"/>
        <v>-1</v>
      </c>
      <c r="BRU60">
        <f t="shared" ca="1" si="765"/>
        <v>-1</v>
      </c>
      <c r="BRV60">
        <f t="shared" ca="1" si="765"/>
        <v>-1</v>
      </c>
      <c r="BRW60">
        <f t="shared" ca="1" si="765"/>
        <v>-1</v>
      </c>
      <c r="BRX60">
        <f t="shared" ca="1" si="765"/>
        <v>-1</v>
      </c>
      <c r="BRY60">
        <f t="shared" ca="1" si="765"/>
        <v>-1</v>
      </c>
      <c r="BRZ60">
        <f t="shared" ca="1" si="765"/>
        <v>-1</v>
      </c>
      <c r="BSA60">
        <f t="shared" ca="1" si="765"/>
        <v>-1</v>
      </c>
      <c r="BSB60">
        <f t="shared" ca="1" si="765"/>
        <v>-1</v>
      </c>
      <c r="BSC60">
        <f t="shared" ca="1" si="765"/>
        <v>-1</v>
      </c>
      <c r="BSD60">
        <f t="shared" ca="1" si="765"/>
        <v>-1</v>
      </c>
      <c r="BSE60">
        <f t="shared" ca="1" si="765"/>
        <v>-1</v>
      </c>
      <c r="BSF60">
        <f t="shared" ca="1" si="765"/>
        <v>-1</v>
      </c>
      <c r="BSG60">
        <f t="shared" ca="1" si="765"/>
        <v>-1</v>
      </c>
      <c r="BSH60">
        <f t="shared" ca="1" si="765"/>
        <v>-1</v>
      </c>
      <c r="BSI60">
        <f t="shared" ca="1" si="765"/>
        <v>-1</v>
      </c>
      <c r="BSJ60">
        <f t="shared" ca="1" si="765"/>
        <v>-1</v>
      </c>
      <c r="BSK60">
        <f t="shared" ca="1" si="765"/>
        <v>-1</v>
      </c>
      <c r="BSL60">
        <f t="shared" ca="1" si="765"/>
        <v>-1</v>
      </c>
      <c r="BSM60">
        <f t="shared" ref="BSM60:BUX60" ca="1" si="766">IF((ROUND(BSM$7,1)-0.1)=ROUND(WRACCESSTIME_ns,1),0,IF(ROUND(BSM$7,1)=ROUND(WRACCESSTIME_ns,1),MAX($B54:$B61)+1,-1))</f>
        <v>-1</v>
      </c>
      <c r="BSN60">
        <f t="shared" ca="1" si="766"/>
        <v>-1</v>
      </c>
      <c r="BSO60">
        <f t="shared" ca="1" si="766"/>
        <v>-1</v>
      </c>
      <c r="BSP60">
        <f t="shared" ca="1" si="766"/>
        <v>-1</v>
      </c>
      <c r="BSQ60">
        <f t="shared" ca="1" si="766"/>
        <v>-1</v>
      </c>
      <c r="BSR60">
        <f t="shared" ca="1" si="766"/>
        <v>-1</v>
      </c>
      <c r="BSS60">
        <f t="shared" ca="1" si="766"/>
        <v>-1</v>
      </c>
      <c r="BST60">
        <f t="shared" ca="1" si="766"/>
        <v>-1</v>
      </c>
      <c r="BSU60">
        <f t="shared" ca="1" si="766"/>
        <v>-1</v>
      </c>
      <c r="BSV60">
        <f t="shared" ca="1" si="766"/>
        <v>-1</v>
      </c>
      <c r="BSW60">
        <f t="shared" ca="1" si="766"/>
        <v>-1</v>
      </c>
      <c r="BSX60">
        <f t="shared" ca="1" si="766"/>
        <v>-1</v>
      </c>
      <c r="BSY60">
        <f t="shared" ca="1" si="766"/>
        <v>-1</v>
      </c>
      <c r="BSZ60">
        <f t="shared" ca="1" si="766"/>
        <v>-1</v>
      </c>
      <c r="BTA60">
        <f t="shared" ca="1" si="766"/>
        <v>-1</v>
      </c>
      <c r="BTB60">
        <f t="shared" ca="1" si="766"/>
        <v>-1</v>
      </c>
      <c r="BTC60">
        <f t="shared" ca="1" si="766"/>
        <v>-1</v>
      </c>
      <c r="BTD60">
        <f t="shared" ca="1" si="766"/>
        <v>-1</v>
      </c>
      <c r="BTE60">
        <f t="shared" ca="1" si="766"/>
        <v>-1</v>
      </c>
      <c r="BTF60">
        <f t="shared" ca="1" si="766"/>
        <v>-1</v>
      </c>
      <c r="BTG60">
        <f t="shared" ca="1" si="766"/>
        <v>-1</v>
      </c>
      <c r="BTH60">
        <f t="shared" ca="1" si="766"/>
        <v>-1</v>
      </c>
      <c r="BTI60">
        <f t="shared" ca="1" si="766"/>
        <v>-1</v>
      </c>
      <c r="BTJ60">
        <f t="shared" ca="1" si="766"/>
        <v>-1</v>
      </c>
      <c r="BTK60">
        <f t="shared" ca="1" si="766"/>
        <v>-1</v>
      </c>
      <c r="BTL60">
        <f t="shared" ca="1" si="766"/>
        <v>-1</v>
      </c>
      <c r="BTM60">
        <f t="shared" ca="1" si="766"/>
        <v>-1</v>
      </c>
      <c r="BTN60">
        <f t="shared" ca="1" si="766"/>
        <v>-1</v>
      </c>
      <c r="BTO60">
        <f t="shared" ca="1" si="766"/>
        <v>-1</v>
      </c>
      <c r="BTP60">
        <f t="shared" ca="1" si="766"/>
        <v>-1</v>
      </c>
      <c r="BTQ60">
        <f t="shared" ca="1" si="766"/>
        <v>-1</v>
      </c>
      <c r="BTR60">
        <f t="shared" ca="1" si="766"/>
        <v>-1</v>
      </c>
      <c r="BTS60">
        <f t="shared" ca="1" si="766"/>
        <v>-1</v>
      </c>
      <c r="BTT60">
        <f t="shared" ca="1" si="766"/>
        <v>-1</v>
      </c>
      <c r="BTU60">
        <f t="shared" ca="1" si="766"/>
        <v>-1</v>
      </c>
      <c r="BTV60">
        <f t="shared" ca="1" si="766"/>
        <v>-1</v>
      </c>
      <c r="BTW60">
        <f t="shared" ca="1" si="766"/>
        <v>-1</v>
      </c>
      <c r="BTX60">
        <f t="shared" ca="1" si="766"/>
        <v>-1</v>
      </c>
      <c r="BTY60">
        <f t="shared" ca="1" si="766"/>
        <v>-1</v>
      </c>
      <c r="BTZ60">
        <f t="shared" ca="1" si="766"/>
        <v>-1</v>
      </c>
      <c r="BUA60">
        <f t="shared" ca="1" si="766"/>
        <v>-1</v>
      </c>
      <c r="BUB60">
        <f t="shared" ca="1" si="766"/>
        <v>-1</v>
      </c>
      <c r="BUC60">
        <f t="shared" ca="1" si="766"/>
        <v>-1</v>
      </c>
      <c r="BUD60">
        <f t="shared" ca="1" si="766"/>
        <v>-1</v>
      </c>
      <c r="BUE60">
        <f t="shared" ca="1" si="766"/>
        <v>-1</v>
      </c>
      <c r="BUF60">
        <f t="shared" ca="1" si="766"/>
        <v>-1</v>
      </c>
      <c r="BUG60">
        <f t="shared" ca="1" si="766"/>
        <v>-1</v>
      </c>
      <c r="BUH60">
        <f t="shared" ca="1" si="766"/>
        <v>-1</v>
      </c>
      <c r="BUI60">
        <f t="shared" ca="1" si="766"/>
        <v>-1</v>
      </c>
      <c r="BUJ60">
        <f t="shared" ca="1" si="766"/>
        <v>-1</v>
      </c>
      <c r="BUK60">
        <f t="shared" ca="1" si="766"/>
        <v>-1</v>
      </c>
      <c r="BUL60">
        <f t="shared" ca="1" si="766"/>
        <v>-1</v>
      </c>
      <c r="BUM60">
        <f t="shared" ca="1" si="766"/>
        <v>-1</v>
      </c>
      <c r="BUN60">
        <f t="shared" ca="1" si="766"/>
        <v>-1</v>
      </c>
      <c r="BUO60">
        <f t="shared" ca="1" si="766"/>
        <v>-1</v>
      </c>
      <c r="BUP60">
        <f t="shared" ca="1" si="766"/>
        <v>-1</v>
      </c>
      <c r="BUQ60">
        <f t="shared" ca="1" si="766"/>
        <v>-1</v>
      </c>
      <c r="BUR60">
        <f t="shared" ca="1" si="766"/>
        <v>-1</v>
      </c>
      <c r="BUS60">
        <f t="shared" ca="1" si="766"/>
        <v>-1</v>
      </c>
      <c r="BUT60">
        <f t="shared" ca="1" si="766"/>
        <v>-1</v>
      </c>
      <c r="BUU60">
        <f t="shared" ca="1" si="766"/>
        <v>-1</v>
      </c>
      <c r="BUV60">
        <f t="shared" ca="1" si="766"/>
        <v>-1</v>
      </c>
      <c r="BUW60">
        <f t="shared" ca="1" si="766"/>
        <v>-1</v>
      </c>
      <c r="BUX60">
        <f t="shared" ca="1" si="766"/>
        <v>-1</v>
      </c>
      <c r="BUY60">
        <f t="shared" ref="BUY60:BXJ60" ca="1" si="767">IF((ROUND(BUY$7,1)-0.1)=ROUND(WRACCESSTIME_ns,1),0,IF(ROUND(BUY$7,1)=ROUND(WRACCESSTIME_ns,1),MAX($B54:$B61)+1,-1))</f>
        <v>-1</v>
      </c>
      <c r="BUZ60">
        <f t="shared" ca="1" si="767"/>
        <v>-1</v>
      </c>
      <c r="BVA60">
        <f t="shared" ca="1" si="767"/>
        <v>-1</v>
      </c>
      <c r="BVB60">
        <f t="shared" ca="1" si="767"/>
        <v>-1</v>
      </c>
      <c r="BVC60">
        <f t="shared" ca="1" si="767"/>
        <v>-1</v>
      </c>
      <c r="BVD60">
        <f t="shared" ca="1" si="767"/>
        <v>-1</v>
      </c>
      <c r="BVE60">
        <f t="shared" ca="1" si="767"/>
        <v>-1</v>
      </c>
      <c r="BVF60">
        <f t="shared" ca="1" si="767"/>
        <v>-1</v>
      </c>
      <c r="BVG60">
        <f t="shared" ca="1" si="767"/>
        <v>-1</v>
      </c>
      <c r="BVH60">
        <f t="shared" ca="1" si="767"/>
        <v>-1</v>
      </c>
      <c r="BVI60">
        <f t="shared" ca="1" si="767"/>
        <v>-1</v>
      </c>
      <c r="BVJ60">
        <f t="shared" ca="1" si="767"/>
        <v>-1</v>
      </c>
      <c r="BVK60">
        <f t="shared" ca="1" si="767"/>
        <v>-1</v>
      </c>
      <c r="BVL60">
        <f t="shared" ca="1" si="767"/>
        <v>-1</v>
      </c>
      <c r="BVM60">
        <f t="shared" ca="1" si="767"/>
        <v>-1</v>
      </c>
      <c r="BVN60">
        <f t="shared" ca="1" si="767"/>
        <v>-1</v>
      </c>
      <c r="BVO60">
        <f t="shared" ca="1" si="767"/>
        <v>-1</v>
      </c>
      <c r="BVP60">
        <f t="shared" ca="1" si="767"/>
        <v>-1</v>
      </c>
      <c r="BVQ60">
        <f t="shared" ca="1" si="767"/>
        <v>-1</v>
      </c>
      <c r="BVR60">
        <f t="shared" ca="1" si="767"/>
        <v>-1</v>
      </c>
      <c r="BVS60">
        <f t="shared" ca="1" si="767"/>
        <v>-1</v>
      </c>
      <c r="BVT60">
        <f t="shared" ca="1" si="767"/>
        <v>-1</v>
      </c>
      <c r="BVU60">
        <f t="shared" ca="1" si="767"/>
        <v>-1</v>
      </c>
      <c r="BVV60">
        <f t="shared" ca="1" si="767"/>
        <v>-1</v>
      </c>
      <c r="BVW60">
        <f t="shared" ca="1" si="767"/>
        <v>-1</v>
      </c>
      <c r="BVX60">
        <f t="shared" ca="1" si="767"/>
        <v>-1</v>
      </c>
      <c r="BVY60">
        <f t="shared" ca="1" si="767"/>
        <v>-1</v>
      </c>
      <c r="BVZ60">
        <f t="shared" ca="1" si="767"/>
        <v>-1</v>
      </c>
      <c r="BWA60">
        <f t="shared" ca="1" si="767"/>
        <v>-1</v>
      </c>
      <c r="BWB60">
        <f t="shared" ca="1" si="767"/>
        <v>-1</v>
      </c>
      <c r="BWC60">
        <f t="shared" ca="1" si="767"/>
        <v>-1</v>
      </c>
      <c r="BWD60">
        <f t="shared" ca="1" si="767"/>
        <v>-1</v>
      </c>
      <c r="BWE60">
        <f t="shared" ca="1" si="767"/>
        <v>-1</v>
      </c>
      <c r="BWF60">
        <f t="shared" ca="1" si="767"/>
        <v>-1</v>
      </c>
      <c r="BWG60">
        <f t="shared" ca="1" si="767"/>
        <v>-1</v>
      </c>
      <c r="BWH60">
        <f t="shared" ca="1" si="767"/>
        <v>-1</v>
      </c>
      <c r="BWI60">
        <f t="shared" ca="1" si="767"/>
        <v>-1</v>
      </c>
      <c r="BWJ60">
        <f t="shared" ca="1" si="767"/>
        <v>-1</v>
      </c>
      <c r="BWK60">
        <f t="shared" ca="1" si="767"/>
        <v>-1</v>
      </c>
      <c r="BWL60">
        <f t="shared" ca="1" si="767"/>
        <v>-1</v>
      </c>
      <c r="BWM60">
        <f t="shared" ca="1" si="767"/>
        <v>-1</v>
      </c>
      <c r="BWN60">
        <f t="shared" ca="1" si="767"/>
        <v>-1</v>
      </c>
      <c r="BWO60">
        <f t="shared" ca="1" si="767"/>
        <v>-1</v>
      </c>
      <c r="BWP60">
        <f t="shared" ca="1" si="767"/>
        <v>-1</v>
      </c>
      <c r="BWQ60">
        <f t="shared" ca="1" si="767"/>
        <v>-1</v>
      </c>
      <c r="BWR60">
        <f t="shared" ca="1" si="767"/>
        <v>-1</v>
      </c>
      <c r="BWS60">
        <f t="shared" ca="1" si="767"/>
        <v>-1</v>
      </c>
      <c r="BWT60">
        <f t="shared" ca="1" si="767"/>
        <v>-1</v>
      </c>
      <c r="BWU60">
        <f t="shared" ca="1" si="767"/>
        <v>-1</v>
      </c>
      <c r="BWV60">
        <f t="shared" ca="1" si="767"/>
        <v>-1</v>
      </c>
      <c r="BWW60">
        <f t="shared" ca="1" si="767"/>
        <v>-1</v>
      </c>
      <c r="BWX60">
        <f t="shared" ca="1" si="767"/>
        <v>-1</v>
      </c>
      <c r="BWY60">
        <f t="shared" ca="1" si="767"/>
        <v>-1</v>
      </c>
      <c r="BWZ60">
        <f t="shared" ca="1" si="767"/>
        <v>-1</v>
      </c>
      <c r="BXA60">
        <f t="shared" ca="1" si="767"/>
        <v>-1</v>
      </c>
      <c r="BXB60">
        <f t="shared" ca="1" si="767"/>
        <v>-1</v>
      </c>
      <c r="BXC60">
        <f t="shared" ca="1" si="767"/>
        <v>-1</v>
      </c>
      <c r="BXD60">
        <f t="shared" ca="1" si="767"/>
        <v>-1</v>
      </c>
      <c r="BXE60">
        <f t="shared" ca="1" si="767"/>
        <v>-1</v>
      </c>
      <c r="BXF60">
        <f t="shared" ca="1" si="767"/>
        <v>-1</v>
      </c>
      <c r="BXG60">
        <f t="shared" ca="1" si="767"/>
        <v>-1</v>
      </c>
      <c r="BXH60">
        <f t="shared" ca="1" si="767"/>
        <v>-1</v>
      </c>
      <c r="BXI60">
        <f t="shared" ca="1" si="767"/>
        <v>-1</v>
      </c>
      <c r="BXJ60">
        <f t="shared" ca="1" si="767"/>
        <v>-1</v>
      </c>
      <c r="BXK60">
        <f t="shared" ref="BXK60:BZV60" ca="1" si="768">IF((ROUND(BXK$7,1)-0.1)=ROUND(WRACCESSTIME_ns,1),0,IF(ROUND(BXK$7,1)=ROUND(WRACCESSTIME_ns,1),MAX($B54:$B61)+1,-1))</f>
        <v>-1</v>
      </c>
      <c r="BXL60">
        <f t="shared" ca="1" si="768"/>
        <v>-1</v>
      </c>
      <c r="BXM60">
        <f t="shared" ca="1" si="768"/>
        <v>-1</v>
      </c>
      <c r="BXN60">
        <f t="shared" ca="1" si="768"/>
        <v>-1</v>
      </c>
      <c r="BXO60">
        <f t="shared" ca="1" si="768"/>
        <v>-1</v>
      </c>
      <c r="BXP60">
        <f t="shared" ca="1" si="768"/>
        <v>-1</v>
      </c>
      <c r="BXQ60">
        <f t="shared" ca="1" si="768"/>
        <v>-1</v>
      </c>
      <c r="BXR60">
        <f t="shared" ca="1" si="768"/>
        <v>-1</v>
      </c>
      <c r="BXS60">
        <f t="shared" ca="1" si="768"/>
        <v>-1</v>
      </c>
      <c r="BXT60">
        <f t="shared" ca="1" si="768"/>
        <v>-1</v>
      </c>
      <c r="BXU60">
        <f t="shared" ca="1" si="768"/>
        <v>-1</v>
      </c>
      <c r="BXV60">
        <f t="shared" ca="1" si="768"/>
        <v>-1</v>
      </c>
      <c r="BXW60">
        <f t="shared" ca="1" si="768"/>
        <v>-1</v>
      </c>
      <c r="BXX60">
        <f t="shared" ca="1" si="768"/>
        <v>-1</v>
      </c>
      <c r="BXY60">
        <f t="shared" ca="1" si="768"/>
        <v>-1</v>
      </c>
      <c r="BXZ60">
        <f t="shared" ca="1" si="768"/>
        <v>-1</v>
      </c>
      <c r="BYA60">
        <f t="shared" ca="1" si="768"/>
        <v>-1</v>
      </c>
      <c r="BYB60">
        <f t="shared" ca="1" si="768"/>
        <v>-1</v>
      </c>
      <c r="BYC60">
        <f t="shared" ca="1" si="768"/>
        <v>-1</v>
      </c>
      <c r="BYD60">
        <f t="shared" ca="1" si="768"/>
        <v>-1</v>
      </c>
      <c r="BYE60">
        <f t="shared" ca="1" si="768"/>
        <v>-1</v>
      </c>
      <c r="BYF60">
        <f t="shared" ca="1" si="768"/>
        <v>-1</v>
      </c>
      <c r="BYG60">
        <f t="shared" ca="1" si="768"/>
        <v>-1</v>
      </c>
      <c r="BYH60">
        <f t="shared" ca="1" si="768"/>
        <v>-1</v>
      </c>
      <c r="BYI60">
        <f t="shared" ca="1" si="768"/>
        <v>-1</v>
      </c>
      <c r="BYJ60">
        <f t="shared" ca="1" si="768"/>
        <v>-1</v>
      </c>
      <c r="BYK60">
        <f t="shared" ca="1" si="768"/>
        <v>-1</v>
      </c>
      <c r="BYL60">
        <f t="shared" ca="1" si="768"/>
        <v>-1</v>
      </c>
      <c r="BYM60">
        <f t="shared" ca="1" si="768"/>
        <v>-1</v>
      </c>
      <c r="BYN60">
        <f t="shared" ca="1" si="768"/>
        <v>-1</v>
      </c>
      <c r="BYO60">
        <f t="shared" ca="1" si="768"/>
        <v>-1</v>
      </c>
      <c r="BYP60">
        <f t="shared" ca="1" si="768"/>
        <v>-1</v>
      </c>
      <c r="BYQ60">
        <f t="shared" ca="1" si="768"/>
        <v>-1</v>
      </c>
      <c r="BYR60">
        <f t="shared" ca="1" si="768"/>
        <v>-1</v>
      </c>
      <c r="BYS60">
        <f t="shared" ca="1" si="768"/>
        <v>-1</v>
      </c>
      <c r="BYT60">
        <f t="shared" ca="1" si="768"/>
        <v>-1</v>
      </c>
      <c r="BYU60">
        <f t="shared" ca="1" si="768"/>
        <v>-1</v>
      </c>
      <c r="BYV60">
        <f t="shared" ca="1" si="768"/>
        <v>-1</v>
      </c>
      <c r="BYW60">
        <f t="shared" ca="1" si="768"/>
        <v>-1</v>
      </c>
      <c r="BYX60">
        <f t="shared" ca="1" si="768"/>
        <v>-1</v>
      </c>
      <c r="BYY60">
        <f t="shared" ca="1" si="768"/>
        <v>-1</v>
      </c>
      <c r="BYZ60">
        <f t="shared" ca="1" si="768"/>
        <v>-1</v>
      </c>
      <c r="BZA60">
        <f t="shared" ca="1" si="768"/>
        <v>-1</v>
      </c>
      <c r="BZB60">
        <f t="shared" ca="1" si="768"/>
        <v>-1</v>
      </c>
      <c r="BZC60">
        <f t="shared" ca="1" si="768"/>
        <v>-1</v>
      </c>
      <c r="BZD60">
        <f t="shared" ca="1" si="768"/>
        <v>-1</v>
      </c>
      <c r="BZE60">
        <f t="shared" ca="1" si="768"/>
        <v>-1</v>
      </c>
      <c r="BZF60">
        <f t="shared" ca="1" si="768"/>
        <v>-1</v>
      </c>
      <c r="BZG60">
        <f t="shared" ca="1" si="768"/>
        <v>-1</v>
      </c>
      <c r="BZH60">
        <f t="shared" ca="1" si="768"/>
        <v>-1</v>
      </c>
      <c r="BZI60">
        <f t="shared" ca="1" si="768"/>
        <v>-1</v>
      </c>
      <c r="BZJ60">
        <f t="shared" ca="1" si="768"/>
        <v>-1</v>
      </c>
      <c r="BZK60">
        <f t="shared" ca="1" si="768"/>
        <v>-1</v>
      </c>
      <c r="BZL60">
        <f t="shared" ca="1" si="768"/>
        <v>-1</v>
      </c>
      <c r="BZM60">
        <f t="shared" ca="1" si="768"/>
        <v>-1</v>
      </c>
      <c r="BZN60">
        <f t="shared" ca="1" si="768"/>
        <v>-1</v>
      </c>
      <c r="BZO60">
        <f t="shared" ca="1" si="768"/>
        <v>-1</v>
      </c>
      <c r="BZP60">
        <f t="shared" ca="1" si="768"/>
        <v>-1</v>
      </c>
      <c r="BZQ60">
        <f t="shared" ca="1" si="768"/>
        <v>-1</v>
      </c>
      <c r="BZR60">
        <f t="shared" ca="1" si="768"/>
        <v>-1</v>
      </c>
      <c r="BZS60">
        <f t="shared" ca="1" si="768"/>
        <v>-1</v>
      </c>
      <c r="BZT60">
        <f t="shared" ca="1" si="768"/>
        <v>-1</v>
      </c>
      <c r="BZU60">
        <f t="shared" ca="1" si="768"/>
        <v>-1</v>
      </c>
      <c r="BZV60">
        <f t="shared" ca="1" si="768"/>
        <v>-1</v>
      </c>
      <c r="BZW60">
        <f t="shared" ref="BZW60:CCH60" ca="1" si="769">IF((ROUND(BZW$7,1)-0.1)=ROUND(WRACCESSTIME_ns,1),0,IF(ROUND(BZW$7,1)=ROUND(WRACCESSTIME_ns,1),MAX($B54:$B61)+1,-1))</f>
        <v>-1</v>
      </c>
      <c r="BZX60">
        <f t="shared" ca="1" si="769"/>
        <v>-1</v>
      </c>
      <c r="BZY60">
        <f t="shared" ca="1" si="769"/>
        <v>-1</v>
      </c>
      <c r="BZZ60">
        <f t="shared" ca="1" si="769"/>
        <v>-1</v>
      </c>
      <c r="CAA60">
        <f t="shared" ca="1" si="769"/>
        <v>-1</v>
      </c>
      <c r="CAB60">
        <f t="shared" ca="1" si="769"/>
        <v>-1</v>
      </c>
      <c r="CAC60">
        <f t="shared" ca="1" si="769"/>
        <v>-1</v>
      </c>
      <c r="CAD60">
        <f t="shared" ca="1" si="769"/>
        <v>-1</v>
      </c>
      <c r="CAE60">
        <f t="shared" ca="1" si="769"/>
        <v>-1</v>
      </c>
      <c r="CAF60">
        <f t="shared" ca="1" si="769"/>
        <v>-1</v>
      </c>
      <c r="CAG60">
        <f t="shared" ca="1" si="769"/>
        <v>-1</v>
      </c>
      <c r="CAH60">
        <f t="shared" ca="1" si="769"/>
        <v>-1</v>
      </c>
      <c r="CAI60">
        <f t="shared" ca="1" si="769"/>
        <v>-1</v>
      </c>
      <c r="CAJ60">
        <f t="shared" ca="1" si="769"/>
        <v>-1</v>
      </c>
      <c r="CAK60">
        <f t="shared" ca="1" si="769"/>
        <v>-1</v>
      </c>
      <c r="CAL60">
        <f t="shared" ca="1" si="769"/>
        <v>-1</v>
      </c>
      <c r="CAM60">
        <f t="shared" ca="1" si="769"/>
        <v>-1</v>
      </c>
      <c r="CAN60">
        <f t="shared" ca="1" si="769"/>
        <v>-1</v>
      </c>
      <c r="CAO60">
        <f t="shared" ca="1" si="769"/>
        <v>-1</v>
      </c>
      <c r="CAP60">
        <f t="shared" ca="1" si="769"/>
        <v>-1</v>
      </c>
      <c r="CAQ60">
        <f t="shared" ca="1" si="769"/>
        <v>-1</v>
      </c>
      <c r="CAR60">
        <f t="shared" ca="1" si="769"/>
        <v>-1</v>
      </c>
      <c r="CAS60">
        <f t="shared" ca="1" si="769"/>
        <v>-1</v>
      </c>
      <c r="CAT60">
        <f t="shared" ca="1" si="769"/>
        <v>-1</v>
      </c>
      <c r="CAU60">
        <f t="shared" ca="1" si="769"/>
        <v>-1</v>
      </c>
      <c r="CAV60">
        <f t="shared" ca="1" si="769"/>
        <v>-1</v>
      </c>
      <c r="CAW60">
        <f t="shared" ca="1" si="769"/>
        <v>-1</v>
      </c>
      <c r="CAX60">
        <f t="shared" ca="1" si="769"/>
        <v>-1</v>
      </c>
      <c r="CAY60">
        <f t="shared" ca="1" si="769"/>
        <v>-1</v>
      </c>
      <c r="CAZ60">
        <f t="shared" ca="1" si="769"/>
        <v>-1</v>
      </c>
      <c r="CBA60">
        <f t="shared" ca="1" si="769"/>
        <v>-1</v>
      </c>
      <c r="CBB60">
        <f t="shared" ca="1" si="769"/>
        <v>-1</v>
      </c>
      <c r="CBC60">
        <f t="shared" ca="1" si="769"/>
        <v>-1</v>
      </c>
      <c r="CBD60">
        <f t="shared" ca="1" si="769"/>
        <v>-1</v>
      </c>
      <c r="CBE60">
        <f t="shared" ca="1" si="769"/>
        <v>-1</v>
      </c>
      <c r="CBF60">
        <f t="shared" ca="1" si="769"/>
        <v>-1</v>
      </c>
      <c r="CBG60">
        <f t="shared" ca="1" si="769"/>
        <v>-1</v>
      </c>
      <c r="CBH60">
        <f t="shared" ca="1" si="769"/>
        <v>-1</v>
      </c>
      <c r="CBI60">
        <f t="shared" ca="1" si="769"/>
        <v>-1</v>
      </c>
      <c r="CBJ60">
        <f t="shared" ca="1" si="769"/>
        <v>-1</v>
      </c>
      <c r="CBK60">
        <f t="shared" ca="1" si="769"/>
        <v>-1</v>
      </c>
      <c r="CBL60">
        <f t="shared" ca="1" si="769"/>
        <v>-1</v>
      </c>
      <c r="CBM60">
        <f t="shared" ca="1" si="769"/>
        <v>-1</v>
      </c>
      <c r="CBN60">
        <f t="shared" ca="1" si="769"/>
        <v>-1</v>
      </c>
      <c r="CBO60">
        <f t="shared" ca="1" si="769"/>
        <v>-1</v>
      </c>
      <c r="CBP60">
        <f t="shared" ca="1" si="769"/>
        <v>-1</v>
      </c>
      <c r="CBQ60">
        <f t="shared" ca="1" si="769"/>
        <v>-1</v>
      </c>
      <c r="CBR60">
        <f t="shared" ca="1" si="769"/>
        <v>-1</v>
      </c>
      <c r="CBS60">
        <f t="shared" ca="1" si="769"/>
        <v>-1</v>
      </c>
      <c r="CBT60">
        <f t="shared" ca="1" si="769"/>
        <v>-1</v>
      </c>
      <c r="CBU60">
        <f t="shared" ca="1" si="769"/>
        <v>-1</v>
      </c>
      <c r="CBV60">
        <f t="shared" ca="1" si="769"/>
        <v>-1</v>
      </c>
      <c r="CBW60">
        <f t="shared" ca="1" si="769"/>
        <v>-1</v>
      </c>
      <c r="CBX60">
        <f t="shared" ca="1" si="769"/>
        <v>-1</v>
      </c>
      <c r="CBY60">
        <f t="shared" ca="1" si="769"/>
        <v>-1</v>
      </c>
      <c r="CBZ60">
        <f t="shared" ca="1" si="769"/>
        <v>-1</v>
      </c>
      <c r="CCA60">
        <f t="shared" ca="1" si="769"/>
        <v>-1</v>
      </c>
      <c r="CCB60">
        <f t="shared" ca="1" si="769"/>
        <v>-1</v>
      </c>
      <c r="CCC60">
        <f t="shared" ca="1" si="769"/>
        <v>-1</v>
      </c>
      <c r="CCD60">
        <f t="shared" ca="1" si="769"/>
        <v>-1</v>
      </c>
      <c r="CCE60">
        <f t="shared" ca="1" si="769"/>
        <v>-1</v>
      </c>
      <c r="CCF60">
        <f t="shared" ca="1" si="769"/>
        <v>-1</v>
      </c>
      <c r="CCG60">
        <f t="shared" ca="1" si="769"/>
        <v>-1</v>
      </c>
      <c r="CCH60">
        <f t="shared" ca="1" si="769"/>
        <v>-1</v>
      </c>
      <c r="CCI60">
        <f t="shared" ref="CCI60:CET60" ca="1" si="770">IF((ROUND(CCI$7,1)-0.1)=ROUND(WRACCESSTIME_ns,1),0,IF(ROUND(CCI$7,1)=ROUND(WRACCESSTIME_ns,1),MAX($B54:$B61)+1,-1))</f>
        <v>-1</v>
      </c>
      <c r="CCJ60">
        <f t="shared" ca="1" si="770"/>
        <v>-1</v>
      </c>
      <c r="CCK60">
        <f t="shared" ca="1" si="770"/>
        <v>-1</v>
      </c>
      <c r="CCL60">
        <f t="shared" ca="1" si="770"/>
        <v>-1</v>
      </c>
      <c r="CCM60">
        <f t="shared" ca="1" si="770"/>
        <v>-1</v>
      </c>
      <c r="CCN60">
        <f t="shared" ca="1" si="770"/>
        <v>-1</v>
      </c>
      <c r="CCO60">
        <f t="shared" ca="1" si="770"/>
        <v>-1</v>
      </c>
      <c r="CCP60">
        <f t="shared" ca="1" si="770"/>
        <v>-1</v>
      </c>
      <c r="CCQ60">
        <f t="shared" ca="1" si="770"/>
        <v>-1</v>
      </c>
      <c r="CCR60">
        <f t="shared" ca="1" si="770"/>
        <v>-1</v>
      </c>
      <c r="CCS60">
        <f t="shared" ca="1" si="770"/>
        <v>-1</v>
      </c>
      <c r="CCT60">
        <f t="shared" ca="1" si="770"/>
        <v>-1</v>
      </c>
      <c r="CCU60">
        <f t="shared" ca="1" si="770"/>
        <v>-1</v>
      </c>
      <c r="CCV60">
        <f t="shared" ca="1" si="770"/>
        <v>-1</v>
      </c>
      <c r="CCW60">
        <f t="shared" ca="1" si="770"/>
        <v>-1</v>
      </c>
      <c r="CCX60">
        <f t="shared" ca="1" si="770"/>
        <v>-1</v>
      </c>
      <c r="CCY60">
        <f t="shared" ca="1" si="770"/>
        <v>-1</v>
      </c>
      <c r="CCZ60">
        <f t="shared" ca="1" si="770"/>
        <v>-1</v>
      </c>
      <c r="CDA60">
        <f t="shared" ca="1" si="770"/>
        <v>-1</v>
      </c>
      <c r="CDB60">
        <f t="shared" ca="1" si="770"/>
        <v>-1</v>
      </c>
      <c r="CDC60">
        <f t="shared" ca="1" si="770"/>
        <v>-1</v>
      </c>
      <c r="CDD60">
        <f t="shared" ca="1" si="770"/>
        <v>-1</v>
      </c>
      <c r="CDE60">
        <f t="shared" ca="1" si="770"/>
        <v>-1</v>
      </c>
      <c r="CDF60">
        <f t="shared" ca="1" si="770"/>
        <v>-1</v>
      </c>
      <c r="CDG60">
        <f t="shared" ca="1" si="770"/>
        <v>-1</v>
      </c>
      <c r="CDH60">
        <f t="shared" ca="1" si="770"/>
        <v>-1</v>
      </c>
      <c r="CDI60">
        <f t="shared" ca="1" si="770"/>
        <v>-1</v>
      </c>
      <c r="CDJ60">
        <f t="shared" ca="1" si="770"/>
        <v>-1</v>
      </c>
      <c r="CDK60">
        <f t="shared" ca="1" si="770"/>
        <v>-1</v>
      </c>
      <c r="CDL60">
        <f t="shared" ca="1" si="770"/>
        <v>-1</v>
      </c>
      <c r="CDM60">
        <f t="shared" ca="1" si="770"/>
        <v>-1</v>
      </c>
      <c r="CDN60">
        <f t="shared" ca="1" si="770"/>
        <v>-1</v>
      </c>
      <c r="CDO60">
        <f t="shared" ca="1" si="770"/>
        <v>-1</v>
      </c>
      <c r="CDP60">
        <f t="shared" ca="1" si="770"/>
        <v>-1</v>
      </c>
      <c r="CDQ60">
        <f t="shared" ca="1" si="770"/>
        <v>-1</v>
      </c>
      <c r="CDR60">
        <f t="shared" ca="1" si="770"/>
        <v>-1</v>
      </c>
      <c r="CDS60">
        <f t="shared" ca="1" si="770"/>
        <v>-1</v>
      </c>
      <c r="CDT60">
        <f t="shared" ca="1" si="770"/>
        <v>-1</v>
      </c>
      <c r="CDU60">
        <f t="shared" ca="1" si="770"/>
        <v>-1</v>
      </c>
      <c r="CDV60">
        <f t="shared" ca="1" si="770"/>
        <v>-1</v>
      </c>
      <c r="CDW60">
        <f t="shared" ca="1" si="770"/>
        <v>-1</v>
      </c>
      <c r="CDX60">
        <f t="shared" ca="1" si="770"/>
        <v>-1</v>
      </c>
      <c r="CDY60">
        <f t="shared" ca="1" si="770"/>
        <v>-1</v>
      </c>
      <c r="CDZ60">
        <f t="shared" ca="1" si="770"/>
        <v>-1</v>
      </c>
      <c r="CEA60">
        <f t="shared" ca="1" si="770"/>
        <v>-1</v>
      </c>
      <c r="CEB60">
        <f t="shared" ca="1" si="770"/>
        <v>-1</v>
      </c>
      <c r="CEC60">
        <f t="shared" ca="1" si="770"/>
        <v>-1</v>
      </c>
      <c r="CED60">
        <f t="shared" ca="1" si="770"/>
        <v>-1</v>
      </c>
      <c r="CEE60">
        <f t="shared" ca="1" si="770"/>
        <v>-1</v>
      </c>
      <c r="CEF60">
        <f t="shared" ca="1" si="770"/>
        <v>-1</v>
      </c>
      <c r="CEG60">
        <f t="shared" ca="1" si="770"/>
        <v>-1</v>
      </c>
      <c r="CEH60">
        <f t="shared" ca="1" si="770"/>
        <v>-1</v>
      </c>
      <c r="CEI60">
        <f t="shared" ca="1" si="770"/>
        <v>-1</v>
      </c>
      <c r="CEJ60">
        <f t="shared" ca="1" si="770"/>
        <v>-1</v>
      </c>
      <c r="CEK60">
        <f t="shared" ca="1" si="770"/>
        <v>-1</v>
      </c>
      <c r="CEL60">
        <f t="shared" ca="1" si="770"/>
        <v>-1</v>
      </c>
      <c r="CEM60">
        <f t="shared" ca="1" si="770"/>
        <v>-1</v>
      </c>
      <c r="CEN60">
        <f t="shared" ca="1" si="770"/>
        <v>-1</v>
      </c>
      <c r="CEO60">
        <f t="shared" ca="1" si="770"/>
        <v>-1</v>
      </c>
      <c r="CEP60">
        <f t="shared" ca="1" si="770"/>
        <v>-1</v>
      </c>
      <c r="CEQ60">
        <f t="shared" ca="1" si="770"/>
        <v>-1</v>
      </c>
      <c r="CER60">
        <f t="shared" ca="1" si="770"/>
        <v>-1</v>
      </c>
      <c r="CES60">
        <f t="shared" ca="1" si="770"/>
        <v>-1</v>
      </c>
      <c r="CET60">
        <f t="shared" ca="1" si="770"/>
        <v>-1</v>
      </c>
      <c r="CEU60">
        <f t="shared" ref="CEU60:CHF60" ca="1" si="771">IF((ROUND(CEU$7,1)-0.1)=ROUND(WRACCESSTIME_ns,1),0,IF(ROUND(CEU$7,1)=ROUND(WRACCESSTIME_ns,1),MAX($B54:$B61)+1,-1))</f>
        <v>-1</v>
      </c>
      <c r="CEV60">
        <f t="shared" ca="1" si="771"/>
        <v>-1</v>
      </c>
      <c r="CEW60">
        <f t="shared" ca="1" si="771"/>
        <v>-1</v>
      </c>
      <c r="CEX60">
        <f t="shared" ca="1" si="771"/>
        <v>-1</v>
      </c>
      <c r="CEY60">
        <f t="shared" ca="1" si="771"/>
        <v>-1</v>
      </c>
      <c r="CEZ60">
        <f t="shared" ca="1" si="771"/>
        <v>-1</v>
      </c>
      <c r="CFA60">
        <f t="shared" ca="1" si="771"/>
        <v>-1</v>
      </c>
      <c r="CFB60">
        <f t="shared" ca="1" si="771"/>
        <v>-1</v>
      </c>
      <c r="CFC60">
        <f t="shared" ca="1" si="771"/>
        <v>-1</v>
      </c>
      <c r="CFD60">
        <f t="shared" ca="1" si="771"/>
        <v>-1</v>
      </c>
      <c r="CFE60">
        <f t="shared" ca="1" si="771"/>
        <v>-1</v>
      </c>
      <c r="CFF60">
        <f t="shared" ca="1" si="771"/>
        <v>-1</v>
      </c>
      <c r="CFG60">
        <f t="shared" ca="1" si="771"/>
        <v>-1</v>
      </c>
      <c r="CFH60">
        <f t="shared" ca="1" si="771"/>
        <v>-1</v>
      </c>
      <c r="CFI60">
        <f t="shared" ca="1" si="771"/>
        <v>-1</v>
      </c>
      <c r="CFJ60">
        <f t="shared" ca="1" si="771"/>
        <v>-1</v>
      </c>
      <c r="CFK60">
        <f t="shared" ca="1" si="771"/>
        <v>-1</v>
      </c>
      <c r="CFL60">
        <f t="shared" ca="1" si="771"/>
        <v>-1</v>
      </c>
      <c r="CFM60">
        <f t="shared" ca="1" si="771"/>
        <v>-1</v>
      </c>
      <c r="CFN60">
        <f t="shared" ca="1" si="771"/>
        <v>-1</v>
      </c>
      <c r="CFO60">
        <f t="shared" ca="1" si="771"/>
        <v>-1</v>
      </c>
      <c r="CFP60">
        <f t="shared" ca="1" si="771"/>
        <v>-1</v>
      </c>
      <c r="CFQ60">
        <f t="shared" ca="1" si="771"/>
        <v>-1</v>
      </c>
      <c r="CFR60">
        <f t="shared" ca="1" si="771"/>
        <v>-1</v>
      </c>
      <c r="CFS60">
        <f t="shared" ca="1" si="771"/>
        <v>-1</v>
      </c>
      <c r="CFT60">
        <f t="shared" ca="1" si="771"/>
        <v>-1</v>
      </c>
      <c r="CFU60">
        <f t="shared" ca="1" si="771"/>
        <v>-1</v>
      </c>
      <c r="CFV60">
        <f t="shared" ca="1" si="771"/>
        <v>-1</v>
      </c>
      <c r="CFW60">
        <f t="shared" ca="1" si="771"/>
        <v>-1</v>
      </c>
      <c r="CFX60">
        <f t="shared" ca="1" si="771"/>
        <v>-1</v>
      </c>
      <c r="CFY60">
        <f t="shared" ca="1" si="771"/>
        <v>-1</v>
      </c>
      <c r="CFZ60">
        <f t="shared" ca="1" si="771"/>
        <v>-1</v>
      </c>
      <c r="CGA60">
        <f t="shared" ca="1" si="771"/>
        <v>-1</v>
      </c>
      <c r="CGB60">
        <f t="shared" ca="1" si="771"/>
        <v>-1</v>
      </c>
      <c r="CGC60">
        <f t="shared" ca="1" si="771"/>
        <v>-1</v>
      </c>
      <c r="CGD60">
        <f t="shared" ca="1" si="771"/>
        <v>-1</v>
      </c>
      <c r="CGE60">
        <f t="shared" ca="1" si="771"/>
        <v>-1</v>
      </c>
      <c r="CGF60">
        <f t="shared" ca="1" si="771"/>
        <v>-1</v>
      </c>
      <c r="CGG60">
        <f t="shared" ca="1" si="771"/>
        <v>-1</v>
      </c>
      <c r="CGH60">
        <f t="shared" ca="1" si="771"/>
        <v>-1</v>
      </c>
      <c r="CGI60">
        <f t="shared" ca="1" si="771"/>
        <v>-1</v>
      </c>
      <c r="CGJ60">
        <f t="shared" ca="1" si="771"/>
        <v>-1</v>
      </c>
      <c r="CGK60">
        <f t="shared" ca="1" si="771"/>
        <v>-1</v>
      </c>
      <c r="CGL60">
        <f t="shared" ca="1" si="771"/>
        <v>-1</v>
      </c>
      <c r="CGM60">
        <f t="shared" ca="1" si="771"/>
        <v>-1</v>
      </c>
      <c r="CGN60">
        <f t="shared" ca="1" si="771"/>
        <v>-1</v>
      </c>
      <c r="CGO60">
        <f t="shared" ca="1" si="771"/>
        <v>-1</v>
      </c>
      <c r="CGP60">
        <f t="shared" ca="1" si="771"/>
        <v>-1</v>
      </c>
      <c r="CGQ60">
        <f t="shared" ca="1" si="771"/>
        <v>-1</v>
      </c>
      <c r="CGR60">
        <f t="shared" ca="1" si="771"/>
        <v>-1</v>
      </c>
      <c r="CGS60">
        <f t="shared" ca="1" si="771"/>
        <v>-1</v>
      </c>
      <c r="CGT60">
        <f t="shared" ca="1" si="771"/>
        <v>-1</v>
      </c>
      <c r="CGU60">
        <f t="shared" ca="1" si="771"/>
        <v>-1</v>
      </c>
      <c r="CGV60">
        <f t="shared" ca="1" si="771"/>
        <v>-1</v>
      </c>
      <c r="CGW60">
        <f t="shared" ca="1" si="771"/>
        <v>-1</v>
      </c>
      <c r="CGX60">
        <f t="shared" ca="1" si="771"/>
        <v>-1</v>
      </c>
      <c r="CGY60">
        <f t="shared" ca="1" si="771"/>
        <v>-1</v>
      </c>
      <c r="CGZ60">
        <f t="shared" ca="1" si="771"/>
        <v>-1</v>
      </c>
      <c r="CHA60">
        <f t="shared" ca="1" si="771"/>
        <v>-1</v>
      </c>
      <c r="CHB60">
        <f t="shared" ca="1" si="771"/>
        <v>-1</v>
      </c>
      <c r="CHC60">
        <f t="shared" ca="1" si="771"/>
        <v>-1</v>
      </c>
      <c r="CHD60">
        <f t="shared" ca="1" si="771"/>
        <v>-1</v>
      </c>
      <c r="CHE60">
        <f t="shared" ca="1" si="771"/>
        <v>-1</v>
      </c>
      <c r="CHF60">
        <f t="shared" ca="1" si="771"/>
        <v>-1</v>
      </c>
      <c r="CHG60">
        <f t="shared" ref="CHG60:CJR60" ca="1" si="772">IF((ROUND(CHG$7,1)-0.1)=ROUND(WRACCESSTIME_ns,1),0,IF(ROUND(CHG$7,1)=ROUND(WRACCESSTIME_ns,1),MAX($B54:$B61)+1,-1))</f>
        <v>-1</v>
      </c>
      <c r="CHH60">
        <f t="shared" ca="1" si="772"/>
        <v>-1</v>
      </c>
      <c r="CHI60">
        <f t="shared" ca="1" si="772"/>
        <v>-1</v>
      </c>
      <c r="CHJ60">
        <f t="shared" ca="1" si="772"/>
        <v>-1</v>
      </c>
      <c r="CHK60">
        <f t="shared" ca="1" si="772"/>
        <v>-1</v>
      </c>
      <c r="CHL60">
        <f t="shared" ca="1" si="772"/>
        <v>-1</v>
      </c>
      <c r="CHM60">
        <f t="shared" ca="1" si="772"/>
        <v>-1</v>
      </c>
      <c r="CHN60">
        <f t="shared" ca="1" si="772"/>
        <v>-1</v>
      </c>
      <c r="CHO60">
        <f t="shared" ca="1" si="772"/>
        <v>-1</v>
      </c>
      <c r="CHP60">
        <f t="shared" ca="1" si="772"/>
        <v>-1</v>
      </c>
      <c r="CHQ60">
        <f t="shared" ca="1" si="772"/>
        <v>-1</v>
      </c>
      <c r="CHR60">
        <f t="shared" ca="1" si="772"/>
        <v>-1</v>
      </c>
      <c r="CHS60">
        <f t="shared" ca="1" si="772"/>
        <v>-1</v>
      </c>
      <c r="CHT60">
        <f t="shared" ca="1" si="772"/>
        <v>-1</v>
      </c>
      <c r="CHU60">
        <f t="shared" ca="1" si="772"/>
        <v>-1</v>
      </c>
      <c r="CHV60">
        <f t="shared" ca="1" si="772"/>
        <v>-1</v>
      </c>
      <c r="CHW60">
        <f t="shared" ca="1" si="772"/>
        <v>-1</v>
      </c>
      <c r="CHX60">
        <f t="shared" ca="1" si="772"/>
        <v>-1</v>
      </c>
      <c r="CHY60">
        <f t="shared" ca="1" si="772"/>
        <v>-1</v>
      </c>
      <c r="CHZ60">
        <f t="shared" ca="1" si="772"/>
        <v>-1</v>
      </c>
      <c r="CIA60">
        <f t="shared" ca="1" si="772"/>
        <v>-1</v>
      </c>
      <c r="CIB60">
        <f t="shared" ca="1" si="772"/>
        <v>-1</v>
      </c>
      <c r="CIC60">
        <f t="shared" ca="1" si="772"/>
        <v>-1</v>
      </c>
      <c r="CID60">
        <f t="shared" ca="1" si="772"/>
        <v>-1</v>
      </c>
      <c r="CIE60">
        <f t="shared" ca="1" si="772"/>
        <v>-1</v>
      </c>
      <c r="CIF60">
        <f t="shared" ca="1" si="772"/>
        <v>-1</v>
      </c>
      <c r="CIG60">
        <f t="shared" ca="1" si="772"/>
        <v>-1</v>
      </c>
      <c r="CIH60">
        <f t="shared" ca="1" si="772"/>
        <v>-1</v>
      </c>
      <c r="CII60">
        <f t="shared" ca="1" si="772"/>
        <v>-1</v>
      </c>
      <c r="CIJ60">
        <f t="shared" ca="1" si="772"/>
        <v>-1</v>
      </c>
      <c r="CIK60">
        <f t="shared" ca="1" si="772"/>
        <v>-1</v>
      </c>
      <c r="CIL60">
        <f t="shared" ca="1" si="772"/>
        <v>-1</v>
      </c>
      <c r="CIM60">
        <f t="shared" ca="1" si="772"/>
        <v>-1</v>
      </c>
      <c r="CIN60">
        <f t="shared" ca="1" si="772"/>
        <v>-1</v>
      </c>
      <c r="CIO60">
        <f t="shared" ca="1" si="772"/>
        <v>-1</v>
      </c>
      <c r="CIP60">
        <f t="shared" ca="1" si="772"/>
        <v>-1</v>
      </c>
      <c r="CIQ60">
        <f t="shared" ca="1" si="772"/>
        <v>-1</v>
      </c>
      <c r="CIR60">
        <f t="shared" ca="1" si="772"/>
        <v>-1</v>
      </c>
      <c r="CIS60">
        <f t="shared" ca="1" si="772"/>
        <v>-1</v>
      </c>
      <c r="CIT60">
        <f t="shared" ca="1" si="772"/>
        <v>-1</v>
      </c>
      <c r="CIU60">
        <f t="shared" ca="1" si="772"/>
        <v>-1</v>
      </c>
      <c r="CIV60">
        <f t="shared" ca="1" si="772"/>
        <v>-1</v>
      </c>
      <c r="CIW60">
        <f t="shared" ca="1" si="772"/>
        <v>-1</v>
      </c>
      <c r="CIX60">
        <f t="shared" ca="1" si="772"/>
        <v>-1</v>
      </c>
      <c r="CIY60">
        <f t="shared" ca="1" si="772"/>
        <v>-1</v>
      </c>
      <c r="CIZ60">
        <f t="shared" ca="1" si="772"/>
        <v>-1</v>
      </c>
      <c r="CJA60">
        <f t="shared" ca="1" si="772"/>
        <v>-1</v>
      </c>
      <c r="CJB60">
        <f t="shared" ca="1" si="772"/>
        <v>-1</v>
      </c>
      <c r="CJC60">
        <f t="shared" ca="1" si="772"/>
        <v>-1</v>
      </c>
      <c r="CJD60">
        <f t="shared" ca="1" si="772"/>
        <v>-1</v>
      </c>
      <c r="CJE60">
        <f t="shared" ca="1" si="772"/>
        <v>-1</v>
      </c>
      <c r="CJF60">
        <f t="shared" ca="1" si="772"/>
        <v>-1</v>
      </c>
      <c r="CJG60">
        <f t="shared" ca="1" si="772"/>
        <v>-1</v>
      </c>
      <c r="CJH60">
        <f t="shared" ca="1" si="772"/>
        <v>-1</v>
      </c>
      <c r="CJI60">
        <f t="shared" ca="1" si="772"/>
        <v>-1</v>
      </c>
      <c r="CJJ60">
        <f t="shared" ca="1" si="772"/>
        <v>-1</v>
      </c>
      <c r="CJK60">
        <f t="shared" ca="1" si="772"/>
        <v>-1</v>
      </c>
      <c r="CJL60">
        <f t="shared" ca="1" si="772"/>
        <v>-1</v>
      </c>
      <c r="CJM60">
        <f t="shared" ca="1" si="772"/>
        <v>-1</v>
      </c>
      <c r="CJN60">
        <f t="shared" ca="1" si="772"/>
        <v>-1</v>
      </c>
      <c r="CJO60">
        <f t="shared" ca="1" si="772"/>
        <v>-1</v>
      </c>
      <c r="CJP60">
        <f t="shared" ca="1" si="772"/>
        <v>-1</v>
      </c>
      <c r="CJQ60">
        <f t="shared" ca="1" si="772"/>
        <v>-1</v>
      </c>
      <c r="CJR60">
        <f t="shared" ca="1" si="772"/>
        <v>-1</v>
      </c>
      <c r="CJS60">
        <f t="shared" ref="CJS60:CMD60" ca="1" si="773">IF((ROUND(CJS$7,1)-0.1)=ROUND(WRACCESSTIME_ns,1),0,IF(ROUND(CJS$7,1)=ROUND(WRACCESSTIME_ns,1),MAX($B54:$B61)+1,-1))</f>
        <v>-1</v>
      </c>
      <c r="CJT60">
        <f t="shared" ca="1" si="773"/>
        <v>-1</v>
      </c>
      <c r="CJU60">
        <f t="shared" ca="1" si="773"/>
        <v>-1</v>
      </c>
      <c r="CJV60">
        <f t="shared" ca="1" si="773"/>
        <v>-1</v>
      </c>
      <c r="CJW60">
        <f t="shared" ca="1" si="773"/>
        <v>-1</v>
      </c>
      <c r="CJX60">
        <f t="shared" ca="1" si="773"/>
        <v>-1</v>
      </c>
      <c r="CJY60">
        <f t="shared" ca="1" si="773"/>
        <v>-1</v>
      </c>
      <c r="CJZ60">
        <f t="shared" ca="1" si="773"/>
        <v>-1</v>
      </c>
      <c r="CKA60">
        <f t="shared" ca="1" si="773"/>
        <v>-1</v>
      </c>
      <c r="CKB60">
        <f t="shared" ca="1" si="773"/>
        <v>-1</v>
      </c>
      <c r="CKC60">
        <f t="shared" ca="1" si="773"/>
        <v>-1</v>
      </c>
      <c r="CKD60">
        <f t="shared" ca="1" si="773"/>
        <v>-1</v>
      </c>
      <c r="CKE60">
        <f t="shared" ca="1" si="773"/>
        <v>-1</v>
      </c>
      <c r="CKF60">
        <f t="shared" ca="1" si="773"/>
        <v>-1</v>
      </c>
      <c r="CKG60">
        <f t="shared" ca="1" si="773"/>
        <v>-1</v>
      </c>
      <c r="CKH60">
        <f t="shared" ca="1" si="773"/>
        <v>-1</v>
      </c>
      <c r="CKI60">
        <f t="shared" ca="1" si="773"/>
        <v>-1</v>
      </c>
      <c r="CKJ60">
        <f t="shared" ca="1" si="773"/>
        <v>-1</v>
      </c>
      <c r="CKK60">
        <f t="shared" ca="1" si="773"/>
        <v>-1</v>
      </c>
      <c r="CKL60">
        <f t="shared" ca="1" si="773"/>
        <v>-1</v>
      </c>
      <c r="CKM60">
        <f t="shared" ca="1" si="773"/>
        <v>-1</v>
      </c>
      <c r="CKN60">
        <f t="shared" ca="1" si="773"/>
        <v>-1</v>
      </c>
      <c r="CKO60">
        <f t="shared" ca="1" si="773"/>
        <v>-1</v>
      </c>
      <c r="CKP60">
        <f t="shared" ca="1" si="773"/>
        <v>-1</v>
      </c>
      <c r="CKQ60">
        <f t="shared" ca="1" si="773"/>
        <v>-1</v>
      </c>
      <c r="CKR60">
        <f t="shared" ca="1" si="773"/>
        <v>-1</v>
      </c>
      <c r="CKS60">
        <f t="shared" ca="1" si="773"/>
        <v>-1</v>
      </c>
      <c r="CKT60">
        <f t="shared" ca="1" si="773"/>
        <v>-1</v>
      </c>
      <c r="CKU60">
        <f t="shared" ca="1" si="773"/>
        <v>-1</v>
      </c>
      <c r="CKV60">
        <f t="shared" ca="1" si="773"/>
        <v>-1</v>
      </c>
      <c r="CKW60">
        <f t="shared" ca="1" si="773"/>
        <v>-1</v>
      </c>
      <c r="CKX60">
        <f t="shared" ca="1" si="773"/>
        <v>-1</v>
      </c>
      <c r="CKY60">
        <f t="shared" ca="1" si="773"/>
        <v>-1</v>
      </c>
      <c r="CKZ60">
        <f t="shared" ca="1" si="773"/>
        <v>-1</v>
      </c>
      <c r="CLA60">
        <f t="shared" ca="1" si="773"/>
        <v>-1</v>
      </c>
      <c r="CLB60">
        <f t="shared" ca="1" si="773"/>
        <v>-1</v>
      </c>
      <c r="CLC60">
        <f t="shared" ca="1" si="773"/>
        <v>-1</v>
      </c>
      <c r="CLD60">
        <f t="shared" ca="1" si="773"/>
        <v>-1</v>
      </c>
      <c r="CLE60">
        <f t="shared" ca="1" si="773"/>
        <v>-1</v>
      </c>
      <c r="CLF60">
        <f t="shared" ca="1" si="773"/>
        <v>-1</v>
      </c>
      <c r="CLG60">
        <f t="shared" ca="1" si="773"/>
        <v>-1</v>
      </c>
      <c r="CLH60">
        <f t="shared" ca="1" si="773"/>
        <v>-1</v>
      </c>
      <c r="CLI60">
        <f t="shared" ca="1" si="773"/>
        <v>-1</v>
      </c>
      <c r="CLJ60">
        <f t="shared" ca="1" si="773"/>
        <v>-1</v>
      </c>
      <c r="CLK60">
        <f t="shared" ca="1" si="773"/>
        <v>-1</v>
      </c>
      <c r="CLL60">
        <f t="shared" ca="1" si="773"/>
        <v>-1</v>
      </c>
      <c r="CLM60">
        <f t="shared" ca="1" si="773"/>
        <v>-1</v>
      </c>
      <c r="CLN60">
        <f t="shared" ca="1" si="773"/>
        <v>-1</v>
      </c>
      <c r="CLO60">
        <f t="shared" ca="1" si="773"/>
        <v>-1</v>
      </c>
      <c r="CLP60">
        <f t="shared" ca="1" si="773"/>
        <v>-1</v>
      </c>
      <c r="CLQ60">
        <f t="shared" ca="1" si="773"/>
        <v>-1</v>
      </c>
      <c r="CLR60">
        <f t="shared" ca="1" si="773"/>
        <v>-1</v>
      </c>
      <c r="CLS60">
        <f t="shared" ca="1" si="773"/>
        <v>-1</v>
      </c>
      <c r="CLT60">
        <f t="shared" ca="1" si="773"/>
        <v>-1</v>
      </c>
      <c r="CLU60">
        <f t="shared" ca="1" si="773"/>
        <v>-1</v>
      </c>
      <c r="CLV60">
        <f t="shared" ca="1" si="773"/>
        <v>-1</v>
      </c>
      <c r="CLW60">
        <f t="shared" ca="1" si="773"/>
        <v>-1</v>
      </c>
      <c r="CLX60">
        <f t="shared" ca="1" si="773"/>
        <v>-1</v>
      </c>
      <c r="CLY60">
        <f t="shared" ca="1" si="773"/>
        <v>-1</v>
      </c>
      <c r="CLZ60">
        <f t="shared" ca="1" si="773"/>
        <v>-1</v>
      </c>
      <c r="CMA60">
        <f t="shared" ca="1" si="773"/>
        <v>-1</v>
      </c>
      <c r="CMB60">
        <f t="shared" ca="1" si="773"/>
        <v>-1</v>
      </c>
      <c r="CMC60">
        <f t="shared" ca="1" si="773"/>
        <v>-1</v>
      </c>
      <c r="CMD60">
        <f t="shared" ca="1" si="773"/>
        <v>-1</v>
      </c>
      <c r="CME60">
        <f t="shared" ref="CME60:COP60" ca="1" si="774">IF((ROUND(CME$7,1)-0.1)=ROUND(WRACCESSTIME_ns,1),0,IF(ROUND(CME$7,1)=ROUND(WRACCESSTIME_ns,1),MAX($B54:$B61)+1,-1))</f>
        <v>-1</v>
      </c>
      <c r="CMF60">
        <f t="shared" ca="1" si="774"/>
        <v>-1</v>
      </c>
      <c r="CMG60">
        <f t="shared" ca="1" si="774"/>
        <v>-1</v>
      </c>
      <c r="CMH60">
        <f t="shared" ca="1" si="774"/>
        <v>-1</v>
      </c>
      <c r="CMI60">
        <f t="shared" ca="1" si="774"/>
        <v>-1</v>
      </c>
      <c r="CMJ60">
        <f t="shared" ca="1" si="774"/>
        <v>-1</v>
      </c>
      <c r="CMK60">
        <f t="shared" ca="1" si="774"/>
        <v>-1</v>
      </c>
      <c r="CML60">
        <f t="shared" ca="1" si="774"/>
        <v>-1</v>
      </c>
      <c r="CMM60">
        <f t="shared" ca="1" si="774"/>
        <v>-1</v>
      </c>
      <c r="CMN60">
        <f t="shared" ca="1" si="774"/>
        <v>-1</v>
      </c>
      <c r="CMO60">
        <f t="shared" ca="1" si="774"/>
        <v>-1</v>
      </c>
      <c r="CMP60">
        <f t="shared" ca="1" si="774"/>
        <v>-1</v>
      </c>
      <c r="CMQ60">
        <f t="shared" ca="1" si="774"/>
        <v>-1</v>
      </c>
      <c r="CMR60">
        <f t="shared" ca="1" si="774"/>
        <v>-1</v>
      </c>
      <c r="CMS60">
        <f t="shared" ca="1" si="774"/>
        <v>-1</v>
      </c>
      <c r="CMT60">
        <f t="shared" ca="1" si="774"/>
        <v>-1</v>
      </c>
      <c r="CMU60">
        <f t="shared" ca="1" si="774"/>
        <v>-1</v>
      </c>
      <c r="CMV60">
        <f t="shared" ca="1" si="774"/>
        <v>-1</v>
      </c>
      <c r="CMW60">
        <f t="shared" ca="1" si="774"/>
        <v>-1</v>
      </c>
      <c r="CMX60">
        <f t="shared" ca="1" si="774"/>
        <v>-1</v>
      </c>
      <c r="CMY60">
        <f t="shared" ca="1" si="774"/>
        <v>-1</v>
      </c>
      <c r="CMZ60">
        <f t="shared" ca="1" si="774"/>
        <v>-1</v>
      </c>
      <c r="CNA60">
        <f t="shared" ca="1" si="774"/>
        <v>-1</v>
      </c>
      <c r="CNB60">
        <f t="shared" ca="1" si="774"/>
        <v>-1</v>
      </c>
      <c r="CNC60">
        <f t="shared" ca="1" si="774"/>
        <v>-1</v>
      </c>
      <c r="CND60">
        <f t="shared" ca="1" si="774"/>
        <v>-1</v>
      </c>
      <c r="CNE60">
        <f t="shared" ca="1" si="774"/>
        <v>-1</v>
      </c>
      <c r="CNF60">
        <f t="shared" ca="1" si="774"/>
        <v>-1</v>
      </c>
      <c r="CNG60">
        <f t="shared" ca="1" si="774"/>
        <v>-1</v>
      </c>
      <c r="CNH60">
        <f t="shared" ca="1" si="774"/>
        <v>-1</v>
      </c>
      <c r="CNI60">
        <f t="shared" ca="1" si="774"/>
        <v>-1</v>
      </c>
      <c r="CNJ60">
        <f t="shared" ca="1" si="774"/>
        <v>-1</v>
      </c>
      <c r="CNK60">
        <f t="shared" ca="1" si="774"/>
        <v>-1</v>
      </c>
      <c r="CNL60">
        <f t="shared" ca="1" si="774"/>
        <v>-1</v>
      </c>
      <c r="CNM60">
        <f t="shared" ca="1" si="774"/>
        <v>-1</v>
      </c>
      <c r="CNN60">
        <f t="shared" ca="1" si="774"/>
        <v>-1</v>
      </c>
      <c r="CNO60">
        <f t="shared" ca="1" si="774"/>
        <v>-1</v>
      </c>
      <c r="CNP60">
        <f t="shared" ca="1" si="774"/>
        <v>-1</v>
      </c>
      <c r="CNQ60">
        <f t="shared" ca="1" si="774"/>
        <v>-1</v>
      </c>
      <c r="CNR60">
        <f t="shared" ca="1" si="774"/>
        <v>-1</v>
      </c>
      <c r="CNS60">
        <f t="shared" ca="1" si="774"/>
        <v>-1</v>
      </c>
      <c r="CNT60">
        <f t="shared" ca="1" si="774"/>
        <v>-1</v>
      </c>
      <c r="CNU60">
        <f t="shared" ca="1" si="774"/>
        <v>-1</v>
      </c>
      <c r="CNV60">
        <f t="shared" ca="1" si="774"/>
        <v>-1</v>
      </c>
      <c r="CNW60">
        <f t="shared" ca="1" si="774"/>
        <v>-1</v>
      </c>
      <c r="CNX60">
        <f t="shared" ca="1" si="774"/>
        <v>-1</v>
      </c>
      <c r="CNY60">
        <f t="shared" ca="1" si="774"/>
        <v>-1</v>
      </c>
      <c r="CNZ60">
        <f t="shared" ca="1" si="774"/>
        <v>-1</v>
      </c>
      <c r="COA60">
        <f t="shared" ca="1" si="774"/>
        <v>-1</v>
      </c>
      <c r="COB60">
        <f t="shared" ca="1" si="774"/>
        <v>-1</v>
      </c>
      <c r="COC60">
        <f t="shared" ca="1" si="774"/>
        <v>-1</v>
      </c>
      <c r="COD60">
        <f t="shared" ca="1" si="774"/>
        <v>-1</v>
      </c>
      <c r="COE60">
        <f t="shared" ca="1" si="774"/>
        <v>-1</v>
      </c>
      <c r="COF60">
        <f t="shared" ca="1" si="774"/>
        <v>-1</v>
      </c>
      <c r="COG60">
        <f t="shared" ca="1" si="774"/>
        <v>-1</v>
      </c>
      <c r="COH60">
        <f t="shared" ca="1" si="774"/>
        <v>-1</v>
      </c>
      <c r="COI60">
        <f t="shared" ca="1" si="774"/>
        <v>-1</v>
      </c>
      <c r="COJ60">
        <f t="shared" ca="1" si="774"/>
        <v>-1</v>
      </c>
      <c r="COK60">
        <f t="shared" ca="1" si="774"/>
        <v>-1</v>
      </c>
      <c r="COL60">
        <f t="shared" ca="1" si="774"/>
        <v>-1</v>
      </c>
      <c r="COM60">
        <f t="shared" ca="1" si="774"/>
        <v>-1</v>
      </c>
      <c r="CON60">
        <f t="shared" ca="1" si="774"/>
        <v>-1</v>
      </c>
      <c r="COO60">
        <f t="shared" ca="1" si="774"/>
        <v>-1</v>
      </c>
      <c r="COP60">
        <f t="shared" ca="1" si="774"/>
        <v>-1</v>
      </c>
      <c r="COQ60">
        <f t="shared" ref="COQ60:CRB60" ca="1" si="775">IF((ROUND(COQ$7,1)-0.1)=ROUND(WRACCESSTIME_ns,1),0,IF(ROUND(COQ$7,1)=ROUND(WRACCESSTIME_ns,1),MAX($B54:$B61)+1,-1))</f>
        <v>-1</v>
      </c>
      <c r="COR60">
        <f t="shared" ca="1" si="775"/>
        <v>-1</v>
      </c>
      <c r="COS60">
        <f t="shared" ca="1" si="775"/>
        <v>-1</v>
      </c>
      <c r="COT60">
        <f t="shared" ca="1" si="775"/>
        <v>-1</v>
      </c>
      <c r="COU60">
        <f t="shared" ca="1" si="775"/>
        <v>-1</v>
      </c>
      <c r="COV60">
        <f t="shared" ca="1" si="775"/>
        <v>-1</v>
      </c>
      <c r="COW60">
        <f t="shared" ca="1" si="775"/>
        <v>-1</v>
      </c>
      <c r="COX60">
        <f t="shared" ca="1" si="775"/>
        <v>-1</v>
      </c>
      <c r="COY60">
        <f t="shared" ca="1" si="775"/>
        <v>-1</v>
      </c>
      <c r="COZ60">
        <f t="shared" ca="1" si="775"/>
        <v>-1</v>
      </c>
      <c r="CPA60">
        <f t="shared" ca="1" si="775"/>
        <v>-1</v>
      </c>
      <c r="CPB60">
        <f t="shared" ca="1" si="775"/>
        <v>-1</v>
      </c>
      <c r="CPC60">
        <f t="shared" ca="1" si="775"/>
        <v>-1</v>
      </c>
      <c r="CPD60">
        <f t="shared" ca="1" si="775"/>
        <v>-1</v>
      </c>
      <c r="CPE60">
        <f t="shared" ca="1" si="775"/>
        <v>-1</v>
      </c>
      <c r="CPF60">
        <f t="shared" ca="1" si="775"/>
        <v>-1</v>
      </c>
      <c r="CPG60">
        <f t="shared" ca="1" si="775"/>
        <v>-1</v>
      </c>
      <c r="CPH60">
        <f t="shared" ca="1" si="775"/>
        <v>-1</v>
      </c>
      <c r="CPI60">
        <f t="shared" ca="1" si="775"/>
        <v>-1</v>
      </c>
      <c r="CPJ60">
        <f t="shared" ca="1" si="775"/>
        <v>-1</v>
      </c>
      <c r="CPK60">
        <f t="shared" ca="1" si="775"/>
        <v>-1</v>
      </c>
      <c r="CPL60">
        <f t="shared" ca="1" si="775"/>
        <v>-1</v>
      </c>
      <c r="CPM60">
        <f t="shared" ca="1" si="775"/>
        <v>-1</v>
      </c>
      <c r="CPN60">
        <f t="shared" ca="1" si="775"/>
        <v>-1</v>
      </c>
      <c r="CPO60">
        <f t="shared" ca="1" si="775"/>
        <v>-1</v>
      </c>
      <c r="CPP60">
        <f t="shared" ca="1" si="775"/>
        <v>-1</v>
      </c>
      <c r="CPQ60">
        <f t="shared" ca="1" si="775"/>
        <v>-1</v>
      </c>
      <c r="CPR60">
        <f t="shared" ca="1" si="775"/>
        <v>-1</v>
      </c>
      <c r="CPS60">
        <f t="shared" ca="1" si="775"/>
        <v>-1</v>
      </c>
      <c r="CPT60">
        <f t="shared" ca="1" si="775"/>
        <v>-1</v>
      </c>
      <c r="CPU60">
        <f t="shared" ca="1" si="775"/>
        <v>-1</v>
      </c>
      <c r="CPV60">
        <f t="shared" ca="1" si="775"/>
        <v>-1</v>
      </c>
      <c r="CPW60">
        <f t="shared" ca="1" si="775"/>
        <v>-1</v>
      </c>
      <c r="CPX60">
        <f t="shared" ca="1" si="775"/>
        <v>-1</v>
      </c>
      <c r="CPY60">
        <f t="shared" ca="1" si="775"/>
        <v>-1</v>
      </c>
      <c r="CPZ60">
        <f t="shared" ca="1" si="775"/>
        <v>-1</v>
      </c>
      <c r="CQA60">
        <f t="shared" ca="1" si="775"/>
        <v>-1</v>
      </c>
      <c r="CQB60">
        <f t="shared" ca="1" si="775"/>
        <v>-1</v>
      </c>
      <c r="CQC60">
        <f t="shared" ca="1" si="775"/>
        <v>-1</v>
      </c>
      <c r="CQD60">
        <f t="shared" ca="1" si="775"/>
        <v>-1</v>
      </c>
      <c r="CQE60">
        <f t="shared" ca="1" si="775"/>
        <v>-1</v>
      </c>
      <c r="CQF60">
        <f t="shared" ca="1" si="775"/>
        <v>-1</v>
      </c>
      <c r="CQG60">
        <f t="shared" ca="1" si="775"/>
        <v>-1</v>
      </c>
      <c r="CQH60">
        <f t="shared" ca="1" si="775"/>
        <v>-1</v>
      </c>
      <c r="CQI60">
        <f t="shared" ca="1" si="775"/>
        <v>-1</v>
      </c>
      <c r="CQJ60">
        <f t="shared" ca="1" si="775"/>
        <v>-1</v>
      </c>
      <c r="CQK60">
        <f t="shared" ca="1" si="775"/>
        <v>-1</v>
      </c>
      <c r="CQL60">
        <f t="shared" ca="1" si="775"/>
        <v>-1</v>
      </c>
      <c r="CQM60">
        <f t="shared" ca="1" si="775"/>
        <v>-1</v>
      </c>
      <c r="CQN60">
        <f t="shared" ca="1" si="775"/>
        <v>-1</v>
      </c>
      <c r="CQO60">
        <f t="shared" ca="1" si="775"/>
        <v>-1</v>
      </c>
      <c r="CQP60">
        <f t="shared" ca="1" si="775"/>
        <v>-1</v>
      </c>
      <c r="CQQ60">
        <f t="shared" ca="1" si="775"/>
        <v>-1</v>
      </c>
      <c r="CQR60">
        <f t="shared" ca="1" si="775"/>
        <v>-1</v>
      </c>
      <c r="CQS60">
        <f t="shared" ca="1" si="775"/>
        <v>-1</v>
      </c>
      <c r="CQT60">
        <f t="shared" ca="1" si="775"/>
        <v>-1</v>
      </c>
      <c r="CQU60">
        <f t="shared" ca="1" si="775"/>
        <v>-1</v>
      </c>
      <c r="CQV60">
        <f t="shared" ca="1" si="775"/>
        <v>-1</v>
      </c>
      <c r="CQW60">
        <f t="shared" ca="1" si="775"/>
        <v>-1</v>
      </c>
      <c r="CQX60">
        <f t="shared" ca="1" si="775"/>
        <v>-1</v>
      </c>
      <c r="CQY60">
        <f t="shared" ca="1" si="775"/>
        <v>-1</v>
      </c>
      <c r="CQZ60">
        <f t="shared" ca="1" si="775"/>
        <v>-1</v>
      </c>
      <c r="CRA60">
        <f t="shared" ca="1" si="775"/>
        <v>-1</v>
      </c>
      <c r="CRB60">
        <f t="shared" ca="1" si="775"/>
        <v>-1</v>
      </c>
      <c r="CRC60">
        <f t="shared" ref="CRC60:CTN60" ca="1" si="776">IF((ROUND(CRC$7,1)-0.1)=ROUND(WRACCESSTIME_ns,1),0,IF(ROUND(CRC$7,1)=ROUND(WRACCESSTIME_ns,1),MAX($B54:$B61)+1,-1))</f>
        <v>-1</v>
      </c>
      <c r="CRD60">
        <f t="shared" ca="1" si="776"/>
        <v>-1</v>
      </c>
      <c r="CRE60">
        <f t="shared" ca="1" si="776"/>
        <v>-1</v>
      </c>
      <c r="CRF60">
        <f t="shared" ca="1" si="776"/>
        <v>-1</v>
      </c>
      <c r="CRG60">
        <f t="shared" ca="1" si="776"/>
        <v>-1</v>
      </c>
      <c r="CRH60">
        <f t="shared" ca="1" si="776"/>
        <v>-1</v>
      </c>
      <c r="CRI60">
        <f t="shared" ca="1" si="776"/>
        <v>-1</v>
      </c>
      <c r="CRJ60">
        <f t="shared" ca="1" si="776"/>
        <v>-1</v>
      </c>
      <c r="CRK60">
        <f t="shared" ca="1" si="776"/>
        <v>-1</v>
      </c>
      <c r="CRL60">
        <f t="shared" ca="1" si="776"/>
        <v>-1</v>
      </c>
      <c r="CRM60">
        <f t="shared" ca="1" si="776"/>
        <v>-1</v>
      </c>
      <c r="CRN60">
        <f t="shared" ca="1" si="776"/>
        <v>-1</v>
      </c>
      <c r="CRO60">
        <f t="shared" ca="1" si="776"/>
        <v>-1</v>
      </c>
      <c r="CRP60">
        <f t="shared" ca="1" si="776"/>
        <v>-1</v>
      </c>
      <c r="CRQ60">
        <f t="shared" ca="1" si="776"/>
        <v>-1</v>
      </c>
      <c r="CRR60">
        <f t="shared" ca="1" si="776"/>
        <v>-1</v>
      </c>
      <c r="CRS60">
        <f t="shared" ca="1" si="776"/>
        <v>-1</v>
      </c>
      <c r="CRT60">
        <f t="shared" ca="1" si="776"/>
        <v>-1</v>
      </c>
      <c r="CRU60">
        <f t="shared" ca="1" si="776"/>
        <v>-1</v>
      </c>
      <c r="CRV60">
        <f t="shared" ca="1" si="776"/>
        <v>-1</v>
      </c>
      <c r="CRW60">
        <f t="shared" ca="1" si="776"/>
        <v>-1</v>
      </c>
      <c r="CRX60">
        <f t="shared" ca="1" si="776"/>
        <v>-1</v>
      </c>
      <c r="CRY60">
        <f t="shared" ca="1" si="776"/>
        <v>-1</v>
      </c>
      <c r="CRZ60">
        <f t="shared" ca="1" si="776"/>
        <v>-1</v>
      </c>
      <c r="CSA60">
        <f t="shared" ca="1" si="776"/>
        <v>-1</v>
      </c>
      <c r="CSB60">
        <f t="shared" ca="1" si="776"/>
        <v>-1</v>
      </c>
      <c r="CSC60">
        <f t="shared" ca="1" si="776"/>
        <v>-1</v>
      </c>
      <c r="CSD60">
        <f t="shared" ca="1" si="776"/>
        <v>-1</v>
      </c>
      <c r="CSE60">
        <f t="shared" ca="1" si="776"/>
        <v>-1</v>
      </c>
      <c r="CSF60">
        <f t="shared" ca="1" si="776"/>
        <v>-1</v>
      </c>
      <c r="CSG60">
        <f t="shared" ca="1" si="776"/>
        <v>-1</v>
      </c>
      <c r="CSH60">
        <f t="shared" ca="1" si="776"/>
        <v>-1</v>
      </c>
      <c r="CSI60">
        <f t="shared" ca="1" si="776"/>
        <v>-1</v>
      </c>
      <c r="CSJ60">
        <f t="shared" ca="1" si="776"/>
        <v>-1</v>
      </c>
      <c r="CSK60">
        <f t="shared" ca="1" si="776"/>
        <v>-1</v>
      </c>
      <c r="CSL60">
        <f t="shared" ca="1" si="776"/>
        <v>-1</v>
      </c>
      <c r="CSM60">
        <f t="shared" ca="1" si="776"/>
        <v>-1</v>
      </c>
      <c r="CSN60">
        <f t="shared" ca="1" si="776"/>
        <v>-1</v>
      </c>
      <c r="CSO60">
        <f t="shared" ca="1" si="776"/>
        <v>-1</v>
      </c>
      <c r="CSP60">
        <f t="shared" ca="1" si="776"/>
        <v>-1</v>
      </c>
      <c r="CSQ60">
        <f t="shared" ca="1" si="776"/>
        <v>-1</v>
      </c>
      <c r="CSR60">
        <f t="shared" ca="1" si="776"/>
        <v>-1</v>
      </c>
      <c r="CSS60">
        <f t="shared" ca="1" si="776"/>
        <v>-1</v>
      </c>
      <c r="CST60">
        <f t="shared" ca="1" si="776"/>
        <v>-1</v>
      </c>
      <c r="CSU60">
        <f t="shared" ca="1" si="776"/>
        <v>-1</v>
      </c>
      <c r="CSV60">
        <f t="shared" ca="1" si="776"/>
        <v>-1</v>
      </c>
      <c r="CSW60">
        <f t="shared" ca="1" si="776"/>
        <v>-1</v>
      </c>
      <c r="CSX60">
        <f t="shared" ca="1" si="776"/>
        <v>-1</v>
      </c>
      <c r="CSY60">
        <f t="shared" ca="1" si="776"/>
        <v>-1</v>
      </c>
      <c r="CSZ60">
        <f t="shared" ca="1" si="776"/>
        <v>-1</v>
      </c>
      <c r="CTA60">
        <f t="shared" ca="1" si="776"/>
        <v>-1</v>
      </c>
      <c r="CTB60">
        <f t="shared" ca="1" si="776"/>
        <v>-1</v>
      </c>
      <c r="CTC60">
        <f t="shared" ca="1" si="776"/>
        <v>-1</v>
      </c>
      <c r="CTD60">
        <f t="shared" ca="1" si="776"/>
        <v>-1</v>
      </c>
      <c r="CTE60">
        <f t="shared" ca="1" si="776"/>
        <v>-1</v>
      </c>
      <c r="CTF60">
        <f t="shared" ca="1" si="776"/>
        <v>-1</v>
      </c>
      <c r="CTG60">
        <f t="shared" ca="1" si="776"/>
        <v>-1</v>
      </c>
      <c r="CTH60">
        <f t="shared" ca="1" si="776"/>
        <v>-1</v>
      </c>
      <c r="CTI60">
        <f t="shared" ca="1" si="776"/>
        <v>-1</v>
      </c>
      <c r="CTJ60">
        <f t="shared" ca="1" si="776"/>
        <v>-1</v>
      </c>
      <c r="CTK60">
        <f t="shared" ca="1" si="776"/>
        <v>-1</v>
      </c>
      <c r="CTL60">
        <f t="shared" ca="1" si="776"/>
        <v>-1</v>
      </c>
      <c r="CTM60">
        <f t="shared" ca="1" si="776"/>
        <v>-1</v>
      </c>
      <c r="CTN60">
        <f t="shared" ca="1" si="776"/>
        <v>-1</v>
      </c>
      <c r="CTO60">
        <f t="shared" ref="CTO60:CVZ60" ca="1" si="777">IF((ROUND(CTO$7,1)-0.1)=ROUND(WRACCESSTIME_ns,1),0,IF(ROUND(CTO$7,1)=ROUND(WRACCESSTIME_ns,1),MAX($B54:$B61)+1,-1))</f>
        <v>-1</v>
      </c>
      <c r="CTP60">
        <f t="shared" ca="1" si="777"/>
        <v>-1</v>
      </c>
      <c r="CTQ60">
        <f t="shared" ca="1" si="777"/>
        <v>-1</v>
      </c>
      <c r="CTR60">
        <f t="shared" ca="1" si="777"/>
        <v>-1</v>
      </c>
      <c r="CTS60">
        <f t="shared" ca="1" si="777"/>
        <v>-1</v>
      </c>
      <c r="CTT60">
        <f t="shared" ca="1" si="777"/>
        <v>-1</v>
      </c>
      <c r="CTU60">
        <f t="shared" ca="1" si="777"/>
        <v>-1</v>
      </c>
      <c r="CTV60">
        <f t="shared" ca="1" si="777"/>
        <v>-1</v>
      </c>
      <c r="CTW60">
        <f t="shared" ca="1" si="777"/>
        <v>-1</v>
      </c>
      <c r="CTX60">
        <f t="shared" ca="1" si="777"/>
        <v>-1</v>
      </c>
      <c r="CTY60">
        <f t="shared" ca="1" si="777"/>
        <v>-1</v>
      </c>
      <c r="CTZ60">
        <f t="shared" ca="1" si="777"/>
        <v>-1</v>
      </c>
      <c r="CUA60">
        <f t="shared" ca="1" si="777"/>
        <v>-1</v>
      </c>
      <c r="CUB60">
        <f t="shared" ca="1" si="777"/>
        <v>-1</v>
      </c>
      <c r="CUC60">
        <f t="shared" ca="1" si="777"/>
        <v>-1</v>
      </c>
      <c r="CUD60">
        <f t="shared" ca="1" si="777"/>
        <v>-1</v>
      </c>
      <c r="CUE60">
        <f t="shared" ca="1" si="777"/>
        <v>-1</v>
      </c>
      <c r="CUF60">
        <f t="shared" ca="1" si="777"/>
        <v>-1</v>
      </c>
      <c r="CUG60">
        <f t="shared" ca="1" si="777"/>
        <v>-1</v>
      </c>
      <c r="CUH60">
        <f t="shared" ca="1" si="777"/>
        <v>-1</v>
      </c>
      <c r="CUI60">
        <f t="shared" ca="1" si="777"/>
        <v>-1</v>
      </c>
      <c r="CUJ60">
        <f t="shared" ca="1" si="777"/>
        <v>-1</v>
      </c>
      <c r="CUK60">
        <f t="shared" ca="1" si="777"/>
        <v>-1</v>
      </c>
      <c r="CUL60">
        <f t="shared" ca="1" si="777"/>
        <v>-1</v>
      </c>
      <c r="CUM60">
        <f t="shared" ca="1" si="777"/>
        <v>-1</v>
      </c>
      <c r="CUN60">
        <f t="shared" ca="1" si="777"/>
        <v>-1</v>
      </c>
      <c r="CUO60">
        <f t="shared" ca="1" si="777"/>
        <v>-1</v>
      </c>
      <c r="CUP60">
        <f t="shared" ca="1" si="777"/>
        <v>-1</v>
      </c>
      <c r="CUQ60">
        <f t="shared" ca="1" si="777"/>
        <v>-1</v>
      </c>
      <c r="CUR60">
        <f t="shared" ca="1" si="777"/>
        <v>-1</v>
      </c>
      <c r="CUS60">
        <f t="shared" ca="1" si="777"/>
        <v>-1</v>
      </c>
      <c r="CUT60">
        <f t="shared" ca="1" si="777"/>
        <v>-1</v>
      </c>
      <c r="CUU60">
        <f t="shared" ca="1" si="777"/>
        <v>-1</v>
      </c>
      <c r="CUV60">
        <f t="shared" ca="1" si="777"/>
        <v>-1</v>
      </c>
      <c r="CUW60">
        <f t="shared" ca="1" si="777"/>
        <v>-1</v>
      </c>
      <c r="CUX60">
        <f t="shared" ca="1" si="777"/>
        <v>-1</v>
      </c>
      <c r="CUY60">
        <f t="shared" ca="1" si="777"/>
        <v>-1</v>
      </c>
      <c r="CUZ60">
        <f t="shared" ca="1" si="777"/>
        <v>-1</v>
      </c>
      <c r="CVA60">
        <f t="shared" ca="1" si="777"/>
        <v>-1</v>
      </c>
      <c r="CVB60">
        <f t="shared" ca="1" si="777"/>
        <v>-1</v>
      </c>
      <c r="CVC60">
        <f t="shared" ca="1" si="777"/>
        <v>-1</v>
      </c>
      <c r="CVD60">
        <f t="shared" ca="1" si="777"/>
        <v>-1</v>
      </c>
      <c r="CVE60">
        <f t="shared" ca="1" si="777"/>
        <v>-1</v>
      </c>
      <c r="CVF60">
        <f t="shared" ca="1" si="777"/>
        <v>-1</v>
      </c>
      <c r="CVG60">
        <f t="shared" ca="1" si="777"/>
        <v>-1</v>
      </c>
      <c r="CVH60">
        <f t="shared" ca="1" si="777"/>
        <v>-1</v>
      </c>
      <c r="CVI60">
        <f t="shared" ca="1" si="777"/>
        <v>-1</v>
      </c>
      <c r="CVJ60">
        <f t="shared" ca="1" si="777"/>
        <v>-1</v>
      </c>
      <c r="CVK60">
        <f t="shared" ca="1" si="777"/>
        <v>-1</v>
      </c>
      <c r="CVL60">
        <f t="shared" ca="1" si="777"/>
        <v>-1</v>
      </c>
      <c r="CVM60">
        <f t="shared" ca="1" si="777"/>
        <v>-1</v>
      </c>
      <c r="CVN60">
        <f t="shared" ca="1" si="777"/>
        <v>-1</v>
      </c>
      <c r="CVO60">
        <f t="shared" ca="1" si="777"/>
        <v>-1</v>
      </c>
      <c r="CVP60">
        <f t="shared" ca="1" si="777"/>
        <v>-1</v>
      </c>
      <c r="CVQ60">
        <f t="shared" ca="1" si="777"/>
        <v>-1</v>
      </c>
      <c r="CVR60">
        <f t="shared" ca="1" si="777"/>
        <v>-1</v>
      </c>
      <c r="CVS60">
        <f t="shared" ca="1" si="777"/>
        <v>-1</v>
      </c>
      <c r="CVT60">
        <f t="shared" ca="1" si="777"/>
        <v>-1</v>
      </c>
      <c r="CVU60">
        <f t="shared" ca="1" si="777"/>
        <v>-1</v>
      </c>
      <c r="CVV60">
        <f t="shared" ca="1" si="777"/>
        <v>-1</v>
      </c>
      <c r="CVW60">
        <f t="shared" ca="1" si="777"/>
        <v>-1</v>
      </c>
      <c r="CVX60">
        <f t="shared" ca="1" si="777"/>
        <v>-1</v>
      </c>
      <c r="CVY60">
        <f t="shared" ca="1" si="777"/>
        <v>-1</v>
      </c>
      <c r="CVZ60">
        <f t="shared" ca="1" si="777"/>
        <v>-1</v>
      </c>
      <c r="CWA60">
        <f t="shared" ref="CWA60:CYL60" ca="1" si="778">IF((ROUND(CWA$7,1)-0.1)=ROUND(WRACCESSTIME_ns,1),0,IF(ROUND(CWA$7,1)=ROUND(WRACCESSTIME_ns,1),MAX($B54:$B61)+1,-1))</f>
        <v>-1</v>
      </c>
      <c r="CWB60">
        <f t="shared" ca="1" si="778"/>
        <v>-1</v>
      </c>
      <c r="CWC60">
        <f t="shared" ca="1" si="778"/>
        <v>-1</v>
      </c>
      <c r="CWD60">
        <f t="shared" ca="1" si="778"/>
        <v>-1</v>
      </c>
      <c r="CWE60">
        <f t="shared" ca="1" si="778"/>
        <v>-1</v>
      </c>
      <c r="CWF60">
        <f t="shared" ca="1" si="778"/>
        <v>-1</v>
      </c>
      <c r="CWG60">
        <f t="shared" ca="1" si="778"/>
        <v>-1</v>
      </c>
      <c r="CWH60">
        <f t="shared" ca="1" si="778"/>
        <v>-1</v>
      </c>
      <c r="CWI60">
        <f t="shared" ca="1" si="778"/>
        <v>-1</v>
      </c>
      <c r="CWJ60">
        <f t="shared" ca="1" si="778"/>
        <v>-1</v>
      </c>
      <c r="CWK60">
        <f t="shared" ca="1" si="778"/>
        <v>-1</v>
      </c>
      <c r="CWL60">
        <f t="shared" ca="1" si="778"/>
        <v>-1</v>
      </c>
      <c r="CWM60">
        <f t="shared" ca="1" si="778"/>
        <v>-1</v>
      </c>
      <c r="CWN60">
        <f t="shared" ca="1" si="778"/>
        <v>-1</v>
      </c>
      <c r="CWO60">
        <f t="shared" ca="1" si="778"/>
        <v>-1</v>
      </c>
      <c r="CWP60">
        <f t="shared" ca="1" si="778"/>
        <v>-1</v>
      </c>
      <c r="CWQ60">
        <f t="shared" ca="1" si="778"/>
        <v>-1</v>
      </c>
      <c r="CWR60">
        <f t="shared" ca="1" si="778"/>
        <v>-1</v>
      </c>
      <c r="CWS60">
        <f t="shared" ca="1" si="778"/>
        <v>-1</v>
      </c>
      <c r="CWT60">
        <f t="shared" ca="1" si="778"/>
        <v>-1</v>
      </c>
      <c r="CWU60">
        <f t="shared" ca="1" si="778"/>
        <v>-1</v>
      </c>
      <c r="CWV60">
        <f t="shared" ca="1" si="778"/>
        <v>-1</v>
      </c>
      <c r="CWW60">
        <f t="shared" ca="1" si="778"/>
        <v>-1</v>
      </c>
      <c r="CWX60">
        <f t="shared" ca="1" si="778"/>
        <v>-1</v>
      </c>
      <c r="CWY60">
        <f t="shared" ca="1" si="778"/>
        <v>-1</v>
      </c>
      <c r="CWZ60">
        <f t="shared" ca="1" si="778"/>
        <v>-1</v>
      </c>
      <c r="CXA60">
        <f t="shared" ca="1" si="778"/>
        <v>-1</v>
      </c>
      <c r="CXB60">
        <f t="shared" ca="1" si="778"/>
        <v>-1</v>
      </c>
      <c r="CXC60">
        <f t="shared" ca="1" si="778"/>
        <v>-1</v>
      </c>
      <c r="CXD60">
        <f t="shared" ca="1" si="778"/>
        <v>-1</v>
      </c>
      <c r="CXE60">
        <f t="shared" ca="1" si="778"/>
        <v>-1</v>
      </c>
      <c r="CXF60">
        <f t="shared" ca="1" si="778"/>
        <v>-1</v>
      </c>
      <c r="CXG60">
        <f t="shared" ca="1" si="778"/>
        <v>-1</v>
      </c>
      <c r="CXH60">
        <f t="shared" ca="1" si="778"/>
        <v>-1</v>
      </c>
      <c r="CXI60">
        <f t="shared" ca="1" si="778"/>
        <v>-1</v>
      </c>
      <c r="CXJ60">
        <f t="shared" ca="1" si="778"/>
        <v>-1</v>
      </c>
      <c r="CXK60">
        <f t="shared" ca="1" si="778"/>
        <v>-1</v>
      </c>
      <c r="CXL60">
        <f t="shared" ca="1" si="778"/>
        <v>-1</v>
      </c>
      <c r="CXM60">
        <f t="shared" ca="1" si="778"/>
        <v>-1</v>
      </c>
      <c r="CXN60">
        <f t="shared" ca="1" si="778"/>
        <v>-1</v>
      </c>
      <c r="CXO60">
        <f t="shared" ca="1" si="778"/>
        <v>-1</v>
      </c>
      <c r="CXP60">
        <f t="shared" ca="1" si="778"/>
        <v>-1</v>
      </c>
      <c r="CXQ60">
        <f t="shared" ca="1" si="778"/>
        <v>-1</v>
      </c>
      <c r="CXR60">
        <f t="shared" ca="1" si="778"/>
        <v>-1</v>
      </c>
      <c r="CXS60">
        <f t="shared" ca="1" si="778"/>
        <v>-1</v>
      </c>
      <c r="CXT60">
        <f t="shared" ca="1" si="778"/>
        <v>-1</v>
      </c>
      <c r="CXU60">
        <f t="shared" ca="1" si="778"/>
        <v>-1</v>
      </c>
      <c r="CXV60">
        <f t="shared" ca="1" si="778"/>
        <v>-1</v>
      </c>
      <c r="CXW60">
        <f t="shared" ca="1" si="778"/>
        <v>-1</v>
      </c>
      <c r="CXX60">
        <f t="shared" ca="1" si="778"/>
        <v>-1</v>
      </c>
      <c r="CXY60">
        <f t="shared" ca="1" si="778"/>
        <v>-1</v>
      </c>
      <c r="CXZ60">
        <f t="shared" ca="1" si="778"/>
        <v>-1</v>
      </c>
      <c r="CYA60">
        <f t="shared" ca="1" si="778"/>
        <v>-1</v>
      </c>
      <c r="CYB60">
        <f t="shared" ca="1" si="778"/>
        <v>-1</v>
      </c>
      <c r="CYC60">
        <f t="shared" ca="1" si="778"/>
        <v>-1</v>
      </c>
      <c r="CYD60">
        <f t="shared" ca="1" si="778"/>
        <v>-1</v>
      </c>
      <c r="CYE60">
        <f t="shared" ca="1" si="778"/>
        <v>-1</v>
      </c>
      <c r="CYF60">
        <f t="shared" ca="1" si="778"/>
        <v>-1</v>
      </c>
      <c r="CYG60">
        <f t="shared" ca="1" si="778"/>
        <v>-1</v>
      </c>
      <c r="CYH60">
        <f t="shared" ca="1" si="778"/>
        <v>-1</v>
      </c>
      <c r="CYI60">
        <f t="shared" ca="1" si="778"/>
        <v>-1</v>
      </c>
      <c r="CYJ60">
        <f t="shared" ca="1" si="778"/>
        <v>-1</v>
      </c>
      <c r="CYK60">
        <f t="shared" ca="1" si="778"/>
        <v>-1</v>
      </c>
      <c r="CYL60">
        <f t="shared" ca="1" si="778"/>
        <v>-1</v>
      </c>
      <c r="CYM60">
        <f t="shared" ref="CYM60:DAX60" ca="1" si="779">IF((ROUND(CYM$7,1)-0.1)=ROUND(WRACCESSTIME_ns,1),0,IF(ROUND(CYM$7,1)=ROUND(WRACCESSTIME_ns,1),MAX($B54:$B61)+1,-1))</f>
        <v>-1</v>
      </c>
      <c r="CYN60">
        <f t="shared" ca="1" si="779"/>
        <v>-1</v>
      </c>
      <c r="CYO60">
        <f t="shared" ca="1" si="779"/>
        <v>-1</v>
      </c>
      <c r="CYP60">
        <f t="shared" ca="1" si="779"/>
        <v>-1</v>
      </c>
      <c r="CYQ60">
        <f t="shared" ca="1" si="779"/>
        <v>-1</v>
      </c>
      <c r="CYR60">
        <f t="shared" ca="1" si="779"/>
        <v>-1</v>
      </c>
      <c r="CYS60">
        <f t="shared" ca="1" si="779"/>
        <v>-1</v>
      </c>
      <c r="CYT60">
        <f t="shared" ca="1" si="779"/>
        <v>-1</v>
      </c>
      <c r="CYU60">
        <f t="shared" ca="1" si="779"/>
        <v>-1</v>
      </c>
      <c r="CYV60">
        <f t="shared" ca="1" si="779"/>
        <v>-1</v>
      </c>
      <c r="CYW60">
        <f t="shared" ca="1" si="779"/>
        <v>-1</v>
      </c>
      <c r="CYX60">
        <f t="shared" ca="1" si="779"/>
        <v>-1</v>
      </c>
      <c r="CYY60">
        <f t="shared" ca="1" si="779"/>
        <v>-1</v>
      </c>
      <c r="CYZ60">
        <f t="shared" ca="1" si="779"/>
        <v>-1</v>
      </c>
      <c r="CZA60">
        <f t="shared" ca="1" si="779"/>
        <v>-1</v>
      </c>
      <c r="CZB60">
        <f t="shared" ca="1" si="779"/>
        <v>-1</v>
      </c>
      <c r="CZC60">
        <f t="shared" ca="1" si="779"/>
        <v>-1</v>
      </c>
      <c r="CZD60">
        <f t="shared" ca="1" si="779"/>
        <v>-1</v>
      </c>
      <c r="CZE60">
        <f t="shared" ca="1" si="779"/>
        <v>-1</v>
      </c>
      <c r="CZF60">
        <f t="shared" ca="1" si="779"/>
        <v>-1</v>
      </c>
      <c r="CZG60">
        <f t="shared" ca="1" si="779"/>
        <v>-1</v>
      </c>
      <c r="CZH60">
        <f t="shared" ca="1" si="779"/>
        <v>-1</v>
      </c>
      <c r="CZI60">
        <f t="shared" ca="1" si="779"/>
        <v>-1</v>
      </c>
      <c r="CZJ60">
        <f t="shared" ca="1" si="779"/>
        <v>-1</v>
      </c>
      <c r="CZK60">
        <f t="shared" ca="1" si="779"/>
        <v>-1</v>
      </c>
      <c r="CZL60">
        <f t="shared" ca="1" si="779"/>
        <v>-1</v>
      </c>
      <c r="CZM60">
        <f t="shared" ca="1" si="779"/>
        <v>-1</v>
      </c>
      <c r="CZN60">
        <f t="shared" ca="1" si="779"/>
        <v>-1</v>
      </c>
      <c r="CZO60">
        <f t="shared" ca="1" si="779"/>
        <v>-1</v>
      </c>
      <c r="CZP60">
        <f t="shared" ca="1" si="779"/>
        <v>-1</v>
      </c>
      <c r="CZQ60">
        <f t="shared" ca="1" si="779"/>
        <v>-1</v>
      </c>
      <c r="CZR60">
        <f t="shared" ca="1" si="779"/>
        <v>-1</v>
      </c>
      <c r="CZS60">
        <f t="shared" ca="1" si="779"/>
        <v>-1</v>
      </c>
      <c r="CZT60">
        <f t="shared" ca="1" si="779"/>
        <v>-1</v>
      </c>
      <c r="CZU60">
        <f t="shared" ca="1" si="779"/>
        <v>-1</v>
      </c>
      <c r="CZV60">
        <f t="shared" ca="1" si="779"/>
        <v>-1</v>
      </c>
      <c r="CZW60">
        <f t="shared" ca="1" si="779"/>
        <v>-1</v>
      </c>
      <c r="CZX60">
        <f t="shared" ca="1" si="779"/>
        <v>-1</v>
      </c>
      <c r="CZY60">
        <f t="shared" ca="1" si="779"/>
        <v>-1</v>
      </c>
      <c r="CZZ60">
        <f t="shared" ca="1" si="779"/>
        <v>-1</v>
      </c>
      <c r="DAA60">
        <f t="shared" ca="1" si="779"/>
        <v>-1</v>
      </c>
      <c r="DAB60">
        <f t="shared" ca="1" si="779"/>
        <v>-1</v>
      </c>
      <c r="DAC60">
        <f t="shared" ca="1" si="779"/>
        <v>-1</v>
      </c>
      <c r="DAD60">
        <f t="shared" ca="1" si="779"/>
        <v>-1</v>
      </c>
      <c r="DAE60">
        <f t="shared" ca="1" si="779"/>
        <v>-1</v>
      </c>
      <c r="DAF60">
        <f t="shared" ca="1" si="779"/>
        <v>-1</v>
      </c>
      <c r="DAG60">
        <f t="shared" ca="1" si="779"/>
        <v>-1</v>
      </c>
      <c r="DAH60">
        <f t="shared" ca="1" si="779"/>
        <v>-1</v>
      </c>
      <c r="DAI60">
        <f t="shared" ca="1" si="779"/>
        <v>-1</v>
      </c>
      <c r="DAJ60">
        <f t="shared" ca="1" si="779"/>
        <v>-1</v>
      </c>
      <c r="DAK60">
        <f t="shared" ca="1" si="779"/>
        <v>-1</v>
      </c>
      <c r="DAL60">
        <f t="shared" ca="1" si="779"/>
        <v>-1</v>
      </c>
      <c r="DAM60">
        <f t="shared" ca="1" si="779"/>
        <v>-1</v>
      </c>
      <c r="DAN60">
        <f t="shared" ca="1" si="779"/>
        <v>-1</v>
      </c>
      <c r="DAO60">
        <f t="shared" ca="1" si="779"/>
        <v>-1</v>
      </c>
      <c r="DAP60">
        <f t="shared" ca="1" si="779"/>
        <v>-1</v>
      </c>
      <c r="DAQ60">
        <f t="shared" ca="1" si="779"/>
        <v>-1</v>
      </c>
      <c r="DAR60">
        <f t="shared" ca="1" si="779"/>
        <v>-1</v>
      </c>
      <c r="DAS60">
        <f t="shared" ca="1" si="779"/>
        <v>-1</v>
      </c>
      <c r="DAT60">
        <f t="shared" ca="1" si="779"/>
        <v>-1</v>
      </c>
      <c r="DAU60">
        <f t="shared" ca="1" si="779"/>
        <v>-1</v>
      </c>
      <c r="DAV60">
        <f t="shared" ca="1" si="779"/>
        <v>-1</v>
      </c>
      <c r="DAW60">
        <f t="shared" ca="1" si="779"/>
        <v>-1</v>
      </c>
      <c r="DAX60">
        <f t="shared" ca="1" si="779"/>
        <v>-1</v>
      </c>
      <c r="DAY60">
        <f t="shared" ref="DAY60:DDJ60" ca="1" si="780">IF((ROUND(DAY$7,1)-0.1)=ROUND(WRACCESSTIME_ns,1),0,IF(ROUND(DAY$7,1)=ROUND(WRACCESSTIME_ns,1),MAX($B54:$B61)+1,-1))</f>
        <v>-1</v>
      </c>
      <c r="DAZ60">
        <f t="shared" ca="1" si="780"/>
        <v>-1</v>
      </c>
      <c r="DBA60">
        <f t="shared" ca="1" si="780"/>
        <v>-1</v>
      </c>
      <c r="DBB60">
        <f t="shared" ca="1" si="780"/>
        <v>-1</v>
      </c>
      <c r="DBC60">
        <f t="shared" ca="1" si="780"/>
        <v>-1</v>
      </c>
      <c r="DBD60">
        <f t="shared" ca="1" si="780"/>
        <v>-1</v>
      </c>
      <c r="DBE60">
        <f t="shared" ca="1" si="780"/>
        <v>-1</v>
      </c>
      <c r="DBF60">
        <f t="shared" ca="1" si="780"/>
        <v>-1</v>
      </c>
      <c r="DBG60">
        <f t="shared" ca="1" si="780"/>
        <v>-1</v>
      </c>
      <c r="DBH60">
        <f t="shared" ca="1" si="780"/>
        <v>-1</v>
      </c>
      <c r="DBI60">
        <f t="shared" ca="1" si="780"/>
        <v>-1</v>
      </c>
      <c r="DBJ60">
        <f t="shared" ca="1" si="780"/>
        <v>-1</v>
      </c>
      <c r="DBK60">
        <f t="shared" ca="1" si="780"/>
        <v>-1</v>
      </c>
      <c r="DBL60">
        <f t="shared" ca="1" si="780"/>
        <v>-1</v>
      </c>
      <c r="DBM60">
        <f t="shared" ca="1" si="780"/>
        <v>-1</v>
      </c>
      <c r="DBN60">
        <f t="shared" ca="1" si="780"/>
        <v>-1</v>
      </c>
      <c r="DBO60">
        <f t="shared" ca="1" si="780"/>
        <v>-1</v>
      </c>
      <c r="DBP60">
        <f t="shared" ca="1" si="780"/>
        <v>-1</v>
      </c>
      <c r="DBQ60">
        <f t="shared" ca="1" si="780"/>
        <v>-1</v>
      </c>
      <c r="DBR60">
        <f t="shared" ca="1" si="780"/>
        <v>-1</v>
      </c>
      <c r="DBS60">
        <f t="shared" ca="1" si="780"/>
        <v>-1</v>
      </c>
      <c r="DBT60">
        <f t="shared" ca="1" si="780"/>
        <v>-1</v>
      </c>
      <c r="DBU60">
        <f t="shared" ca="1" si="780"/>
        <v>-1</v>
      </c>
      <c r="DBV60">
        <f t="shared" ca="1" si="780"/>
        <v>-1</v>
      </c>
      <c r="DBW60">
        <f t="shared" ca="1" si="780"/>
        <v>-1</v>
      </c>
      <c r="DBX60">
        <f t="shared" ca="1" si="780"/>
        <v>-1</v>
      </c>
      <c r="DBY60">
        <f t="shared" ca="1" si="780"/>
        <v>-1</v>
      </c>
      <c r="DBZ60">
        <f t="shared" ca="1" si="780"/>
        <v>-1</v>
      </c>
      <c r="DCA60">
        <f t="shared" ca="1" si="780"/>
        <v>-1</v>
      </c>
      <c r="DCB60">
        <f t="shared" ca="1" si="780"/>
        <v>-1</v>
      </c>
      <c r="DCC60">
        <f t="shared" ca="1" si="780"/>
        <v>-1</v>
      </c>
      <c r="DCD60">
        <f t="shared" ca="1" si="780"/>
        <v>-1</v>
      </c>
      <c r="DCE60">
        <f t="shared" ca="1" si="780"/>
        <v>-1</v>
      </c>
      <c r="DCF60">
        <f t="shared" ca="1" si="780"/>
        <v>-1</v>
      </c>
      <c r="DCG60">
        <f t="shared" ca="1" si="780"/>
        <v>-1</v>
      </c>
      <c r="DCH60">
        <f t="shared" ca="1" si="780"/>
        <v>-1</v>
      </c>
      <c r="DCI60">
        <f t="shared" ca="1" si="780"/>
        <v>-1</v>
      </c>
      <c r="DCJ60">
        <f t="shared" ca="1" si="780"/>
        <v>-1</v>
      </c>
      <c r="DCK60">
        <f t="shared" ca="1" si="780"/>
        <v>-1</v>
      </c>
      <c r="DCL60">
        <f t="shared" ca="1" si="780"/>
        <v>-1</v>
      </c>
      <c r="DCM60">
        <f t="shared" ca="1" si="780"/>
        <v>-1</v>
      </c>
      <c r="DCN60">
        <f t="shared" ca="1" si="780"/>
        <v>-1</v>
      </c>
      <c r="DCO60">
        <f t="shared" ca="1" si="780"/>
        <v>-1</v>
      </c>
      <c r="DCP60">
        <f t="shared" ca="1" si="780"/>
        <v>-1</v>
      </c>
      <c r="DCQ60">
        <f t="shared" ca="1" si="780"/>
        <v>-1</v>
      </c>
      <c r="DCR60">
        <f t="shared" ca="1" si="780"/>
        <v>-1</v>
      </c>
      <c r="DCS60">
        <f t="shared" ca="1" si="780"/>
        <v>-1</v>
      </c>
      <c r="DCT60">
        <f t="shared" ca="1" si="780"/>
        <v>-1</v>
      </c>
      <c r="DCU60">
        <f t="shared" ca="1" si="780"/>
        <v>-1</v>
      </c>
      <c r="DCV60">
        <f t="shared" ca="1" si="780"/>
        <v>-1</v>
      </c>
      <c r="DCW60">
        <f t="shared" ca="1" si="780"/>
        <v>-1</v>
      </c>
      <c r="DCX60">
        <f t="shared" ca="1" si="780"/>
        <v>-1</v>
      </c>
      <c r="DCY60">
        <f t="shared" ca="1" si="780"/>
        <v>-1</v>
      </c>
      <c r="DCZ60">
        <f t="shared" ca="1" si="780"/>
        <v>-1</v>
      </c>
      <c r="DDA60">
        <f t="shared" ca="1" si="780"/>
        <v>-1</v>
      </c>
      <c r="DDB60">
        <f t="shared" ca="1" si="780"/>
        <v>-1</v>
      </c>
      <c r="DDC60">
        <f t="shared" ca="1" si="780"/>
        <v>-1</v>
      </c>
      <c r="DDD60">
        <f t="shared" ca="1" si="780"/>
        <v>-1</v>
      </c>
      <c r="DDE60">
        <f t="shared" ca="1" si="780"/>
        <v>-1</v>
      </c>
      <c r="DDF60">
        <f t="shared" ca="1" si="780"/>
        <v>-1</v>
      </c>
      <c r="DDG60">
        <f t="shared" ca="1" si="780"/>
        <v>-1</v>
      </c>
      <c r="DDH60">
        <f t="shared" ca="1" si="780"/>
        <v>-1</v>
      </c>
      <c r="DDI60">
        <f t="shared" ca="1" si="780"/>
        <v>-1</v>
      </c>
      <c r="DDJ60">
        <f t="shared" ca="1" si="780"/>
        <v>-1</v>
      </c>
      <c r="DDK60">
        <f t="shared" ref="DDK60:DFV60" ca="1" si="781">IF((ROUND(DDK$7,1)-0.1)=ROUND(WRACCESSTIME_ns,1),0,IF(ROUND(DDK$7,1)=ROUND(WRACCESSTIME_ns,1),MAX($B54:$B61)+1,-1))</f>
        <v>-1</v>
      </c>
      <c r="DDL60">
        <f t="shared" ca="1" si="781"/>
        <v>-1</v>
      </c>
      <c r="DDM60">
        <f t="shared" ca="1" si="781"/>
        <v>-1</v>
      </c>
      <c r="DDN60">
        <f t="shared" ca="1" si="781"/>
        <v>-1</v>
      </c>
      <c r="DDO60">
        <f t="shared" ca="1" si="781"/>
        <v>-1</v>
      </c>
      <c r="DDP60">
        <f t="shared" ca="1" si="781"/>
        <v>-1</v>
      </c>
      <c r="DDQ60">
        <f t="shared" ca="1" si="781"/>
        <v>-1</v>
      </c>
      <c r="DDR60">
        <f t="shared" ca="1" si="781"/>
        <v>-1</v>
      </c>
      <c r="DDS60">
        <f t="shared" ca="1" si="781"/>
        <v>-1</v>
      </c>
      <c r="DDT60">
        <f t="shared" ca="1" si="781"/>
        <v>-1</v>
      </c>
      <c r="DDU60">
        <f t="shared" ca="1" si="781"/>
        <v>-1</v>
      </c>
      <c r="DDV60">
        <f t="shared" ca="1" si="781"/>
        <v>-1</v>
      </c>
      <c r="DDW60">
        <f t="shared" ca="1" si="781"/>
        <v>-1</v>
      </c>
      <c r="DDX60">
        <f t="shared" ca="1" si="781"/>
        <v>-1</v>
      </c>
      <c r="DDY60">
        <f t="shared" ca="1" si="781"/>
        <v>-1</v>
      </c>
      <c r="DDZ60">
        <f t="shared" ca="1" si="781"/>
        <v>-1</v>
      </c>
      <c r="DEA60">
        <f t="shared" ca="1" si="781"/>
        <v>-1</v>
      </c>
      <c r="DEB60">
        <f t="shared" ca="1" si="781"/>
        <v>-1</v>
      </c>
      <c r="DEC60">
        <f t="shared" ca="1" si="781"/>
        <v>-1</v>
      </c>
      <c r="DED60">
        <f t="shared" ca="1" si="781"/>
        <v>-1</v>
      </c>
      <c r="DEE60">
        <f t="shared" ca="1" si="781"/>
        <v>-1</v>
      </c>
      <c r="DEF60">
        <f t="shared" ca="1" si="781"/>
        <v>-1</v>
      </c>
      <c r="DEG60">
        <f t="shared" ca="1" si="781"/>
        <v>-1</v>
      </c>
      <c r="DEH60">
        <f t="shared" ca="1" si="781"/>
        <v>-1</v>
      </c>
      <c r="DEI60">
        <f t="shared" ca="1" si="781"/>
        <v>-1</v>
      </c>
      <c r="DEJ60">
        <f t="shared" ca="1" si="781"/>
        <v>-1</v>
      </c>
      <c r="DEK60">
        <f t="shared" ca="1" si="781"/>
        <v>-1</v>
      </c>
      <c r="DEL60">
        <f t="shared" ca="1" si="781"/>
        <v>-1</v>
      </c>
      <c r="DEM60">
        <f t="shared" ca="1" si="781"/>
        <v>-1</v>
      </c>
      <c r="DEN60">
        <f t="shared" ca="1" si="781"/>
        <v>-1</v>
      </c>
      <c r="DEO60">
        <f t="shared" ca="1" si="781"/>
        <v>-1</v>
      </c>
      <c r="DEP60">
        <f t="shared" ca="1" si="781"/>
        <v>-1</v>
      </c>
      <c r="DEQ60">
        <f t="shared" ca="1" si="781"/>
        <v>-1</v>
      </c>
      <c r="DER60">
        <f t="shared" ca="1" si="781"/>
        <v>-1</v>
      </c>
      <c r="DES60">
        <f t="shared" ca="1" si="781"/>
        <v>-1</v>
      </c>
      <c r="DET60">
        <f t="shared" ca="1" si="781"/>
        <v>-1</v>
      </c>
      <c r="DEU60">
        <f t="shared" ca="1" si="781"/>
        <v>-1</v>
      </c>
      <c r="DEV60">
        <f t="shared" ca="1" si="781"/>
        <v>-1</v>
      </c>
      <c r="DEW60">
        <f t="shared" ca="1" si="781"/>
        <v>-1</v>
      </c>
      <c r="DEX60">
        <f t="shared" ca="1" si="781"/>
        <v>-1</v>
      </c>
      <c r="DEY60">
        <f t="shared" ca="1" si="781"/>
        <v>-1</v>
      </c>
      <c r="DEZ60">
        <f t="shared" ca="1" si="781"/>
        <v>-1</v>
      </c>
      <c r="DFA60">
        <f t="shared" ca="1" si="781"/>
        <v>-1</v>
      </c>
      <c r="DFB60">
        <f t="shared" ca="1" si="781"/>
        <v>-1</v>
      </c>
      <c r="DFC60">
        <f t="shared" ca="1" si="781"/>
        <v>-1</v>
      </c>
      <c r="DFD60">
        <f t="shared" ca="1" si="781"/>
        <v>-1</v>
      </c>
      <c r="DFE60">
        <f t="shared" ca="1" si="781"/>
        <v>-1</v>
      </c>
      <c r="DFF60">
        <f t="shared" ca="1" si="781"/>
        <v>-1</v>
      </c>
      <c r="DFG60">
        <f t="shared" ca="1" si="781"/>
        <v>-1</v>
      </c>
      <c r="DFH60">
        <f t="shared" ca="1" si="781"/>
        <v>-1</v>
      </c>
      <c r="DFI60">
        <f t="shared" ca="1" si="781"/>
        <v>-1</v>
      </c>
      <c r="DFJ60">
        <f t="shared" ca="1" si="781"/>
        <v>-1</v>
      </c>
      <c r="DFK60">
        <f t="shared" ca="1" si="781"/>
        <v>-1</v>
      </c>
      <c r="DFL60">
        <f t="shared" ca="1" si="781"/>
        <v>-1</v>
      </c>
      <c r="DFM60">
        <f t="shared" ca="1" si="781"/>
        <v>-1</v>
      </c>
      <c r="DFN60">
        <f t="shared" ca="1" si="781"/>
        <v>-1</v>
      </c>
      <c r="DFO60">
        <f t="shared" ca="1" si="781"/>
        <v>-1</v>
      </c>
      <c r="DFP60">
        <f t="shared" ca="1" si="781"/>
        <v>-1</v>
      </c>
      <c r="DFQ60">
        <f t="shared" ca="1" si="781"/>
        <v>-1</v>
      </c>
      <c r="DFR60">
        <f t="shared" ca="1" si="781"/>
        <v>-1</v>
      </c>
      <c r="DFS60">
        <f t="shared" ca="1" si="781"/>
        <v>-1</v>
      </c>
      <c r="DFT60">
        <f t="shared" ca="1" si="781"/>
        <v>-1</v>
      </c>
      <c r="DFU60">
        <f t="shared" ca="1" si="781"/>
        <v>-1</v>
      </c>
      <c r="DFV60">
        <f t="shared" ca="1" si="781"/>
        <v>-1</v>
      </c>
      <c r="DFW60">
        <f t="shared" ref="DFW60:DIH60" ca="1" si="782">IF((ROUND(DFW$7,1)-0.1)=ROUND(WRACCESSTIME_ns,1),0,IF(ROUND(DFW$7,1)=ROUND(WRACCESSTIME_ns,1),MAX($B54:$B61)+1,-1))</f>
        <v>-1</v>
      </c>
      <c r="DFX60">
        <f t="shared" ca="1" si="782"/>
        <v>-1</v>
      </c>
      <c r="DFY60">
        <f t="shared" ca="1" si="782"/>
        <v>-1</v>
      </c>
      <c r="DFZ60">
        <f t="shared" ca="1" si="782"/>
        <v>-1</v>
      </c>
      <c r="DGA60">
        <f t="shared" ca="1" si="782"/>
        <v>-1</v>
      </c>
      <c r="DGB60">
        <f t="shared" ca="1" si="782"/>
        <v>-1</v>
      </c>
      <c r="DGC60">
        <f t="shared" ca="1" si="782"/>
        <v>-1</v>
      </c>
      <c r="DGD60">
        <f t="shared" ca="1" si="782"/>
        <v>-1</v>
      </c>
      <c r="DGE60">
        <f t="shared" ca="1" si="782"/>
        <v>-1</v>
      </c>
      <c r="DGF60">
        <f t="shared" ca="1" si="782"/>
        <v>-1</v>
      </c>
      <c r="DGG60">
        <f t="shared" ca="1" si="782"/>
        <v>-1</v>
      </c>
      <c r="DGH60">
        <f t="shared" ca="1" si="782"/>
        <v>-1</v>
      </c>
      <c r="DGI60">
        <f t="shared" ca="1" si="782"/>
        <v>-1</v>
      </c>
      <c r="DGJ60">
        <f t="shared" ca="1" si="782"/>
        <v>-1</v>
      </c>
      <c r="DGK60">
        <f t="shared" ca="1" si="782"/>
        <v>-1</v>
      </c>
      <c r="DGL60">
        <f t="shared" ca="1" si="782"/>
        <v>-1</v>
      </c>
      <c r="DGM60">
        <f t="shared" ca="1" si="782"/>
        <v>-1</v>
      </c>
      <c r="DGN60">
        <f t="shared" ca="1" si="782"/>
        <v>-1</v>
      </c>
      <c r="DGO60">
        <f t="shared" ca="1" si="782"/>
        <v>-1</v>
      </c>
      <c r="DGP60">
        <f t="shared" ca="1" si="782"/>
        <v>-1</v>
      </c>
      <c r="DGQ60">
        <f t="shared" ca="1" si="782"/>
        <v>-1</v>
      </c>
      <c r="DGR60">
        <f t="shared" ca="1" si="782"/>
        <v>-1</v>
      </c>
      <c r="DGS60">
        <f t="shared" ca="1" si="782"/>
        <v>-1</v>
      </c>
      <c r="DGT60">
        <f t="shared" ca="1" si="782"/>
        <v>-1</v>
      </c>
      <c r="DGU60">
        <f t="shared" ca="1" si="782"/>
        <v>-1</v>
      </c>
      <c r="DGV60">
        <f t="shared" ca="1" si="782"/>
        <v>-1</v>
      </c>
      <c r="DGW60">
        <f t="shared" ca="1" si="782"/>
        <v>-1</v>
      </c>
      <c r="DGX60">
        <f t="shared" ca="1" si="782"/>
        <v>-1</v>
      </c>
      <c r="DGY60">
        <f t="shared" ca="1" si="782"/>
        <v>-1</v>
      </c>
      <c r="DGZ60">
        <f t="shared" ca="1" si="782"/>
        <v>-1</v>
      </c>
      <c r="DHA60">
        <f t="shared" ca="1" si="782"/>
        <v>-1</v>
      </c>
      <c r="DHB60">
        <f t="shared" ca="1" si="782"/>
        <v>-1</v>
      </c>
      <c r="DHC60">
        <f t="shared" ca="1" si="782"/>
        <v>-1</v>
      </c>
      <c r="DHD60">
        <f t="shared" ca="1" si="782"/>
        <v>-1</v>
      </c>
      <c r="DHE60">
        <f t="shared" ca="1" si="782"/>
        <v>-1</v>
      </c>
      <c r="DHF60">
        <f t="shared" ca="1" si="782"/>
        <v>-1</v>
      </c>
      <c r="DHG60">
        <f t="shared" ca="1" si="782"/>
        <v>-1</v>
      </c>
      <c r="DHH60">
        <f t="shared" ca="1" si="782"/>
        <v>-1</v>
      </c>
      <c r="DHI60">
        <f t="shared" ca="1" si="782"/>
        <v>-1</v>
      </c>
      <c r="DHJ60">
        <f t="shared" ca="1" si="782"/>
        <v>-1</v>
      </c>
      <c r="DHK60">
        <f t="shared" ca="1" si="782"/>
        <v>-1</v>
      </c>
      <c r="DHL60">
        <f t="shared" ca="1" si="782"/>
        <v>-1</v>
      </c>
      <c r="DHM60">
        <f t="shared" ca="1" si="782"/>
        <v>-1</v>
      </c>
      <c r="DHN60">
        <f t="shared" ca="1" si="782"/>
        <v>-1</v>
      </c>
      <c r="DHO60">
        <f t="shared" ca="1" si="782"/>
        <v>-1</v>
      </c>
      <c r="DHP60">
        <f t="shared" ca="1" si="782"/>
        <v>-1</v>
      </c>
      <c r="DHQ60">
        <f t="shared" ca="1" si="782"/>
        <v>-1</v>
      </c>
      <c r="DHR60">
        <f t="shared" ca="1" si="782"/>
        <v>-1</v>
      </c>
      <c r="DHS60">
        <f t="shared" ca="1" si="782"/>
        <v>-1</v>
      </c>
      <c r="DHT60">
        <f t="shared" ca="1" si="782"/>
        <v>-1</v>
      </c>
      <c r="DHU60">
        <f t="shared" ca="1" si="782"/>
        <v>-1</v>
      </c>
      <c r="DHV60">
        <f t="shared" ca="1" si="782"/>
        <v>-1</v>
      </c>
      <c r="DHW60">
        <f t="shared" ca="1" si="782"/>
        <v>-1</v>
      </c>
      <c r="DHX60">
        <f t="shared" ca="1" si="782"/>
        <v>-1</v>
      </c>
      <c r="DHY60">
        <f t="shared" ca="1" si="782"/>
        <v>-1</v>
      </c>
      <c r="DHZ60">
        <f t="shared" ca="1" si="782"/>
        <v>-1</v>
      </c>
      <c r="DIA60">
        <f t="shared" ca="1" si="782"/>
        <v>-1</v>
      </c>
      <c r="DIB60">
        <f t="shared" ca="1" si="782"/>
        <v>-1</v>
      </c>
      <c r="DIC60">
        <f t="shared" ca="1" si="782"/>
        <v>-1</v>
      </c>
      <c r="DID60">
        <f t="shared" ca="1" si="782"/>
        <v>-1</v>
      </c>
      <c r="DIE60">
        <f t="shared" ca="1" si="782"/>
        <v>-1</v>
      </c>
      <c r="DIF60">
        <f t="shared" ca="1" si="782"/>
        <v>-1</v>
      </c>
      <c r="DIG60">
        <f t="shared" ca="1" si="782"/>
        <v>-1</v>
      </c>
      <c r="DIH60">
        <f t="shared" ca="1" si="782"/>
        <v>-1</v>
      </c>
      <c r="DII60">
        <f t="shared" ref="DII60:DKT60" ca="1" si="783">IF((ROUND(DII$7,1)-0.1)=ROUND(WRACCESSTIME_ns,1),0,IF(ROUND(DII$7,1)=ROUND(WRACCESSTIME_ns,1),MAX($B54:$B61)+1,-1))</f>
        <v>-1</v>
      </c>
      <c r="DIJ60">
        <f t="shared" ca="1" si="783"/>
        <v>-1</v>
      </c>
      <c r="DIK60">
        <f t="shared" ca="1" si="783"/>
        <v>-1</v>
      </c>
      <c r="DIL60">
        <f t="shared" ca="1" si="783"/>
        <v>-1</v>
      </c>
      <c r="DIM60">
        <f t="shared" ca="1" si="783"/>
        <v>-1</v>
      </c>
      <c r="DIN60">
        <f t="shared" ca="1" si="783"/>
        <v>-1</v>
      </c>
      <c r="DIO60">
        <f t="shared" ca="1" si="783"/>
        <v>-1</v>
      </c>
      <c r="DIP60">
        <f t="shared" ca="1" si="783"/>
        <v>-1</v>
      </c>
      <c r="DIQ60">
        <f t="shared" ca="1" si="783"/>
        <v>-1</v>
      </c>
      <c r="DIR60">
        <f t="shared" ca="1" si="783"/>
        <v>-1</v>
      </c>
      <c r="DIS60">
        <f t="shared" ca="1" si="783"/>
        <v>-1</v>
      </c>
      <c r="DIT60">
        <f t="shared" ca="1" si="783"/>
        <v>-1</v>
      </c>
      <c r="DIU60">
        <f t="shared" ca="1" si="783"/>
        <v>-1</v>
      </c>
      <c r="DIV60">
        <f t="shared" ca="1" si="783"/>
        <v>-1</v>
      </c>
      <c r="DIW60">
        <f t="shared" ca="1" si="783"/>
        <v>-1</v>
      </c>
      <c r="DIX60">
        <f t="shared" ca="1" si="783"/>
        <v>-1</v>
      </c>
      <c r="DIY60">
        <f t="shared" ca="1" si="783"/>
        <v>-1</v>
      </c>
      <c r="DIZ60">
        <f t="shared" ca="1" si="783"/>
        <v>-1</v>
      </c>
      <c r="DJA60">
        <f t="shared" ca="1" si="783"/>
        <v>-1</v>
      </c>
      <c r="DJB60">
        <f t="shared" ca="1" si="783"/>
        <v>-1</v>
      </c>
      <c r="DJC60">
        <f t="shared" ca="1" si="783"/>
        <v>-1</v>
      </c>
      <c r="DJD60">
        <f t="shared" ca="1" si="783"/>
        <v>-1</v>
      </c>
      <c r="DJE60">
        <f t="shared" ca="1" si="783"/>
        <v>-1</v>
      </c>
      <c r="DJF60">
        <f t="shared" ca="1" si="783"/>
        <v>-1</v>
      </c>
      <c r="DJG60">
        <f t="shared" ca="1" si="783"/>
        <v>-1</v>
      </c>
      <c r="DJH60">
        <f t="shared" ca="1" si="783"/>
        <v>-1</v>
      </c>
      <c r="DJI60">
        <f t="shared" ca="1" si="783"/>
        <v>-1</v>
      </c>
      <c r="DJJ60">
        <f t="shared" ca="1" si="783"/>
        <v>-1</v>
      </c>
      <c r="DJK60">
        <f t="shared" ca="1" si="783"/>
        <v>-1</v>
      </c>
      <c r="DJL60">
        <f t="shared" ca="1" si="783"/>
        <v>-1</v>
      </c>
      <c r="DJM60">
        <f t="shared" ca="1" si="783"/>
        <v>-1</v>
      </c>
      <c r="DJN60">
        <f t="shared" ca="1" si="783"/>
        <v>-1</v>
      </c>
      <c r="DJO60">
        <f t="shared" ca="1" si="783"/>
        <v>-1</v>
      </c>
      <c r="DJP60">
        <f t="shared" ca="1" si="783"/>
        <v>-1</v>
      </c>
      <c r="DJQ60">
        <f t="shared" ca="1" si="783"/>
        <v>-1</v>
      </c>
      <c r="DJR60">
        <f t="shared" ca="1" si="783"/>
        <v>-1</v>
      </c>
      <c r="DJS60">
        <f t="shared" ca="1" si="783"/>
        <v>-1</v>
      </c>
      <c r="DJT60">
        <f t="shared" ca="1" si="783"/>
        <v>-1</v>
      </c>
      <c r="DJU60">
        <f t="shared" ca="1" si="783"/>
        <v>-1</v>
      </c>
      <c r="DJV60">
        <f t="shared" ca="1" si="783"/>
        <v>-1</v>
      </c>
      <c r="DJW60">
        <f t="shared" ca="1" si="783"/>
        <v>-1</v>
      </c>
      <c r="DJX60">
        <f t="shared" ca="1" si="783"/>
        <v>-1</v>
      </c>
      <c r="DJY60">
        <f t="shared" ca="1" si="783"/>
        <v>-1</v>
      </c>
      <c r="DJZ60">
        <f t="shared" ca="1" si="783"/>
        <v>-1</v>
      </c>
      <c r="DKA60">
        <f t="shared" ca="1" si="783"/>
        <v>-1</v>
      </c>
      <c r="DKB60">
        <f t="shared" ca="1" si="783"/>
        <v>-1</v>
      </c>
      <c r="DKC60">
        <f t="shared" ca="1" si="783"/>
        <v>-1</v>
      </c>
      <c r="DKD60">
        <f t="shared" ca="1" si="783"/>
        <v>-1</v>
      </c>
      <c r="DKE60">
        <f t="shared" ca="1" si="783"/>
        <v>-1</v>
      </c>
      <c r="DKF60">
        <f t="shared" ca="1" si="783"/>
        <v>-1</v>
      </c>
      <c r="DKG60">
        <f t="shared" ca="1" si="783"/>
        <v>-1</v>
      </c>
      <c r="DKH60">
        <f t="shared" ca="1" si="783"/>
        <v>-1</v>
      </c>
      <c r="DKI60">
        <f t="shared" ca="1" si="783"/>
        <v>-1</v>
      </c>
      <c r="DKJ60">
        <f t="shared" ca="1" si="783"/>
        <v>-1</v>
      </c>
      <c r="DKK60">
        <f t="shared" ca="1" si="783"/>
        <v>-1</v>
      </c>
      <c r="DKL60">
        <f t="shared" ca="1" si="783"/>
        <v>-1</v>
      </c>
      <c r="DKM60">
        <f t="shared" ca="1" si="783"/>
        <v>-1</v>
      </c>
      <c r="DKN60">
        <f t="shared" ca="1" si="783"/>
        <v>-1</v>
      </c>
      <c r="DKO60">
        <f t="shared" ca="1" si="783"/>
        <v>-1</v>
      </c>
      <c r="DKP60">
        <f t="shared" ca="1" si="783"/>
        <v>-1</v>
      </c>
      <c r="DKQ60">
        <f t="shared" ca="1" si="783"/>
        <v>-1</v>
      </c>
      <c r="DKR60">
        <f t="shared" ca="1" si="783"/>
        <v>-1</v>
      </c>
      <c r="DKS60">
        <f t="shared" ca="1" si="783"/>
        <v>-1</v>
      </c>
      <c r="DKT60">
        <f t="shared" ca="1" si="783"/>
        <v>-1</v>
      </c>
      <c r="DKU60">
        <f t="shared" ref="DKU60:DNF60" ca="1" si="784">IF((ROUND(DKU$7,1)-0.1)=ROUND(WRACCESSTIME_ns,1),0,IF(ROUND(DKU$7,1)=ROUND(WRACCESSTIME_ns,1),MAX($B54:$B61)+1,-1))</f>
        <v>-1</v>
      </c>
      <c r="DKV60">
        <f t="shared" ca="1" si="784"/>
        <v>-1</v>
      </c>
      <c r="DKW60">
        <f t="shared" ca="1" si="784"/>
        <v>-1</v>
      </c>
      <c r="DKX60">
        <f t="shared" ca="1" si="784"/>
        <v>-1</v>
      </c>
      <c r="DKY60">
        <f t="shared" ca="1" si="784"/>
        <v>-1</v>
      </c>
      <c r="DKZ60">
        <f t="shared" ca="1" si="784"/>
        <v>-1</v>
      </c>
      <c r="DLA60">
        <f t="shared" ca="1" si="784"/>
        <v>-1</v>
      </c>
      <c r="DLB60">
        <f t="shared" ca="1" si="784"/>
        <v>-1</v>
      </c>
      <c r="DLC60">
        <f t="shared" ca="1" si="784"/>
        <v>-1</v>
      </c>
      <c r="DLD60">
        <f t="shared" ca="1" si="784"/>
        <v>-1</v>
      </c>
      <c r="DLE60">
        <f t="shared" ca="1" si="784"/>
        <v>-1</v>
      </c>
      <c r="DLF60">
        <f t="shared" ca="1" si="784"/>
        <v>-1</v>
      </c>
      <c r="DLG60">
        <f t="shared" ca="1" si="784"/>
        <v>-1</v>
      </c>
      <c r="DLH60">
        <f t="shared" ca="1" si="784"/>
        <v>-1</v>
      </c>
      <c r="DLI60">
        <f t="shared" ca="1" si="784"/>
        <v>-1</v>
      </c>
      <c r="DLJ60">
        <f t="shared" ca="1" si="784"/>
        <v>-1</v>
      </c>
      <c r="DLK60">
        <f t="shared" ca="1" si="784"/>
        <v>-1</v>
      </c>
      <c r="DLL60">
        <f t="shared" ca="1" si="784"/>
        <v>-1</v>
      </c>
      <c r="DLM60">
        <f t="shared" ca="1" si="784"/>
        <v>-1</v>
      </c>
      <c r="DLN60">
        <f t="shared" ca="1" si="784"/>
        <v>-1</v>
      </c>
      <c r="DLO60">
        <f t="shared" ca="1" si="784"/>
        <v>-1</v>
      </c>
      <c r="DLP60">
        <f t="shared" ca="1" si="784"/>
        <v>-1</v>
      </c>
      <c r="DLQ60">
        <f t="shared" ca="1" si="784"/>
        <v>-1</v>
      </c>
      <c r="DLR60">
        <f t="shared" ca="1" si="784"/>
        <v>-1</v>
      </c>
      <c r="DLS60">
        <f t="shared" ca="1" si="784"/>
        <v>-1</v>
      </c>
      <c r="DLT60">
        <f t="shared" ca="1" si="784"/>
        <v>-1</v>
      </c>
      <c r="DLU60">
        <f t="shared" ca="1" si="784"/>
        <v>-1</v>
      </c>
      <c r="DLV60">
        <f t="shared" ca="1" si="784"/>
        <v>-1</v>
      </c>
      <c r="DLW60">
        <f t="shared" ca="1" si="784"/>
        <v>-1</v>
      </c>
      <c r="DLX60">
        <f t="shared" ca="1" si="784"/>
        <v>-1</v>
      </c>
      <c r="DLY60">
        <f t="shared" ca="1" si="784"/>
        <v>-1</v>
      </c>
      <c r="DLZ60">
        <f t="shared" ca="1" si="784"/>
        <v>-1</v>
      </c>
      <c r="DMA60">
        <f t="shared" ca="1" si="784"/>
        <v>-1</v>
      </c>
      <c r="DMB60">
        <f t="shared" ca="1" si="784"/>
        <v>-1</v>
      </c>
      <c r="DMC60">
        <f t="shared" ca="1" si="784"/>
        <v>-1</v>
      </c>
      <c r="DMD60">
        <f t="shared" ca="1" si="784"/>
        <v>-1</v>
      </c>
      <c r="DME60">
        <f t="shared" ca="1" si="784"/>
        <v>-1</v>
      </c>
      <c r="DMF60">
        <f t="shared" ca="1" si="784"/>
        <v>-1</v>
      </c>
      <c r="DMG60">
        <f t="shared" ca="1" si="784"/>
        <v>-1</v>
      </c>
      <c r="DMH60">
        <f t="shared" ca="1" si="784"/>
        <v>-1</v>
      </c>
      <c r="DMI60">
        <f t="shared" ca="1" si="784"/>
        <v>-1</v>
      </c>
      <c r="DMJ60">
        <f t="shared" ca="1" si="784"/>
        <v>-1</v>
      </c>
      <c r="DMK60">
        <f t="shared" ca="1" si="784"/>
        <v>-1</v>
      </c>
      <c r="DML60">
        <f t="shared" ca="1" si="784"/>
        <v>-1</v>
      </c>
      <c r="DMM60">
        <f t="shared" ca="1" si="784"/>
        <v>-1</v>
      </c>
      <c r="DMN60">
        <f t="shared" ca="1" si="784"/>
        <v>-1</v>
      </c>
      <c r="DMO60">
        <f t="shared" ca="1" si="784"/>
        <v>-1</v>
      </c>
      <c r="DMP60">
        <f t="shared" ca="1" si="784"/>
        <v>-1</v>
      </c>
      <c r="DMQ60">
        <f t="shared" ca="1" si="784"/>
        <v>-1</v>
      </c>
      <c r="DMR60">
        <f t="shared" ca="1" si="784"/>
        <v>-1</v>
      </c>
      <c r="DMS60">
        <f t="shared" ca="1" si="784"/>
        <v>-1</v>
      </c>
      <c r="DMT60">
        <f t="shared" ca="1" si="784"/>
        <v>-1</v>
      </c>
      <c r="DMU60">
        <f t="shared" ca="1" si="784"/>
        <v>-1</v>
      </c>
      <c r="DMV60">
        <f t="shared" ca="1" si="784"/>
        <v>-1</v>
      </c>
      <c r="DMW60">
        <f t="shared" ca="1" si="784"/>
        <v>-1</v>
      </c>
      <c r="DMX60">
        <f t="shared" ca="1" si="784"/>
        <v>-1</v>
      </c>
      <c r="DMY60">
        <f t="shared" ca="1" si="784"/>
        <v>-1</v>
      </c>
      <c r="DMZ60">
        <f t="shared" ca="1" si="784"/>
        <v>-1</v>
      </c>
      <c r="DNA60">
        <f t="shared" ca="1" si="784"/>
        <v>-1</v>
      </c>
      <c r="DNB60">
        <f t="shared" ca="1" si="784"/>
        <v>-1</v>
      </c>
      <c r="DNC60">
        <f t="shared" ca="1" si="784"/>
        <v>-1</v>
      </c>
      <c r="DND60">
        <f t="shared" ca="1" si="784"/>
        <v>-1</v>
      </c>
      <c r="DNE60">
        <f t="shared" ca="1" si="784"/>
        <v>-1</v>
      </c>
      <c r="DNF60">
        <f t="shared" ca="1" si="784"/>
        <v>-1</v>
      </c>
      <c r="DNG60">
        <f t="shared" ref="DNG60:DOK60" ca="1" si="785">IF((ROUND(DNG$7,1)-0.1)=ROUND(WRACCESSTIME_ns,1),0,IF(ROUND(DNG$7,1)=ROUND(WRACCESSTIME_ns,1),MAX($B54:$B61)+1,-1))</f>
        <v>-1</v>
      </c>
      <c r="DNH60">
        <f t="shared" ca="1" si="785"/>
        <v>-1</v>
      </c>
      <c r="DNI60">
        <f t="shared" ca="1" si="785"/>
        <v>-1</v>
      </c>
      <c r="DNJ60">
        <f t="shared" ca="1" si="785"/>
        <v>-1</v>
      </c>
      <c r="DNK60">
        <f t="shared" ca="1" si="785"/>
        <v>-1</v>
      </c>
      <c r="DNL60">
        <f t="shared" ca="1" si="785"/>
        <v>-1</v>
      </c>
      <c r="DNM60">
        <f t="shared" ca="1" si="785"/>
        <v>-1</v>
      </c>
      <c r="DNN60">
        <f t="shared" ca="1" si="785"/>
        <v>-1</v>
      </c>
      <c r="DNO60">
        <f t="shared" ca="1" si="785"/>
        <v>-1</v>
      </c>
      <c r="DNP60">
        <f t="shared" ca="1" si="785"/>
        <v>-1</v>
      </c>
      <c r="DNQ60">
        <f t="shared" ca="1" si="785"/>
        <v>-1</v>
      </c>
      <c r="DNR60">
        <f t="shared" ca="1" si="785"/>
        <v>-1</v>
      </c>
      <c r="DNS60">
        <f t="shared" ca="1" si="785"/>
        <v>-1</v>
      </c>
      <c r="DNT60">
        <f t="shared" ca="1" si="785"/>
        <v>-1</v>
      </c>
      <c r="DNU60">
        <f t="shared" ca="1" si="785"/>
        <v>-1</v>
      </c>
      <c r="DNV60">
        <f t="shared" ca="1" si="785"/>
        <v>-1</v>
      </c>
      <c r="DNW60">
        <f t="shared" ca="1" si="785"/>
        <v>-1</v>
      </c>
      <c r="DNX60">
        <f t="shared" ca="1" si="785"/>
        <v>-1</v>
      </c>
      <c r="DNY60">
        <f t="shared" ca="1" si="785"/>
        <v>-1</v>
      </c>
      <c r="DNZ60">
        <f t="shared" ca="1" si="785"/>
        <v>-1</v>
      </c>
      <c r="DOA60">
        <f t="shared" ca="1" si="785"/>
        <v>-1</v>
      </c>
      <c r="DOB60">
        <f t="shared" ca="1" si="785"/>
        <v>-1</v>
      </c>
      <c r="DOC60">
        <f t="shared" ca="1" si="785"/>
        <v>-1</v>
      </c>
      <c r="DOD60">
        <f t="shared" ca="1" si="785"/>
        <v>-1</v>
      </c>
      <c r="DOE60">
        <f t="shared" ca="1" si="785"/>
        <v>-1</v>
      </c>
      <c r="DOF60">
        <f t="shared" ca="1" si="785"/>
        <v>-1</v>
      </c>
      <c r="DOG60">
        <f t="shared" ca="1" si="785"/>
        <v>-1</v>
      </c>
      <c r="DOH60">
        <f t="shared" ca="1" si="785"/>
        <v>-1</v>
      </c>
      <c r="DOI60">
        <f t="shared" ca="1" si="785"/>
        <v>-1</v>
      </c>
      <c r="DOJ60">
        <f t="shared" ca="1" si="785"/>
        <v>-1</v>
      </c>
      <c r="DOK60">
        <f t="shared" ca="1" si="785"/>
        <v>-1</v>
      </c>
    </row>
    <row r="61" spans="1:16384">
      <c r="A61" t="s">
        <v>118</v>
      </c>
      <c r="B61">
        <v>0</v>
      </c>
      <c r="C61">
        <f t="shared" ref="C61:BN61" ca="1" si="786">IF(AD_Mux_mode =2,IF((ROUND(C$7,1)-0.1)=ROUND(WRDATAONADMUXBUS_ns,1),0,IF(ROUND(C$7,1)=ROUND(WRDATAONADMUXBUS_ns,1),MAX($B54:$B61)+1,-1)),0)</f>
        <v>0</v>
      </c>
      <c r="D61">
        <f t="shared" ca="1" si="786"/>
        <v>0</v>
      </c>
      <c r="E61">
        <f t="shared" ca="1" si="786"/>
        <v>0</v>
      </c>
      <c r="F61">
        <f t="shared" ca="1" si="786"/>
        <v>0</v>
      </c>
      <c r="G61">
        <f t="shared" ca="1" si="786"/>
        <v>0</v>
      </c>
      <c r="H61">
        <f t="shared" ca="1" si="786"/>
        <v>0</v>
      </c>
      <c r="I61">
        <f t="shared" ca="1" si="786"/>
        <v>0</v>
      </c>
      <c r="J61">
        <f t="shared" ca="1" si="786"/>
        <v>0</v>
      </c>
      <c r="K61">
        <f t="shared" ca="1" si="786"/>
        <v>0</v>
      </c>
      <c r="L61">
        <f t="shared" ca="1" si="786"/>
        <v>0</v>
      </c>
      <c r="M61">
        <f t="shared" ca="1" si="786"/>
        <v>0</v>
      </c>
      <c r="N61">
        <f t="shared" ca="1" si="786"/>
        <v>0</v>
      </c>
      <c r="O61">
        <f t="shared" ca="1" si="786"/>
        <v>0</v>
      </c>
      <c r="P61">
        <f t="shared" ca="1" si="786"/>
        <v>0</v>
      </c>
      <c r="Q61">
        <f t="shared" ca="1" si="786"/>
        <v>0</v>
      </c>
      <c r="R61">
        <f t="shared" ca="1" si="786"/>
        <v>0</v>
      </c>
      <c r="S61">
        <f t="shared" ca="1" si="786"/>
        <v>0</v>
      </c>
      <c r="T61">
        <f t="shared" ca="1" si="786"/>
        <v>0</v>
      </c>
      <c r="U61">
        <f t="shared" ca="1" si="786"/>
        <v>0</v>
      </c>
      <c r="V61">
        <f t="shared" ca="1" si="786"/>
        <v>0</v>
      </c>
      <c r="W61">
        <f t="shared" ca="1" si="786"/>
        <v>0</v>
      </c>
      <c r="X61">
        <f t="shared" ca="1" si="786"/>
        <v>0</v>
      </c>
      <c r="Y61">
        <f t="shared" ca="1" si="786"/>
        <v>0</v>
      </c>
      <c r="Z61">
        <f t="shared" ca="1" si="786"/>
        <v>0</v>
      </c>
      <c r="AA61">
        <f t="shared" ca="1" si="786"/>
        <v>0</v>
      </c>
      <c r="AB61">
        <f t="shared" ca="1" si="786"/>
        <v>0</v>
      </c>
      <c r="AC61">
        <f t="shared" ca="1" si="786"/>
        <v>0</v>
      </c>
      <c r="AD61">
        <f t="shared" ca="1" si="786"/>
        <v>0</v>
      </c>
      <c r="AE61">
        <f t="shared" ca="1" si="786"/>
        <v>0</v>
      </c>
      <c r="AF61">
        <f t="shared" ca="1" si="786"/>
        <v>0</v>
      </c>
      <c r="AG61">
        <f t="shared" ca="1" si="786"/>
        <v>0</v>
      </c>
      <c r="AH61">
        <f t="shared" ca="1" si="786"/>
        <v>0</v>
      </c>
      <c r="AI61">
        <f t="shared" ca="1" si="786"/>
        <v>0</v>
      </c>
      <c r="AJ61">
        <f t="shared" ca="1" si="786"/>
        <v>0</v>
      </c>
      <c r="AK61">
        <f t="shared" ca="1" si="786"/>
        <v>0</v>
      </c>
      <c r="AL61">
        <f t="shared" ca="1" si="786"/>
        <v>0</v>
      </c>
      <c r="AM61">
        <f t="shared" ca="1" si="786"/>
        <v>0</v>
      </c>
      <c r="AN61">
        <f t="shared" ca="1" si="786"/>
        <v>0</v>
      </c>
      <c r="AO61">
        <f t="shared" ca="1" si="786"/>
        <v>0</v>
      </c>
      <c r="AP61">
        <f t="shared" ca="1" si="786"/>
        <v>0</v>
      </c>
      <c r="AQ61">
        <f t="shared" ca="1" si="786"/>
        <v>0</v>
      </c>
      <c r="AR61">
        <f t="shared" ca="1" si="786"/>
        <v>0</v>
      </c>
      <c r="AS61">
        <f t="shared" ca="1" si="786"/>
        <v>0</v>
      </c>
      <c r="AT61">
        <f t="shared" ca="1" si="786"/>
        <v>0</v>
      </c>
      <c r="AU61">
        <f t="shared" ca="1" si="786"/>
        <v>0</v>
      </c>
      <c r="AV61">
        <f t="shared" ca="1" si="786"/>
        <v>0</v>
      </c>
      <c r="AW61">
        <f t="shared" ca="1" si="786"/>
        <v>0</v>
      </c>
      <c r="AX61">
        <f t="shared" ca="1" si="786"/>
        <v>0</v>
      </c>
      <c r="AY61">
        <f t="shared" ca="1" si="786"/>
        <v>0</v>
      </c>
      <c r="AZ61">
        <f t="shared" ca="1" si="786"/>
        <v>0</v>
      </c>
      <c r="BA61">
        <f t="shared" ca="1" si="786"/>
        <v>0</v>
      </c>
      <c r="BB61">
        <f t="shared" ca="1" si="786"/>
        <v>0</v>
      </c>
      <c r="BC61">
        <f t="shared" ca="1" si="786"/>
        <v>0</v>
      </c>
      <c r="BD61">
        <f t="shared" ca="1" si="786"/>
        <v>0</v>
      </c>
      <c r="BE61">
        <f t="shared" ca="1" si="786"/>
        <v>0</v>
      </c>
      <c r="BF61">
        <f t="shared" ca="1" si="786"/>
        <v>0</v>
      </c>
      <c r="BG61">
        <f t="shared" ca="1" si="786"/>
        <v>0</v>
      </c>
      <c r="BH61">
        <f t="shared" ca="1" si="786"/>
        <v>0</v>
      </c>
      <c r="BI61">
        <f t="shared" ca="1" si="786"/>
        <v>0</v>
      </c>
      <c r="BJ61">
        <f t="shared" ca="1" si="786"/>
        <v>0</v>
      </c>
      <c r="BK61">
        <f t="shared" ca="1" si="786"/>
        <v>0</v>
      </c>
      <c r="BL61">
        <f t="shared" ca="1" si="786"/>
        <v>0</v>
      </c>
      <c r="BM61">
        <f t="shared" ca="1" si="786"/>
        <v>0</v>
      </c>
      <c r="BN61">
        <f t="shared" ca="1" si="786"/>
        <v>0</v>
      </c>
      <c r="BO61">
        <f t="shared" ref="BO61:DZ61" ca="1" si="787">IF(AD_Mux_mode =2,IF((ROUND(BO$7,1)-0.1)=ROUND(WRDATAONADMUXBUS_ns,1),0,IF(ROUND(BO$7,1)=ROUND(WRDATAONADMUXBUS_ns,1),MAX($B54:$B61)+1,-1)),0)</f>
        <v>0</v>
      </c>
      <c r="BP61">
        <f t="shared" ca="1" si="787"/>
        <v>0</v>
      </c>
      <c r="BQ61">
        <f t="shared" ca="1" si="787"/>
        <v>0</v>
      </c>
      <c r="BR61">
        <f t="shared" ca="1" si="787"/>
        <v>0</v>
      </c>
      <c r="BS61">
        <f t="shared" ca="1" si="787"/>
        <v>0</v>
      </c>
      <c r="BT61">
        <f t="shared" ca="1" si="787"/>
        <v>0</v>
      </c>
      <c r="BU61">
        <f t="shared" ca="1" si="787"/>
        <v>0</v>
      </c>
      <c r="BV61">
        <f t="shared" ca="1" si="787"/>
        <v>0</v>
      </c>
      <c r="BW61">
        <f t="shared" ca="1" si="787"/>
        <v>0</v>
      </c>
      <c r="BX61">
        <f t="shared" ca="1" si="787"/>
        <v>0</v>
      </c>
      <c r="BY61">
        <f t="shared" ca="1" si="787"/>
        <v>0</v>
      </c>
      <c r="BZ61">
        <f t="shared" ca="1" si="787"/>
        <v>0</v>
      </c>
      <c r="CA61">
        <f t="shared" ca="1" si="787"/>
        <v>0</v>
      </c>
      <c r="CB61">
        <f t="shared" ca="1" si="787"/>
        <v>0</v>
      </c>
      <c r="CC61">
        <f t="shared" ca="1" si="787"/>
        <v>0</v>
      </c>
      <c r="CD61">
        <f t="shared" ca="1" si="787"/>
        <v>0</v>
      </c>
      <c r="CE61">
        <f t="shared" ca="1" si="787"/>
        <v>0</v>
      </c>
      <c r="CF61">
        <f t="shared" ca="1" si="787"/>
        <v>0</v>
      </c>
      <c r="CG61">
        <f t="shared" ca="1" si="787"/>
        <v>0</v>
      </c>
      <c r="CH61">
        <f t="shared" ca="1" si="787"/>
        <v>0</v>
      </c>
      <c r="CI61">
        <f t="shared" ca="1" si="787"/>
        <v>0</v>
      </c>
      <c r="CJ61">
        <f t="shared" ca="1" si="787"/>
        <v>0</v>
      </c>
      <c r="CK61">
        <f t="shared" ca="1" si="787"/>
        <v>0</v>
      </c>
      <c r="CL61">
        <f t="shared" ca="1" si="787"/>
        <v>0</v>
      </c>
      <c r="CM61">
        <f t="shared" ca="1" si="787"/>
        <v>0</v>
      </c>
      <c r="CN61">
        <f t="shared" ca="1" si="787"/>
        <v>0</v>
      </c>
      <c r="CO61">
        <f t="shared" ca="1" si="787"/>
        <v>0</v>
      </c>
      <c r="CP61">
        <f t="shared" ca="1" si="787"/>
        <v>0</v>
      </c>
      <c r="CQ61">
        <f t="shared" ca="1" si="787"/>
        <v>0</v>
      </c>
      <c r="CR61">
        <f t="shared" ca="1" si="787"/>
        <v>0</v>
      </c>
      <c r="CS61">
        <f t="shared" ca="1" si="787"/>
        <v>0</v>
      </c>
      <c r="CT61">
        <f t="shared" ca="1" si="787"/>
        <v>0</v>
      </c>
      <c r="CU61">
        <f t="shared" ca="1" si="787"/>
        <v>0</v>
      </c>
      <c r="CV61">
        <f t="shared" ca="1" si="787"/>
        <v>0</v>
      </c>
      <c r="CW61">
        <f t="shared" ca="1" si="787"/>
        <v>0</v>
      </c>
      <c r="CX61">
        <f t="shared" ca="1" si="787"/>
        <v>0</v>
      </c>
      <c r="CY61">
        <f t="shared" ca="1" si="787"/>
        <v>0</v>
      </c>
      <c r="CZ61">
        <f t="shared" ca="1" si="787"/>
        <v>0</v>
      </c>
      <c r="DA61">
        <f t="shared" ca="1" si="787"/>
        <v>0</v>
      </c>
      <c r="DB61">
        <f t="shared" ca="1" si="787"/>
        <v>0</v>
      </c>
      <c r="DC61">
        <f t="shared" ca="1" si="787"/>
        <v>0</v>
      </c>
      <c r="DD61">
        <f t="shared" ca="1" si="787"/>
        <v>0</v>
      </c>
      <c r="DE61">
        <f t="shared" ca="1" si="787"/>
        <v>0</v>
      </c>
      <c r="DF61">
        <f t="shared" ca="1" si="787"/>
        <v>0</v>
      </c>
      <c r="DG61">
        <f t="shared" ca="1" si="787"/>
        <v>0</v>
      </c>
      <c r="DH61">
        <f t="shared" ca="1" si="787"/>
        <v>0</v>
      </c>
      <c r="DI61">
        <f t="shared" ca="1" si="787"/>
        <v>0</v>
      </c>
      <c r="DJ61">
        <f t="shared" ca="1" si="787"/>
        <v>0</v>
      </c>
      <c r="DK61">
        <f t="shared" ca="1" si="787"/>
        <v>0</v>
      </c>
      <c r="DL61">
        <f t="shared" ca="1" si="787"/>
        <v>0</v>
      </c>
      <c r="DM61">
        <f t="shared" ca="1" si="787"/>
        <v>0</v>
      </c>
      <c r="DN61">
        <f t="shared" ca="1" si="787"/>
        <v>0</v>
      </c>
      <c r="DO61">
        <f t="shared" ca="1" si="787"/>
        <v>0</v>
      </c>
      <c r="DP61">
        <f t="shared" ca="1" si="787"/>
        <v>0</v>
      </c>
      <c r="DQ61">
        <f t="shared" ca="1" si="787"/>
        <v>0</v>
      </c>
      <c r="DR61">
        <f t="shared" ca="1" si="787"/>
        <v>0</v>
      </c>
      <c r="DS61">
        <f t="shared" ca="1" si="787"/>
        <v>0</v>
      </c>
      <c r="DT61">
        <f t="shared" ca="1" si="787"/>
        <v>0</v>
      </c>
      <c r="DU61">
        <f t="shared" ca="1" si="787"/>
        <v>0</v>
      </c>
      <c r="DV61">
        <f t="shared" ca="1" si="787"/>
        <v>0</v>
      </c>
      <c r="DW61">
        <f t="shared" ca="1" si="787"/>
        <v>0</v>
      </c>
      <c r="DX61">
        <f t="shared" ca="1" si="787"/>
        <v>0</v>
      </c>
      <c r="DY61">
        <f t="shared" ca="1" si="787"/>
        <v>0</v>
      </c>
      <c r="DZ61">
        <f t="shared" ca="1" si="787"/>
        <v>0</v>
      </c>
      <c r="EA61">
        <f t="shared" ref="EA61:GL61" ca="1" si="788">IF(AD_Mux_mode =2,IF((ROUND(EA$7,1)-0.1)=ROUND(WRDATAONADMUXBUS_ns,1),0,IF(ROUND(EA$7,1)=ROUND(WRDATAONADMUXBUS_ns,1),MAX($B54:$B61)+1,-1)),0)</f>
        <v>0</v>
      </c>
      <c r="EB61">
        <f t="shared" ca="1" si="788"/>
        <v>0</v>
      </c>
      <c r="EC61">
        <f t="shared" ca="1" si="788"/>
        <v>0</v>
      </c>
      <c r="ED61">
        <f t="shared" ca="1" si="788"/>
        <v>0</v>
      </c>
      <c r="EE61">
        <f t="shared" ca="1" si="788"/>
        <v>0</v>
      </c>
      <c r="EF61">
        <f t="shared" ca="1" si="788"/>
        <v>0</v>
      </c>
      <c r="EG61">
        <f t="shared" ca="1" si="788"/>
        <v>0</v>
      </c>
      <c r="EH61">
        <f t="shared" ca="1" si="788"/>
        <v>0</v>
      </c>
      <c r="EI61">
        <f t="shared" ca="1" si="788"/>
        <v>0</v>
      </c>
      <c r="EJ61">
        <f t="shared" ca="1" si="788"/>
        <v>0</v>
      </c>
      <c r="EK61">
        <f t="shared" ca="1" si="788"/>
        <v>0</v>
      </c>
      <c r="EL61">
        <f t="shared" ca="1" si="788"/>
        <v>0</v>
      </c>
      <c r="EM61">
        <f t="shared" ca="1" si="788"/>
        <v>0</v>
      </c>
      <c r="EN61">
        <f t="shared" ca="1" si="788"/>
        <v>0</v>
      </c>
      <c r="EO61">
        <f t="shared" ca="1" si="788"/>
        <v>0</v>
      </c>
      <c r="EP61">
        <f t="shared" ca="1" si="788"/>
        <v>0</v>
      </c>
      <c r="EQ61">
        <f t="shared" ca="1" si="788"/>
        <v>0</v>
      </c>
      <c r="ER61">
        <f t="shared" ca="1" si="788"/>
        <v>0</v>
      </c>
      <c r="ES61">
        <f t="shared" ca="1" si="788"/>
        <v>0</v>
      </c>
      <c r="ET61">
        <f t="shared" ca="1" si="788"/>
        <v>0</v>
      </c>
      <c r="EU61">
        <f t="shared" ca="1" si="788"/>
        <v>0</v>
      </c>
      <c r="EV61">
        <f t="shared" ca="1" si="788"/>
        <v>0</v>
      </c>
      <c r="EW61">
        <f t="shared" ca="1" si="788"/>
        <v>0</v>
      </c>
      <c r="EX61">
        <f t="shared" ca="1" si="788"/>
        <v>0</v>
      </c>
      <c r="EY61">
        <f t="shared" ca="1" si="788"/>
        <v>0</v>
      </c>
      <c r="EZ61">
        <f t="shared" ca="1" si="788"/>
        <v>0</v>
      </c>
      <c r="FA61">
        <f t="shared" ca="1" si="788"/>
        <v>0</v>
      </c>
      <c r="FB61">
        <f t="shared" ca="1" si="788"/>
        <v>0</v>
      </c>
      <c r="FC61">
        <f t="shared" ca="1" si="788"/>
        <v>0</v>
      </c>
      <c r="FD61">
        <f t="shared" ca="1" si="788"/>
        <v>0</v>
      </c>
      <c r="FE61">
        <f t="shared" ca="1" si="788"/>
        <v>0</v>
      </c>
      <c r="FF61">
        <f t="shared" ca="1" si="788"/>
        <v>0</v>
      </c>
      <c r="FG61">
        <f t="shared" ca="1" si="788"/>
        <v>0</v>
      </c>
      <c r="FH61">
        <f t="shared" ca="1" si="788"/>
        <v>0</v>
      </c>
      <c r="FI61">
        <f t="shared" ca="1" si="788"/>
        <v>0</v>
      </c>
      <c r="FJ61">
        <f t="shared" ca="1" si="788"/>
        <v>0</v>
      </c>
      <c r="FK61">
        <f t="shared" ca="1" si="788"/>
        <v>0</v>
      </c>
      <c r="FL61">
        <f t="shared" ca="1" si="788"/>
        <v>0</v>
      </c>
      <c r="FM61">
        <f t="shared" ca="1" si="788"/>
        <v>0</v>
      </c>
      <c r="FN61">
        <f t="shared" ca="1" si="788"/>
        <v>0</v>
      </c>
      <c r="FO61">
        <f t="shared" ca="1" si="788"/>
        <v>0</v>
      </c>
      <c r="FP61">
        <f t="shared" ca="1" si="788"/>
        <v>0</v>
      </c>
      <c r="FQ61">
        <f t="shared" ca="1" si="788"/>
        <v>0</v>
      </c>
      <c r="FR61">
        <f t="shared" ca="1" si="788"/>
        <v>0</v>
      </c>
      <c r="FS61">
        <f t="shared" ca="1" si="788"/>
        <v>0</v>
      </c>
      <c r="FT61">
        <f t="shared" ca="1" si="788"/>
        <v>0</v>
      </c>
      <c r="FU61">
        <f t="shared" ca="1" si="788"/>
        <v>0</v>
      </c>
      <c r="FV61">
        <f t="shared" ca="1" si="788"/>
        <v>0</v>
      </c>
      <c r="FW61">
        <f t="shared" ca="1" si="788"/>
        <v>0</v>
      </c>
      <c r="FX61">
        <f t="shared" ca="1" si="788"/>
        <v>0</v>
      </c>
      <c r="FY61">
        <f t="shared" ca="1" si="788"/>
        <v>0</v>
      </c>
      <c r="FZ61">
        <f t="shared" ca="1" si="788"/>
        <v>0</v>
      </c>
      <c r="GA61">
        <f t="shared" ca="1" si="788"/>
        <v>0</v>
      </c>
      <c r="GB61">
        <f t="shared" ca="1" si="788"/>
        <v>0</v>
      </c>
      <c r="GC61">
        <f t="shared" ca="1" si="788"/>
        <v>0</v>
      </c>
      <c r="GD61">
        <f t="shared" ca="1" si="788"/>
        <v>0</v>
      </c>
      <c r="GE61">
        <f t="shared" ca="1" si="788"/>
        <v>0</v>
      </c>
      <c r="GF61">
        <f t="shared" ca="1" si="788"/>
        <v>0</v>
      </c>
      <c r="GG61">
        <f t="shared" ca="1" si="788"/>
        <v>0</v>
      </c>
      <c r="GH61">
        <f t="shared" ca="1" si="788"/>
        <v>0</v>
      </c>
      <c r="GI61">
        <f t="shared" ca="1" si="788"/>
        <v>0</v>
      </c>
      <c r="GJ61">
        <f t="shared" ca="1" si="788"/>
        <v>0</v>
      </c>
      <c r="GK61">
        <f t="shared" ca="1" si="788"/>
        <v>0</v>
      </c>
      <c r="GL61">
        <f t="shared" ca="1" si="788"/>
        <v>0</v>
      </c>
      <c r="GM61">
        <f t="shared" ref="GM61:IX61" ca="1" si="789">IF(AD_Mux_mode =2,IF((ROUND(GM$7,1)-0.1)=ROUND(WRDATAONADMUXBUS_ns,1),0,IF(ROUND(GM$7,1)=ROUND(WRDATAONADMUXBUS_ns,1),MAX($B54:$B61)+1,-1)),0)</f>
        <v>0</v>
      </c>
      <c r="GN61">
        <f t="shared" ca="1" si="789"/>
        <v>0</v>
      </c>
      <c r="GO61">
        <f t="shared" ca="1" si="789"/>
        <v>0</v>
      </c>
      <c r="GP61">
        <f t="shared" ca="1" si="789"/>
        <v>0</v>
      </c>
      <c r="GQ61">
        <f t="shared" ca="1" si="789"/>
        <v>0</v>
      </c>
      <c r="GR61">
        <f t="shared" ca="1" si="789"/>
        <v>0</v>
      </c>
      <c r="GS61">
        <f t="shared" ca="1" si="789"/>
        <v>0</v>
      </c>
      <c r="GT61">
        <f t="shared" ca="1" si="789"/>
        <v>0</v>
      </c>
      <c r="GU61">
        <f t="shared" ca="1" si="789"/>
        <v>0</v>
      </c>
      <c r="GV61">
        <f t="shared" ca="1" si="789"/>
        <v>0</v>
      </c>
      <c r="GW61">
        <f t="shared" ca="1" si="789"/>
        <v>0</v>
      </c>
      <c r="GX61">
        <f t="shared" ca="1" si="789"/>
        <v>0</v>
      </c>
      <c r="GY61">
        <f t="shared" ca="1" si="789"/>
        <v>0</v>
      </c>
      <c r="GZ61">
        <f t="shared" ca="1" si="789"/>
        <v>0</v>
      </c>
      <c r="HA61">
        <f t="shared" ca="1" si="789"/>
        <v>0</v>
      </c>
      <c r="HB61">
        <f t="shared" ca="1" si="789"/>
        <v>0</v>
      </c>
      <c r="HC61">
        <f t="shared" ca="1" si="789"/>
        <v>0</v>
      </c>
      <c r="HD61">
        <f t="shared" ca="1" si="789"/>
        <v>0</v>
      </c>
      <c r="HE61">
        <f t="shared" ca="1" si="789"/>
        <v>0</v>
      </c>
      <c r="HF61">
        <f t="shared" ca="1" si="789"/>
        <v>0</v>
      </c>
      <c r="HG61">
        <f t="shared" ca="1" si="789"/>
        <v>0</v>
      </c>
      <c r="HH61">
        <f t="shared" ca="1" si="789"/>
        <v>0</v>
      </c>
      <c r="HI61">
        <f t="shared" ca="1" si="789"/>
        <v>0</v>
      </c>
      <c r="HJ61">
        <f t="shared" ca="1" si="789"/>
        <v>0</v>
      </c>
      <c r="HK61">
        <f t="shared" ca="1" si="789"/>
        <v>0</v>
      </c>
      <c r="HL61">
        <f t="shared" ca="1" si="789"/>
        <v>0</v>
      </c>
      <c r="HM61">
        <f t="shared" ca="1" si="789"/>
        <v>0</v>
      </c>
      <c r="HN61">
        <f t="shared" ca="1" si="789"/>
        <v>0</v>
      </c>
      <c r="HO61">
        <f t="shared" ca="1" si="789"/>
        <v>0</v>
      </c>
      <c r="HP61">
        <f t="shared" ca="1" si="789"/>
        <v>0</v>
      </c>
      <c r="HQ61">
        <f t="shared" ca="1" si="789"/>
        <v>0</v>
      </c>
      <c r="HR61">
        <f t="shared" ca="1" si="789"/>
        <v>0</v>
      </c>
      <c r="HS61">
        <f t="shared" ca="1" si="789"/>
        <v>0</v>
      </c>
      <c r="HT61">
        <f t="shared" ca="1" si="789"/>
        <v>0</v>
      </c>
      <c r="HU61">
        <f t="shared" ca="1" si="789"/>
        <v>0</v>
      </c>
      <c r="HV61">
        <f t="shared" ca="1" si="789"/>
        <v>0</v>
      </c>
      <c r="HW61">
        <f t="shared" ca="1" si="789"/>
        <v>0</v>
      </c>
      <c r="HX61">
        <f t="shared" ca="1" si="789"/>
        <v>0</v>
      </c>
      <c r="HY61">
        <f t="shared" ca="1" si="789"/>
        <v>0</v>
      </c>
      <c r="HZ61">
        <f t="shared" ca="1" si="789"/>
        <v>0</v>
      </c>
      <c r="IA61">
        <f t="shared" ca="1" si="789"/>
        <v>0</v>
      </c>
      <c r="IB61">
        <f t="shared" ca="1" si="789"/>
        <v>0</v>
      </c>
      <c r="IC61">
        <f t="shared" ca="1" si="789"/>
        <v>0</v>
      </c>
      <c r="ID61">
        <f t="shared" ca="1" si="789"/>
        <v>0</v>
      </c>
      <c r="IE61">
        <f t="shared" ca="1" si="789"/>
        <v>0</v>
      </c>
      <c r="IF61">
        <f t="shared" ca="1" si="789"/>
        <v>0</v>
      </c>
      <c r="IG61">
        <f t="shared" ca="1" si="789"/>
        <v>0</v>
      </c>
      <c r="IH61">
        <f t="shared" ca="1" si="789"/>
        <v>0</v>
      </c>
      <c r="II61">
        <f t="shared" ca="1" si="789"/>
        <v>0</v>
      </c>
      <c r="IJ61">
        <f t="shared" ca="1" si="789"/>
        <v>0</v>
      </c>
      <c r="IK61">
        <f t="shared" ca="1" si="789"/>
        <v>0</v>
      </c>
      <c r="IL61">
        <f t="shared" ca="1" si="789"/>
        <v>0</v>
      </c>
      <c r="IM61">
        <f t="shared" ca="1" si="789"/>
        <v>0</v>
      </c>
      <c r="IN61">
        <f t="shared" ca="1" si="789"/>
        <v>0</v>
      </c>
      <c r="IO61">
        <f t="shared" ca="1" si="789"/>
        <v>0</v>
      </c>
      <c r="IP61">
        <f t="shared" ca="1" si="789"/>
        <v>0</v>
      </c>
      <c r="IQ61">
        <f t="shared" ca="1" si="789"/>
        <v>0</v>
      </c>
      <c r="IR61">
        <f t="shared" ca="1" si="789"/>
        <v>0</v>
      </c>
      <c r="IS61">
        <f t="shared" ca="1" si="789"/>
        <v>0</v>
      </c>
      <c r="IT61">
        <f t="shared" ca="1" si="789"/>
        <v>0</v>
      </c>
      <c r="IU61">
        <f t="shared" ca="1" si="789"/>
        <v>0</v>
      </c>
      <c r="IV61">
        <f t="shared" ca="1" si="789"/>
        <v>0</v>
      </c>
      <c r="IW61">
        <f t="shared" ca="1" si="789"/>
        <v>0</v>
      </c>
      <c r="IX61">
        <f t="shared" ca="1" si="789"/>
        <v>0</v>
      </c>
      <c r="IY61">
        <f t="shared" ref="IY61:LJ61" ca="1" si="790">IF(AD_Mux_mode =2,IF((ROUND(IY$7,1)-0.1)=ROUND(WRDATAONADMUXBUS_ns,1),0,IF(ROUND(IY$7,1)=ROUND(WRDATAONADMUXBUS_ns,1),MAX($B54:$B61)+1,-1)),0)</f>
        <v>0</v>
      </c>
      <c r="IZ61">
        <f t="shared" ca="1" si="790"/>
        <v>0</v>
      </c>
      <c r="JA61">
        <f t="shared" ca="1" si="790"/>
        <v>0</v>
      </c>
      <c r="JB61">
        <f t="shared" ca="1" si="790"/>
        <v>0</v>
      </c>
      <c r="JC61">
        <f t="shared" ca="1" si="790"/>
        <v>0</v>
      </c>
      <c r="JD61">
        <f t="shared" ca="1" si="790"/>
        <v>0</v>
      </c>
      <c r="JE61">
        <f t="shared" ca="1" si="790"/>
        <v>0</v>
      </c>
      <c r="JF61">
        <f t="shared" ca="1" si="790"/>
        <v>0</v>
      </c>
      <c r="JG61">
        <f t="shared" ca="1" si="790"/>
        <v>0</v>
      </c>
      <c r="JH61">
        <f t="shared" ca="1" si="790"/>
        <v>0</v>
      </c>
      <c r="JI61">
        <f t="shared" ca="1" si="790"/>
        <v>0</v>
      </c>
      <c r="JJ61">
        <f t="shared" ca="1" si="790"/>
        <v>0</v>
      </c>
      <c r="JK61">
        <f t="shared" ca="1" si="790"/>
        <v>0</v>
      </c>
      <c r="JL61">
        <f t="shared" ca="1" si="790"/>
        <v>0</v>
      </c>
      <c r="JM61">
        <f t="shared" ca="1" si="790"/>
        <v>0</v>
      </c>
      <c r="JN61">
        <f t="shared" ca="1" si="790"/>
        <v>0</v>
      </c>
      <c r="JO61">
        <f t="shared" ca="1" si="790"/>
        <v>0</v>
      </c>
      <c r="JP61">
        <f t="shared" ca="1" si="790"/>
        <v>0</v>
      </c>
      <c r="JQ61">
        <f t="shared" ca="1" si="790"/>
        <v>0</v>
      </c>
      <c r="JR61">
        <f t="shared" ca="1" si="790"/>
        <v>0</v>
      </c>
      <c r="JS61">
        <f t="shared" ca="1" si="790"/>
        <v>0</v>
      </c>
      <c r="JT61">
        <f t="shared" ca="1" si="790"/>
        <v>0</v>
      </c>
      <c r="JU61">
        <f t="shared" ca="1" si="790"/>
        <v>0</v>
      </c>
      <c r="JV61">
        <f t="shared" ca="1" si="790"/>
        <v>0</v>
      </c>
      <c r="JW61">
        <f t="shared" ca="1" si="790"/>
        <v>0</v>
      </c>
      <c r="JX61">
        <f t="shared" ca="1" si="790"/>
        <v>0</v>
      </c>
      <c r="JY61">
        <f t="shared" ca="1" si="790"/>
        <v>0</v>
      </c>
      <c r="JZ61">
        <f t="shared" ca="1" si="790"/>
        <v>0</v>
      </c>
      <c r="KA61">
        <f t="shared" ca="1" si="790"/>
        <v>0</v>
      </c>
      <c r="KB61">
        <f t="shared" ca="1" si="790"/>
        <v>0</v>
      </c>
      <c r="KC61">
        <f t="shared" ca="1" si="790"/>
        <v>0</v>
      </c>
      <c r="KD61">
        <f t="shared" ca="1" si="790"/>
        <v>0</v>
      </c>
      <c r="KE61">
        <f t="shared" ca="1" si="790"/>
        <v>0</v>
      </c>
      <c r="KF61">
        <f t="shared" ca="1" si="790"/>
        <v>0</v>
      </c>
      <c r="KG61">
        <f t="shared" ca="1" si="790"/>
        <v>0</v>
      </c>
      <c r="KH61">
        <f t="shared" ca="1" si="790"/>
        <v>0</v>
      </c>
      <c r="KI61">
        <f t="shared" ca="1" si="790"/>
        <v>0</v>
      </c>
      <c r="KJ61">
        <f t="shared" ca="1" si="790"/>
        <v>0</v>
      </c>
      <c r="KK61">
        <f t="shared" ca="1" si="790"/>
        <v>0</v>
      </c>
      <c r="KL61">
        <f t="shared" ca="1" si="790"/>
        <v>0</v>
      </c>
      <c r="KM61">
        <f t="shared" ca="1" si="790"/>
        <v>0</v>
      </c>
      <c r="KN61">
        <f t="shared" ca="1" si="790"/>
        <v>0</v>
      </c>
      <c r="KO61">
        <f t="shared" ca="1" si="790"/>
        <v>0</v>
      </c>
      <c r="KP61">
        <f t="shared" ca="1" si="790"/>
        <v>0</v>
      </c>
      <c r="KQ61">
        <f t="shared" ca="1" si="790"/>
        <v>0</v>
      </c>
      <c r="KR61">
        <f t="shared" ca="1" si="790"/>
        <v>0</v>
      </c>
      <c r="KS61">
        <f t="shared" ca="1" si="790"/>
        <v>0</v>
      </c>
      <c r="KT61">
        <f t="shared" ca="1" si="790"/>
        <v>0</v>
      </c>
      <c r="KU61">
        <f t="shared" ca="1" si="790"/>
        <v>0</v>
      </c>
      <c r="KV61">
        <f t="shared" ca="1" si="790"/>
        <v>0</v>
      </c>
      <c r="KW61">
        <f t="shared" ca="1" si="790"/>
        <v>0</v>
      </c>
      <c r="KX61">
        <f t="shared" ca="1" si="790"/>
        <v>0</v>
      </c>
      <c r="KY61">
        <f t="shared" ca="1" si="790"/>
        <v>0</v>
      </c>
      <c r="KZ61">
        <f t="shared" ca="1" si="790"/>
        <v>0</v>
      </c>
      <c r="LA61">
        <f t="shared" ca="1" si="790"/>
        <v>0</v>
      </c>
      <c r="LB61">
        <f t="shared" ca="1" si="790"/>
        <v>0</v>
      </c>
      <c r="LC61">
        <f t="shared" ca="1" si="790"/>
        <v>0</v>
      </c>
      <c r="LD61">
        <f t="shared" ca="1" si="790"/>
        <v>0</v>
      </c>
      <c r="LE61">
        <f t="shared" ca="1" si="790"/>
        <v>0</v>
      </c>
      <c r="LF61">
        <f t="shared" ca="1" si="790"/>
        <v>0</v>
      </c>
      <c r="LG61">
        <f t="shared" ca="1" si="790"/>
        <v>0</v>
      </c>
      <c r="LH61">
        <f t="shared" ca="1" si="790"/>
        <v>0</v>
      </c>
      <c r="LI61">
        <f t="shared" ca="1" si="790"/>
        <v>0</v>
      </c>
      <c r="LJ61">
        <f t="shared" ca="1" si="790"/>
        <v>0</v>
      </c>
      <c r="LK61">
        <f t="shared" ref="LK61:NV61" ca="1" si="791">IF(AD_Mux_mode =2,IF((ROUND(LK$7,1)-0.1)=ROUND(WRDATAONADMUXBUS_ns,1),0,IF(ROUND(LK$7,1)=ROUND(WRDATAONADMUXBUS_ns,1),MAX($B54:$B61)+1,-1)),0)</f>
        <v>0</v>
      </c>
      <c r="LL61">
        <f t="shared" ca="1" si="791"/>
        <v>0</v>
      </c>
      <c r="LM61">
        <f t="shared" ca="1" si="791"/>
        <v>0</v>
      </c>
      <c r="LN61">
        <f t="shared" ca="1" si="791"/>
        <v>0</v>
      </c>
      <c r="LO61">
        <f t="shared" ca="1" si="791"/>
        <v>0</v>
      </c>
      <c r="LP61">
        <f t="shared" ca="1" si="791"/>
        <v>0</v>
      </c>
      <c r="LQ61">
        <f t="shared" ca="1" si="791"/>
        <v>0</v>
      </c>
      <c r="LR61">
        <f t="shared" ca="1" si="791"/>
        <v>0</v>
      </c>
      <c r="LS61">
        <f t="shared" ca="1" si="791"/>
        <v>0</v>
      </c>
      <c r="LT61">
        <f t="shared" ca="1" si="791"/>
        <v>0</v>
      </c>
      <c r="LU61">
        <f t="shared" ca="1" si="791"/>
        <v>0</v>
      </c>
      <c r="LV61">
        <f t="shared" ca="1" si="791"/>
        <v>0</v>
      </c>
      <c r="LW61">
        <f t="shared" ca="1" si="791"/>
        <v>0</v>
      </c>
      <c r="LX61">
        <f t="shared" ca="1" si="791"/>
        <v>0</v>
      </c>
      <c r="LY61">
        <f t="shared" ca="1" si="791"/>
        <v>0</v>
      </c>
      <c r="LZ61">
        <f t="shared" ca="1" si="791"/>
        <v>0</v>
      </c>
      <c r="MA61">
        <f t="shared" ca="1" si="791"/>
        <v>0</v>
      </c>
      <c r="MB61">
        <f t="shared" ca="1" si="791"/>
        <v>0</v>
      </c>
      <c r="MC61">
        <f t="shared" ca="1" si="791"/>
        <v>0</v>
      </c>
      <c r="MD61">
        <f t="shared" ca="1" si="791"/>
        <v>0</v>
      </c>
      <c r="ME61">
        <f t="shared" ca="1" si="791"/>
        <v>0</v>
      </c>
      <c r="MF61">
        <f t="shared" ca="1" si="791"/>
        <v>0</v>
      </c>
      <c r="MG61">
        <f t="shared" ca="1" si="791"/>
        <v>0</v>
      </c>
      <c r="MH61">
        <f t="shared" ca="1" si="791"/>
        <v>0</v>
      </c>
      <c r="MI61">
        <f t="shared" ca="1" si="791"/>
        <v>0</v>
      </c>
      <c r="MJ61">
        <f t="shared" ca="1" si="791"/>
        <v>0</v>
      </c>
      <c r="MK61">
        <f t="shared" ca="1" si="791"/>
        <v>0</v>
      </c>
      <c r="ML61">
        <f t="shared" ca="1" si="791"/>
        <v>0</v>
      </c>
      <c r="MM61">
        <f t="shared" ca="1" si="791"/>
        <v>0</v>
      </c>
      <c r="MN61">
        <f t="shared" ca="1" si="791"/>
        <v>0</v>
      </c>
      <c r="MO61">
        <f t="shared" ca="1" si="791"/>
        <v>0</v>
      </c>
      <c r="MP61">
        <f t="shared" ca="1" si="791"/>
        <v>0</v>
      </c>
      <c r="MQ61">
        <f t="shared" ca="1" si="791"/>
        <v>0</v>
      </c>
      <c r="MR61">
        <f t="shared" ca="1" si="791"/>
        <v>0</v>
      </c>
      <c r="MS61">
        <f t="shared" ca="1" si="791"/>
        <v>0</v>
      </c>
      <c r="MT61">
        <f t="shared" ca="1" si="791"/>
        <v>0</v>
      </c>
      <c r="MU61">
        <f t="shared" ca="1" si="791"/>
        <v>0</v>
      </c>
      <c r="MV61">
        <f t="shared" ca="1" si="791"/>
        <v>0</v>
      </c>
      <c r="MW61">
        <f t="shared" ca="1" si="791"/>
        <v>0</v>
      </c>
      <c r="MX61">
        <f t="shared" ca="1" si="791"/>
        <v>0</v>
      </c>
      <c r="MY61">
        <f t="shared" ca="1" si="791"/>
        <v>0</v>
      </c>
      <c r="MZ61">
        <f t="shared" ca="1" si="791"/>
        <v>0</v>
      </c>
      <c r="NA61">
        <f t="shared" ca="1" si="791"/>
        <v>0</v>
      </c>
      <c r="NB61">
        <f t="shared" ca="1" si="791"/>
        <v>0</v>
      </c>
      <c r="NC61">
        <f t="shared" ca="1" si="791"/>
        <v>0</v>
      </c>
      <c r="ND61">
        <f t="shared" ca="1" si="791"/>
        <v>0</v>
      </c>
      <c r="NE61">
        <f t="shared" ca="1" si="791"/>
        <v>0</v>
      </c>
      <c r="NF61">
        <f t="shared" ca="1" si="791"/>
        <v>0</v>
      </c>
      <c r="NG61">
        <f t="shared" ca="1" si="791"/>
        <v>0</v>
      </c>
      <c r="NH61">
        <f t="shared" ca="1" si="791"/>
        <v>0</v>
      </c>
      <c r="NI61">
        <f t="shared" ca="1" si="791"/>
        <v>0</v>
      </c>
      <c r="NJ61">
        <f t="shared" ca="1" si="791"/>
        <v>0</v>
      </c>
      <c r="NK61">
        <f t="shared" ca="1" si="791"/>
        <v>0</v>
      </c>
      <c r="NL61">
        <f t="shared" ca="1" si="791"/>
        <v>0</v>
      </c>
      <c r="NM61">
        <f t="shared" ca="1" si="791"/>
        <v>0</v>
      </c>
      <c r="NN61">
        <f t="shared" ca="1" si="791"/>
        <v>0</v>
      </c>
      <c r="NO61">
        <f t="shared" ca="1" si="791"/>
        <v>0</v>
      </c>
      <c r="NP61">
        <f t="shared" ca="1" si="791"/>
        <v>0</v>
      </c>
      <c r="NQ61">
        <f t="shared" ca="1" si="791"/>
        <v>0</v>
      </c>
      <c r="NR61">
        <f t="shared" ca="1" si="791"/>
        <v>0</v>
      </c>
      <c r="NS61">
        <f t="shared" ca="1" si="791"/>
        <v>0</v>
      </c>
      <c r="NT61">
        <f t="shared" ca="1" si="791"/>
        <v>0</v>
      </c>
      <c r="NU61">
        <f t="shared" ca="1" si="791"/>
        <v>0</v>
      </c>
      <c r="NV61">
        <f t="shared" ca="1" si="791"/>
        <v>0</v>
      </c>
      <c r="NW61">
        <f t="shared" ref="NW61:QH61" ca="1" si="792">IF(AD_Mux_mode =2,IF((ROUND(NW$7,1)-0.1)=ROUND(WRDATAONADMUXBUS_ns,1),0,IF(ROUND(NW$7,1)=ROUND(WRDATAONADMUXBUS_ns,1),MAX($B54:$B61)+1,-1)),0)</f>
        <v>0</v>
      </c>
      <c r="NX61">
        <f t="shared" ca="1" si="792"/>
        <v>0</v>
      </c>
      <c r="NY61">
        <f t="shared" ca="1" si="792"/>
        <v>0</v>
      </c>
      <c r="NZ61">
        <f t="shared" ca="1" si="792"/>
        <v>0</v>
      </c>
      <c r="OA61">
        <f t="shared" ca="1" si="792"/>
        <v>0</v>
      </c>
      <c r="OB61">
        <f t="shared" ca="1" si="792"/>
        <v>0</v>
      </c>
      <c r="OC61">
        <f t="shared" ca="1" si="792"/>
        <v>0</v>
      </c>
      <c r="OD61">
        <f t="shared" ca="1" si="792"/>
        <v>0</v>
      </c>
      <c r="OE61">
        <f t="shared" ca="1" si="792"/>
        <v>0</v>
      </c>
      <c r="OF61">
        <f t="shared" ca="1" si="792"/>
        <v>0</v>
      </c>
      <c r="OG61">
        <f t="shared" ca="1" si="792"/>
        <v>0</v>
      </c>
      <c r="OH61">
        <f t="shared" ca="1" si="792"/>
        <v>0</v>
      </c>
      <c r="OI61">
        <f t="shared" ca="1" si="792"/>
        <v>0</v>
      </c>
      <c r="OJ61">
        <f t="shared" ca="1" si="792"/>
        <v>0</v>
      </c>
      <c r="OK61">
        <f t="shared" ca="1" si="792"/>
        <v>0</v>
      </c>
      <c r="OL61">
        <f t="shared" ca="1" si="792"/>
        <v>0</v>
      </c>
      <c r="OM61">
        <f t="shared" ca="1" si="792"/>
        <v>0</v>
      </c>
      <c r="ON61">
        <f t="shared" ca="1" si="792"/>
        <v>0</v>
      </c>
      <c r="OO61">
        <f t="shared" ca="1" si="792"/>
        <v>0</v>
      </c>
      <c r="OP61">
        <f t="shared" ca="1" si="792"/>
        <v>0</v>
      </c>
      <c r="OQ61">
        <f t="shared" ca="1" si="792"/>
        <v>0</v>
      </c>
      <c r="OR61">
        <f t="shared" ca="1" si="792"/>
        <v>0</v>
      </c>
      <c r="OS61">
        <f t="shared" ca="1" si="792"/>
        <v>0</v>
      </c>
      <c r="OT61">
        <f t="shared" ca="1" si="792"/>
        <v>0</v>
      </c>
      <c r="OU61">
        <f t="shared" ca="1" si="792"/>
        <v>0</v>
      </c>
      <c r="OV61">
        <f t="shared" ca="1" si="792"/>
        <v>0</v>
      </c>
      <c r="OW61">
        <f t="shared" ca="1" si="792"/>
        <v>0</v>
      </c>
      <c r="OX61">
        <f t="shared" ca="1" si="792"/>
        <v>0</v>
      </c>
      <c r="OY61">
        <f t="shared" ca="1" si="792"/>
        <v>0</v>
      </c>
      <c r="OZ61">
        <f t="shared" ca="1" si="792"/>
        <v>0</v>
      </c>
      <c r="PA61">
        <f t="shared" ca="1" si="792"/>
        <v>0</v>
      </c>
      <c r="PB61">
        <f t="shared" ca="1" si="792"/>
        <v>0</v>
      </c>
      <c r="PC61">
        <f t="shared" ca="1" si="792"/>
        <v>0</v>
      </c>
      <c r="PD61">
        <f t="shared" ca="1" si="792"/>
        <v>0</v>
      </c>
      <c r="PE61">
        <f t="shared" ca="1" si="792"/>
        <v>0</v>
      </c>
      <c r="PF61">
        <f t="shared" ca="1" si="792"/>
        <v>0</v>
      </c>
      <c r="PG61">
        <f t="shared" ca="1" si="792"/>
        <v>0</v>
      </c>
      <c r="PH61">
        <f t="shared" ca="1" si="792"/>
        <v>0</v>
      </c>
      <c r="PI61">
        <f t="shared" ca="1" si="792"/>
        <v>0</v>
      </c>
      <c r="PJ61">
        <f t="shared" ca="1" si="792"/>
        <v>0</v>
      </c>
      <c r="PK61">
        <f t="shared" ca="1" si="792"/>
        <v>0</v>
      </c>
      <c r="PL61">
        <f t="shared" ca="1" si="792"/>
        <v>0</v>
      </c>
      <c r="PM61">
        <f t="shared" ca="1" si="792"/>
        <v>0</v>
      </c>
      <c r="PN61">
        <f t="shared" ca="1" si="792"/>
        <v>0</v>
      </c>
      <c r="PO61">
        <f t="shared" ca="1" si="792"/>
        <v>0</v>
      </c>
      <c r="PP61">
        <f t="shared" ca="1" si="792"/>
        <v>0</v>
      </c>
      <c r="PQ61">
        <f t="shared" ca="1" si="792"/>
        <v>0</v>
      </c>
      <c r="PR61">
        <f t="shared" ca="1" si="792"/>
        <v>0</v>
      </c>
      <c r="PS61">
        <f t="shared" ca="1" si="792"/>
        <v>0</v>
      </c>
      <c r="PT61">
        <f t="shared" ca="1" si="792"/>
        <v>0</v>
      </c>
      <c r="PU61">
        <f t="shared" ca="1" si="792"/>
        <v>0</v>
      </c>
      <c r="PV61">
        <f t="shared" ca="1" si="792"/>
        <v>0</v>
      </c>
      <c r="PW61">
        <f t="shared" ca="1" si="792"/>
        <v>0</v>
      </c>
      <c r="PX61">
        <f t="shared" ca="1" si="792"/>
        <v>0</v>
      </c>
      <c r="PY61">
        <f t="shared" ca="1" si="792"/>
        <v>0</v>
      </c>
      <c r="PZ61">
        <f t="shared" ca="1" si="792"/>
        <v>0</v>
      </c>
      <c r="QA61">
        <f t="shared" ca="1" si="792"/>
        <v>0</v>
      </c>
      <c r="QB61">
        <f t="shared" ca="1" si="792"/>
        <v>0</v>
      </c>
      <c r="QC61">
        <f t="shared" ca="1" si="792"/>
        <v>0</v>
      </c>
      <c r="QD61">
        <f t="shared" ca="1" si="792"/>
        <v>0</v>
      </c>
      <c r="QE61">
        <f t="shared" ca="1" si="792"/>
        <v>0</v>
      </c>
      <c r="QF61">
        <f t="shared" ca="1" si="792"/>
        <v>0</v>
      </c>
      <c r="QG61">
        <f t="shared" ca="1" si="792"/>
        <v>0</v>
      </c>
      <c r="QH61">
        <f t="shared" ca="1" si="792"/>
        <v>0</v>
      </c>
      <c r="QI61">
        <f t="shared" ref="QI61:ST61" ca="1" si="793">IF(AD_Mux_mode =2,IF((ROUND(QI$7,1)-0.1)=ROUND(WRDATAONADMUXBUS_ns,1),0,IF(ROUND(QI$7,1)=ROUND(WRDATAONADMUXBUS_ns,1),MAX($B54:$B61)+1,-1)),0)</f>
        <v>0</v>
      </c>
      <c r="QJ61">
        <f t="shared" ca="1" si="793"/>
        <v>0</v>
      </c>
      <c r="QK61">
        <f t="shared" ca="1" si="793"/>
        <v>0</v>
      </c>
      <c r="QL61">
        <f t="shared" ca="1" si="793"/>
        <v>0</v>
      </c>
      <c r="QM61">
        <f t="shared" ca="1" si="793"/>
        <v>0</v>
      </c>
      <c r="QN61">
        <f t="shared" ca="1" si="793"/>
        <v>0</v>
      </c>
      <c r="QO61">
        <f t="shared" ca="1" si="793"/>
        <v>0</v>
      </c>
      <c r="QP61">
        <f t="shared" ca="1" si="793"/>
        <v>0</v>
      </c>
      <c r="QQ61">
        <f t="shared" ca="1" si="793"/>
        <v>0</v>
      </c>
      <c r="QR61">
        <f t="shared" ca="1" si="793"/>
        <v>0</v>
      </c>
      <c r="QS61">
        <f t="shared" ca="1" si="793"/>
        <v>0</v>
      </c>
      <c r="QT61">
        <f t="shared" ca="1" si="793"/>
        <v>0</v>
      </c>
      <c r="QU61">
        <f t="shared" ca="1" si="793"/>
        <v>0</v>
      </c>
      <c r="QV61">
        <f t="shared" ca="1" si="793"/>
        <v>0</v>
      </c>
      <c r="QW61">
        <f t="shared" ca="1" si="793"/>
        <v>0</v>
      </c>
      <c r="QX61">
        <f t="shared" ca="1" si="793"/>
        <v>0</v>
      </c>
      <c r="QY61">
        <f t="shared" ca="1" si="793"/>
        <v>0</v>
      </c>
      <c r="QZ61">
        <f t="shared" ca="1" si="793"/>
        <v>0</v>
      </c>
      <c r="RA61">
        <f t="shared" ca="1" si="793"/>
        <v>0</v>
      </c>
      <c r="RB61">
        <f t="shared" ca="1" si="793"/>
        <v>0</v>
      </c>
      <c r="RC61">
        <f t="shared" ca="1" si="793"/>
        <v>0</v>
      </c>
      <c r="RD61">
        <f t="shared" ca="1" si="793"/>
        <v>0</v>
      </c>
      <c r="RE61">
        <f t="shared" ca="1" si="793"/>
        <v>0</v>
      </c>
      <c r="RF61">
        <f t="shared" ca="1" si="793"/>
        <v>0</v>
      </c>
      <c r="RG61">
        <f t="shared" ca="1" si="793"/>
        <v>0</v>
      </c>
      <c r="RH61">
        <f t="shared" ca="1" si="793"/>
        <v>0</v>
      </c>
      <c r="RI61">
        <f t="shared" ca="1" si="793"/>
        <v>0</v>
      </c>
      <c r="RJ61">
        <f t="shared" ca="1" si="793"/>
        <v>0</v>
      </c>
      <c r="RK61">
        <f t="shared" ca="1" si="793"/>
        <v>0</v>
      </c>
      <c r="RL61">
        <f t="shared" ca="1" si="793"/>
        <v>0</v>
      </c>
      <c r="RM61">
        <f t="shared" ca="1" si="793"/>
        <v>0</v>
      </c>
      <c r="RN61">
        <f t="shared" ca="1" si="793"/>
        <v>0</v>
      </c>
      <c r="RO61">
        <f t="shared" ca="1" si="793"/>
        <v>0</v>
      </c>
      <c r="RP61">
        <f t="shared" ca="1" si="793"/>
        <v>0</v>
      </c>
      <c r="RQ61">
        <f t="shared" ca="1" si="793"/>
        <v>0</v>
      </c>
      <c r="RR61">
        <f t="shared" ca="1" si="793"/>
        <v>0</v>
      </c>
      <c r="RS61">
        <f t="shared" ca="1" si="793"/>
        <v>0</v>
      </c>
      <c r="RT61">
        <f t="shared" ca="1" si="793"/>
        <v>0</v>
      </c>
      <c r="RU61">
        <f t="shared" ca="1" si="793"/>
        <v>0</v>
      </c>
      <c r="RV61">
        <f t="shared" ca="1" si="793"/>
        <v>0</v>
      </c>
      <c r="RW61">
        <f t="shared" ca="1" si="793"/>
        <v>0</v>
      </c>
      <c r="RX61">
        <f t="shared" ca="1" si="793"/>
        <v>0</v>
      </c>
      <c r="RY61">
        <f t="shared" ca="1" si="793"/>
        <v>0</v>
      </c>
      <c r="RZ61">
        <f t="shared" ca="1" si="793"/>
        <v>0</v>
      </c>
      <c r="SA61">
        <f t="shared" ca="1" si="793"/>
        <v>0</v>
      </c>
      <c r="SB61">
        <f t="shared" ca="1" si="793"/>
        <v>0</v>
      </c>
      <c r="SC61">
        <f t="shared" ca="1" si="793"/>
        <v>0</v>
      </c>
      <c r="SD61">
        <f t="shared" ca="1" si="793"/>
        <v>0</v>
      </c>
      <c r="SE61">
        <f t="shared" ca="1" si="793"/>
        <v>0</v>
      </c>
      <c r="SF61">
        <f t="shared" ca="1" si="793"/>
        <v>0</v>
      </c>
      <c r="SG61">
        <f t="shared" ca="1" si="793"/>
        <v>0</v>
      </c>
      <c r="SH61">
        <f t="shared" ca="1" si="793"/>
        <v>0</v>
      </c>
      <c r="SI61">
        <f t="shared" ca="1" si="793"/>
        <v>0</v>
      </c>
      <c r="SJ61">
        <f t="shared" ca="1" si="793"/>
        <v>0</v>
      </c>
      <c r="SK61">
        <f t="shared" ca="1" si="793"/>
        <v>0</v>
      </c>
      <c r="SL61">
        <f t="shared" ca="1" si="793"/>
        <v>0</v>
      </c>
      <c r="SM61">
        <f t="shared" ca="1" si="793"/>
        <v>0</v>
      </c>
      <c r="SN61">
        <f t="shared" ca="1" si="793"/>
        <v>0</v>
      </c>
      <c r="SO61">
        <f t="shared" ca="1" si="793"/>
        <v>0</v>
      </c>
      <c r="SP61">
        <f t="shared" ca="1" si="793"/>
        <v>0</v>
      </c>
      <c r="SQ61">
        <f t="shared" ca="1" si="793"/>
        <v>0</v>
      </c>
      <c r="SR61">
        <f t="shared" ca="1" si="793"/>
        <v>0</v>
      </c>
      <c r="SS61">
        <f t="shared" ca="1" si="793"/>
        <v>0</v>
      </c>
      <c r="ST61">
        <f t="shared" ca="1" si="793"/>
        <v>0</v>
      </c>
      <c r="SU61">
        <f t="shared" ref="SU61:VF61" ca="1" si="794">IF(AD_Mux_mode =2,IF((ROUND(SU$7,1)-0.1)=ROUND(WRDATAONADMUXBUS_ns,1),0,IF(ROUND(SU$7,1)=ROUND(WRDATAONADMUXBUS_ns,1),MAX($B54:$B61)+1,-1)),0)</f>
        <v>0</v>
      </c>
      <c r="SV61">
        <f t="shared" ca="1" si="794"/>
        <v>0</v>
      </c>
      <c r="SW61">
        <f t="shared" ca="1" si="794"/>
        <v>0</v>
      </c>
      <c r="SX61">
        <f t="shared" ca="1" si="794"/>
        <v>0</v>
      </c>
      <c r="SY61">
        <f t="shared" ca="1" si="794"/>
        <v>0</v>
      </c>
      <c r="SZ61">
        <f t="shared" ca="1" si="794"/>
        <v>0</v>
      </c>
      <c r="TA61">
        <f t="shared" ca="1" si="794"/>
        <v>0</v>
      </c>
      <c r="TB61">
        <f t="shared" ca="1" si="794"/>
        <v>0</v>
      </c>
      <c r="TC61">
        <f t="shared" ca="1" si="794"/>
        <v>0</v>
      </c>
      <c r="TD61">
        <f t="shared" ca="1" si="794"/>
        <v>0</v>
      </c>
      <c r="TE61">
        <f t="shared" ca="1" si="794"/>
        <v>0</v>
      </c>
      <c r="TF61">
        <f t="shared" ca="1" si="794"/>
        <v>0</v>
      </c>
      <c r="TG61">
        <f t="shared" ca="1" si="794"/>
        <v>0</v>
      </c>
      <c r="TH61">
        <f t="shared" ca="1" si="794"/>
        <v>0</v>
      </c>
      <c r="TI61">
        <f t="shared" ca="1" si="794"/>
        <v>0</v>
      </c>
      <c r="TJ61">
        <f t="shared" ca="1" si="794"/>
        <v>0</v>
      </c>
      <c r="TK61">
        <f t="shared" ca="1" si="794"/>
        <v>0</v>
      </c>
      <c r="TL61">
        <f t="shared" ca="1" si="794"/>
        <v>0</v>
      </c>
      <c r="TM61">
        <f t="shared" ca="1" si="794"/>
        <v>0</v>
      </c>
      <c r="TN61">
        <f t="shared" ca="1" si="794"/>
        <v>0</v>
      </c>
      <c r="TO61">
        <f t="shared" ca="1" si="794"/>
        <v>0</v>
      </c>
      <c r="TP61">
        <f t="shared" ca="1" si="794"/>
        <v>0</v>
      </c>
      <c r="TQ61">
        <f t="shared" ca="1" si="794"/>
        <v>0</v>
      </c>
      <c r="TR61">
        <f t="shared" ca="1" si="794"/>
        <v>0</v>
      </c>
      <c r="TS61">
        <f t="shared" ca="1" si="794"/>
        <v>0</v>
      </c>
      <c r="TT61">
        <f t="shared" ca="1" si="794"/>
        <v>0</v>
      </c>
      <c r="TU61">
        <f t="shared" ca="1" si="794"/>
        <v>0</v>
      </c>
      <c r="TV61">
        <f t="shared" ca="1" si="794"/>
        <v>0</v>
      </c>
      <c r="TW61">
        <f t="shared" ca="1" si="794"/>
        <v>0</v>
      </c>
      <c r="TX61">
        <f t="shared" ca="1" si="794"/>
        <v>0</v>
      </c>
      <c r="TY61">
        <f t="shared" ca="1" si="794"/>
        <v>0</v>
      </c>
      <c r="TZ61">
        <f t="shared" ca="1" si="794"/>
        <v>0</v>
      </c>
      <c r="UA61">
        <f t="shared" ca="1" si="794"/>
        <v>0</v>
      </c>
      <c r="UB61">
        <f t="shared" ca="1" si="794"/>
        <v>0</v>
      </c>
      <c r="UC61">
        <f t="shared" ca="1" si="794"/>
        <v>0</v>
      </c>
      <c r="UD61">
        <f t="shared" ca="1" si="794"/>
        <v>0</v>
      </c>
      <c r="UE61">
        <f t="shared" ca="1" si="794"/>
        <v>0</v>
      </c>
      <c r="UF61">
        <f t="shared" ca="1" si="794"/>
        <v>0</v>
      </c>
      <c r="UG61">
        <f t="shared" ca="1" si="794"/>
        <v>0</v>
      </c>
      <c r="UH61">
        <f t="shared" ca="1" si="794"/>
        <v>0</v>
      </c>
      <c r="UI61">
        <f t="shared" ca="1" si="794"/>
        <v>0</v>
      </c>
      <c r="UJ61">
        <f t="shared" ca="1" si="794"/>
        <v>0</v>
      </c>
      <c r="UK61">
        <f t="shared" ca="1" si="794"/>
        <v>0</v>
      </c>
      <c r="UL61">
        <f t="shared" ca="1" si="794"/>
        <v>0</v>
      </c>
      <c r="UM61">
        <f t="shared" ca="1" si="794"/>
        <v>0</v>
      </c>
      <c r="UN61">
        <f t="shared" ca="1" si="794"/>
        <v>0</v>
      </c>
      <c r="UO61">
        <f t="shared" ca="1" si="794"/>
        <v>0</v>
      </c>
      <c r="UP61">
        <f t="shared" ca="1" si="794"/>
        <v>0</v>
      </c>
      <c r="UQ61">
        <f t="shared" ca="1" si="794"/>
        <v>0</v>
      </c>
      <c r="UR61">
        <f t="shared" ca="1" si="794"/>
        <v>0</v>
      </c>
      <c r="US61">
        <f t="shared" ca="1" si="794"/>
        <v>0</v>
      </c>
      <c r="UT61">
        <f t="shared" ca="1" si="794"/>
        <v>0</v>
      </c>
      <c r="UU61">
        <f t="shared" ca="1" si="794"/>
        <v>0</v>
      </c>
      <c r="UV61">
        <f t="shared" ca="1" si="794"/>
        <v>0</v>
      </c>
      <c r="UW61">
        <f t="shared" ca="1" si="794"/>
        <v>0</v>
      </c>
      <c r="UX61">
        <f t="shared" ca="1" si="794"/>
        <v>0</v>
      </c>
      <c r="UY61">
        <f t="shared" ca="1" si="794"/>
        <v>0</v>
      </c>
      <c r="UZ61">
        <f t="shared" ca="1" si="794"/>
        <v>0</v>
      </c>
      <c r="VA61">
        <f t="shared" ca="1" si="794"/>
        <v>0</v>
      </c>
      <c r="VB61">
        <f t="shared" ca="1" si="794"/>
        <v>0</v>
      </c>
      <c r="VC61">
        <f t="shared" ca="1" si="794"/>
        <v>0</v>
      </c>
      <c r="VD61">
        <f t="shared" ca="1" si="794"/>
        <v>0</v>
      </c>
      <c r="VE61">
        <f t="shared" ca="1" si="794"/>
        <v>0</v>
      </c>
      <c r="VF61">
        <f t="shared" ca="1" si="794"/>
        <v>0</v>
      </c>
      <c r="VG61">
        <f t="shared" ref="VG61:XR61" ca="1" si="795">IF(AD_Mux_mode =2,IF((ROUND(VG$7,1)-0.1)=ROUND(WRDATAONADMUXBUS_ns,1),0,IF(ROUND(VG$7,1)=ROUND(WRDATAONADMUXBUS_ns,1),MAX($B54:$B61)+1,-1)),0)</f>
        <v>0</v>
      </c>
      <c r="VH61">
        <f t="shared" ca="1" si="795"/>
        <v>0</v>
      </c>
      <c r="VI61">
        <f t="shared" ca="1" si="795"/>
        <v>0</v>
      </c>
      <c r="VJ61">
        <f t="shared" ca="1" si="795"/>
        <v>0</v>
      </c>
      <c r="VK61">
        <f t="shared" ca="1" si="795"/>
        <v>0</v>
      </c>
      <c r="VL61">
        <f t="shared" ca="1" si="795"/>
        <v>0</v>
      </c>
      <c r="VM61">
        <f t="shared" ca="1" si="795"/>
        <v>0</v>
      </c>
      <c r="VN61">
        <f t="shared" ca="1" si="795"/>
        <v>0</v>
      </c>
      <c r="VO61">
        <f t="shared" ca="1" si="795"/>
        <v>0</v>
      </c>
      <c r="VP61">
        <f t="shared" ca="1" si="795"/>
        <v>0</v>
      </c>
      <c r="VQ61">
        <f t="shared" ca="1" si="795"/>
        <v>0</v>
      </c>
      <c r="VR61">
        <f t="shared" ca="1" si="795"/>
        <v>0</v>
      </c>
      <c r="VS61">
        <f t="shared" ca="1" si="795"/>
        <v>0</v>
      </c>
      <c r="VT61">
        <f t="shared" ca="1" si="795"/>
        <v>0</v>
      </c>
      <c r="VU61">
        <f t="shared" ca="1" si="795"/>
        <v>0</v>
      </c>
      <c r="VV61">
        <f t="shared" ca="1" si="795"/>
        <v>0</v>
      </c>
      <c r="VW61">
        <f t="shared" ca="1" si="795"/>
        <v>0</v>
      </c>
      <c r="VX61">
        <f t="shared" ca="1" si="795"/>
        <v>0</v>
      </c>
      <c r="VY61">
        <f t="shared" ca="1" si="795"/>
        <v>0</v>
      </c>
      <c r="VZ61">
        <f t="shared" ca="1" si="795"/>
        <v>0</v>
      </c>
      <c r="WA61">
        <f t="shared" ca="1" si="795"/>
        <v>0</v>
      </c>
      <c r="WB61">
        <f t="shared" ca="1" si="795"/>
        <v>0</v>
      </c>
      <c r="WC61">
        <f t="shared" ca="1" si="795"/>
        <v>0</v>
      </c>
      <c r="WD61">
        <f t="shared" ca="1" si="795"/>
        <v>0</v>
      </c>
      <c r="WE61">
        <f t="shared" ca="1" si="795"/>
        <v>0</v>
      </c>
      <c r="WF61">
        <f t="shared" ca="1" si="795"/>
        <v>0</v>
      </c>
      <c r="WG61">
        <f t="shared" ca="1" si="795"/>
        <v>0</v>
      </c>
      <c r="WH61">
        <f t="shared" ca="1" si="795"/>
        <v>0</v>
      </c>
      <c r="WI61">
        <f t="shared" ca="1" si="795"/>
        <v>0</v>
      </c>
      <c r="WJ61">
        <f t="shared" ca="1" si="795"/>
        <v>0</v>
      </c>
      <c r="WK61">
        <f t="shared" ca="1" si="795"/>
        <v>0</v>
      </c>
      <c r="WL61">
        <f t="shared" ca="1" si="795"/>
        <v>0</v>
      </c>
      <c r="WM61">
        <f t="shared" ca="1" si="795"/>
        <v>0</v>
      </c>
      <c r="WN61">
        <f t="shared" ca="1" si="795"/>
        <v>0</v>
      </c>
      <c r="WO61">
        <f t="shared" ca="1" si="795"/>
        <v>0</v>
      </c>
      <c r="WP61">
        <f t="shared" ca="1" si="795"/>
        <v>0</v>
      </c>
      <c r="WQ61">
        <f t="shared" ca="1" si="795"/>
        <v>0</v>
      </c>
      <c r="WR61">
        <f t="shared" ca="1" si="795"/>
        <v>0</v>
      </c>
      <c r="WS61">
        <f t="shared" ca="1" si="795"/>
        <v>0</v>
      </c>
      <c r="WT61">
        <f t="shared" ca="1" si="795"/>
        <v>0</v>
      </c>
      <c r="WU61">
        <f t="shared" ca="1" si="795"/>
        <v>0</v>
      </c>
      <c r="WV61">
        <f t="shared" ca="1" si="795"/>
        <v>0</v>
      </c>
      <c r="WW61">
        <f t="shared" ca="1" si="795"/>
        <v>0</v>
      </c>
      <c r="WX61">
        <f t="shared" ca="1" si="795"/>
        <v>0</v>
      </c>
      <c r="WY61">
        <f t="shared" ca="1" si="795"/>
        <v>0</v>
      </c>
      <c r="WZ61">
        <f t="shared" ca="1" si="795"/>
        <v>0</v>
      </c>
      <c r="XA61">
        <f t="shared" ca="1" si="795"/>
        <v>0</v>
      </c>
      <c r="XB61">
        <f t="shared" ca="1" si="795"/>
        <v>0</v>
      </c>
      <c r="XC61">
        <f t="shared" ca="1" si="795"/>
        <v>0</v>
      </c>
      <c r="XD61">
        <f t="shared" ca="1" si="795"/>
        <v>0</v>
      </c>
      <c r="XE61">
        <f t="shared" ca="1" si="795"/>
        <v>0</v>
      </c>
      <c r="XF61">
        <f t="shared" ca="1" si="795"/>
        <v>0</v>
      </c>
      <c r="XG61">
        <f t="shared" ca="1" si="795"/>
        <v>0</v>
      </c>
      <c r="XH61">
        <f t="shared" ca="1" si="795"/>
        <v>0</v>
      </c>
      <c r="XI61">
        <f t="shared" ca="1" si="795"/>
        <v>0</v>
      </c>
      <c r="XJ61">
        <f t="shared" ca="1" si="795"/>
        <v>0</v>
      </c>
      <c r="XK61">
        <f t="shared" ca="1" si="795"/>
        <v>0</v>
      </c>
      <c r="XL61">
        <f t="shared" ca="1" si="795"/>
        <v>0</v>
      </c>
      <c r="XM61">
        <f t="shared" ca="1" si="795"/>
        <v>0</v>
      </c>
      <c r="XN61">
        <f t="shared" ca="1" si="795"/>
        <v>0</v>
      </c>
      <c r="XO61">
        <f t="shared" ca="1" si="795"/>
        <v>0</v>
      </c>
      <c r="XP61">
        <f t="shared" ca="1" si="795"/>
        <v>0</v>
      </c>
      <c r="XQ61">
        <f t="shared" ca="1" si="795"/>
        <v>0</v>
      </c>
      <c r="XR61">
        <f t="shared" ca="1" si="795"/>
        <v>0</v>
      </c>
      <c r="XS61">
        <f t="shared" ref="XS61:AAD61" ca="1" si="796">IF(AD_Mux_mode =2,IF((ROUND(XS$7,1)-0.1)=ROUND(WRDATAONADMUXBUS_ns,1),0,IF(ROUND(XS$7,1)=ROUND(WRDATAONADMUXBUS_ns,1),MAX($B54:$B61)+1,-1)),0)</f>
        <v>0</v>
      </c>
      <c r="XT61">
        <f t="shared" ca="1" si="796"/>
        <v>0</v>
      </c>
      <c r="XU61">
        <f t="shared" ca="1" si="796"/>
        <v>0</v>
      </c>
      <c r="XV61">
        <f t="shared" ca="1" si="796"/>
        <v>0</v>
      </c>
      <c r="XW61">
        <f t="shared" ca="1" si="796"/>
        <v>0</v>
      </c>
      <c r="XX61">
        <f t="shared" ca="1" si="796"/>
        <v>0</v>
      </c>
      <c r="XY61">
        <f t="shared" ca="1" si="796"/>
        <v>0</v>
      </c>
      <c r="XZ61">
        <f t="shared" ca="1" si="796"/>
        <v>0</v>
      </c>
      <c r="YA61">
        <f t="shared" ca="1" si="796"/>
        <v>0</v>
      </c>
      <c r="YB61">
        <f t="shared" ca="1" si="796"/>
        <v>0</v>
      </c>
      <c r="YC61">
        <f t="shared" ca="1" si="796"/>
        <v>0</v>
      </c>
      <c r="YD61">
        <f t="shared" ca="1" si="796"/>
        <v>0</v>
      </c>
      <c r="YE61">
        <f t="shared" ca="1" si="796"/>
        <v>0</v>
      </c>
      <c r="YF61">
        <f t="shared" ca="1" si="796"/>
        <v>0</v>
      </c>
      <c r="YG61">
        <f t="shared" ca="1" si="796"/>
        <v>0</v>
      </c>
      <c r="YH61">
        <f t="shared" ca="1" si="796"/>
        <v>0</v>
      </c>
      <c r="YI61">
        <f t="shared" ca="1" si="796"/>
        <v>0</v>
      </c>
      <c r="YJ61">
        <f t="shared" ca="1" si="796"/>
        <v>0</v>
      </c>
      <c r="YK61">
        <f t="shared" ca="1" si="796"/>
        <v>0</v>
      </c>
      <c r="YL61">
        <f t="shared" ca="1" si="796"/>
        <v>0</v>
      </c>
      <c r="YM61">
        <f t="shared" ca="1" si="796"/>
        <v>0</v>
      </c>
      <c r="YN61">
        <f t="shared" ca="1" si="796"/>
        <v>0</v>
      </c>
      <c r="YO61">
        <f t="shared" ca="1" si="796"/>
        <v>0</v>
      </c>
      <c r="YP61">
        <f t="shared" ca="1" si="796"/>
        <v>0</v>
      </c>
      <c r="YQ61">
        <f t="shared" ca="1" si="796"/>
        <v>0</v>
      </c>
      <c r="YR61">
        <f t="shared" ca="1" si="796"/>
        <v>0</v>
      </c>
      <c r="YS61">
        <f t="shared" ca="1" si="796"/>
        <v>0</v>
      </c>
      <c r="YT61">
        <f t="shared" ca="1" si="796"/>
        <v>0</v>
      </c>
      <c r="YU61">
        <f t="shared" ca="1" si="796"/>
        <v>0</v>
      </c>
      <c r="YV61">
        <f t="shared" ca="1" si="796"/>
        <v>0</v>
      </c>
      <c r="YW61">
        <f t="shared" ca="1" si="796"/>
        <v>0</v>
      </c>
      <c r="YX61">
        <f t="shared" ca="1" si="796"/>
        <v>0</v>
      </c>
      <c r="YY61">
        <f t="shared" ca="1" si="796"/>
        <v>0</v>
      </c>
      <c r="YZ61">
        <f t="shared" ca="1" si="796"/>
        <v>0</v>
      </c>
      <c r="ZA61">
        <f t="shared" ca="1" si="796"/>
        <v>0</v>
      </c>
      <c r="ZB61">
        <f t="shared" ca="1" si="796"/>
        <v>0</v>
      </c>
      <c r="ZC61">
        <f t="shared" ca="1" si="796"/>
        <v>0</v>
      </c>
      <c r="ZD61">
        <f t="shared" ca="1" si="796"/>
        <v>0</v>
      </c>
      <c r="ZE61">
        <f t="shared" ca="1" si="796"/>
        <v>0</v>
      </c>
      <c r="ZF61">
        <f t="shared" ca="1" si="796"/>
        <v>0</v>
      </c>
      <c r="ZG61">
        <f t="shared" ca="1" si="796"/>
        <v>0</v>
      </c>
      <c r="ZH61">
        <f t="shared" ca="1" si="796"/>
        <v>0</v>
      </c>
      <c r="ZI61">
        <f t="shared" ca="1" si="796"/>
        <v>0</v>
      </c>
      <c r="ZJ61">
        <f t="shared" ca="1" si="796"/>
        <v>0</v>
      </c>
      <c r="ZK61">
        <f t="shared" ca="1" si="796"/>
        <v>0</v>
      </c>
      <c r="ZL61">
        <f t="shared" ca="1" si="796"/>
        <v>0</v>
      </c>
      <c r="ZM61">
        <f t="shared" ca="1" si="796"/>
        <v>0</v>
      </c>
      <c r="ZN61">
        <f t="shared" ca="1" si="796"/>
        <v>0</v>
      </c>
      <c r="ZO61">
        <f t="shared" ca="1" si="796"/>
        <v>0</v>
      </c>
      <c r="ZP61">
        <f t="shared" ca="1" si="796"/>
        <v>0</v>
      </c>
      <c r="ZQ61">
        <f t="shared" ca="1" si="796"/>
        <v>0</v>
      </c>
      <c r="ZR61">
        <f t="shared" ca="1" si="796"/>
        <v>0</v>
      </c>
      <c r="ZS61">
        <f t="shared" ca="1" si="796"/>
        <v>0</v>
      </c>
      <c r="ZT61">
        <f t="shared" ca="1" si="796"/>
        <v>0</v>
      </c>
      <c r="ZU61">
        <f t="shared" ca="1" si="796"/>
        <v>0</v>
      </c>
      <c r="ZV61">
        <f t="shared" ca="1" si="796"/>
        <v>0</v>
      </c>
      <c r="ZW61">
        <f t="shared" ca="1" si="796"/>
        <v>0</v>
      </c>
      <c r="ZX61">
        <f t="shared" ca="1" si="796"/>
        <v>0</v>
      </c>
      <c r="ZY61">
        <f t="shared" ca="1" si="796"/>
        <v>0</v>
      </c>
      <c r="ZZ61">
        <f t="shared" ca="1" si="796"/>
        <v>0</v>
      </c>
      <c r="AAA61">
        <f t="shared" ca="1" si="796"/>
        <v>0</v>
      </c>
      <c r="AAB61">
        <f t="shared" ca="1" si="796"/>
        <v>0</v>
      </c>
      <c r="AAC61">
        <f t="shared" ca="1" si="796"/>
        <v>0</v>
      </c>
      <c r="AAD61">
        <f t="shared" ca="1" si="796"/>
        <v>0</v>
      </c>
      <c r="AAE61">
        <f t="shared" ref="AAE61:ACP61" ca="1" si="797">IF(AD_Mux_mode =2,IF((ROUND(AAE$7,1)-0.1)=ROUND(WRDATAONADMUXBUS_ns,1),0,IF(ROUND(AAE$7,1)=ROUND(WRDATAONADMUXBUS_ns,1),MAX($B54:$B61)+1,-1)),0)</f>
        <v>0</v>
      </c>
      <c r="AAF61">
        <f t="shared" ca="1" si="797"/>
        <v>0</v>
      </c>
      <c r="AAG61">
        <f t="shared" ca="1" si="797"/>
        <v>0</v>
      </c>
      <c r="AAH61">
        <f t="shared" ca="1" si="797"/>
        <v>0</v>
      </c>
      <c r="AAI61">
        <f t="shared" ca="1" si="797"/>
        <v>0</v>
      </c>
      <c r="AAJ61">
        <f t="shared" ca="1" si="797"/>
        <v>0</v>
      </c>
      <c r="AAK61">
        <f t="shared" ca="1" si="797"/>
        <v>0</v>
      </c>
      <c r="AAL61">
        <f t="shared" ca="1" si="797"/>
        <v>0</v>
      </c>
      <c r="AAM61">
        <f t="shared" ca="1" si="797"/>
        <v>0</v>
      </c>
      <c r="AAN61">
        <f t="shared" ca="1" si="797"/>
        <v>0</v>
      </c>
      <c r="AAO61">
        <f t="shared" ca="1" si="797"/>
        <v>0</v>
      </c>
      <c r="AAP61">
        <f t="shared" ca="1" si="797"/>
        <v>0</v>
      </c>
      <c r="AAQ61">
        <f t="shared" ca="1" si="797"/>
        <v>0</v>
      </c>
      <c r="AAR61">
        <f t="shared" ca="1" si="797"/>
        <v>0</v>
      </c>
      <c r="AAS61">
        <f t="shared" ca="1" si="797"/>
        <v>0</v>
      </c>
      <c r="AAT61">
        <f t="shared" ca="1" si="797"/>
        <v>0</v>
      </c>
      <c r="AAU61">
        <f t="shared" ca="1" si="797"/>
        <v>0</v>
      </c>
      <c r="AAV61">
        <f t="shared" ca="1" si="797"/>
        <v>0</v>
      </c>
      <c r="AAW61">
        <f t="shared" ca="1" si="797"/>
        <v>0</v>
      </c>
      <c r="AAX61">
        <f t="shared" ca="1" si="797"/>
        <v>0</v>
      </c>
      <c r="AAY61">
        <f t="shared" ca="1" si="797"/>
        <v>0</v>
      </c>
      <c r="AAZ61">
        <f t="shared" ca="1" si="797"/>
        <v>0</v>
      </c>
      <c r="ABA61">
        <f t="shared" ca="1" si="797"/>
        <v>0</v>
      </c>
      <c r="ABB61">
        <f t="shared" ca="1" si="797"/>
        <v>0</v>
      </c>
      <c r="ABC61">
        <f t="shared" ca="1" si="797"/>
        <v>0</v>
      </c>
      <c r="ABD61">
        <f t="shared" ca="1" si="797"/>
        <v>0</v>
      </c>
      <c r="ABE61">
        <f t="shared" ca="1" si="797"/>
        <v>0</v>
      </c>
      <c r="ABF61">
        <f t="shared" ca="1" si="797"/>
        <v>0</v>
      </c>
      <c r="ABG61">
        <f t="shared" ca="1" si="797"/>
        <v>0</v>
      </c>
      <c r="ABH61">
        <f t="shared" ca="1" si="797"/>
        <v>0</v>
      </c>
      <c r="ABI61">
        <f t="shared" ca="1" si="797"/>
        <v>0</v>
      </c>
      <c r="ABJ61">
        <f t="shared" ca="1" si="797"/>
        <v>0</v>
      </c>
      <c r="ABK61">
        <f t="shared" ca="1" si="797"/>
        <v>0</v>
      </c>
      <c r="ABL61">
        <f t="shared" ca="1" si="797"/>
        <v>0</v>
      </c>
      <c r="ABM61">
        <f t="shared" ca="1" si="797"/>
        <v>0</v>
      </c>
      <c r="ABN61">
        <f t="shared" ca="1" si="797"/>
        <v>0</v>
      </c>
      <c r="ABO61">
        <f t="shared" ca="1" si="797"/>
        <v>0</v>
      </c>
      <c r="ABP61">
        <f t="shared" ca="1" si="797"/>
        <v>0</v>
      </c>
      <c r="ABQ61">
        <f t="shared" ca="1" si="797"/>
        <v>0</v>
      </c>
      <c r="ABR61">
        <f t="shared" ca="1" si="797"/>
        <v>0</v>
      </c>
      <c r="ABS61">
        <f t="shared" ca="1" si="797"/>
        <v>0</v>
      </c>
      <c r="ABT61">
        <f t="shared" ca="1" si="797"/>
        <v>0</v>
      </c>
      <c r="ABU61">
        <f t="shared" ca="1" si="797"/>
        <v>0</v>
      </c>
      <c r="ABV61">
        <f t="shared" ca="1" si="797"/>
        <v>0</v>
      </c>
      <c r="ABW61">
        <f t="shared" ca="1" si="797"/>
        <v>0</v>
      </c>
      <c r="ABX61">
        <f t="shared" ca="1" si="797"/>
        <v>0</v>
      </c>
      <c r="ABY61">
        <f t="shared" ca="1" si="797"/>
        <v>0</v>
      </c>
      <c r="ABZ61">
        <f t="shared" ca="1" si="797"/>
        <v>0</v>
      </c>
      <c r="ACA61">
        <f t="shared" ca="1" si="797"/>
        <v>0</v>
      </c>
      <c r="ACB61">
        <f t="shared" ca="1" si="797"/>
        <v>0</v>
      </c>
      <c r="ACC61">
        <f t="shared" ca="1" si="797"/>
        <v>0</v>
      </c>
      <c r="ACD61">
        <f t="shared" ca="1" si="797"/>
        <v>0</v>
      </c>
      <c r="ACE61">
        <f t="shared" ca="1" si="797"/>
        <v>0</v>
      </c>
      <c r="ACF61">
        <f t="shared" ca="1" si="797"/>
        <v>0</v>
      </c>
      <c r="ACG61">
        <f t="shared" ca="1" si="797"/>
        <v>0</v>
      </c>
      <c r="ACH61">
        <f t="shared" ca="1" si="797"/>
        <v>0</v>
      </c>
      <c r="ACI61">
        <f t="shared" ca="1" si="797"/>
        <v>0</v>
      </c>
      <c r="ACJ61">
        <f t="shared" ca="1" si="797"/>
        <v>0</v>
      </c>
      <c r="ACK61">
        <f t="shared" ca="1" si="797"/>
        <v>0</v>
      </c>
      <c r="ACL61">
        <f t="shared" ca="1" si="797"/>
        <v>0</v>
      </c>
      <c r="ACM61">
        <f t="shared" ca="1" si="797"/>
        <v>0</v>
      </c>
      <c r="ACN61">
        <f t="shared" ca="1" si="797"/>
        <v>0</v>
      </c>
      <c r="ACO61">
        <f t="shared" ca="1" si="797"/>
        <v>0</v>
      </c>
      <c r="ACP61">
        <f t="shared" ca="1" si="797"/>
        <v>0</v>
      </c>
      <c r="ACQ61">
        <f t="shared" ref="ACQ61:AFB61" ca="1" si="798">IF(AD_Mux_mode =2,IF((ROUND(ACQ$7,1)-0.1)=ROUND(WRDATAONADMUXBUS_ns,1),0,IF(ROUND(ACQ$7,1)=ROUND(WRDATAONADMUXBUS_ns,1),MAX($B54:$B61)+1,-1)),0)</f>
        <v>0</v>
      </c>
      <c r="ACR61">
        <f t="shared" ca="1" si="798"/>
        <v>0</v>
      </c>
      <c r="ACS61">
        <f t="shared" ca="1" si="798"/>
        <v>0</v>
      </c>
      <c r="ACT61">
        <f t="shared" ca="1" si="798"/>
        <v>0</v>
      </c>
      <c r="ACU61">
        <f t="shared" ca="1" si="798"/>
        <v>0</v>
      </c>
      <c r="ACV61">
        <f t="shared" ca="1" si="798"/>
        <v>0</v>
      </c>
      <c r="ACW61">
        <f t="shared" ca="1" si="798"/>
        <v>0</v>
      </c>
      <c r="ACX61">
        <f t="shared" ca="1" si="798"/>
        <v>0</v>
      </c>
      <c r="ACY61">
        <f t="shared" ca="1" si="798"/>
        <v>0</v>
      </c>
      <c r="ACZ61">
        <f t="shared" ca="1" si="798"/>
        <v>0</v>
      </c>
      <c r="ADA61">
        <f t="shared" ca="1" si="798"/>
        <v>0</v>
      </c>
      <c r="ADB61">
        <f t="shared" ca="1" si="798"/>
        <v>0</v>
      </c>
      <c r="ADC61">
        <f t="shared" ca="1" si="798"/>
        <v>0</v>
      </c>
      <c r="ADD61">
        <f t="shared" ca="1" si="798"/>
        <v>0</v>
      </c>
      <c r="ADE61">
        <f t="shared" ca="1" si="798"/>
        <v>0</v>
      </c>
      <c r="ADF61">
        <f t="shared" ca="1" si="798"/>
        <v>0</v>
      </c>
      <c r="ADG61">
        <f t="shared" ca="1" si="798"/>
        <v>0</v>
      </c>
      <c r="ADH61">
        <f t="shared" ca="1" si="798"/>
        <v>0</v>
      </c>
      <c r="ADI61">
        <f t="shared" ca="1" si="798"/>
        <v>0</v>
      </c>
      <c r="ADJ61">
        <f t="shared" ca="1" si="798"/>
        <v>0</v>
      </c>
      <c r="ADK61">
        <f t="shared" ca="1" si="798"/>
        <v>0</v>
      </c>
      <c r="ADL61">
        <f t="shared" ca="1" si="798"/>
        <v>0</v>
      </c>
      <c r="ADM61">
        <f t="shared" ca="1" si="798"/>
        <v>0</v>
      </c>
      <c r="ADN61">
        <f t="shared" ca="1" si="798"/>
        <v>0</v>
      </c>
      <c r="ADO61">
        <f t="shared" ca="1" si="798"/>
        <v>0</v>
      </c>
      <c r="ADP61">
        <f t="shared" ca="1" si="798"/>
        <v>0</v>
      </c>
      <c r="ADQ61">
        <f t="shared" ca="1" si="798"/>
        <v>0</v>
      </c>
      <c r="ADR61">
        <f t="shared" ca="1" si="798"/>
        <v>0</v>
      </c>
      <c r="ADS61">
        <f t="shared" ca="1" si="798"/>
        <v>0</v>
      </c>
      <c r="ADT61">
        <f t="shared" ca="1" si="798"/>
        <v>0</v>
      </c>
      <c r="ADU61">
        <f t="shared" ca="1" si="798"/>
        <v>0</v>
      </c>
      <c r="ADV61">
        <f t="shared" ca="1" si="798"/>
        <v>0</v>
      </c>
      <c r="ADW61">
        <f t="shared" ca="1" si="798"/>
        <v>0</v>
      </c>
      <c r="ADX61">
        <f t="shared" ca="1" si="798"/>
        <v>0</v>
      </c>
      <c r="ADY61">
        <f t="shared" ca="1" si="798"/>
        <v>0</v>
      </c>
      <c r="ADZ61">
        <f t="shared" ca="1" si="798"/>
        <v>0</v>
      </c>
      <c r="AEA61">
        <f t="shared" ca="1" si="798"/>
        <v>0</v>
      </c>
      <c r="AEB61">
        <f t="shared" ca="1" si="798"/>
        <v>0</v>
      </c>
      <c r="AEC61">
        <f t="shared" ca="1" si="798"/>
        <v>0</v>
      </c>
      <c r="AED61">
        <f t="shared" ca="1" si="798"/>
        <v>0</v>
      </c>
      <c r="AEE61">
        <f t="shared" ca="1" si="798"/>
        <v>0</v>
      </c>
      <c r="AEF61">
        <f t="shared" ca="1" si="798"/>
        <v>0</v>
      </c>
      <c r="AEG61">
        <f t="shared" ca="1" si="798"/>
        <v>0</v>
      </c>
      <c r="AEH61">
        <f t="shared" ca="1" si="798"/>
        <v>0</v>
      </c>
      <c r="AEI61">
        <f t="shared" ca="1" si="798"/>
        <v>0</v>
      </c>
      <c r="AEJ61">
        <f t="shared" ca="1" si="798"/>
        <v>0</v>
      </c>
      <c r="AEK61">
        <f t="shared" ca="1" si="798"/>
        <v>0</v>
      </c>
      <c r="AEL61">
        <f t="shared" ca="1" si="798"/>
        <v>0</v>
      </c>
      <c r="AEM61">
        <f t="shared" ca="1" si="798"/>
        <v>0</v>
      </c>
      <c r="AEN61">
        <f t="shared" ca="1" si="798"/>
        <v>0</v>
      </c>
      <c r="AEO61">
        <f t="shared" ca="1" si="798"/>
        <v>0</v>
      </c>
      <c r="AEP61">
        <f t="shared" ca="1" si="798"/>
        <v>0</v>
      </c>
      <c r="AEQ61">
        <f t="shared" ca="1" si="798"/>
        <v>0</v>
      </c>
      <c r="AER61">
        <f t="shared" ca="1" si="798"/>
        <v>0</v>
      </c>
      <c r="AES61">
        <f t="shared" ca="1" si="798"/>
        <v>0</v>
      </c>
      <c r="AET61">
        <f t="shared" ca="1" si="798"/>
        <v>0</v>
      </c>
      <c r="AEU61">
        <f t="shared" ca="1" si="798"/>
        <v>0</v>
      </c>
      <c r="AEV61">
        <f t="shared" ca="1" si="798"/>
        <v>0</v>
      </c>
      <c r="AEW61">
        <f t="shared" ca="1" si="798"/>
        <v>0</v>
      </c>
      <c r="AEX61">
        <f t="shared" ca="1" si="798"/>
        <v>0</v>
      </c>
      <c r="AEY61">
        <f t="shared" ca="1" si="798"/>
        <v>0</v>
      </c>
      <c r="AEZ61">
        <f t="shared" ca="1" si="798"/>
        <v>0</v>
      </c>
      <c r="AFA61">
        <f t="shared" ca="1" si="798"/>
        <v>0</v>
      </c>
      <c r="AFB61">
        <f t="shared" ca="1" si="798"/>
        <v>0</v>
      </c>
      <c r="AFC61">
        <f t="shared" ref="AFC61:AHN61" ca="1" si="799">IF(AD_Mux_mode =2,IF((ROUND(AFC$7,1)-0.1)=ROUND(WRDATAONADMUXBUS_ns,1),0,IF(ROUND(AFC$7,1)=ROUND(WRDATAONADMUXBUS_ns,1),MAX($B54:$B61)+1,-1)),0)</f>
        <v>0</v>
      </c>
      <c r="AFD61">
        <f t="shared" ca="1" si="799"/>
        <v>0</v>
      </c>
      <c r="AFE61">
        <f t="shared" ca="1" si="799"/>
        <v>0</v>
      </c>
      <c r="AFF61">
        <f t="shared" ca="1" si="799"/>
        <v>0</v>
      </c>
      <c r="AFG61">
        <f t="shared" ca="1" si="799"/>
        <v>0</v>
      </c>
      <c r="AFH61">
        <f t="shared" ca="1" si="799"/>
        <v>0</v>
      </c>
      <c r="AFI61">
        <f t="shared" ca="1" si="799"/>
        <v>0</v>
      </c>
      <c r="AFJ61">
        <f t="shared" ca="1" si="799"/>
        <v>0</v>
      </c>
      <c r="AFK61">
        <f t="shared" ca="1" si="799"/>
        <v>0</v>
      </c>
      <c r="AFL61">
        <f t="shared" ca="1" si="799"/>
        <v>0</v>
      </c>
      <c r="AFM61">
        <f t="shared" ca="1" si="799"/>
        <v>0</v>
      </c>
      <c r="AFN61">
        <f t="shared" ca="1" si="799"/>
        <v>0</v>
      </c>
      <c r="AFO61">
        <f t="shared" ca="1" si="799"/>
        <v>0</v>
      </c>
      <c r="AFP61">
        <f t="shared" ca="1" si="799"/>
        <v>0</v>
      </c>
      <c r="AFQ61">
        <f t="shared" ca="1" si="799"/>
        <v>0</v>
      </c>
      <c r="AFR61">
        <f t="shared" ca="1" si="799"/>
        <v>0</v>
      </c>
      <c r="AFS61">
        <f t="shared" ca="1" si="799"/>
        <v>0</v>
      </c>
      <c r="AFT61">
        <f t="shared" ca="1" si="799"/>
        <v>0</v>
      </c>
      <c r="AFU61">
        <f t="shared" ca="1" si="799"/>
        <v>0</v>
      </c>
      <c r="AFV61">
        <f t="shared" ca="1" si="799"/>
        <v>0</v>
      </c>
      <c r="AFW61">
        <f t="shared" ca="1" si="799"/>
        <v>0</v>
      </c>
      <c r="AFX61">
        <f t="shared" ca="1" si="799"/>
        <v>0</v>
      </c>
      <c r="AFY61">
        <f t="shared" ca="1" si="799"/>
        <v>0</v>
      </c>
      <c r="AFZ61">
        <f t="shared" ca="1" si="799"/>
        <v>0</v>
      </c>
      <c r="AGA61">
        <f t="shared" ca="1" si="799"/>
        <v>0</v>
      </c>
      <c r="AGB61">
        <f t="shared" ca="1" si="799"/>
        <v>0</v>
      </c>
      <c r="AGC61">
        <f t="shared" ca="1" si="799"/>
        <v>0</v>
      </c>
      <c r="AGD61">
        <f t="shared" ca="1" si="799"/>
        <v>0</v>
      </c>
      <c r="AGE61">
        <f t="shared" ca="1" si="799"/>
        <v>0</v>
      </c>
      <c r="AGF61">
        <f t="shared" ca="1" si="799"/>
        <v>0</v>
      </c>
      <c r="AGG61">
        <f t="shared" ca="1" si="799"/>
        <v>0</v>
      </c>
      <c r="AGH61">
        <f t="shared" ca="1" si="799"/>
        <v>0</v>
      </c>
      <c r="AGI61">
        <f t="shared" ca="1" si="799"/>
        <v>0</v>
      </c>
      <c r="AGJ61">
        <f t="shared" ca="1" si="799"/>
        <v>0</v>
      </c>
      <c r="AGK61">
        <f t="shared" ca="1" si="799"/>
        <v>0</v>
      </c>
      <c r="AGL61">
        <f t="shared" ca="1" si="799"/>
        <v>0</v>
      </c>
      <c r="AGM61">
        <f t="shared" ca="1" si="799"/>
        <v>0</v>
      </c>
      <c r="AGN61">
        <f t="shared" ca="1" si="799"/>
        <v>0</v>
      </c>
      <c r="AGO61">
        <f t="shared" ca="1" si="799"/>
        <v>0</v>
      </c>
      <c r="AGP61">
        <f t="shared" ca="1" si="799"/>
        <v>0</v>
      </c>
      <c r="AGQ61">
        <f t="shared" ca="1" si="799"/>
        <v>0</v>
      </c>
      <c r="AGR61">
        <f t="shared" ca="1" si="799"/>
        <v>0</v>
      </c>
      <c r="AGS61">
        <f t="shared" ca="1" si="799"/>
        <v>0</v>
      </c>
      <c r="AGT61">
        <f t="shared" ca="1" si="799"/>
        <v>0</v>
      </c>
      <c r="AGU61">
        <f t="shared" ca="1" si="799"/>
        <v>0</v>
      </c>
      <c r="AGV61">
        <f t="shared" ca="1" si="799"/>
        <v>0</v>
      </c>
      <c r="AGW61">
        <f t="shared" ca="1" si="799"/>
        <v>0</v>
      </c>
      <c r="AGX61">
        <f t="shared" ca="1" si="799"/>
        <v>0</v>
      </c>
      <c r="AGY61">
        <f t="shared" ca="1" si="799"/>
        <v>0</v>
      </c>
      <c r="AGZ61">
        <f t="shared" ca="1" si="799"/>
        <v>0</v>
      </c>
      <c r="AHA61">
        <f t="shared" ca="1" si="799"/>
        <v>0</v>
      </c>
      <c r="AHB61">
        <f t="shared" ca="1" si="799"/>
        <v>0</v>
      </c>
      <c r="AHC61">
        <f t="shared" ca="1" si="799"/>
        <v>0</v>
      </c>
      <c r="AHD61">
        <f t="shared" ca="1" si="799"/>
        <v>0</v>
      </c>
      <c r="AHE61">
        <f t="shared" ca="1" si="799"/>
        <v>0</v>
      </c>
      <c r="AHF61">
        <f t="shared" ca="1" si="799"/>
        <v>0</v>
      </c>
      <c r="AHG61">
        <f t="shared" ca="1" si="799"/>
        <v>0</v>
      </c>
      <c r="AHH61">
        <f t="shared" ca="1" si="799"/>
        <v>0</v>
      </c>
      <c r="AHI61">
        <f t="shared" ca="1" si="799"/>
        <v>0</v>
      </c>
      <c r="AHJ61">
        <f t="shared" ca="1" si="799"/>
        <v>0</v>
      </c>
      <c r="AHK61">
        <f t="shared" ca="1" si="799"/>
        <v>0</v>
      </c>
      <c r="AHL61">
        <f t="shared" ca="1" si="799"/>
        <v>0</v>
      </c>
      <c r="AHM61">
        <f t="shared" ca="1" si="799"/>
        <v>0</v>
      </c>
      <c r="AHN61">
        <f t="shared" ca="1" si="799"/>
        <v>0</v>
      </c>
      <c r="AHO61">
        <f t="shared" ref="AHO61:AJZ61" ca="1" si="800">IF(AD_Mux_mode =2,IF((ROUND(AHO$7,1)-0.1)=ROUND(WRDATAONADMUXBUS_ns,1),0,IF(ROUND(AHO$7,1)=ROUND(WRDATAONADMUXBUS_ns,1),MAX($B54:$B61)+1,-1)),0)</f>
        <v>0</v>
      </c>
      <c r="AHP61">
        <f t="shared" ca="1" si="800"/>
        <v>0</v>
      </c>
      <c r="AHQ61">
        <f t="shared" ca="1" si="800"/>
        <v>0</v>
      </c>
      <c r="AHR61">
        <f t="shared" ca="1" si="800"/>
        <v>0</v>
      </c>
      <c r="AHS61">
        <f t="shared" ca="1" si="800"/>
        <v>0</v>
      </c>
      <c r="AHT61">
        <f t="shared" ca="1" si="800"/>
        <v>0</v>
      </c>
      <c r="AHU61">
        <f t="shared" ca="1" si="800"/>
        <v>0</v>
      </c>
      <c r="AHV61">
        <f t="shared" ca="1" si="800"/>
        <v>0</v>
      </c>
      <c r="AHW61">
        <f t="shared" ca="1" si="800"/>
        <v>0</v>
      </c>
      <c r="AHX61">
        <f t="shared" ca="1" si="800"/>
        <v>0</v>
      </c>
      <c r="AHY61">
        <f t="shared" ca="1" si="800"/>
        <v>0</v>
      </c>
      <c r="AHZ61">
        <f t="shared" ca="1" si="800"/>
        <v>0</v>
      </c>
      <c r="AIA61">
        <f t="shared" ca="1" si="800"/>
        <v>0</v>
      </c>
      <c r="AIB61">
        <f t="shared" ca="1" si="800"/>
        <v>0</v>
      </c>
      <c r="AIC61">
        <f t="shared" ca="1" si="800"/>
        <v>0</v>
      </c>
      <c r="AID61">
        <f t="shared" ca="1" si="800"/>
        <v>0</v>
      </c>
      <c r="AIE61">
        <f t="shared" ca="1" si="800"/>
        <v>0</v>
      </c>
      <c r="AIF61">
        <f t="shared" ca="1" si="800"/>
        <v>0</v>
      </c>
      <c r="AIG61">
        <f t="shared" ca="1" si="800"/>
        <v>0</v>
      </c>
      <c r="AIH61">
        <f t="shared" ca="1" si="800"/>
        <v>0</v>
      </c>
      <c r="AII61">
        <f t="shared" ca="1" si="800"/>
        <v>0</v>
      </c>
      <c r="AIJ61">
        <f t="shared" ca="1" si="800"/>
        <v>0</v>
      </c>
      <c r="AIK61">
        <f t="shared" ca="1" si="800"/>
        <v>0</v>
      </c>
      <c r="AIL61">
        <f t="shared" ca="1" si="800"/>
        <v>0</v>
      </c>
      <c r="AIM61">
        <f t="shared" ca="1" si="800"/>
        <v>0</v>
      </c>
      <c r="AIN61">
        <f t="shared" ca="1" si="800"/>
        <v>0</v>
      </c>
      <c r="AIO61">
        <f t="shared" ca="1" si="800"/>
        <v>0</v>
      </c>
      <c r="AIP61">
        <f t="shared" ca="1" si="800"/>
        <v>0</v>
      </c>
      <c r="AIQ61">
        <f t="shared" ca="1" si="800"/>
        <v>0</v>
      </c>
      <c r="AIR61">
        <f t="shared" ca="1" si="800"/>
        <v>0</v>
      </c>
      <c r="AIS61">
        <f t="shared" ca="1" si="800"/>
        <v>0</v>
      </c>
      <c r="AIT61">
        <f t="shared" ca="1" si="800"/>
        <v>0</v>
      </c>
      <c r="AIU61">
        <f t="shared" ca="1" si="800"/>
        <v>0</v>
      </c>
      <c r="AIV61">
        <f t="shared" ca="1" si="800"/>
        <v>0</v>
      </c>
      <c r="AIW61">
        <f t="shared" ca="1" si="800"/>
        <v>0</v>
      </c>
      <c r="AIX61">
        <f t="shared" ca="1" si="800"/>
        <v>0</v>
      </c>
      <c r="AIY61">
        <f t="shared" ca="1" si="800"/>
        <v>0</v>
      </c>
      <c r="AIZ61">
        <f t="shared" ca="1" si="800"/>
        <v>0</v>
      </c>
      <c r="AJA61">
        <f t="shared" ca="1" si="800"/>
        <v>0</v>
      </c>
      <c r="AJB61">
        <f t="shared" ca="1" si="800"/>
        <v>0</v>
      </c>
      <c r="AJC61">
        <f t="shared" ca="1" si="800"/>
        <v>0</v>
      </c>
      <c r="AJD61">
        <f t="shared" ca="1" si="800"/>
        <v>0</v>
      </c>
      <c r="AJE61">
        <f t="shared" ca="1" si="800"/>
        <v>0</v>
      </c>
      <c r="AJF61">
        <f t="shared" ca="1" si="800"/>
        <v>0</v>
      </c>
      <c r="AJG61">
        <f t="shared" ca="1" si="800"/>
        <v>0</v>
      </c>
      <c r="AJH61">
        <f t="shared" ca="1" si="800"/>
        <v>0</v>
      </c>
      <c r="AJI61">
        <f t="shared" ca="1" si="800"/>
        <v>0</v>
      </c>
      <c r="AJJ61">
        <f t="shared" ca="1" si="800"/>
        <v>0</v>
      </c>
      <c r="AJK61">
        <f t="shared" ca="1" si="800"/>
        <v>0</v>
      </c>
      <c r="AJL61">
        <f t="shared" ca="1" si="800"/>
        <v>0</v>
      </c>
      <c r="AJM61">
        <f t="shared" ca="1" si="800"/>
        <v>0</v>
      </c>
      <c r="AJN61">
        <f t="shared" ca="1" si="800"/>
        <v>0</v>
      </c>
      <c r="AJO61">
        <f t="shared" ca="1" si="800"/>
        <v>0</v>
      </c>
      <c r="AJP61">
        <f t="shared" ca="1" si="800"/>
        <v>0</v>
      </c>
      <c r="AJQ61">
        <f t="shared" ca="1" si="800"/>
        <v>0</v>
      </c>
      <c r="AJR61">
        <f t="shared" ca="1" si="800"/>
        <v>0</v>
      </c>
      <c r="AJS61">
        <f t="shared" ca="1" si="800"/>
        <v>0</v>
      </c>
      <c r="AJT61">
        <f t="shared" ca="1" si="800"/>
        <v>0</v>
      </c>
      <c r="AJU61">
        <f t="shared" ca="1" si="800"/>
        <v>0</v>
      </c>
      <c r="AJV61">
        <f t="shared" ca="1" si="800"/>
        <v>0</v>
      </c>
      <c r="AJW61">
        <f t="shared" ca="1" si="800"/>
        <v>0</v>
      </c>
      <c r="AJX61">
        <f t="shared" ca="1" si="800"/>
        <v>0</v>
      </c>
      <c r="AJY61">
        <f t="shared" ca="1" si="800"/>
        <v>0</v>
      </c>
      <c r="AJZ61">
        <f t="shared" ca="1" si="800"/>
        <v>0</v>
      </c>
      <c r="AKA61">
        <f t="shared" ref="AKA61:AML61" ca="1" si="801">IF(AD_Mux_mode =2,IF((ROUND(AKA$7,1)-0.1)=ROUND(WRDATAONADMUXBUS_ns,1),0,IF(ROUND(AKA$7,1)=ROUND(WRDATAONADMUXBUS_ns,1),MAX($B54:$B61)+1,-1)),0)</f>
        <v>0</v>
      </c>
      <c r="AKB61">
        <f t="shared" ca="1" si="801"/>
        <v>0</v>
      </c>
      <c r="AKC61">
        <f t="shared" ca="1" si="801"/>
        <v>0</v>
      </c>
      <c r="AKD61">
        <f t="shared" ca="1" si="801"/>
        <v>0</v>
      </c>
      <c r="AKE61">
        <f t="shared" ca="1" si="801"/>
        <v>0</v>
      </c>
      <c r="AKF61">
        <f t="shared" ca="1" si="801"/>
        <v>0</v>
      </c>
      <c r="AKG61">
        <f t="shared" ca="1" si="801"/>
        <v>0</v>
      </c>
      <c r="AKH61">
        <f t="shared" ca="1" si="801"/>
        <v>0</v>
      </c>
      <c r="AKI61">
        <f t="shared" ca="1" si="801"/>
        <v>0</v>
      </c>
      <c r="AKJ61">
        <f t="shared" ca="1" si="801"/>
        <v>0</v>
      </c>
      <c r="AKK61">
        <f t="shared" ca="1" si="801"/>
        <v>0</v>
      </c>
      <c r="AKL61">
        <f t="shared" ca="1" si="801"/>
        <v>0</v>
      </c>
      <c r="AKM61">
        <f t="shared" ca="1" si="801"/>
        <v>0</v>
      </c>
      <c r="AKN61">
        <f t="shared" ca="1" si="801"/>
        <v>0</v>
      </c>
      <c r="AKO61">
        <f t="shared" ca="1" si="801"/>
        <v>0</v>
      </c>
      <c r="AKP61">
        <f t="shared" ca="1" si="801"/>
        <v>0</v>
      </c>
      <c r="AKQ61">
        <f t="shared" ca="1" si="801"/>
        <v>0</v>
      </c>
      <c r="AKR61">
        <f t="shared" ca="1" si="801"/>
        <v>0</v>
      </c>
      <c r="AKS61">
        <f t="shared" ca="1" si="801"/>
        <v>0</v>
      </c>
      <c r="AKT61">
        <f t="shared" ca="1" si="801"/>
        <v>0</v>
      </c>
      <c r="AKU61">
        <f t="shared" ca="1" si="801"/>
        <v>0</v>
      </c>
      <c r="AKV61">
        <f t="shared" ca="1" si="801"/>
        <v>0</v>
      </c>
      <c r="AKW61">
        <f t="shared" ca="1" si="801"/>
        <v>0</v>
      </c>
      <c r="AKX61">
        <f t="shared" ca="1" si="801"/>
        <v>0</v>
      </c>
      <c r="AKY61">
        <f t="shared" ca="1" si="801"/>
        <v>0</v>
      </c>
      <c r="AKZ61">
        <f t="shared" ca="1" si="801"/>
        <v>0</v>
      </c>
      <c r="ALA61">
        <f t="shared" ca="1" si="801"/>
        <v>0</v>
      </c>
      <c r="ALB61">
        <f t="shared" ca="1" si="801"/>
        <v>0</v>
      </c>
      <c r="ALC61">
        <f t="shared" ca="1" si="801"/>
        <v>0</v>
      </c>
      <c r="ALD61">
        <f t="shared" ca="1" si="801"/>
        <v>0</v>
      </c>
      <c r="ALE61">
        <f t="shared" ca="1" si="801"/>
        <v>0</v>
      </c>
      <c r="ALF61">
        <f t="shared" ca="1" si="801"/>
        <v>0</v>
      </c>
      <c r="ALG61">
        <f t="shared" ca="1" si="801"/>
        <v>0</v>
      </c>
      <c r="ALH61">
        <f t="shared" ca="1" si="801"/>
        <v>0</v>
      </c>
      <c r="ALI61">
        <f t="shared" ca="1" si="801"/>
        <v>0</v>
      </c>
      <c r="ALJ61">
        <f t="shared" ca="1" si="801"/>
        <v>0</v>
      </c>
      <c r="ALK61">
        <f t="shared" ca="1" si="801"/>
        <v>0</v>
      </c>
      <c r="ALL61">
        <f t="shared" ca="1" si="801"/>
        <v>0</v>
      </c>
      <c r="ALM61">
        <f t="shared" ca="1" si="801"/>
        <v>0</v>
      </c>
      <c r="ALN61">
        <f t="shared" ca="1" si="801"/>
        <v>0</v>
      </c>
      <c r="ALO61">
        <f t="shared" ca="1" si="801"/>
        <v>0</v>
      </c>
      <c r="ALP61">
        <f t="shared" ca="1" si="801"/>
        <v>0</v>
      </c>
      <c r="ALQ61">
        <f t="shared" ca="1" si="801"/>
        <v>0</v>
      </c>
      <c r="ALR61">
        <f t="shared" ca="1" si="801"/>
        <v>0</v>
      </c>
      <c r="ALS61">
        <f t="shared" ca="1" si="801"/>
        <v>0</v>
      </c>
      <c r="ALT61">
        <f t="shared" ca="1" si="801"/>
        <v>0</v>
      </c>
      <c r="ALU61">
        <f t="shared" ca="1" si="801"/>
        <v>0</v>
      </c>
      <c r="ALV61">
        <f t="shared" ca="1" si="801"/>
        <v>0</v>
      </c>
      <c r="ALW61">
        <f t="shared" ca="1" si="801"/>
        <v>0</v>
      </c>
      <c r="ALX61">
        <f t="shared" ca="1" si="801"/>
        <v>0</v>
      </c>
      <c r="ALY61">
        <f t="shared" ca="1" si="801"/>
        <v>0</v>
      </c>
      <c r="ALZ61">
        <f t="shared" ca="1" si="801"/>
        <v>0</v>
      </c>
      <c r="AMA61">
        <f t="shared" ca="1" si="801"/>
        <v>0</v>
      </c>
      <c r="AMB61">
        <f t="shared" ca="1" si="801"/>
        <v>0</v>
      </c>
      <c r="AMC61">
        <f t="shared" ca="1" si="801"/>
        <v>0</v>
      </c>
      <c r="AMD61">
        <f t="shared" ca="1" si="801"/>
        <v>0</v>
      </c>
      <c r="AME61">
        <f t="shared" ca="1" si="801"/>
        <v>0</v>
      </c>
      <c r="AMF61">
        <f t="shared" ca="1" si="801"/>
        <v>0</v>
      </c>
      <c r="AMG61">
        <f t="shared" ca="1" si="801"/>
        <v>0</v>
      </c>
      <c r="AMH61">
        <f t="shared" ca="1" si="801"/>
        <v>0</v>
      </c>
      <c r="AMI61">
        <f t="shared" ca="1" si="801"/>
        <v>0</v>
      </c>
      <c r="AMJ61">
        <f t="shared" ca="1" si="801"/>
        <v>0</v>
      </c>
      <c r="AMK61">
        <f t="shared" ca="1" si="801"/>
        <v>0</v>
      </c>
      <c r="AML61">
        <f t="shared" ca="1" si="801"/>
        <v>0</v>
      </c>
      <c r="AMM61">
        <f t="shared" ref="AMM61:AOX61" ca="1" si="802">IF(AD_Mux_mode =2,IF((ROUND(AMM$7,1)-0.1)=ROUND(WRDATAONADMUXBUS_ns,1),0,IF(ROUND(AMM$7,1)=ROUND(WRDATAONADMUXBUS_ns,1),MAX($B54:$B61)+1,-1)),0)</f>
        <v>0</v>
      </c>
      <c r="AMN61">
        <f t="shared" ca="1" si="802"/>
        <v>0</v>
      </c>
      <c r="AMO61">
        <f t="shared" ca="1" si="802"/>
        <v>0</v>
      </c>
      <c r="AMP61">
        <f t="shared" ca="1" si="802"/>
        <v>0</v>
      </c>
      <c r="AMQ61">
        <f t="shared" ca="1" si="802"/>
        <v>0</v>
      </c>
      <c r="AMR61">
        <f t="shared" ca="1" si="802"/>
        <v>0</v>
      </c>
      <c r="AMS61">
        <f t="shared" ca="1" si="802"/>
        <v>0</v>
      </c>
      <c r="AMT61">
        <f t="shared" ca="1" si="802"/>
        <v>0</v>
      </c>
      <c r="AMU61">
        <f t="shared" ca="1" si="802"/>
        <v>0</v>
      </c>
      <c r="AMV61">
        <f t="shared" ca="1" si="802"/>
        <v>0</v>
      </c>
      <c r="AMW61">
        <f t="shared" ca="1" si="802"/>
        <v>0</v>
      </c>
      <c r="AMX61">
        <f t="shared" ca="1" si="802"/>
        <v>0</v>
      </c>
      <c r="AMY61">
        <f t="shared" ca="1" si="802"/>
        <v>0</v>
      </c>
      <c r="AMZ61">
        <f t="shared" ca="1" si="802"/>
        <v>0</v>
      </c>
      <c r="ANA61">
        <f t="shared" ca="1" si="802"/>
        <v>0</v>
      </c>
      <c r="ANB61">
        <f t="shared" ca="1" si="802"/>
        <v>0</v>
      </c>
      <c r="ANC61">
        <f t="shared" ca="1" si="802"/>
        <v>0</v>
      </c>
      <c r="AND61">
        <f t="shared" ca="1" si="802"/>
        <v>0</v>
      </c>
      <c r="ANE61">
        <f t="shared" ca="1" si="802"/>
        <v>0</v>
      </c>
      <c r="ANF61">
        <f t="shared" ca="1" si="802"/>
        <v>0</v>
      </c>
      <c r="ANG61">
        <f t="shared" ca="1" si="802"/>
        <v>0</v>
      </c>
      <c r="ANH61">
        <f t="shared" ca="1" si="802"/>
        <v>0</v>
      </c>
      <c r="ANI61">
        <f t="shared" ca="1" si="802"/>
        <v>0</v>
      </c>
      <c r="ANJ61">
        <f t="shared" ca="1" si="802"/>
        <v>0</v>
      </c>
      <c r="ANK61">
        <f t="shared" ca="1" si="802"/>
        <v>0</v>
      </c>
      <c r="ANL61">
        <f t="shared" ca="1" si="802"/>
        <v>0</v>
      </c>
      <c r="ANM61">
        <f t="shared" ca="1" si="802"/>
        <v>0</v>
      </c>
      <c r="ANN61">
        <f t="shared" ca="1" si="802"/>
        <v>0</v>
      </c>
      <c r="ANO61">
        <f t="shared" ca="1" si="802"/>
        <v>0</v>
      </c>
      <c r="ANP61">
        <f t="shared" ca="1" si="802"/>
        <v>0</v>
      </c>
      <c r="ANQ61">
        <f t="shared" ca="1" si="802"/>
        <v>0</v>
      </c>
      <c r="ANR61">
        <f t="shared" ca="1" si="802"/>
        <v>0</v>
      </c>
      <c r="ANS61">
        <f t="shared" ca="1" si="802"/>
        <v>0</v>
      </c>
      <c r="ANT61">
        <f t="shared" ca="1" si="802"/>
        <v>0</v>
      </c>
      <c r="ANU61">
        <f t="shared" ca="1" si="802"/>
        <v>0</v>
      </c>
      <c r="ANV61">
        <f t="shared" ca="1" si="802"/>
        <v>0</v>
      </c>
      <c r="ANW61">
        <f t="shared" ca="1" si="802"/>
        <v>0</v>
      </c>
      <c r="ANX61">
        <f t="shared" ca="1" si="802"/>
        <v>0</v>
      </c>
      <c r="ANY61">
        <f t="shared" ca="1" si="802"/>
        <v>0</v>
      </c>
      <c r="ANZ61">
        <f t="shared" ca="1" si="802"/>
        <v>0</v>
      </c>
      <c r="AOA61">
        <f t="shared" ca="1" si="802"/>
        <v>0</v>
      </c>
      <c r="AOB61">
        <f t="shared" ca="1" si="802"/>
        <v>0</v>
      </c>
      <c r="AOC61">
        <f t="shared" ca="1" si="802"/>
        <v>0</v>
      </c>
      <c r="AOD61">
        <f t="shared" ca="1" si="802"/>
        <v>0</v>
      </c>
      <c r="AOE61">
        <f t="shared" ca="1" si="802"/>
        <v>0</v>
      </c>
      <c r="AOF61">
        <f t="shared" ca="1" si="802"/>
        <v>0</v>
      </c>
      <c r="AOG61">
        <f t="shared" ca="1" si="802"/>
        <v>0</v>
      </c>
      <c r="AOH61">
        <f t="shared" ca="1" si="802"/>
        <v>0</v>
      </c>
      <c r="AOI61">
        <f t="shared" ca="1" si="802"/>
        <v>0</v>
      </c>
      <c r="AOJ61">
        <f t="shared" ca="1" si="802"/>
        <v>0</v>
      </c>
      <c r="AOK61">
        <f t="shared" ca="1" si="802"/>
        <v>0</v>
      </c>
      <c r="AOL61">
        <f t="shared" ca="1" si="802"/>
        <v>0</v>
      </c>
      <c r="AOM61">
        <f t="shared" ca="1" si="802"/>
        <v>0</v>
      </c>
      <c r="AON61">
        <f t="shared" ca="1" si="802"/>
        <v>0</v>
      </c>
      <c r="AOO61">
        <f t="shared" ca="1" si="802"/>
        <v>0</v>
      </c>
      <c r="AOP61">
        <f t="shared" ca="1" si="802"/>
        <v>0</v>
      </c>
      <c r="AOQ61">
        <f t="shared" ca="1" si="802"/>
        <v>0</v>
      </c>
      <c r="AOR61">
        <f t="shared" ca="1" si="802"/>
        <v>0</v>
      </c>
      <c r="AOS61">
        <f t="shared" ca="1" si="802"/>
        <v>0</v>
      </c>
      <c r="AOT61">
        <f t="shared" ca="1" si="802"/>
        <v>0</v>
      </c>
      <c r="AOU61">
        <f t="shared" ca="1" si="802"/>
        <v>0</v>
      </c>
      <c r="AOV61">
        <f t="shared" ca="1" si="802"/>
        <v>0</v>
      </c>
      <c r="AOW61">
        <f t="shared" ca="1" si="802"/>
        <v>0</v>
      </c>
      <c r="AOX61">
        <f t="shared" ca="1" si="802"/>
        <v>0</v>
      </c>
      <c r="AOY61">
        <f t="shared" ref="AOY61:ARJ61" ca="1" si="803">IF(AD_Mux_mode =2,IF((ROUND(AOY$7,1)-0.1)=ROUND(WRDATAONADMUXBUS_ns,1),0,IF(ROUND(AOY$7,1)=ROUND(WRDATAONADMUXBUS_ns,1),MAX($B54:$B61)+1,-1)),0)</f>
        <v>0</v>
      </c>
      <c r="AOZ61">
        <f t="shared" ca="1" si="803"/>
        <v>0</v>
      </c>
      <c r="APA61">
        <f t="shared" ca="1" si="803"/>
        <v>0</v>
      </c>
      <c r="APB61">
        <f t="shared" ca="1" si="803"/>
        <v>0</v>
      </c>
      <c r="APC61">
        <f t="shared" ca="1" si="803"/>
        <v>0</v>
      </c>
      <c r="APD61">
        <f t="shared" ca="1" si="803"/>
        <v>0</v>
      </c>
      <c r="APE61">
        <f t="shared" ca="1" si="803"/>
        <v>0</v>
      </c>
      <c r="APF61">
        <f t="shared" ca="1" si="803"/>
        <v>0</v>
      </c>
      <c r="APG61">
        <f t="shared" ca="1" si="803"/>
        <v>0</v>
      </c>
      <c r="APH61">
        <f t="shared" ca="1" si="803"/>
        <v>0</v>
      </c>
      <c r="API61">
        <f t="shared" ca="1" si="803"/>
        <v>0</v>
      </c>
      <c r="APJ61">
        <f t="shared" ca="1" si="803"/>
        <v>0</v>
      </c>
      <c r="APK61">
        <f t="shared" ca="1" si="803"/>
        <v>0</v>
      </c>
      <c r="APL61">
        <f t="shared" ca="1" si="803"/>
        <v>0</v>
      </c>
      <c r="APM61">
        <f t="shared" ca="1" si="803"/>
        <v>0</v>
      </c>
      <c r="APN61">
        <f t="shared" ca="1" si="803"/>
        <v>0</v>
      </c>
      <c r="APO61">
        <f t="shared" ca="1" si="803"/>
        <v>0</v>
      </c>
      <c r="APP61">
        <f t="shared" ca="1" si="803"/>
        <v>0</v>
      </c>
      <c r="APQ61">
        <f t="shared" ca="1" si="803"/>
        <v>0</v>
      </c>
      <c r="APR61">
        <f t="shared" ca="1" si="803"/>
        <v>0</v>
      </c>
      <c r="APS61">
        <f t="shared" ca="1" si="803"/>
        <v>0</v>
      </c>
      <c r="APT61">
        <f t="shared" ca="1" si="803"/>
        <v>0</v>
      </c>
      <c r="APU61">
        <f t="shared" ca="1" si="803"/>
        <v>0</v>
      </c>
      <c r="APV61">
        <f t="shared" ca="1" si="803"/>
        <v>0</v>
      </c>
      <c r="APW61">
        <f t="shared" ca="1" si="803"/>
        <v>0</v>
      </c>
      <c r="APX61">
        <f t="shared" ca="1" si="803"/>
        <v>0</v>
      </c>
      <c r="APY61">
        <f t="shared" ca="1" si="803"/>
        <v>0</v>
      </c>
      <c r="APZ61">
        <f t="shared" ca="1" si="803"/>
        <v>0</v>
      </c>
      <c r="AQA61">
        <f t="shared" ca="1" si="803"/>
        <v>0</v>
      </c>
      <c r="AQB61">
        <f t="shared" ca="1" si="803"/>
        <v>0</v>
      </c>
      <c r="AQC61">
        <f t="shared" ca="1" si="803"/>
        <v>0</v>
      </c>
      <c r="AQD61">
        <f t="shared" ca="1" si="803"/>
        <v>0</v>
      </c>
      <c r="AQE61">
        <f t="shared" ca="1" si="803"/>
        <v>0</v>
      </c>
      <c r="AQF61">
        <f t="shared" ca="1" si="803"/>
        <v>0</v>
      </c>
      <c r="AQG61">
        <f t="shared" ca="1" si="803"/>
        <v>0</v>
      </c>
      <c r="AQH61">
        <f t="shared" ca="1" si="803"/>
        <v>0</v>
      </c>
      <c r="AQI61">
        <f t="shared" ca="1" si="803"/>
        <v>0</v>
      </c>
      <c r="AQJ61">
        <f t="shared" ca="1" si="803"/>
        <v>0</v>
      </c>
      <c r="AQK61">
        <f t="shared" ca="1" si="803"/>
        <v>0</v>
      </c>
      <c r="AQL61">
        <f t="shared" ca="1" si="803"/>
        <v>0</v>
      </c>
      <c r="AQM61">
        <f t="shared" ca="1" si="803"/>
        <v>0</v>
      </c>
      <c r="AQN61">
        <f t="shared" ca="1" si="803"/>
        <v>0</v>
      </c>
      <c r="AQO61">
        <f t="shared" ca="1" si="803"/>
        <v>0</v>
      </c>
      <c r="AQP61">
        <f t="shared" ca="1" si="803"/>
        <v>0</v>
      </c>
      <c r="AQQ61">
        <f t="shared" ca="1" si="803"/>
        <v>0</v>
      </c>
      <c r="AQR61">
        <f t="shared" ca="1" si="803"/>
        <v>0</v>
      </c>
      <c r="AQS61">
        <f t="shared" ca="1" si="803"/>
        <v>0</v>
      </c>
      <c r="AQT61">
        <f t="shared" ca="1" si="803"/>
        <v>0</v>
      </c>
      <c r="AQU61">
        <f t="shared" ca="1" si="803"/>
        <v>0</v>
      </c>
      <c r="AQV61">
        <f t="shared" ca="1" si="803"/>
        <v>0</v>
      </c>
      <c r="AQW61">
        <f t="shared" ca="1" si="803"/>
        <v>0</v>
      </c>
      <c r="AQX61">
        <f t="shared" ca="1" si="803"/>
        <v>0</v>
      </c>
      <c r="AQY61">
        <f t="shared" ca="1" si="803"/>
        <v>0</v>
      </c>
      <c r="AQZ61">
        <f t="shared" ca="1" si="803"/>
        <v>0</v>
      </c>
      <c r="ARA61">
        <f t="shared" ca="1" si="803"/>
        <v>0</v>
      </c>
      <c r="ARB61">
        <f t="shared" ca="1" si="803"/>
        <v>0</v>
      </c>
      <c r="ARC61">
        <f t="shared" ca="1" si="803"/>
        <v>0</v>
      </c>
      <c r="ARD61">
        <f t="shared" ca="1" si="803"/>
        <v>0</v>
      </c>
      <c r="ARE61">
        <f t="shared" ca="1" si="803"/>
        <v>0</v>
      </c>
      <c r="ARF61">
        <f t="shared" ca="1" si="803"/>
        <v>0</v>
      </c>
      <c r="ARG61">
        <f t="shared" ca="1" si="803"/>
        <v>0</v>
      </c>
      <c r="ARH61">
        <f t="shared" ca="1" si="803"/>
        <v>0</v>
      </c>
      <c r="ARI61">
        <f t="shared" ca="1" si="803"/>
        <v>0</v>
      </c>
      <c r="ARJ61">
        <f t="shared" ca="1" si="803"/>
        <v>0</v>
      </c>
      <c r="ARK61">
        <f t="shared" ref="ARK61:ATV61" ca="1" si="804">IF(AD_Mux_mode =2,IF((ROUND(ARK$7,1)-0.1)=ROUND(WRDATAONADMUXBUS_ns,1),0,IF(ROUND(ARK$7,1)=ROUND(WRDATAONADMUXBUS_ns,1),MAX($B54:$B61)+1,-1)),0)</f>
        <v>0</v>
      </c>
      <c r="ARL61">
        <f t="shared" ca="1" si="804"/>
        <v>0</v>
      </c>
      <c r="ARM61">
        <f t="shared" ca="1" si="804"/>
        <v>0</v>
      </c>
      <c r="ARN61">
        <f t="shared" ca="1" si="804"/>
        <v>0</v>
      </c>
      <c r="ARO61">
        <f t="shared" ca="1" si="804"/>
        <v>0</v>
      </c>
      <c r="ARP61">
        <f t="shared" ca="1" si="804"/>
        <v>0</v>
      </c>
      <c r="ARQ61">
        <f t="shared" ca="1" si="804"/>
        <v>0</v>
      </c>
      <c r="ARR61">
        <f t="shared" ca="1" si="804"/>
        <v>0</v>
      </c>
      <c r="ARS61">
        <f t="shared" ca="1" si="804"/>
        <v>0</v>
      </c>
      <c r="ART61">
        <f t="shared" ca="1" si="804"/>
        <v>0</v>
      </c>
      <c r="ARU61">
        <f t="shared" ca="1" si="804"/>
        <v>0</v>
      </c>
      <c r="ARV61">
        <f t="shared" ca="1" si="804"/>
        <v>0</v>
      </c>
      <c r="ARW61">
        <f t="shared" ca="1" si="804"/>
        <v>0</v>
      </c>
      <c r="ARX61">
        <f t="shared" ca="1" si="804"/>
        <v>0</v>
      </c>
      <c r="ARY61">
        <f t="shared" ca="1" si="804"/>
        <v>0</v>
      </c>
      <c r="ARZ61">
        <f t="shared" ca="1" si="804"/>
        <v>0</v>
      </c>
      <c r="ASA61">
        <f t="shared" ca="1" si="804"/>
        <v>0</v>
      </c>
      <c r="ASB61">
        <f t="shared" ca="1" si="804"/>
        <v>0</v>
      </c>
      <c r="ASC61">
        <f t="shared" ca="1" si="804"/>
        <v>0</v>
      </c>
      <c r="ASD61">
        <f t="shared" ca="1" si="804"/>
        <v>0</v>
      </c>
      <c r="ASE61">
        <f t="shared" ca="1" si="804"/>
        <v>0</v>
      </c>
      <c r="ASF61">
        <f t="shared" ca="1" si="804"/>
        <v>0</v>
      </c>
      <c r="ASG61">
        <f t="shared" ca="1" si="804"/>
        <v>0</v>
      </c>
      <c r="ASH61">
        <f t="shared" ca="1" si="804"/>
        <v>0</v>
      </c>
      <c r="ASI61">
        <f t="shared" ca="1" si="804"/>
        <v>0</v>
      </c>
      <c r="ASJ61">
        <f t="shared" ca="1" si="804"/>
        <v>0</v>
      </c>
      <c r="ASK61">
        <f t="shared" ca="1" si="804"/>
        <v>0</v>
      </c>
      <c r="ASL61">
        <f t="shared" ca="1" si="804"/>
        <v>0</v>
      </c>
      <c r="ASM61">
        <f t="shared" ca="1" si="804"/>
        <v>0</v>
      </c>
      <c r="ASN61">
        <f t="shared" ca="1" si="804"/>
        <v>0</v>
      </c>
      <c r="ASO61">
        <f t="shared" ca="1" si="804"/>
        <v>0</v>
      </c>
      <c r="ASP61">
        <f t="shared" ca="1" si="804"/>
        <v>0</v>
      </c>
      <c r="ASQ61">
        <f t="shared" ca="1" si="804"/>
        <v>0</v>
      </c>
      <c r="ASR61">
        <f t="shared" ca="1" si="804"/>
        <v>0</v>
      </c>
      <c r="ASS61">
        <f t="shared" ca="1" si="804"/>
        <v>0</v>
      </c>
      <c r="AST61">
        <f t="shared" ca="1" si="804"/>
        <v>0</v>
      </c>
      <c r="ASU61">
        <f t="shared" ca="1" si="804"/>
        <v>0</v>
      </c>
      <c r="ASV61">
        <f t="shared" ca="1" si="804"/>
        <v>0</v>
      </c>
      <c r="ASW61">
        <f t="shared" ca="1" si="804"/>
        <v>0</v>
      </c>
      <c r="ASX61">
        <f t="shared" ca="1" si="804"/>
        <v>0</v>
      </c>
      <c r="ASY61">
        <f t="shared" ca="1" si="804"/>
        <v>0</v>
      </c>
      <c r="ASZ61">
        <f t="shared" ca="1" si="804"/>
        <v>0</v>
      </c>
      <c r="ATA61">
        <f t="shared" ca="1" si="804"/>
        <v>0</v>
      </c>
      <c r="ATB61">
        <f t="shared" ca="1" si="804"/>
        <v>0</v>
      </c>
      <c r="ATC61">
        <f t="shared" ca="1" si="804"/>
        <v>0</v>
      </c>
      <c r="ATD61">
        <f t="shared" ca="1" si="804"/>
        <v>0</v>
      </c>
      <c r="ATE61">
        <f t="shared" ca="1" si="804"/>
        <v>0</v>
      </c>
      <c r="ATF61">
        <f t="shared" ca="1" si="804"/>
        <v>0</v>
      </c>
      <c r="ATG61">
        <f t="shared" ca="1" si="804"/>
        <v>0</v>
      </c>
      <c r="ATH61">
        <f t="shared" ca="1" si="804"/>
        <v>0</v>
      </c>
      <c r="ATI61">
        <f t="shared" ca="1" si="804"/>
        <v>0</v>
      </c>
      <c r="ATJ61">
        <f t="shared" ca="1" si="804"/>
        <v>0</v>
      </c>
      <c r="ATK61">
        <f t="shared" ca="1" si="804"/>
        <v>0</v>
      </c>
      <c r="ATL61">
        <f t="shared" ca="1" si="804"/>
        <v>0</v>
      </c>
      <c r="ATM61">
        <f t="shared" ca="1" si="804"/>
        <v>0</v>
      </c>
      <c r="ATN61">
        <f t="shared" ca="1" si="804"/>
        <v>0</v>
      </c>
      <c r="ATO61">
        <f t="shared" ca="1" si="804"/>
        <v>0</v>
      </c>
      <c r="ATP61">
        <f t="shared" ca="1" si="804"/>
        <v>0</v>
      </c>
      <c r="ATQ61">
        <f t="shared" ca="1" si="804"/>
        <v>0</v>
      </c>
      <c r="ATR61">
        <f t="shared" ca="1" si="804"/>
        <v>0</v>
      </c>
      <c r="ATS61">
        <f t="shared" ca="1" si="804"/>
        <v>0</v>
      </c>
      <c r="ATT61">
        <f t="shared" ca="1" si="804"/>
        <v>0</v>
      </c>
      <c r="ATU61">
        <f t="shared" ca="1" si="804"/>
        <v>0</v>
      </c>
      <c r="ATV61">
        <f t="shared" ca="1" si="804"/>
        <v>0</v>
      </c>
      <c r="ATW61">
        <f t="shared" ref="ATW61:AWH61" ca="1" si="805">IF(AD_Mux_mode =2,IF((ROUND(ATW$7,1)-0.1)=ROUND(WRDATAONADMUXBUS_ns,1),0,IF(ROUND(ATW$7,1)=ROUND(WRDATAONADMUXBUS_ns,1),MAX($B54:$B61)+1,-1)),0)</f>
        <v>0</v>
      </c>
      <c r="ATX61">
        <f t="shared" ca="1" si="805"/>
        <v>0</v>
      </c>
      <c r="ATY61">
        <f t="shared" ca="1" si="805"/>
        <v>0</v>
      </c>
      <c r="ATZ61">
        <f t="shared" ca="1" si="805"/>
        <v>0</v>
      </c>
      <c r="AUA61">
        <f t="shared" ca="1" si="805"/>
        <v>0</v>
      </c>
      <c r="AUB61">
        <f t="shared" ca="1" si="805"/>
        <v>0</v>
      </c>
      <c r="AUC61">
        <f t="shared" ca="1" si="805"/>
        <v>0</v>
      </c>
      <c r="AUD61">
        <f t="shared" ca="1" si="805"/>
        <v>0</v>
      </c>
      <c r="AUE61">
        <f t="shared" ca="1" si="805"/>
        <v>0</v>
      </c>
      <c r="AUF61">
        <f t="shared" ca="1" si="805"/>
        <v>0</v>
      </c>
      <c r="AUG61">
        <f t="shared" ca="1" si="805"/>
        <v>0</v>
      </c>
      <c r="AUH61">
        <f t="shared" ca="1" si="805"/>
        <v>0</v>
      </c>
      <c r="AUI61">
        <f t="shared" ca="1" si="805"/>
        <v>0</v>
      </c>
      <c r="AUJ61">
        <f t="shared" ca="1" si="805"/>
        <v>0</v>
      </c>
      <c r="AUK61">
        <f t="shared" ca="1" si="805"/>
        <v>0</v>
      </c>
      <c r="AUL61">
        <f t="shared" ca="1" si="805"/>
        <v>0</v>
      </c>
      <c r="AUM61">
        <f t="shared" ca="1" si="805"/>
        <v>0</v>
      </c>
      <c r="AUN61">
        <f t="shared" ca="1" si="805"/>
        <v>0</v>
      </c>
      <c r="AUO61">
        <f t="shared" ca="1" si="805"/>
        <v>0</v>
      </c>
      <c r="AUP61">
        <f t="shared" ca="1" si="805"/>
        <v>0</v>
      </c>
      <c r="AUQ61">
        <f t="shared" ca="1" si="805"/>
        <v>0</v>
      </c>
      <c r="AUR61">
        <f t="shared" ca="1" si="805"/>
        <v>0</v>
      </c>
      <c r="AUS61">
        <f t="shared" ca="1" si="805"/>
        <v>0</v>
      </c>
      <c r="AUT61">
        <f t="shared" ca="1" si="805"/>
        <v>0</v>
      </c>
      <c r="AUU61">
        <f t="shared" ca="1" si="805"/>
        <v>0</v>
      </c>
      <c r="AUV61">
        <f t="shared" ca="1" si="805"/>
        <v>0</v>
      </c>
      <c r="AUW61">
        <f t="shared" ca="1" si="805"/>
        <v>0</v>
      </c>
      <c r="AUX61">
        <f t="shared" ca="1" si="805"/>
        <v>0</v>
      </c>
      <c r="AUY61">
        <f t="shared" ca="1" si="805"/>
        <v>0</v>
      </c>
      <c r="AUZ61">
        <f t="shared" ca="1" si="805"/>
        <v>0</v>
      </c>
      <c r="AVA61">
        <f t="shared" ca="1" si="805"/>
        <v>0</v>
      </c>
      <c r="AVB61">
        <f t="shared" ca="1" si="805"/>
        <v>0</v>
      </c>
      <c r="AVC61">
        <f t="shared" ca="1" si="805"/>
        <v>0</v>
      </c>
      <c r="AVD61">
        <f t="shared" ca="1" si="805"/>
        <v>0</v>
      </c>
      <c r="AVE61">
        <f t="shared" ca="1" si="805"/>
        <v>0</v>
      </c>
      <c r="AVF61">
        <f t="shared" ca="1" si="805"/>
        <v>0</v>
      </c>
      <c r="AVG61">
        <f t="shared" ca="1" si="805"/>
        <v>0</v>
      </c>
      <c r="AVH61">
        <f t="shared" ca="1" si="805"/>
        <v>0</v>
      </c>
      <c r="AVI61">
        <f t="shared" ca="1" si="805"/>
        <v>0</v>
      </c>
      <c r="AVJ61">
        <f t="shared" ca="1" si="805"/>
        <v>0</v>
      </c>
      <c r="AVK61">
        <f t="shared" ca="1" si="805"/>
        <v>0</v>
      </c>
      <c r="AVL61">
        <f t="shared" ca="1" si="805"/>
        <v>0</v>
      </c>
      <c r="AVM61">
        <f t="shared" ca="1" si="805"/>
        <v>0</v>
      </c>
      <c r="AVN61">
        <f t="shared" ca="1" si="805"/>
        <v>0</v>
      </c>
      <c r="AVO61">
        <f t="shared" ca="1" si="805"/>
        <v>0</v>
      </c>
      <c r="AVP61">
        <f t="shared" ca="1" si="805"/>
        <v>0</v>
      </c>
      <c r="AVQ61">
        <f t="shared" ca="1" si="805"/>
        <v>0</v>
      </c>
      <c r="AVR61">
        <f t="shared" ca="1" si="805"/>
        <v>0</v>
      </c>
      <c r="AVS61">
        <f t="shared" ca="1" si="805"/>
        <v>0</v>
      </c>
      <c r="AVT61">
        <f t="shared" ca="1" si="805"/>
        <v>0</v>
      </c>
      <c r="AVU61">
        <f t="shared" ca="1" si="805"/>
        <v>0</v>
      </c>
      <c r="AVV61">
        <f t="shared" ca="1" si="805"/>
        <v>0</v>
      </c>
      <c r="AVW61">
        <f t="shared" ca="1" si="805"/>
        <v>0</v>
      </c>
      <c r="AVX61">
        <f t="shared" ca="1" si="805"/>
        <v>0</v>
      </c>
      <c r="AVY61">
        <f t="shared" ca="1" si="805"/>
        <v>0</v>
      </c>
      <c r="AVZ61">
        <f t="shared" ca="1" si="805"/>
        <v>0</v>
      </c>
      <c r="AWA61">
        <f t="shared" ca="1" si="805"/>
        <v>0</v>
      </c>
      <c r="AWB61">
        <f t="shared" ca="1" si="805"/>
        <v>0</v>
      </c>
      <c r="AWC61">
        <f t="shared" ca="1" si="805"/>
        <v>0</v>
      </c>
      <c r="AWD61">
        <f t="shared" ca="1" si="805"/>
        <v>0</v>
      </c>
      <c r="AWE61">
        <f t="shared" ca="1" si="805"/>
        <v>0</v>
      </c>
      <c r="AWF61">
        <f t="shared" ca="1" si="805"/>
        <v>0</v>
      </c>
      <c r="AWG61">
        <f t="shared" ca="1" si="805"/>
        <v>0</v>
      </c>
      <c r="AWH61">
        <f t="shared" ca="1" si="805"/>
        <v>0</v>
      </c>
      <c r="AWI61">
        <f t="shared" ref="AWI61:AYT61" ca="1" si="806">IF(AD_Mux_mode =2,IF((ROUND(AWI$7,1)-0.1)=ROUND(WRDATAONADMUXBUS_ns,1),0,IF(ROUND(AWI$7,1)=ROUND(WRDATAONADMUXBUS_ns,1),MAX($B54:$B61)+1,-1)),0)</f>
        <v>0</v>
      </c>
      <c r="AWJ61">
        <f t="shared" ca="1" si="806"/>
        <v>0</v>
      </c>
      <c r="AWK61">
        <f t="shared" ca="1" si="806"/>
        <v>0</v>
      </c>
      <c r="AWL61">
        <f t="shared" ca="1" si="806"/>
        <v>0</v>
      </c>
      <c r="AWM61">
        <f t="shared" ca="1" si="806"/>
        <v>0</v>
      </c>
      <c r="AWN61">
        <f t="shared" ca="1" si="806"/>
        <v>0</v>
      </c>
      <c r="AWO61">
        <f t="shared" ca="1" si="806"/>
        <v>0</v>
      </c>
      <c r="AWP61">
        <f t="shared" ca="1" si="806"/>
        <v>0</v>
      </c>
      <c r="AWQ61">
        <f t="shared" ca="1" si="806"/>
        <v>0</v>
      </c>
      <c r="AWR61">
        <f t="shared" ca="1" si="806"/>
        <v>0</v>
      </c>
      <c r="AWS61">
        <f t="shared" ca="1" si="806"/>
        <v>0</v>
      </c>
      <c r="AWT61">
        <f t="shared" ca="1" si="806"/>
        <v>0</v>
      </c>
      <c r="AWU61">
        <f t="shared" ca="1" si="806"/>
        <v>0</v>
      </c>
      <c r="AWV61">
        <f t="shared" ca="1" si="806"/>
        <v>0</v>
      </c>
      <c r="AWW61">
        <f t="shared" ca="1" si="806"/>
        <v>0</v>
      </c>
      <c r="AWX61">
        <f t="shared" ca="1" si="806"/>
        <v>0</v>
      </c>
      <c r="AWY61">
        <f t="shared" ca="1" si="806"/>
        <v>0</v>
      </c>
      <c r="AWZ61">
        <f t="shared" ca="1" si="806"/>
        <v>0</v>
      </c>
      <c r="AXA61">
        <f t="shared" ca="1" si="806"/>
        <v>0</v>
      </c>
      <c r="AXB61">
        <f t="shared" ca="1" si="806"/>
        <v>0</v>
      </c>
      <c r="AXC61">
        <f t="shared" ca="1" si="806"/>
        <v>0</v>
      </c>
      <c r="AXD61">
        <f t="shared" ca="1" si="806"/>
        <v>0</v>
      </c>
      <c r="AXE61">
        <f t="shared" ca="1" si="806"/>
        <v>0</v>
      </c>
      <c r="AXF61">
        <f t="shared" ca="1" si="806"/>
        <v>0</v>
      </c>
      <c r="AXG61">
        <f t="shared" ca="1" si="806"/>
        <v>0</v>
      </c>
      <c r="AXH61">
        <f t="shared" ca="1" si="806"/>
        <v>0</v>
      </c>
      <c r="AXI61">
        <f t="shared" ca="1" si="806"/>
        <v>0</v>
      </c>
      <c r="AXJ61">
        <f t="shared" ca="1" si="806"/>
        <v>0</v>
      </c>
      <c r="AXK61">
        <f t="shared" ca="1" si="806"/>
        <v>0</v>
      </c>
      <c r="AXL61">
        <f t="shared" ca="1" si="806"/>
        <v>0</v>
      </c>
      <c r="AXM61">
        <f t="shared" ca="1" si="806"/>
        <v>0</v>
      </c>
      <c r="AXN61">
        <f t="shared" ca="1" si="806"/>
        <v>0</v>
      </c>
      <c r="AXO61">
        <f t="shared" ca="1" si="806"/>
        <v>0</v>
      </c>
      <c r="AXP61">
        <f t="shared" ca="1" si="806"/>
        <v>0</v>
      </c>
      <c r="AXQ61">
        <f t="shared" ca="1" si="806"/>
        <v>0</v>
      </c>
      <c r="AXR61">
        <f t="shared" ca="1" si="806"/>
        <v>0</v>
      </c>
      <c r="AXS61">
        <f t="shared" ca="1" si="806"/>
        <v>0</v>
      </c>
      <c r="AXT61">
        <f t="shared" ca="1" si="806"/>
        <v>0</v>
      </c>
      <c r="AXU61">
        <f t="shared" ca="1" si="806"/>
        <v>0</v>
      </c>
      <c r="AXV61">
        <f t="shared" ca="1" si="806"/>
        <v>0</v>
      </c>
      <c r="AXW61">
        <f t="shared" ca="1" si="806"/>
        <v>0</v>
      </c>
      <c r="AXX61">
        <f t="shared" ca="1" si="806"/>
        <v>0</v>
      </c>
      <c r="AXY61">
        <f t="shared" ca="1" si="806"/>
        <v>0</v>
      </c>
      <c r="AXZ61">
        <f t="shared" ca="1" si="806"/>
        <v>0</v>
      </c>
      <c r="AYA61">
        <f t="shared" ca="1" si="806"/>
        <v>0</v>
      </c>
      <c r="AYB61">
        <f t="shared" ca="1" si="806"/>
        <v>0</v>
      </c>
      <c r="AYC61">
        <f t="shared" ca="1" si="806"/>
        <v>0</v>
      </c>
      <c r="AYD61">
        <f t="shared" ca="1" si="806"/>
        <v>0</v>
      </c>
      <c r="AYE61">
        <f t="shared" ca="1" si="806"/>
        <v>0</v>
      </c>
      <c r="AYF61">
        <f t="shared" ca="1" si="806"/>
        <v>0</v>
      </c>
      <c r="AYG61">
        <f t="shared" ca="1" si="806"/>
        <v>0</v>
      </c>
      <c r="AYH61">
        <f t="shared" ca="1" si="806"/>
        <v>0</v>
      </c>
      <c r="AYI61">
        <f t="shared" ca="1" si="806"/>
        <v>0</v>
      </c>
      <c r="AYJ61">
        <f t="shared" ca="1" si="806"/>
        <v>0</v>
      </c>
      <c r="AYK61">
        <f t="shared" ca="1" si="806"/>
        <v>0</v>
      </c>
      <c r="AYL61">
        <f t="shared" ca="1" si="806"/>
        <v>0</v>
      </c>
      <c r="AYM61">
        <f t="shared" ca="1" si="806"/>
        <v>0</v>
      </c>
      <c r="AYN61">
        <f t="shared" ca="1" si="806"/>
        <v>0</v>
      </c>
      <c r="AYO61">
        <f t="shared" ca="1" si="806"/>
        <v>0</v>
      </c>
      <c r="AYP61">
        <f t="shared" ca="1" si="806"/>
        <v>0</v>
      </c>
      <c r="AYQ61">
        <f t="shared" ca="1" si="806"/>
        <v>0</v>
      </c>
      <c r="AYR61">
        <f t="shared" ca="1" si="806"/>
        <v>0</v>
      </c>
      <c r="AYS61">
        <f t="shared" ca="1" si="806"/>
        <v>0</v>
      </c>
      <c r="AYT61">
        <f t="shared" ca="1" si="806"/>
        <v>0</v>
      </c>
      <c r="AYU61">
        <f t="shared" ref="AYU61:BBF61" ca="1" si="807">IF(AD_Mux_mode =2,IF((ROUND(AYU$7,1)-0.1)=ROUND(WRDATAONADMUXBUS_ns,1),0,IF(ROUND(AYU$7,1)=ROUND(WRDATAONADMUXBUS_ns,1),MAX($B54:$B61)+1,-1)),0)</f>
        <v>0</v>
      </c>
      <c r="AYV61">
        <f t="shared" ca="1" si="807"/>
        <v>0</v>
      </c>
      <c r="AYW61">
        <f t="shared" ca="1" si="807"/>
        <v>0</v>
      </c>
      <c r="AYX61">
        <f t="shared" ca="1" si="807"/>
        <v>0</v>
      </c>
      <c r="AYY61">
        <f t="shared" ca="1" si="807"/>
        <v>0</v>
      </c>
      <c r="AYZ61">
        <f t="shared" ca="1" si="807"/>
        <v>0</v>
      </c>
      <c r="AZA61">
        <f t="shared" ca="1" si="807"/>
        <v>0</v>
      </c>
      <c r="AZB61">
        <f t="shared" ca="1" si="807"/>
        <v>0</v>
      </c>
      <c r="AZC61">
        <f t="shared" ca="1" si="807"/>
        <v>0</v>
      </c>
      <c r="AZD61">
        <f t="shared" ca="1" si="807"/>
        <v>0</v>
      </c>
      <c r="AZE61">
        <f t="shared" ca="1" si="807"/>
        <v>0</v>
      </c>
      <c r="AZF61">
        <f t="shared" ca="1" si="807"/>
        <v>0</v>
      </c>
      <c r="AZG61">
        <f t="shared" ca="1" si="807"/>
        <v>0</v>
      </c>
      <c r="AZH61">
        <f t="shared" ca="1" si="807"/>
        <v>0</v>
      </c>
      <c r="AZI61">
        <f t="shared" ca="1" si="807"/>
        <v>0</v>
      </c>
      <c r="AZJ61">
        <f t="shared" ca="1" si="807"/>
        <v>0</v>
      </c>
      <c r="AZK61">
        <f t="shared" ca="1" si="807"/>
        <v>0</v>
      </c>
      <c r="AZL61">
        <f t="shared" ca="1" si="807"/>
        <v>0</v>
      </c>
      <c r="AZM61">
        <f t="shared" ca="1" si="807"/>
        <v>0</v>
      </c>
      <c r="AZN61">
        <f t="shared" ca="1" si="807"/>
        <v>0</v>
      </c>
      <c r="AZO61">
        <f t="shared" ca="1" si="807"/>
        <v>0</v>
      </c>
      <c r="AZP61">
        <f t="shared" ca="1" si="807"/>
        <v>0</v>
      </c>
      <c r="AZQ61">
        <f t="shared" ca="1" si="807"/>
        <v>0</v>
      </c>
      <c r="AZR61">
        <f t="shared" ca="1" si="807"/>
        <v>0</v>
      </c>
      <c r="AZS61">
        <f t="shared" ca="1" si="807"/>
        <v>0</v>
      </c>
      <c r="AZT61">
        <f t="shared" ca="1" si="807"/>
        <v>0</v>
      </c>
      <c r="AZU61">
        <f t="shared" ca="1" si="807"/>
        <v>0</v>
      </c>
      <c r="AZV61">
        <f t="shared" ca="1" si="807"/>
        <v>0</v>
      </c>
      <c r="AZW61">
        <f t="shared" ca="1" si="807"/>
        <v>0</v>
      </c>
      <c r="AZX61">
        <f t="shared" ca="1" si="807"/>
        <v>0</v>
      </c>
      <c r="AZY61">
        <f t="shared" ca="1" si="807"/>
        <v>0</v>
      </c>
      <c r="AZZ61">
        <f t="shared" ca="1" si="807"/>
        <v>0</v>
      </c>
      <c r="BAA61">
        <f t="shared" ca="1" si="807"/>
        <v>0</v>
      </c>
      <c r="BAB61">
        <f t="shared" ca="1" si="807"/>
        <v>0</v>
      </c>
      <c r="BAC61">
        <f t="shared" ca="1" si="807"/>
        <v>0</v>
      </c>
      <c r="BAD61">
        <f t="shared" ca="1" si="807"/>
        <v>0</v>
      </c>
      <c r="BAE61">
        <f t="shared" ca="1" si="807"/>
        <v>0</v>
      </c>
      <c r="BAF61">
        <f t="shared" ca="1" si="807"/>
        <v>0</v>
      </c>
      <c r="BAG61">
        <f t="shared" ca="1" si="807"/>
        <v>0</v>
      </c>
      <c r="BAH61">
        <f t="shared" ca="1" si="807"/>
        <v>0</v>
      </c>
      <c r="BAI61">
        <f t="shared" ca="1" si="807"/>
        <v>0</v>
      </c>
      <c r="BAJ61">
        <f t="shared" ca="1" si="807"/>
        <v>0</v>
      </c>
      <c r="BAK61">
        <f t="shared" ca="1" si="807"/>
        <v>0</v>
      </c>
      <c r="BAL61">
        <f t="shared" ca="1" si="807"/>
        <v>0</v>
      </c>
      <c r="BAM61">
        <f t="shared" ca="1" si="807"/>
        <v>0</v>
      </c>
      <c r="BAN61">
        <f t="shared" ca="1" si="807"/>
        <v>0</v>
      </c>
      <c r="BAO61">
        <f t="shared" ca="1" si="807"/>
        <v>0</v>
      </c>
      <c r="BAP61">
        <f t="shared" ca="1" si="807"/>
        <v>0</v>
      </c>
      <c r="BAQ61">
        <f t="shared" ca="1" si="807"/>
        <v>0</v>
      </c>
      <c r="BAR61">
        <f t="shared" ca="1" si="807"/>
        <v>0</v>
      </c>
      <c r="BAS61">
        <f t="shared" ca="1" si="807"/>
        <v>0</v>
      </c>
      <c r="BAT61">
        <f t="shared" ca="1" si="807"/>
        <v>0</v>
      </c>
      <c r="BAU61">
        <f t="shared" ca="1" si="807"/>
        <v>0</v>
      </c>
      <c r="BAV61">
        <f t="shared" ca="1" si="807"/>
        <v>0</v>
      </c>
      <c r="BAW61">
        <f t="shared" ca="1" si="807"/>
        <v>0</v>
      </c>
      <c r="BAX61">
        <f t="shared" ca="1" si="807"/>
        <v>0</v>
      </c>
      <c r="BAY61">
        <f t="shared" ca="1" si="807"/>
        <v>0</v>
      </c>
      <c r="BAZ61">
        <f t="shared" ca="1" si="807"/>
        <v>0</v>
      </c>
      <c r="BBA61">
        <f t="shared" ca="1" si="807"/>
        <v>0</v>
      </c>
      <c r="BBB61">
        <f t="shared" ca="1" si="807"/>
        <v>0</v>
      </c>
      <c r="BBC61">
        <f t="shared" ca="1" si="807"/>
        <v>0</v>
      </c>
      <c r="BBD61">
        <f t="shared" ca="1" si="807"/>
        <v>0</v>
      </c>
      <c r="BBE61">
        <f t="shared" ca="1" si="807"/>
        <v>0</v>
      </c>
      <c r="BBF61">
        <f t="shared" ca="1" si="807"/>
        <v>0</v>
      </c>
      <c r="BBG61">
        <f t="shared" ref="BBG61:BDR61" ca="1" si="808">IF(AD_Mux_mode =2,IF((ROUND(BBG$7,1)-0.1)=ROUND(WRDATAONADMUXBUS_ns,1),0,IF(ROUND(BBG$7,1)=ROUND(WRDATAONADMUXBUS_ns,1),MAX($B54:$B61)+1,-1)),0)</f>
        <v>0</v>
      </c>
      <c r="BBH61">
        <f t="shared" ca="1" si="808"/>
        <v>0</v>
      </c>
      <c r="BBI61">
        <f t="shared" ca="1" si="808"/>
        <v>0</v>
      </c>
      <c r="BBJ61">
        <f t="shared" ca="1" si="808"/>
        <v>0</v>
      </c>
      <c r="BBK61">
        <f t="shared" ca="1" si="808"/>
        <v>0</v>
      </c>
      <c r="BBL61">
        <f t="shared" ca="1" si="808"/>
        <v>0</v>
      </c>
      <c r="BBM61">
        <f t="shared" ca="1" si="808"/>
        <v>0</v>
      </c>
      <c r="BBN61">
        <f t="shared" ca="1" si="808"/>
        <v>0</v>
      </c>
      <c r="BBO61">
        <f t="shared" ca="1" si="808"/>
        <v>0</v>
      </c>
      <c r="BBP61">
        <f t="shared" ca="1" si="808"/>
        <v>0</v>
      </c>
      <c r="BBQ61">
        <f t="shared" ca="1" si="808"/>
        <v>0</v>
      </c>
      <c r="BBR61">
        <f t="shared" ca="1" si="808"/>
        <v>0</v>
      </c>
      <c r="BBS61">
        <f t="shared" ca="1" si="808"/>
        <v>0</v>
      </c>
      <c r="BBT61">
        <f t="shared" ca="1" si="808"/>
        <v>0</v>
      </c>
      <c r="BBU61">
        <f t="shared" ca="1" si="808"/>
        <v>0</v>
      </c>
      <c r="BBV61">
        <f t="shared" ca="1" si="808"/>
        <v>0</v>
      </c>
      <c r="BBW61">
        <f t="shared" ca="1" si="808"/>
        <v>0</v>
      </c>
      <c r="BBX61">
        <f t="shared" ca="1" si="808"/>
        <v>0</v>
      </c>
      <c r="BBY61">
        <f t="shared" ca="1" si="808"/>
        <v>0</v>
      </c>
      <c r="BBZ61">
        <f t="shared" ca="1" si="808"/>
        <v>0</v>
      </c>
      <c r="BCA61">
        <f t="shared" ca="1" si="808"/>
        <v>0</v>
      </c>
      <c r="BCB61">
        <f t="shared" ca="1" si="808"/>
        <v>0</v>
      </c>
      <c r="BCC61">
        <f t="shared" ca="1" si="808"/>
        <v>0</v>
      </c>
      <c r="BCD61">
        <f t="shared" ca="1" si="808"/>
        <v>0</v>
      </c>
      <c r="BCE61">
        <f t="shared" ca="1" si="808"/>
        <v>0</v>
      </c>
      <c r="BCF61">
        <f t="shared" ca="1" si="808"/>
        <v>0</v>
      </c>
      <c r="BCG61">
        <f t="shared" ca="1" si="808"/>
        <v>0</v>
      </c>
      <c r="BCH61">
        <f t="shared" ca="1" si="808"/>
        <v>0</v>
      </c>
      <c r="BCI61">
        <f t="shared" ca="1" si="808"/>
        <v>0</v>
      </c>
      <c r="BCJ61">
        <f t="shared" ca="1" si="808"/>
        <v>0</v>
      </c>
      <c r="BCK61">
        <f t="shared" ca="1" si="808"/>
        <v>0</v>
      </c>
      <c r="BCL61">
        <f t="shared" ca="1" si="808"/>
        <v>0</v>
      </c>
      <c r="BCM61">
        <f t="shared" ca="1" si="808"/>
        <v>0</v>
      </c>
      <c r="BCN61">
        <f t="shared" ca="1" si="808"/>
        <v>0</v>
      </c>
      <c r="BCO61">
        <f t="shared" ca="1" si="808"/>
        <v>0</v>
      </c>
      <c r="BCP61">
        <f t="shared" ca="1" si="808"/>
        <v>0</v>
      </c>
      <c r="BCQ61">
        <f t="shared" ca="1" si="808"/>
        <v>0</v>
      </c>
      <c r="BCR61">
        <f t="shared" ca="1" si="808"/>
        <v>0</v>
      </c>
      <c r="BCS61">
        <f t="shared" ca="1" si="808"/>
        <v>0</v>
      </c>
      <c r="BCT61">
        <f t="shared" ca="1" si="808"/>
        <v>0</v>
      </c>
      <c r="BCU61">
        <f t="shared" ca="1" si="808"/>
        <v>0</v>
      </c>
      <c r="BCV61">
        <f t="shared" ca="1" si="808"/>
        <v>0</v>
      </c>
      <c r="BCW61">
        <f t="shared" ca="1" si="808"/>
        <v>0</v>
      </c>
      <c r="BCX61">
        <f t="shared" ca="1" si="808"/>
        <v>0</v>
      </c>
      <c r="BCY61">
        <f t="shared" ca="1" si="808"/>
        <v>0</v>
      </c>
      <c r="BCZ61">
        <f t="shared" ca="1" si="808"/>
        <v>0</v>
      </c>
      <c r="BDA61">
        <f t="shared" ca="1" si="808"/>
        <v>0</v>
      </c>
      <c r="BDB61">
        <f t="shared" ca="1" si="808"/>
        <v>0</v>
      </c>
      <c r="BDC61">
        <f t="shared" ca="1" si="808"/>
        <v>0</v>
      </c>
      <c r="BDD61">
        <f t="shared" ca="1" si="808"/>
        <v>0</v>
      </c>
      <c r="BDE61">
        <f t="shared" ca="1" si="808"/>
        <v>0</v>
      </c>
      <c r="BDF61">
        <f t="shared" ca="1" si="808"/>
        <v>0</v>
      </c>
      <c r="BDG61">
        <f t="shared" ca="1" si="808"/>
        <v>0</v>
      </c>
      <c r="BDH61">
        <f t="shared" ca="1" si="808"/>
        <v>0</v>
      </c>
      <c r="BDI61">
        <f t="shared" ca="1" si="808"/>
        <v>0</v>
      </c>
      <c r="BDJ61">
        <f t="shared" ca="1" si="808"/>
        <v>0</v>
      </c>
      <c r="BDK61">
        <f t="shared" ca="1" si="808"/>
        <v>0</v>
      </c>
      <c r="BDL61">
        <f t="shared" ca="1" si="808"/>
        <v>0</v>
      </c>
      <c r="BDM61">
        <f t="shared" ca="1" si="808"/>
        <v>0</v>
      </c>
      <c r="BDN61">
        <f t="shared" ca="1" si="808"/>
        <v>0</v>
      </c>
      <c r="BDO61">
        <f t="shared" ca="1" si="808"/>
        <v>0</v>
      </c>
      <c r="BDP61">
        <f t="shared" ca="1" si="808"/>
        <v>0</v>
      </c>
      <c r="BDQ61">
        <f t="shared" ca="1" si="808"/>
        <v>0</v>
      </c>
      <c r="BDR61">
        <f t="shared" ca="1" si="808"/>
        <v>0</v>
      </c>
      <c r="BDS61">
        <f t="shared" ref="BDS61:BGD61" ca="1" si="809">IF(AD_Mux_mode =2,IF((ROUND(BDS$7,1)-0.1)=ROUND(WRDATAONADMUXBUS_ns,1),0,IF(ROUND(BDS$7,1)=ROUND(WRDATAONADMUXBUS_ns,1),MAX($B54:$B61)+1,-1)),0)</f>
        <v>0</v>
      </c>
      <c r="BDT61">
        <f t="shared" ca="1" si="809"/>
        <v>0</v>
      </c>
      <c r="BDU61">
        <f t="shared" ca="1" si="809"/>
        <v>0</v>
      </c>
      <c r="BDV61">
        <f t="shared" ca="1" si="809"/>
        <v>0</v>
      </c>
      <c r="BDW61">
        <f t="shared" ca="1" si="809"/>
        <v>0</v>
      </c>
      <c r="BDX61">
        <f t="shared" ca="1" si="809"/>
        <v>0</v>
      </c>
      <c r="BDY61">
        <f t="shared" ca="1" si="809"/>
        <v>0</v>
      </c>
      <c r="BDZ61">
        <f t="shared" ca="1" si="809"/>
        <v>0</v>
      </c>
      <c r="BEA61">
        <f t="shared" ca="1" si="809"/>
        <v>0</v>
      </c>
      <c r="BEB61">
        <f t="shared" ca="1" si="809"/>
        <v>0</v>
      </c>
      <c r="BEC61">
        <f t="shared" ca="1" si="809"/>
        <v>0</v>
      </c>
      <c r="BED61">
        <f t="shared" ca="1" si="809"/>
        <v>0</v>
      </c>
      <c r="BEE61">
        <f t="shared" ca="1" si="809"/>
        <v>0</v>
      </c>
      <c r="BEF61">
        <f t="shared" ca="1" si="809"/>
        <v>0</v>
      </c>
      <c r="BEG61">
        <f t="shared" ca="1" si="809"/>
        <v>0</v>
      </c>
      <c r="BEH61">
        <f t="shared" ca="1" si="809"/>
        <v>0</v>
      </c>
      <c r="BEI61">
        <f t="shared" ca="1" si="809"/>
        <v>0</v>
      </c>
      <c r="BEJ61">
        <f t="shared" ca="1" si="809"/>
        <v>0</v>
      </c>
      <c r="BEK61">
        <f t="shared" ca="1" si="809"/>
        <v>0</v>
      </c>
      <c r="BEL61">
        <f t="shared" ca="1" si="809"/>
        <v>0</v>
      </c>
      <c r="BEM61">
        <f t="shared" ca="1" si="809"/>
        <v>0</v>
      </c>
      <c r="BEN61">
        <f t="shared" ca="1" si="809"/>
        <v>0</v>
      </c>
      <c r="BEO61">
        <f t="shared" ca="1" si="809"/>
        <v>0</v>
      </c>
      <c r="BEP61">
        <f t="shared" ca="1" si="809"/>
        <v>0</v>
      </c>
      <c r="BEQ61">
        <f t="shared" ca="1" si="809"/>
        <v>0</v>
      </c>
      <c r="BER61">
        <f t="shared" ca="1" si="809"/>
        <v>0</v>
      </c>
      <c r="BES61">
        <f t="shared" ca="1" si="809"/>
        <v>0</v>
      </c>
      <c r="BET61">
        <f t="shared" ca="1" si="809"/>
        <v>0</v>
      </c>
      <c r="BEU61">
        <f t="shared" ca="1" si="809"/>
        <v>0</v>
      </c>
      <c r="BEV61">
        <f t="shared" ca="1" si="809"/>
        <v>0</v>
      </c>
      <c r="BEW61">
        <f t="shared" ca="1" si="809"/>
        <v>0</v>
      </c>
      <c r="BEX61">
        <f t="shared" ca="1" si="809"/>
        <v>0</v>
      </c>
      <c r="BEY61">
        <f t="shared" ca="1" si="809"/>
        <v>0</v>
      </c>
      <c r="BEZ61">
        <f t="shared" ca="1" si="809"/>
        <v>0</v>
      </c>
      <c r="BFA61">
        <f t="shared" ca="1" si="809"/>
        <v>0</v>
      </c>
      <c r="BFB61">
        <f t="shared" ca="1" si="809"/>
        <v>0</v>
      </c>
      <c r="BFC61">
        <f t="shared" ca="1" si="809"/>
        <v>0</v>
      </c>
      <c r="BFD61">
        <f t="shared" ca="1" si="809"/>
        <v>0</v>
      </c>
      <c r="BFE61">
        <f t="shared" ca="1" si="809"/>
        <v>0</v>
      </c>
      <c r="BFF61">
        <f t="shared" ca="1" si="809"/>
        <v>0</v>
      </c>
      <c r="BFG61">
        <f t="shared" ca="1" si="809"/>
        <v>0</v>
      </c>
      <c r="BFH61">
        <f t="shared" ca="1" si="809"/>
        <v>0</v>
      </c>
      <c r="BFI61">
        <f t="shared" ca="1" si="809"/>
        <v>0</v>
      </c>
      <c r="BFJ61">
        <f t="shared" ca="1" si="809"/>
        <v>0</v>
      </c>
      <c r="BFK61">
        <f t="shared" ca="1" si="809"/>
        <v>0</v>
      </c>
      <c r="BFL61">
        <f t="shared" ca="1" si="809"/>
        <v>0</v>
      </c>
      <c r="BFM61">
        <f t="shared" ca="1" si="809"/>
        <v>0</v>
      </c>
      <c r="BFN61">
        <f t="shared" ca="1" si="809"/>
        <v>0</v>
      </c>
      <c r="BFO61">
        <f t="shared" ca="1" si="809"/>
        <v>0</v>
      </c>
      <c r="BFP61">
        <f t="shared" ca="1" si="809"/>
        <v>0</v>
      </c>
      <c r="BFQ61">
        <f t="shared" ca="1" si="809"/>
        <v>0</v>
      </c>
      <c r="BFR61">
        <f t="shared" ca="1" si="809"/>
        <v>0</v>
      </c>
      <c r="BFS61">
        <f t="shared" ca="1" si="809"/>
        <v>0</v>
      </c>
      <c r="BFT61">
        <f t="shared" ca="1" si="809"/>
        <v>0</v>
      </c>
      <c r="BFU61">
        <f t="shared" ca="1" si="809"/>
        <v>0</v>
      </c>
      <c r="BFV61">
        <f t="shared" ca="1" si="809"/>
        <v>0</v>
      </c>
      <c r="BFW61">
        <f t="shared" ca="1" si="809"/>
        <v>0</v>
      </c>
      <c r="BFX61">
        <f t="shared" ca="1" si="809"/>
        <v>0</v>
      </c>
      <c r="BFY61">
        <f t="shared" ca="1" si="809"/>
        <v>0</v>
      </c>
      <c r="BFZ61">
        <f t="shared" ca="1" si="809"/>
        <v>0</v>
      </c>
      <c r="BGA61">
        <f t="shared" ca="1" si="809"/>
        <v>0</v>
      </c>
      <c r="BGB61">
        <f t="shared" ca="1" si="809"/>
        <v>0</v>
      </c>
      <c r="BGC61">
        <f t="shared" ca="1" si="809"/>
        <v>0</v>
      </c>
      <c r="BGD61">
        <f t="shared" ca="1" si="809"/>
        <v>0</v>
      </c>
      <c r="BGE61">
        <f t="shared" ref="BGE61:BIP61" ca="1" si="810">IF(AD_Mux_mode =2,IF((ROUND(BGE$7,1)-0.1)=ROUND(WRDATAONADMUXBUS_ns,1),0,IF(ROUND(BGE$7,1)=ROUND(WRDATAONADMUXBUS_ns,1),MAX($B54:$B61)+1,-1)),0)</f>
        <v>0</v>
      </c>
      <c r="BGF61">
        <f t="shared" ca="1" si="810"/>
        <v>0</v>
      </c>
      <c r="BGG61">
        <f t="shared" ca="1" si="810"/>
        <v>0</v>
      </c>
      <c r="BGH61">
        <f t="shared" ca="1" si="810"/>
        <v>0</v>
      </c>
      <c r="BGI61">
        <f t="shared" ca="1" si="810"/>
        <v>0</v>
      </c>
      <c r="BGJ61">
        <f t="shared" ca="1" si="810"/>
        <v>0</v>
      </c>
      <c r="BGK61">
        <f t="shared" ca="1" si="810"/>
        <v>0</v>
      </c>
      <c r="BGL61">
        <f t="shared" ca="1" si="810"/>
        <v>0</v>
      </c>
      <c r="BGM61">
        <f t="shared" ca="1" si="810"/>
        <v>0</v>
      </c>
      <c r="BGN61">
        <f t="shared" ca="1" si="810"/>
        <v>0</v>
      </c>
      <c r="BGO61">
        <f t="shared" ca="1" si="810"/>
        <v>0</v>
      </c>
      <c r="BGP61">
        <f t="shared" ca="1" si="810"/>
        <v>0</v>
      </c>
      <c r="BGQ61">
        <f t="shared" ca="1" si="810"/>
        <v>0</v>
      </c>
      <c r="BGR61">
        <f t="shared" ca="1" si="810"/>
        <v>0</v>
      </c>
      <c r="BGS61">
        <f t="shared" ca="1" si="810"/>
        <v>0</v>
      </c>
      <c r="BGT61">
        <f t="shared" ca="1" si="810"/>
        <v>0</v>
      </c>
      <c r="BGU61">
        <f t="shared" ca="1" si="810"/>
        <v>0</v>
      </c>
      <c r="BGV61">
        <f t="shared" ca="1" si="810"/>
        <v>0</v>
      </c>
      <c r="BGW61">
        <f t="shared" ca="1" si="810"/>
        <v>0</v>
      </c>
      <c r="BGX61">
        <f t="shared" ca="1" si="810"/>
        <v>0</v>
      </c>
      <c r="BGY61">
        <f t="shared" ca="1" si="810"/>
        <v>0</v>
      </c>
      <c r="BGZ61">
        <f t="shared" ca="1" si="810"/>
        <v>0</v>
      </c>
      <c r="BHA61">
        <f t="shared" ca="1" si="810"/>
        <v>0</v>
      </c>
      <c r="BHB61">
        <f t="shared" ca="1" si="810"/>
        <v>0</v>
      </c>
      <c r="BHC61">
        <f t="shared" ca="1" si="810"/>
        <v>0</v>
      </c>
      <c r="BHD61">
        <f t="shared" ca="1" si="810"/>
        <v>0</v>
      </c>
      <c r="BHE61">
        <f t="shared" ca="1" si="810"/>
        <v>0</v>
      </c>
      <c r="BHF61">
        <f t="shared" ca="1" si="810"/>
        <v>0</v>
      </c>
      <c r="BHG61">
        <f t="shared" ca="1" si="810"/>
        <v>0</v>
      </c>
      <c r="BHH61">
        <f t="shared" ca="1" si="810"/>
        <v>0</v>
      </c>
      <c r="BHI61">
        <f t="shared" ca="1" si="810"/>
        <v>0</v>
      </c>
      <c r="BHJ61">
        <f t="shared" ca="1" si="810"/>
        <v>0</v>
      </c>
      <c r="BHK61">
        <f t="shared" ca="1" si="810"/>
        <v>0</v>
      </c>
      <c r="BHL61">
        <f t="shared" ca="1" si="810"/>
        <v>0</v>
      </c>
      <c r="BHM61">
        <f t="shared" ca="1" si="810"/>
        <v>0</v>
      </c>
      <c r="BHN61">
        <f t="shared" ca="1" si="810"/>
        <v>0</v>
      </c>
      <c r="BHO61">
        <f t="shared" ca="1" si="810"/>
        <v>0</v>
      </c>
      <c r="BHP61">
        <f t="shared" ca="1" si="810"/>
        <v>0</v>
      </c>
      <c r="BHQ61">
        <f t="shared" ca="1" si="810"/>
        <v>0</v>
      </c>
      <c r="BHR61">
        <f t="shared" ca="1" si="810"/>
        <v>0</v>
      </c>
      <c r="BHS61">
        <f t="shared" ca="1" si="810"/>
        <v>0</v>
      </c>
      <c r="BHT61">
        <f t="shared" ca="1" si="810"/>
        <v>0</v>
      </c>
      <c r="BHU61">
        <f t="shared" ca="1" si="810"/>
        <v>0</v>
      </c>
      <c r="BHV61">
        <f t="shared" ca="1" si="810"/>
        <v>0</v>
      </c>
      <c r="BHW61">
        <f t="shared" ca="1" si="810"/>
        <v>0</v>
      </c>
      <c r="BHX61">
        <f t="shared" ca="1" si="810"/>
        <v>0</v>
      </c>
      <c r="BHY61">
        <f t="shared" ca="1" si="810"/>
        <v>0</v>
      </c>
      <c r="BHZ61">
        <f t="shared" ca="1" si="810"/>
        <v>0</v>
      </c>
      <c r="BIA61">
        <f t="shared" ca="1" si="810"/>
        <v>0</v>
      </c>
      <c r="BIB61">
        <f t="shared" ca="1" si="810"/>
        <v>0</v>
      </c>
      <c r="BIC61">
        <f t="shared" ca="1" si="810"/>
        <v>0</v>
      </c>
      <c r="BID61">
        <f t="shared" ca="1" si="810"/>
        <v>0</v>
      </c>
      <c r="BIE61">
        <f t="shared" ca="1" si="810"/>
        <v>0</v>
      </c>
      <c r="BIF61">
        <f t="shared" ca="1" si="810"/>
        <v>0</v>
      </c>
      <c r="BIG61">
        <f t="shared" ca="1" si="810"/>
        <v>0</v>
      </c>
      <c r="BIH61">
        <f t="shared" ca="1" si="810"/>
        <v>0</v>
      </c>
      <c r="BII61">
        <f t="shared" ca="1" si="810"/>
        <v>0</v>
      </c>
      <c r="BIJ61">
        <f t="shared" ca="1" si="810"/>
        <v>0</v>
      </c>
      <c r="BIK61">
        <f t="shared" ca="1" si="810"/>
        <v>0</v>
      </c>
      <c r="BIL61">
        <f t="shared" ca="1" si="810"/>
        <v>0</v>
      </c>
      <c r="BIM61">
        <f t="shared" ca="1" si="810"/>
        <v>0</v>
      </c>
      <c r="BIN61">
        <f t="shared" ca="1" si="810"/>
        <v>0</v>
      </c>
      <c r="BIO61">
        <f t="shared" ca="1" si="810"/>
        <v>0</v>
      </c>
      <c r="BIP61">
        <f t="shared" ca="1" si="810"/>
        <v>0</v>
      </c>
      <c r="BIQ61">
        <f t="shared" ref="BIQ61:BLB61" ca="1" si="811">IF(AD_Mux_mode =2,IF((ROUND(BIQ$7,1)-0.1)=ROUND(WRDATAONADMUXBUS_ns,1),0,IF(ROUND(BIQ$7,1)=ROUND(WRDATAONADMUXBUS_ns,1),MAX($B54:$B61)+1,-1)),0)</f>
        <v>0</v>
      </c>
      <c r="BIR61">
        <f t="shared" ca="1" si="811"/>
        <v>0</v>
      </c>
      <c r="BIS61">
        <f t="shared" ca="1" si="811"/>
        <v>0</v>
      </c>
      <c r="BIT61">
        <f t="shared" ca="1" si="811"/>
        <v>0</v>
      </c>
      <c r="BIU61">
        <f t="shared" ca="1" si="811"/>
        <v>0</v>
      </c>
      <c r="BIV61">
        <f t="shared" ca="1" si="811"/>
        <v>0</v>
      </c>
      <c r="BIW61">
        <f t="shared" ca="1" si="811"/>
        <v>0</v>
      </c>
      <c r="BIX61">
        <f t="shared" ca="1" si="811"/>
        <v>0</v>
      </c>
      <c r="BIY61">
        <f t="shared" ca="1" si="811"/>
        <v>0</v>
      </c>
      <c r="BIZ61">
        <f t="shared" ca="1" si="811"/>
        <v>0</v>
      </c>
      <c r="BJA61">
        <f t="shared" ca="1" si="811"/>
        <v>0</v>
      </c>
      <c r="BJB61">
        <f t="shared" ca="1" si="811"/>
        <v>0</v>
      </c>
      <c r="BJC61">
        <f t="shared" ca="1" si="811"/>
        <v>0</v>
      </c>
      <c r="BJD61">
        <f t="shared" ca="1" si="811"/>
        <v>0</v>
      </c>
      <c r="BJE61">
        <f t="shared" ca="1" si="811"/>
        <v>0</v>
      </c>
      <c r="BJF61">
        <f t="shared" ca="1" si="811"/>
        <v>0</v>
      </c>
      <c r="BJG61">
        <f t="shared" ca="1" si="811"/>
        <v>0</v>
      </c>
      <c r="BJH61">
        <f t="shared" ca="1" si="811"/>
        <v>0</v>
      </c>
      <c r="BJI61">
        <f t="shared" ca="1" si="811"/>
        <v>0</v>
      </c>
      <c r="BJJ61">
        <f t="shared" ca="1" si="811"/>
        <v>0</v>
      </c>
      <c r="BJK61">
        <f t="shared" ca="1" si="811"/>
        <v>0</v>
      </c>
      <c r="BJL61">
        <f t="shared" ca="1" si="811"/>
        <v>0</v>
      </c>
      <c r="BJM61">
        <f t="shared" ca="1" si="811"/>
        <v>0</v>
      </c>
      <c r="BJN61">
        <f t="shared" ca="1" si="811"/>
        <v>0</v>
      </c>
      <c r="BJO61">
        <f t="shared" ca="1" si="811"/>
        <v>0</v>
      </c>
      <c r="BJP61">
        <f t="shared" ca="1" si="811"/>
        <v>0</v>
      </c>
      <c r="BJQ61">
        <f t="shared" ca="1" si="811"/>
        <v>0</v>
      </c>
      <c r="BJR61">
        <f t="shared" ca="1" si="811"/>
        <v>0</v>
      </c>
      <c r="BJS61">
        <f t="shared" ca="1" si="811"/>
        <v>0</v>
      </c>
      <c r="BJT61">
        <f t="shared" ca="1" si="811"/>
        <v>0</v>
      </c>
      <c r="BJU61">
        <f t="shared" ca="1" si="811"/>
        <v>0</v>
      </c>
      <c r="BJV61">
        <f t="shared" ca="1" si="811"/>
        <v>0</v>
      </c>
      <c r="BJW61">
        <f t="shared" ca="1" si="811"/>
        <v>0</v>
      </c>
      <c r="BJX61">
        <f t="shared" ca="1" si="811"/>
        <v>0</v>
      </c>
      <c r="BJY61">
        <f t="shared" ca="1" si="811"/>
        <v>0</v>
      </c>
      <c r="BJZ61">
        <f t="shared" ca="1" si="811"/>
        <v>0</v>
      </c>
      <c r="BKA61">
        <f t="shared" ca="1" si="811"/>
        <v>0</v>
      </c>
      <c r="BKB61">
        <f t="shared" ca="1" si="811"/>
        <v>0</v>
      </c>
      <c r="BKC61">
        <f t="shared" ca="1" si="811"/>
        <v>0</v>
      </c>
      <c r="BKD61">
        <f t="shared" ca="1" si="811"/>
        <v>0</v>
      </c>
      <c r="BKE61">
        <f t="shared" ca="1" si="811"/>
        <v>0</v>
      </c>
      <c r="BKF61">
        <f t="shared" ca="1" si="811"/>
        <v>0</v>
      </c>
      <c r="BKG61">
        <f t="shared" ca="1" si="811"/>
        <v>0</v>
      </c>
      <c r="BKH61">
        <f t="shared" ca="1" si="811"/>
        <v>0</v>
      </c>
      <c r="BKI61">
        <f t="shared" ca="1" si="811"/>
        <v>0</v>
      </c>
      <c r="BKJ61">
        <f t="shared" ca="1" si="811"/>
        <v>0</v>
      </c>
      <c r="BKK61">
        <f t="shared" ca="1" si="811"/>
        <v>0</v>
      </c>
      <c r="BKL61">
        <f t="shared" ca="1" si="811"/>
        <v>0</v>
      </c>
      <c r="BKM61">
        <f t="shared" ca="1" si="811"/>
        <v>0</v>
      </c>
      <c r="BKN61">
        <f t="shared" ca="1" si="811"/>
        <v>0</v>
      </c>
      <c r="BKO61">
        <f t="shared" ca="1" si="811"/>
        <v>0</v>
      </c>
      <c r="BKP61">
        <f t="shared" ca="1" si="811"/>
        <v>0</v>
      </c>
      <c r="BKQ61">
        <f t="shared" ca="1" si="811"/>
        <v>0</v>
      </c>
      <c r="BKR61">
        <f t="shared" ca="1" si="811"/>
        <v>0</v>
      </c>
      <c r="BKS61">
        <f t="shared" ca="1" si="811"/>
        <v>0</v>
      </c>
      <c r="BKT61">
        <f t="shared" ca="1" si="811"/>
        <v>0</v>
      </c>
      <c r="BKU61">
        <f t="shared" ca="1" si="811"/>
        <v>0</v>
      </c>
      <c r="BKV61">
        <f t="shared" ca="1" si="811"/>
        <v>0</v>
      </c>
      <c r="BKW61">
        <f t="shared" ca="1" si="811"/>
        <v>0</v>
      </c>
      <c r="BKX61">
        <f t="shared" ca="1" si="811"/>
        <v>0</v>
      </c>
      <c r="BKY61">
        <f t="shared" ca="1" si="811"/>
        <v>0</v>
      </c>
      <c r="BKZ61">
        <f t="shared" ca="1" si="811"/>
        <v>0</v>
      </c>
      <c r="BLA61">
        <f t="shared" ca="1" si="811"/>
        <v>0</v>
      </c>
      <c r="BLB61">
        <f t="shared" ca="1" si="811"/>
        <v>0</v>
      </c>
      <c r="BLC61">
        <f t="shared" ref="BLC61:BNN61" ca="1" si="812">IF(AD_Mux_mode =2,IF((ROUND(BLC$7,1)-0.1)=ROUND(WRDATAONADMUXBUS_ns,1),0,IF(ROUND(BLC$7,1)=ROUND(WRDATAONADMUXBUS_ns,1),MAX($B54:$B61)+1,-1)),0)</f>
        <v>0</v>
      </c>
      <c r="BLD61">
        <f t="shared" ca="1" si="812"/>
        <v>0</v>
      </c>
      <c r="BLE61">
        <f t="shared" ca="1" si="812"/>
        <v>0</v>
      </c>
      <c r="BLF61">
        <f t="shared" ca="1" si="812"/>
        <v>0</v>
      </c>
      <c r="BLG61">
        <f t="shared" ca="1" si="812"/>
        <v>0</v>
      </c>
      <c r="BLH61">
        <f t="shared" ca="1" si="812"/>
        <v>0</v>
      </c>
      <c r="BLI61">
        <f t="shared" ca="1" si="812"/>
        <v>0</v>
      </c>
      <c r="BLJ61">
        <f t="shared" ca="1" si="812"/>
        <v>0</v>
      </c>
      <c r="BLK61">
        <f t="shared" ca="1" si="812"/>
        <v>0</v>
      </c>
      <c r="BLL61">
        <f t="shared" ca="1" si="812"/>
        <v>0</v>
      </c>
      <c r="BLM61">
        <f t="shared" ca="1" si="812"/>
        <v>0</v>
      </c>
      <c r="BLN61">
        <f t="shared" ca="1" si="812"/>
        <v>0</v>
      </c>
      <c r="BLO61">
        <f t="shared" ca="1" si="812"/>
        <v>0</v>
      </c>
      <c r="BLP61">
        <f t="shared" ca="1" si="812"/>
        <v>0</v>
      </c>
      <c r="BLQ61">
        <f t="shared" ca="1" si="812"/>
        <v>0</v>
      </c>
      <c r="BLR61">
        <f t="shared" ca="1" si="812"/>
        <v>0</v>
      </c>
      <c r="BLS61">
        <f t="shared" ca="1" si="812"/>
        <v>0</v>
      </c>
      <c r="BLT61">
        <f t="shared" ca="1" si="812"/>
        <v>0</v>
      </c>
      <c r="BLU61">
        <f t="shared" ca="1" si="812"/>
        <v>0</v>
      </c>
      <c r="BLV61">
        <f t="shared" ca="1" si="812"/>
        <v>0</v>
      </c>
      <c r="BLW61">
        <f t="shared" ca="1" si="812"/>
        <v>0</v>
      </c>
      <c r="BLX61">
        <f t="shared" ca="1" si="812"/>
        <v>0</v>
      </c>
      <c r="BLY61">
        <f t="shared" ca="1" si="812"/>
        <v>0</v>
      </c>
      <c r="BLZ61">
        <f t="shared" ca="1" si="812"/>
        <v>0</v>
      </c>
      <c r="BMA61">
        <f t="shared" ca="1" si="812"/>
        <v>0</v>
      </c>
      <c r="BMB61">
        <f t="shared" ca="1" si="812"/>
        <v>0</v>
      </c>
      <c r="BMC61">
        <f t="shared" ca="1" si="812"/>
        <v>0</v>
      </c>
      <c r="BMD61">
        <f t="shared" ca="1" si="812"/>
        <v>0</v>
      </c>
      <c r="BME61">
        <f t="shared" ca="1" si="812"/>
        <v>0</v>
      </c>
      <c r="BMF61">
        <f t="shared" ca="1" si="812"/>
        <v>0</v>
      </c>
      <c r="BMG61">
        <f t="shared" ca="1" si="812"/>
        <v>0</v>
      </c>
      <c r="BMH61">
        <f t="shared" ca="1" si="812"/>
        <v>0</v>
      </c>
      <c r="BMI61">
        <f t="shared" ca="1" si="812"/>
        <v>0</v>
      </c>
      <c r="BMJ61">
        <f t="shared" ca="1" si="812"/>
        <v>0</v>
      </c>
      <c r="BMK61">
        <f t="shared" ca="1" si="812"/>
        <v>0</v>
      </c>
      <c r="BML61">
        <f t="shared" ca="1" si="812"/>
        <v>0</v>
      </c>
      <c r="BMM61">
        <f t="shared" ca="1" si="812"/>
        <v>0</v>
      </c>
      <c r="BMN61">
        <f t="shared" ca="1" si="812"/>
        <v>0</v>
      </c>
      <c r="BMO61">
        <f t="shared" ca="1" si="812"/>
        <v>0</v>
      </c>
      <c r="BMP61">
        <f t="shared" ca="1" si="812"/>
        <v>0</v>
      </c>
      <c r="BMQ61">
        <f t="shared" ca="1" si="812"/>
        <v>0</v>
      </c>
      <c r="BMR61">
        <f t="shared" ca="1" si="812"/>
        <v>0</v>
      </c>
      <c r="BMS61">
        <f t="shared" ca="1" si="812"/>
        <v>0</v>
      </c>
      <c r="BMT61">
        <f t="shared" ca="1" si="812"/>
        <v>0</v>
      </c>
      <c r="BMU61">
        <f t="shared" ca="1" si="812"/>
        <v>0</v>
      </c>
      <c r="BMV61">
        <f t="shared" ca="1" si="812"/>
        <v>0</v>
      </c>
      <c r="BMW61">
        <f t="shared" ca="1" si="812"/>
        <v>0</v>
      </c>
      <c r="BMX61">
        <f t="shared" ca="1" si="812"/>
        <v>0</v>
      </c>
      <c r="BMY61">
        <f t="shared" ca="1" si="812"/>
        <v>0</v>
      </c>
      <c r="BMZ61">
        <f t="shared" ca="1" si="812"/>
        <v>0</v>
      </c>
      <c r="BNA61">
        <f t="shared" ca="1" si="812"/>
        <v>0</v>
      </c>
      <c r="BNB61">
        <f t="shared" ca="1" si="812"/>
        <v>0</v>
      </c>
      <c r="BNC61">
        <f t="shared" ca="1" si="812"/>
        <v>0</v>
      </c>
      <c r="BND61">
        <f t="shared" ca="1" si="812"/>
        <v>0</v>
      </c>
      <c r="BNE61">
        <f t="shared" ca="1" si="812"/>
        <v>0</v>
      </c>
      <c r="BNF61">
        <f t="shared" ca="1" si="812"/>
        <v>0</v>
      </c>
      <c r="BNG61">
        <f t="shared" ca="1" si="812"/>
        <v>0</v>
      </c>
      <c r="BNH61">
        <f t="shared" ca="1" si="812"/>
        <v>0</v>
      </c>
      <c r="BNI61">
        <f t="shared" ca="1" si="812"/>
        <v>0</v>
      </c>
      <c r="BNJ61">
        <f t="shared" ca="1" si="812"/>
        <v>0</v>
      </c>
      <c r="BNK61">
        <f t="shared" ca="1" si="812"/>
        <v>0</v>
      </c>
      <c r="BNL61">
        <f t="shared" ca="1" si="812"/>
        <v>0</v>
      </c>
      <c r="BNM61">
        <f t="shared" ca="1" si="812"/>
        <v>0</v>
      </c>
      <c r="BNN61">
        <f t="shared" ca="1" si="812"/>
        <v>0</v>
      </c>
      <c r="BNO61">
        <f t="shared" ref="BNO61:BPZ61" ca="1" si="813">IF(AD_Mux_mode =2,IF((ROUND(BNO$7,1)-0.1)=ROUND(WRDATAONADMUXBUS_ns,1),0,IF(ROUND(BNO$7,1)=ROUND(WRDATAONADMUXBUS_ns,1),MAX($B54:$B61)+1,-1)),0)</f>
        <v>0</v>
      </c>
      <c r="BNP61">
        <f t="shared" ca="1" si="813"/>
        <v>0</v>
      </c>
      <c r="BNQ61">
        <f t="shared" ca="1" si="813"/>
        <v>0</v>
      </c>
      <c r="BNR61">
        <f t="shared" ca="1" si="813"/>
        <v>0</v>
      </c>
      <c r="BNS61">
        <f t="shared" ca="1" si="813"/>
        <v>0</v>
      </c>
      <c r="BNT61">
        <f t="shared" ca="1" si="813"/>
        <v>0</v>
      </c>
      <c r="BNU61">
        <f t="shared" ca="1" si="813"/>
        <v>0</v>
      </c>
      <c r="BNV61">
        <f t="shared" ca="1" si="813"/>
        <v>0</v>
      </c>
      <c r="BNW61">
        <f t="shared" ca="1" si="813"/>
        <v>0</v>
      </c>
      <c r="BNX61">
        <f t="shared" ca="1" si="813"/>
        <v>0</v>
      </c>
      <c r="BNY61">
        <f t="shared" ca="1" si="813"/>
        <v>0</v>
      </c>
      <c r="BNZ61">
        <f t="shared" ca="1" si="813"/>
        <v>0</v>
      </c>
      <c r="BOA61">
        <f t="shared" ca="1" si="813"/>
        <v>0</v>
      </c>
      <c r="BOB61">
        <f t="shared" ca="1" si="813"/>
        <v>0</v>
      </c>
      <c r="BOC61">
        <f t="shared" ca="1" si="813"/>
        <v>0</v>
      </c>
      <c r="BOD61">
        <f t="shared" ca="1" si="813"/>
        <v>0</v>
      </c>
      <c r="BOE61">
        <f t="shared" ca="1" si="813"/>
        <v>0</v>
      </c>
      <c r="BOF61">
        <f t="shared" ca="1" si="813"/>
        <v>0</v>
      </c>
      <c r="BOG61">
        <f t="shared" ca="1" si="813"/>
        <v>0</v>
      </c>
      <c r="BOH61">
        <f t="shared" ca="1" si="813"/>
        <v>0</v>
      </c>
      <c r="BOI61">
        <f t="shared" ca="1" si="813"/>
        <v>0</v>
      </c>
      <c r="BOJ61">
        <f t="shared" ca="1" si="813"/>
        <v>0</v>
      </c>
      <c r="BOK61">
        <f t="shared" ca="1" si="813"/>
        <v>0</v>
      </c>
      <c r="BOL61">
        <f t="shared" ca="1" si="813"/>
        <v>0</v>
      </c>
      <c r="BOM61">
        <f t="shared" ca="1" si="813"/>
        <v>0</v>
      </c>
      <c r="BON61">
        <f t="shared" ca="1" si="813"/>
        <v>0</v>
      </c>
      <c r="BOO61">
        <f t="shared" ca="1" si="813"/>
        <v>0</v>
      </c>
      <c r="BOP61">
        <f t="shared" ca="1" si="813"/>
        <v>0</v>
      </c>
      <c r="BOQ61">
        <f t="shared" ca="1" si="813"/>
        <v>0</v>
      </c>
      <c r="BOR61">
        <f t="shared" ca="1" si="813"/>
        <v>0</v>
      </c>
      <c r="BOS61">
        <f t="shared" ca="1" si="813"/>
        <v>0</v>
      </c>
      <c r="BOT61">
        <f t="shared" ca="1" si="813"/>
        <v>0</v>
      </c>
      <c r="BOU61">
        <f t="shared" ca="1" si="813"/>
        <v>0</v>
      </c>
      <c r="BOV61">
        <f t="shared" ca="1" si="813"/>
        <v>0</v>
      </c>
      <c r="BOW61">
        <f t="shared" ca="1" si="813"/>
        <v>0</v>
      </c>
      <c r="BOX61">
        <f t="shared" ca="1" si="813"/>
        <v>0</v>
      </c>
      <c r="BOY61">
        <f t="shared" ca="1" si="813"/>
        <v>0</v>
      </c>
      <c r="BOZ61">
        <f t="shared" ca="1" si="813"/>
        <v>0</v>
      </c>
      <c r="BPA61">
        <f t="shared" ca="1" si="813"/>
        <v>0</v>
      </c>
      <c r="BPB61">
        <f t="shared" ca="1" si="813"/>
        <v>0</v>
      </c>
      <c r="BPC61">
        <f t="shared" ca="1" si="813"/>
        <v>0</v>
      </c>
      <c r="BPD61">
        <f t="shared" ca="1" si="813"/>
        <v>0</v>
      </c>
      <c r="BPE61">
        <f t="shared" ca="1" si="813"/>
        <v>0</v>
      </c>
      <c r="BPF61">
        <f t="shared" ca="1" si="813"/>
        <v>0</v>
      </c>
      <c r="BPG61">
        <f t="shared" ca="1" si="813"/>
        <v>0</v>
      </c>
      <c r="BPH61">
        <f t="shared" ca="1" si="813"/>
        <v>0</v>
      </c>
      <c r="BPI61">
        <f t="shared" ca="1" si="813"/>
        <v>0</v>
      </c>
      <c r="BPJ61">
        <f t="shared" ca="1" si="813"/>
        <v>0</v>
      </c>
      <c r="BPK61">
        <f t="shared" ca="1" si="813"/>
        <v>0</v>
      </c>
      <c r="BPL61">
        <f t="shared" ca="1" si="813"/>
        <v>0</v>
      </c>
      <c r="BPM61">
        <f t="shared" ca="1" si="813"/>
        <v>0</v>
      </c>
      <c r="BPN61">
        <f t="shared" ca="1" si="813"/>
        <v>0</v>
      </c>
      <c r="BPO61">
        <f t="shared" ca="1" si="813"/>
        <v>0</v>
      </c>
      <c r="BPP61">
        <f t="shared" ca="1" si="813"/>
        <v>0</v>
      </c>
      <c r="BPQ61">
        <f t="shared" ca="1" si="813"/>
        <v>0</v>
      </c>
      <c r="BPR61">
        <f t="shared" ca="1" si="813"/>
        <v>0</v>
      </c>
      <c r="BPS61">
        <f t="shared" ca="1" si="813"/>
        <v>0</v>
      </c>
      <c r="BPT61">
        <f t="shared" ca="1" si="813"/>
        <v>0</v>
      </c>
      <c r="BPU61">
        <f t="shared" ca="1" si="813"/>
        <v>0</v>
      </c>
      <c r="BPV61">
        <f t="shared" ca="1" si="813"/>
        <v>0</v>
      </c>
      <c r="BPW61">
        <f t="shared" ca="1" si="813"/>
        <v>0</v>
      </c>
      <c r="BPX61">
        <f t="shared" ca="1" si="813"/>
        <v>0</v>
      </c>
      <c r="BPY61">
        <f t="shared" ca="1" si="813"/>
        <v>0</v>
      </c>
      <c r="BPZ61">
        <f t="shared" ca="1" si="813"/>
        <v>0</v>
      </c>
      <c r="BQA61">
        <f t="shared" ref="BQA61:BSL61" ca="1" si="814">IF(AD_Mux_mode =2,IF((ROUND(BQA$7,1)-0.1)=ROUND(WRDATAONADMUXBUS_ns,1),0,IF(ROUND(BQA$7,1)=ROUND(WRDATAONADMUXBUS_ns,1),MAX($B54:$B61)+1,-1)),0)</f>
        <v>0</v>
      </c>
      <c r="BQB61">
        <f t="shared" ca="1" si="814"/>
        <v>0</v>
      </c>
      <c r="BQC61">
        <f t="shared" ca="1" si="814"/>
        <v>0</v>
      </c>
      <c r="BQD61">
        <f t="shared" ca="1" si="814"/>
        <v>0</v>
      </c>
      <c r="BQE61">
        <f t="shared" ca="1" si="814"/>
        <v>0</v>
      </c>
      <c r="BQF61">
        <f t="shared" ca="1" si="814"/>
        <v>0</v>
      </c>
      <c r="BQG61">
        <f t="shared" ca="1" si="814"/>
        <v>0</v>
      </c>
      <c r="BQH61">
        <f t="shared" ca="1" si="814"/>
        <v>0</v>
      </c>
      <c r="BQI61">
        <f t="shared" ca="1" si="814"/>
        <v>0</v>
      </c>
      <c r="BQJ61">
        <f t="shared" ca="1" si="814"/>
        <v>0</v>
      </c>
      <c r="BQK61">
        <f t="shared" ca="1" si="814"/>
        <v>0</v>
      </c>
      <c r="BQL61">
        <f t="shared" ca="1" si="814"/>
        <v>0</v>
      </c>
      <c r="BQM61">
        <f t="shared" ca="1" si="814"/>
        <v>0</v>
      </c>
      <c r="BQN61">
        <f t="shared" ca="1" si="814"/>
        <v>0</v>
      </c>
      <c r="BQO61">
        <f t="shared" ca="1" si="814"/>
        <v>0</v>
      </c>
      <c r="BQP61">
        <f t="shared" ca="1" si="814"/>
        <v>0</v>
      </c>
      <c r="BQQ61">
        <f t="shared" ca="1" si="814"/>
        <v>0</v>
      </c>
      <c r="BQR61">
        <f t="shared" ca="1" si="814"/>
        <v>0</v>
      </c>
      <c r="BQS61">
        <f t="shared" ca="1" si="814"/>
        <v>0</v>
      </c>
      <c r="BQT61">
        <f t="shared" ca="1" si="814"/>
        <v>0</v>
      </c>
      <c r="BQU61">
        <f t="shared" ca="1" si="814"/>
        <v>0</v>
      </c>
      <c r="BQV61">
        <f t="shared" ca="1" si="814"/>
        <v>0</v>
      </c>
      <c r="BQW61">
        <f t="shared" ca="1" si="814"/>
        <v>0</v>
      </c>
      <c r="BQX61">
        <f t="shared" ca="1" si="814"/>
        <v>0</v>
      </c>
      <c r="BQY61">
        <f t="shared" ca="1" si="814"/>
        <v>0</v>
      </c>
      <c r="BQZ61">
        <f t="shared" ca="1" si="814"/>
        <v>0</v>
      </c>
      <c r="BRA61">
        <f t="shared" ca="1" si="814"/>
        <v>0</v>
      </c>
      <c r="BRB61">
        <f t="shared" ca="1" si="814"/>
        <v>0</v>
      </c>
      <c r="BRC61">
        <f t="shared" ca="1" si="814"/>
        <v>0</v>
      </c>
      <c r="BRD61">
        <f t="shared" ca="1" si="814"/>
        <v>0</v>
      </c>
      <c r="BRE61">
        <f t="shared" ca="1" si="814"/>
        <v>0</v>
      </c>
      <c r="BRF61">
        <f t="shared" ca="1" si="814"/>
        <v>0</v>
      </c>
      <c r="BRG61">
        <f t="shared" ca="1" si="814"/>
        <v>0</v>
      </c>
      <c r="BRH61">
        <f t="shared" ca="1" si="814"/>
        <v>0</v>
      </c>
      <c r="BRI61">
        <f t="shared" ca="1" si="814"/>
        <v>0</v>
      </c>
      <c r="BRJ61">
        <f t="shared" ca="1" si="814"/>
        <v>0</v>
      </c>
      <c r="BRK61">
        <f t="shared" ca="1" si="814"/>
        <v>0</v>
      </c>
      <c r="BRL61">
        <f t="shared" ca="1" si="814"/>
        <v>0</v>
      </c>
      <c r="BRM61">
        <f t="shared" ca="1" si="814"/>
        <v>0</v>
      </c>
      <c r="BRN61">
        <f t="shared" ca="1" si="814"/>
        <v>0</v>
      </c>
      <c r="BRO61">
        <f t="shared" ca="1" si="814"/>
        <v>0</v>
      </c>
      <c r="BRP61">
        <f t="shared" ca="1" si="814"/>
        <v>0</v>
      </c>
      <c r="BRQ61">
        <f t="shared" ca="1" si="814"/>
        <v>0</v>
      </c>
      <c r="BRR61">
        <f t="shared" ca="1" si="814"/>
        <v>0</v>
      </c>
      <c r="BRS61">
        <f t="shared" ca="1" si="814"/>
        <v>0</v>
      </c>
      <c r="BRT61">
        <f t="shared" ca="1" si="814"/>
        <v>0</v>
      </c>
      <c r="BRU61">
        <f t="shared" ca="1" si="814"/>
        <v>0</v>
      </c>
      <c r="BRV61">
        <f t="shared" ca="1" si="814"/>
        <v>0</v>
      </c>
      <c r="BRW61">
        <f t="shared" ca="1" si="814"/>
        <v>0</v>
      </c>
      <c r="BRX61">
        <f t="shared" ca="1" si="814"/>
        <v>0</v>
      </c>
      <c r="BRY61">
        <f t="shared" ca="1" si="814"/>
        <v>0</v>
      </c>
      <c r="BRZ61">
        <f t="shared" ca="1" si="814"/>
        <v>0</v>
      </c>
      <c r="BSA61">
        <f t="shared" ca="1" si="814"/>
        <v>0</v>
      </c>
      <c r="BSB61">
        <f t="shared" ca="1" si="814"/>
        <v>0</v>
      </c>
      <c r="BSC61">
        <f t="shared" ca="1" si="814"/>
        <v>0</v>
      </c>
      <c r="BSD61">
        <f t="shared" ca="1" si="814"/>
        <v>0</v>
      </c>
      <c r="BSE61">
        <f t="shared" ca="1" si="814"/>
        <v>0</v>
      </c>
      <c r="BSF61">
        <f t="shared" ca="1" si="814"/>
        <v>0</v>
      </c>
      <c r="BSG61">
        <f t="shared" ca="1" si="814"/>
        <v>0</v>
      </c>
      <c r="BSH61">
        <f t="shared" ca="1" si="814"/>
        <v>0</v>
      </c>
      <c r="BSI61">
        <f t="shared" ca="1" si="814"/>
        <v>0</v>
      </c>
      <c r="BSJ61">
        <f t="shared" ca="1" si="814"/>
        <v>0</v>
      </c>
      <c r="BSK61">
        <f t="shared" ca="1" si="814"/>
        <v>0</v>
      </c>
      <c r="BSL61">
        <f t="shared" ca="1" si="814"/>
        <v>0</v>
      </c>
      <c r="BSM61">
        <f t="shared" ref="BSM61:BUX61" ca="1" si="815">IF(AD_Mux_mode =2,IF((ROUND(BSM$7,1)-0.1)=ROUND(WRDATAONADMUXBUS_ns,1),0,IF(ROUND(BSM$7,1)=ROUND(WRDATAONADMUXBUS_ns,1),MAX($B54:$B61)+1,-1)),0)</f>
        <v>0</v>
      </c>
      <c r="BSN61">
        <f t="shared" ca="1" si="815"/>
        <v>0</v>
      </c>
      <c r="BSO61">
        <f t="shared" ca="1" si="815"/>
        <v>0</v>
      </c>
      <c r="BSP61">
        <f t="shared" ca="1" si="815"/>
        <v>0</v>
      </c>
      <c r="BSQ61">
        <f t="shared" ca="1" si="815"/>
        <v>0</v>
      </c>
      <c r="BSR61">
        <f t="shared" ca="1" si="815"/>
        <v>0</v>
      </c>
      <c r="BSS61">
        <f t="shared" ca="1" si="815"/>
        <v>0</v>
      </c>
      <c r="BST61">
        <f t="shared" ca="1" si="815"/>
        <v>0</v>
      </c>
      <c r="BSU61">
        <f t="shared" ca="1" si="815"/>
        <v>0</v>
      </c>
      <c r="BSV61">
        <f t="shared" ca="1" si="815"/>
        <v>0</v>
      </c>
      <c r="BSW61">
        <f t="shared" ca="1" si="815"/>
        <v>0</v>
      </c>
      <c r="BSX61">
        <f t="shared" ca="1" si="815"/>
        <v>0</v>
      </c>
      <c r="BSY61">
        <f t="shared" ca="1" si="815"/>
        <v>0</v>
      </c>
      <c r="BSZ61">
        <f t="shared" ca="1" si="815"/>
        <v>0</v>
      </c>
      <c r="BTA61">
        <f t="shared" ca="1" si="815"/>
        <v>0</v>
      </c>
      <c r="BTB61">
        <f t="shared" ca="1" si="815"/>
        <v>0</v>
      </c>
      <c r="BTC61">
        <f t="shared" ca="1" si="815"/>
        <v>0</v>
      </c>
      <c r="BTD61">
        <f t="shared" ca="1" si="815"/>
        <v>0</v>
      </c>
      <c r="BTE61">
        <f t="shared" ca="1" si="815"/>
        <v>0</v>
      </c>
      <c r="BTF61">
        <f t="shared" ca="1" si="815"/>
        <v>0</v>
      </c>
      <c r="BTG61">
        <f t="shared" ca="1" si="815"/>
        <v>0</v>
      </c>
      <c r="BTH61">
        <f t="shared" ca="1" si="815"/>
        <v>0</v>
      </c>
      <c r="BTI61">
        <f t="shared" ca="1" si="815"/>
        <v>0</v>
      </c>
      <c r="BTJ61">
        <f t="shared" ca="1" si="815"/>
        <v>0</v>
      </c>
      <c r="BTK61">
        <f t="shared" ca="1" si="815"/>
        <v>0</v>
      </c>
      <c r="BTL61">
        <f t="shared" ca="1" si="815"/>
        <v>0</v>
      </c>
      <c r="BTM61">
        <f t="shared" ca="1" si="815"/>
        <v>0</v>
      </c>
      <c r="BTN61">
        <f t="shared" ca="1" si="815"/>
        <v>0</v>
      </c>
      <c r="BTO61">
        <f t="shared" ca="1" si="815"/>
        <v>0</v>
      </c>
      <c r="BTP61">
        <f t="shared" ca="1" si="815"/>
        <v>0</v>
      </c>
      <c r="BTQ61">
        <f t="shared" ca="1" si="815"/>
        <v>0</v>
      </c>
      <c r="BTR61">
        <f t="shared" ca="1" si="815"/>
        <v>0</v>
      </c>
      <c r="BTS61">
        <f t="shared" ca="1" si="815"/>
        <v>0</v>
      </c>
      <c r="BTT61">
        <f t="shared" ca="1" si="815"/>
        <v>0</v>
      </c>
      <c r="BTU61">
        <f t="shared" ca="1" si="815"/>
        <v>0</v>
      </c>
      <c r="BTV61">
        <f t="shared" ca="1" si="815"/>
        <v>0</v>
      </c>
      <c r="BTW61">
        <f t="shared" ca="1" si="815"/>
        <v>0</v>
      </c>
      <c r="BTX61">
        <f t="shared" ca="1" si="815"/>
        <v>0</v>
      </c>
      <c r="BTY61">
        <f t="shared" ca="1" si="815"/>
        <v>0</v>
      </c>
      <c r="BTZ61">
        <f t="shared" ca="1" si="815"/>
        <v>0</v>
      </c>
      <c r="BUA61">
        <f t="shared" ca="1" si="815"/>
        <v>0</v>
      </c>
      <c r="BUB61">
        <f t="shared" ca="1" si="815"/>
        <v>0</v>
      </c>
      <c r="BUC61">
        <f t="shared" ca="1" si="815"/>
        <v>0</v>
      </c>
      <c r="BUD61">
        <f t="shared" ca="1" si="815"/>
        <v>0</v>
      </c>
      <c r="BUE61">
        <f t="shared" ca="1" si="815"/>
        <v>0</v>
      </c>
      <c r="BUF61">
        <f t="shared" ca="1" si="815"/>
        <v>0</v>
      </c>
      <c r="BUG61">
        <f t="shared" ca="1" si="815"/>
        <v>0</v>
      </c>
      <c r="BUH61">
        <f t="shared" ca="1" si="815"/>
        <v>0</v>
      </c>
      <c r="BUI61">
        <f t="shared" ca="1" si="815"/>
        <v>0</v>
      </c>
      <c r="BUJ61">
        <f t="shared" ca="1" si="815"/>
        <v>0</v>
      </c>
      <c r="BUK61">
        <f t="shared" ca="1" si="815"/>
        <v>0</v>
      </c>
      <c r="BUL61">
        <f t="shared" ca="1" si="815"/>
        <v>0</v>
      </c>
      <c r="BUM61">
        <f t="shared" ca="1" si="815"/>
        <v>0</v>
      </c>
      <c r="BUN61">
        <f t="shared" ca="1" si="815"/>
        <v>0</v>
      </c>
      <c r="BUO61">
        <f t="shared" ca="1" si="815"/>
        <v>0</v>
      </c>
      <c r="BUP61">
        <f t="shared" ca="1" si="815"/>
        <v>0</v>
      </c>
      <c r="BUQ61">
        <f t="shared" ca="1" si="815"/>
        <v>0</v>
      </c>
      <c r="BUR61">
        <f t="shared" ca="1" si="815"/>
        <v>0</v>
      </c>
      <c r="BUS61">
        <f t="shared" ca="1" si="815"/>
        <v>0</v>
      </c>
      <c r="BUT61">
        <f t="shared" ca="1" si="815"/>
        <v>0</v>
      </c>
      <c r="BUU61">
        <f t="shared" ca="1" si="815"/>
        <v>0</v>
      </c>
      <c r="BUV61">
        <f t="shared" ca="1" si="815"/>
        <v>0</v>
      </c>
      <c r="BUW61">
        <f t="shared" ca="1" si="815"/>
        <v>0</v>
      </c>
      <c r="BUX61">
        <f t="shared" ca="1" si="815"/>
        <v>0</v>
      </c>
      <c r="BUY61">
        <f t="shared" ref="BUY61:BXJ61" ca="1" si="816">IF(AD_Mux_mode =2,IF((ROUND(BUY$7,1)-0.1)=ROUND(WRDATAONADMUXBUS_ns,1),0,IF(ROUND(BUY$7,1)=ROUND(WRDATAONADMUXBUS_ns,1),MAX($B54:$B61)+1,-1)),0)</f>
        <v>0</v>
      </c>
      <c r="BUZ61">
        <f t="shared" ca="1" si="816"/>
        <v>0</v>
      </c>
      <c r="BVA61">
        <f t="shared" ca="1" si="816"/>
        <v>0</v>
      </c>
      <c r="BVB61">
        <f t="shared" ca="1" si="816"/>
        <v>0</v>
      </c>
      <c r="BVC61">
        <f t="shared" ca="1" si="816"/>
        <v>0</v>
      </c>
      <c r="BVD61">
        <f t="shared" ca="1" si="816"/>
        <v>0</v>
      </c>
      <c r="BVE61">
        <f t="shared" ca="1" si="816"/>
        <v>0</v>
      </c>
      <c r="BVF61">
        <f t="shared" ca="1" si="816"/>
        <v>0</v>
      </c>
      <c r="BVG61">
        <f t="shared" ca="1" si="816"/>
        <v>0</v>
      </c>
      <c r="BVH61">
        <f t="shared" ca="1" si="816"/>
        <v>0</v>
      </c>
      <c r="BVI61">
        <f t="shared" ca="1" si="816"/>
        <v>0</v>
      </c>
      <c r="BVJ61">
        <f t="shared" ca="1" si="816"/>
        <v>0</v>
      </c>
      <c r="BVK61">
        <f t="shared" ca="1" si="816"/>
        <v>0</v>
      </c>
      <c r="BVL61">
        <f t="shared" ca="1" si="816"/>
        <v>0</v>
      </c>
      <c r="BVM61">
        <f t="shared" ca="1" si="816"/>
        <v>0</v>
      </c>
      <c r="BVN61">
        <f t="shared" ca="1" si="816"/>
        <v>0</v>
      </c>
      <c r="BVO61">
        <f t="shared" ca="1" si="816"/>
        <v>0</v>
      </c>
      <c r="BVP61">
        <f t="shared" ca="1" si="816"/>
        <v>0</v>
      </c>
      <c r="BVQ61">
        <f t="shared" ca="1" si="816"/>
        <v>0</v>
      </c>
      <c r="BVR61">
        <f t="shared" ca="1" si="816"/>
        <v>0</v>
      </c>
      <c r="BVS61">
        <f t="shared" ca="1" si="816"/>
        <v>0</v>
      </c>
      <c r="BVT61">
        <f t="shared" ca="1" si="816"/>
        <v>0</v>
      </c>
      <c r="BVU61">
        <f t="shared" ca="1" si="816"/>
        <v>0</v>
      </c>
      <c r="BVV61">
        <f t="shared" ca="1" si="816"/>
        <v>0</v>
      </c>
      <c r="BVW61">
        <f t="shared" ca="1" si="816"/>
        <v>0</v>
      </c>
      <c r="BVX61">
        <f t="shared" ca="1" si="816"/>
        <v>0</v>
      </c>
      <c r="BVY61">
        <f t="shared" ca="1" si="816"/>
        <v>0</v>
      </c>
      <c r="BVZ61">
        <f t="shared" ca="1" si="816"/>
        <v>0</v>
      </c>
      <c r="BWA61">
        <f t="shared" ca="1" si="816"/>
        <v>0</v>
      </c>
      <c r="BWB61">
        <f t="shared" ca="1" si="816"/>
        <v>0</v>
      </c>
      <c r="BWC61">
        <f t="shared" ca="1" si="816"/>
        <v>0</v>
      </c>
      <c r="BWD61">
        <f t="shared" ca="1" si="816"/>
        <v>0</v>
      </c>
      <c r="BWE61">
        <f t="shared" ca="1" si="816"/>
        <v>0</v>
      </c>
      <c r="BWF61">
        <f t="shared" ca="1" si="816"/>
        <v>0</v>
      </c>
      <c r="BWG61">
        <f t="shared" ca="1" si="816"/>
        <v>0</v>
      </c>
      <c r="BWH61">
        <f t="shared" ca="1" si="816"/>
        <v>0</v>
      </c>
      <c r="BWI61">
        <f t="shared" ca="1" si="816"/>
        <v>0</v>
      </c>
      <c r="BWJ61">
        <f t="shared" ca="1" si="816"/>
        <v>0</v>
      </c>
      <c r="BWK61">
        <f t="shared" ca="1" si="816"/>
        <v>0</v>
      </c>
      <c r="BWL61">
        <f t="shared" ca="1" si="816"/>
        <v>0</v>
      </c>
      <c r="BWM61">
        <f t="shared" ca="1" si="816"/>
        <v>0</v>
      </c>
      <c r="BWN61">
        <f t="shared" ca="1" si="816"/>
        <v>0</v>
      </c>
      <c r="BWO61">
        <f t="shared" ca="1" si="816"/>
        <v>0</v>
      </c>
      <c r="BWP61">
        <f t="shared" ca="1" si="816"/>
        <v>0</v>
      </c>
      <c r="BWQ61">
        <f t="shared" ca="1" si="816"/>
        <v>0</v>
      </c>
      <c r="BWR61">
        <f t="shared" ca="1" si="816"/>
        <v>0</v>
      </c>
      <c r="BWS61">
        <f t="shared" ca="1" si="816"/>
        <v>0</v>
      </c>
      <c r="BWT61">
        <f t="shared" ca="1" si="816"/>
        <v>0</v>
      </c>
      <c r="BWU61">
        <f t="shared" ca="1" si="816"/>
        <v>0</v>
      </c>
      <c r="BWV61">
        <f t="shared" ca="1" si="816"/>
        <v>0</v>
      </c>
      <c r="BWW61">
        <f t="shared" ca="1" si="816"/>
        <v>0</v>
      </c>
      <c r="BWX61">
        <f t="shared" ca="1" si="816"/>
        <v>0</v>
      </c>
      <c r="BWY61">
        <f t="shared" ca="1" si="816"/>
        <v>0</v>
      </c>
      <c r="BWZ61">
        <f t="shared" ca="1" si="816"/>
        <v>0</v>
      </c>
      <c r="BXA61">
        <f t="shared" ca="1" si="816"/>
        <v>0</v>
      </c>
      <c r="BXB61">
        <f t="shared" ca="1" si="816"/>
        <v>0</v>
      </c>
      <c r="BXC61">
        <f t="shared" ca="1" si="816"/>
        <v>0</v>
      </c>
      <c r="BXD61">
        <f t="shared" ca="1" si="816"/>
        <v>0</v>
      </c>
      <c r="BXE61">
        <f t="shared" ca="1" si="816"/>
        <v>0</v>
      </c>
      <c r="BXF61">
        <f t="shared" ca="1" si="816"/>
        <v>0</v>
      </c>
      <c r="BXG61">
        <f t="shared" ca="1" si="816"/>
        <v>0</v>
      </c>
      <c r="BXH61">
        <f t="shared" ca="1" si="816"/>
        <v>0</v>
      </c>
      <c r="BXI61">
        <f t="shared" ca="1" si="816"/>
        <v>0</v>
      </c>
      <c r="BXJ61">
        <f t="shared" ca="1" si="816"/>
        <v>0</v>
      </c>
      <c r="BXK61">
        <f t="shared" ref="BXK61:BZV61" ca="1" si="817">IF(AD_Mux_mode =2,IF((ROUND(BXK$7,1)-0.1)=ROUND(WRDATAONADMUXBUS_ns,1),0,IF(ROUND(BXK$7,1)=ROUND(WRDATAONADMUXBUS_ns,1),MAX($B54:$B61)+1,-1)),0)</f>
        <v>0</v>
      </c>
      <c r="BXL61">
        <f t="shared" ca="1" si="817"/>
        <v>0</v>
      </c>
      <c r="BXM61">
        <f t="shared" ca="1" si="817"/>
        <v>0</v>
      </c>
      <c r="BXN61">
        <f t="shared" ca="1" si="817"/>
        <v>0</v>
      </c>
      <c r="BXO61">
        <f t="shared" ca="1" si="817"/>
        <v>0</v>
      </c>
      <c r="BXP61">
        <f t="shared" ca="1" si="817"/>
        <v>0</v>
      </c>
      <c r="BXQ61">
        <f t="shared" ca="1" si="817"/>
        <v>0</v>
      </c>
      <c r="BXR61">
        <f t="shared" ca="1" si="817"/>
        <v>0</v>
      </c>
      <c r="BXS61">
        <f t="shared" ca="1" si="817"/>
        <v>0</v>
      </c>
      <c r="BXT61">
        <f t="shared" ca="1" si="817"/>
        <v>0</v>
      </c>
      <c r="BXU61">
        <f t="shared" ca="1" si="817"/>
        <v>0</v>
      </c>
      <c r="BXV61">
        <f t="shared" ca="1" si="817"/>
        <v>0</v>
      </c>
      <c r="BXW61">
        <f t="shared" ca="1" si="817"/>
        <v>0</v>
      </c>
      <c r="BXX61">
        <f t="shared" ca="1" si="817"/>
        <v>0</v>
      </c>
      <c r="BXY61">
        <f t="shared" ca="1" si="817"/>
        <v>0</v>
      </c>
      <c r="BXZ61">
        <f t="shared" ca="1" si="817"/>
        <v>0</v>
      </c>
      <c r="BYA61">
        <f t="shared" ca="1" si="817"/>
        <v>0</v>
      </c>
      <c r="BYB61">
        <f t="shared" ca="1" si="817"/>
        <v>0</v>
      </c>
      <c r="BYC61">
        <f t="shared" ca="1" si="817"/>
        <v>0</v>
      </c>
      <c r="BYD61">
        <f t="shared" ca="1" si="817"/>
        <v>0</v>
      </c>
      <c r="BYE61">
        <f t="shared" ca="1" si="817"/>
        <v>0</v>
      </c>
      <c r="BYF61">
        <f t="shared" ca="1" si="817"/>
        <v>0</v>
      </c>
      <c r="BYG61">
        <f t="shared" ca="1" si="817"/>
        <v>0</v>
      </c>
      <c r="BYH61">
        <f t="shared" ca="1" si="817"/>
        <v>0</v>
      </c>
      <c r="BYI61">
        <f t="shared" ca="1" si="817"/>
        <v>0</v>
      </c>
      <c r="BYJ61">
        <f t="shared" ca="1" si="817"/>
        <v>0</v>
      </c>
      <c r="BYK61">
        <f t="shared" ca="1" si="817"/>
        <v>0</v>
      </c>
      <c r="BYL61">
        <f t="shared" ca="1" si="817"/>
        <v>0</v>
      </c>
      <c r="BYM61">
        <f t="shared" ca="1" si="817"/>
        <v>0</v>
      </c>
      <c r="BYN61">
        <f t="shared" ca="1" si="817"/>
        <v>0</v>
      </c>
      <c r="BYO61">
        <f t="shared" ca="1" si="817"/>
        <v>0</v>
      </c>
      <c r="BYP61">
        <f t="shared" ca="1" si="817"/>
        <v>0</v>
      </c>
      <c r="BYQ61">
        <f t="shared" ca="1" si="817"/>
        <v>0</v>
      </c>
      <c r="BYR61">
        <f t="shared" ca="1" si="817"/>
        <v>0</v>
      </c>
      <c r="BYS61">
        <f t="shared" ca="1" si="817"/>
        <v>0</v>
      </c>
      <c r="BYT61">
        <f t="shared" ca="1" si="817"/>
        <v>0</v>
      </c>
      <c r="BYU61">
        <f t="shared" ca="1" si="817"/>
        <v>0</v>
      </c>
      <c r="BYV61">
        <f t="shared" ca="1" si="817"/>
        <v>0</v>
      </c>
      <c r="BYW61">
        <f t="shared" ca="1" si="817"/>
        <v>0</v>
      </c>
      <c r="BYX61">
        <f t="shared" ca="1" si="817"/>
        <v>0</v>
      </c>
      <c r="BYY61">
        <f t="shared" ca="1" si="817"/>
        <v>0</v>
      </c>
      <c r="BYZ61">
        <f t="shared" ca="1" si="817"/>
        <v>0</v>
      </c>
      <c r="BZA61">
        <f t="shared" ca="1" si="817"/>
        <v>0</v>
      </c>
      <c r="BZB61">
        <f t="shared" ca="1" si="817"/>
        <v>0</v>
      </c>
      <c r="BZC61">
        <f t="shared" ca="1" si="817"/>
        <v>0</v>
      </c>
      <c r="BZD61">
        <f t="shared" ca="1" si="817"/>
        <v>0</v>
      </c>
      <c r="BZE61">
        <f t="shared" ca="1" si="817"/>
        <v>0</v>
      </c>
      <c r="BZF61">
        <f t="shared" ca="1" si="817"/>
        <v>0</v>
      </c>
      <c r="BZG61">
        <f t="shared" ca="1" si="817"/>
        <v>0</v>
      </c>
      <c r="BZH61">
        <f t="shared" ca="1" si="817"/>
        <v>0</v>
      </c>
      <c r="BZI61">
        <f t="shared" ca="1" si="817"/>
        <v>0</v>
      </c>
      <c r="BZJ61">
        <f t="shared" ca="1" si="817"/>
        <v>0</v>
      </c>
      <c r="BZK61">
        <f t="shared" ca="1" si="817"/>
        <v>0</v>
      </c>
      <c r="BZL61">
        <f t="shared" ca="1" si="817"/>
        <v>0</v>
      </c>
      <c r="BZM61">
        <f t="shared" ca="1" si="817"/>
        <v>0</v>
      </c>
      <c r="BZN61">
        <f t="shared" ca="1" si="817"/>
        <v>0</v>
      </c>
      <c r="BZO61">
        <f t="shared" ca="1" si="817"/>
        <v>0</v>
      </c>
      <c r="BZP61">
        <f t="shared" ca="1" si="817"/>
        <v>0</v>
      </c>
      <c r="BZQ61">
        <f t="shared" ca="1" si="817"/>
        <v>0</v>
      </c>
      <c r="BZR61">
        <f t="shared" ca="1" si="817"/>
        <v>0</v>
      </c>
      <c r="BZS61">
        <f t="shared" ca="1" si="817"/>
        <v>0</v>
      </c>
      <c r="BZT61">
        <f t="shared" ca="1" si="817"/>
        <v>0</v>
      </c>
      <c r="BZU61">
        <f t="shared" ca="1" si="817"/>
        <v>0</v>
      </c>
      <c r="BZV61">
        <f t="shared" ca="1" si="817"/>
        <v>0</v>
      </c>
      <c r="BZW61">
        <f t="shared" ref="BZW61:CCH61" ca="1" si="818">IF(AD_Mux_mode =2,IF((ROUND(BZW$7,1)-0.1)=ROUND(WRDATAONADMUXBUS_ns,1),0,IF(ROUND(BZW$7,1)=ROUND(WRDATAONADMUXBUS_ns,1),MAX($B54:$B61)+1,-1)),0)</f>
        <v>0</v>
      </c>
      <c r="BZX61">
        <f t="shared" ca="1" si="818"/>
        <v>0</v>
      </c>
      <c r="BZY61">
        <f t="shared" ca="1" si="818"/>
        <v>0</v>
      </c>
      <c r="BZZ61">
        <f t="shared" ca="1" si="818"/>
        <v>0</v>
      </c>
      <c r="CAA61">
        <f t="shared" ca="1" si="818"/>
        <v>0</v>
      </c>
      <c r="CAB61">
        <f t="shared" ca="1" si="818"/>
        <v>0</v>
      </c>
      <c r="CAC61">
        <f t="shared" ca="1" si="818"/>
        <v>0</v>
      </c>
      <c r="CAD61">
        <f t="shared" ca="1" si="818"/>
        <v>0</v>
      </c>
      <c r="CAE61">
        <f t="shared" ca="1" si="818"/>
        <v>0</v>
      </c>
      <c r="CAF61">
        <f t="shared" ca="1" si="818"/>
        <v>0</v>
      </c>
      <c r="CAG61">
        <f t="shared" ca="1" si="818"/>
        <v>0</v>
      </c>
      <c r="CAH61">
        <f t="shared" ca="1" si="818"/>
        <v>0</v>
      </c>
      <c r="CAI61">
        <f t="shared" ca="1" si="818"/>
        <v>0</v>
      </c>
      <c r="CAJ61">
        <f t="shared" ca="1" si="818"/>
        <v>0</v>
      </c>
      <c r="CAK61">
        <f t="shared" ca="1" si="818"/>
        <v>0</v>
      </c>
      <c r="CAL61">
        <f t="shared" ca="1" si="818"/>
        <v>0</v>
      </c>
      <c r="CAM61">
        <f t="shared" ca="1" si="818"/>
        <v>0</v>
      </c>
      <c r="CAN61">
        <f t="shared" ca="1" si="818"/>
        <v>0</v>
      </c>
      <c r="CAO61">
        <f t="shared" ca="1" si="818"/>
        <v>0</v>
      </c>
      <c r="CAP61">
        <f t="shared" ca="1" si="818"/>
        <v>0</v>
      </c>
      <c r="CAQ61">
        <f t="shared" ca="1" si="818"/>
        <v>0</v>
      </c>
      <c r="CAR61">
        <f t="shared" ca="1" si="818"/>
        <v>0</v>
      </c>
      <c r="CAS61">
        <f t="shared" ca="1" si="818"/>
        <v>0</v>
      </c>
      <c r="CAT61">
        <f t="shared" ca="1" si="818"/>
        <v>0</v>
      </c>
      <c r="CAU61">
        <f t="shared" ca="1" si="818"/>
        <v>0</v>
      </c>
      <c r="CAV61">
        <f t="shared" ca="1" si="818"/>
        <v>0</v>
      </c>
      <c r="CAW61">
        <f t="shared" ca="1" si="818"/>
        <v>0</v>
      </c>
      <c r="CAX61">
        <f t="shared" ca="1" si="818"/>
        <v>0</v>
      </c>
      <c r="CAY61">
        <f t="shared" ca="1" si="818"/>
        <v>0</v>
      </c>
      <c r="CAZ61">
        <f t="shared" ca="1" si="818"/>
        <v>0</v>
      </c>
      <c r="CBA61">
        <f t="shared" ca="1" si="818"/>
        <v>0</v>
      </c>
      <c r="CBB61">
        <f t="shared" ca="1" si="818"/>
        <v>0</v>
      </c>
      <c r="CBC61">
        <f t="shared" ca="1" si="818"/>
        <v>0</v>
      </c>
      <c r="CBD61">
        <f t="shared" ca="1" si="818"/>
        <v>0</v>
      </c>
      <c r="CBE61">
        <f t="shared" ca="1" si="818"/>
        <v>0</v>
      </c>
      <c r="CBF61">
        <f t="shared" ca="1" si="818"/>
        <v>0</v>
      </c>
      <c r="CBG61">
        <f t="shared" ca="1" si="818"/>
        <v>0</v>
      </c>
      <c r="CBH61">
        <f t="shared" ca="1" si="818"/>
        <v>0</v>
      </c>
      <c r="CBI61">
        <f t="shared" ca="1" si="818"/>
        <v>0</v>
      </c>
      <c r="CBJ61">
        <f t="shared" ca="1" si="818"/>
        <v>0</v>
      </c>
      <c r="CBK61">
        <f t="shared" ca="1" si="818"/>
        <v>0</v>
      </c>
      <c r="CBL61">
        <f t="shared" ca="1" si="818"/>
        <v>0</v>
      </c>
      <c r="CBM61">
        <f t="shared" ca="1" si="818"/>
        <v>0</v>
      </c>
      <c r="CBN61">
        <f t="shared" ca="1" si="818"/>
        <v>0</v>
      </c>
      <c r="CBO61">
        <f t="shared" ca="1" si="818"/>
        <v>0</v>
      </c>
      <c r="CBP61">
        <f t="shared" ca="1" si="818"/>
        <v>0</v>
      </c>
      <c r="CBQ61">
        <f t="shared" ca="1" si="818"/>
        <v>0</v>
      </c>
      <c r="CBR61">
        <f t="shared" ca="1" si="818"/>
        <v>0</v>
      </c>
      <c r="CBS61">
        <f t="shared" ca="1" si="818"/>
        <v>0</v>
      </c>
      <c r="CBT61">
        <f t="shared" ca="1" si="818"/>
        <v>0</v>
      </c>
      <c r="CBU61">
        <f t="shared" ca="1" si="818"/>
        <v>0</v>
      </c>
      <c r="CBV61">
        <f t="shared" ca="1" si="818"/>
        <v>0</v>
      </c>
      <c r="CBW61">
        <f t="shared" ca="1" si="818"/>
        <v>0</v>
      </c>
      <c r="CBX61">
        <f t="shared" ca="1" si="818"/>
        <v>0</v>
      </c>
      <c r="CBY61">
        <f t="shared" ca="1" si="818"/>
        <v>0</v>
      </c>
      <c r="CBZ61">
        <f t="shared" ca="1" si="818"/>
        <v>0</v>
      </c>
      <c r="CCA61">
        <f t="shared" ca="1" si="818"/>
        <v>0</v>
      </c>
      <c r="CCB61">
        <f t="shared" ca="1" si="818"/>
        <v>0</v>
      </c>
      <c r="CCC61">
        <f t="shared" ca="1" si="818"/>
        <v>0</v>
      </c>
      <c r="CCD61">
        <f t="shared" ca="1" si="818"/>
        <v>0</v>
      </c>
      <c r="CCE61">
        <f t="shared" ca="1" si="818"/>
        <v>0</v>
      </c>
      <c r="CCF61">
        <f t="shared" ca="1" si="818"/>
        <v>0</v>
      </c>
      <c r="CCG61">
        <f t="shared" ca="1" si="818"/>
        <v>0</v>
      </c>
      <c r="CCH61">
        <f t="shared" ca="1" si="818"/>
        <v>0</v>
      </c>
      <c r="CCI61">
        <f t="shared" ref="CCI61:CET61" ca="1" si="819">IF(AD_Mux_mode =2,IF((ROUND(CCI$7,1)-0.1)=ROUND(WRDATAONADMUXBUS_ns,1),0,IF(ROUND(CCI$7,1)=ROUND(WRDATAONADMUXBUS_ns,1),MAX($B54:$B61)+1,-1)),0)</f>
        <v>0</v>
      </c>
      <c r="CCJ61">
        <f t="shared" ca="1" si="819"/>
        <v>0</v>
      </c>
      <c r="CCK61">
        <f t="shared" ca="1" si="819"/>
        <v>0</v>
      </c>
      <c r="CCL61">
        <f t="shared" ca="1" si="819"/>
        <v>0</v>
      </c>
      <c r="CCM61">
        <f t="shared" ca="1" si="819"/>
        <v>0</v>
      </c>
      <c r="CCN61">
        <f t="shared" ca="1" si="819"/>
        <v>0</v>
      </c>
      <c r="CCO61">
        <f t="shared" ca="1" si="819"/>
        <v>0</v>
      </c>
      <c r="CCP61">
        <f t="shared" ca="1" si="819"/>
        <v>0</v>
      </c>
      <c r="CCQ61">
        <f t="shared" ca="1" si="819"/>
        <v>0</v>
      </c>
      <c r="CCR61">
        <f t="shared" ca="1" si="819"/>
        <v>0</v>
      </c>
      <c r="CCS61">
        <f t="shared" ca="1" si="819"/>
        <v>0</v>
      </c>
      <c r="CCT61">
        <f t="shared" ca="1" si="819"/>
        <v>0</v>
      </c>
      <c r="CCU61">
        <f t="shared" ca="1" si="819"/>
        <v>0</v>
      </c>
      <c r="CCV61">
        <f t="shared" ca="1" si="819"/>
        <v>0</v>
      </c>
      <c r="CCW61">
        <f t="shared" ca="1" si="819"/>
        <v>0</v>
      </c>
      <c r="CCX61">
        <f t="shared" ca="1" si="819"/>
        <v>0</v>
      </c>
      <c r="CCY61">
        <f t="shared" ca="1" si="819"/>
        <v>0</v>
      </c>
      <c r="CCZ61">
        <f t="shared" ca="1" si="819"/>
        <v>0</v>
      </c>
      <c r="CDA61">
        <f t="shared" ca="1" si="819"/>
        <v>0</v>
      </c>
      <c r="CDB61">
        <f t="shared" ca="1" si="819"/>
        <v>0</v>
      </c>
      <c r="CDC61">
        <f t="shared" ca="1" si="819"/>
        <v>0</v>
      </c>
      <c r="CDD61">
        <f t="shared" ca="1" si="819"/>
        <v>0</v>
      </c>
      <c r="CDE61">
        <f t="shared" ca="1" si="819"/>
        <v>0</v>
      </c>
      <c r="CDF61">
        <f t="shared" ca="1" si="819"/>
        <v>0</v>
      </c>
      <c r="CDG61">
        <f t="shared" ca="1" si="819"/>
        <v>0</v>
      </c>
      <c r="CDH61">
        <f t="shared" ca="1" si="819"/>
        <v>0</v>
      </c>
      <c r="CDI61">
        <f t="shared" ca="1" si="819"/>
        <v>0</v>
      </c>
      <c r="CDJ61">
        <f t="shared" ca="1" si="819"/>
        <v>0</v>
      </c>
      <c r="CDK61">
        <f t="shared" ca="1" si="819"/>
        <v>0</v>
      </c>
      <c r="CDL61">
        <f t="shared" ca="1" si="819"/>
        <v>0</v>
      </c>
      <c r="CDM61">
        <f t="shared" ca="1" si="819"/>
        <v>0</v>
      </c>
      <c r="CDN61">
        <f t="shared" ca="1" si="819"/>
        <v>0</v>
      </c>
      <c r="CDO61">
        <f t="shared" ca="1" si="819"/>
        <v>0</v>
      </c>
      <c r="CDP61">
        <f t="shared" ca="1" si="819"/>
        <v>0</v>
      </c>
      <c r="CDQ61">
        <f t="shared" ca="1" si="819"/>
        <v>0</v>
      </c>
      <c r="CDR61">
        <f t="shared" ca="1" si="819"/>
        <v>0</v>
      </c>
      <c r="CDS61">
        <f t="shared" ca="1" si="819"/>
        <v>0</v>
      </c>
      <c r="CDT61">
        <f t="shared" ca="1" si="819"/>
        <v>0</v>
      </c>
      <c r="CDU61">
        <f t="shared" ca="1" si="819"/>
        <v>0</v>
      </c>
      <c r="CDV61">
        <f t="shared" ca="1" si="819"/>
        <v>0</v>
      </c>
      <c r="CDW61">
        <f t="shared" ca="1" si="819"/>
        <v>0</v>
      </c>
      <c r="CDX61">
        <f t="shared" ca="1" si="819"/>
        <v>0</v>
      </c>
      <c r="CDY61">
        <f t="shared" ca="1" si="819"/>
        <v>0</v>
      </c>
      <c r="CDZ61">
        <f t="shared" ca="1" si="819"/>
        <v>0</v>
      </c>
      <c r="CEA61">
        <f t="shared" ca="1" si="819"/>
        <v>0</v>
      </c>
      <c r="CEB61">
        <f t="shared" ca="1" si="819"/>
        <v>0</v>
      </c>
      <c r="CEC61">
        <f t="shared" ca="1" si="819"/>
        <v>0</v>
      </c>
      <c r="CED61">
        <f t="shared" ca="1" si="819"/>
        <v>0</v>
      </c>
      <c r="CEE61">
        <f t="shared" ca="1" si="819"/>
        <v>0</v>
      </c>
      <c r="CEF61">
        <f t="shared" ca="1" si="819"/>
        <v>0</v>
      </c>
      <c r="CEG61">
        <f t="shared" ca="1" si="819"/>
        <v>0</v>
      </c>
      <c r="CEH61">
        <f t="shared" ca="1" si="819"/>
        <v>0</v>
      </c>
      <c r="CEI61">
        <f t="shared" ca="1" si="819"/>
        <v>0</v>
      </c>
      <c r="CEJ61">
        <f t="shared" ca="1" si="819"/>
        <v>0</v>
      </c>
      <c r="CEK61">
        <f t="shared" ca="1" si="819"/>
        <v>0</v>
      </c>
      <c r="CEL61">
        <f t="shared" ca="1" si="819"/>
        <v>0</v>
      </c>
      <c r="CEM61">
        <f t="shared" ca="1" si="819"/>
        <v>0</v>
      </c>
      <c r="CEN61">
        <f t="shared" ca="1" si="819"/>
        <v>0</v>
      </c>
      <c r="CEO61">
        <f t="shared" ca="1" si="819"/>
        <v>0</v>
      </c>
      <c r="CEP61">
        <f t="shared" ca="1" si="819"/>
        <v>0</v>
      </c>
      <c r="CEQ61">
        <f t="shared" ca="1" si="819"/>
        <v>0</v>
      </c>
      <c r="CER61">
        <f t="shared" ca="1" si="819"/>
        <v>0</v>
      </c>
      <c r="CES61">
        <f t="shared" ca="1" si="819"/>
        <v>0</v>
      </c>
      <c r="CET61">
        <f t="shared" ca="1" si="819"/>
        <v>0</v>
      </c>
      <c r="CEU61">
        <f t="shared" ref="CEU61:CHF61" ca="1" si="820">IF(AD_Mux_mode =2,IF((ROUND(CEU$7,1)-0.1)=ROUND(WRDATAONADMUXBUS_ns,1),0,IF(ROUND(CEU$7,1)=ROUND(WRDATAONADMUXBUS_ns,1),MAX($B54:$B61)+1,-1)),0)</f>
        <v>0</v>
      </c>
      <c r="CEV61">
        <f t="shared" ca="1" si="820"/>
        <v>0</v>
      </c>
      <c r="CEW61">
        <f t="shared" ca="1" si="820"/>
        <v>0</v>
      </c>
      <c r="CEX61">
        <f t="shared" ca="1" si="820"/>
        <v>0</v>
      </c>
      <c r="CEY61">
        <f t="shared" ca="1" si="820"/>
        <v>0</v>
      </c>
      <c r="CEZ61">
        <f t="shared" ca="1" si="820"/>
        <v>0</v>
      </c>
      <c r="CFA61">
        <f t="shared" ca="1" si="820"/>
        <v>0</v>
      </c>
      <c r="CFB61">
        <f t="shared" ca="1" si="820"/>
        <v>0</v>
      </c>
      <c r="CFC61">
        <f t="shared" ca="1" si="820"/>
        <v>0</v>
      </c>
      <c r="CFD61">
        <f t="shared" ca="1" si="820"/>
        <v>0</v>
      </c>
      <c r="CFE61">
        <f t="shared" ca="1" si="820"/>
        <v>0</v>
      </c>
      <c r="CFF61">
        <f t="shared" ca="1" si="820"/>
        <v>0</v>
      </c>
      <c r="CFG61">
        <f t="shared" ca="1" si="820"/>
        <v>0</v>
      </c>
      <c r="CFH61">
        <f t="shared" ca="1" si="820"/>
        <v>0</v>
      </c>
      <c r="CFI61">
        <f t="shared" ca="1" si="820"/>
        <v>0</v>
      </c>
      <c r="CFJ61">
        <f t="shared" ca="1" si="820"/>
        <v>0</v>
      </c>
      <c r="CFK61">
        <f t="shared" ca="1" si="820"/>
        <v>0</v>
      </c>
      <c r="CFL61">
        <f t="shared" ca="1" si="820"/>
        <v>0</v>
      </c>
      <c r="CFM61">
        <f t="shared" ca="1" si="820"/>
        <v>0</v>
      </c>
      <c r="CFN61">
        <f t="shared" ca="1" si="820"/>
        <v>0</v>
      </c>
      <c r="CFO61">
        <f t="shared" ca="1" si="820"/>
        <v>0</v>
      </c>
      <c r="CFP61">
        <f t="shared" ca="1" si="820"/>
        <v>0</v>
      </c>
      <c r="CFQ61">
        <f t="shared" ca="1" si="820"/>
        <v>0</v>
      </c>
      <c r="CFR61">
        <f t="shared" ca="1" si="820"/>
        <v>0</v>
      </c>
      <c r="CFS61">
        <f t="shared" ca="1" si="820"/>
        <v>0</v>
      </c>
      <c r="CFT61">
        <f t="shared" ca="1" si="820"/>
        <v>0</v>
      </c>
      <c r="CFU61">
        <f t="shared" ca="1" si="820"/>
        <v>0</v>
      </c>
      <c r="CFV61">
        <f t="shared" ca="1" si="820"/>
        <v>0</v>
      </c>
      <c r="CFW61">
        <f t="shared" ca="1" si="820"/>
        <v>0</v>
      </c>
      <c r="CFX61">
        <f t="shared" ca="1" si="820"/>
        <v>0</v>
      </c>
      <c r="CFY61">
        <f t="shared" ca="1" si="820"/>
        <v>0</v>
      </c>
      <c r="CFZ61">
        <f t="shared" ca="1" si="820"/>
        <v>0</v>
      </c>
      <c r="CGA61">
        <f t="shared" ca="1" si="820"/>
        <v>0</v>
      </c>
      <c r="CGB61">
        <f t="shared" ca="1" si="820"/>
        <v>0</v>
      </c>
      <c r="CGC61">
        <f t="shared" ca="1" si="820"/>
        <v>0</v>
      </c>
      <c r="CGD61">
        <f t="shared" ca="1" si="820"/>
        <v>0</v>
      </c>
      <c r="CGE61">
        <f t="shared" ca="1" si="820"/>
        <v>0</v>
      </c>
      <c r="CGF61">
        <f t="shared" ca="1" si="820"/>
        <v>0</v>
      </c>
      <c r="CGG61">
        <f t="shared" ca="1" si="820"/>
        <v>0</v>
      </c>
      <c r="CGH61">
        <f t="shared" ca="1" si="820"/>
        <v>0</v>
      </c>
      <c r="CGI61">
        <f t="shared" ca="1" si="820"/>
        <v>0</v>
      </c>
      <c r="CGJ61">
        <f t="shared" ca="1" si="820"/>
        <v>0</v>
      </c>
      <c r="CGK61">
        <f t="shared" ca="1" si="820"/>
        <v>0</v>
      </c>
      <c r="CGL61">
        <f t="shared" ca="1" si="820"/>
        <v>0</v>
      </c>
      <c r="CGM61">
        <f t="shared" ca="1" si="820"/>
        <v>0</v>
      </c>
      <c r="CGN61">
        <f t="shared" ca="1" si="820"/>
        <v>0</v>
      </c>
      <c r="CGO61">
        <f t="shared" ca="1" si="820"/>
        <v>0</v>
      </c>
      <c r="CGP61">
        <f t="shared" ca="1" si="820"/>
        <v>0</v>
      </c>
      <c r="CGQ61">
        <f t="shared" ca="1" si="820"/>
        <v>0</v>
      </c>
      <c r="CGR61">
        <f t="shared" ca="1" si="820"/>
        <v>0</v>
      </c>
      <c r="CGS61">
        <f t="shared" ca="1" si="820"/>
        <v>0</v>
      </c>
      <c r="CGT61">
        <f t="shared" ca="1" si="820"/>
        <v>0</v>
      </c>
      <c r="CGU61">
        <f t="shared" ca="1" si="820"/>
        <v>0</v>
      </c>
      <c r="CGV61">
        <f t="shared" ca="1" si="820"/>
        <v>0</v>
      </c>
      <c r="CGW61">
        <f t="shared" ca="1" si="820"/>
        <v>0</v>
      </c>
      <c r="CGX61">
        <f t="shared" ca="1" si="820"/>
        <v>0</v>
      </c>
      <c r="CGY61">
        <f t="shared" ca="1" si="820"/>
        <v>0</v>
      </c>
      <c r="CGZ61">
        <f t="shared" ca="1" si="820"/>
        <v>0</v>
      </c>
      <c r="CHA61">
        <f t="shared" ca="1" si="820"/>
        <v>0</v>
      </c>
      <c r="CHB61">
        <f t="shared" ca="1" si="820"/>
        <v>0</v>
      </c>
      <c r="CHC61">
        <f t="shared" ca="1" si="820"/>
        <v>0</v>
      </c>
      <c r="CHD61">
        <f t="shared" ca="1" si="820"/>
        <v>0</v>
      </c>
      <c r="CHE61">
        <f t="shared" ca="1" si="820"/>
        <v>0</v>
      </c>
      <c r="CHF61">
        <f t="shared" ca="1" si="820"/>
        <v>0</v>
      </c>
      <c r="CHG61">
        <f t="shared" ref="CHG61:CJR61" ca="1" si="821">IF(AD_Mux_mode =2,IF((ROUND(CHG$7,1)-0.1)=ROUND(WRDATAONADMUXBUS_ns,1),0,IF(ROUND(CHG$7,1)=ROUND(WRDATAONADMUXBUS_ns,1),MAX($B54:$B61)+1,-1)),0)</f>
        <v>0</v>
      </c>
      <c r="CHH61">
        <f t="shared" ca="1" si="821"/>
        <v>0</v>
      </c>
      <c r="CHI61">
        <f t="shared" ca="1" si="821"/>
        <v>0</v>
      </c>
      <c r="CHJ61">
        <f t="shared" ca="1" si="821"/>
        <v>0</v>
      </c>
      <c r="CHK61">
        <f t="shared" ca="1" si="821"/>
        <v>0</v>
      </c>
      <c r="CHL61">
        <f t="shared" ca="1" si="821"/>
        <v>0</v>
      </c>
      <c r="CHM61">
        <f t="shared" ca="1" si="821"/>
        <v>0</v>
      </c>
      <c r="CHN61">
        <f t="shared" ca="1" si="821"/>
        <v>0</v>
      </c>
      <c r="CHO61">
        <f t="shared" ca="1" si="821"/>
        <v>0</v>
      </c>
      <c r="CHP61">
        <f t="shared" ca="1" si="821"/>
        <v>0</v>
      </c>
      <c r="CHQ61">
        <f t="shared" ca="1" si="821"/>
        <v>0</v>
      </c>
      <c r="CHR61">
        <f t="shared" ca="1" si="821"/>
        <v>0</v>
      </c>
      <c r="CHS61">
        <f t="shared" ca="1" si="821"/>
        <v>0</v>
      </c>
      <c r="CHT61">
        <f t="shared" ca="1" si="821"/>
        <v>0</v>
      </c>
      <c r="CHU61">
        <f t="shared" ca="1" si="821"/>
        <v>0</v>
      </c>
      <c r="CHV61">
        <f t="shared" ca="1" si="821"/>
        <v>0</v>
      </c>
      <c r="CHW61">
        <f t="shared" ca="1" si="821"/>
        <v>0</v>
      </c>
      <c r="CHX61">
        <f t="shared" ca="1" si="821"/>
        <v>0</v>
      </c>
      <c r="CHY61">
        <f t="shared" ca="1" si="821"/>
        <v>0</v>
      </c>
      <c r="CHZ61">
        <f t="shared" ca="1" si="821"/>
        <v>0</v>
      </c>
      <c r="CIA61">
        <f t="shared" ca="1" si="821"/>
        <v>0</v>
      </c>
      <c r="CIB61">
        <f t="shared" ca="1" si="821"/>
        <v>0</v>
      </c>
      <c r="CIC61">
        <f t="shared" ca="1" si="821"/>
        <v>0</v>
      </c>
      <c r="CID61">
        <f t="shared" ca="1" si="821"/>
        <v>0</v>
      </c>
      <c r="CIE61">
        <f t="shared" ca="1" si="821"/>
        <v>0</v>
      </c>
      <c r="CIF61">
        <f t="shared" ca="1" si="821"/>
        <v>0</v>
      </c>
      <c r="CIG61">
        <f t="shared" ca="1" si="821"/>
        <v>0</v>
      </c>
      <c r="CIH61">
        <f t="shared" ca="1" si="821"/>
        <v>0</v>
      </c>
      <c r="CII61">
        <f t="shared" ca="1" si="821"/>
        <v>0</v>
      </c>
      <c r="CIJ61">
        <f t="shared" ca="1" si="821"/>
        <v>0</v>
      </c>
      <c r="CIK61">
        <f t="shared" ca="1" si="821"/>
        <v>0</v>
      </c>
      <c r="CIL61">
        <f t="shared" ca="1" si="821"/>
        <v>0</v>
      </c>
      <c r="CIM61">
        <f t="shared" ca="1" si="821"/>
        <v>0</v>
      </c>
      <c r="CIN61">
        <f t="shared" ca="1" si="821"/>
        <v>0</v>
      </c>
      <c r="CIO61">
        <f t="shared" ca="1" si="821"/>
        <v>0</v>
      </c>
      <c r="CIP61">
        <f t="shared" ca="1" si="821"/>
        <v>0</v>
      </c>
      <c r="CIQ61">
        <f t="shared" ca="1" si="821"/>
        <v>0</v>
      </c>
      <c r="CIR61">
        <f t="shared" ca="1" si="821"/>
        <v>0</v>
      </c>
      <c r="CIS61">
        <f t="shared" ca="1" si="821"/>
        <v>0</v>
      </c>
      <c r="CIT61">
        <f t="shared" ca="1" si="821"/>
        <v>0</v>
      </c>
      <c r="CIU61">
        <f t="shared" ca="1" si="821"/>
        <v>0</v>
      </c>
      <c r="CIV61">
        <f t="shared" ca="1" si="821"/>
        <v>0</v>
      </c>
      <c r="CIW61">
        <f t="shared" ca="1" si="821"/>
        <v>0</v>
      </c>
      <c r="CIX61">
        <f t="shared" ca="1" si="821"/>
        <v>0</v>
      </c>
      <c r="CIY61">
        <f t="shared" ca="1" si="821"/>
        <v>0</v>
      </c>
      <c r="CIZ61">
        <f t="shared" ca="1" si="821"/>
        <v>0</v>
      </c>
      <c r="CJA61">
        <f t="shared" ca="1" si="821"/>
        <v>0</v>
      </c>
      <c r="CJB61">
        <f t="shared" ca="1" si="821"/>
        <v>0</v>
      </c>
      <c r="CJC61">
        <f t="shared" ca="1" si="821"/>
        <v>0</v>
      </c>
      <c r="CJD61">
        <f t="shared" ca="1" si="821"/>
        <v>0</v>
      </c>
      <c r="CJE61">
        <f t="shared" ca="1" si="821"/>
        <v>0</v>
      </c>
      <c r="CJF61">
        <f t="shared" ca="1" si="821"/>
        <v>0</v>
      </c>
      <c r="CJG61">
        <f t="shared" ca="1" si="821"/>
        <v>0</v>
      </c>
      <c r="CJH61">
        <f t="shared" ca="1" si="821"/>
        <v>0</v>
      </c>
      <c r="CJI61">
        <f t="shared" ca="1" si="821"/>
        <v>0</v>
      </c>
      <c r="CJJ61">
        <f t="shared" ca="1" si="821"/>
        <v>0</v>
      </c>
      <c r="CJK61">
        <f t="shared" ca="1" si="821"/>
        <v>0</v>
      </c>
      <c r="CJL61">
        <f t="shared" ca="1" si="821"/>
        <v>0</v>
      </c>
      <c r="CJM61">
        <f t="shared" ca="1" si="821"/>
        <v>0</v>
      </c>
      <c r="CJN61">
        <f t="shared" ca="1" si="821"/>
        <v>0</v>
      </c>
      <c r="CJO61">
        <f t="shared" ca="1" si="821"/>
        <v>0</v>
      </c>
      <c r="CJP61">
        <f t="shared" ca="1" si="821"/>
        <v>0</v>
      </c>
      <c r="CJQ61">
        <f t="shared" ca="1" si="821"/>
        <v>0</v>
      </c>
      <c r="CJR61">
        <f t="shared" ca="1" si="821"/>
        <v>0</v>
      </c>
      <c r="CJS61">
        <f t="shared" ref="CJS61:CMD61" ca="1" si="822">IF(AD_Mux_mode =2,IF((ROUND(CJS$7,1)-0.1)=ROUND(WRDATAONADMUXBUS_ns,1),0,IF(ROUND(CJS$7,1)=ROUND(WRDATAONADMUXBUS_ns,1),MAX($B54:$B61)+1,-1)),0)</f>
        <v>0</v>
      </c>
      <c r="CJT61">
        <f t="shared" ca="1" si="822"/>
        <v>0</v>
      </c>
      <c r="CJU61">
        <f t="shared" ca="1" si="822"/>
        <v>0</v>
      </c>
      <c r="CJV61">
        <f t="shared" ca="1" si="822"/>
        <v>0</v>
      </c>
      <c r="CJW61">
        <f t="shared" ca="1" si="822"/>
        <v>0</v>
      </c>
      <c r="CJX61">
        <f t="shared" ca="1" si="822"/>
        <v>0</v>
      </c>
      <c r="CJY61">
        <f t="shared" ca="1" si="822"/>
        <v>0</v>
      </c>
      <c r="CJZ61">
        <f t="shared" ca="1" si="822"/>
        <v>0</v>
      </c>
      <c r="CKA61">
        <f t="shared" ca="1" si="822"/>
        <v>0</v>
      </c>
      <c r="CKB61">
        <f t="shared" ca="1" si="822"/>
        <v>0</v>
      </c>
      <c r="CKC61">
        <f t="shared" ca="1" si="822"/>
        <v>0</v>
      </c>
      <c r="CKD61">
        <f t="shared" ca="1" si="822"/>
        <v>0</v>
      </c>
      <c r="CKE61">
        <f t="shared" ca="1" si="822"/>
        <v>0</v>
      </c>
      <c r="CKF61">
        <f t="shared" ca="1" si="822"/>
        <v>0</v>
      </c>
      <c r="CKG61">
        <f t="shared" ca="1" si="822"/>
        <v>0</v>
      </c>
      <c r="CKH61">
        <f t="shared" ca="1" si="822"/>
        <v>0</v>
      </c>
      <c r="CKI61">
        <f t="shared" ca="1" si="822"/>
        <v>0</v>
      </c>
      <c r="CKJ61">
        <f t="shared" ca="1" si="822"/>
        <v>0</v>
      </c>
      <c r="CKK61">
        <f t="shared" ca="1" si="822"/>
        <v>0</v>
      </c>
      <c r="CKL61">
        <f t="shared" ca="1" si="822"/>
        <v>0</v>
      </c>
      <c r="CKM61">
        <f t="shared" ca="1" si="822"/>
        <v>0</v>
      </c>
      <c r="CKN61">
        <f t="shared" ca="1" si="822"/>
        <v>0</v>
      </c>
      <c r="CKO61">
        <f t="shared" ca="1" si="822"/>
        <v>0</v>
      </c>
      <c r="CKP61">
        <f t="shared" ca="1" si="822"/>
        <v>0</v>
      </c>
      <c r="CKQ61">
        <f t="shared" ca="1" si="822"/>
        <v>0</v>
      </c>
      <c r="CKR61">
        <f t="shared" ca="1" si="822"/>
        <v>0</v>
      </c>
      <c r="CKS61">
        <f t="shared" ca="1" si="822"/>
        <v>0</v>
      </c>
      <c r="CKT61">
        <f t="shared" ca="1" si="822"/>
        <v>0</v>
      </c>
      <c r="CKU61">
        <f t="shared" ca="1" si="822"/>
        <v>0</v>
      </c>
      <c r="CKV61">
        <f t="shared" ca="1" si="822"/>
        <v>0</v>
      </c>
      <c r="CKW61">
        <f t="shared" ca="1" si="822"/>
        <v>0</v>
      </c>
      <c r="CKX61">
        <f t="shared" ca="1" si="822"/>
        <v>0</v>
      </c>
      <c r="CKY61">
        <f t="shared" ca="1" si="822"/>
        <v>0</v>
      </c>
      <c r="CKZ61">
        <f t="shared" ca="1" si="822"/>
        <v>0</v>
      </c>
      <c r="CLA61">
        <f t="shared" ca="1" si="822"/>
        <v>0</v>
      </c>
      <c r="CLB61">
        <f t="shared" ca="1" si="822"/>
        <v>0</v>
      </c>
      <c r="CLC61">
        <f t="shared" ca="1" si="822"/>
        <v>0</v>
      </c>
      <c r="CLD61">
        <f t="shared" ca="1" si="822"/>
        <v>0</v>
      </c>
      <c r="CLE61">
        <f t="shared" ca="1" si="822"/>
        <v>0</v>
      </c>
      <c r="CLF61">
        <f t="shared" ca="1" si="822"/>
        <v>0</v>
      </c>
      <c r="CLG61">
        <f t="shared" ca="1" si="822"/>
        <v>0</v>
      </c>
      <c r="CLH61">
        <f t="shared" ca="1" si="822"/>
        <v>0</v>
      </c>
      <c r="CLI61">
        <f t="shared" ca="1" si="822"/>
        <v>0</v>
      </c>
      <c r="CLJ61">
        <f t="shared" ca="1" si="822"/>
        <v>0</v>
      </c>
      <c r="CLK61">
        <f t="shared" ca="1" si="822"/>
        <v>0</v>
      </c>
      <c r="CLL61">
        <f t="shared" ca="1" si="822"/>
        <v>0</v>
      </c>
      <c r="CLM61">
        <f t="shared" ca="1" si="822"/>
        <v>0</v>
      </c>
      <c r="CLN61">
        <f t="shared" ca="1" si="822"/>
        <v>0</v>
      </c>
      <c r="CLO61">
        <f t="shared" ca="1" si="822"/>
        <v>0</v>
      </c>
      <c r="CLP61">
        <f t="shared" ca="1" si="822"/>
        <v>0</v>
      </c>
      <c r="CLQ61">
        <f t="shared" ca="1" si="822"/>
        <v>0</v>
      </c>
      <c r="CLR61">
        <f t="shared" ca="1" si="822"/>
        <v>0</v>
      </c>
      <c r="CLS61">
        <f t="shared" ca="1" si="822"/>
        <v>0</v>
      </c>
      <c r="CLT61">
        <f t="shared" ca="1" si="822"/>
        <v>0</v>
      </c>
      <c r="CLU61">
        <f t="shared" ca="1" si="822"/>
        <v>0</v>
      </c>
      <c r="CLV61">
        <f t="shared" ca="1" si="822"/>
        <v>0</v>
      </c>
      <c r="CLW61">
        <f t="shared" ca="1" si="822"/>
        <v>0</v>
      </c>
      <c r="CLX61">
        <f t="shared" ca="1" si="822"/>
        <v>0</v>
      </c>
      <c r="CLY61">
        <f t="shared" ca="1" si="822"/>
        <v>0</v>
      </c>
      <c r="CLZ61">
        <f t="shared" ca="1" si="822"/>
        <v>0</v>
      </c>
      <c r="CMA61">
        <f t="shared" ca="1" si="822"/>
        <v>0</v>
      </c>
      <c r="CMB61">
        <f t="shared" ca="1" si="822"/>
        <v>0</v>
      </c>
      <c r="CMC61">
        <f t="shared" ca="1" si="822"/>
        <v>0</v>
      </c>
      <c r="CMD61">
        <f t="shared" ca="1" si="822"/>
        <v>0</v>
      </c>
      <c r="CME61">
        <f t="shared" ref="CME61:COP61" ca="1" si="823">IF(AD_Mux_mode =2,IF((ROUND(CME$7,1)-0.1)=ROUND(WRDATAONADMUXBUS_ns,1),0,IF(ROUND(CME$7,1)=ROUND(WRDATAONADMUXBUS_ns,1),MAX($B54:$B61)+1,-1)),0)</f>
        <v>0</v>
      </c>
      <c r="CMF61">
        <f t="shared" ca="1" si="823"/>
        <v>0</v>
      </c>
      <c r="CMG61">
        <f t="shared" ca="1" si="823"/>
        <v>0</v>
      </c>
      <c r="CMH61">
        <f t="shared" ca="1" si="823"/>
        <v>0</v>
      </c>
      <c r="CMI61">
        <f t="shared" ca="1" si="823"/>
        <v>0</v>
      </c>
      <c r="CMJ61">
        <f t="shared" ca="1" si="823"/>
        <v>0</v>
      </c>
      <c r="CMK61">
        <f t="shared" ca="1" si="823"/>
        <v>0</v>
      </c>
      <c r="CML61">
        <f t="shared" ca="1" si="823"/>
        <v>0</v>
      </c>
      <c r="CMM61">
        <f t="shared" ca="1" si="823"/>
        <v>0</v>
      </c>
      <c r="CMN61">
        <f t="shared" ca="1" si="823"/>
        <v>0</v>
      </c>
      <c r="CMO61">
        <f t="shared" ca="1" si="823"/>
        <v>0</v>
      </c>
      <c r="CMP61">
        <f t="shared" ca="1" si="823"/>
        <v>0</v>
      </c>
      <c r="CMQ61">
        <f t="shared" ca="1" si="823"/>
        <v>0</v>
      </c>
      <c r="CMR61">
        <f t="shared" ca="1" si="823"/>
        <v>0</v>
      </c>
      <c r="CMS61">
        <f t="shared" ca="1" si="823"/>
        <v>0</v>
      </c>
      <c r="CMT61">
        <f t="shared" ca="1" si="823"/>
        <v>0</v>
      </c>
      <c r="CMU61">
        <f t="shared" ca="1" si="823"/>
        <v>0</v>
      </c>
      <c r="CMV61">
        <f t="shared" ca="1" si="823"/>
        <v>0</v>
      </c>
      <c r="CMW61">
        <f t="shared" ca="1" si="823"/>
        <v>0</v>
      </c>
      <c r="CMX61">
        <f t="shared" ca="1" si="823"/>
        <v>0</v>
      </c>
      <c r="CMY61">
        <f t="shared" ca="1" si="823"/>
        <v>0</v>
      </c>
      <c r="CMZ61">
        <f t="shared" ca="1" si="823"/>
        <v>0</v>
      </c>
      <c r="CNA61">
        <f t="shared" ca="1" si="823"/>
        <v>0</v>
      </c>
      <c r="CNB61">
        <f t="shared" ca="1" si="823"/>
        <v>0</v>
      </c>
      <c r="CNC61">
        <f t="shared" ca="1" si="823"/>
        <v>0</v>
      </c>
      <c r="CND61">
        <f t="shared" ca="1" si="823"/>
        <v>0</v>
      </c>
      <c r="CNE61">
        <f t="shared" ca="1" si="823"/>
        <v>0</v>
      </c>
      <c r="CNF61">
        <f t="shared" ca="1" si="823"/>
        <v>0</v>
      </c>
      <c r="CNG61">
        <f t="shared" ca="1" si="823"/>
        <v>0</v>
      </c>
      <c r="CNH61">
        <f t="shared" ca="1" si="823"/>
        <v>0</v>
      </c>
      <c r="CNI61">
        <f t="shared" ca="1" si="823"/>
        <v>0</v>
      </c>
      <c r="CNJ61">
        <f t="shared" ca="1" si="823"/>
        <v>0</v>
      </c>
      <c r="CNK61">
        <f t="shared" ca="1" si="823"/>
        <v>0</v>
      </c>
      <c r="CNL61">
        <f t="shared" ca="1" si="823"/>
        <v>0</v>
      </c>
      <c r="CNM61">
        <f t="shared" ca="1" si="823"/>
        <v>0</v>
      </c>
      <c r="CNN61">
        <f t="shared" ca="1" si="823"/>
        <v>0</v>
      </c>
      <c r="CNO61">
        <f t="shared" ca="1" si="823"/>
        <v>0</v>
      </c>
      <c r="CNP61">
        <f t="shared" ca="1" si="823"/>
        <v>0</v>
      </c>
      <c r="CNQ61">
        <f t="shared" ca="1" si="823"/>
        <v>0</v>
      </c>
      <c r="CNR61">
        <f t="shared" ca="1" si="823"/>
        <v>0</v>
      </c>
      <c r="CNS61">
        <f t="shared" ca="1" si="823"/>
        <v>0</v>
      </c>
      <c r="CNT61">
        <f t="shared" ca="1" si="823"/>
        <v>0</v>
      </c>
      <c r="CNU61">
        <f t="shared" ca="1" si="823"/>
        <v>0</v>
      </c>
      <c r="CNV61">
        <f t="shared" ca="1" si="823"/>
        <v>0</v>
      </c>
      <c r="CNW61">
        <f t="shared" ca="1" si="823"/>
        <v>0</v>
      </c>
      <c r="CNX61">
        <f t="shared" ca="1" si="823"/>
        <v>0</v>
      </c>
      <c r="CNY61">
        <f t="shared" ca="1" si="823"/>
        <v>0</v>
      </c>
      <c r="CNZ61">
        <f t="shared" ca="1" si="823"/>
        <v>0</v>
      </c>
      <c r="COA61">
        <f t="shared" ca="1" si="823"/>
        <v>0</v>
      </c>
      <c r="COB61">
        <f t="shared" ca="1" si="823"/>
        <v>0</v>
      </c>
      <c r="COC61">
        <f t="shared" ca="1" si="823"/>
        <v>0</v>
      </c>
      <c r="COD61">
        <f t="shared" ca="1" si="823"/>
        <v>0</v>
      </c>
      <c r="COE61">
        <f t="shared" ca="1" si="823"/>
        <v>0</v>
      </c>
      <c r="COF61">
        <f t="shared" ca="1" si="823"/>
        <v>0</v>
      </c>
      <c r="COG61">
        <f t="shared" ca="1" si="823"/>
        <v>0</v>
      </c>
      <c r="COH61">
        <f t="shared" ca="1" si="823"/>
        <v>0</v>
      </c>
      <c r="COI61">
        <f t="shared" ca="1" si="823"/>
        <v>0</v>
      </c>
      <c r="COJ61">
        <f t="shared" ca="1" si="823"/>
        <v>0</v>
      </c>
      <c r="COK61">
        <f t="shared" ca="1" si="823"/>
        <v>0</v>
      </c>
      <c r="COL61">
        <f t="shared" ca="1" si="823"/>
        <v>0</v>
      </c>
      <c r="COM61">
        <f t="shared" ca="1" si="823"/>
        <v>0</v>
      </c>
      <c r="CON61">
        <f t="shared" ca="1" si="823"/>
        <v>0</v>
      </c>
      <c r="COO61">
        <f t="shared" ca="1" si="823"/>
        <v>0</v>
      </c>
      <c r="COP61">
        <f t="shared" ca="1" si="823"/>
        <v>0</v>
      </c>
      <c r="COQ61">
        <f t="shared" ref="COQ61:CRB61" ca="1" si="824">IF(AD_Mux_mode =2,IF((ROUND(COQ$7,1)-0.1)=ROUND(WRDATAONADMUXBUS_ns,1),0,IF(ROUND(COQ$7,1)=ROUND(WRDATAONADMUXBUS_ns,1),MAX($B54:$B61)+1,-1)),0)</f>
        <v>0</v>
      </c>
      <c r="COR61">
        <f t="shared" ca="1" si="824"/>
        <v>0</v>
      </c>
      <c r="COS61">
        <f t="shared" ca="1" si="824"/>
        <v>0</v>
      </c>
      <c r="COT61">
        <f t="shared" ca="1" si="824"/>
        <v>0</v>
      </c>
      <c r="COU61">
        <f t="shared" ca="1" si="824"/>
        <v>0</v>
      </c>
      <c r="COV61">
        <f t="shared" ca="1" si="824"/>
        <v>0</v>
      </c>
      <c r="COW61">
        <f t="shared" ca="1" si="824"/>
        <v>0</v>
      </c>
      <c r="COX61">
        <f t="shared" ca="1" si="824"/>
        <v>0</v>
      </c>
      <c r="COY61">
        <f t="shared" ca="1" si="824"/>
        <v>0</v>
      </c>
      <c r="COZ61">
        <f t="shared" ca="1" si="824"/>
        <v>0</v>
      </c>
      <c r="CPA61">
        <f t="shared" ca="1" si="824"/>
        <v>0</v>
      </c>
      <c r="CPB61">
        <f t="shared" ca="1" si="824"/>
        <v>0</v>
      </c>
      <c r="CPC61">
        <f t="shared" ca="1" si="824"/>
        <v>0</v>
      </c>
      <c r="CPD61">
        <f t="shared" ca="1" si="824"/>
        <v>0</v>
      </c>
      <c r="CPE61">
        <f t="shared" ca="1" si="824"/>
        <v>0</v>
      </c>
      <c r="CPF61">
        <f t="shared" ca="1" si="824"/>
        <v>0</v>
      </c>
      <c r="CPG61">
        <f t="shared" ca="1" si="824"/>
        <v>0</v>
      </c>
      <c r="CPH61">
        <f t="shared" ca="1" si="824"/>
        <v>0</v>
      </c>
      <c r="CPI61">
        <f t="shared" ca="1" si="824"/>
        <v>0</v>
      </c>
      <c r="CPJ61">
        <f t="shared" ca="1" si="824"/>
        <v>0</v>
      </c>
      <c r="CPK61">
        <f t="shared" ca="1" si="824"/>
        <v>0</v>
      </c>
      <c r="CPL61">
        <f t="shared" ca="1" si="824"/>
        <v>0</v>
      </c>
      <c r="CPM61">
        <f t="shared" ca="1" si="824"/>
        <v>0</v>
      </c>
      <c r="CPN61">
        <f t="shared" ca="1" si="824"/>
        <v>0</v>
      </c>
      <c r="CPO61">
        <f t="shared" ca="1" si="824"/>
        <v>0</v>
      </c>
      <c r="CPP61">
        <f t="shared" ca="1" si="824"/>
        <v>0</v>
      </c>
      <c r="CPQ61">
        <f t="shared" ca="1" si="824"/>
        <v>0</v>
      </c>
      <c r="CPR61">
        <f t="shared" ca="1" si="824"/>
        <v>0</v>
      </c>
      <c r="CPS61">
        <f t="shared" ca="1" si="824"/>
        <v>0</v>
      </c>
      <c r="CPT61">
        <f t="shared" ca="1" si="824"/>
        <v>0</v>
      </c>
      <c r="CPU61">
        <f t="shared" ca="1" si="824"/>
        <v>0</v>
      </c>
      <c r="CPV61">
        <f t="shared" ca="1" si="824"/>
        <v>0</v>
      </c>
      <c r="CPW61">
        <f t="shared" ca="1" si="824"/>
        <v>0</v>
      </c>
      <c r="CPX61">
        <f t="shared" ca="1" si="824"/>
        <v>0</v>
      </c>
      <c r="CPY61">
        <f t="shared" ca="1" si="824"/>
        <v>0</v>
      </c>
      <c r="CPZ61">
        <f t="shared" ca="1" si="824"/>
        <v>0</v>
      </c>
      <c r="CQA61">
        <f t="shared" ca="1" si="824"/>
        <v>0</v>
      </c>
      <c r="CQB61">
        <f t="shared" ca="1" si="824"/>
        <v>0</v>
      </c>
      <c r="CQC61">
        <f t="shared" ca="1" si="824"/>
        <v>0</v>
      </c>
      <c r="CQD61">
        <f t="shared" ca="1" si="824"/>
        <v>0</v>
      </c>
      <c r="CQE61">
        <f t="shared" ca="1" si="824"/>
        <v>0</v>
      </c>
      <c r="CQF61">
        <f t="shared" ca="1" si="824"/>
        <v>0</v>
      </c>
      <c r="CQG61">
        <f t="shared" ca="1" si="824"/>
        <v>0</v>
      </c>
      <c r="CQH61">
        <f t="shared" ca="1" si="824"/>
        <v>0</v>
      </c>
      <c r="CQI61">
        <f t="shared" ca="1" si="824"/>
        <v>0</v>
      </c>
      <c r="CQJ61">
        <f t="shared" ca="1" si="824"/>
        <v>0</v>
      </c>
      <c r="CQK61">
        <f t="shared" ca="1" si="824"/>
        <v>0</v>
      </c>
      <c r="CQL61">
        <f t="shared" ca="1" si="824"/>
        <v>0</v>
      </c>
      <c r="CQM61">
        <f t="shared" ca="1" si="824"/>
        <v>0</v>
      </c>
      <c r="CQN61">
        <f t="shared" ca="1" si="824"/>
        <v>0</v>
      </c>
      <c r="CQO61">
        <f t="shared" ca="1" si="824"/>
        <v>0</v>
      </c>
      <c r="CQP61">
        <f t="shared" ca="1" si="824"/>
        <v>0</v>
      </c>
      <c r="CQQ61">
        <f t="shared" ca="1" si="824"/>
        <v>0</v>
      </c>
      <c r="CQR61">
        <f t="shared" ca="1" si="824"/>
        <v>0</v>
      </c>
      <c r="CQS61">
        <f t="shared" ca="1" si="824"/>
        <v>0</v>
      </c>
      <c r="CQT61">
        <f t="shared" ca="1" si="824"/>
        <v>0</v>
      </c>
      <c r="CQU61">
        <f t="shared" ca="1" si="824"/>
        <v>0</v>
      </c>
      <c r="CQV61">
        <f t="shared" ca="1" si="824"/>
        <v>0</v>
      </c>
      <c r="CQW61">
        <f t="shared" ca="1" si="824"/>
        <v>0</v>
      </c>
      <c r="CQX61">
        <f t="shared" ca="1" si="824"/>
        <v>0</v>
      </c>
      <c r="CQY61">
        <f t="shared" ca="1" si="824"/>
        <v>0</v>
      </c>
      <c r="CQZ61">
        <f t="shared" ca="1" si="824"/>
        <v>0</v>
      </c>
      <c r="CRA61">
        <f t="shared" ca="1" si="824"/>
        <v>0</v>
      </c>
      <c r="CRB61">
        <f t="shared" ca="1" si="824"/>
        <v>0</v>
      </c>
      <c r="CRC61">
        <f t="shared" ref="CRC61:CTN61" ca="1" si="825">IF(AD_Mux_mode =2,IF((ROUND(CRC$7,1)-0.1)=ROUND(WRDATAONADMUXBUS_ns,1),0,IF(ROUND(CRC$7,1)=ROUND(WRDATAONADMUXBUS_ns,1),MAX($B54:$B61)+1,-1)),0)</f>
        <v>0</v>
      </c>
      <c r="CRD61">
        <f t="shared" ca="1" si="825"/>
        <v>0</v>
      </c>
      <c r="CRE61">
        <f t="shared" ca="1" si="825"/>
        <v>0</v>
      </c>
      <c r="CRF61">
        <f t="shared" ca="1" si="825"/>
        <v>0</v>
      </c>
      <c r="CRG61">
        <f t="shared" ca="1" si="825"/>
        <v>0</v>
      </c>
      <c r="CRH61">
        <f t="shared" ca="1" si="825"/>
        <v>0</v>
      </c>
      <c r="CRI61">
        <f t="shared" ca="1" si="825"/>
        <v>0</v>
      </c>
      <c r="CRJ61">
        <f t="shared" ca="1" si="825"/>
        <v>0</v>
      </c>
      <c r="CRK61">
        <f t="shared" ca="1" si="825"/>
        <v>0</v>
      </c>
      <c r="CRL61">
        <f t="shared" ca="1" si="825"/>
        <v>0</v>
      </c>
      <c r="CRM61">
        <f t="shared" ca="1" si="825"/>
        <v>0</v>
      </c>
      <c r="CRN61">
        <f t="shared" ca="1" si="825"/>
        <v>0</v>
      </c>
      <c r="CRO61">
        <f t="shared" ca="1" si="825"/>
        <v>0</v>
      </c>
      <c r="CRP61">
        <f t="shared" ca="1" si="825"/>
        <v>0</v>
      </c>
      <c r="CRQ61">
        <f t="shared" ca="1" si="825"/>
        <v>0</v>
      </c>
      <c r="CRR61">
        <f t="shared" ca="1" si="825"/>
        <v>0</v>
      </c>
      <c r="CRS61">
        <f t="shared" ca="1" si="825"/>
        <v>0</v>
      </c>
      <c r="CRT61">
        <f t="shared" ca="1" si="825"/>
        <v>0</v>
      </c>
      <c r="CRU61">
        <f t="shared" ca="1" si="825"/>
        <v>0</v>
      </c>
      <c r="CRV61">
        <f t="shared" ca="1" si="825"/>
        <v>0</v>
      </c>
      <c r="CRW61">
        <f t="shared" ca="1" si="825"/>
        <v>0</v>
      </c>
      <c r="CRX61">
        <f t="shared" ca="1" si="825"/>
        <v>0</v>
      </c>
      <c r="CRY61">
        <f t="shared" ca="1" si="825"/>
        <v>0</v>
      </c>
      <c r="CRZ61">
        <f t="shared" ca="1" si="825"/>
        <v>0</v>
      </c>
      <c r="CSA61">
        <f t="shared" ca="1" si="825"/>
        <v>0</v>
      </c>
      <c r="CSB61">
        <f t="shared" ca="1" si="825"/>
        <v>0</v>
      </c>
      <c r="CSC61">
        <f t="shared" ca="1" si="825"/>
        <v>0</v>
      </c>
      <c r="CSD61">
        <f t="shared" ca="1" si="825"/>
        <v>0</v>
      </c>
      <c r="CSE61">
        <f t="shared" ca="1" si="825"/>
        <v>0</v>
      </c>
      <c r="CSF61">
        <f t="shared" ca="1" si="825"/>
        <v>0</v>
      </c>
      <c r="CSG61">
        <f t="shared" ca="1" si="825"/>
        <v>0</v>
      </c>
      <c r="CSH61">
        <f t="shared" ca="1" si="825"/>
        <v>0</v>
      </c>
      <c r="CSI61">
        <f t="shared" ca="1" si="825"/>
        <v>0</v>
      </c>
      <c r="CSJ61">
        <f t="shared" ca="1" si="825"/>
        <v>0</v>
      </c>
      <c r="CSK61">
        <f t="shared" ca="1" si="825"/>
        <v>0</v>
      </c>
      <c r="CSL61">
        <f t="shared" ca="1" si="825"/>
        <v>0</v>
      </c>
      <c r="CSM61">
        <f t="shared" ca="1" si="825"/>
        <v>0</v>
      </c>
      <c r="CSN61">
        <f t="shared" ca="1" si="825"/>
        <v>0</v>
      </c>
      <c r="CSO61">
        <f t="shared" ca="1" si="825"/>
        <v>0</v>
      </c>
      <c r="CSP61">
        <f t="shared" ca="1" si="825"/>
        <v>0</v>
      </c>
      <c r="CSQ61">
        <f t="shared" ca="1" si="825"/>
        <v>0</v>
      </c>
      <c r="CSR61">
        <f t="shared" ca="1" si="825"/>
        <v>0</v>
      </c>
      <c r="CSS61">
        <f t="shared" ca="1" si="825"/>
        <v>0</v>
      </c>
      <c r="CST61">
        <f t="shared" ca="1" si="825"/>
        <v>0</v>
      </c>
      <c r="CSU61">
        <f t="shared" ca="1" si="825"/>
        <v>0</v>
      </c>
      <c r="CSV61">
        <f t="shared" ca="1" si="825"/>
        <v>0</v>
      </c>
      <c r="CSW61">
        <f t="shared" ca="1" si="825"/>
        <v>0</v>
      </c>
      <c r="CSX61">
        <f t="shared" ca="1" si="825"/>
        <v>0</v>
      </c>
      <c r="CSY61">
        <f t="shared" ca="1" si="825"/>
        <v>0</v>
      </c>
      <c r="CSZ61">
        <f t="shared" ca="1" si="825"/>
        <v>0</v>
      </c>
      <c r="CTA61">
        <f t="shared" ca="1" si="825"/>
        <v>0</v>
      </c>
      <c r="CTB61">
        <f t="shared" ca="1" si="825"/>
        <v>0</v>
      </c>
      <c r="CTC61">
        <f t="shared" ca="1" si="825"/>
        <v>0</v>
      </c>
      <c r="CTD61">
        <f t="shared" ca="1" si="825"/>
        <v>0</v>
      </c>
      <c r="CTE61">
        <f t="shared" ca="1" si="825"/>
        <v>0</v>
      </c>
      <c r="CTF61">
        <f t="shared" ca="1" si="825"/>
        <v>0</v>
      </c>
      <c r="CTG61">
        <f t="shared" ca="1" si="825"/>
        <v>0</v>
      </c>
      <c r="CTH61">
        <f t="shared" ca="1" si="825"/>
        <v>0</v>
      </c>
      <c r="CTI61">
        <f t="shared" ca="1" si="825"/>
        <v>0</v>
      </c>
      <c r="CTJ61">
        <f t="shared" ca="1" si="825"/>
        <v>0</v>
      </c>
      <c r="CTK61">
        <f t="shared" ca="1" si="825"/>
        <v>0</v>
      </c>
      <c r="CTL61">
        <f t="shared" ca="1" si="825"/>
        <v>0</v>
      </c>
      <c r="CTM61">
        <f t="shared" ca="1" si="825"/>
        <v>0</v>
      </c>
      <c r="CTN61">
        <f t="shared" ca="1" si="825"/>
        <v>0</v>
      </c>
      <c r="CTO61">
        <f t="shared" ref="CTO61:CVZ61" ca="1" si="826">IF(AD_Mux_mode =2,IF((ROUND(CTO$7,1)-0.1)=ROUND(WRDATAONADMUXBUS_ns,1),0,IF(ROUND(CTO$7,1)=ROUND(WRDATAONADMUXBUS_ns,1),MAX($B54:$B61)+1,-1)),0)</f>
        <v>0</v>
      </c>
      <c r="CTP61">
        <f t="shared" ca="1" si="826"/>
        <v>0</v>
      </c>
      <c r="CTQ61">
        <f t="shared" ca="1" si="826"/>
        <v>0</v>
      </c>
      <c r="CTR61">
        <f t="shared" ca="1" si="826"/>
        <v>0</v>
      </c>
      <c r="CTS61">
        <f t="shared" ca="1" si="826"/>
        <v>0</v>
      </c>
      <c r="CTT61">
        <f t="shared" ca="1" si="826"/>
        <v>0</v>
      </c>
      <c r="CTU61">
        <f t="shared" ca="1" si="826"/>
        <v>0</v>
      </c>
      <c r="CTV61">
        <f t="shared" ca="1" si="826"/>
        <v>0</v>
      </c>
      <c r="CTW61">
        <f t="shared" ca="1" si="826"/>
        <v>0</v>
      </c>
      <c r="CTX61">
        <f t="shared" ca="1" si="826"/>
        <v>0</v>
      </c>
      <c r="CTY61">
        <f t="shared" ca="1" si="826"/>
        <v>0</v>
      </c>
      <c r="CTZ61">
        <f t="shared" ca="1" si="826"/>
        <v>0</v>
      </c>
      <c r="CUA61">
        <f t="shared" ca="1" si="826"/>
        <v>0</v>
      </c>
      <c r="CUB61">
        <f t="shared" ca="1" si="826"/>
        <v>0</v>
      </c>
      <c r="CUC61">
        <f t="shared" ca="1" si="826"/>
        <v>0</v>
      </c>
      <c r="CUD61">
        <f t="shared" ca="1" si="826"/>
        <v>0</v>
      </c>
      <c r="CUE61">
        <f t="shared" ca="1" si="826"/>
        <v>0</v>
      </c>
      <c r="CUF61">
        <f t="shared" ca="1" si="826"/>
        <v>0</v>
      </c>
      <c r="CUG61">
        <f t="shared" ca="1" si="826"/>
        <v>0</v>
      </c>
      <c r="CUH61">
        <f t="shared" ca="1" si="826"/>
        <v>0</v>
      </c>
      <c r="CUI61">
        <f t="shared" ca="1" si="826"/>
        <v>0</v>
      </c>
      <c r="CUJ61">
        <f t="shared" ca="1" si="826"/>
        <v>0</v>
      </c>
      <c r="CUK61">
        <f t="shared" ca="1" si="826"/>
        <v>0</v>
      </c>
      <c r="CUL61">
        <f t="shared" ca="1" si="826"/>
        <v>0</v>
      </c>
      <c r="CUM61">
        <f t="shared" ca="1" si="826"/>
        <v>0</v>
      </c>
      <c r="CUN61">
        <f t="shared" ca="1" si="826"/>
        <v>0</v>
      </c>
      <c r="CUO61">
        <f t="shared" ca="1" si="826"/>
        <v>0</v>
      </c>
      <c r="CUP61">
        <f t="shared" ca="1" si="826"/>
        <v>0</v>
      </c>
      <c r="CUQ61">
        <f t="shared" ca="1" si="826"/>
        <v>0</v>
      </c>
      <c r="CUR61">
        <f t="shared" ca="1" si="826"/>
        <v>0</v>
      </c>
      <c r="CUS61">
        <f t="shared" ca="1" si="826"/>
        <v>0</v>
      </c>
      <c r="CUT61">
        <f t="shared" ca="1" si="826"/>
        <v>0</v>
      </c>
      <c r="CUU61">
        <f t="shared" ca="1" si="826"/>
        <v>0</v>
      </c>
      <c r="CUV61">
        <f t="shared" ca="1" si="826"/>
        <v>0</v>
      </c>
      <c r="CUW61">
        <f t="shared" ca="1" si="826"/>
        <v>0</v>
      </c>
      <c r="CUX61">
        <f t="shared" ca="1" si="826"/>
        <v>0</v>
      </c>
      <c r="CUY61">
        <f t="shared" ca="1" si="826"/>
        <v>0</v>
      </c>
      <c r="CUZ61">
        <f t="shared" ca="1" si="826"/>
        <v>0</v>
      </c>
      <c r="CVA61">
        <f t="shared" ca="1" si="826"/>
        <v>0</v>
      </c>
      <c r="CVB61">
        <f t="shared" ca="1" si="826"/>
        <v>0</v>
      </c>
      <c r="CVC61">
        <f t="shared" ca="1" si="826"/>
        <v>0</v>
      </c>
      <c r="CVD61">
        <f t="shared" ca="1" si="826"/>
        <v>0</v>
      </c>
      <c r="CVE61">
        <f t="shared" ca="1" si="826"/>
        <v>0</v>
      </c>
      <c r="CVF61">
        <f t="shared" ca="1" si="826"/>
        <v>0</v>
      </c>
      <c r="CVG61">
        <f t="shared" ca="1" si="826"/>
        <v>0</v>
      </c>
      <c r="CVH61">
        <f t="shared" ca="1" si="826"/>
        <v>0</v>
      </c>
      <c r="CVI61">
        <f t="shared" ca="1" si="826"/>
        <v>0</v>
      </c>
      <c r="CVJ61">
        <f t="shared" ca="1" si="826"/>
        <v>0</v>
      </c>
      <c r="CVK61">
        <f t="shared" ca="1" si="826"/>
        <v>0</v>
      </c>
      <c r="CVL61">
        <f t="shared" ca="1" si="826"/>
        <v>0</v>
      </c>
      <c r="CVM61">
        <f t="shared" ca="1" si="826"/>
        <v>0</v>
      </c>
      <c r="CVN61">
        <f t="shared" ca="1" si="826"/>
        <v>0</v>
      </c>
      <c r="CVO61">
        <f t="shared" ca="1" si="826"/>
        <v>0</v>
      </c>
      <c r="CVP61">
        <f t="shared" ca="1" si="826"/>
        <v>0</v>
      </c>
      <c r="CVQ61">
        <f t="shared" ca="1" si="826"/>
        <v>0</v>
      </c>
      <c r="CVR61">
        <f t="shared" ca="1" si="826"/>
        <v>0</v>
      </c>
      <c r="CVS61">
        <f t="shared" ca="1" si="826"/>
        <v>0</v>
      </c>
      <c r="CVT61">
        <f t="shared" ca="1" si="826"/>
        <v>0</v>
      </c>
      <c r="CVU61">
        <f t="shared" ca="1" si="826"/>
        <v>0</v>
      </c>
      <c r="CVV61">
        <f t="shared" ca="1" si="826"/>
        <v>0</v>
      </c>
      <c r="CVW61">
        <f t="shared" ca="1" si="826"/>
        <v>0</v>
      </c>
      <c r="CVX61">
        <f t="shared" ca="1" si="826"/>
        <v>0</v>
      </c>
      <c r="CVY61">
        <f t="shared" ca="1" si="826"/>
        <v>0</v>
      </c>
      <c r="CVZ61">
        <f t="shared" ca="1" si="826"/>
        <v>0</v>
      </c>
      <c r="CWA61">
        <f t="shared" ref="CWA61:CYL61" ca="1" si="827">IF(AD_Mux_mode =2,IF((ROUND(CWA$7,1)-0.1)=ROUND(WRDATAONADMUXBUS_ns,1),0,IF(ROUND(CWA$7,1)=ROUND(WRDATAONADMUXBUS_ns,1),MAX($B54:$B61)+1,-1)),0)</f>
        <v>0</v>
      </c>
      <c r="CWB61">
        <f t="shared" ca="1" si="827"/>
        <v>0</v>
      </c>
      <c r="CWC61">
        <f t="shared" ca="1" si="827"/>
        <v>0</v>
      </c>
      <c r="CWD61">
        <f t="shared" ca="1" si="827"/>
        <v>0</v>
      </c>
      <c r="CWE61">
        <f t="shared" ca="1" si="827"/>
        <v>0</v>
      </c>
      <c r="CWF61">
        <f t="shared" ca="1" si="827"/>
        <v>0</v>
      </c>
      <c r="CWG61">
        <f t="shared" ca="1" si="827"/>
        <v>0</v>
      </c>
      <c r="CWH61">
        <f t="shared" ca="1" si="827"/>
        <v>0</v>
      </c>
      <c r="CWI61">
        <f t="shared" ca="1" si="827"/>
        <v>0</v>
      </c>
      <c r="CWJ61">
        <f t="shared" ca="1" si="827"/>
        <v>0</v>
      </c>
      <c r="CWK61">
        <f t="shared" ca="1" si="827"/>
        <v>0</v>
      </c>
      <c r="CWL61">
        <f t="shared" ca="1" si="827"/>
        <v>0</v>
      </c>
      <c r="CWM61">
        <f t="shared" ca="1" si="827"/>
        <v>0</v>
      </c>
      <c r="CWN61">
        <f t="shared" ca="1" si="827"/>
        <v>0</v>
      </c>
      <c r="CWO61">
        <f t="shared" ca="1" si="827"/>
        <v>0</v>
      </c>
      <c r="CWP61">
        <f t="shared" ca="1" si="827"/>
        <v>0</v>
      </c>
      <c r="CWQ61">
        <f t="shared" ca="1" si="827"/>
        <v>0</v>
      </c>
      <c r="CWR61">
        <f t="shared" ca="1" si="827"/>
        <v>0</v>
      </c>
      <c r="CWS61">
        <f t="shared" ca="1" si="827"/>
        <v>0</v>
      </c>
      <c r="CWT61">
        <f t="shared" ca="1" si="827"/>
        <v>0</v>
      </c>
      <c r="CWU61">
        <f t="shared" ca="1" si="827"/>
        <v>0</v>
      </c>
      <c r="CWV61">
        <f t="shared" ca="1" si="827"/>
        <v>0</v>
      </c>
      <c r="CWW61">
        <f t="shared" ca="1" si="827"/>
        <v>0</v>
      </c>
      <c r="CWX61">
        <f t="shared" ca="1" si="827"/>
        <v>0</v>
      </c>
      <c r="CWY61">
        <f t="shared" ca="1" si="827"/>
        <v>0</v>
      </c>
      <c r="CWZ61">
        <f t="shared" ca="1" si="827"/>
        <v>0</v>
      </c>
      <c r="CXA61">
        <f t="shared" ca="1" si="827"/>
        <v>0</v>
      </c>
      <c r="CXB61">
        <f t="shared" ca="1" si="827"/>
        <v>0</v>
      </c>
      <c r="CXC61">
        <f t="shared" ca="1" si="827"/>
        <v>0</v>
      </c>
      <c r="CXD61">
        <f t="shared" ca="1" si="827"/>
        <v>0</v>
      </c>
      <c r="CXE61">
        <f t="shared" ca="1" si="827"/>
        <v>0</v>
      </c>
      <c r="CXF61">
        <f t="shared" ca="1" si="827"/>
        <v>0</v>
      </c>
      <c r="CXG61">
        <f t="shared" ca="1" si="827"/>
        <v>0</v>
      </c>
      <c r="CXH61">
        <f t="shared" ca="1" si="827"/>
        <v>0</v>
      </c>
      <c r="CXI61">
        <f t="shared" ca="1" si="827"/>
        <v>0</v>
      </c>
      <c r="CXJ61">
        <f t="shared" ca="1" si="827"/>
        <v>0</v>
      </c>
      <c r="CXK61">
        <f t="shared" ca="1" si="827"/>
        <v>0</v>
      </c>
      <c r="CXL61">
        <f t="shared" ca="1" si="827"/>
        <v>0</v>
      </c>
      <c r="CXM61">
        <f t="shared" ca="1" si="827"/>
        <v>0</v>
      </c>
      <c r="CXN61">
        <f t="shared" ca="1" si="827"/>
        <v>0</v>
      </c>
      <c r="CXO61">
        <f t="shared" ca="1" si="827"/>
        <v>0</v>
      </c>
      <c r="CXP61">
        <f t="shared" ca="1" si="827"/>
        <v>0</v>
      </c>
      <c r="CXQ61">
        <f t="shared" ca="1" si="827"/>
        <v>0</v>
      </c>
      <c r="CXR61">
        <f t="shared" ca="1" si="827"/>
        <v>0</v>
      </c>
      <c r="CXS61">
        <f t="shared" ca="1" si="827"/>
        <v>0</v>
      </c>
      <c r="CXT61">
        <f t="shared" ca="1" si="827"/>
        <v>0</v>
      </c>
      <c r="CXU61">
        <f t="shared" ca="1" si="827"/>
        <v>0</v>
      </c>
      <c r="CXV61">
        <f t="shared" ca="1" si="827"/>
        <v>0</v>
      </c>
      <c r="CXW61">
        <f t="shared" ca="1" si="827"/>
        <v>0</v>
      </c>
      <c r="CXX61">
        <f t="shared" ca="1" si="827"/>
        <v>0</v>
      </c>
      <c r="CXY61">
        <f t="shared" ca="1" si="827"/>
        <v>0</v>
      </c>
      <c r="CXZ61">
        <f t="shared" ca="1" si="827"/>
        <v>0</v>
      </c>
      <c r="CYA61">
        <f t="shared" ca="1" si="827"/>
        <v>0</v>
      </c>
      <c r="CYB61">
        <f t="shared" ca="1" si="827"/>
        <v>0</v>
      </c>
      <c r="CYC61">
        <f t="shared" ca="1" si="827"/>
        <v>0</v>
      </c>
      <c r="CYD61">
        <f t="shared" ca="1" si="827"/>
        <v>0</v>
      </c>
      <c r="CYE61">
        <f t="shared" ca="1" si="827"/>
        <v>0</v>
      </c>
      <c r="CYF61">
        <f t="shared" ca="1" si="827"/>
        <v>0</v>
      </c>
      <c r="CYG61">
        <f t="shared" ca="1" si="827"/>
        <v>0</v>
      </c>
      <c r="CYH61">
        <f t="shared" ca="1" si="827"/>
        <v>0</v>
      </c>
      <c r="CYI61">
        <f t="shared" ca="1" si="827"/>
        <v>0</v>
      </c>
      <c r="CYJ61">
        <f t="shared" ca="1" si="827"/>
        <v>0</v>
      </c>
      <c r="CYK61">
        <f t="shared" ca="1" si="827"/>
        <v>0</v>
      </c>
      <c r="CYL61">
        <f t="shared" ca="1" si="827"/>
        <v>0</v>
      </c>
      <c r="CYM61">
        <f t="shared" ref="CYM61:DAX61" ca="1" si="828">IF(AD_Mux_mode =2,IF((ROUND(CYM$7,1)-0.1)=ROUND(WRDATAONADMUXBUS_ns,1),0,IF(ROUND(CYM$7,1)=ROUND(WRDATAONADMUXBUS_ns,1),MAX($B54:$B61)+1,-1)),0)</f>
        <v>0</v>
      </c>
      <c r="CYN61">
        <f t="shared" ca="1" si="828"/>
        <v>0</v>
      </c>
      <c r="CYO61">
        <f t="shared" ca="1" si="828"/>
        <v>0</v>
      </c>
      <c r="CYP61">
        <f t="shared" ca="1" si="828"/>
        <v>0</v>
      </c>
      <c r="CYQ61">
        <f t="shared" ca="1" si="828"/>
        <v>0</v>
      </c>
      <c r="CYR61">
        <f t="shared" ca="1" si="828"/>
        <v>0</v>
      </c>
      <c r="CYS61">
        <f t="shared" ca="1" si="828"/>
        <v>0</v>
      </c>
      <c r="CYT61">
        <f t="shared" ca="1" si="828"/>
        <v>0</v>
      </c>
      <c r="CYU61">
        <f t="shared" ca="1" si="828"/>
        <v>0</v>
      </c>
      <c r="CYV61">
        <f t="shared" ca="1" si="828"/>
        <v>0</v>
      </c>
      <c r="CYW61">
        <f t="shared" ca="1" si="828"/>
        <v>0</v>
      </c>
      <c r="CYX61">
        <f t="shared" ca="1" si="828"/>
        <v>0</v>
      </c>
      <c r="CYY61">
        <f t="shared" ca="1" si="828"/>
        <v>0</v>
      </c>
      <c r="CYZ61">
        <f t="shared" ca="1" si="828"/>
        <v>0</v>
      </c>
      <c r="CZA61">
        <f t="shared" ca="1" si="828"/>
        <v>0</v>
      </c>
      <c r="CZB61">
        <f t="shared" ca="1" si="828"/>
        <v>0</v>
      </c>
      <c r="CZC61">
        <f t="shared" ca="1" si="828"/>
        <v>0</v>
      </c>
      <c r="CZD61">
        <f t="shared" ca="1" si="828"/>
        <v>0</v>
      </c>
      <c r="CZE61">
        <f t="shared" ca="1" si="828"/>
        <v>0</v>
      </c>
      <c r="CZF61">
        <f t="shared" ca="1" si="828"/>
        <v>0</v>
      </c>
      <c r="CZG61">
        <f t="shared" ca="1" si="828"/>
        <v>0</v>
      </c>
      <c r="CZH61">
        <f t="shared" ca="1" si="828"/>
        <v>0</v>
      </c>
      <c r="CZI61">
        <f t="shared" ca="1" si="828"/>
        <v>0</v>
      </c>
      <c r="CZJ61">
        <f t="shared" ca="1" si="828"/>
        <v>0</v>
      </c>
      <c r="CZK61">
        <f t="shared" ca="1" si="828"/>
        <v>0</v>
      </c>
      <c r="CZL61">
        <f t="shared" ca="1" si="828"/>
        <v>0</v>
      </c>
      <c r="CZM61">
        <f t="shared" ca="1" si="828"/>
        <v>0</v>
      </c>
      <c r="CZN61">
        <f t="shared" ca="1" si="828"/>
        <v>0</v>
      </c>
      <c r="CZO61">
        <f t="shared" ca="1" si="828"/>
        <v>0</v>
      </c>
      <c r="CZP61">
        <f t="shared" ca="1" si="828"/>
        <v>0</v>
      </c>
      <c r="CZQ61">
        <f t="shared" ca="1" si="828"/>
        <v>0</v>
      </c>
      <c r="CZR61">
        <f t="shared" ca="1" si="828"/>
        <v>0</v>
      </c>
      <c r="CZS61">
        <f t="shared" ca="1" si="828"/>
        <v>0</v>
      </c>
      <c r="CZT61">
        <f t="shared" ca="1" si="828"/>
        <v>0</v>
      </c>
      <c r="CZU61">
        <f t="shared" ca="1" si="828"/>
        <v>0</v>
      </c>
      <c r="CZV61">
        <f t="shared" ca="1" si="828"/>
        <v>0</v>
      </c>
      <c r="CZW61">
        <f t="shared" ca="1" si="828"/>
        <v>0</v>
      </c>
      <c r="CZX61">
        <f t="shared" ca="1" si="828"/>
        <v>0</v>
      </c>
      <c r="CZY61">
        <f t="shared" ca="1" si="828"/>
        <v>0</v>
      </c>
      <c r="CZZ61">
        <f t="shared" ca="1" si="828"/>
        <v>0</v>
      </c>
      <c r="DAA61">
        <f t="shared" ca="1" si="828"/>
        <v>0</v>
      </c>
      <c r="DAB61">
        <f t="shared" ca="1" si="828"/>
        <v>0</v>
      </c>
      <c r="DAC61">
        <f t="shared" ca="1" si="828"/>
        <v>0</v>
      </c>
      <c r="DAD61">
        <f t="shared" ca="1" si="828"/>
        <v>0</v>
      </c>
      <c r="DAE61">
        <f t="shared" ca="1" si="828"/>
        <v>0</v>
      </c>
      <c r="DAF61">
        <f t="shared" ca="1" si="828"/>
        <v>0</v>
      </c>
      <c r="DAG61">
        <f t="shared" ca="1" si="828"/>
        <v>0</v>
      </c>
      <c r="DAH61">
        <f t="shared" ca="1" si="828"/>
        <v>0</v>
      </c>
      <c r="DAI61">
        <f t="shared" ca="1" si="828"/>
        <v>0</v>
      </c>
      <c r="DAJ61">
        <f t="shared" ca="1" si="828"/>
        <v>0</v>
      </c>
      <c r="DAK61">
        <f t="shared" ca="1" si="828"/>
        <v>0</v>
      </c>
      <c r="DAL61">
        <f t="shared" ca="1" si="828"/>
        <v>0</v>
      </c>
      <c r="DAM61">
        <f t="shared" ca="1" si="828"/>
        <v>0</v>
      </c>
      <c r="DAN61">
        <f t="shared" ca="1" si="828"/>
        <v>0</v>
      </c>
      <c r="DAO61">
        <f t="shared" ca="1" si="828"/>
        <v>0</v>
      </c>
      <c r="DAP61">
        <f t="shared" ca="1" si="828"/>
        <v>0</v>
      </c>
      <c r="DAQ61">
        <f t="shared" ca="1" si="828"/>
        <v>0</v>
      </c>
      <c r="DAR61">
        <f t="shared" ca="1" si="828"/>
        <v>0</v>
      </c>
      <c r="DAS61">
        <f t="shared" ca="1" si="828"/>
        <v>0</v>
      </c>
      <c r="DAT61">
        <f t="shared" ca="1" si="828"/>
        <v>0</v>
      </c>
      <c r="DAU61">
        <f t="shared" ca="1" si="828"/>
        <v>0</v>
      </c>
      <c r="DAV61">
        <f t="shared" ca="1" si="828"/>
        <v>0</v>
      </c>
      <c r="DAW61">
        <f t="shared" ca="1" si="828"/>
        <v>0</v>
      </c>
      <c r="DAX61">
        <f t="shared" ca="1" si="828"/>
        <v>0</v>
      </c>
      <c r="DAY61">
        <f t="shared" ref="DAY61:DDJ61" ca="1" si="829">IF(AD_Mux_mode =2,IF((ROUND(DAY$7,1)-0.1)=ROUND(WRDATAONADMUXBUS_ns,1),0,IF(ROUND(DAY$7,1)=ROUND(WRDATAONADMUXBUS_ns,1),MAX($B54:$B61)+1,-1)),0)</f>
        <v>0</v>
      </c>
      <c r="DAZ61">
        <f t="shared" ca="1" si="829"/>
        <v>0</v>
      </c>
      <c r="DBA61">
        <f t="shared" ca="1" si="829"/>
        <v>0</v>
      </c>
      <c r="DBB61">
        <f t="shared" ca="1" si="829"/>
        <v>0</v>
      </c>
      <c r="DBC61">
        <f t="shared" ca="1" si="829"/>
        <v>0</v>
      </c>
      <c r="DBD61">
        <f t="shared" ca="1" si="829"/>
        <v>0</v>
      </c>
      <c r="DBE61">
        <f t="shared" ca="1" si="829"/>
        <v>0</v>
      </c>
      <c r="DBF61">
        <f t="shared" ca="1" si="829"/>
        <v>0</v>
      </c>
      <c r="DBG61">
        <f t="shared" ca="1" si="829"/>
        <v>0</v>
      </c>
      <c r="DBH61">
        <f t="shared" ca="1" si="829"/>
        <v>0</v>
      </c>
      <c r="DBI61">
        <f t="shared" ca="1" si="829"/>
        <v>0</v>
      </c>
      <c r="DBJ61">
        <f t="shared" ca="1" si="829"/>
        <v>0</v>
      </c>
      <c r="DBK61">
        <f t="shared" ca="1" si="829"/>
        <v>0</v>
      </c>
      <c r="DBL61">
        <f t="shared" ca="1" si="829"/>
        <v>0</v>
      </c>
      <c r="DBM61">
        <f t="shared" ca="1" si="829"/>
        <v>0</v>
      </c>
      <c r="DBN61">
        <f t="shared" ca="1" si="829"/>
        <v>0</v>
      </c>
      <c r="DBO61">
        <f t="shared" ca="1" si="829"/>
        <v>0</v>
      </c>
      <c r="DBP61">
        <f t="shared" ca="1" si="829"/>
        <v>0</v>
      </c>
      <c r="DBQ61">
        <f t="shared" ca="1" si="829"/>
        <v>0</v>
      </c>
      <c r="DBR61">
        <f t="shared" ca="1" si="829"/>
        <v>0</v>
      </c>
      <c r="DBS61">
        <f t="shared" ca="1" si="829"/>
        <v>0</v>
      </c>
      <c r="DBT61">
        <f t="shared" ca="1" si="829"/>
        <v>0</v>
      </c>
      <c r="DBU61">
        <f t="shared" ca="1" si="829"/>
        <v>0</v>
      </c>
      <c r="DBV61">
        <f t="shared" ca="1" si="829"/>
        <v>0</v>
      </c>
      <c r="DBW61">
        <f t="shared" ca="1" si="829"/>
        <v>0</v>
      </c>
      <c r="DBX61">
        <f t="shared" ca="1" si="829"/>
        <v>0</v>
      </c>
      <c r="DBY61">
        <f t="shared" ca="1" si="829"/>
        <v>0</v>
      </c>
      <c r="DBZ61">
        <f t="shared" ca="1" si="829"/>
        <v>0</v>
      </c>
      <c r="DCA61">
        <f t="shared" ca="1" si="829"/>
        <v>0</v>
      </c>
      <c r="DCB61">
        <f t="shared" ca="1" si="829"/>
        <v>0</v>
      </c>
      <c r="DCC61">
        <f t="shared" ca="1" si="829"/>
        <v>0</v>
      </c>
      <c r="DCD61">
        <f t="shared" ca="1" si="829"/>
        <v>0</v>
      </c>
      <c r="DCE61">
        <f t="shared" ca="1" si="829"/>
        <v>0</v>
      </c>
      <c r="DCF61">
        <f t="shared" ca="1" si="829"/>
        <v>0</v>
      </c>
      <c r="DCG61">
        <f t="shared" ca="1" si="829"/>
        <v>0</v>
      </c>
      <c r="DCH61">
        <f t="shared" ca="1" si="829"/>
        <v>0</v>
      </c>
      <c r="DCI61">
        <f t="shared" ca="1" si="829"/>
        <v>0</v>
      </c>
      <c r="DCJ61">
        <f t="shared" ca="1" si="829"/>
        <v>0</v>
      </c>
      <c r="DCK61">
        <f t="shared" ca="1" si="829"/>
        <v>0</v>
      </c>
      <c r="DCL61">
        <f t="shared" ca="1" si="829"/>
        <v>0</v>
      </c>
      <c r="DCM61">
        <f t="shared" ca="1" si="829"/>
        <v>0</v>
      </c>
      <c r="DCN61">
        <f t="shared" ca="1" si="829"/>
        <v>0</v>
      </c>
      <c r="DCO61">
        <f t="shared" ca="1" si="829"/>
        <v>0</v>
      </c>
      <c r="DCP61">
        <f t="shared" ca="1" si="829"/>
        <v>0</v>
      </c>
      <c r="DCQ61">
        <f t="shared" ca="1" si="829"/>
        <v>0</v>
      </c>
      <c r="DCR61">
        <f t="shared" ca="1" si="829"/>
        <v>0</v>
      </c>
      <c r="DCS61">
        <f t="shared" ca="1" si="829"/>
        <v>0</v>
      </c>
      <c r="DCT61">
        <f t="shared" ca="1" si="829"/>
        <v>0</v>
      </c>
      <c r="DCU61">
        <f t="shared" ca="1" si="829"/>
        <v>0</v>
      </c>
      <c r="DCV61">
        <f t="shared" ca="1" si="829"/>
        <v>0</v>
      </c>
      <c r="DCW61">
        <f t="shared" ca="1" si="829"/>
        <v>0</v>
      </c>
      <c r="DCX61">
        <f t="shared" ca="1" si="829"/>
        <v>0</v>
      </c>
      <c r="DCY61">
        <f t="shared" ca="1" si="829"/>
        <v>0</v>
      </c>
      <c r="DCZ61">
        <f t="shared" ca="1" si="829"/>
        <v>0</v>
      </c>
      <c r="DDA61">
        <f t="shared" ca="1" si="829"/>
        <v>0</v>
      </c>
      <c r="DDB61">
        <f t="shared" ca="1" si="829"/>
        <v>0</v>
      </c>
      <c r="DDC61">
        <f t="shared" ca="1" si="829"/>
        <v>0</v>
      </c>
      <c r="DDD61">
        <f t="shared" ca="1" si="829"/>
        <v>0</v>
      </c>
      <c r="DDE61">
        <f t="shared" ca="1" si="829"/>
        <v>0</v>
      </c>
      <c r="DDF61">
        <f t="shared" ca="1" si="829"/>
        <v>0</v>
      </c>
      <c r="DDG61">
        <f t="shared" ca="1" si="829"/>
        <v>0</v>
      </c>
      <c r="DDH61">
        <f t="shared" ca="1" si="829"/>
        <v>0</v>
      </c>
      <c r="DDI61">
        <f t="shared" ca="1" si="829"/>
        <v>0</v>
      </c>
      <c r="DDJ61">
        <f t="shared" ca="1" si="829"/>
        <v>0</v>
      </c>
      <c r="DDK61">
        <f t="shared" ref="DDK61:DFV61" ca="1" si="830">IF(AD_Mux_mode =2,IF((ROUND(DDK$7,1)-0.1)=ROUND(WRDATAONADMUXBUS_ns,1),0,IF(ROUND(DDK$7,1)=ROUND(WRDATAONADMUXBUS_ns,1),MAX($B54:$B61)+1,-1)),0)</f>
        <v>0</v>
      </c>
      <c r="DDL61">
        <f t="shared" ca="1" si="830"/>
        <v>0</v>
      </c>
      <c r="DDM61">
        <f t="shared" ca="1" si="830"/>
        <v>0</v>
      </c>
      <c r="DDN61">
        <f t="shared" ca="1" si="830"/>
        <v>0</v>
      </c>
      <c r="DDO61">
        <f t="shared" ca="1" si="830"/>
        <v>0</v>
      </c>
      <c r="DDP61">
        <f t="shared" ca="1" si="830"/>
        <v>0</v>
      </c>
      <c r="DDQ61">
        <f t="shared" ca="1" si="830"/>
        <v>0</v>
      </c>
      <c r="DDR61">
        <f t="shared" ca="1" si="830"/>
        <v>0</v>
      </c>
      <c r="DDS61">
        <f t="shared" ca="1" si="830"/>
        <v>0</v>
      </c>
      <c r="DDT61">
        <f t="shared" ca="1" si="830"/>
        <v>0</v>
      </c>
      <c r="DDU61">
        <f t="shared" ca="1" si="830"/>
        <v>0</v>
      </c>
      <c r="DDV61">
        <f t="shared" ca="1" si="830"/>
        <v>0</v>
      </c>
      <c r="DDW61">
        <f t="shared" ca="1" si="830"/>
        <v>0</v>
      </c>
      <c r="DDX61">
        <f t="shared" ca="1" si="830"/>
        <v>0</v>
      </c>
      <c r="DDY61">
        <f t="shared" ca="1" si="830"/>
        <v>0</v>
      </c>
      <c r="DDZ61">
        <f t="shared" ca="1" si="830"/>
        <v>0</v>
      </c>
      <c r="DEA61">
        <f t="shared" ca="1" si="830"/>
        <v>0</v>
      </c>
      <c r="DEB61">
        <f t="shared" ca="1" si="830"/>
        <v>0</v>
      </c>
      <c r="DEC61">
        <f t="shared" ca="1" si="830"/>
        <v>0</v>
      </c>
      <c r="DED61">
        <f t="shared" ca="1" si="830"/>
        <v>0</v>
      </c>
      <c r="DEE61">
        <f t="shared" ca="1" si="830"/>
        <v>0</v>
      </c>
      <c r="DEF61">
        <f t="shared" ca="1" si="830"/>
        <v>0</v>
      </c>
      <c r="DEG61">
        <f t="shared" ca="1" si="830"/>
        <v>0</v>
      </c>
      <c r="DEH61">
        <f t="shared" ca="1" si="830"/>
        <v>0</v>
      </c>
      <c r="DEI61">
        <f t="shared" ca="1" si="830"/>
        <v>0</v>
      </c>
      <c r="DEJ61">
        <f t="shared" ca="1" si="830"/>
        <v>0</v>
      </c>
      <c r="DEK61">
        <f t="shared" ca="1" si="830"/>
        <v>0</v>
      </c>
      <c r="DEL61">
        <f t="shared" ca="1" si="830"/>
        <v>0</v>
      </c>
      <c r="DEM61">
        <f t="shared" ca="1" si="830"/>
        <v>0</v>
      </c>
      <c r="DEN61">
        <f t="shared" ca="1" si="830"/>
        <v>0</v>
      </c>
      <c r="DEO61">
        <f t="shared" ca="1" si="830"/>
        <v>0</v>
      </c>
      <c r="DEP61">
        <f t="shared" ca="1" si="830"/>
        <v>0</v>
      </c>
      <c r="DEQ61">
        <f t="shared" ca="1" si="830"/>
        <v>0</v>
      </c>
      <c r="DER61">
        <f t="shared" ca="1" si="830"/>
        <v>0</v>
      </c>
      <c r="DES61">
        <f t="shared" ca="1" si="830"/>
        <v>0</v>
      </c>
      <c r="DET61">
        <f t="shared" ca="1" si="830"/>
        <v>0</v>
      </c>
      <c r="DEU61">
        <f t="shared" ca="1" si="830"/>
        <v>0</v>
      </c>
      <c r="DEV61">
        <f t="shared" ca="1" si="830"/>
        <v>0</v>
      </c>
      <c r="DEW61">
        <f t="shared" ca="1" si="830"/>
        <v>0</v>
      </c>
      <c r="DEX61">
        <f t="shared" ca="1" si="830"/>
        <v>0</v>
      </c>
      <c r="DEY61">
        <f t="shared" ca="1" si="830"/>
        <v>0</v>
      </c>
      <c r="DEZ61">
        <f t="shared" ca="1" si="830"/>
        <v>0</v>
      </c>
      <c r="DFA61">
        <f t="shared" ca="1" si="830"/>
        <v>0</v>
      </c>
      <c r="DFB61">
        <f t="shared" ca="1" si="830"/>
        <v>0</v>
      </c>
      <c r="DFC61">
        <f t="shared" ca="1" si="830"/>
        <v>0</v>
      </c>
      <c r="DFD61">
        <f t="shared" ca="1" si="830"/>
        <v>0</v>
      </c>
      <c r="DFE61">
        <f t="shared" ca="1" si="830"/>
        <v>0</v>
      </c>
      <c r="DFF61">
        <f t="shared" ca="1" si="830"/>
        <v>0</v>
      </c>
      <c r="DFG61">
        <f t="shared" ca="1" si="830"/>
        <v>0</v>
      </c>
      <c r="DFH61">
        <f t="shared" ca="1" si="830"/>
        <v>0</v>
      </c>
      <c r="DFI61">
        <f t="shared" ca="1" si="830"/>
        <v>0</v>
      </c>
      <c r="DFJ61">
        <f t="shared" ca="1" si="830"/>
        <v>0</v>
      </c>
      <c r="DFK61">
        <f t="shared" ca="1" si="830"/>
        <v>0</v>
      </c>
      <c r="DFL61">
        <f t="shared" ca="1" si="830"/>
        <v>0</v>
      </c>
      <c r="DFM61">
        <f t="shared" ca="1" si="830"/>
        <v>0</v>
      </c>
      <c r="DFN61">
        <f t="shared" ca="1" si="830"/>
        <v>0</v>
      </c>
      <c r="DFO61">
        <f t="shared" ca="1" si="830"/>
        <v>0</v>
      </c>
      <c r="DFP61">
        <f t="shared" ca="1" si="830"/>
        <v>0</v>
      </c>
      <c r="DFQ61">
        <f t="shared" ca="1" si="830"/>
        <v>0</v>
      </c>
      <c r="DFR61">
        <f t="shared" ca="1" si="830"/>
        <v>0</v>
      </c>
      <c r="DFS61">
        <f t="shared" ca="1" si="830"/>
        <v>0</v>
      </c>
      <c r="DFT61">
        <f t="shared" ca="1" si="830"/>
        <v>0</v>
      </c>
      <c r="DFU61">
        <f t="shared" ca="1" si="830"/>
        <v>0</v>
      </c>
      <c r="DFV61">
        <f t="shared" ca="1" si="830"/>
        <v>0</v>
      </c>
      <c r="DFW61">
        <f t="shared" ref="DFW61:DIH61" ca="1" si="831">IF(AD_Mux_mode =2,IF((ROUND(DFW$7,1)-0.1)=ROUND(WRDATAONADMUXBUS_ns,1),0,IF(ROUND(DFW$7,1)=ROUND(WRDATAONADMUXBUS_ns,1),MAX($B54:$B61)+1,-1)),0)</f>
        <v>0</v>
      </c>
      <c r="DFX61">
        <f t="shared" ca="1" si="831"/>
        <v>0</v>
      </c>
      <c r="DFY61">
        <f t="shared" ca="1" si="831"/>
        <v>0</v>
      </c>
      <c r="DFZ61">
        <f t="shared" ca="1" si="831"/>
        <v>0</v>
      </c>
      <c r="DGA61">
        <f t="shared" ca="1" si="831"/>
        <v>0</v>
      </c>
      <c r="DGB61">
        <f t="shared" ca="1" si="831"/>
        <v>0</v>
      </c>
      <c r="DGC61">
        <f t="shared" ca="1" si="831"/>
        <v>0</v>
      </c>
      <c r="DGD61">
        <f t="shared" ca="1" si="831"/>
        <v>0</v>
      </c>
      <c r="DGE61">
        <f t="shared" ca="1" si="831"/>
        <v>0</v>
      </c>
      <c r="DGF61">
        <f t="shared" ca="1" si="831"/>
        <v>0</v>
      </c>
      <c r="DGG61">
        <f t="shared" ca="1" si="831"/>
        <v>0</v>
      </c>
      <c r="DGH61">
        <f t="shared" ca="1" si="831"/>
        <v>0</v>
      </c>
      <c r="DGI61">
        <f t="shared" ca="1" si="831"/>
        <v>0</v>
      </c>
      <c r="DGJ61">
        <f t="shared" ca="1" si="831"/>
        <v>0</v>
      </c>
      <c r="DGK61">
        <f t="shared" ca="1" si="831"/>
        <v>0</v>
      </c>
      <c r="DGL61">
        <f t="shared" ca="1" si="831"/>
        <v>0</v>
      </c>
      <c r="DGM61">
        <f t="shared" ca="1" si="831"/>
        <v>0</v>
      </c>
      <c r="DGN61">
        <f t="shared" ca="1" si="831"/>
        <v>0</v>
      </c>
      <c r="DGO61">
        <f t="shared" ca="1" si="831"/>
        <v>0</v>
      </c>
      <c r="DGP61">
        <f t="shared" ca="1" si="831"/>
        <v>0</v>
      </c>
      <c r="DGQ61">
        <f t="shared" ca="1" si="831"/>
        <v>0</v>
      </c>
      <c r="DGR61">
        <f t="shared" ca="1" si="831"/>
        <v>0</v>
      </c>
      <c r="DGS61">
        <f t="shared" ca="1" si="831"/>
        <v>0</v>
      </c>
      <c r="DGT61">
        <f t="shared" ca="1" si="831"/>
        <v>0</v>
      </c>
      <c r="DGU61">
        <f t="shared" ca="1" si="831"/>
        <v>0</v>
      </c>
      <c r="DGV61">
        <f t="shared" ca="1" si="831"/>
        <v>0</v>
      </c>
      <c r="DGW61">
        <f t="shared" ca="1" si="831"/>
        <v>0</v>
      </c>
      <c r="DGX61">
        <f t="shared" ca="1" si="831"/>
        <v>0</v>
      </c>
      <c r="DGY61">
        <f t="shared" ca="1" si="831"/>
        <v>0</v>
      </c>
      <c r="DGZ61">
        <f t="shared" ca="1" si="831"/>
        <v>0</v>
      </c>
      <c r="DHA61">
        <f t="shared" ca="1" si="831"/>
        <v>0</v>
      </c>
      <c r="DHB61">
        <f t="shared" ca="1" si="831"/>
        <v>0</v>
      </c>
      <c r="DHC61">
        <f t="shared" ca="1" si="831"/>
        <v>0</v>
      </c>
      <c r="DHD61">
        <f t="shared" ca="1" si="831"/>
        <v>0</v>
      </c>
      <c r="DHE61">
        <f t="shared" ca="1" si="831"/>
        <v>0</v>
      </c>
      <c r="DHF61">
        <f t="shared" ca="1" si="831"/>
        <v>0</v>
      </c>
      <c r="DHG61">
        <f t="shared" ca="1" si="831"/>
        <v>0</v>
      </c>
      <c r="DHH61">
        <f t="shared" ca="1" si="831"/>
        <v>0</v>
      </c>
      <c r="DHI61">
        <f t="shared" ca="1" si="831"/>
        <v>0</v>
      </c>
      <c r="DHJ61">
        <f t="shared" ca="1" si="831"/>
        <v>0</v>
      </c>
      <c r="DHK61">
        <f t="shared" ca="1" si="831"/>
        <v>0</v>
      </c>
      <c r="DHL61">
        <f t="shared" ca="1" si="831"/>
        <v>0</v>
      </c>
      <c r="DHM61">
        <f t="shared" ca="1" si="831"/>
        <v>0</v>
      </c>
      <c r="DHN61">
        <f t="shared" ca="1" si="831"/>
        <v>0</v>
      </c>
      <c r="DHO61">
        <f t="shared" ca="1" si="831"/>
        <v>0</v>
      </c>
      <c r="DHP61">
        <f t="shared" ca="1" si="831"/>
        <v>0</v>
      </c>
      <c r="DHQ61">
        <f t="shared" ca="1" si="831"/>
        <v>0</v>
      </c>
      <c r="DHR61">
        <f t="shared" ca="1" si="831"/>
        <v>0</v>
      </c>
      <c r="DHS61">
        <f t="shared" ca="1" si="831"/>
        <v>0</v>
      </c>
      <c r="DHT61">
        <f t="shared" ca="1" si="831"/>
        <v>0</v>
      </c>
      <c r="DHU61">
        <f t="shared" ca="1" si="831"/>
        <v>0</v>
      </c>
      <c r="DHV61">
        <f t="shared" ca="1" si="831"/>
        <v>0</v>
      </c>
      <c r="DHW61">
        <f t="shared" ca="1" si="831"/>
        <v>0</v>
      </c>
      <c r="DHX61">
        <f t="shared" ca="1" si="831"/>
        <v>0</v>
      </c>
      <c r="DHY61">
        <f t="shared" ca="1" si="831"/>
        <v>0</v>
      </c>
      <c r="DHZ61">
        <f t="shared" ca="1" si="831"/>
        <v>0</v>
      </c>
      <c r="DIA61">
        <f t="shared" ca="1" si="831"/>
        <v>0</v>
      </c>
      <c r="DIB61">
        <f t="shared" ca="1" si="831"/>
        <v>0</v>
      </c>
      <c r="DIC61">
        <f t="shared" ca="1" si="831"/>
        <v>0</v>
      </c>
      <c r="DID61">
        <f t="shared" ca="1" si="831"/>
        <v>0</v>
      </c>
      <c r="DIE61">
        <f t="shared" ca="1" si="831"/>
        <v>0</v>
      </c>
      <c r="DIF61">
        <f t="shared" ca="1" si="831"/>
        <v>0</v>
      </c>
      <c r="DIG61">
        <f t="shared" ca="1" si="831"/>
        <v>0</v>
      </c>
      <c r="DIH61">
        <f t="shared" ca="1" si="831"/>
        <v>0</v>
      </c>
      <c r="DII61">
        <f t="shared" ref="DII61:DKT61" ca="1" si="832">IF(AD_Mux_mode =2,IF((ROUND(DII$7,1)-0.1)=ROUND(WRDATAONADMUXBUS_ns,1),0,IF(ROUND(DII$7,1)=ROUND(WRDATAONADMUXBUS_ns,1),MAX($B54:$B61)+1,-1)),0)</f>
        <v>0</v>
      </c>
      <c r="DIJ61">
        <f t="shared" ca="1" si="832"/>
        <v>0</v>
      </c>
      <c r="DIK61">
        <f t="shared" ca="1" si="832"/>
        <v>0</v>
      </c>
      <c r="DIL61">
        <f t="shared" ca="1" si="832"/>
        <v>0</v>
      </c>
      <c r="DIM61">
        <f t="shared" ca="1" si="832"/>
        <v>0</v>
      </c>
      <c r="DIN61">
        <f t="shared" ca="1" si="832"/>
        <v>0</v>
      </c>
      <c r="DIO61">
        <f t="shared" ca="1" si="832"/>
        <v>0</v>
      </c>
      <c r="DIP61">
        <f t="shared" ca="1" si="832"/>
        <v>0</v>
      </c>
      <c r="DIQ61">
        <f t="shared" ca="1" si="832"/>
        <v>0</v>
      </c>
      <c r="DIR61">
        <f t="shared" ca="1" si="832"/>
        <v>0</v>
      </c>
      <c r="DIS61">
        <f t="shared" ca="1" si="832"/>
        <v>0</v>
      </c>
      <c r="DIT61">
        <f t="shared" ca="1" si="832"/>
        <v>0</v>
      </c>
      <c r="DIU61">
        <f t="shared" ca="1" si="832"/>
        <v>0</v>
      </c>
      <c r="DIV61">
        <f t="shared" ca="1" si="832"/>
        <v>0</v>
      </c>
      <c r="DIW61">
        <f t="shared" ca="1" si="832"/>
        <v>0</v>
      </c>
      <c r="DIX61">
        <f t="shared" ca="1" si="832"/>
        <v>0</v>
      </c>
      <c r="DIY61">
        <f t="shared" ca="1" si="832"/>
        <v>0</v>
      </c>
      <c r="DIZ61">
        <f t="shared" ca="1" si="832"/>
        <v>0</v>
      </c>
      <c r="DJA61">
        <f t="shared" ca="1" si="832"/>
        <v>0</v>
      </c>
      <c r="DJB61">
        <f t="shared" ca="1" si="832"/>
        <v>0</v>
      </c>
      <c r="DJC61">
        <f t="shared" ca="1" si="832"/>
        <v>0</v>
      </c>
      <c r="DJD61">
        <f t="shared" ca="1" si="832"/>
        <v>0</v>
      </c>
      <c r="DJE61">
        <f t="shared" ca="1" si="832"/>
        <v>0</v>
      </c>
      <c r="DJF61">
        <f t="shared" ca="1" si="832"/>
        <v>0</v>
      </c>
      <c r="DJG61">
        <f t="shared" ca="1" si="832"/>
        <v>0</v>
      </c>
      <c r="DJH61">
        <f t="shared" ca="1" si="832"/>
        <v>0</v>
      </c>
      <c r="DJI61">
        <f t="shared" ca="1" si="832"/>
        <v>0</v>
      </c>
      <c r="DJJ61">
        <f t="shared" ca="1" si="832"/>
        <v>0</v>
      </c>
      <c r="DJK61">
        <f t="shared" ca="1" si="832"/>
        <v>0</v>
      </c>
      <c r="DJL61">
        <f t="shared" ca="1" si="832"/>
        <v>0</v>
      </c>
      <c r="DJM61">
        <f t="shared" ca="1" si="832"/>
        <v>0</v>
      </c>
      <c r="DJN61">
        <f t="shared" ca="1" si="832"/>
        <v>0</v>
      </c>
      <c r="DJO61">
        <f t="shared" ca="1" si="832"/>
        <v>0</v>
      </c>
      <c r="DJP61">
        <f t="shared" ca="1" si="832"/>
        <v>0</v>
      </c>
      <c r="DJQ61">
        <f t="shared" ca="1" si="832"/>
        <v>0</v>
      </c>
      <c r="DJR61">
        <f t="shared" ca="1" si="832"/>
        <v>0</v>
      </c>
      <c r="DJS61">
        <f t="shared" ca="1" si="832"/>
        <v>0</v>
      </c>
      <c r="DJT61">
        <f t="shared" ca="1" si="832"/>
        <v>0</v>
      </c>
      <c r="DJU61">
        <f t="shared" ca="1" si="832"/>
        <v>0</v>
      </c>
      <c r="DJV61">
        <f t="shared" ca="1" si="832"/>
        <v>0</v>
      </c>
      <c r="DJW61">
        <f t="shared" ca="1" si="832"/>
        <v>0</v>
      </c>
      <c r="DJX61">
        <f t="shared" ca="1" si="832"/>
        <v>0</v>
      </c>
      <c r="DJY61">
        <f t="shared" ca="1" si="832"/>
        <v>0</v>
      </c>
      <c r="DJZ61">
        <f t="shared" ca="1" si="832"/>
        <v>0</v>
      </c>
      <c r="DKA61">
        <f t="shared" ca="1" si="832"/>
        <v>0</v>
      </c>
      <c r="DKB61">
        <f t="shared" ca="1" si="832"/>
        <v>0</v>
      </c>
      <c r="DKC61">
        <f t="shared" ca="1" si="832"/>
        <v>0</v>
      </c>
      <c r="DKD61">
        <f t="shared" ca="1" si="832"/>
        <v>0</v>
      </c>
      <c r="DKE61">
        <f t="shared" ca="1" si="832"/>
        <v>0</v>
      </c>
      <c r="DKF61">
        <f t="shared" ca="1" si="832"/>
        <v>0</v>
      </c>
      <c r="DKG61">
        <f t="shared" ca="1" si="832"/>
        <v>0</v>
      </c>
      <c r="DKH61">
        <f t="shared" ca="1" si="832"/>
        <v>0</v>
      </c>
      <c r="DKI61">
        <f t="shared" ca="1" si="832"/>
        <v>0</v>
      </c>
      <c r="DKJ61">
        <f t="shared" ca="1" si="832"/>
        <v>0</v>
      </c>
      <c r="DKK61">
        <f t="shared" ca="1" si="832"/>
        <v>0</v>
      </c>
      <c r="DKL61">
        <f t="shared" ca="1" si="832"/>
        <v>0</v>
      </c>
      <c r="DKM61">
        <f t="shared" ca="1" si="832"/>
        <v>0</v>
      </c>
      <c r="DKN61">
        <f t="shared" ca="1" si="832"/>
        <v>0</v>
      </c>
      <c r="DKO61">
        <f t="shared" ca="1" si="832"/>
        <v>0</v>
      </c>
      <c r="DKP61">
        <f t="shared" ca="1" si="832"/>
        <v>0</v>
      </c>
      <c r="DKQ61">
        <f t="shared" ca="1" si="832"/>
        <v>0</v>
      </c>
      <c r="DKR61">
        <f t="shared" ca="1" si="832"/>
        <v>0</v>
      </c>
      <c r="DKS61">
        <f t="shared" ca="1" si="832"/>
        <v>0</v>
      </c>
      <c r="DKT61">
        <f t="shared" ca="1" si="832"/>
        <v>0</v>
      </c>
      <c r="DKU61">
        <f t="shared" ref="DKU61:DNF61" ca="1" si="833">IF(AD_Mux_mode =2,IF((ROUND(DKU$7,1)-0.1)=ROUND(WRDATAONADMUXBUS_ns,1),0,IF(ROUND(DKU$7,1)=ROUND(WRDATAONADMUXBUS_ns,1),MAX($B54:$B61)+1,-1)),0)</f>
        <v>0</v>
      </c>
      <c r="DKV61">
        <f t="shared" ca="1" si="833"/>
        <v>0</v>
      </c>
      <c r="DKW61">
        <f t="shared" ca="1" si="833"/>
        <v>0</v>
      </c>
      <c r="DKX61">
        <f t="shared" ca="1" si="833"/>
        <v>0</v>
      </c>
      <c r="DKY61">
        <f t="shared" ca="1" si="833"/>
        <v>0</v>
      </c>
      <c r="DKZ61">
        <f t="shared" ca="1" si="833"/>
        <v>0</v>
      </c>
      <c r="DLA61">
        <f t="shared" ca="1" si="833"/>
        <v>0</v>
      </c>
      <c r="DLB61">
        <f t="shared" ca="1" si="833"/>
        <v>0</v>
      </c>
      <c r="DLC61">
        <f t="shared" ca="1" si="833"/>
        <v>0</v>
      </c>
      <c r="DLD61">
        <f t="shared" ca="1" si="833"/>
        <v>0</v>
      </c>
      <c r="DLE61">
        <f t="shared" ca="1" si="833"/>
        <v>0</v>
      </c>
      <c r="DLF61">
        <f t="shared" ca="1" si="833"/>
        <v>0</v>
      </c>
      <c r="DLG61">
        <f t="shared" ca="1" si="833"/>
        <v>0</v>
      </c>
      <c r="DLH61">
        <f t="shared" ca="1" si="833"/>
        <v>0</v>
      </c>
      <c r="DLI61">
        <f t="shared" ca="1" si="833"/>
        <v>0</v>
      </c>
      <c r="DLJ61">
        <f t="shared" ca="1" si="833"/>
        <v>0</v>
      </c>
      <c r="DLK61">
        <f t="shared" ca="1" si="833"/>
        <v>0</v>
      </c>
      <c r="DLL61">
        <f t="shared" ca="1" si="833"/>
        <v>0</v>
      </c>
      <c r="DLM61">
        <f t="shared" ca="1" si="833"/>
        <v>0</v>
      </c>
      <c r="DLN61">
        <f t="shared" ca="1" si="833"/>
        <v>0</v>
      </c>
      <c r="DLO61">
        <f t="shared" ca="1" si="833"/>
        <v>0</v>
      </c>
      <c r="DLP61">
        <f t="shared" ca="1" si="833"/>
        <v>0</v>
      </c>
      <c r="DLQ61">
        <f t="shared" ca="1" si="833"/>
        <v>0</v>
      </c>
      <c r="DLR61">
        <f t="shared" ca="1" si="833"/>
        <v>0</v>
      </c>
      <c r="DLS61">
        <f t="shared" ca="1" si="833"/>
        <v>0</v>
      </c>
      <c r="DLT61">
        <f t="shared" ca="1" si="833"/>
        <v>0</v>
      </c>
      <c r="DLU61">
        <f t="shared" ca="1" si="833"/>
        <v>0</v>
      </c>
      <c r="DLV61">
        <f t="shared" ca="1" si="833"/>
        <v>0</v>
      </c>
      <c r="DLW61">
        <f t="shared" ca="1" si="833"/>
        <v>0</v>
      </c>
      <c r="DLX61">
        <f t="shared" ca="1" si="833"/>
        <v>0</v>
      </c>
      <c r="DLY61">
        <f t="shared" ca="1" si="833"/>
        <v>0</v>
      </c>
      <c r="DLZ61">
        <f t="shared" ca="1" si="833"/>
        <v>0</v>
      </c>
      <c r="DMA61">
        <f t="shared" ca="1" si="833"/>
        <v>0</v>
      </c>
      <c r="DMB61">
        <f t="shared" ca="1" si="833"/>
        <v>0</v>
      </c>
      <c r="DMC61">
        <f t="shared" ca="1" si="833"/>
        <v>0</v>
      </c>
      <c r="DMD61">
        <f t="shared" ca="1" si="833"/>
        <v>0</v>
      </c>
      <c r="DME61">
        <f t="shared" ca="1" si="833"/>
        <v>0</v>
      </c>
      <c r="DMF61">
        <f t="shared" ca="1" si="833"/>
        <v>0</v>
      </c>
      <c r="DMG61">
        <f t="shared" ca="1" si="833"/>
        <v>0</v>
      </c>
      <c r="DMH61">
        <f t="shared" ca="1" si="833"/>
        <v>0</v>
      </c>
      <c r="DMI61">
        <f t="shared" ca="1" si="833"/>
        <v>0</v>
      </c>
      <c r="DMJ61">
        <f t="shared" ca="1" si="833"/>
        <v>0</v>
      </c>
      <c r="DMK61">
        <f t="shared" ca="1" si="833"/>
        <v>0</v>
      </c>
      <c r="DML61">
        <f t="shared" ca="1" si="833"/>
        <v>0</v>
      </c>
      <c r="DMM61">
        <f t="shared" ca="1" si="833"/>
        <v>0</v>
      </c>
      <c r="DMN61">
        <f t="shared" ca="1" si="833"/>
        <v>0</v>
      </c>
      <c r="DMO61">
        <f t="shared" ca="1" si="833"/>
        <v>0</v>
      </c>
      <c r="DMP61">
        <f t="shared" ca="1" si="833"/>
        <v>0</v>
      </c>
      <c r="DMQ61">
        <f t="shared" ca="1" si="833"/>
        <v>0</v>
      </c>
      <c r="DMR61">
        <f t="shared" ca="1" si="833"/>
        <v>0</v>
      </c>
      <c r="DMS61">
        <f t="shared" ca="1" si="833"/>
        <v>0</v>
      </c>
      <c r="DMT61">
        <f t="shared" ca="1" si="833"/>
        <v>0</v>
      </c>
      <c r="DMU61">
        <f t="shared" ca="1" si="833"/>
        <v>0</v>
      </c>
      <c r="DMV61">
        <f t="shared" ca="1" si="833"/>
        <v>0</v>
      </c>
      <c r="DMW61">
        <f t="shared" ca="1" si="833"/>
        <v>0</v>
      </c>
      <c r="DMX61">
        <f t="shared" ca="1" si="833"/>
        <v>0</v>
      </c>
      <c r="DMY61">
        <f t="shared" ca="1" si="833"/>
        <v>0</v>
      </c>
      <c r="DMZ61">
        <f t="shared" ca="1" si="833"/>
        <v>0</v>
      </c>
      <c r="DNA61">
        <f t="shared" ca="1" si="833"/>
        <v>0</v>
      </c>
      <c r="DNB61">
        <f t="shared" ca="1" si="833"/>
        <v>0</v>
      </c>
      <c r="DNC61">
        <f t="shared" ca="1" si="833"/>
        <v>0</v>
      </c>
      <c r="DND61">
        <f t="shared" ca="1" si="833"/>
        <v>0</v>
      </c>
      <c r="DNE61">
        <f t="shared" ca="1" si="833"/>
        <v>0</v>
      </c>
      <c r="DNF61">
        <f t="shared" ca="1" si="833"/>
        <v>0</v>
      </c>
      <c r="DNG61">
        <f t="shared" ref="DNG61:DOK61" ca="1" si="834">IF(AD_Mux_mode =2,IF((ROUND(DNG$7,1)-0.1)=ROUND(WRDATAONADMUXBUS_ns,1),0,IF(ROUND(DNG$7,1)=ROUND(WRDATAONADMUXBUS_ns,1),MAX($B54:$B61)+1,-1)),0)</f>
        <v>0</v>
      </c>
      <c r="DNH61">
        <f t="shared" ca="1" si="834"/>
        <v>0</v>
      </c>
      <c r="DNI61">
        <f t="shared" ca="1" si="834"/>
        <v>0</v>
      </c>
      <c r="DNJ61">
        <f t="shared" ca="1" si="834"/>
        <v>0</v>
      </c>
      <c r="DNK61">
        <f t="shared" ca="1" si="834"/>
        <v>0</v>
      </c>
      <c r="DNL61">
        <f t="shared" ca="1" si="834"/>
        <v>0</v>
      </c>
      <c r="DNM61">
        <f t="shared" ca="1" si="834"/>
        <v>0</v>
      </c>
      <c r="DNN61">
        <f t="shared" ca="1" si="834"/>
        <v>0</v>
      </c>
      <c r="DNO61">
        <f t="shared" ca="1" si="834"/>
        <v>0</v>
      </c>
      <c r="DNP61">
        <f t="shared" ca="1" si="834"/>
        <v>0</v>
      </c>
      <c r="DNQ61">
        <f t="shared" ca="1" si="834"/>
        <v>0</v>
      </c>
      <c r="DNR61">
        <f t="shared" ca="1" si="834"/>
        <v>0</v>
      </c>
      <c r="DNS61">
        <f t="shared" ca="1" si="834"/>
        <v>0</v>
      </c>
      <c r="DNT61">
        <f t="shared" ca="1" si="834"/>
        <v>0</v>
      </c>
      <c r="DNU61">
        <f t="shared" ca="1" si="834"/>
        <v>0</v>
      </c>
      <c r="DNV61">
        <f t="shared" ca="1" si="834"/>
        <v>0</v>
      </c>
      <c r="DNW61">
        <f t="shared" ca="1" si="834"/>
        <v>0</v>
      </c>
      <c r="DNX61">
        <f t="shared" ca="1" si="834"/>
        <v>0</v>
      </c>
      <c r="DNY61">
        <f t="shared" ca="1" si="834"/>
        <v>0</v>
      </c>
      <c r="DNZ61">
        <f t="shared" ca="1" si="834"/>
        <v>0</v>
      </c>
      <c r="DOA61">
        <f t="shared" ca="1" si="834"/>
        <v>0</v>
      </c>
      <c r="DOB61">
        <f t="shared" ca="1" si="834"/>
        <v>0</v>
      </c>
      <c r="DOC61">
        <f t="shared" ca="1" si="834"/>
        <v>0</v>
      </c>
      <c r="DOD61">
        <f t="shared" ca="1" si="834"/>
        <v>0</v>
      </c>
      <c r="DOE61">
        <f t="shared" ca="1" si="834"/>
        <v>0</v>
      </c>
      <c r="DOF61">
        <f t="shared" ca="1" si="834"/>
        <v>0</v>
      </c>
      <c r="DOG61">
        <f t="shared" ca="1" si="834"/>
        <v>0</v>
      </c>
      <c r="DOH61">
        <f t="shared" ca="1" si="834"/>
        <v>0</v>
      </c>
      <c r="DOI61">
        <f t="shared" ca="1" si="834"/>
        <v>0</v>
      </c>
      <c r="DOJ61">
        <f t="shared" ca="1" si="834"/>
        <v>0</v>
      </c>
      <c r="DOK61">
        <f t="shared" ca="1" si="834"/>
        <v>0</v>
      </c>
    </row>
    <row r="64" spans="1:16384">
      <c r="A64" s="82"/>
    </row>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2FB57-B8A6-4CC0-A5BE-3B23185C7FDE}">
  <dimension ref="A2:N18"/>
  <sheetViews>
    <sheetView workbookViewId="0">
      <selection activeCell="D19" sqref="D19"/>
    </sheetView>
  </sheetViews>
  <sheetFormatPr defaultRowHeight="15"/>
  <cols>
    <col min="1" max="1" width="12.42578125" customWidth="1"/>
    <col min="2" max="2" width="15" customWidth="1"/>
    <col min="13" max="13" width="9.85546875" bestFit="1" customWidth="1"/>
  </cols>
  <sheetData>
    <row r="2" spans="1:14">
      <c r="A2" s="111" t="s">
        <v>534</v>
      </c>
    </row>
    <row r="3" spans="1:14">
      <c r="A3" s="111" t="s">
        <v>535</v>
      </c>
      <c r="B3" t="s">
        <v>536</v>
      </c>
    </row>
    <row r="4" spans="1:14">
      <c r="C4">
        <v>31</v>
      </c>
      <c r="D4">
        <f t="shared" ref="D4:K4" si="0">C4-1</f>
        <v>30</v>
      </c>
      <c r="E4" s="112">
        <f t="shared" si="0"/>
        <v>29</v>
      </c>
      <c r="F4" s="112">
        <f t="shared" si="0"/>
        <v>28</v>
      </c>
      <c r="G4" s="112">
        <f t="shared" si="0"/>
        <v>27</v>
      </c>
      <c r="H4" s="112">
        <f t="shared" si="0"/>
        <v>26</v>
      </c>
      <c r="I4" s="112">
        <f t="shared" si="0"/>
        <v>25</v>
      </c>
      <c r="J4" s="112">
        <f t="shared" si="0"/>
        <v>24</v>
      </c>
      <c r="K4">
        <f t="shared" si="0"/>
        <v>23</v>
      </c>
      <c r="N4" t="s">
        <v>537</v>
      </c>
    </row>
    <row r="5" spans="1:14">
      <c r="A5" t="s">
        <v>538</v>
      </c>
      <c r="B5" t="s">
        <v>539</v>
      </c>
      <c r="C5">
        <v>0</v>
      </c>
      <c r="D5">
        <v>1</v>
      </c>
      <c r="E5" s="112">
        <v>0</v>
      </c>
      <c r="F5" s="112">
        <v>1</v>
      </c>
      <c r="G5" s="112">
        <v>0</v>
      </c>
      <c r="H5" s="112">
        <v>0</v>
      </c>
      <c r="I5" s="112">
        <v>0</v>
      </c>
      <c r="J5" s="112">
        <v>0</v>
      </c>
      <c r="K5">
        <v>0</v>
      </c>
      <c r="M5" t="s">
        <v>540</v>
      </c>
      <c r="N5" t="s">
        <v>541</v>
      </c>
    </row>
    <row r="6" spans="1:14">
      <c r="A6" t="s">
        <v>542</v>
      </c>
      <c r="B6" t="s">
        <v>543</v>
      </c>
      <c r="C6">
        <v>0</v>
      </c>
      <c r="D6">
        <v>0</v>
      </c>
      <c r="E6" s="112">
        <v>1</v>
      </c>
      <c r="F6" s="112">
        <v>0</v>
      </c>
      <c r="G6" s="112">
        <v>0</v>
      </c>
      <c r="H6" s="112">
        <v>0</v>
      </c>
      <c r="I6" s="112">
        <v>0</v>
      </c>
      <c r="J6" s="112">
        <v>0</v>
      </c>
      <c r="K6">
        <v>0</v>
      </c>
      <c r="M6" t="s">
        <v>544</v>
      </c>
      <c r="N6" s="111" t="s">
        <v>545</v>
      </c>
    </row>
    <row r="7" spans="1:14">
      <c r="A7" t="s">
        <v>546</v>
      </c>
      <c r="B7" s="40" t="s">
        <v>547</v>
      </c>
      <c r="C7">
        <v>0</v>
      </c>
      <c r="D7">
        <v>1</v>
      </c>
      <c r="E7">
        <v>0</v>
      </c>
      <c r="F7">
        <v>0</v>
      </c>
      <c r="G7">
        <v>0</v>
      </c>
      <c r="H7">
        <v>0</v>
      </c>
      <c r="I7">
        <v>0</v>
      </c>
      <c r="J7">
        <v>0</v>
      </c>
      <c r="K7">
        <v>0</v>
      </c>
    </row>
    <row r="8" spans="1:14">
      <c r="A8" t="s">
        <v>548</v>
      </c>
      <c r="B8" t="s">
        <v>539</v>
      </c>
      <c r="C8">
        <v>0</v>
      </c>
      <c r="D8">
        <v>1</v>
      </c>
      <c r="E8" s="112">
        <v>0</v>
      </c>
      <c r="F8" s="112">
        <v>1</v>
      </c>
      <c r="G8" s="112">
        <v>0</v>
      </c>
      <c r="H8" s="112">
        <v>0</v>
      </c>
      <c r="I8" s="112">
        <v>0</v>
      </c>
      <c r="J8" s="112">
        <v>0</v>
      </c>
      <c r="K8">
        <v>0</v>
      </c>
    </row>
    <row r="10" spans="1:14">
      <c r="A10" t="s">
        <v>549</v>
      </c>
      <c r="B10" t="s">
        <v>550</v>
      </c>
      <c r="C10">
        <v>0</v>
      </c>
      <c r="D10">
        <v>1</v>
      </c>
      <c r="E10">
        <v>0</v>
      </c>
      <c r="F10">
        <v>1</v>
      </c>
      <c r="G10">
        <v>0</v>
      </c>
      <c r="H10">
        <v>0</v>
      </c>
      <c r="I10">
        <v>0</v>
      </c>
      <c r="J10">
        <v>1</v>
      </c>
      <c r="M10" t="s">
        <v>551</v>
      </c>
      <c r="N10" t="s">
        <v>552</v>
      </c>
    </row>
    <row r="12" spans="1:14">
      <c r="A12" t="s">
        <v>553</v>
      </c>
      <c r="B12" t="s">
        <v>554</v>
      </c>
      <c r="C12">
        <v>0</v>
      </c>
      <c r="D12">
        <v>1</v>
      </c>
      <c r="E12">
        <v>0</v>
      </c>
      <c r="F12">
        <v>1</v>
      </c>
      <c r="G12">
        <v>0</v>
      </c>
      <c r="H12">
        <v>0</v>
      </c>
      <c r="I12">
        <v>1</v>
      </c>
      <c r="J12">
        <v>0</v>
      </c>
      <c r="M12" t="s">
        <v>555</v>
      </c>
      <c r="N12" t="s">
        <v>556</v>
      </c>
    </row>
    <row r="14" spans="1:14">
      <c r="A14" t="s">
        <v>557</v>
      </c>
      <c r="B14" t="s">
        <v>558</v>
      </c>
      <c r="C14">
        <v>0</v>
      </c>
      <c r="D14">
        <v>1</v>
      </c>
      <c r="E14">
        <v>0</v>
      </c>
      <c r="F14">
        <v>1</v>
      </c>
      <c r="G14">
        <v>0</v>
      </c>
      <c r="H14">
        <v>0</v>
      </c>
      <c r="I14">
        <v>1</v>
      </c>
      <c r="J14">
        <v>1</v>
      </c>
      <c r="M14" t="s">
        <v>559</v>
      </c>
      <c r="N14" t="s">
        <v>560</v>
      </c>
    </row>
    <row r="17" spans="1:11">
      <c r="A17" t="s">
        <v>561</v>
      </c>
      <c r="B17" t="s">
        <v>3</v>
      </c>
      <c r="C17">
        <v>0</v>
      </c>
      <c r="D17">
        <v>0</v>
      </c>
      <c r="E17">
        <v>0</v>
      </c>
      <c r="F17">
        <v>0</v>
      </c>
      <c r="G17">
        <v>0</v>
      </c>
      <c r="H17">
        <v>0</v>
      </c>
      <c r="I17">
        <v>0</v>
      </c>
      <c r="J17">
        <v>0</v>
      </c>
      <c r="K17">
        <v>0</v>
      </c>
    </row>
    <row r="18" spans="1:11">
      <c r="B18" t="s">
        <v>562</v>
      </c>
      <c r="C18">
        <v>0</v>
      </c>
      <c r="D18">
        <v>0</v>
      </c>
      <c r="E18">
        <v>0</v>
      </c>
      <c r="F18">
        <v>1</v>
      </c>
      <c r="G18">
        <v>0</v>
      </c>
      <c r="H18">
        <v>0</v>
      </c>
      <c r="I18">
        <v>0</v>
      </c>
      <c r="J18">
        <v>0</v>
      </c>
      <c r="K18">
        <v>0</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DOK66"/>
  <sheetViews>
    <sheetView workbookViewId="0"/>
  </sheetViews>
  <sheetFormatPr defaultRowHeight="15"/>
  <cols>
    <col min="1" max="1" width="38" bestFit="1" customWidth="1"/>
    <col min="2" max="2" width="15.28515625" customWidth="1"/>
    <col min="3" max="3" width="15.7109375" style="35" bestFit="1" customWidth="1"/>
    <col min="4" max="5" width="15.7109375" customWidth="1"/>
    <col min="6" max="6" width="27.7109375" style="35" bestFit="1" customWidth="1"/>
    <col min="7" max="7" width="22" style="35" bestFit="1" customWidth="1"/>
    <col min="8" max="8" width="26.28515625" style="35" bestFit="1" customWidth="1"/>
    <col min="9" max="10" width="24.7109375" style="35" bestFit="1" customWidth="1"/>
  </cols>
  <sheetData>
    <row r="1" spans="1:3105">
      <c r="A1" s="97" t="s">
        <v>507</v>
      </c>
    </row>
    <row r="2" spans="1:3105" s="27" customFormat="1" ht="30">
      <c r="A2" s="27" t="s">
        <v>226</v>
      </c>
      <c r="B2" s="27" t="s">
        <v>209</v>
      </c>
      <c r="C2" s="36" t="s">
        <v>235</v>
      </c>
      <c r="D2"/>
      <c r="E2"/>
      <c r="F2" s="34" t="s">
        <v>200</v>
      </c>
      <c r="G2" s="34" t="s">
        <v>201</v>
      </c>
      <c r="H2" s="34" t="s">
        <v>199</v>
      </c>
      <c r="I2" s="34" t="s">
        <v>202</v>
      </c>
      <c r="J2" s="34" t="s">
        <v>203</v>
      </c>
    </row>
    <row r="3" spans="1:3105">
      <c r="A3" t="s">
        <v>227</v>
      </c>
      <c r="C3" s="34" t="s">
        <v>205</v>
      </c>
      <c r="F3" s="35" t="s">
        <v>204</v>
      </c>
      <c r="G3" s="35" t="s">
        <v>204</v>
      </c>
      <c r="H3" s="35" t="s">
        <v>204</v>
      </c>
      <c r="I3" s="35" t="s">
        <v>204</v>
      </c>
      <c r="J3" s="35" t="s">
        <v>204</v>
      </c>
    </row>
    <row r="4" spans="1:3105">
      <c r="A4" t="s">
        <v>228</v>
      </c>
      <c r="C4" s="35" t="s">
        <v>206</v>
      </c>
      <c r="F4" s="35" t="s">
        <v>206</v>
      </c>
      <c r="G4" s="35" t="s">
        <v>206</v>
      </c>
      <c r="H4" s="35" t="s">
        <v>207</v>
      </c>
      <c r="I4" s="35" t="s">
        <v>207</v>
      </c>
      <c r="J4" s="35" t="s">
        <v>207</v>
      </c>
    </row>
    <row r="5" spans="1:3105">
      <c r="A5" t="s">
        <v>229</v>
      </c>
      <c r="C5" s="35" t="s">
        <v>208</v>
      </c>
    </row>
    <row r="6" spans="1:3105">
      <c r="A6" s="27" t="s">
        <v>268</v>
      </c>
      <c r="D6" s="27" t="s">
        <v>336</v>
      </c>
      <c r="E6" s="27" t="s">
        <v>337</v>
      </c>
    </row>
    <row r="7" spans="1:3105">
      <c r="A7" s="39" t="s">
        <v>211</v>
      </c>
      <c r="B7" t="s">
        <v>210</v>
      </c>
      <c r="C7" s="37">
        <v>95</v>
      </c>
    </row>
    <row r="8" spans="1:3105">
      <c r="A8" s="39" t="s">
        <v>300</v>
      </c>
      <c r="B8" t="s">
        <v>301</v>
      </c>
      <c r="C8" s="37">
        <v>95</v>
      </c>
    </row>
    <row r="9" spans="1:3105">
      <c r="A9" s="39" t="s">
        <v>225</v>
      </c>
      <c r="B9" t="s">
        <v>212</v>
      </c>
      <c r="C9" s="37">
        <v>25</v>
      </c>
    </row>
    <row r="10" spans="1:3105">
      <c r="A10" s="39" t="s">
        <v>224</v>
      </c>
      <c r="B10" t="s">
        <v>213</v>
      </c>
      <c r="C10" s="37">
        <v>150</v>
      </c>
    </row>
    <row r="11" spans="1:3105">
      <c r="A11" s="39" t="s">
        <v>223</v>
      </c>
      <c r="B11" t="s">
        <v>214</v>
      </c>
      <c r="C11" s="37">
        <v>20</v>
      </c>
    </row>
    <row r="12" spans="1:3105">
      <c r="A12" s="39" t="s">
        <v>222</v>
      </c>
      <c r="B12" t="s">
        <v>215</v>
      </c>
      <c r="C12" s="37">
        <v>15</v>
      </c>
    </row>
    <row r="13" spans="1:3105">
      <c r="A13" t="s">
        <v>221</v>
      </c>
      <c r="B13" t="s">
        <v>216</v>
      </c>
      <c r="C13" s="37">
        <v>17</v>
      </c>
      <c r="E13" t="str">
        <f ca="1">IF(C13&lt;=Address_setup_to_ADVn_HIGH, "OK","PROBLEM")</f>
        <v>OK</v>
      </c>
    </row>
    <row r="14" spans="1:3105">
      <c r="A14" s="39" t="s">
        <v>220</v>
      </c>
      <c r="B14" t="s">
        <v>217</v>
      </c>
      <c r="C14" s="37" t="e">
        <f t="shared" ref="C14:BN14" ca="1" si="0">$B14+IF(C$9&lt;CSn_high_before_low_ns,1,IF(C$9&lt;RD_CSn_offtime_ns,0,1))</f>
        <v>#VALUE!</v>
      </c>
      <c r="D14" s="37" t="e">
        <f t="shared" ca="1" si="0"/>
        <v>#VALUE!</v>
      </c>
      <c r="E14" s="37" t="e">
        <f t="shared" ca="1" si="0"/>
        <v>#VALUE!</v>
      </c>
      <c r="F14" s="37" t="e">
        <f t="shared" ca="1" si="0"/>
        <v>#VALUE!</v>
      </c>
      <c r="G14" s="37" t="e">
        <f t="shared" ca="1" si="0"/>
        <v>#VALUE!</v>
      </c>
      <c r="H14" s="37" t="e">
        <f t="shared" ca="1" si="0"/>
        <v>#VALUE!</v>
      </c>
      <c r="I14" s="37" t="e">
        <f t="shared" ca="1" si="0"/>
        <v>#VALUE!</v>
      </c>
      <c r="J14" s="37" t="e">
        <f t="shared" ca="1" si="0"/>
        <v>#VALUE!</v>
      </c>
      <c r="K14" s="37" t="e">
        <f t="shared" ca="1" si="0"/>
        <v>#VALUE!</v>
      </c>
      <c r="L14" s="37" t="e">
        <f t="shared" ca="1" si="0"/>
        <v>#VALUE!</v>
      </c>
      <c r="M14" s="37" t="e">
        <f t="shared" ca="1" si="0"/>
        <v>#VALUE!</v>
      </c>
      <c r="N14" s="37" t="e">
        <f t="shared" ca="1" si="0"/>
        <v>#VALUE!</v>
      </c>
      <c r="O14" s="37" t="e">
        <f t="shared" ca="1" si="0"/>
        <v>#VALUE!</v>
      </c>
      <c r="P14" s="37" t="e">
        <f t="shared" ca="1" si="0"/>
        <v>#VALUE!</v>
      </c>
      <c r="Q14" s="37" t="e">
        <f t="shared" ca="1" si="0"/>
        <v>#VALUE!</v>
      </c>
      <c r="R14" s="37" t="e">
        <f t="shared" ca="1" si="0"/>
        <v>#VALUE!</v>
      </c>
      <c r="S14" s="37" t="e">
        <f t="shared" ca="1" si="0"/>
        <v>#VALUE!</v>
      </c>
      <c r="T14" s="37" t="e">
        <f t="shared" ca="1" si="0"/>
        <v>#VALUE!</v>
      </c>
      <c r="U14" s="37" t="e">
        <f t="shared" ca="1" si="0"/>
        <v>#VALUE!</v>
      </c>
      <c r="V14" s="37" t="e">
        <f t="shared" ca="1" si="0"/>
        <v>#VALUE!</v>
      </c>
      <c r="W14" s="37" t="e">
        <f t="shared" ca="1" si="0"/>
        <v>#VALUE!</v>
      </c>
      <c r="X14" s="37" t="e">
        <f t="shared" ca="1" si="0"/>
        <v>#VALUE!</v>
      </c>
      <c r="Y14" s="37" t="e">
        <f t="shared" ca="1" si="0"/>
        <v>#VALUE!</v>
      </c>
      <c r="Z14" s="37" t="e">
        <f t="shared" ca="1" si="0"/>
        <v>#VALUE!</v>
      </c>
      <c r="AA14" s="37" t="e">
        <f t="shared" ca="1" si="0"/>
        <v>#VALUE!</v>
      </c>
      <c r="AB14" s="37" t="e">
        <f t="shared" ca="1" si="0"/>
        <v>#VALUE!</v>
      </c>
      <c r="AC14" s="37" t="e">
        <f t="shared" ca="1" si="0"/>
        <v>#VALUE!</v>
      </c>
      <c r="AD14" s="37" t="e">
        <f t="shared" ca="1" si="0"/>
        <v>#VALUE!</v>
      </c>
      <c r="AE14" s="37" t="e">
        <f t="shared" ca="1" si="0"/>
        <v>#VALUE!</v>
      </c>
      <c r="AF14" s="37" t="e">
        <f t="shared" ca="1" si="0"/>
        <v>#VALUE!</v>
      </c>
      <c r="AG14" s="37" t="e">
        <f t="shared" ca="1" si="0"/>
        <v>#VALUE!</v>
      </c>
      <c r="AH14" s="37" t="e">
        <f t="shared" ca="1" si="0"/>
        <v>#VALUE!</v>
      </c>
      <c r="AI14" s="37" t="e">
        <f t="shared" ca="1" si="0"/>
        <v>#VALUE!</v>
      </c>
      <c r="AJ14" s="37" t="e">
        <f t="shared" ca="1" si="0"/>
        <v>#VALUE!</v>
      </c>
      <c r="AK14" s="37" t="e">
        <f t="shared" ca="1" si="0"/>
        <v>#VALUE!</v>
      </c>
      <c r="AL14" s="37" t="e">
        <f t="shared" ca="1" si="0"/>
        <v>#VALUE!</v>
      </c>
      <c r="AM14" s="37" t="e">
        <f t="shared" ca="1" si="0"/>
        <v>#VALUE!</v>
      </c>
      <c r="AN14" s="37" t="e">
        <f t="shared" ca="1" si="0"/>
        <v>#VALUE!</v>
      </c>
      <c r="AO14" s="37" t="e">
        <f t="shared" ca="1" si="0"/>
        <v>#VALUE!</v>
      </c>
      <c r="AP14" s="37" t="e">
        <f t="shared" ca="1" si="0"/>
        <v>#VALUE!</v>
      </c>
      <c r="AQ14" s="37" t="e">
        <f t="shared" ca="1" si="0"/>
        <v>#VALUE!</v>
      </c>
      <c r="AR14" s="37" t="e">
        <f t="shared" ca="1" si="0"/>
        <v>#VALUE!</v>
      </c>
      <c r="AS14" s="37" t="e">
        <f t="shared" ca="1" si="0"/>
        <v>#VALUE!</v>
      </c>
      <c r="AT14" s="37" t="e">
        <f t="shared" ca="1" si="0"/>
        <v>#VALUE!</v>
      </c>
      <c r="AU14" s="37" t="e">
        <f t="shared" ca="1" si="0"/>
        <v>#VALUE!</v>
      </c>
      <c r="AV14" s="37" t="e">
        <f t="shared" ca="1" si="0"/>
        <v>#VALUE!</v>
      </c>
      <c r="AW14" s="37" t="e">
        <f t="shared" ca="1" si="0"/>
        <v>#VALUE!</v>
      </c>
      <c r="AX14" s="37" t="e">
        <f t="shared" ca="1" si="0"/>
        <v>#VALUE!</v>
      </c>
      <c r="AY14" s="37" t="e">
        <f t="shared" ca="1" si="0"/>
        <v>#VALUE!</v>
      </c>
      <c r="AZ14" s="37" t="e">
        <f t="shared" ca="1" si="0"/>
        <v>#VALUE!</v>
      </c>
      <c r="BA14" s="37" t="e">
        <f t="shared" ca="1" si="0"/>
        <v>#VALUE!</v>
      </c>
      <c r="BB14" s="37" t="e">
        <f t="shared" ca="1" si="0"/>
        <v>#VALUE!</v>
      </c>
      <c r="BC14" s="37" t="e">
        <f t="shared" ca="1" si="0"/>
        <v>#VALUE!</v>
      </c>
      <c r="BD14" s="37" t="e">
        <f t="shared" ca="1" si="0"/>
        <v>#VALUE!</v>
      </c>
      <c r="BE14" s="37" t="e">
        <f t="shared" ca="1" si="0"/>
        <v>#VALUE!</v>
      </c>
      <c r="BF14" s="37" t="e">
        <f t="shared" ca="1" si="0"/>
        <v>#VALUE!</v>
      </c>
      <c r="BG14" s="37" t="e">
        <f t="shared" ca="1" si="0"/>
        <v>#VALUE!</v>
      </c>
      <c r="BH14" s="37" t="e">
        <f t="shared" ca="1" si="0"/>
        <v>#VALUE!</v>
      </c>
      <c r="BI14" s="37" t="e">
        <f t="shared" ca="1" si="0"/>
        <v>#VALUE!</v>
      </c>
      <c r="BJ14" s="37" t="e">
        <f t="shared" ca="1" si="0"/>
        <v>#VALUE!</v>
      </c>
      <c r="BK14" s="37" t="e">
        <f t="shared" ca="1" si="0"/>
        <v>#VALUE!</v>
      </c>
      <c r="BL14" s="37" t="e">
        <f t="shared" ca="1" si="0"/>
        <v>#VALUE!</v>
      </c>
      <c r="BM14" s="37" t="e">
        <f t="shared" ca="1" si="0"/>
        <v>#VALUE!</v>
      </c>
      <c r="BN14" s="37" t="e">
        <f t="shared" ca="1" si="0"/>
        <v>#VALUE!</v>
      </c>
      <c r="BO14" s="37" t="e">
        <f t="shared" ref="BO14:DZ14" ca="1" si="1">$B14+IF(BO$9&lt;CSn_high_before_low_ns,1,IF(BO$9&lt;RD_CSn_offtime_ns,0,1))</f>
        <v>#VALUE!</v>
      </c>
      <c r="BP14" s="37" t="e">
        <f t="shared" ca="1" si="1"/>
        <v>#VALUE!</v>
      </c>
      <c r="BQ14" s="37" t="e">
        <f t="shared" ca="1" si="1"/>
        <v>#VALUE!</v>
      </c>
      <c r="BR14" s="37" t="e">
        <f t="shared" ca="1" si="1"/>
        <v>#VALUE!</v>
      </c>
      <c r="BS14" s="37" t="e">
        <f t="shared" ca="1" si="1"/>
        <v>#VALUE!</v>
      </c>
      <c r="BT14" s="37" t="e">
        <f t="shared" ca="1" si="1"/>
        <v>#VALUE!</v>
      </c>
      <c r="BU14" s="37" t="e">
        <f t="shared" ca="1" si="1"/>
        <v>#VALUE!</v>
      </c>
      <c r="BV14" s="37" t="e">
        <f t="shared" ca="1" si="1"/>
        <v>#VALUE!</v>
      </c>
      <c r="BW14" s="37" t="e">
        <f t="shared" ca="1" si="1"/>
        <v>#VALUE!</v>
      </c>
      <c r="BX14" s="37" t="e">
        <f t="shared" ca="1" si="1"/>
        <v>#VALUE!</v>
      </c>
      <c r="BY14" s="37" t="e">
        <f t="shared" ca="1" si="1"/>
        <v>#VALUE!</v>
      </c>
      <c r="BZ14" s="37" t="e">
        <f t="shared" ca="1" si="1"/>
        <v>#VALUE!</v>
      </c>
      <c r="CA14" s="37" t="e">
        <f t="shared" ca="1" si="1"/>
        <v>#VALUE!</v>
      </c>
      <c r="CB14" s="37" t="e">
        <f t="shared" ca="1" si="1"/>
        <v>#VALUE!</v>
      </c>
      <c r="CC14" s="37" t="e">
        <f t="shared" ca="1" si="1"/>
        <v>#VALUE!</v>
      </c>
      <c r="CD14" s="37" t="e">
        <f t="shared" ca="1" si="1"/>
        <v>#VALUE!</v>
      </c>
      <c r="CE14" s="37" t="e">
        <f t="shared" ca="1" si="1"/>
        <v>#VALUE!</v>
      </c>
      <c r="CF14" s="37" t="e">
        <f t="shared" ca="1" si="1"/>
        <v>#VALUE!</v>
      </c>
      <c r="CG14" s="37" t="e">
        <f t="shared" ca="1" si="1"/>
        <v>#VALUE!</v>
      </c>
      <c r="CH14" s="37" t="e">
        <f t="shared" ca="1" si="1"/>
        <v>#VALUE!</v>
      </c>
      <c r="CI14" s="37" t="e">
        <f t="shared" ca="1" si="1"/>
        <v>#VALUE!</v>
      </c>
      <c r="CJ14" s="37" t="e">
        <f t="shared" ca="1" si="1"/>
        <v>#VALUE!</v>
      </c>
      <c r="CK14" s="37" t="e">
        <f t="shared" ca="1" si="1"/>
        <v>#VALUE!</v>
      </c>
      <c r="CL14" s="37" t="e">
        <f t="shared" ca="1" si="1"/>
        <v>#VALUE!</v>
      </c>
      <c r="CM14" s="37" t="e">
        <f t="shared" ca="1" si="1"/>
        <v>#VALUE!</v>
      </c>
      <c r="CN14" s="37" t="e">
        <f t="shared" ca="1" si="1"/>
        <v>#VALUE!</v>
      </c>
      <c r="CO14" s="37" t="e">
        <f t="shared" ca="1" si="1"/>
        <v>#VALUE!</v>
      </c>
      <c r="CP14" s="37" t="e">
        <f t="shared" ca="1" si="1"/>
        <v>#VALUE!</v>
      </c>
      <c r="CQ14" s="37" t="e">
        <f t="shared" ca="1" si="1"/>
        <v>#VALUE!</v>
      </c>
      <c r="CR14" s="37" t="e">
        <f t="shared" ca="1" si="1"/>
        <v>#VALUE!</v>
      </c>
      <c r="CS14" s="37" t="e">
        <f t="shared" ca="1" si="1"/>
        <v>#VALUE!</v>
      </c>
      <c r="CT14" s="37" t="e">
        <f t="shared" ca="1" si="1"/>
        <v>#VALUE!</v>
      </c>
      <c r="CU14" s="37" t="e">
        <f t="shared" ca="1" si="1"/>
        <v>#VALUE!</v>
      </c>
      <c r="CV14" s="37" t="e">
        <f t="shared" ca="1" si="1"/>
        <v>#VALUE!</v>
      </c>
      <c r="CW14" s="37" t="e">
        <f t="shared" ca="1" si="1"/>
        <v>#VALUE!</v>
      </c>
      <c r="CX14" s="37" t="e">
        <f t="shared" ca="1" si="1"/>
        <v>#VALUE!</v>
      </c>
      <c r="CY14" s="37" t="e">
        <f t="shared" ca="1" si="1"/>
        <v>#VALUE!</v>
      </c>
      <c r="CZ14" s="37" t="e">
        <f t="shared" ca="1" si="1"/>
        <v>#VALUE!</v>
      </c>
      <c r="DA14" s="37" t="e">
        <f t="shared" ca="1" si="1"/>
        <v>#VALUE!</v>
      </c>
      <c r="DB14" s="37" t="e">
        <f t="shared" ca="1" si="1"/>
        <v>#VALUE!</v>
      </c>
      <c r="DC14" s="37" t="e">
        <f t="shared" ca="1" si="1"/>
        <v>#VALUE!</v>
      </c>
      <c r="DD14" s="37" t="e">
        <f t="shared" ca="1" si="1"/>
        <v>#VALUE!</v>
      </c>
      <c r="DE14" s="37" t="e">
        <f t="shared" ca="1" si="1"/>
        <v>#VALUE!</v>
      </c>
      <c r="DF14" s="37" t="e">
        <f t="shared" ca="1" si="1"/>
        <v>#VALUE!</v>
      </c>
      <c r="DG14" s="37" t="e">
        <f t="shared" ca="1" si="1"/>
        <v>#VALUE!</v>
      </c>
      <c r="DH14" s="37" t="e">
        <f t="shared" ca="1" si="1"/>
        <v>#VALUE!</v>
      </c>
      <c r="DI14" s="37" t="e">
        <f t="shared" ca="1" si="1"/>
        <v>#VALUE!</v>
      </c>
      <c r="DJ14" s="37" t="e">
        <f t="shared" ca="1" si="1"/>
        <v>#VALUE!</v>
      </c>
      <c r="DK14" s="37" t="e">
        <f t="shared" ca="1" si="1"/>
        <v>#VALUE!</v>
      </c>
      <c r="DL14" s="37" t="e">
        <f t="shared" ca="1" si="1"/>
        <v>#VALUE!</v>
      </c>
      <c r="DM14" s="37" t="e">
        <f t="shared" ca="1" si="1"/>
        <v>#VALUE!</v>
      </c>
      <c r="DN14" s="37" t="e">
        <f t="shared" ca="1" si="1"/>
        <v>#VALUE!</v>
      </c>
      <c r="DO14" s="37" t="e">
        <f t="shared" ca="1" si="1"/>
        <v>#VALUE!</v>
      </c>
      <c r="DP14" s="37" t="e">
        <f t="shared" ca="1" si="1"/>
        <v>#VALUE!</v>
      </c>
      <c r="DQ14" s="37" t="e">
        <f t="shared" ca="1" si="1"/>
        <v>#VALUE!</v>
      </c>
      <c r="DR14" s="37" t="e">
        <f t="shared" ca="1" si="1"/>
        <v>#VALUE!</v>
      </c>
      <c r="DS14" s="37" t="e">
        <f t="shared" ca="1" si="1"/>
        <v>#VALUE!</v>
      </c>
      <c r="DT14" s="37" t="e">
        <f t="shared" ca="1" si="1"/>
        <v>#VALUE!</v>
      </c>
      <c r="DU14" s="37" t="e">
        <f t="shared" ca="1" si="1"/>
        <v>#VALUE!</v>
      </c>
      <c r="DV14" s="37" t="e">
        <f t="shared" ca="1" si="1"/>
        <v>#VALUE!</v>
      </c>
      <c r="DW14" s="37" t="e">
        <f t="shared" ca="1" si="1"/>
        <v>#VALUE!</v>
      </c>
      <c r="DX14" s="37" t="e">
        <f t="shared" ca="1" si="1"/>
        <v>#VALUE!</v>
      </c>
      <c r="DY14" s="37" t="e">
        <f t="shared" ca="1" si="1"/>
        <v>#VALUE!</v>
      </c>
      <c r="DZ14" s="37" t="e">
        <f t="shared" ca="1" si="1"/>
        <v>#VALUE!</v>
      </c>
      <c r="EA14" s="37" t="e">
        <f t="shared" ref="EA14:GL14" ca="1" si="2">$B14+IF(EA$9&lt;CSn_high_before_low_ns,1,IF(EA$9&lt;RD_CSn_offtime_ns,0,1))</f>
        <v>#VALUE!</v>
      </c>
      <c r="EB14" s="37" t="e">
        <f t="shared" ca="1" si="2"/>
        <v>#VALUE!</v>
      </c>
      <c r="EC14" s="37" t="e">
        <f t="shared" ca="1" si="2"/>
        <v>#VALUE!</v>
      </c>
      <c r="ED14" s="37" t="e">
        <f t="shared" ca="1" si="2"/>
        <v>#VALUE!</v>
      </c>
      <c r="EE14" s="37" t="e">
        <f t="shared" ca="1" si="2"/>
        <v>#VALUE!</v>
      </c>
      <c r="EF14" s="37" t="e">
        <f t="shared" ca="1" si="2"/>
        <v>#VALUE!</v>
      </c>
      <c r="EG14" s="37" t="e">
        <f t="shared" ca="1" si="2"/>
        <v>#VALUE!</v>
      </c>
      <c r="EH14" s="37" t="e">
        <f t="shared" ca="1" si="2"/>
        <v>#VALUE!</v>
      </c>
      <c r="EI14" s="37" t="e">
        <f t="shared" ca="1" si="2"/>
        <v>#VALUE!</v>
      </c>
      <c r="EJ14" s="37" t="e">
        <f t="shared" ca="1" si="2"/>
        <v>#VALUE!</v>
      </c>
      <c r="EK14" s="37" t="e">
        <f t="shared" ca="1" si="2"/>
        <v>#VALUE!</v>
      </c>
      <c r="EL14" s="37" t="e">
        <f t="shared" ca="1" si="2"/>
        <v>#VALUE!</v>
      </c>
      <c r="EM14" s="37" t="e">
        <f t="shared" ca="1" si="2"/>
        <v>#VALUE!</v>
      </c>
      <c r="EN14" s="37" t="e">
        <f t="shared" ca="1" si="2"/>
        <v>#VALUE!</v>
      </c>
      <c r="EO14" s="37" t="e">
        <f t="shared" ca="1" si="2"/>
        <v>#VALUE!</v>
      </c>
      <c r="EP14" s="37" t="e">
        <f t="shared" ca="1" si="2"/>
        <v>#VALUE!</v>
      </c>
      <c r="EQ14" s="37" t="e">
        <f t="shared" ca="1" si="2"/>
        <v>#VALUE!</v>
      </c>
      <c r="ER14" s="37" t="e">
        <f t="shared" ca="1" si="2"/>
        <v>#VALUE!</v>
      </c>
      <c r="ES14" s="37" t="e">
        <f t="shared" ca="1" si="2"/>
        <v>#VALUE!</v>
      </c>
      <c r="ET14" s="37" t="e">
        <f t="shared" ca="1" si="2"/>
        <v>#VALUE!</v>
      </c>
      <c r="EU14" s="37" t="e">
        <f t="shared" ca="1" si="2"/>
        <v>#VALUE!</v>
      </c>
      <c r="EV14" s="37" t="e">
        <f t="shared" ca="1" si="2"/>
        <v>#VALUE!</v>
      </c>
      <c r="EW14" s="37" t="e">
        <f t="shared" ca="1" si="2"/>
        <v>#VALUE!</v>
      </c>
      <c r="EX14" s="37" t="e">
        <f t="shared" ca="1" si="2"/>
        <v>#VALUE!</v>
      </c>
      <c r="EY14" s="37" t="e">
        <f t="shared" ca="1" si="2"/>
        <v>#VALUE!</v>
      </c>
      <c r="EZ14" s="37" t="e">
        <f t="shared" ca="1" si="2"/>
        <v>#VALUE!</v>
      </c>
      <c r="FA14" s="37" t="e">
        <f t="shared" ca="1" si="2"/>
        <v>#VALUE!</v>
      </c>
      <c r="FB14" s="37" t="e">
        <f t="shared" ca="1" si="2"/>
        <v>#VALUE!</v>
      </c>
      <c r="FC14" s="37" t="e">
        <f t="shared" ca="1" si="2"/>
        <v>#VALUE!</v>
      </c>
      <c r="FD14" s="37" t="e">
        <f t="shared" ca="1" si="2"/>
        <v>#VALUE!</v>
      </c>
      <c r="FE14" s="37" t="e">
        <f t="shared" ca="1" si="2"/>
        <v>#VALUE!</v>
      </c>
      <c r="FF14" s="37" t="e">
        <f t="shared" ca="1" si="2"/>
        <v>#VALUE!</v>
      </c>
      <c r="FG14" s="37" t="e">
        <f t="shared" ca="1" si="2"/>
        <v>#VALUE!</v>
      </c>
      <c r="FH14" s="37" t="e">
        <f t="shared" ca="1" si="2"/>
        <v>#VALUE!</v>
      </c>
      <c r="FI14" s="37" t="e">
        <f t="shared" ca="1" si="2"/>
        <v>#VALUE!</v>
      </c>
      <c r="FJ14" s="37" t="e">
        <f t="shared" ca="1" si="2"/>
        <v>#VALUE!</v>
      </c>
      <c r="FK14" s="37" t="e">
        <f t="shared" ca="1" si="2"/>
        <v>#VALUE!</v>
      </c>
      <c r="FL14" s="37" t="e">
        <f t="shared" ca="1" si="2"/>
        <v>#VALUE!</v>
      </c>
      <c r="FM14" s="37" t="e">
        <f t="shared" ca="1" si="2"/>
        <v>#VALUE!</v>
      </c>
      <c r="FN14" s="37" t="e">
        <f t="shared" ca="1" si="2"/>
        <v>#VALUE!</v>
      </c>
      <c r="FO14" s="37" t="e">
        <f t="shared" ca="1" si="2"/>
        <v>#VALUE!</v>
      </c>
      <c r="FP14" s="37" t="e">
        <f t="shared" ca="1" si="2"/>
        <v>#VALUE!</v>
      </c>
      <c r="FQ14" s="37" t="e">
        <f t="shared" ca="1" si="2"/>
        <v>#VALUE!</v>
      </c>
      <c r="FR14" s="37" t="e">
        <f t="shared" ca="1" si="2"/>
        <v>#VALUE!</v>
      </c>
      <c r="FS14" s="37" t="e">
        <f t="shared" ca="1" si="2"/>
        <v>#VALUE!</v>
      </c>
      <c r="FT14" s="37" t="e">
        <f t="shared" ca="1" si="2"/>
        <v>#VALUE!</v>
      </c>
      <c r="FU14" s="37" t="e">
        <f t="shared" ca="1" si="2"/>
        <v>#VALUE!</v>
      </c>
      <c r="FV14" s="37" t="e">
        <f t="shared" ca="1" si="2"/>
        <v>#VALUE!</v>
      </c>
      <c r="FW14" s="37" t="e">
        <f t="shared" ca="1" si="2"/>
        <v>#VALUE!</v>
      </c>
      <c r="FX14" s="37" t="e">
        <f t="shared" ca="1" si="2"/>
        <v>#VALUE!</v>
      </c>
      <c r="FY14" s="37" t="e">
        <f t="shared" ca="1" si="2"/>
        <v>#VALUE!</v>
      </c>
      <c r="FZ14" s="37" t="e">
        <f t="shared" ca="1" si="2"/>
        <v>#VALUE!</v>
      </c>
      <c r="GA14" s="37" t="e">
        <f t="shared" ca="1" si="2"/>
        <v>#VALUE!</v>
      </c>
      <c r="GB14" s="37" t="e">
        <f t="shared" ca="1" si="2"/>
        <v>#VALUE!</v>
      </c>
      <c r="GC14" s="37" t="e">
        <f t="shared" ca="1" si="2"/>
        <v>#VALUE!</v>
      </c>
      <c r="GD14" s="37" t="e">
        <f t="shared" ca="1" si="2"/>
        <v>#VALUE!</v>
      </c>
      <c r="GE14" s="37" t="e">
        <f t="shared" ca="1" si="2"/>
        <v>#VALUE!</v>
      </c>
      <c r="GF14" s="37" t="e">
        <f t="shared" ca="1" si="2"/>
        <v>#VALUE!</v>
      </c>
      <c r="GG14" s="37" t="e">
        <f t="shared" ca="1" si="2"/>
        <v>#VALUE!</v>
      </c>
      <c r="GH14" s="37" t="e">
        <f t="shared" ca="1" si="2"/>
        <v>#VALUE!</v>
      </c>
      <c r="GI14" s="37" t="e">
        <f t="shared" ca="1" si="2"/>
        <v>#VALUE!</v>
      </c>
      <c r="GJ14" s="37" t="e">
        <f t="shared" ca="1" si="2"/>
        <v>#VALUE!</v>
      </c>
      <c r="GK14" s="37" t="e">
        <f t="shared" ca="1" si="2"/>
        <v>#VALUE!</v>
      </c>
      <c r="GL14" s="37" t="e">
        <f t="shared" ca="1" si="2"/>
        <v>#VALUE!</v>
      </c>
      <c r="GM14" s="37" t="e">
        <f t="shared" ref="GM14:IX14" ca="1" si="3">$B14+IF(GM$9&lt;CSn_high_before_low_ns,1,IF(GM$9&lt;RD_CSn_offtime_ns,0,1))</f>
        <v>#VALUE!</v>
      </c>
      <c r="GN14" s="37" t="e">
        <f t="shared" ca="1" si="3"/>
        <v>#VALUE!</v>
      </c>
      <c r="GO14" s="37" t="e">
        <f t="shared" ca="1" si="3"/>
        <v>#VALUE!</v>
      </c>
      <c r="GP14" s="37" t="e">
        <f t="shared" ca="1" si="3"/>
        <v>#VALUE!</v>
      </c>
      <c r="GQ14" s="37" t="e">
        <f t="shared" ca="1" si="3"/>
        <v>#VALUE!</v>
      </c>
      <c r="GR14" s="37" t="e">
        <f t="shared" ca="1" si="3"/>
        <v>#VALUE!</v>
      </c>
      <c r="GS14" s="37" t="e">
        <f t="shared" ca="1" si="3"/>
        <v>#VALUE!</v>
      </c>
      <c r="GT14" s="37" t="e">
        <f t="shared" ca="1" si="3"/>
        <v>#VALUE!</v>
      </c>
      <c r="GU14" s="37" t="e">
        <f t="shared" ca="1" si="3"/>
        <v>#VALUE!</v>
      </c>
      <c r="GV14" s="37" t="e">
        <f t="shared" ca="1" si="3"/>
        <v>#VALUE!</v>
      </c>
      <c r="GW14" s="37" t="e">
        <f t="shared" ca="1" si="3"/>
        <v>#VALUE!</v>
      </c>
      <c r="GX14" s="37" t="e">
        <f t="shared" ca="1" si="3"/>
        <v>#VALUE!</v>
      </c>
      <c r="GY14" s="37" t="e">
        <f t="shared" ca="1" si="3"/>
        <v>#VALUE!</v>
      </c>
      <c r="GZ14" s="37" t="e">
        <f t="shared" ca="1" si="3"/>
        <v>#VALUE!</v>
      </c>
      <c r="HA14" s="37" t="e">
        <f t="shared" ca="1" si="3"/>
        <v>#VALUE!</v>
      </c>
      <c r="HB14" s="37" t="e">
        <f t="shared" ca="1" si="3"/>
        <v>#VALUE!</v>
      </c>
      <c r="HC14" s="37" t="e">
        <f t="shared" ca="1" si="3"/>
        <v>#VALUE!</v>
      </c>
      <c r="HD14" s="37" t="e">
        <f t="shared" ca="1" si="3"/>
        <v>#VALUE!</v>
      </c>
      <c r="HE14" s="37" t="e">
        <f t="shared" ca="1" si="3"/>
        <v>#VALUE!</v>
      </c>
      <c r="HF14" s="37" t="e">
        <f t="shared" ca="1" si="3"/>
        <v>#VALUE!</v>
      </c>
      <c r="HG14" s="37" t="e">
        <f t="shared" ca="1" si="3"/>
        <v>#VALUE!</v>
      </c>
      <c r="HH14" s="37" t="e">
        <f t="shared" ca="1" si="3"/>
        <v>#VALUE!</v>
      </c>
      <c r="HI14" s="37" t="e">
        <f t="shared" ca="1" si="3"/>
        <v>#VALUE!</v>
      </c>
      <c r="HJ14" s="37" t="e">
        <f t="shared" ca="1" si="3"/>
        <v>#VALUE!</v>
      </c>
      <c r="HK14" s="37" t="e">
        <f t="shared" ca="1" si="3"/>
        <v>#VALUE!</v>
      </c>
      <c r="HL14" s="37" t="e">
        <f t="shared" ca="1" si="3"/>
        <v>#VALUE!</v>
      </c>
      <c r="HM14" s="37" t="e">
        <f t="shared" ca="1" si="3"/>
        <v>#VALUE!</v>
      </c>
      <c r="HN14" s="37" t="e">
        <f t="shared" ca="1" si="3"/>
        <v>#VALUE!</v>
      </c>
      <c r="HO14" s="37" t="e">
        <f t="shared" ca="1" si="3"/>
        <v>#VALUE!</v>
      </c>
      <c r="HP14" s="37" t="e">
        <f t="shared" ca="1" si="3"/>
        <v>#VALUE!</v>
      </c>
      <c r="HQ14" s="37" t="e">
        <f t="shared" ca="1" si="3"/>
        <v>#VALUE!</v>
      </c>
      <c r="HR14" s="37" t="e">
        <f t="shared" ca="1" si="3"/>
        <v>#VALUE!</v>
      </c>
      <c r="HS14" s="37" t="e">
        <f t="shared" ca="1" si="3"/>
        <v>#VALUE!</v>
      </c>
      <c r="HT14" s="37" t="e">
        <f t="shared" ca="1" si="3"/>
        <v>#VALUE!</v>
      </c>
      <c r="HU14" s="37" t="e">
        <f t="shared" ca="1" si="3"/>
        <v>#VALUE!</v>
      </c>
      <c r="HV14" s="37" t="e">
        <f t="shared" ca="1" si="3"/>
        <v>#VALUE!</v>
      </c>
      <c r="HW14" s="37" t="e">
        <f t="shared" ca="1" si="3"/>
        <v>#VALUE!</v>
      </c>
      <c r="HX14" s="37" t="e">
        <f t="shared" ca="1" si="3"/>
        <v>#VALUE!</v>
      </c>
      <c r="HY14" s="37" t="e">
        <f t="shared" ca="1" si="3"/>
        <v>#VALUE!</v>
      </c>
      <c r="HZ14" s="37" t="e">
        <f t="shared" ca="1" si="3"/>
        <v>#VALUE!</v>
      </c>
      <c r="IA14" s="37" t="e">
        <f t="shared" ca="1" si="3"/>
        <v>#VALUE!</v>
      </c>
      <c r="IB14" s="37" t="e">
        <f t="shared" ca="1" si="3"/>
        <v>#VALUE!</v>
      </c>
      <c r="IC14" s="37" t="e">
        <f t="shared" ca="1" si="3"/>
        <v>#VALUE!</v>
      </c>
      <c r="ID14" s="37" t="e">
        <f t="shared" ca="1" si="3"/>
        <v>#VALUE!</v>
      </c>
      <c r="IE14" s="37" t="e">
        <f t="shared" ca="1" si="3"/>
        <v>#VALUE!</v>
      </c>
      <c r="IF14" s="37" t="e">
        <f t="shared" ca="1" si="3"/>
        <v>#VALUE!</v>
      </c>
      <c r="IG14" s="37" t="e">
        <f t="shared" ca="1" si="3"/>
        <v>#VALUE!</v>
      </c>
      <c r="IH14" s="37" t="e">
        <f t="shared" ca="1" si="3"/>
        <v>#VALUE!</v>
      </c>
      <c r="II14" s="37" t="e">
        <f t="shared" ca="1" si="3"/>
        <v>#VALUE!</v>
      </c>
      <c r="IJ14" s="37" t="e">
        <f t="shared" ca="1" si="3"/>
        <v>#VALUE!</v>
      </c>
      <c r="IK14" s="37" t="e">
        <f t="shared" ca="1" si="3"/>
        <v>#VALUE!</v>
      </c>
      <c r="IL14" s="37" t="e">
        <f t="shared" ca="1" si="3"/>
        <v>#VALUE!</v>
      </c>
      <c r="IM14" s="37" t="e">
        <f t="shared" ca="1" si="3"/>
        <v>#VALUE!</v>
      </c>
      <c r="IN14" s="37" t="e">
        <f t="shared" ca="1" si="3"/>
        <v>#VALUE!</v>
      </c>
      <c r="IO14" s="37" t="e">
        <f t="shared" ca="1" si="3"/>
        <v>#VALUE!</v>
      </c>
      <c r="IP14" s="37" t="e">
        <f t="shared" ca="1" si="3"/>
        <v>#VALUE!</v>
      </c>
      <c r="IQ14" s="37" t="e">
        <f t="shared" ca="1" si="3"/>
        <v>#VALUE!</v>
      </c>
      <c r="IR14" s="37" t="e">
        <f t="shared" ca="1" si="3"/>
        <v>#VALUE!</v>
      </c>
      <c r="IS14" s="37" t="e">
        <f t="shared" ca="1" si="3"/>
        <v>#VALUE!</v>
      </c>
      <c r="IT14" s="37" t="e">
        <f t="shared" ca="1" si="3"/>
        <v>#VALUE!</v>
      </c>
      <c r="IU14" s="37" t="e">
        <f t="shared" ca="1" si="3"/>
        <v>#VALUE!</v>
      </c>
      <c r="IV14" s="37" t="e">
        <f t="shared" ca="1" si="3"/>
        <v>#VALUE!</v>
      </c>
      <c r="IW14" s="37" t="e">
        <f t="shared" ca="1" si="3"/>
        <v>#VALUE!</v>
      </c>
      <c r="IX14" s="37" t="e">
        <f t="shared" ca="1" si="3"/>
        <v>#VALUE!</v>
      </c>
      <c r="IY14" s="37" t="e">
        <f t="shared" ref="IY14:LJ14" ca="1" si="4">$B14+IF(IY$9&lt;CSn_high_before_low_ns,1,IF(IY$9&lt;RD_CSn_offtime_ns,0,1))</f>
        <v>#VALUE!</v>
      </c>
      <c r="IZ14" s="37" t="e">
        <f t="shared" ca="1" si="4"/>
        <v>#VALUE!</v>
      </c>
      <c r="JA14" s="37" t="e">
        <f t="shared" ca="1" si="4"/>
        <v>#VALUE!</v>
      </c>
      <c r="JB14" s="37" t="e">
        <f t="shared" ca="1" si="4"/>
        <v>#VALUE!</v>
      </c>
      <c r="JC14" s="37" t="e">
        <f t="shared" ca="1" si="4"/>
        <v>#VALUE!</v>
      </c>
      <c r="JD14" s="37" t="e">
        <f t="shared" ca="1" si="4"/>
        <v>#VALUE!</v>
      </c>
      <c r="JE14" s="37" t="e">
        <f t="shared" ca="1" si="4"/>
        <v>#VALUE!</v>
      </c>
      <c r="JF14" s="37" t="e">
        <f t="shared" ca="1" si="4"/>
        <v>#VALUE!</v>
      </c>
      <c r="JG14" s="37" t="e">
        <f t="shared" ca="1" si="4"/>
        <v>#VALUE!</v>
      </c>
      <c r="JH14" s="37" t="e">
        <f t="shared" ca="1" si="4"/>
        <v>#VALUE!</v>
      </c>
      <c r="JI14" s="37" t="e">
        <f t="shared" ca="1" si="4"/>
        <v>#VALUE!</v>
      </c>
      <c r="JJ14" s="37" t="e">
        <f t="shared" ca="1" si="4"/>
        <v>#VALUE!</v>
      </c>
      <c r="JK14" s="37" t="e">
        <f t="shared" ca="1" si="4"/>
        <v>#VALUE!</v>
      </c>
      <c r="JL14" s="37" t="e">
        <f t="shared" ca="1" si="4"/>
        <v>#VALUE!</v>
      </c>
      <c r="JM14" s="37" t="e">
        <f t="shared" ca="1" si="4"/>
        <v>#VALUE!</v>
      </c>
      <c r="JN14" s="37" t="e">
        <f t="shared" ca="1" si="4"/>
        <v>#VALUE!</v>
      </c>
      <c r="JO14" s="37" t="e">
        <f t="shared" ca="1" si="4"/>
        <v>#VALUE!</v>
      </c>
      <c r="JP14" s="37" t="e">
        <f t="shared" ca="1" si="4"/>
        <v>#VALUE!</v>
      </c>
      <c r="JQ14" s="37" t="e">
        <f t="shared" ca="1" si="4"/>
        <v>#VALUE!</v>
      </c>
      <c r="JR14" s="37" t="e">
        <f t="shared" ca="1" si="4"/>
        <v>#VALUE!</v>
      </c>
      <c r="JS14" s="37" t="e">
        <f t="shared" ca="1" si="4"/>
        <v>#VALUE!</v>
      </c>
      <c r="JT14" s="37" t="e">
        <f t="shared" ca="1" si="4"/>
        <v>#VALUE!</v>
      </c>
      <c r="JU14" s="37" t="e">
        <f t="shared" ca="1" si="4"/>
        <v>#VALUE!</v>
      </c>
      <c r="JV14" s="37" t="e">
        <f t="shared" ca="1" si="4"/>
        <v>#VALUE!</v>
      </c>
      <c r="JW14" s="37" t="e">
        <f t="shared" ca="1" si="4"/>
        <v>#VALUE!</v>
      </c>
      <c r="JX14" s="37" t="e">
        <f t="shared" ca="1" si="4"/>
        <v>#VALUE!</v>
      </c>
      <c r="JY14" s="37" t="e">
        <f t="shared" ca="1" si="4"/>
        <v>#VALUE!</v>
      </c>
      <c r="JZ14" s="37" t="e">
        <f t="shared" ca="1" si="4"/>
        <v>#VALUE!</v>
      </c>
      <c r="KA14" s="37" t="e">
        <f t="shared" ca="1" si="4"/>
        <v>#VALUE!</v>
      </c>
      <c r="KB14" s="37" t="e">
        <f t="shared" ca="1" si="4"/>
        <v>#VALUE!</v>
      </c>
      <c r="KC14" s="37" t="e">
        <f t="shared" ca="1" si="4"/>
        <v>#VALUE!</v>
      </c>
      <c r="KD14" s="37" t="e">
        <f t="shared" ca="1" si="4"/>
        <v>#VALUE!</v>
      </c>
      <c r="KE14" s="37" t="e">
        <f t="shared" ca="1" si="4"/>
        <v>#VALUE!</v>
      </c>
      <c r="KF14" s="37" t="e">
        <f t="shared" ca="1" si="4"/>
        <v>#VALUE!</v>
      </c>
      <c r="KG14" s="37" t="e">
        <f t="shared" ca="1" si="4"/>
        <v>#VALUE!</v>
      </c>
      <c r="KH14" s="37" t="e">
        <f t="shared" ca="1" si="4"/>
        <v>#VALUE!</v>
      </c>
      <c r="KI14" s="37" t="e">
        <f t="shared" ca="1" si="4"/>
        <v>#VALUE!</v>
      </c>
      <c r="KJ14" s="37" t="e">
        <f t="shared" ca="1" si="4"/>
        <v>#VALUE!</v>
      </c>
      <c r="KK14" s="37" t="e">
        <f t="shared" ca="1" si="4"/>
        <v>#VALUE!</v>
      </c>
      <c r="KL14" s="37" t="e">
        <f t="shared" ca="1" si="4"/>
        <v>#VALUE!</v>
      </c>
      <c r="KM14" s="37" t="e">
        <f t="shared" ca="1" si="4"/>
        <v>#VALUE!</v>
      </c>
      <c r="KN14" s="37" t="e">
        <f t="shared" ca="1" si="4"/>
        <v>#VALUE!</v>
      </c>
      <c r="KO14" s="37" t="e">
        <f t="shared" ca="1" si="4"/>
        <v>#VALUE!</v>
      </c>
      <c r="KP14" s="37" t="e">
        <f t="shared" ca="1" si="4"/>
        <v>#VALUE!</v>
      </c>
      <c r="KQ14" s="37" t="e">
        <f t="shared" ca="1" si="4"/>
        <v>#VALUE!</v>
      </c>
      <c r="KR14" s="37" t="e">
        <f t="shared" ca="1" si="4"/>
        <v>#VALUE!</v>
      </c>
      <c r="KS14" s="37" t="e">
        <f t="shared" ca="1" si="4"/>
        <v>#VALUE!</v>
      </c>
      <c r="KT14" s="37" t="e">
        <f t="shared" ca="1" si="4"/>
        <v>#VALUE!</v>
      </c>
      <c r="KU14" s="37" t="e">
        <f t="shared" ca="1" si="4"/>
        <v>#VALUE!</v>
      </c>
      <c r="KV14" s="37" t="e">
        <f t="shared" ca="1" si="4"/>
        <v>#VALUE!</v>
      </c>
      <c r="KW14" s="37" t="e">
        <f t="shared" ca="1" si="4"/>
        <v>#VALUE!</v>
      </c>
      <c r="KX14" s="37" t="e">
        <f t="shared" ca="1" si="4"/>
        <v>#VALUE!</v>
      </c>
      <c r="KY14" s="37" t="e">
        <f t="shared" ca="1" si="4"/>
        <v>#VALUE!</v>
      </c>
      <c r="KZ14" s="37" t="e">
        <f t="shared" ca="1" si="4"/>
        <v>#VALUE!</v>
      </c>
      <c r="LA14" s="37" t="e">
        <f t="shared" ca="1" si="4"/>
        <v>#VALUE!</v>
      </c>
      <c r="LB14" s="37" t="e">
        <f t="shared" ca="1" si="4"/>
        <v>#VALUE!</v>
      </c>
      <c r="LC14" s="37" t="e">
        <f t="shared" ca="1" si="4"/>
        <v>#VALUE!</v>
      </c>
      <c r="LD14" s="37" t="e">
        <f t="shared" ca="1" si="4"/>
        <v>#VALUE!</v>
      </c>
      <c r="LE14" s="37" t="e">
        <f t="shared" ca="1" si="4"/>
        <v>#VALUE!</v>
      </c>
      <c r="LF14" s="37" t="e">
        <f t="shared" ca="1" si="4"/>
        <v>#VALUE!</v>
      </c>
      <c r="LG14" s="37" t="e">
        <f t="shared" ca="1" si="4"/>
        <v>#VALUE!</v>
      </c>
      <c r="LH14" s="37" t="e">
        <f t="shared" ca="1" si="4"/>
        <v>#VALUE!</v>
      </c>
      <c r="LI14" s="37" t="e">
        <f t="shared" ca="1" si="4"/>
        <v>#VALUE!</v>
      </c>
      <c r="LJ14" s="37" t="e">
        <f t="shared" ca="1" si="4"/>
        <v>#VALUE!</v>
      </c>
      <c r="LK14" s="37" t="e">
        <f t="shared" ref="LK14:NV14" ca="1" si="5">$B14+IF(LK$9&lt;CSn_high_before_low_ns,1,IF(LK$9&lt;RD_CSn_offtime_ns,0,1))</f>
        <v>#VALUE!</v>
      </c>
      <c r="LL14" s="37" t="e">
        <f t="shared" ca="1" si="5"/>
        <v>#VALUE!</v>
      </c>
      <c r="LM14" s="37" t="e">
        <f t="shared" ca="1" si="5"/>
        <v>#VALUE!</v>
      </c>
      <c r="LN14" s="37" t="e">
        <f t="shared" ca="1" si="5"/>
        <v>#VALUE!</v>
      </c>
      <c r="LO14" s="37" t="e">
        <f t="shared" ca="1" si="5"/>
        <v>#VALUE!</v>
      </c>
      <c r="LP14" s="37" t="e">
        <f t="shared" ca="1" si="5"/>
        <v>#VALUE!</v>
      </c>
      <c r="LQ14" s="37" t="e">
        <f t="shared" ca="1" si="5"/>
        <v>#VALUE!</v>
      </c>
      <c r="LR14" s="37" t="e">
        <f t="shared" ca="1" si="5"/>
        <v>#VALUE!</v>
      </c>
      <c r="LS14" s="37" t="e">
        <f t="shared" ca="1" si="5"/>
        <v>#VALUE!</v>
      </c>
      <c r="LT14" s="37" t="e">
        <f t="shared" ca="1" si="5"/>
        <v>#VALUE!</v>
      </c>
      <c r="LU14" s="37" t="e">
        <f t="shared" ca="1" si="5"/>
        <v>#VALUE!</v>
      </c>
      <c r="LV14" s="37" t="e">
        <f t="shared" ca="1" si="5"/>
        <v>#VALUE!</v>
      </c>
      <c r="LW14" s="37" t="e">
        <f t="shared" ca="1" si="5"/>
        <v>#VALUE!</v>
      </c>
      <c r="LX14" s="37" t="e">
        <f t="shared" ca="1" si="5"/>
        <v>#VALUE!</v>
      </c>
      <c r="LY14" s="37" t="e">
        <f t="shared" ca="1" si="5"/>
        <v>#VALUE!</v>
      </c>
      <c r="LZ14" s="37" t="e">
        <f t="shared" ca="1" si="5"/>
        <v>#VALUE!</v>
      </c>
      <c r="MA14" s="37" t="e">
        <f t="shared" ca="1" si="5"/>
        <v>#VALUE!</v>
      </c>
      <c r="MB14" s="37" t="e">
        <f t="shared" ca="1" si="5"/>
        <v>#VALUE!</v>
      </c>
      <c r="MC14" s="37" t="e">
        <f t="shared" ca="1" si="5"/>
        <v>#VALUE!</v>
      </c>
      <c r="MD14" s="37" t="e">
        <f t="shared" ca="1" si="5"/>
        <v>#VALUE!</v>
      </c>
      <c r="ME14" s="37" t="e">
        <f t="shared" ca="1" si="5"/>
        <v>#VALUE!</v>
      </c>
      <c r="MF14" s="37" t="e">
        <f t="shared" ca="1" si="5"/>
        <v>#VALUE!</v>
      </c>
      <c r="MG14" s="37" t="e">
        <f t="shared" ca="1" si="5"/>
        <v>#VALUE!</v>
      </c>
      <c r="MH14" s="37" t="e">
        <f t="shared" ca="1" si="5"/>
        <v>#VALUE!</v>
      </c>
      <c r="MI14" s="37" t="e">
        <f t="shared" ca="1" si="5"/>
        <v>#VALUE!</v>
      </c>
      <c r="MJ14" s="37" t="e">
        <f t="shared" ca="1" si="5"/>
        <v>#VALUE!</v>
      </c>
      <c r="MK14" s="37" t="e">
        <f t="shared" ca="1" si="5"/>
        <v>#VALUE!</v>
      </c>
      <c r="ML14" s="37" t="e">
        <f t="shared" ca="1" si="5"/>
        <v>#VALUE!</v>
      </c>
      <c r="MM14" s="37" t="e">
        <f t="shared" ca="1" si="5"/>
        <v>#VALUE!</v>
      </c>
      <c r="MN14" s="37" t="e">
        <f t="shared" ca="1" si="5"/>
        <v>#VALUE!</v>
      </c>
      <c r="MO14" s="37" t="e">
        <f t="shared" ca="1" si="5"/>
        <v>#VALUE!</v>
      </c>
      <c r="MP14" s="37" t="e">
        <f t="shared" ca="1" si="5"/>
        <v>#VALUE!</v>
      </c>
      <c r="MQ14" s="37" t="e">
        <f t="shared" ca="1" si="5"/>
        <v>#VALUE!</v>
      </c>
      <c r="MR14" s="37" t="e">
        <f t="shared" ca="1" si="5"/>
        <v>#VALUE!</v>
      </c>
      <c r="MS14" s="37" t="e">
        <f t="shared" ca="1" si="5"/>
        <v>#VALUE!</v>
      </c>
      <c r="MT14" s="37" t="e">
        <f t="shared" ca="1" si="5"/>
        <v>#VALUE!</v>
      </c>
      <c r="MU14" s="37" t="e">
        <f t="shared" ca="1" si="5"/>
        <v>#VALUE!</v>
      </c>
      <c r="MV14" s="37" t="e">
        <f t="shared" ca="1" si="5"/>
        <v>#VALUE!</v>
      </c>
      <c r="MW14" s="37" t="e">
        <f t="shared" ca="1" si="5"/>
        <v>#VALUE!</v>
      </c>
      <c r="MX14" s="37" t="e">
        <f t="shared" ca="1" si="5"/>
        <v>#VALUE!</v>
      </c>
      <c r="MY14" s="37" t="e">
        <f t="shared" ca="1" si="5"/>
        <v>#VALUE!</v>
      </c>
      <c r="MZ14" s="37" t="e">
        <f t="shared" ca="1" si="5"/>
        <v>#VALUE!</v>
      </c>
      <c r="NA14" s="37" t="e">
        <f t="shared" ca="1" si="5"/>
        <v>#VALUE!</v>
      </c>
      <c r="NB14" s="37" t="e">
        <f t="shared" ca="1" si="5"/>
        <v>#VALUE!</v>
      </c>
      <c r="NC14" s="37" t="e">
        <f t="shared" ca="1" si="5"/>
        <v>#VALUE!</v>
      </c>
      <c r="ND14" s="37" t="e">
        <f t="shared" ca="1" si="5"/>
        <v>#VALUE!</v>
      </c>
      <c r="NE14" s="37" t="e">
        <f t="shared" ca="1" si="5"/>
        <v>#VALUE!</v>
      </c>
      <c r="NF14" s="37" t="e">
        <f t="shared" ca="1" si="5"/>
        <v>#VALUE!</v>
      </c>
      <c r="NG14" s="37" t="e">
        <f t="shared" ca="1" si="5"/>
        <v>#VALUE!</v>
      </c>
      <c r="NH14" s="37" t="e">
        <f t="shared" ca="1" si="5"/>
        <v>#VALUE!</v>
      </c>
      <c r="NI14" s="37" t="e">
        <f t="shared" ca="1" si="5"/>
        <v>#VALUE!</v>
      </c>
      <c r="NJ14" s="37" t="e">
        <f t="shared" ca="1" si="5"/>
        <v>#VALUE!</v>
      </c>
      <c r="NK14" s="37" t="e">
        <f t="shared" ca="1" si="5"/>
        <v>#VALUE!</v>
      </c>
      <c r="NL14" s="37" t="e">
        <f t="shared" ca="1" si="5"/>
        <v>#VALUE!</v>
      </c>
      <c r="NM14" s="37" t="e">
        <f t="shared" ca="1" si="5"/>
        <v>#VALUE!</v>
      </c>
      <c r="NN14" s="37" t="e">
        <f t="shared" ca="1" si="5"/>
        <v>#VALUE!</v>
      </c>
      <c r="NO14" s="37" t="e">
        <f t="shared" ca="1" si="5"/>
        <v>#VALUE!</v>
      </c>
      <c r="NP14" s="37" t="e">
        <f t="shared" ca="1" si="5"/>
        <v>#VALUE!</v>
      </c>
      <c r="NQ14" s="37" t="e">
        <f t="shared" ca="1" si="5"/>
        <v>#VALUE!</v>
      </c>
      <c r="NR14" s="37" t="e">
        <f t="shared" ca="1" si="5"/>
        <v>#VALUE!</v>
      </c>
      <c r="NS14" s="37" t="e">
        <f t="shared" ca="1" si="5"/>
        <v>#VALUE!</v>
      </c>
      <c r="NT14" s="37" t="e">
        <f t="shared" ca="1" si="5"/>
        <v>#VALUE!</v>
      </c>
      <c r="NU14" s="37" t="e">
        <f t="shared" ca="1" si="5"/>
        <v>#VALUE!</v>
      </c>
      <c r="NV14" s="37" t="e">
        <f t="shared" ca="1" si="5"/>
        <v>#VALUE!</v>
      </c>
      <c r="NW14" s="37" t="e">
        <f t="shared" ref="NW14:QH14" ca="1" si="6">$B14+IF(NW$9&lt;CSn_high_before_low_ns,1,IF(NW$9&lt;RD_CSn_offtime_ns,0,1))</f>
        <v>#VALUE!</v>
      </c>
      <c r="NX14" s="37" t="e">
        <f t="shared" ca="1" si="6"/>
        <v>#VALUE!</v>
      </c>
      <c r="NY14" s="37" t="e">
        <f t="shared" ca="1" si="6"/>
        <v>#VALUE!</v>
      </c>
      <c r="NZ14" s="37" t="e">
        <f t="shared" ca="1" si="6"/>
        <v>#VALUE!</v>
      </c>
      <c r="OA14" s="37" t="e">
        <f t="shared" ca="1" si="6"/>
        <v>#VALUE!</v>
      </c>
      <c r="OB14" s="37" t="e">
        <f t="shared" ca="1" si="6"/>
        <v>#VALUE!</v>
      </c>
      <c r="OC14" s="37" t="e">
        <f t="shared" ca="1" si="6"/>
        <v>#VALUE!</v>
      </c>
      <c r="OD14" s="37" t="e">
        <f t="shared" ca="1" si="6"/>
        <v>#VALUE!</v>
      </c>
      <c r="OE14" s="37" t="e">
        <f t="shared" ca="1" si="6"/>
        <v>#VALUE!</v>
      </c>
      <c r="OF14" s="37" t="e">
        <f t="shared" ca="1" si="6"/>
        <v>#VALUE!</v>
      </c>
      <c r="OG14" s="37" t="e">
        <f t="shared" ca="1" si="6"/>
        <v>#VALUE!</v>
      </c>
      <c r="OH14" s="37" t="e">
        <f t="shared" ca="1" si="6"/>
        <v>#VALUE!</v>
      </c>
      <c r="OI14" s="37" t="e">
        <f t="shared" ca="1" si="6"/>
        <v>#VALUE!</v>
      </c>
      <c r="OJ14" s="37" t="e">
        <f t="shared" ca="1" si="6"/>
        <v>#VALUE!</v>
      </c>
      <c r="OK14" s="37" t="e">
        <f t="shared" ca="1" si="6"/>
        <v>#VALUE!</v>
      </c>
      <c r="OL14" s="37" t="e">
        <f t="shared" ca="1" si="6"/>
        <v>#VALUE!</v>
      </c>
      <c r="OM14" s="37" t="e">
        <f t="shared" ca="1" si="6"/>
        <v>#VALUE!</v>
      </c>
      <c r="ON14" s="37" t="e">
        <f t="shared" ca="1" si="6"/>
        <v>#VALUE!</v>
      </c>
      <c r="OO14" s="37" t="e">
        <f t="shared" ca="1" si="6"/>
        <v>#VALUE!</v>
      </c>
      <c r="OP14" s="37" t="e">
        <f t="shared" ca="1" si="6"/>
        <v>#VALUE!</v>
      </c>
      <c r="OQ14" s="37" t="e">
        <f t="shared" ca="1" si="6"/>
        <v>#VALUE!</v>
      </c>
      <c r="OR14" s="37" t="e">
        <f t="shared" ca="1" si="6"/>
        <v>#VALUE!</v>
      </c>
      <c r="OS14" s="37" t="e">
        <f t="shared" ca="1" si="6"/>
        <v>#VALUE!</v>
      </c>
      <c r="OT14" s="37" t="e">
        <f t="shared" ca="1" si="6"/>
        <v>#VALUE!</v>
      </c>
      <c r="OU14" s="37" t="e">
        <f t="shared" ca="1" si="6"/>
        <v>#VALUE!</v>
      </c>
      <c r="OV14" s="37" t="e">
        <f t="shared" ca="1" si="6"/>
        <v>#VALUE!</v>
      </c>
      <c r="OW14" s="37" t="e">
        <f t="shared" ca="1" si="6"/>
        <v>#VALUE!</v>
      </c>
      <c r="OX14" s="37" t="e">
        <f t="shared" ca="1" si="6"/>
        <v>#VALUE!</v>
      </c>
      <c r="OY14" s="37" t="e">
        <f t="shared" ca="1" si="6"/>
        <v>#VALUE!</v>
      </c>
      <c r="OZ14" s="37" t="e">
        <f t="shared" ca="1" si="6"/>
        <v>#VALUE!</v>
      </c>
      <c r="PA14" s="37" t="e">
        <f t="shared" ca="1" si="6"/>
        <v>#VALUE!</v>
      </c>
      <c r="PB14" s="37" t="e">
        <f t="shared" ca="1" si="6"/>
        <v>#VALUE!</v>
      </c>
      <c r="PC14" s="37" t="e">
        <f t="shared" ca="1" si="6"/>
        <v>#VALUE!</v>
      </c>
      <c r="PD14" s="37" t="e">
        <f t="shared" ca="1" si="6"/>
        <v>#VALUE!</v>
      </c>
      <c r="PE14" s="37" t="e">
        <f t="shared" ca="1" si="6"/>
        <v>#VALUE!</v>
      </c>
      <c r="PF14" s="37" t="e">
        <f t="shared" ca="1" si="6"/>
        <v>#VALUE!</v>
      </c>
      <c r="PG14" s="37" t="e">
        <f t="shared" ca="1" si="6"/>
        <v>#VALUE!</v>
      </c>
      <c r="PH14" s="37" t="e">
        <f t="shared" ca="1" si="6"/>
        <v>#VALUE!</v>
      </c>
      <c r="PI14" s="37" t="e">
        <f t="shared" ca="1" si="6"/>
        <v>#VALUE!</v>
      </c>
      <c r="PJ14" s="37" t="e">
        <f t="shared" ca="1" si="6"/>
        <v>#VALUE!</v>
      </c>
      <c r="PK14" s="37" t="e">
        <f t="shared" ca="1" si="6"/>
        <v>#VALUE!</v>
      </c>
      <c r="PL14" s="37" t="e">
        <f t="shared" ca="1" si="6"/>
        <v>#VALUE!</v>
      </c>
      <c r="PM14" s="37" t="e">
        <f t="shared" ca="1" si="6"/>
        <v>#VALUE!</v>
      </c>
      <c r="PN14" s="37" t="e">
        <f t="shared" ca="1" si="6"/>
        <v>#VALUE!</v>
      </c>
      <c r="PO14" s="37" t="e">
        <f t="shared" ca="1" si="6"/>
        <v>#VALUE!</v>
      </c>
      <c r="PP14" s="37" t="e">
        <f t="shared" ca="1" si="6"/>
        <v>#VALUE!</v>
      </c>
      <c r="PQ14" s="37" t="e">
        <f t="shared" ca="1" si="6"/>
        <v>#VALUE!</v>
      </c>
      <c r="PR14" s="37" t="e">
        <f t="shared" ca="1" si="6"/>
        <v>#VALUE!</v>
      </c>
      <c r="PS14" s="37" t="e">
        <f t="shared" ca="1" si="6"/>
        <v>#VALUE!</v>
      </c>
      <c r="PT14" s="37" t="e">
        <f t="shared" ca="1" si="6"/>
        <v>#VALUE!</v>
      </c>
      <c r="PU14" s="37" t="e">
        <f t="shared" ca="1" si="6"/>
        <v>#VALUE!</v>
      </c>
      <c r="PV14" s="37" t="e">
        <f t="shared" ca="1" si="6"/>
        <v>#VALUE!</v>
      </c>
      <c r="PW14" s="37" t="e">
        <f t="shared" ca="1" si="6"/>
        <v>#VALUE!</v>
      </c>
      <c r="PX14" s="37" t="e">
        <f t="shared" ca="1" si="6"/>
        <v>#VALUE!</v>
      </c>
      <c r="PY14" s="37" t="e">
        <f t="shared" ca="1" si="6"/>
        <v>#VALUE!</v>
      </c>
      <c r="PZ14" s="37" t="e">
        <f t="shared" ca="1" si="6"/>
        <v>#VALUE!</v>
      </c>
      <c r="QA14" s="37" t="e">
        <f t="shared" ca="1" si="6"/>
        <v>#VALUE!</v>
      </c>
      <c r="QB14" s="37" t="e">
        <f t="shared" ca="1" si="6"/>
        <v>#VALUE!</v>
      </c>
      <c r="QC14" s="37" t="e">
        <f t="shared" ca="1" si="6"/>
        <v>#VALUE!</v>
      </c>
      <c r="QD14" s="37" t="e">
        <f t="shared" ca="1" si="6"/>
        <v>#VALUE!</v>
      </c>
      <c r="QE14" s="37" t="e">
        <f t="shared" ca="1" si="6"/>
        <v>#VALUE!</v>
      </c>
      <c r="QF14" s="37" t="e">
        <f t="shared" ca="1" si="6"/>
        <v>#VALUE!</v>
      </c>
      <c r="QG14" s="37" t="e">
        <f t="shared" ca="1" si="6"/>
        <v>#VALUE!</v>
      </c>
      <c r="QH14" s="37" t="e">
        <f t="shared" ca="1" si="6"/>
        <v>#VALUE!</v>
      </c>
      <c r="QI14" s="37" t="e">
        <f t="shared" ref="QI14:ST14" ca="1" si="7">$B14+IF(QI$9&lt;CSn_high_before_low_ns,1,IF(QI$9&lt;RD_CSn_offtime_ns,0,1))</f>
        <v>#VALUE!</v>
      </c>
      <c r="QJ14" s="37" t="e">
        <f t="shared" ca="1" si="7"/>
        <v>#VALUE!</v>
      </c>
      <c r="QK14" s="37" t="e">
        <f t="shared" ca="1" si="7"/>
        <v>#VALUE!</v>
      </c>
      <c r="QL14" s="37" t="e">
        <f t="shared" ca="1" si="7"/>
        <v>#VALUE!</v>
      </c>
      <c r="QM14" s="37" t="e">
        <f t="shared" ca="1" si="7"/>
        <v>#VALUE!</v>
      </c>
      <c r="QN14" s="37" t="e">
        <f t="shared" ca="1" si="7"/>
        <v>#VALUE!</v>
      </c>
      <c r="QO14" s="37" t="e">
        <f t="shared" ca="1" si="7"/>
        <v>#VALUE!</v>
      </c>
      <c r="QP14" s="37" t="e">
        <f t="shared" ca="1" si="7"/>
        <v>#VALUE!</v>
      </c>
      <c r="QQ14" s="37" t="e">
        <f t="shared" ca="1" si="7"/>
        <v>#VALUE!</v>
      </c>
      <c r="QR14" s="37" t="e">
        <f t="shared" ca="1" si="7"/>
        <v>#VALUE!</v>
      </c>
      <c r="QS14" s="37" t="e">
        <f t="shared" ca="1" si="7"/>
        <v>#VALUE!</v>
      </c>
      <c r="QT14" s="37" t="e">
        <f t="shared" ca="1" si="7"/>
        <v>#VALUE!</v>
      </c>
      <c r="QU14" s="37" t="e">
        <f t="shared" ca="1" si="7"/>
        <v>#VALUE!</v>
      </c>
      <c r="QV14" s="37" t="e">
        <f t="shared" ca="1" si="7"/>
        <v>#VALUE!</v>
      </c>
      <c r="QW14" s="37" t="e">
        <f t="shared" ca="1" si="7"/>
        <v>#VALUE!</v>
      </c>
      <c r="QX14" s="37" t="e">
        <f t="shared" ca="1" si="7"/>
        <v>#VALUE!</v>
      </c>
      <c r="QY14" s="37" t="e">
        <f t="shared" ca="1" si="7"/>
        <v>#VALUE!</v>
      </c>
      <c r="QZ14" s="37" t="e">
        <f t="shared" ca="1" si="7"/>
        <v>#VALUE!</v>
      </c>
      <c r="RA14" s="37" t="e">
        <f t="shared" ca="1" si="7"/>
        <v>#VALUE!</v>
      </c>
      <c r="RB14" s="37" t="e">
        <f t="shared" ca="1" si="7"/>
        <v>#VALUE!</v>
      </c>
      <c r="RC14" s="37" t="e">
        <f t="shared" ca="1" si="7"/>
        <v>#VALUE!</v>
      </c>
      <c r="RD14" s="37" t="e">
        <f t="shared" ca="1" si="7"/>
        <v>#VALUE!</v>
      </c>
      <c r="RE14" s="37" t="e">
        <f t="shared" ca="1" si="7"/>
        <v>#VALUE!</v>
      </c>
      <c r="RF14" s="37" t="e">
        <f t="shared" ca="1" si="7"/>
        <v>#VALUE!</v>
      </c>
      <c r="RG14" s="37" t="e">
        <f t="shared" ca="1" si="7"/>
        <v>#VALUE!</v>
      </c>
      <c r="RH14" s="37" t="e">
        <f t="shared" ca="1" si="7"/>
        <v>#VALUE!</v>
      </c>
      <c r="RI14" s="37" t="e">
        <f t="shared" ca="1" si="7"/>
        <v>#VALUE!</v>
      </c>
      <c r="RJ14" s="37" t="e">
        <f t="shared" ca="1" si="7"/>
        <v>#VALUE!</v>
      </c>
      <c r="RK14" s="37" t="e">
        <f t="shared" ca="1" si="7"/>
        <v>#VALUE!</v>
      </c>
      <c r="RL14" s="37" t="e">
        <f t="shared" ca="1" si="7"/>
        <v>#VALUE!</v>
      </c>
      <c r="RM14" s="37" t="e">
        <f t="shared" ca="1" si="7"/>
        <v>#VALUE!</v>
      </c>
      <c r="RN14" s="37" t="e">
        <f t="shared" ca="1" si="7"/>
        <v>#VALUE!</v>
      </c>
      <c r="RO14" s="37" t="e">
        <f t="shared" ca="1" si="7"/>
        <v>#VALUE!</v>
      </c>
      <c r="RP14" s="37" t="e">
        <f t="shared" ca="1" si="7"/>
        <v>#VALUE!</v>
      </c>
      <c r="RQ14" s="37" t="e">
        <f t="shared" ca="1" si="7"/>
        <v>#VALUE!</v>
      </c>
      <c r="RR14" s="37" t="e">
        <f t="shared" ca="1" si="7"/>
        <v>#VALUE!</v>
      </c>
      <c r="RS14" s="37" t="e">
        <f t="shared" ca="1" si="7"/>
        <v>#VALUE!</v>
      </c>
      <c r="RT14" s="37" t="e">
        <f t="shared" ca="1" si="7"/>
        <v>#VALUE!</v>
      </c>
      <c r="RU14" s="37" t="e">
        <f t="shared" ca="1" si="7"/>
        <v>#VALUE!</v>
      </c>
      <c r="RV14" s="37" t="e">
        <f t="shared" ca="1" si="7"/>
        <v>#VALUE!</v>
      </c>
      <c r="RW14" s="37" t="e">
        <f t="shared" ca="1" si="7"/>
        <v>#VALUE!</v>
      </c>
      <c r="RX14" s="37" t="e">
        <f t="shared" ca="1" si="7"/>
        <v>#VALUE!</v>
      </c>
      <c r="RY14" s="37" t="e">
        <f t="shared" ca="1" si="7"/>
        <v>#VALUE!</v>
      </c>
      <c r="RZ14" s="37" t="e">
        <f t="shared" ca="1" si="7"/>
        <v>#VALUE!</v>
      </c>
      <c r="SA14" s="37" t="e">
        <f t="shared" ca="1" si="7"/>
        <v>#VALUE!</v>
      </c>
      <c r="SB14" s="37" t="e">
        <f t="shared" ca="1" si="7"/>
        <v>#VALUE!</v>
      </c>
      <c r="SC14" s="37" t="e">
        <f t="shared" ca="1" si="7"/>
        <v>#VALUE!</v>
      </c>
      <c r="SD14" s="37" t="e">
        <f t="shared" ca="1" si="7"/>
        <v>#VALUE!</v>
      </c>
      <c r="SE14" s="37" t="e">
        <f t="shared" ca="1" si="7"/>
        <v>#VALUE!</v>
      </c>
      <c r="SF14" s="37" t="e">
        <f t="shared" ca="1" si="7"/>
        <v>#VALUE!</v>
      </c>
      <c r="SG14" s="37" t="e">
        <f t="shared" ca="1" si="7"/>
        <v>#VALUE!</v>
      </c>
      <c r="SH14" s="37" t="e">
        <f t="shared" ca="1" si="7"/>
        <v>#VALUE!</v>
      </c>
      <c r="SI14" s="37" t="e">
        <f t="shared" ca="1" si="7"/>
        <v>#VALUE!</v>
      </c>
      <c r="SJ14" s="37" t="e">
        <f t="shared" ca="1" si="7"/>
        <v>#VALUE!</v>
      </c>
      <c r="SK14" s="37" t="e">
        <f t="shared" ca="1" si="7"/>
        <v>#VALUE!</v>
      </c>
      <c r="SL14" s="37" t="e">
        <f t="shared" ca="1" si="7"/>
        <v>#VALUE!</v>
      </c>
      <c r="SM14" s="37" t="e">
        <f t="shared" ca="1" si="7"/>
        <v>#VALUE!</v>
      </c>
      <c r="SN14" s="37" t="e">
        <f t="shared" ca="1" si="7"/>
        <v>#VALUE!</v>
      </c>
      <c r="SO14" s="37" t="e">
        <f t="shared" ca="1" si="7"/>
        <v>#VALUE!</v>
      </c>
      <c r="SP14" s="37" t="e">
        <f t="shared" ca="1" si="7"/>
        <v>#VALUE!</v>
      </c>
      <c r="SQ14" s="37" t="e">
        <f t="shared" ca="1" si="7"/>
        <v>#VALUE!</v>
      </c>
      <c r="SR14" s="37" t="e">
        <f t="shared" ca="1" si="7"/>
        <v>#VALUE!</v>
      </c>
      <c r="SS14" s="37" t="e">
        <f t="shared" ca="1" si="7"/>
        <v>#VALUE!</v>
      </c>
      <c r="ST14" s="37" t="e">
        <f t="shared" ca="1" si="7"/>
        <v>#VALUE!</v>
      </c>
      <c r="SU14" s="37" t="e">
        <f t="shared" ref="SU14:VF14" ca="1" si="8">$B14+IF(SU$9&lt;CSn_high_before_low_ns,1,IF(SU$9&lt;RD_CSn_offtime_ns,0,1))</f>
        <v>#VALUE!</v>
      </c>
      <c r="SV14" s="37" t="e">
        <f t="shared" ca="1" si="8"/>
        <v>#VALUE!</v>
      </c>
      <c r="SW14" s="37" t="e">
        <f t="shared" ca="1" si="8"/>
        <v>#VALUE!</v>
      </c>
      <c r="SX14" s="37" t="e">
        <f t="shared" ca="1" si="8"/>
        <v>#VALUE!</v>
      </c>
      <c r="SY14" s="37" t="e">
        <f t="shared" ca="1" si="8"/>
        <v>#VALUE!</v>
      </c>
      <c r="SZ14" s="37" t="e">
        <f t="shared" ca="1" si="8"/>
        <v>#VALUE!</v>
      </c>
      <c r="TA14" s="37" t="e">
        <f t="shared" ca="1" si="8"/>
        <v>#VALUE!</v>
      </c>
      <c r="TB14" s="37" t="e">
        <f t="shared" ca="1" si="8"/>
        <v>#VALUE!</v>
      </c>
      <c r="TC14" s="37" t="e">
        <f t="shared" ca="1" si="8"/>
        <v>#VALUE!</v>
      </c>
      <c r="TD14" s="37" t="e">
        <f t="shared" ca="1" si="8"/>
        <v>#VALUE!</v>
      </c>
      <c r="TE14" s="37" t="e">
        <f t="shared" ca="1" si="8"/>
        <v>#VALUE!</v>
      </c>
      <c r="TF14" s="37" t="e">
        <f t="shared" ca="1" si="8"/>
        <v>#VALUE!</v>
      </c>
      <c r="TG14" s="37" t="e">
        <f t="shared" ca="1" si="8"/>
        <v>#VALUE!</v>
      </c>
      <c r="TH14" s="37" t="e">
        <f t="shared" ca="1" si="8"/>
        <v>#VALUE!</v>
      </c>
      <c r="TI14" s="37" t="e">
        <f t="shared" ca="1" si="8"/>
        <v>#VALUE!</v>
      </c>
      <c r="TJ14" s="37" t="e">
        <f t="shared" ca="1" si="8"/>
        <v>#VALUE!</v>
      </c>
      <c r="TK14" s="37" t="e">
        <f t="shared" ca="1" si="8"/>
        <v>#VALUE!</v>
      </c>
      <c r="TL14" s="37" t="e">
        <f t="shared" ca="1" si="8"/>
        <v>#VALUE!</v>
      </c>
      <c r="TM14" s="37" t="e">
        <f t="shared" ca="1" si="8"/>
        <v>#VALUE!</v>
      </c>
      <c r="TN14" s="37" t="e">
        <f t="shared" ca="1" si="8"/>
        <v>#VALUE!</v>
      </c>
      <c r="TO14" s="37" t="e">
        <f t="shared" ca="1" si="8"/>
        <v>#VALUE!</v>
      </c>
      <c r="TP14" s="37" t="e">
        <f t="shared" ca="1" si="8"/>
        <v>#VALUE!</v>
      </c>
      <c r="TQ14" s="37" t="e">
        <f t="shared" ca="1" si="8"/>
        <v>#VALUE!</v>
      </c>
      <c r="TR14" s="37" t="e">
        <f t="shared" ca="1" si="8"/>
        <v>#VALUE!</v>
      </c>
      <c r="TS14" s="37" t="e">
        <f t="shared" ca="1" si="8"/>
        <v>#VALUE!</v>
      </c>
      <c r="TT14" s="37" t="e">
        <f t="shared" ca="1" si="8"/>
        <v>#VALUE!</v>
      </c>
      <c r="TU14" s="37" t="e">
        <f t="shared" ca="1" si="8"/>
        <v>#VALUE!</v>
      </c>
      <c r="TV14" s="37" t="e">
        <f t="shared" ca="1" si="8"/>
        <v>#VALUE!</v>
      </c>
      <c r="TW14" s="37" t="e">
        <f t="shared" ca="1" si="8"/>
        <v>#VALUE!</v>
      </c>
      <c r="TX14" s="37" t="e">
        <f t="shared" ca="1" si="8"/>
        <v>#VALUE!</v>
      </c>
      <c r="TY14" s="37" t="e">
        <f t="shared" ca="1" si="8"/>
        <v>#VALUE!</v>
      </c>
      <c r="TZ14" s="37" t="e">
        <f t="shared" ca="1" si="8"/>
        <v>#VALUE!</v>
      </c>
      <c r="UA14" s="37" t="e">
        <f t="shared" ca="1" si="8"/>
        <v>#VALUE!</v>
      </c>
      <c r="UB14" s="37" t="e">
        <f t="shared" ca="1" si="8"/>
        <v>#VALUE!</v>
      </c>
      <c r="UC14" s="37" t="e">
        <f t="shared" ca="1" si="8"/>
        <v>#VALUE!</v>
      </c>
      <c r="UD14" s="37" t="e">
        <f t="shared" ca="1" si="8"/>
        <v>#VALUE!</v>
      </c>
      <c r="UE14" s="37" t="e">
        <f t="shared" ca="1" si="8"/>
        <v>#VALUE!</v>
      </c>
      <c r="UF14" s="37" t="e">
        <f t="shared" ca="1" si="8"/>
        <v>#VALUE!</v>
      </c>
      <c r="UG14" s="37" t="e">
        <f t="shared" ca="1" si="8"/>
        <v>#VALUE!</v>
      </c>
      <c r="UH14" s="37" t="e">
        <f t="shared" ca="1" si="8"/>
        <v>#VALUE!</v>
      </c>
      <c r="UI14" s="37" t="e">
        <f t="shared" ca="1" si="8"/>
        <v>#VALUE!</v>
      </c>
      <c r="UJ14" s="37" t="e">
        <f t="shared" ca="1" si="8"/>
        <v>#VALUE!</v>
      </c>
      <c r="UK14" s="37" t="e">
        <f t="shared" ca="1" si="8"/>
        <v>#VALUE!</v>
      </c>
      <c r="UL14" s="37" t="e">
        <f t="shared" ca="1" si="8"/>
        <v>#VALUE!</v>
      </c>
      <c r="UM14" s="37" t="e">
        <f t="shared" ca="1" si="8"/>
        <v>#VALUE!</v>
      </c>
      <c r="UN14" s="37" t="e">
        <f t="shared" ca="1" si="8"/>
        <v>#VALUE!</v>
      </c>
      <c r="UO14" s="37" t="e">
        <f t="shared" ca="1" si="8"/>
        <v>#VALUE!</v>
      </c>
      <c r="UP14" s="37" t="e">
        <f t="shared" ca="1" si="8"/>
        <v>#VALUE!</v>
      </c>
      <c r="UQ14" s="37" t="e">
        <f t="shared" ca="1" si="8"/>
        <v>#VALUE!</v>
      </c>
      <c r="UR14" s="37" t="e">
        <f t="shared" ca="1" si="8"/>
        <v>#VALUE!</v>
      </c>
      <c r="US14" s="37" t="e">
        <f t="shared" ca="1" si="8"/>
        <v>#VALUE!</v>
      </c>
      <c r="UT14" s="37" t="e">
        <f t="shared" ca="1" si="8"/>
        <v>#VALUE!</v>
      </c>
      <c r="UU14" s="37" t="e">
        <f t="shared" ca="1" si="8"/>
        <v>#VALUE!</v>
      </c>
      <c r="UV14" s="37" t="e">
        <f t="shared" ca="1" si="8"/>
        <v>#VALUE!</v>
      </c>
      <c r="UW14" s="37" t="e">
        <f t="shared" ca="1" si="8"/>
        <v>#VALUE!</v>
      </c>
      <c r="UX14" s="37" t="e">
        <f t="shared" ca="1" si="8"/>
        <v>#VALUE!</v>
      </c>
      <c r="UY14" s="37" t="e">
        <f t="shared" ca="1" si="8"/>
        <v>#VALUE!</v>
      </c>
      <c r="UZ14" s="37" t="e">
        <f t="shared" ca="1" si="8"/>
        <v>#VALUE!</v>
      </c>
      <c r="VA14" s="37" t="e">
        <f t="shared" ca="1" si="8"/>
        <v>#VALUE!</v>
      </c>
      <c r="VB14" s="37" t="e">
        <f t="shared" ca="1" si="8"/>
        <v>#VALUE!</v>
      </c>
      <c r="VC14" s="37" t="e">
        <f t="shared" ca="1" si="8"/>
        <v>#VALUE!</v>
      </c>
      <c r="VD14" s="37" t="e">
        <f t="shared" ca="1" si="8"/>
        <v>#VALUE!</v>
      </c>
      <c r="VE14" s="37" t="e">
        <f t="shared" ca="1" si="8"/>
        <v>#VALUE!</v>
      </c>
      <c r="VF14" s="37" t="e">
        <f t="shared" ca="1" si="8"/>
        <v>#VALUE!</v>
      </c>
      <c r="VG14" s="37" t="e">
        <f t="shared" ref="VG14:XR14" ca="1" si="9">$B14+IF(VG$9&lt;CSn_high_before_low_ns,1,IF(VG$9&lt;RD_CSn_offtime_ns,0,1))</f>
        <v>#VALUE!</v>
      </c>
      <c r="VH14" s="37" t="e">
        <f t="shared" ca="1" si="9"/>
        <v>#VALUE!</v>
      </c>
      <c r="VI14" s="37" t="e">
        <f t="shared" ca="1" si="9"/>
        <v>#VALUE!</v>
      </c>
      <c r="VJ14" s="37" t="e">
        <f t="shared" ca="1" si="9"/>
        <v>#VALUE!</v>
      </c>
      <c r="VK14" s="37" t="e">
        <f t="shared" ca="1" si="9"/>
        <v>#VALUE!</v>
      </c>
      <c r="VL14" s="37" t="e">
        <f t="shared" ca="1" si="9"/>
        <v>#VALUE!</v>
      </c>
      <c r="VM14" s="37" t="e">
        <f t="shared" ca="1" si="9"/>
        <v>#VALUE!</v>
      </c>
      <c r="VN14" s="37" t="e">
        <f t="shared" ca="1" si="9"/>
        <v>#VALUE!</v>
      </c>
      <c r="VO14" s="37" t="e">
        <f t="shared" ca="1" si="9"/>
        <v>#VALUE!</v>
      </c>
      <c r="VP14" s="37" t="e">
        <f t="shared" ca="1" si="9"/>
        <v>#VALUE!</v>
      </c>
      <c r="VQ14" s="37" t="e">
        <f t="shared" ca="1" si="9"/>
        <v>#VALUE!</v>
      </c>
      <c r="VR14" s="37" t="e">
        <f t="shared" ca="1" si="9"/>
        <v>#VALUE!</v>
      </c>
      <c r="VS14" s="37" t="e">
        <f t="shared" ca="1" si="9"/>
        <v>#VALUE!</v>
      </c>
      <c r="VT14" s="37" t="e">
        <f t="shared" ca="1" si="9"/>
        <v>#VALUE!</v>
      </c>
      <c r="VU14" s="37" t="e">
        <f t="shared" ca="1" si="9"/>
        <v>#VALUE!</v>
      </c>
      <c r="VV14" s="37" t="e">
        <f t="shared" ca="1" si="9"/>
        <v>#VALUE!</v>
      </c>
      <c r="VW14" s="37" t="e">
        <f t="shared" ca="1" si="9"/>
        <v>#VALUE!</v>
      </c>
      <c r="VX14" s="37" t="e">
        <f t="shared" ca="1" si="9"/>
        <v>#VALUE!</v>
      </c>
      <c r="VY14" s="37" t="e">
        <f t="shared" ca="1" si="9"/>
        <v>#VALUE!</v>
      </c>
      <c r="VZ14" s="37" t="e">
        <f t="shared" ca="1" si="9"/>
        <v>#VALUE!</v>
      </c>
      <c r="WA14" s="37" t="e">
        <f t="shared" ca="1" si="9"/>
        <v>#VALUE!</v>
      </c>
      <c r="WB14" s="37" t="e">
        <f t="shared" ca="1" si="9"/>
        <v>#VALUE!</v>
      </c>
      <c r="WC14" s="37" t="e">
        <f t="shared" ca="1" si="9"/>
        <v>#VALUE!</v>
      </c>
      <c r="WD14" s="37" t="e">
        <f t="shared" ca="1" si="9"/>
        <v>#VALUE!</v>
      </c>
      <c r="WE14" s="37" t="e">
        <f t="shared" ca="1" si="9"/>
        <v>#VALUE!</v>
      </c>
      <c r="WF14" s="37" t="e">
        <f t="shared" ca="1" si="9"/>
        <v>#VALUE!</v>
      </c>
      <c r="WG14" s="37" t="e">
        <f t="shared" ca="1" si="9"/>
        <v>#VALUE!</v>
      </c>
      <c r="WH14" s="37" t="e">
        <f t="shared" ca="1" si="9"/>
        <v>#VALUE!</v>
      </c>
      <c r="WI14" s="37" t="e">
        <f t="shared" ca="1" si="9"/>
        <v>#VALUE!</v>
      </c>
      <c r="WJ14" s="37" t="e">
        <f t="shared" ca="1" si="9"/>
        <v>#VALUE!</v>
      </c>
      <c r="WK14" s="37" t="e">
        <f t="shared" ca="1" si="9"/>
        <v>#VALUE!</v>
      </c>
      <c r="WL14" s="37" t="e">
        <f t="shared" ca="1" si="9"/>
        <v>#VALUE!</v>
      </c>
      <c r="WM14" s="37" t="e">
        <f t="shared" ca="1" si="9"/>
        <v>#VALUE!</v>
      </c>
      <c r="WN14" s="37" t="e">
        <f t="shared" ca="1" si="9"/>
        <v>#VALUE!</v>
      </c>
      <c r="WO14" s="37" t="e">
        <f t="shared" ca="1" si="9"/>
        <v>#VALUE!</v>
      </c>
      <c r="WP14" s="37" t="e">
        <f t="shared" ca="1" si="9"/>
        <v>#VALUE!</v>
      </c>
      <c r="WQ14" s="37" t="e">
        <f t="shared" ca="1" si="9"/>
        <v>#VALUE!</v>
      </c>
      <c r="WR14" s="37" t="e">
        <f t="shared" ca="1" si="9"/>
        <v>#VALUE!</v>
      </c>
      <c r="WS14" s="37" t="e">
        <f t="shared" ca="1" si="9"/>
        <v>#VALUE!</v>
      </c>
      <c r="WT14" s="37" t="e">
        <f t="shared" ca="1" si="9"/>
        <v>#VALUE!</v>
      </c>
      <c r="WU14" s="37" t="e">
        <f t="shared" ca="1" si="9"/>
        <v>#VALUE!</v>
      </c>
      <c r="WV14" s="37" t="e">
        <f t="shared" ca="1" si="9"/>
        <v>#VALUE!</v>
      </c>
      <c r="WW14" s="37" t="e">
        <f t="shared" ca="1" si="9"/>
        <v>#VALUE!</v>
      </c>
      <c r="WX14" s="37" t="e">
        <f t="shared" ca="1" si="9"/>
        <v>#VALUE!</v>
      </c>
      <c r="WY14" s="37" t="e">
        <f t="shared" ca="1" si="9"/>
        <v>#VALUE!</v>
      </c>
      <c r="WZ14" s="37" t="e">
        <f t="shared" ca="1" si="9"/>
        <v>#VALUE!</v>
      </c>
      <c r="XA14" s="37" t="e">
        <f t="shared" ca="1" si="9"/>
        <v>#VALUE!</v>
      </c>
      <c r="XB14" s="37" t="e">
        <f t="shared" ca="1" si="9"/>
        <v>#VALUE!</v>
      </c>
      <c r="XC14" s="37" t="e">
        <f t="shared" ca="1" si="9"/>
        <v>#VALUE!</v>
      </c>
      <c r="XD14" s="37" t="e">
        <f t="shared" ca="1" si="9"/>
        <v>#VALUE!</v>
      </c>
      <c r="XE14" s="37" t="e">
        <f t="shared" ca="1" si="9"/>
        <v>#VALUE!</v>
      </c>
      <c r="XF14" s="37" t="e">
        <f t="shared" ca="1" si="9"/>
        <v>#VALUE!</v>
      </c>
      <c r="XG14" s="37" t="e">
        <f t="shared" ca="1" si="9"/>
        <v>#VALUE!</v>
      </c>
      <c r="XH14" s="37" t="e">
        <f t="shared" ca="1" si="9"/>
        <v>#VALUE!</v>
      </c>
      <c r="XI14" s="37" t="e">
        <f t="shared" ca="1" si="9"/>
        <v>#VALUE!</v>
      </c>
      <c r="XJ14" s="37" t="e">
        <f t="shared" ca="1" si="9"/>
        <v>#VALUE!</v>
      </c>
      <c r="XK14" s="37" t="e">
        <f t="shared" ca="1" si="9"/>
        <v>#VALUE!</v>
      </c>
      <c r="XL14" s="37" t="e">
        <f t="shared" ca="1" si="9"/>
        <v>#VALUE!</v>
      </c>
      <c r="XM14" s="37" t="e">
        <f t="shared" ca="1" si="9"/>
        <v>#VALUE!</v>
      </c>
      <c r="XN14" s="37" t="e">
        <f t="shared" ca="1" si="9"/>
        <v>#VALUE!</v>
      </c>
      <c r="XO14" s="37" t="e">
        <f t="shared" ca="1" si="9"/>
        <v>#VALUE!</v>
      </c>
      <c r="XP14" s="37" t="e">
        <f t="shared" ca="1" si="9"/>
        <v>#VALUE!</v>
      </c>
      <c r="XQ14" s="37" t="e">
        <f t="shared" ca="1" si="9"/>
        <v>#VALUE!</v>
      </c>
      <c r="XR14" s="37" t="e">
        <f t="shared" ca="1" si="9"/>
        <v>#VALUE!</v>
      </c>
      <c r="XS14" s="37" t="e">
        <f t="shared" ref="XS14:AAD14" ca="1" si="10">$B14+IF(XS$9&lt;CSn_high_before_low_ns,1,IF(XS$9&lt;RD_CSn_offtime_ns,0,1))</f>
        <v>#VALUE!</v>
      </c>
      <c r="XT14" s="37" t="e">
        <f t="shared" ca="1" si="10"/>
        <v>#VALUE!</v>
      </c>
      <c r="XU14" s="37" t="e">
        <f t="shared" ca="1" si="10"/>
        <v>#VALUE!</v>
      </c>
      <c r="XV14" s="37" t="e">
        <f t="shared" ca="1" si="10"/>
        <v>#VALUE!</v>
      </c>
      <c r="XW14" s="37" t="e">
        <f t="shared" ca="1" si="10"/>
        <v>#VALUE!</v>
      </c>
      <c r="XX14" s="37" t="e">
        <f t="shared" ca="1" si="10"/>
        <v>#VALUE!</v>
      </c>
      <c r="XY14" s="37" t="e">
        <f t="shared" ca="1" si="10"/>
        <v>#VALUE!</v>
      </c>
      <c r="XZ14" s="37" t="e">
        <f t="shared" ca="1" si="10"/>
        <v>#VALUE!</v>
      </c>
      <c r="YA14" s="37" t="e">
        <f t="shared" ca="1" si="10"/>
        <v>#VALUE!</v>
      </c>
      <c r="YB14" s="37" t="e">
        <f t="shared" ca="1" si="10"/>
        <v>#VALUE!</v>
      </c>
      <c r="YC14" s="37" t="e">
        <f t="shared" ca="1" si="10"/>
        <v>#VALUE!</v>
      </c>
      <c r="YD14" s="37" t="e">
        <f t="shared" ca="1" si="10"/>
        <v>#VALUE!</v>
      </c>
      <c r="YE14" s="37" t="e">
        <f t="shared" ca="1" si="10"/>
        <v>#VALUE!</v>
      </c>
      <c r="YF14" s="37" t="e">
        <f t="shared" ca="1" si="10"/>
        <v>#VALUE!</v>
      </c>
      <c r="YG14" s="37" t="e">
        <f t="shared" ca="1" si="10"/>
        <v>#VALUE!</v>
      </c>
      <c r="YH14" s="37" t="e">
        <f t="shared" ca="1" si="10"/>
        <v>#VALUE!</v>
      </c>
      <c r="YI14" s="37" t="e">
        <f t="shared" ca="1" si="10"/>
        <v>#VALUE!</v>
      </c>
      <c r="YJ14" s="37" t="e">
        <f t="shared" ca="1" si="10"/>
        <v>#VALUE!</v>
      </c>
      <c r="YK14" s="37" t="e">
        <f t="shared" ca="1" si="10"/>
        <v>#VALUE!</v>
      </c>
      <c r="YL14" s="37" t="e">
        <f t="shared" ca="1" si="10"/>
        <v>#VALUE!</v>
      </c>
      <c r="YM14" s="37" t="e">
        <f t="shared" ca="1" si="10"/>
        <v>#VALUE!</v>
      </c>
      <c r="YN14" s="37" t="e">
        <f t="shared" ca="1" si="10"/>
        <v>#VALUE!</v>
      </c>
      <c r="YO14" s="37" t="e">
        <f t="shared" ca="1" si="10"/>
        <v>#VALUE!</v>
      </c>
      <c r="YP14" s="37" t="e">
        <f t="shared" ca="1" si="10"/>
        <v>#VALUE!</v>
      </c>
      <c r="YQ14" s="37" t="e">
        <f t="shared" ca="1" si="10"/>
        <v>#VALUE!</v>
      </c>
      <c r="YR14" s="37" t="e">
        <f t="shared" ca="1" si="10"/>
        <v>#VALUE!</v>
      </c>
      <c r="YS14" s="37" t="e">
        <f t="shared" ca="1" si="10"/>
        <v>#VALUE!</v>
      </c>
      <c r="YT14" s="37" t="e">
        <f t="shared" ca="1" si="10"/>
        <v>#VALUE!</v>
      </c>
      <c r="YU14" s="37" t="e">
        <f t="shared" ca="1" si="10"/>
        <v>#VALUE!</v>
      </c>
      <c r="YV14" s="37" t="e">
        <f t="shared" ca="1" si="10"/>
        <v>#VALUE!</v>
      </c>
      <c r="YW14" s="37" t="e">
        <f t="shared" ca="1" si="10"/>
        <v>#VALUE!</v>
      </c>
      <c r="YX14" s="37" t="e">
        <f t="shared" ca="1" si="10"/>
        <v>#VALUE!</v>
      </c>
      <c r="YY14" s="37" t="e">
        <f t="shared" ca="1" si="10"/>
        <v>#VALUE!</v>
      </c>
      <c r="YZ14" s="37" t="e">
        <f t="shared" ca="1" si="10"/>
        <v>#VALUE!</v>
      </c>
      <c r="ZA14" s="37" t="e">
        <f t="shared" ca="1" si="10"/>
        <v>#VALUE!</v>
      </c>
      <c r="ZB14" s="37" t="e">
        <f t="shared" ca="1" si="10"/>
        <v>#VALUE!</v>
      </c>
      <c r="ZC14" s="37" t="e">
        <f t="shared" ca="1" si="10"/>
        <v>#VALUE!</v>
      </c>
      <c r="ZD14" s="37" t="e">
        <f t="shared" ca="1" si="10"/>
        <v>#VALUE!</v>
      </c>
      <c r="ZE14" s="37" t="e">
        <f t="shared" ca="1" si="10"/>
        <v>#VALUE!</v>
      </c>
      <c r="ZF14" s="37" t="e">
        <f t="shared" ca="1" si="10"/>
        <v>#VALUE!</v>
      </c>
      <c r="ZG14" s="37" t="e">
        <f t="shared" ca="1" si="10"/>
        <v>#VALUE!</v>
      </c>
      <c r="ZH14" s="37" t="e">
        <f t="shared" ca="1" si="10"/>
        <v>#VALUE!</v>
      </c>
      <c r="ZI14" s="37" t="e">
        <f t="shared" ca="1" si="10"/>
        <v>#VALUE!</v>
      </c>
      <c r="ZJ14" s="37" t="e">
        <f t="shared" ca="1" si="10"/>
        <v>#VALUE!</v>
      </c>
      <c r="ZK14" s="37" t="e">
        <f t="shared" ca="1" si="10"/>
        <v>#VALUE!</v>
      </c>
      <c r="ZL14" s="37" t="e">
        <f t="shared" ca="1" si="10"/>
        <v>#VALUE!</v>
      </c>
      <c r="ZM14" s="37" t="e">
        <f t="shared" ca="1" si="10"/>
        <v>#VALUE!</v>
      </c>
      <c r="ZN14" s="37" t="e">
        <f t="shared" ca="1" si="10"/>
        <v>#VALUE!</v>
      </c>
      <c r="ZO14" s="37" t="e">
        <f t="shared" ca="1" si="10"/>
        <v>#VALUE!</v>
      </c>
      <c r="ZP14" s="37" t="e">
        <f t="shared" ca="1" si="10"/>
        <v>#VALUE!</v>
      </c>
      <c r="ZQ14" s="37" t="e">
        <f t="shared" ca="1" si="10"/>
        <v>#VALUE!</v>
      </c>
      <c r="ZR14" s="37" t="e">
        <f t="shared" ca="1" si="10"/>
        <v>#VALUE!</v>
      </c>
      <c r="ZS14" s="37" t="e">
        <f t="shared" ca="1" si="10"/>
        <v>#VALUE!</v>
      </c>
      <c r="ZT14" s="37" t="e">
        <f t="shared" ca="1" si="10"/>
        <v>#VALUE!</v>
      </c>
      <c r="ZU14" s="37" t="e">
        <f t="shared" ca="1" si="10"/>
        <v>#VALUE!</v>
      </c>
      <c r="ZV14" s="37" t="e">
        <f t="shared" ca="1" si="10"/>
        <v>#VALUE!</v>
      </c>
      <c r="ZW14" s="37" t="e">
        <f t="shared" ca="1" si="10"/>
        <v>#VALUE!</v>
      </c>
      <c r="ZX14" s="37" t="e">
        <f t="shared" ca="1" si="10"/>
        <v>#VALUE!</v>
      </c>
      <c r="ZY14" s="37" t="e">
        <f t="shared" ca="1" si="10"/>
        <v>#VALUE!</v>
      </c>
      <c r="ZZ14" s="37" t="e">
        <f t="shared" ca="1" si="10"/>
        <v>#VALUE!</v>
      </c>
      <c r="AAA14" s="37" t="e">
        <f t="shared" ca="1" si="10"/>
        <v>#VALUE!</v>
      </c>
      <c r="AAB14" s="37" t="e">
        <f t="shared" ca="1" si="10"/>
        <v>#VALUE!</v>
      </c>
      <c r="AAC14" s="37" t="e">
        <f t="shared" ca="1" si="10"/>
        <v>#VALUE!</v>
      </c>
      <c r="AAD14" s="37" t="e">
        <f t="shared" ca="1" si="10"/>
        <v>#VALUE!</v>
      </c>
      <c r="AAE14" s="37" t="e">
        <f t="shared" ref="AAE14:ACP14" ca="1" si="11">$B14+IF(AAE$9&lt;CSn_high_before_low_ns,1,IF(AAE$9&lt;RD_CSn_offtime_ns,0,1))</f>
        <v>#VALUE!</v>
      </c>
      <c r="AAF14" s="37" t="e">
        <f t="shared" ca="1" si="11"/>
        <v>#VALUE!</v>
      </c>
      <c r="AAG14" s="37" t="e">
        <f t="shared" ca="1" si="11"/>
        <v>#VALUE!</v>
      </c>
      <c r="AAH14" s="37" t="e">
        <f t="shared" ca="1" si="11"/>
        <v>#VALUE!</v>
      </c>
      <c r="AAI14" s="37" t="e">
        <f t="shared" ca="1" si="11"/>
        <v>#VALUE!</v>
      </c>
      <c r="AAJ14" s="37" t="e">
        <f t="shared" ca="1" si="11"/>
        <v>#VALUE!</v>
      </c>
      <c r="AAK14" s="37" t="e">
        <f t="shared" ca="1" si="11"/>
        <v>#VALUE!</v>
      </c>
      <c r="AAL14" s="37" t="e">
        <f t="shared" ca="1" si="11"/>
        <v>#VALUE!</v>
      </c>
      <c r="AAM14" s="37" t="e">
        <f t="shared" ca="1" si="11"/>
        <v>#VALUE!</v>
      </c>
      <c r="AAN14" s="37" t="e">
        <f t="shared" ca="1" si="11"/>
        <v>#VALUE!</v>
      </c>
      <c r="AAO14" s="37" t="e">
        <f t="shared" ca="1" si="11"/>
        <v>#VALUE!</v>
      </c>
      <c r="AAP14" s="37" t="e">
        <f t="shared" ca="1" si="11"/>
        <v>#VALUE!</v>
      </c>
      <c r="AAQ14" s="37" t="e">
        <f t="shared" ca="1" si="11"/>
        <v>#VALUE!</v>
      </c>
      <c r="AAR14" s="37" t="e">
        <f t="shared" ca="1" si="11"/>
        <v>#VALUE!</v>
      </c>
      <c r="AAS14" s="37" t="e">
        <f t="shared" ca="1" si="11"/>
        <v>#VALUE!</v>
      </c>
      <c r="AAT14" s="37" t="e">
        <f t="shared" ca="1" si="11"/>
        <v>#VALUE!</v>
      </c>
      <c r="AAU14" s="37" t="e">
        <f t="shared" ca="1" si="11"/>
        <v>#VALUE!</v>
      </c>
      <c r="AAV14" s="37" t="e">
        <f t="shared" ca="1" si="11"/>
        <v>#VALUE!</v>
      </c>
      <c r="AAW14" s="37" t="e">
        <f t="shared" ca="1" si="11"/>
        <v>#VALUE!</v>
      </c>
      <c r="AAX14" s="37" t="e">
        <f t="shared" ca="1" si="11"/>
        <v>#VALUE!</v>
      </c>
      <c r="AAY14" s="37" t="e">
        <f t="shared" ca="1" si="11"/>
        <v>#VALUE!</v>
      </c>
      <c r="AAZ14" s="37" t="e">
        <f t="shared" ca="1" si="11"/>
        <v>#VALUE!</v>
      </c>
      <c r="ABA14" s="37" t="e">
        <f t="shared" ca="1" si="11"/>
        <v>#VALUE!</v>
      </c>
      <c r="ABB14" s="37" t="e">
        <f t="shared" ca="1" si="11"/>
        <v>#VALUE!</v>
      </c>
      <c r="ABC14" s="37" t="e">
        <f t="shared" ca="1" si="11"/>
        <v>#VALUE!</v>
      </c>
      <c r="ABD14" s="37" t="e">
        <f t="shared" ca="1" si="11"/>
        <v>#VALUE!</v>
      </c>
      <c r="ABE14" s="37" t="e">
        <f t="shared" ca="1" si="11"/>
        <v>#VALUE!</v>
      </c>
      <c r="ABF14" s="37" t="e">
        <f t="shared" ca="1" si="11"/>
        <v>#VALUE!</v>
      </c>
      <c r="ABG14" s="37" t="e">
        <f t="shared" ca="1" si="11"/>
        <v>#VALUE!</v>
      </c>
      <c r="ABH14" s="37" t="e">
        <f t="shared" ca="1" si="11"/>
        <v>#VALUE!</v>
      </c>
      <c r="ABI14" s="37" t="e">
        <f t="shared" ca="1" si="11"/>
        <v>#VALUE!</v>
      </c>
      <c r="ABJ14" s="37" t="e">
        <f t="shared" ca="1" si="11"/>
        <v>#VALUE!</v>
      </c>
      <c r="ABK14" s="37" t="e">
        <f t="shared" ca="1" si="11"/>
        <v>#VALUE!</v>
      </c>
      <c r="ABL14" s="37" t="e">
        <f t="shared" ca="1" si="11"/>
        <v>#VALUE!</v>
      </c>
      <c r="ABM14" s="37" t="e">
        <f t="shared" ca="1" si="11"/>
        <v>#VALUE!</v>
      </c>
      <c r="ABN14" s="37" t="e">
        <f t="shared" ca="1" si="11"/>
        <v>#VALUE!</v>
      </c>
      <c r="ABO14" s="37" t="e">
        <f t="shared" ca="1" si="11"/>
        <v>#VALUE!</v>
      </c>
      <c r="ABP14" s="37" t="e">
        <f t="shared" ca="1" si="11"/>
        <v>#VALUE!</v>
      </c>
      <c r="ABQ14" s="37" t="e">
        <f t="shared" ca="1" si="11"/>
        <v>#VALUE!</v>
      </c>
      <c r="ABR14" s="37" t="e">
        <f t="shared" ca="1" si="11"/>
        <v>#VALUE!</v>
      </c>
      <c r="ABS14" s="37" t="e">
        <f t="shared" ca="1" si="11"/>
        <v>#VALUE!</v>
      </c>
      <c r="ABT14" s="37" t="e">
        <f t="shared" ca="1" si="11"/>
        <v>#VALUE!</v>
      </c>
      <c r="ABU14" s="37" t="e">
        <f t="shared" ca="1" si="11"/>
        <v>#VALUE!</v>
      </c>
      <c r="ABV14" s="37" t="e">
        <f t="shared" ca="1" si="11"/>
        <v>#VALUE!</v>
      </c>
      <c r="ABW14" s="37" t="e">
        <f t="shared" ca="1" si="11"/>
        <v>#VALUE!</v>
      </c>
      <c r="ABX14" s="37" t="e">
        <f t="shared" ca="1" si="11"/>
        <v>#VALUE!</v>
      </c>
      <c r="ABY14" s="37" t="e">
        <f t="shared" ca="1" si="11"/>
        <v>#VALUE!</v>
      </c>
      <c r="ABZ14" s="37" t="e">
        <f t="shared" ca="1" si="11"/>
        <v>#VALUE!</v>
      </c>
      <c r="ACA14" s="37" t="e">
        <f t="shared" ca="1" si="11"/>
        <v>#VALUE!</v>
      </c>
      <c r="ACB14" s="37" t="e">
        <f t="shared" ca="1" si="11"/>
        <v>#VALUE!</v>
      </c>
      <c r="ACC14" s="37" t="e">
        <f t="shared" ca="1" si="11"/>
        <v>#VALUE!</v>
      </c>
      <c r="ACD14" s="37" t="e">
        <f t="shared" ca="1" si="11"/>
        <v>#VALUE!</v>
      </c>
      <c r="ACE14" s="37" t="e">
        <f t="shared" ca="1" si="11"/>
        <v>#VALUE!</v>
      </c>
      <c r="ACF14" s="37" t="e">
        <f t="shared" ca="1" si="11"/>
        <v>#VALUE!</v>
      </c>
      <c r="ACG14" s="37" t="e">
        <f t="shared" ca="1" si="11"/>
        <v>#VALUE!</v>
      </c>
      <c r="ACH14" s="37" t="e">
        <f t="shared" ca="1" si="11"/>
        <v>#VALUE!</v>
      </c>
      <c r="ACI14" s="37" t="e">
        <f t="shared" ca="1" si="11"/>
        <v>#VALUE!</v>
      </c>
      <c r="ACJ14" s="37" t="e">
        <f t="shared" ca="1" si="11"/>
        <v>#VALUE!</v>
      </c>
      <c r="ACK14" s="37" t="e">
        <f t="shared" ca="1" si="11"/>
        <v>#VALUE!</v>
      </c>
      <c r="ACL14" s="37" t="e">
        <f t="shared" ca="1" si="11"/>
        <v>#VALUE!</v>
      </c>
      <c r="ACM14" s="37" t="e">
        <f t="shared" ca="1" si="11"/>
        <v>#VALUE!</v>
      </c>
      <c r="ACN14" s="37" t="e">
        <f t="shared" ca="1" si="11"/>
        <v>#VALUE!</v>
      </c>
      <c r="ACO14" s="37" t="e">
        <f t="shared" ca="1" si="11"/>
        <v>#VALUE!</v>
      </c>
      <c r="ACP14" s="37" t="e">
        <f t="shared" ca="1" si="11"/>
        <v>#VALUE!</v>
      </c>
      <c r="ACQ14" s="37" t="e">
        <f t="shared" ref="ACQ14:AFB14" ca="1" si="12">$B14+IF(ACQ$9&lt;CSn_high_before_low_ns,1,IF(ACQ$9&lt;RD_CSn_offtime_ns,0,1))</f>
        <v>#VALUE!</v>
      </c>
      <c r="ACR14" s="37" t="e">
        <f t="shared" ca="1" si="12"/>
        <v>#VALUE!</v>
      </c>
      <c r="ACS14" s="37" t="e">
        <f t="shared" ca="1" si="12"/>
        <v>#VALUE!</v>
      </c>
      <c r="ACT14" s="37" t="e">
        <f t="shared" ca="1" si="12"/>
        <v>#VALUE!</v>
      </c>
      <c r="ACU14" s="37" t="e">
        <f t="shared" ca="1" si="12"/>
        <v>#VALUE!</v>
      </c>
      <c r="ACV14" s="37" t="e">
        <f t="shared" ca="1" si="12"/>
        <v>#VALUE!</v>
      </c>
      <c r="ACW14" s="37" t="e">
        <f t="shared" ca="1" si="12"/>
        <v>#VALUE!</v>
      </c>
      <c r="ACX14" s="37" t="e">
        <f t="shared" ca="1" si="12"/>
        <v>#VALUE!</v>
      </c>
      <c r="ACY14" s="37" t="e">
        <f t="shared" ca="1" si="12"/>
        <v>#VALUE!</v>
      </c>
      <c r="ACZ14" s="37" t="e">
        <f t="shared" ca="1" si="12"/>
        <v>#VALUE!</v>
      </c>
      <c r="ADA14" s="37" t="e">
        <f t="shared" ca="1" si="12"/>
        <v>#VALUE!</v>
      </c>
      <c r="ADB14" s="37" t="e">
        <f t="shared" ca="1" si="12"/>
        <v>#VALUE!</v>
      </c>
      <c r="ADC14" s="37" t="e">
        <f t="shared" ca="1" si="12"/>
        <v>#VALUE!</v>
      </c>
      <c r="ADD14" s="37" t="e">
        <f t="shared" ca="1" si="12"/>
        <v>#VALUE!</v>
      </c>
      <c r="ADE14" s="37" t="e">
        <f t="shared" ca="1" si="12"/>
        <v>#VALUE!</v>
      </c>
      <c r="ADF14" s="37" t="e">
        <f t="shared" ca="1" si="12"/>
        <v>#VALUE!</v>
      </c>
      <c r="ADG14" s="37" t="e">
        <f t="shared" ca="1" si="12"/>
        <v>#VALUE!</v>
      </c>
      <c r="ADH14" s="37" t="e">
        <f t="shared" ca="1" si="12"/>
        <v>#VALUE!</v>
      </c>
      <c r="ADI14" s="37" t="e">
        <f t="shared" ca="1" si="12"/>
        <v>#VALUE!</v>
      </c>
      <c r="ADJ14" s="37" t="e">
        <f t="shared" ca="1" si="12"/>
        <v>#VALUE!</v>
      </c>
      <c r="ADK14" s="37" t="e">
        <f t="shared" ca="1" si="12"/>
        <v>#VALUE!</v>
      </c>
      <c r="ADL14" s="37" t="e">
        <f t="shared" ca="1" si="12"/>
        <v>#VALUE!</v>
      </c>
      <c r="ADM14" s="37" t="e">
        <f t="shared" ca="1" si="12"/>
        <v>#VALUE!</v>
      </c>
      <c r="ADN14" s="37" t="e">
        <f t="shared" ca="1" si="12"/>
        <v>#VALUE!</v>
      </c>
      <c r="ADO14" s="37" t="e">
        <f t="shared" ca="1" si="12"/>
        <v>#VALUE!</v>
      </c>
      <c r="ADP14" s="37" t="e">
        <f t="shared" ca="1" si="12"/>
        <v>#VALUE!</v>
      </c>
      <c r="ADQ14" s="37" t="e">
        <f t="shared" ca="1" si="12"/>
        <v>#VALUE!</v>
      </c>
      <c r="ADR14" s="37" t="e">
        <f t="shared" ca="1" si="12"/>
        <v>#VALUE!</v>
      </c>
      <c r="ADS14" s="37" t="e">
        <f t="shared" ca="1" si="12"/>
        <v>#VALUE!</v>
      </c>
      <c r="ADT14" s="37" t="e">
        <f t="shared" ca="1" si="12"/>
        <v>#VALUE!</v>
      </c>
      <c r="ADU14" s="37" t="e">
        <f t="shared" ca="1" si="12"/>
        <v>#VALUE!</v>
      </c>
      <c r="ADV14" s="37" t="e">
        <f t="shared" ca="1" si="12"/>
        <v>#VALUE!</v>
      </c>
      <c r="ADW14" s="37" t="e">
        <f t="shared" ca="1" si="12"/>
        <v>#VALUE!</v>
      </c>
      <c r="ADX14" s="37" t="e">
        <f t="shared" ca="1" si="12"/>
        <v>#VALUE!</v>
      </c>
      <c r="ADY14" s="37" t="e">
        <f t="shared" ca="1" si="12"/>
        <v>#VALUE!</v>
      </c>
      <c r="ADZ14" s="37" t="e">
        <f t="shared" ca="1" si="12"/>
        <v>#VALUE!</v>
      </c>
      <c r="AEA14" s="37" t="e">
        <f t="shared" ca="1" si="12"/>
        <v>#VALUE!</v>
      </c>
      <c r="AEB14" s="37" t="e">
        <f t="shared" ca="1" si="12"/>
        <v>#VALUE!</v>
      </c>
      <c r="AEC14" s="37" t="e">
        <f t="shared" ca="1" si="12"/>
        <v>#VALUE!</v>
      </c>
      <c r="AED14" s="37" t="e">
        <f t="shared" ca="1" si="12"/>
        <v>#VALUE!</v>
      </c>
      <c r="AEE14" s="37" t="e">
        <f t="shared" ca="1" si="12"/>
        <v>#VALUE!</v>
      </c>
      <c r="AEF14" s="37" t="e">
        <f t="shared" ca="1" si="12"/>
        <v>#VALUE!</v>
      </c>
      <c r="AEG14" s="37" t="e">
        <f t="shared" ca="1" si="12"/>
        <v>#VALUE!</v>
      </c>
      <c r="AEH14" s="37" t="e">
        <f t="shared" ca="1" si="12"/>
        <v>#VALUE!</v>
      </c>
      <c r="AEI14" s="37" t="e">
        <f t="shared" ca="1" si="12"/>
        <v>#VALUE!</v>
      </c>
      <c r="AEJ14" s="37" t="e">
        <f t="shared" ca="1" si="12"/>
        <v>#VALUE!</v>
      </c>
      <c r="AEK14" s="37" t="e">
        <f t="shared" ca="1" si="12"/>
        <v>#VALUE!</v>
      </c>
      <c r="AEL14" s="37" t="e">
        <f t="shared" ca="1" si="12"/>
        <v>#VALUE!</v>
      </c>
      <c r="AEM14" s="37" t="e">
        <f t="shared" ca="1" si="12"/>
        <v>#VALUE!</v>
      </c>
      <c r="AEN14" s="37" t="e">
        <f t="shared" ca="1" si="12"/>
        <v>#VALUE!</v>
      </c>
      <c r="AEO14" s="37" t="e">
        <f t="shared" ca="1" si="12"/>
        <v>#VALUE!</v>
      </c>
      <c r="AEP14" s="37" t="e">
        <f t="shared" ca="1" si="12"/>
        <v>#VALUE!</v>
      </c>
      <c r="AEQ14" s="37" t="e">
        <f t="shared" ca="1" si="12"/>
        <v>#VALUE!</v>
      </c>
      <c r="AER14" s="37" t="e">
        <f t="shared" ca="1" si="12"/>
        <v>#VALUE!</v>
      </c>
      <c r="AES14" s="37" t="e">
        <f t="shared" ca="1" si="12"/>
        <v>#VALUE!</v>
      </c>
      <c r="AET14" s="37" t="e">
        <f t="shared" ca="1" si="12"/>
        <v>#VALUE!</v>
      </c>
      <c r="AEU14" s="37" t="e">
        <f t="shared" ca="1" si="12"/>
        <v>#VALUE!</v>
      </c>
      <c r="AEV14" s="37" t="e">
        <f t="shared" ca="1" si="12"/>
        <v>#VALUE!</v>
      </c>
      <c r="AEW14" s="37" t="e">
        <f t="shared" ca="1" si="12"/>
        <v>#VALUE!</v>
      </c>
      <c r="AEX14" s="37" t="e">
        <f t="shared" ca="1" si="12"/>
        <v>#VALUE!</v>
      </c>
      <c r="AEY14" s="37" t="e">
        <f t="shared" ca="1" si="12"/>
        <v>#VALUE!</v>
      </c>
      <c r="AEZ14" s="37" t="e">
        <f t="shared" ca="1" si="12"/>
        <v>#VALUE!</v>
      </c>
      <c r="AFA14" s="37" t="e">
        <f t="shared" ca="1" si="12"/>
        <v>#VALUE!</v>
      </c>
      <c r="AFB14" s="37" t="e">
        <f t="shared" ca="1" si="12"/>
        <v>#VALUE!</v>
      </c>
      <c r="AFC14" s="37" t="e">
        <f t="shared" ref="AFC14:AHN14" ca="1" si="13">$B14+IF(AFC$9&lt;CSn_high_before_low_ns,1,IF(AFC$9&lt;RD_CSn_offtime_ns,0,1))</f>
        <v>#VALUE!</v>
      </c>
      <c r="AFD14" s="37" t="e">
        <f t="shared" ca="1" si="13"/>
        <v>#VALUE!</v>
      </c>
      <c r="AFE14" s="37" t="e">
        <f t="shared" ca="1" si="13"/>
        <v>#VALUE!</v>
      </c>
      <c r="AFF14" s="37" t="e">
        <f t="shared" ca="1" si="13"/>
        <v>#VALUE!</v>
      </c>
      <c r="AFG14" s="37" t="e">
        <f t="shared" ca="1" si="13"/>
        <v>#VALUE!</v>
      </c>
      <c r="AFH14" s="37" t="e">
        <f t="shared" ca="1" si="13"/>
        <v>#VALUE!</v>
      </c>
      <c r="AFI14" s="37" t="e">
        <f t="shared" ca="1" si="13"/>
        <v>#VALUE!</v>
      </c>
      <c r="AFJ14" s="37" t="e">
        <f t="shared" ca="1" si="13"/>
        <v>#VALUE!</v>
      </c>
      <c r="AFK14" s="37" t="e">
        <f t="shared" ca="1" si="13"/>
        <v>#VALUE!</v>
      </c>
      <c r="AFL14" s="37" t="e">
        <f t="shared" ca="1" si="13"/>
        <v>#VALUE!</v>
      </c>
      <c r="AFM14" s="37" t="e">
        <f t="shared" ca="1" si="13"/>
        <v>#VALUE!</v>
      </c>
      <c r="AFN14" s="37" t="e">
        <f t="shared" ca="1" si="13"/>
        <v>#VALUE!</v>
      </c>
      <c r="AFO14" s="37" t="e">
        <f t="shared" ca="1" si="13"/>
        <v>#VALUE!</v>
      </c>
      <c r="AFP14" s="37" t="e">
        <f t="shared" ca="1" si="13"/>
        <v>#VALUE!</v>
      </c>
      <c r="AFQ14" s="37" t="e">
        <f t="shared" ca="1" si="13"/>
        <v>#VALUE!</v>
      </c>
      <c r="AFR14" s="37" t="e">
        <f t="shared" ca="1" si="13"/>
        <v>#VALUE!</v>
      </c>
      <c r="AFS14" s="37" t="e">
        <f t="shared" ca="1" si="13"/>
        <v>#VALUE!</v>
      </c>
      <c r="AFT14" s="37" t="e">
        <f t="shared" ca="1" si="13"/>
        <v>#VALUE!</v>
      </c>
      <c r="AFU14" s="37" t="e">
        <f t="shared" ca="1" si="13"/>
        <v>#VALUE!</v>
      </c>
      <c r="AFV14" s="37" t="e">
        <f t="shared" ca="1" si="13"/>
        <v>#VALUE!</v>
      </c>
      <c r="AFW14" s="37" t="e">
        <f t="shared" ca="1" si="13"/>
        <v>#VALUE!</v>
      </c>
      <c r="AFX14" s="37" t="e">
        <f t="shared" ca="1" si="13"/>
        <v>#VALUE!</v>
      </c>
      <c r="AFY14" s="37" t="e">
        <f t="shared" ca="1" si="13"/>
        <v>#VALUE!</v>
      </c>
      <c r="AFZ14" s="37" t="e">
        <f t="shared" ca="1" si="13"/>
        <v>#VALUE!</v>
      </c>
      <c r="AGA14" s="37" t="e">
        <f t="shared" ca="1" si="13"/>
        <v>#VALUE!</v>
      </c>
      <c r="AGB14" s="37" t="e">
        <f t="shared" ca="1" si="13"/>
        <v>#VALUE!</v>
      </c>
      <c r="AGC14" s="37" t="e">
        <f t="shared" ca="1" si="13"/>
        <v>#VALUE!</v>
      </c>
      <c r="AGD14" s="37" t="e">
        <f t="shared" ca="1" si="13"/>
        <v>#VALUE!</v>
      </c>
      <c r="AGE14" s="37" t="e">
        <f t="shared" ca="1" si="13"/>
        <v>#VALUE!</v>
      </c>
      <c r="AGF14" s="37" t="e">
        <f t="shared" ca="1" si="13"/>
        <v>#VALUE!</v>
      </c>
      <c r="AGG14" s="37" t="e">
        <f t="shared" ca="1" si="13"/>
        <v>#VALUE!</v>
      </c>
      <c r="AGH14" s="37" t="e">
        <f t="shared" ca="1" si="13"/>
        <v>#VALUE!</v>
      </c>
      <c r="AGI14" s="37" t="e">
        <f t="shared" ca="1" si="13"/>
        <v>#VALUE!</v>
      </c>
      <c r="AGJ14" s="37" t="e">
        <f t="shared" ca="1" si="13"/>
        <v>#VALUE!</v>
      </c>
      <c r="AGK14" s="37" t="e">
        <f t="shared" ca="1" si="13"/>
        <v>#VALUE!</v>
      </c>
      <c r="AGL14" s="37" t="e">
        <f t="shared" ca="1" si="13"/>
        <v>#VALUE!</v>
      </c>
      <c r="AGM14" s="37" t="e">
        <f t="shared" ca="1" si="13"/>
        <v>#VALUE!</v>
      </c>
      <c r="AGN14" s="37" t="e">
        <f t="shared" ca="1" si="13"/>
        <v>#VALUE!</v>
      </c>
      <c r="AGO14" s="37" t="e">
        <f t="shared" ca="1" si="13"/>
        <v>#VALUE!</v>
      </c>
      <c r="AGP14" s="37" t="e">
        <f t="shared" ca="1" si="13"/>
        <v>#VALUE!</v>
      </c>
      <c r="AGQ14" s="37" t="e">
        <f t="shared" ca="1" si="13"/>
        <v>#VALUE!</v>
      </c>
      <c r="AGR14" s="37" t="e">
        <f t="shared" ca="1" si="13"/>
        <v>#VALUE!</v>
      </c>
      <c r="AGS14" s="37" t="e">
        <f t="shared" ca="1" si="13"/>
        <v>#VALUE!</v>
      </c>
      <c r="AGT14" s="37" t="e">
        <f t="shared" ca="1" si="13"/>
        <v>#VALUE!</v>
      </c>
      <c r="AGU14" s="37" t="e">
        <f t="shared" ca="1" si="13"/>
        <v>#VALUE!</v>
      </c>
      <c r="AGV14" s="37" t="e">
        <f t="shared" ca="1" si="13"/>
        <v>#VALUE!</v>
      </c>
      <c r="AGW14" s="37" t="e">
        <f t="shared" ca="1" si="13"/>
        <v>#VALUE!</v>
      </c>
      <c r="AGX14" s="37" t="e">
        <f t="shared" ca="1" si="13"/>
        <v>#VALUE!</v>
      </c>
      <c r="AGY14" s="37" t="e">
        <f t="shared" ca="1" si="13"/>
        <v>#VALUE!</v>
      </c>
      <c r="AGZ14" s="37" t="e">
        <f t="shared" ca="1" si="13"/>
        <v>#VALUE!</v>
      </c>
      <c r="AHA14" s="37" t="e">
        <f t="shared" ca="1" si="13"/>
        <v>#VALUE!</v>
      </c>
      <c r="AHB14" s="37" t="e">
        <f t="shared" ca="1" si="13"/>
        <v>#VALUE!</v>
      </c>
      <c r="AHC14" s="37" t="e">
        <f t="shared" ca="1" si="13"/>
        <v>#VALUE!</v>
      </c>
      <c r="AHD14" s="37" t="e">
        <f t="shared" ca="1" si="13"/>
        <v>#VALUE!</v>
      </c>
      <c r="AHE14" s="37" t="e">
        <f t="shared" ca="1" si="13"/>
        <v>#VALUE!</v>
      </c>
      <c r="AHF14" s="37" t="e">
        <f t="shared" ca="1" si="13"/>
        <v>#VALUE!</v>
      </c>
      <c r="AHG14" s="37" t="e">
        <f t="shared" ca="1" si="13"/>
        <v>#VALUE!</v>
      </c>
      <c r="AHH14" s="37" t="e">
        <f t="shared" ca="1" si="13"/>
        <v>#VALUE!</v>
      </c>
      <c r="AHI14" s="37" t="e">
        <f t="shared" ca="1" si="13"/>
        <v>#VALUE!</v>
      </c>
      <c r="AHJ14" s="37" t="e">
        <f t="shared" ca="1" si="13"/>
        <v>#VALUE!</v>
      </c>
      <c r="AHK14" s="37" t="e">
        <f t="shared" ca="1" si="13"/>
        <v>#VALUE!</v>
      </c>
      <c r="AHL14" s="37" t="e">
        <f t="shared" ca="1" si="13"/>
        <v>#VALUE!</v>
      </c>
      <c r="AHM14" s="37" t="e">
        <f t="shared" ca="1" si="13"/>
        <v>#VALUE!</v>
      </c>
      <c r="AHN14" s="37" t="e">
        <f t="shared" ca="1" si="13"/>
        <v>#VALUE!</v>
      </c>
      <c r="AHO14" s="37" t="e">
        <f t="shared" ref="AHO14:AJZ14" ca="1" si="14">$B14+IF(AHO$9&lt;CSn_high_before_low_ns,1,IF(AHO$9&lt;RD_CSn_offtime_ns,0,1))</f>
        <v>#VALUE!</v>
      </c>
      <c r="AHP14" s="37" t="e">
        <f t="shared" ca="1" si="14"/>
        <v>#VALUE!</v>
      </c>
      <c r="AHQ14" s="37" t="e">
        <f t="shared" ca="1" si="14"/>
        <v>#VALUE!</v>
      </c>
      <c r="AHR14" s="37" t="e">
        <f t="shared" ca="1" si="14"/>
        <v>#VALUE!</v>
      </c>
      <c r="AHS14" s="37" t="e">
        <f t="shared" ca="1" si="14"/>
        <v>#VALUE!</v>
      </c>
      <c r="AHT14" s="37" t="e">
        <f t="shared" ca="1" si="14"/>
        <v>#VALUE!</v>
      </c>
      <c r="AHU14" s="37" t="e">
        <f t="shared" ca="1" si="14"/>
        <v>#VALUE!</v>
      </c>
      <c r="AHV14" s="37" t="e">
        <f t="shared" ca="1" si="14"/>
        <v>#VALUE!</v>
      </c>
      <c r="AHW14" s="37" t="e">
        <f t="shared" ca="1" si="14"/>
        <v>#VALUE!</v>
      </c>
      <c r="AHX14" s="37" t="e">
        <f t="shared" ca="1" si="14"/>
        <v>#VALUE!</v>
      </c>
      <c r="AHY14" s="37" t="e">
        <f t="shared" ca="1" si="14"/>
        <v>#VALUE!</v>
      </c>
      <c r="AHZ14" s="37" t="e">
        <f t="shared" ca="1" si="14"/>
        <v>#VALUE!</v>
      </c>
      <c r="AIA14" s="37" t="e">
        <f t="shared" ca="1" si="14"/>
        <v>#VALUE!</v>
      </c>
      <c r="AIB14" s="37" t="e">
        <f t="shared" ca="1" si="14"/>
        <v>#VALUE!</v>
      </c>
      <c r="AIC14" s="37" t="e">
        <f t="shared" ca="1" si="14"/>
        <v>#VALUE!</v>
      </c>
      <c r="AID14" s="37" t="e">
        <f t="shared" ca="1" si="14"/>
        <v>#VALUE!</v>
      </c>
      <c r="AIE14" s="37" t="e">
        <f t="shared" ca="1" si="14"/>
        <v>#VALUE!</v>
      </c>
      <c r="AIF14" s="37" t="e">
        <f t="shared" ca="1" si="14"/>
        <v>#VALUE!</v>
      </c>
      <c r="AIG14" s="37" t="e">
        <f t="shared" ca="1" si="14"/>
        <v>#VALUE!</v>
      </c>
      <c r="AIH14" s="37" t="e">
        <f t="shared" ca="1" si="14"/>
        <v>#VALUE!</v>
      </c>
      <c r="AII14" s="37" t="e">
        <f t="shared" ca="1" si="14"/>
        <v>#VALUE!</v>
      </c>
      <c r="AIJ14" s="37" t="e">
        <f t="shared" ca="1" si="14"/>
        <v>#VALUE!</v>
      </c>
      <c r="AIK14" s="37" t="e">
        <f t="shared" ca="1" si="14"/>
        <v>#VALUE!</v>
      </c>
      <c r="AIL14" s="37" t="e">
        <f t="shared" ca="1" si="14"/>
        <v>#VALUE!</v>
      </c>
      <c r="AIM14" s="37" t="e">
        <f t="shared" ca="1" si="14"/>
        <v>#VALUE!</v>
      </c>
      <c r="AIN14" s="37" t="e">
        <f t="shared" ca="1" si="14"/>
        <v>#VALUE!</v>
      </c>
      <c r="AIO14" s="37" t="e">
        <f t="shared" ca="1" si="14"/>
        <v>#VALUE!</v>
      </c>
      <c r="AIP14" s="37" t="e">
        <f t="shared" ca="1" si="14"/>
        <v>#VALUE!</v>
      </c>
      <c r="AIQ14" s="37" t="e">
        <f t="shared" ca="1" si="14"/>
        <v>#VALUE!</v>
      </c>
      <c r="AIR14" s="37" t="e">
        <f t="shared" ca="1" si="14"/>
        <v>#VALUE!</v>
      </c>
      <c r="AIS14" s="37" t="e">
        <f t="shared" ca="1" si="14"/>
        <v>#VALUE!</v>
      </c>
      <c r="AIT14" s="37" t="e">
        <f t="shared" ca="1" si="14"/>
        <v>#VALUE!</v>
      </c>
      <c r="AIU14" s="37" t="e">
        <f t="shared" ca="1" si="14"/>
        <v>#VALUE!</v>
      </c>
      <c r="AIV14" s="37" t="e">
        <f t="shared" ca="1" si="14"/>
        <v>#VALUE!</v>
      </c>
      <c r="AIW14" s="37" t="e">
        <f t="shared" ca="1" si="14"/>
        <v>#VALUE!</v>
      </c>
      <c r="AIX14" s="37" t="e">
        <f t="shared" ca="1" si="14"/>
        <v>#VALUE!</v>
      </c>
      <c r="AIY14" s="37" t="e">
        <f t="shared" ca="1" si="14"/>
        <v>#VALUE!</v>
      </c>
      <c r="AIZ14" s="37" t="e">
        <f t="shared" ca="1" si="14"/>
        <v>#VALUE!</v>
      </c>
      <c r="AJA14" s="37" t="e">
        <f t="shared" ca="1" si="14"/>
        <v>#VALUE!</v>
      </c>
      <c r="AJB14" s="37" t="e">
        <f t="shared" ca="1" si="14"/>
        <v>#VALUE!</v>
      </c>
      <c r="AJC14" s="37" t="e">
        <f t="shared" ca="1" si="14"/>
        <v>#VALUE!</v>
      </c>
      <c r="AJD14" s="37" t="e">
        <f t="shared" ca="1" si="14"/>
        <v>#VALUE!</v>
      </c>
      <c r="AJE14" s="37" t="e">
        <f t="shared" ca="1" si="14"/>
        <v>#VALUE!</v>
      </c>
      <c r="AJF14" s="37" t="e">
        <f t="shared" ca="1" si="14"/>
        <v>#VALUE!</v>
      </c>
      <c r="AJG14" s="37" t="e">
        <f t="shared" ca="1" si="14"/>
        <v>#VALUE!</v>
      </c>
      <c r="AJH14" s="37" t="e">
        <f t="shared" ca="1" si="14"/>
        <v>#VALUE!</v>
      </c>
      <c r="AJI14" s="37" t="e">
        <f t="shared" ca="1" si="14"/>
        <v>#VALUE!</v>
      </c>
      <c r="AJJ14" s="37" t="e">
        <f t="shared" ca="1" si="14"/>
        <v>#VALUE!</v>
      </c>
      <c r="AJK14" s="37" t="e">
        <f t="shared" ca="1" si="14"/>
        <v>#VALUE!</v>
      </c>
      <c r="AJL14" s="37" t="e">
        <f t="shared" ca="1" si="14"/>
        <v>#VALUE!</v>
      </c>
      <c r="AJM14" s="37" t="e">
        <f t="shared" ca="1" si="14"/>
        <v>#VALUE!</v>
      </c>
      <c r="AJN14" s="37" t="e">
        <f t="shared" ca="1" si="14"/>
        <v>#VALUE!</v>
      </c>
      <c r="AJO14" s="37" t="e">
        <f t="shared" ca="1" si="14"/>
        <v>#VALUE!</v>
      </c>
      <c r="AJP14" s="37" t="e">
        <f t="shared" ca="1" si="14"/>
        <v>#VALUE!</v>
      </c>
      <c r="AJQ14" s="37" t="e">
        <f t="shared" ca="1" si="14"/>
        <v>#VALUE!</v>
      </c>
      <c r="AJR14" s="37" t="e">
        <f t="shared" ca="1" si="14"/>
        <v>#VALUE!</v>
      </c>
      <c r="AJS14" s="37" t="e">
        <f t="shared" ca="1" si="14"/>
        <v>#VALUE!</v>
      </c>
      <c r="AJT14" s="37" t="e">
        <f t="shared" ca="1" si="14"/>
        <v>#VALUE!</v>
      </c>
      <c r="AJU14" s="37" t="e">
        <f t="shared" ca="1" si="14"/>
        <v>#VALUE!</v>
      </c>
      <c r="AJV14" s="37" t="e">
        <f t="shared" ca="1" si="14"/>
        <v>#VALUE!</v>
      </c>
      <c r="AJW14" s="37" t="e">
        <f t="shared" ca="1" si="14"/>
        <v>#VALUE!</v>
      </c>
      <c r="AJX14" s="37" t="e">
        <f t="shared" ca="1" si="14"/>
        <v>#VALUE!</v>
      </c>
      <c r="AJY14" s="37" t="e">
        <f t="shared" ca="1" si="14"/>
        <v>#VALUE!</v>
      </c>
      <c r="AJZ14" s="37" t="e">
        <f t="shared" ca="1" si="14"/>
        <v>#VALUE!</v>
      </c>
      <c r="AKA14" s="37" t="e">
        <f t="shared" ref="AKA14:AML14" ca="1" si="15">$B14+IF(AKA$9&lt;CSn_high_before_low_ns,1,IF(AKA$9&lt;RD_CSn_offtime_ns,0,1))</f>
        <v>#VALUE!</v>
      </c>
      <c r="AKB14" s="37" t="e">
        <f t="shared" ca="1" si="15"/>
        <v>#VALUE!</v>
      </c>
      <c r="AKC14" s="37" t="e">
        <f t="shared" ca="1" si="15"/>
        <v>#VALUE!</v>
      </c>
      <c r="AKD14" s="37" t="e">
        <f t="shared" ca="1" si="15"/>
        <v>#VALUE!</v>
      </c>
      <c r="AKE14" s="37" t="e">
        <f t="shared" ca="1" si="15"/>
        <v>#VALUE!</v>
      </c>
      <c r="AKF14" s="37" t="e">
        <f t="shared" ca="1" si="15"/>
        <v>#VALUE!</v>
      </c>
      <c r="AKG14" s="37" t="e">
        <f t="shared" ca="1" si="15"/>
        <v>#VALUE!</v>
      </c>
      <c r="AKH14" s="37" t="e">
        <f t="shared" ca="1" si="15"/>
        <v>#VALUE!</v>
      </c>
      <c r="AKI14" s="37" t="e">
        <f t="shared" ca="1" si="15"/>
        <v>#VALUE!</v>
      </c>
      <c r="AKJ14" s="37" t="e">
        <f t="shared" ca="1" si="15"/>
        <v>#VALUE!</v>
      </c>
      <c r="AKK14" s="37" t="e">
        <f t="shared" ca="1" si="15"/>
        <v>#VALUE!</v>
      </c>
      <c r="AKL14" s="37" t="e">
        <f t="shared" ca="1" si="15"/>
        <v>#VALUE!</v>
      </c>
      <c r="AKM14" s="37" t="e">
        <f t="shared" ca="1" si="15"/>
        <v>#VALUE!</v>
      </c>
      <c r="AKN14" s="37" t="e">
        <f t="shared" ca="1" si="15"/>
        <v>#VALUE!</v>
      </c>
      <c r="AKO14" s="37" t="e">
        <f t="shared" ca="1" si="15"/>
        <v>#VALUE!</v>
      </c>
      <c r="AKP14" s="37" t="e">
        <f t="shared" ca="1" si="15"/>
        <v>#VALUE!</v>
      </c>
      <c r="AKQ14" s="37" t="e">
        <f t="shared" ca="1" si="15"/>
        <v>#VALUE!</v>
      </c>
      <c r="AKR14" s="37" t="e">
        <f t="shared" ca="1" si="15"/>
        <v>#VALUE!</v>
      </c>
      <c r="AKS14" s="37" t="e">
        <f t="shared" ca="1" si="15"/>
        <v>#VALUE!</v>
      </c>
      <c r="AKT14" s="37" t="e">
        <f t="shared" ca="1" si="15"/>
        <v>#VALUE!</v>
      </c>
      <c r="AKU14" s="37" t="e">
        <f t="shared" ca="1" si="15"/>
        <v>#VALUE!</v>
      </c>
      <c r="AKV14" s="37" t="e">
        <f t="shared" ca="1" si="15"/>
        <v>#VALUE!</v>
      </c>
      <c r="AKW14" s="37" t="e">
        <f t="shared" ca="1" si="15"/>
        <v>#VALUE!</v>
      </c>
      <c r="AKX14" s="37" t="e">
        <f t="shared" ca="1" si="15"/>
        <v>#VALUE!</v>
      </c>
      <c r="AKY14" s="37" t="e">
        <f t="shared" ca="1" si="15"/>
        <v>#VALUE!</v>
      </c>
      <c r="AKZ14" s="37" t="e">
        <f t="shared" ca="1" si="15"/>
        <v>#VALUE!</v>
      </c>
      <c r="ALA14" s="37" t="e">
        <f t="shared" ca="1" si="15"/>
        <v>#VALUE!</v>
      </c>
      <c r="ALB14" s="37" t="e">
        <f t="shared" ca="1" si="15"/>
        <v>#VALUE!</v>
      </c>
      <c r="ALC14" s="37" t="e">
        <f t="shared" ca="1" si="15"/>
        <v>#VALUE!</v>
      </c>
      <c r="ALD14" s="37" t="e">
        <f t="shared" ca="1" si="15"/>
        <v>#VALUE!</v>
      </c>
      <c r="ALE14" s="37" t="e">
        <f t="shared" ca="1" si="15"/>
        <v>#VALUE!</v>
      </c>
      <c r="ALF14" s="37" t="e">
        <f t="shared" ca="1" si="15"/>
        <v>#VALUE!</v>
      </c>
      <c r="ALG14" s="37" t="e">
        <f t="shared" ca="1" si="15"/>
        <v>#VALUE!</v>
      </c>
      <c r="ALH14" s="37" t="e">
        <f t="shared" ca="1" si="15"/>
        <v>#VALUE!</v>
      </c>
      <c r="ALI14" s="37" t="e">
        <f t="shared" ca="1" si="15"/>
        <v>#VALUE!</v>
      </c>
      <c r="ALJ14" s="37" t="e">
        <f t="shared" ca="1" si="15"/>
        <v>#VALUE!</v>
      </c>
      <c r="ALK14" s="37" t="e">
        <f t="shared" ca="1" si="15"/>
        <v>#VALUE!</v>
      </c>
      <c r="ALL14" s="37" t="e">
        <f t="shared" ca="1" si="15"/>
        <v>#VALUE!</v>
      </c>
      <c r="ALM14" s="37" t="e">
        <f t="shared" ca="1" si="15"/>
        <v>#VALUE!</v>
      </c>
      <c r="ALN14" s="37" t="e">
        <f t="shared" ca="1" si="15"/>
        <v>#VALUE!</v>
      </c>
      <c r="ALO14" s="37" t="e">
        <f t="shared" ca="1" si="15"/>
        <v>#VALUE!</v>
      </c>
      <c r="ALP14" s="37" t="e">
        <f t="shared" ca="1" si="15"/>
        <v>#VALUE!</v>
      </c>
      <c r="ALQ14" s="37" t="e">
        <f t="shared" ca="1" si="15"/>
        <v>#VALUE!</v>
      </c>
      <c r="ALR14" s="37" t="e">
        <f t="shared" ca="1" si="15"/>
        <v>#VALUE!</v>
      </c>
      <c r="ALS14" s="37" t="e">
        <f t="shared" ca="1" si="15"/>
        <v>#VALUE!</v>
      </c>
      <c r="ALT14" s="37" t="e">
        <f t="shared" ca="1" si="15"/>
        <v>#VALUE!</v>
      </c>
      <c r="ALU14" s="37" t="e">
        <f t="shared" ca="1" si="15"/>
        <v>#VALUE!</v>
      </c>
      <c r="ALV14" s="37" t="e">
        <f t="shared" ca="1" si="15"/>
        <v>#VALUE!</v>
      </c>
      <c r="ALW14" s="37" t="e">
        <f t="shared" ca="1" si="15"/>
        <v>#VALUE!</v>
      </c>
      <c r="ALX14" s="37" t="e">
        <f t="shared" ca="1" si="15"/>
        <v>#VALUE!</v>
      </c>
      <c r="ALY14" s="37" t="e">
        <f t="shared" ca="1" si="15"/>
        <v>#VALUE!</v>
      </c>
      <c r="ALZ14" s="37" t="e">
        <f t="shared" ca="1" si="15"/>
        <v>#VALUE!</v>
      </c>
      <c r="AMA14" s="37" t="e">
        <f t="shared" ca="1" si="15"/>
        <v>#VALUE!</v>
      </c>
      <c r="AMB14" s="37" t="e">
        <f t="shared" ca="1" si="15"/>
        <v>#VALUE!</v>
      </c>
      <c r="AMC14" s="37" t="e">
        <f t="shared" ca="1" si="15"/>
        <v>#VALUE!</v>
      </c>
      <c r="AMD14" s="37" t="e">
        <f t="shared" ca="1" si="15"/>
        <v>#VALUE!</v>
      </c>
      <c r="AME14" s="37" t="e">
        <f t="shared" ca="1" si="15"/>
        <v>#VALUE!</v>
      </c>
      <c r="AMF14" s="37" t="e">
        <f t="shared" ca="1" si="15"/>
        <v>#VALUE!</v>
      </c>
      <c r="AMG14" s="37" t="e">
        <f t="shared" ca="1" si="15"/>
        <v>#VALUE!</v>
      </c>
      <c r="AMH14" s="37" t="e">
        <f t="shared" ca="1" si="15"/>
        <v>#VALUE!</v>
      </c>
      <c r="AMI14" s="37" t="e">
        <f t="shared" ca="1" si="15"/>
        <v>#VALUE!</v>
      </c>
      <c r="AMJ14" s="37" t="e">
        <f t="shared" ca="1" si="15"/>
        <v>#VALUE!</v>
      </c>
      <c r="AMK14" s="37" t="e">
        <f t="shared" ca="1" si="15"/>
        <v>#VALUE!</v>
      </c>
      <c r="AML14" s="37" t="e">
        <f t="shared" ca="1" si="15"/>
        <v>#VALUE!</v>
      </c>
      <c r="AMM14" s="37" t="e">
        <f t="shared" ref="AMM14:AOX14" ca="1" si="16">$B14+IF(AMM$9&lt;CSn_high_before_low_ns,1,IF(AMM$9&lt;RD_CSn_offtime_ns,0,1))</f>
        <v>#VALUE!</v>
      </c>
      <c r="AMN14" s="37" t="e">
        <f t="shared" ca="1" si="16"/>
        <v>#VALUE!</v>
      </c>
      <c r="AMO14" s="37" t="e">
        <f t="shared" ca="1" si="16"/>
        <v>#VALUE!</v>
      </c>
      <c r="AMP14" s="37" t="e">
        <f t="shared" ca="1" si="16"/>
        <v>#VALUE!</v>
      </c>
      <c r="AMQ14" s="37" t="e">
        <f t="shared" ca="1" si="16"/>
        <v>#VALUE!</v>
      </c>
      <c r="AMR14" s="37" t="e">
        <f t="shared" ca="1" si="16"/>
        <v>#VALUE!</v>
      </c>
      <c r="AMS14" s="37" t="e">
        <f t="shared" ca="1" si="16"/>
        <v>#VALUE!</v>
      </c>
      <c r="AMT14" s="37" t="e">
        <f t="shared" ca="1" si="16"/>
        <v>#VALUE!</v>
      </c>
      <c r="AMU14" s="37" t="e">
        <f t="shared" ca="1" si="16"/>
        <v>#VALUE!</v>
      </c>
      <c r="AMV14" s="37" t="e">
        <f t="shared" ca="1" si="16"/>
        <v>#VALUE!</v>
      </c>
      <c r="AMW14" s="37" t="e">
        <f t="shared" ca="1" si="16"/>
        <v>#VALUE!</v>
      </c>
      <c r="AMX14" s="37" t="e">
        <f t="shared" ca="1" si="16"/>
        <v>#VALUE!</v>
      </c>
      <c r="AMY14" s="37" t="e">
        <f t="shared" ca="1" si="16"/>
        <v>#VALUE!</v>
      </c>
      <c r="AMZ14" s="37" t="e">
        <f t="shared" ca="1" si="16"/>
        <v>#VALUE!</v>
      </c>
      <c r="ANA14" s="37" t="e">
        <f t="shared" ca="1" si="16"/>
        <v>#VALUE!</v>
      </c>
      <c r="ANB14" s="37" t="e">
        <f t="shared" ca="1" si="16"/>
        <v>#VALUE!</v>
      </c>
      <c r="ANC14" s="37" t="e">
        <f t="shared" ca="1" si="16"/>
        <v>#VALUE!</v>
      </c>
      <c r="AND14" s="37" t="e">
        <f t="shared" ca="1" si="16"/>
        <v>#VALUE!</v>
      </c>
      <c r="ANE14" s="37" t="e">
        <f t="shared" ca="1" si="16"/>
        <v>#VALUE!</v>
      </c>
      <c r="ANF14" s="37" t="e">
        <f t="shared" ca="1" si="16"/>
        <v>#VALUE!</v>
      </c>
      <c r="ANG14" s="37" t="e">
        <f t="shared" ca="1" si="16"/>
        <v>#VALUE!</v>
      </c>
      <c r="ANH14" s="37" t="e">
        <f t="shared" ca="1" si="16"/>
        <v>#VALUE!</v>
      </c>
      <c r="ANI14" s="37" t="e">
        <f t="shared" ca="1" si="16"/>
        <v>#VALUE!</v>
      </c>
      <c r="ANJ14" s="37" t="e">
        <f t="shared" ca="1" si="16"/>
        <v>#VALUE!</v>
      </c>
      <c r="ANK14" s="37" t="e">
        <f t="shared" ca="1" si="16"/>
        <v>#VALUE!</v>
      </c>
      <c r="ANL14" s="37" t="e">
        <f t="shared" ca="1" si="16"/>
        <v>#VALUE!</v>
      </c>
      <c r="ANM14" s="37" t="e">
        <f t="shared" ca="1" si="16"/>
        <v>#VALUE!</v>
      </c>
      <c r="ANN14" s="37" t="e">
        <f t="shared" ca="1" si="16"/>
        <v>#VALUE!</v>
      </c>
      <c r="ANO14" s="37" t="e">
        <f t="shared" ca="1" si="16"/>
        <v>#VALUE!</v>
      </c>
      <c r="ANP14" s="37" t="e">
        <f t="shared" ca="1" si="16"/>
        <v>#VALUE!</v>
      </c>
      <c r="ANQ14" s="37" t="e">
        <f t="shared" ca="1" si="16"/>
        <v>#VALUE!</v>
      </c>
      <c r="ANR14" s="37" t="e">
        <f t="shared" ca="1" si="16"/>
        <v>#VALUE!</v>
      </c>
      <c r="ANS14" s="37" t="e">
        <f t="shared" ca="1" si="16"/>
        <v>#VALUE!</v>
      </c>
      <c r="ANT14" s="37" t="e">
        <f t="shared" ca="1" si="16"/>
        <v>#VALUE!</v>
      </c>
      <c r="ANU14" s="37" t="e">
        <f t="shared" ca="1" si="16"/>
        <v>#VALUE!</v>
      </c>
      <c r="ANV14" s="37" t="e">
        <f t="shared" ca="1" si="16"/>
        <v>#VALUE!</v>
      </c>
      <c r="ANW14" s="37" t="e">
        <f t="shared" ca="1" si="16"/>
        <v>#VALUE!</v>
      </c>
      <c r="ANX14" s="37" t="e">
        <f t="shared" ca="1" si="16"/>
        <v>#VALUE!</v>
      </c>
      <c r="ANY14" s="37" t="e">
        <f t="shared" ca="1" si="16"/>
        <v>#VALUE!</v>
      </c>
      <c r="ANZ14" s="37" t="e">
        <f t="shared" ca="1" si="16"/>
        <v>#VALUE!</v>
      </c>
      <c r="AOA14" s="37" t="e">
        <f t="shared" ca="1" si="16"/>
        <v>#VALUE!</v>
      </c>
      <c r="AOB14" s="37" t="e">
        <f t="shared" ca="1" si="16"/>
        <v>#VALUE!</v>
      </c>
      <c r="AOC14" s="37" t="e">
        <f t="shared" ca="1" si="16"/>
        <v>#VALUE!</v>
      </c>
      <c r="AOD14" s="37" t="e">
        <f t="shared" ca="1" si="16"/>
        <v>#VALUE!</v>
      </c>
      <c r="AOE14" s="37" t="e">
        <f t="shared" ca="1" si="16"/>
        <v>#VALUE!</v>
      </c>
      <c r="AOF14" s="37" t="e">
        <f t="shared" ca="1" si="16"/>
        <v>#VALUE!</v>
      </c>
      <c r="AOG14" s="37" t="e">
        <f t="shared" ca="1" si="16"/>
        <v>#VALUE!</v>
      </c>
      <c r="AOH14" s="37" t="e">
        <f t="shared" ca="1" si="16"/>
        <v>#VALUE!</v>
      </c>
      <c r="AOI14" s="37" t="e">
        <f t="shared" ca="1" si="16"/>
        <v>#VALUE!</v>
      </c>
      <c r="AOJ14" s="37" t="e">
        <f t="shared" ca="1" si="16"/>
        <v>#VALUE!</v>
      </c>
      <c r="AOK14" s="37" t="e">
        <f t="shared" ca="1" si="16"/>
        <v>#VALUE!</v>
      </c>
      <c r="AOL14" s="37" t="e">
        <f t="shared" ca="1" si="16"/>
        <v>#VALUE!</v>
      </c>
      <c r="AOM14" s="37" t="e">
        <f t="shared" ca="1" si="16"/>
        <v>#VALUE!</v>
      </c>
      <c r="AON14" s="37" t="e">
        <f t="shared" ca="1" si="16"/>
        <v>#VALUE!</v>
      </c>
      <c r="AOO14" s="37" t="e">
        <f t="shared" ca="1" si="16"/>
        <v>#VALUE!</v>
      </c>
      <c r="AOP14" s="37" t="e">
        <f t="shared" ca="1" si="16"/>
        <v>#VALUE!</v>
      </c>
      <c r="AOQ14" s="37" t="e">
        <f t="shared" ca="1" si="16"/>
        <v>#VALUE!</v>
      </c>
      <c r="AOR14" s="37" t="e">
        <f t="shared" ca="1" si="16"/>
        <v>#VALUE!</v>
      </c>
      <c r="AOS14" s="37" t="e">
        <f t="shared" ca="1" si="16"/>
        <v>#VALUE!</v>
      </c>
      <c r="AOT14" s="37" t="e">
        <f t="shared" ca="1" si="16"/>
        <v>#VALUE!</v>
      </c>
      <c r="AOU14" s="37" t="e">
        <f t="shared" ca="1" si="16"/>
        <v>#VALUE!</v>
      </c>
      <c r="AOV14" s="37" t="e">
        <f t="shared" ca="1" si="16"/>
        <v>#VALUE!</v>
      </c>
      <c r="AOW14" s="37" t="e">
        <f t="shared" ca="1" si="16"/>
        <v>#VALUE!</v>
      </c>
      <c r="AOX14" s="37" t="e">
        <f t="shared" ca="1" si="16"/>
        <v>#VALUE!</v>
      </c>
      <c r="AOY14" s="37" t="e">
        <f t="shared" ref="AOY14:ARJ14" ca="1" si="17">$B14+IF(AOY$9&lt;CSn_high_before_low_ns,1,IF(AOY$9&lt;RD_CSn_offtime_ns,0,1))</f>
        <v>#VALUE!</v>
      </c>
      <c r="AOZ14" s="37" t="e">
        <f t="shared" ca="1" si="17"/>
        <v>#VALUE!</v>
      </c>
      <c r="APA14" s="37" t="e">
        <f t="shared" ca="1" si="17"/>
        <v>#VALUE!</v>
      </c>
      <c r="APB14" s="37" t="e">
        <f t="shared" ca="1" si="17"/>
        <v>#VALUE!</v>
      </c>
      <c r="APC14" s="37" t="e">
        <f t="shared" ca="1" si="17"/>
        <v>#VALUE!</v>
      </c>
      <c r="APD14" s="37" t="e">
        <f t="shared" ca="1" si="17"/>
        <v>#VALUE!</v>
      </c>
      <c r="APE14" s="37" t="e">
        <f t="shared" ca="1" si="17"/>
        <v>#VALUE!</v>
      </c>
      <c r="APF14" s="37" t="e">
        <f t="shared" ca="1" si="17"/>
        <v>#VALUE!</v>
      </c>
      <c r="APG14" s="37" t="e">
        <f t="shared" ca="1" si="17"/>
        <v>#VALUE!</v>
      </c>
      <c r="APH14" s="37" t="e">
        <f t="shared" ca="1" si="17"/>
        <v>#VALUE!</v>
      </c>
      <c r="API14" s="37" t="e">
        <f t="shared" ca="1" si="17"/>
        <v>#VALUE!</v>
      </c>
      <c r="APJ14" s="37" t="e">
        <f t="shared" ca="1" si="17"/>
        <v>#VALUE!</v>
      </c>
      <c r="APK14" s="37" t="e">
        <f t="shared" ca="1" si="17"/>
        <v>#VALUE!</v>
      </c>
      <c r="APL14" s="37" t="e">
        <f t="shared" ca="1" si="17"/>
        <v>#VALUE!</v>
      </c>
      <c r="APM14" s="37" t="e">
        <f t="shared" ca="1" si="17"/>
        <v>#VALUE!</v>
      </c>
      <c r="APN14" s="37" t="e">
        <f t="shared" ca="1" si="17"/>
        <v>#VALUE!</v>
      </c>
      <c r="APO14" s="37" t="e">
        <f t="shared" ca="1" si="17"/>
        <v>#VALUE!</v>
      </c>
      <c r="APP14" s="37" t="e">
        <f t="shared" ca="1" si="17"/>
        <v>#VALUE!</v>
      </c>
      <c r="APQ14" s="37" t="e">
        <f t="shared" ca="1" si="17"/>
        <v>#VALUE!</v>
      </c>
      <c r="APR14" s="37" t="e">
        <f t="shared" ca="1" si="17"/>
        <v>#VALUE!</v>
      </c>
      <c r="APS14" s="37" t="e">
        <f t="shared" ca="1" si="17"/>
        <v>#VALUE!</v>
      </c>
      <c r="APT14" s="37" t="e">
        <f t="shared" ca="1" si="17"/>
        <v>#VALUE!</v>
      </c>
      <c r="APU14" s="37" t="e">
        <f t="shared" ca="1" si="17"/>
        <v>#VALUE!</v>
      </c>
      <c r="APV14" s="37" t="e">
        <f t="shared" ca="1" si="17"/>
        <v>#VALUE!</v>
      </c>
      <c r="APW14" s="37" t="e">
        <f t="shared" ca="1" si="17"/>
        <v>#VALUE!</v>
      </c>
      <c r="APX14" s="37" t="e">
        <f t="shared" ca="1" si="17"/>
        <v>#VALUE!</v>
      </c>
      <c r="APY14" s="37" t="e">
        <f t="shared" ca="1" si="17"/>
        <v>#VALUE!</v>
      </c>
      <c r="APZ14" s="37" t="e">
        <f t="shared" ca="1" si="17"/>
        <v>#VALUE!</v>
      </c>
      <c r="AQA14" s="37" t="e">
        <f t="shared" ca="1" si="17"/>
        <v>#VALUE!</v>
      </c>
      <c r="AQB14" s="37" t="e">
        <f t="shared" ca="1" si="17"/>
        <v>#VALUE!</v>
      </c>
      <c r="AQC14" s="37" t="e">
        <f t="shared" ca="1" si="17"/>
        <v>#VALUE!</v>
      </c>
      <c r="AQD14" s="37" t="e">
        <f t="shared" ca="1" si="17"/>
        <v>#VALUE!</v>
      </c>
      <c r="AQE14" s="37" t="e">
        <f t="shared" ca="1" si="17"/>
        <v>#VALUE!</v>
      </c>
      <c r="AQF14" s="37" t="e">
        <f t="shared" ca="1" si="17"/>
        <v>#VALUE!</v>
      </c>
      <c r="AQG14" s="37" t="e">
        <f t="shared" ca="1" si="17"/>
        <v>#VALUE!</v>
      </c>
      <c r="AQH14" s="37" t="e">
        <f t="shared" ca="1" si="17"/>
        <v>#VALUE!</v>
      </c>
      <c r="AQI14" s="37" t="e">
        <f t="shared" ca="1" si="17"/>
        <v>#VALUE!</v>
      </c>
      <c r="AQJ14" s="37" t="e">
        <f t="shared" ca="1" si="17"/>
        <v>#VALUE!</v>
      </c>
      <c r="AQK14" s="37" t="e">
        <f t="shared" ca="1" si="17"/>
        <v>#VALUE!</v>
      </c>
      <c r="AQL14" s="37" t="e">
        <f t="shared" ca="1" si="17"/>
        <v>#VALUE!</v>
      </c>
      <c r="AQM14" s="37" t="e">
        <f t="shared" ca="1" si="17"/>
        <v>#VALUE!</v>
      </c>
      <c r="AQN14" s="37" t="e">
        <f t="shared" ca="1" si="17"/>
        <v>#VALUE!</v>
      </c>
      <c r="AQO14" s="37" t="e">
        <f t="shared" ca="1" si="17"/>
        <v>#VALUE!</v>
      </c>
      <c r="AQP14" s="37" t="e">
        <f t="shared" ca="1" si="17"/>
        <v>#VALUE!</v>
      </c>
      <c r="AQQ14" s="37" t="e">
        <f t="shared" ca="1" si="17"/>
        <v>#VALUE!</v>
      </c>
      <c r="AQR14" s="37" t="e">
        <f t="shared" ca="1" si="17"/>
        <v>#VALUE!</v>
      </c>
      <c r="AQS14" s="37" t="e">
        <f t="shared" ca="1" si="17"/>
        <v>#VALUE!</v>
      </c>
      <c r="AQT14" s="37" t="e">
        <f t="shared" ca="1" si="17"/>
        <v>#VALUE!</v>
      </c>
      <c r="AQU14" s="37" t="e">
        <f t="shared" ca="1" si="17"/>
        <v>#VALUE!</v>
      </c>
      <c r="AQV14" s="37" t="e">
        <f t="shared" ca="1" si="17"/>
        <v>#VALUE!</v>
      </c>
      <c r="AQW14" s="37" t="e">
        <f t="shared" ca="1" si="17"/>
        <v>#VALUE!</v>
      </c>
      <c r="AQX14" s="37" t="e">
        <f t="shared" ca="1" si="17"/>
        <v>#VALUE!</v>
      </c>
      <c r="AQY14" s="37" t="e">
        <f t="shared" ca="1" si="17"/>
        <v>#VALUE!</v>
      </c>
      <c r="AQZ14" s="37" t="e">
        <f t="shared" ca="1" si="17"/>
        <v>#VALUE!</v>
      </c>
      <c r="ARA14" s="37" t="e">
        <f t="shared" ca="1" si="17"/>
        <v>#VALUE!</v>
      </c>
      <c r="ARB14" s="37" t="e">
        <f t="shared" ca="1" si="17"/>
        <v>#VALUE!</v>
      </c>
      <c r="ARC14" s="37" t="e">
        <f t="shared" ca="1" si="17"/>
        <v>#VALUE!</v>
      </c>
      <c r="ARD14" s="37" t="e">
        <f t="shared" ca="1" si="17"/>
        <v>#VALUE!</v>
      </c>
      <c r="ARE14" s="37" t="e">
        <f t="shared" ca="1" si="17"/>
        <v>#VALUE!</v>
      </c>
      <c r="ARF14" s="37" t="e">
        <f t="shared" ca="1" si="17"/>
        <v>#VALUE!</v>
      </c>
      <c r="ARG14" s="37" t="e">
        <f t="shared" ca="1" si="17"/>
        <v>#VALUE!</v>
      </c>
      <c r="ARH14" s="37" t="e">
        <f t="shared" ca="1" si="17"/>
        <v>#VALUE!</v>
      </c>
      <c r="ARI14" s="37" t="e">
        <f t="shared" ca="1" si="17"/>
        <v>#VALUE!</v>
      </c>
      <c r="ARJ14" s="37" t="e">
        <f t="shared" ca="1" si="17"/>
        <v>#VALUE!</v>
      </c>
      <c r="ARK14" s="37" t="e">
        <f t="shared" ref="ARK14:ATV14" ca="1" si="18">$B14+IF(ARK$9&lt;CSn_high_before_low_ns,1,IF(ARK$9&lt;RD_CSn_offtime_ns,0,1))</f>
        <v>#VALUE!</v>
      </c>
      <c r="ARL14" s="37" t="e">
        <f t="shared" ca="1" si="18"/>
        <v>#VALUE!</v>
      </c>
      <c r="ARM14" s="37" t="e">
        <f t="shared" ca="1" si="18"/>
        <v>#VALUE!</v>
      </c>
      <c r="ARN14" s="37" t="e">
        <f t="shared" ca="1" si="18"/>
        <v>#VALUE!</v>
      </c>
      <c r="ARO14" s="37" t="e">
        <f t="shared" ca="1" si="18"/>
        <v>#VALUE!</v>
      </c>
      <c r="ARP14" s="37" t="e">
        <f t="shared" ca="1" si="18"/>
        <v>#VALUE!</v>
      </c>
      <c r="ARQ14" s="37" t="e">
        <f t="shared" ca="1" si="18"/>
        <v>#VALUE!</v>
      </c>
      <c r="ARR14" s="37" t="e">
        <f t="shared" ca="1" si="18"/>
        <v>#VALUE!</v>
      </c>
      <c r="ARS14" s="37" t="e">
        <f t="shared" ca="1" si="18"/>
        <v>#VALUE!</v>
      </c>
      <c r="ART14" s="37" t="e">
        <f t="shared" ca="1" si="18"/>
        <v>#VALUE!</v>
      </c>
      <c r="ARU14" s="37" t="e">
        <f t="shared" ca="1" si="18"/>
        <v>#VALUE!</v>
      </c>
      <c r="ARV14" s="37" t="e">
        <f t="shared" ca="1" si="18"/>
        <v>#VALUE!</v>
      </c>
      <c r="ARW14" s="37" t="e">
        <f t="shared" ca="1" si="18"/>
        <v>#VALUE!</v>
      </c>
      <c r="ARX14" s="37" t="e">
        <f t="shared" ca="1" si="18"/>
        <v>#VALUE!</v>
      </c>
      <c r="ARY14" s="37" t="e">
        <f t="shared" ca="1" si="18"/>
        <v>#VALUE!</v>
      </c>
      <c r="ARZ14" s="37" t="e">
        <f t="shared" ca="1" si="18"/>
        <v>#VALUE!</v>
      </c>
      <c r="ASA14" s="37" t="e">
        <f t="shared" ca="1" si="18"/>
        <v>#VALUE!</v>
      </c>
      <c r="ASB14" s="37" t="e">
        <f t="shared" ca="1" si="18"/>
        <v>#VALUE!</v>
      </c>
      <c r="ASC14" s="37" t="e">
        <f t="shared" ca="1" si="18"/>
        <v>#VALUE!</v>
      </c>
      <c r="ASD14" s="37" t="e">
        <f t="shared" ca="1" si="18"/>
        <v>#VALUE!</v>
      </c>
      <c r="ASE14" s="37" t="e">
        <f t="shared" ca="1" si="18"/>
        <v>#VALUE!</v>
      </c>
      <c r="ASF14" s="37" t="e">
        <f t="shared" ca="1" si="18"/>
        <v>#VALUE!</v>
      </c>
      <c r="ASG14" s="37" t="e">
        <f t="shared" ca="1" si="18"/>
        <v>#VALUE!</v>
      </c>
      <c r="ASH14" s="37" t="e">
        <f t="shared" ca="1" si="18"/>
        <v>#VALUE!</v>
      </c>
      <c r="ASI14" s="37" t="e">
        <f t="shared" ca="1" si="18"/>
        <v>#VALUE!</v>
      </c>
      <c r="ASJ14" s="37" t="e">
        <f t="shared" ca="1" si="18"/>
        <v>#VALUE!</v>
      </c>
      <c r="ASK14" s="37" t="e">
        <f t="shared" ca="1" si="18"/>
        <v>#VALUE!</v>
      </c>
      <c r="ASL14" s="37" t="e">
        <f t="shared" ca="1" si="18"/>
        <v>#VALUE!</v>
      </c>
      <c r="ASM14" s="37" t="e">
        <f t="shared" ca="1" si="18"/>
        <v>#VALUE!</v>
      </c>
      <c r="ASN14" s="37" t="e">
        <f t="shared" ca="1" si="18"/>
        <v>#VALUE!</v>
      </c>
      <c r="ASO14" s="37" t="e">
        <f t="shared" ca="1" si="18"/>
        <v>#VALUE!</v>
      </c>
      <c r="ASP14" s="37" t="e">
        <f t="shared" ca="1" si="18"/>
        <v>#VALUE!</v>
      </c>
      <c r="ASQ14" s="37" t="e">
        <f t="shared" ca="1" si="18"/>
        <v>#VALUE!</v>
      </c>
      <c r="ASR14" s="37" t="e">
        <f t="shared" ca="1" si="18"/>
        <v>#VALUE!</v>
      </c>
      <c r="ASS14" s="37" t="e">
        <f t="shared" ca="1" si="18"/>
        <v>#VALUE!</v>
      </c>
      <c r="AST14" s="37" t="e">
        <f t="shared" ca="1" si="18"/>
        <v>#VALUE!</v>
      </c>
      <c r="ASU14" s="37" t="e">
        <f t="shared" ca="1" si="18"/>
        <v>#VALUE!</v>
      </c>
      <c r="ASV14" s="37" t="e">
        <f t="shared" ca="1" si="18"/>
        <v>#VALUE!</v>
      </c>
      <c r="ASW14" s="37" t="e">
        <f t="shared" ca="1" si="18"/>
        <v>#VALUE!</v>
      </c>
      <c r="ASX14" s="37" t="e">
        <f t="shared" ca="1" si="18"/>
        <v>#VALUE!</v>
      </c>
      <c r="ASY14" s="37" t="e">
        <f t="shared" ca="1" si="18"/>
        <v>#VALUE!</v>
      </c>
      <c r="ASZ14" s="37" t="e">
        <f t="shared" ca="1" si="18"/>
        <v>#VALUE!</v>
      </c>
      <c r="ATA14" s="37" t="e">
        <f t="shared" ca="1" si="18"/>
        <v>#VALUE!</v>
      </c>
      <c r="ATB14" s="37" t="e">
        <f t="shared" ca="1" si="18"/>
        <v>#VALUE!</v>
      </c>
      <c r="ATC14" s="37" t="e">
        <f t="shared" ca="1" si="18"/>
        <v>#VALUE!</v>
      </c>
      <c r="ATD14" s="37" t="e">
        <f t="shared" ca="1" si="18"/>
        <v>#VALUE!</v>
      </c>
      <c r="ATE14" s="37" t="e">
        <f t="shared" ca="1" si="18"/>
        <v>#VALUE!</v>
      </c>
      <c r="ATF14" s="37" t="e">
        <f t="shared" ca="1" si="18"/>
        <v>#VALUE!</v>
      </c>
      <c r="ATG14" s="37" t="e">
        <f t="shared" ca="1" si="18"/>
        <v>#VALUE!</v>
      </c>
      <c r="ATH14" s="37" t="e">
        <f t="shared" ca="1" si="18"/>
        <v>#VALUE!</v>
      </c>
      <c r="ATI14" s="37" t="e">
        <f t="shared" ca="1" si="18"/>
        <v>#VALUE!</v>
      </c>
      <c r="ATJ14" s="37" t="e">
        <f t="shared" ca="1" si="18"/>
        <v>#VALUE!</v>
      </c>
      <c r="ATK14" s="37" t="e">
        <f t="shared" ca="1" si="18"/>
        <v>#VALUE!</v>
      </c>
      <c r="ATL14" s="37" t="e">
        <f t="shared" ca="1" si="18"/>
        <v>#VALUE!</v>
      </c>
      <c r="ATM14" s="37" t="e">
        <f t="shared" ca="1" si="18"/>
        <v>#VALUE!</v>
      </c>
      <c r="ATN14" s="37" t="e">
        <f t="shared" ca="1" si="18"/>
        <v>#VALUE!</v>
      </c>
      <c r="ATO14" s="37" t="e">
        <f t="shared" ca="1" si="18"/>
        <v>#VALUE!</v>
      </c>
      <c r="ATP14" s="37" t="e">
        <f t="shared" ca="1" si="18"/>
        <v>#VALUE!</v>
      </c>
      <c r="ATQ14" s="37" t="e">
        <f t="shared" ca="1" si="18"/>
        <v>#VALUE!</v>
      </c>
      <c r="ATR14" s="37" t="e">
        <f t="shared" ca="1" si="18"/>
        <v>#VALUE!</v>
      </c>
      <c r="ATS14" s="37" t="e">
        <f t="shared" ca="1" si="18"/>
        <v>#VALUE!</v>
      </c>
      <c r="ATT14" s="37" t="e">
        <f t="shared" ca="1" si="18"/>
        <v>#VALUE!</v>
      </c>
      <c r="ATU14" s="37" t="e">
        <f t="shared" ca="1" si="18"/>
        <v>#VALUE!</v>
      </c>
      <c r="ATV14" s="37" t="e">
        <f t="shared" ca="1" si="18"/>
        <v>#VALUE!</v>
      </c>
      <c r="ATW14" s="37" t="e">
        <f t="shared" ref="ATW14:AWH14" ca="1" si="19">$B14+IF(ATW$9&lt;CSn_high_before_low_ns,1,IF(ATW$9&lt;RD_CSn_offtime_ns,0,1))</f>
        <v>#VALUE!</v>
      </c>
      <c r="ATX14" s="37" t="e">
        <f t="shared" ca="1" si="19"/>
        <v>#VALUE!</v>
      </c>
      <c r="ATY14" s="37" t="e">
        <f t="shared" ca="1" si="19"/>
        <v>#VALUE!</v>
      </c>
      <c r="ATZ14" s="37" t="e">
        <f t="shared" ca="1" si="19"/>
        <v>#VALUE!</v>
      </c>
      <c r="AUA14" s="37" t="e">
        <f t="shared" ca="1" si="19"/>
        <v>#VALUE!</v>
      </c>
      <c r="AUB14" s="37" t="e">
        <f t="shared" ca="1" si="19"/>
        <v>#VALUE!</v>
      </c>
      <c r="AUC14" s="37" t="e">
        <f t="shared" ca="1" si="19"/>
        <v>#VALUE!</v>
      </c>
      <c r="AUD14" s="37" t="e">
        <f t="shared" ca="1" si="19"/>
        <v>#VALUE!</v>
      </c>
      <c r="AUE14" s="37" t="e">
        <f t="shared" ca="1" si="19"/>
        <v>#VALUE!</v>
      </c>
      <c r="AUF14" s="37" t="e">
        <f t="shared" ca="1" si="19"/>
        <v>#VALUE!</v>
      </c>
      <c r="AUG14" s="37" t="e">
        <f t="shared" ca="1" si="19"/>
        <v>#VALUE!</v>
      </c>
      <c r="AUH14" s="37" t="e">
        <f t="shared" ca="1" si="19"/>
        <v>#VALUE!</v>
      </c>
      <c r="AUI14" s="37" t="e">
        <f t="shared" ca="1" si="19"/>
        <v>#VALUE!</v>
      </c>
      <c r="AUJ14" s="37" t="e">
        <f t="shared" ca="1" si="19"/>
        <v>#VALUE!</v>
      </c>
      <c r="AUK14" s="37" t="e">
        <f t="shared" ca="1" si="19"/>
        <v>#VALUE!</v>
      </c>
      <c r="AUL14" s="37" t="e">
        <f t="shared" ca="1" si="19"/>
        <v>#VALUE!</v>
      </c>
      <c r="AUM14" s="37" t="e">
        <f t="shared" ca="1" si="19"/>
        <v>#VALUE!</v>
      </c>
      <c r="AUN14" s="37" t="e">
        <f t="shared" ca="1" si="19"/>
        <v>#VALUE!</v>
      </c>
      <c r="AUO14" s="37" t="e">
        <f t="shared" ca="1" si="19"/>
        <v>#VALUE!</v>
      </c>
      <c r="AUP14" s="37" t="e">
        <f t="shared" ca="1" si="19"/>
        <v>#VALUE!</v>
      </c>
      <c r="AUQ14" s="37" t="e">
        <f t="shared" ca="1" si="19"/>
        <v>#VALUE!</v>
      </c>
      <c r="AUR14" s="37" t="e">
        <f t="shared" ca="1" si="19"/>
        <v>#VALUE!</v>
      </c>
      <c r="AUS14" s="37" t="e">
        <f t="shared" ca="1" si="19"/>
        <v>#VALUE!</v>
      </c>
      <c r="AUT14" s="37" t="e">
        <f t="shared" ca="1" si="19"/>
        <v>#VALUE!</v>
      </c>
      <c r="AUU14" s="37" t="e">
        <f t="shared" ca="1" si="19"/>
        <v>#VALUE!</v>
      </c>
      <c r="AUV14" s="37" t="e">
        <f t="shared" ca="1" si="19"/>
        <v>#VALUE!</v>
      </c>
      <c r="AUW14" s="37" t="e">
        <f t="shared" ca="1" si="19"/>
        <v>#VALUE!</v>
      </c>
      <c r="AUX14" s="37" t="e">
        <f t="shared" ca="1" si="19"/>
        <v>#VALUE!</v>
      </c>
      <c r="AUY14" s="37" t="e">
        <f t="shared" ca="1" si="19"/>
        <v>#VALUE!</v>
      </c>
      <c r="AUZ14" s="37" t="e">
        <f t="shared" ca="1" si="19"/>
        <v>#VALUE!</v>
      </c>
      <c r="AVA14" s="37" t="e">
        <f t="shared" ca="1" si="19"/>
        <v>#VALUE!</v>
      </c>
      <c r="AVB14" s="37" t="e">
        <f t="shared" ca="1" si="19"/>
        <v>#VALUE!</v>
      </c>
      <c r="AVC14" s="37" t="e">
        <f t="shared" ca="1" si="19"/>
        <v>#VALUE!</v>
      </c>
      <c r="AVD14" s="37" t="e">
        <f t="shared" ca="1" si="19"/>
        <v>#VALUE!</v>
      </c>
      <c r="AVE14" s="37" t="e">
        <f t="shared" ca="1" si="19"/>
        <v>#VALUE!</v>
      </c>
      <c r="AVF14" s="37" t="e">
        <f t="shared" ca="1" si="19"/>
        <v>#VALUE!</v>
      </c>
      <c r="AVG14" s="37" t="e">
        <f t="shared" ca="1" si="19"/>
        <v>#VALUE!</v>
      </c>
      <c r="AVH14" s="37" t="e">
        <f t="shared" ca="1" si="19"/>
        <v>#VALUE!</v>
      </c>
      <c r="AVI14" s="37" t="e">
        <f t="shared" ca="1" si="19"/>
        <v>#VALUE!</v>
      </c>
      <c r="AVJ14" s="37" t="e">
        <f t="shared" ca="1" si="19"/>
        <v>#VALUE!</v>
      </c>
      <c r="AVK14" s="37" t="e">
        <f t="shared" ca="1" si="19"/>
        <v>#VALUE!</v>
      </c>
      <c r="AVL14" s="37" t="e">
        <f t="shared" ca="1" si="19"/>
        <v>#VALUE!</v>
      </c>
      <c r="AVM14" s="37" t="e">
        <f t="shared" ca="1" si="19"/>
        <v>#VALUE!</v>
      </c>
      <c r="AVN14" s="37" t="e">
        <f t="shared" ca="1" si="19"/>
        <v>#VALUE!</v>
      </c>
      <c r="AVO14" s="37" t="e">
        <f t="shared" ca="1" si="19"/>
        <v>#VALUE!</v>
      </c>
      <c r="AVP14" s="37" t="e">
        <f t="shared" ca="1" si="19"/>
        <v>#VALUE!</v>
      </c>
      <c r="AVQ14" s="37" t="e">
        <f t="shared" ca="1" si="19"/>
        <v>#VALUE!</v>
      </c>
      <c r="AVR14" s="37" t="e">
        <f t="shared" ca="1" si="19"/>
        <v>#VALUE!</v>
      </c>
      <c r="AVS14" s="37" t="e">
        <f t="shared" ca="1" si="19"/>
        <v>#VALUE!</v>
      </c>
      <c r="AVT14" s="37" t="e">
        <f t="shared" ca="1" si="19"/>
        <v>#VALUE!</v>
      </c>
      <c r="AVU14" s="37" t="e">
        <f t="shared" ca="1" si="19"/>
        <v>#VALUE!</v>
      </c>
      <c r="AVV14" s="37" t="e">
        <f t="shared" ca="1" si="19"/>
        <v>#VALUE!</v>
      </c>
      <c r="AVW14" s="37" t="e">
        <f t="shared" ca="1" si="19"/>
        <v>#VALUE!</v>
      </c>
      <c r="AVX14" s="37" t="e">
        <f t="shared" ca="1" si="19"/>
        <v>#VALUE!</v>
      </c>
      <c r="AVY14" s="37" t="e">
        <f t="shared" ca="1" si="19"/>
        <v>#VALUE!</v>
      </c>
      <c r="AVZ14" s="37" t="e">
        <f t="shared" ca="1" si="19"/>
        <v>#VALUE!</v>
      </c>
      <c r="AWA14" s="37" t="e">
        <f t="shared" ca="1" si="19"/>
        <v>#VALUE!</v>
      </c>
      <c r="AWB14" s="37" t="e">
        <f t="shared" ca="1" si="19"/>
        <v>#VALUE!</v>
      </c>
      <c r="AWC14" s="37" t="e">
        <f t="shared" ca="1" si="19"/>
        <v>#VALUE!</v>
      </c>
      <c r="AWD14" s="37" t="e">
        <f t="shared" ca="1" si="19"/>
        <v>#VALUE!</v>
      </c>
      <c r="AWE14" s="37" t="e">
        <f t="shared" ca="1" si="19"/>
        <v>#VALUE!</v>
      </c>
      <c r="AWF14" s="37" t="e">
        <f t="shared" ca="1" si="19"/>
        <v>#VALUE!</v>
      </c>
      <c r="AWG14" s="37" t="e">
        <f t="shared" ca="1" si="19"/>
        <v>#VALUE!</v>
      </c>
      <c r="AWH14" s="37" t="e">
        <f t="shared" ca="1" si="19"/>
        <v>#VALUE!</v>
      </c>
      <c r="AWI14" s="37" t="e">
        <f t="shared" ref="AWI14:AYT14" ca="1" si="20">$B14+IF(AWI$9&lt;CSn_high_before_low_ns,1,IF(AWI$9&lt;RD_CSn_offtime_ns,0,1))</f>
        <v>#VALUE!</v>
      </c>
      <c r="AWJ14" s="37" t="e">
        <f t="shared" ca="1" si="20"/>
        <v>#VALUE!</v>
      </c>
      <c r="AWK14" s="37" t="e">
        <f t="shared" ca="1" si="20"/>
        <v>#VALUE!</v>
      </c>
      <c r="AWL14" s="37" t="e">
        <f t="shared" ca="1" si="20"/>
        <v>#VALUE!</v>
      </c>
      <c r="AWM14" s="37" t="e">
        <f t="shared" ca="1" si="20"/>
        <v>#VALUE!</v>
      </c>
      <c r="AWN14" s="37" t="e">
        <f t="shared" ca="1" si="20"/>
        <v>#VALUE!</v>
      </c>
      <c r="AWO14" s="37" t="e">
        <f t="shared" ca="1" si="20"/>
        <v>#VALUE!</v>
      </c>
      <c r="AWP14" s="37" t="e">
        <f t="shared" ca="1" si="20"/>
        <v>#VALUE!</v>
      </c>
      <c r="AWQ14" s="37" t="e">
        <f t="shared" ca="1" si="20"/>
        <v>#VALUE!</v>
      </c>
      <c r="AWR14" s="37" t="e">
        <f t="shared" ca="1" si="20"/>
        <v>#VALUE!</v>
      </c>
      <c r="AWS14" s="37" t="e">
        <f t="shared" ca="1" si="20"/>
        <v>#VALUE!</v>
      </c>
      <c r="AWT14" s="37" t="e">
        <f t="shared" ca="1" si="20"/>
        <v>#VALUE!</v>
      </c>
      <c r="AWU14" s="37" t="e">
        <f t="shared" ca="1" si="20"/>
        <v>#VALUE!</v>
      </c>
      <c r="AWV14" s="37" t="e">
        <f t="shared" ca="1" si="20"/>
        <v>#VALUE!</v>
      </c>
      <c r="AWW14" s="37" t="e">
        <f t="shared" ca="1" si="20"/>
        <v>#VALUE!</v>
      </c>
      <c r="AWX14" s="37" t="e">
        <f t="shared" ca="1" si="20"/>
        <v>#VALUE!</v>
      </c>
      <c r="AWY14" s="37" t="e">
        <f t="shared" ca="1" si="20"/>
        <v>#VALUE!</v>
      </c>
      <c r="AWZ14" s="37" t="e">
        <f t="shared" ca="1" si="20"/>
        <v>#VALUE!</v>
      </c>
      <c r="AXA14" s="37" t="e">
        <f t="shared" ca="1" si="20"/>
        <v>#VALUE!</v>
      </c>
      <c r="AXB14" s="37" t="e">
        <f t="shared" ca="1" si="20"/>
        <v>#VALUE!</v>
      </c>
      <c r="AXC14" s="37" t="e">
        <f t="shared" ca="1" si="20"/>
        <v>#VALUE!</v>
      </c>
      <c r="AXD14" s="37" t="e">
        <f t="shared" ca="1" si="20"/>
        <v>#VALUE!</v>
      </c>
      <c r="AXE14" s="37" t="e">
        <f t="shared" ca="1" si="20"/>
        <v>#VALUE!</v>
      </c>
      <c r="AXF14" s="37" t="e">
        <f t="shared" ca="1" si="20"/>
        <v>#VALUE!</v>
      </c>
      <c r="AXG14" s="37" t="e">
        <f t="shared" ca="1" si="20"/>
        <v>#VALUE!</v>
      </c>
      <c r="AXH14" s="37" t="e">
        <f t="shared" ca="1" si="20"/>
        <v>#VALUE!</v>
      </c>
      <c r="AXI14" s="37" t="e">
        <f t="shared" ca="1" si="20"/>
        <v>#VALUE!</v>
      </c>
      <c r="AXJ14" s="37" t="e">
        <f t="shared" ca="1" si="20"/>
        <v>#VALUE!</v>
      </c>
      <c r="AXK14" s="37" t="e">
        <f t="shared" ca="1" si="20"/>
        <v>#VALUE!</v>
      </c>
      <c r="AXL14" s="37" t="e">
        <f t="shared" ca="1" si="20"/>
        <v>#VALUE!</v>
      </c>
      <c r="AXM14" s="37" t="e">
        <f t="shared" ca="1" si="20"/>
        <v>#VALUE!</v>
      </c>
      <c r="AXN14" s="37" t="e">
        <f t="shared" ca="1" si="20"/>
        <v>#VALUE!</v>
      </c>
      <c r="AXO14" s="37" t="e">
        <f t="shared" ca="1" si="20"/>
        <v>#VALUE!</v>
      </c>
      <c r="AXP14" s="37" t="e">
        <f t="shared" ca="1" si="20"/>
        <v>#VALUE!</v>
      </c>
      <c r="AXQ14" s="37" t="e">
        <f t="shared" ca="1" si="20"/>
        <v>#VALUE!</v>
      </c>
      <c r="AXR14" s="37" t="e">
        <f t="shared" ca="1" si="20"/>
        <v>#VALUE!</v>
      </c>
      <c r="AXS14" s="37" t="e">
        <f t="shared" ca="1" si="20"/>
        <v>#VALUE!</v>
      </c>
      <c r="AXT14" s="37" t="e">
        <f t="shared" ca="1" si="20"/>
        <v>#VALUE!</v>
      </c>
      <c r="AXU14" s="37" t="e">
        <f t="shared" ca="1" si="20"/>
        <v>#VALUE!</v>
      </c>
      <c r="AXV14" s="37" t="e">
        <f t="shared" ca="1" si="20"/>
        <v>#VALUE!</v>
      </c>
      <c r="AXW14" s="37" t="e">
        <f t="shared" ca="1" si="20"/>
        <v>#VALUE!</v>
      </c>
      <c r="AXX14" s="37" t="e">
        <f t="shared" ca="1" si="20"/>
        <v>#VALUE!</v>
      </c>
      <c r="AXY14" s="37" t="e">
        <f t="shared" ca="1" si="20"/>
        <v>#VALUE!</v>
      </c>
      <c r="AXZ14" s="37" t="e">
        <f t="shared" ca="1" si="20"/>
        <v>#VALUE!</v>
      </c>
      <c r="AYA14" s="37" t="e">
        <f t="shared" ca="1" si="20"/>
        <v>#VALUE!</v>
      </c>
      <c r="AYB14" s="37" t="e">
        <f t="shared" ca="1" si="20"/>
        <v>#VALUE!</v>
      </c>
      <c r="AYC14" s="37" t="e">
        <f t="shared" ca="1" si="20"/>
        <v>#VALUE!</v>
      </c>
      <c r="AYD14" s="37" t="e">
        <f t="shared" ca="1" si="20"/>
        <v>#VALUE!</v>
      </c>
      <c r="AYE14" s="37" t="e">
        <f t="shared" ca="1" si="20"/>
        <v>#VALUE!</v>
      </c>
      <c r="AYF14" s="37" t="e">
        <f t="shared" ca="1" si="20"/>
        <v>#VALUE!</v>
      </c>
      <c r="AYG14" s="37" t="e">
        <f t="shared" ca="1" si="20"/>
        <v>#VALUE!</v>
      </c>
      <c r="AYH14" s="37" t="e">
        <f t="shared" ca="1" si="20"/>
        <v>#VALUE!</v>
      </c>
      <c r="AYI14" s="37" t="e">
        <f t="shared" ca="1" si="20"/>
        <v>#VALUE!</v>
      </c>
      <c r="AYJ14" s="37" t="e">
        <f t="shared" ca="1" si="20"/>
        <v>#VALUE!</v>
      </c>
      <c r="AYK14" s="37" t="e">
        <f t="shared" ca="1" si="20"/>
        <v>#VALUE!</v>
      </c>
      <c r="AYL14" s="37" t="e">
        <f t="shared" ca="1" si="20"/>
        <v>#VALUE!</v>
      </c>
      <c r="AYM14" s="37" t="e">
        <f t="shared" ca="1" si="20"/>
        <v>#VALUE!</v>
      </c>
      <c r="AYN14" s="37" t="e">
        <f t="shared" ca="1" si="20"/>
        <v>#VALUE!</v>
      </c>
      <c r="AYO14" s="37" t="e">
        <f t="shared" ca="1" si="20"/>
        <v>#VALUE!</v>
      </c>
      <c r="AYP14" s="37" t="e">
        <f t="shared" ca="1" si="20"/>
        <v>#VALUE!</v>
      </c>
      <c r="AYQ14" s="37" t="e">
        <f t="shared" ca="1" si="20"/>
        <v>#VALUE!</v>
      </c>
      <c r="AYR14" s="37" t="e">
        <f t="shared" ca="1" si="20"/>
        <v>#VALUE!</v>
      </c>
      <c r="AYS14" s="37" t="e">
        <f t="shared" ca="1" si="20"/>
        <v>#VALUE!</v>
      </c>
      <c r="AYT14" s="37" t="e">
        <f t="shared" ca="1" si="20"/>
        <v>#VALUE!</v>
      </c>
      <c r="AYU14" s="37" t="e">
        <f t="shared" ref="AYU14:BBF14" ca="1" si="21">$B14+IF(AYU$9&lt;CSn_high_before_low_ns,1,IF(AYU$9&lt;RD_CSn_offtime_ns,0,1))</f>
        <v>#VALUE!</v>
      </c>
      <c r="AYV14" s="37" t="e">
        <f t="shared" ca="1" si="21"/>
        <v>#VALUE!</v>
      </c>
      <c r="AYW14" s="37" t="e">
        <f t="shared" ca="1" si="21"/>
        <v>#VALUE!</v>
      </c>
      <c r="AYX14" s="37" t="e">
        <f t="shared" ca="1" si="21"/>
        <v>#VALUE!</v>
      </c>
      <c r="AYY14" s="37" t="e">
        <f t="shared" ca="1" si="21"/>
        <v>#VALUE!</v>
      </c>
      <c r="AYZ14" s="37" t="e">
        <f t="shared" ca="1" si="21"/>
        <v>#VALUE!</v>
      </c>
      <c r="AZA14" s="37" t="e">
        <f t="shared" ca="1" si="21"/>
        <v>#VALUE!</v>
      </c>
      <c r="AZB14" s="37" t="e">
        <f t="shared" ca="1" si="21"/>
        <v>#VALUE!</v>
      </c>
      <c r="AZC14" s="37" t="e">
        <f t="shared" ca="1" si="21"/>
        <v>#VALUE!</v>
      </c>
      <c r="AZD14" s="37" t="e">
        <f t="shared" ca="1" si="21"/>
        <v>#VALUE!</v>
      </c>
      <c r="AZE14" s="37" t="e">
        <f t="shared" ca="1" si="21"/>
        <v>#VALUE!</v>
      </c>
      <c r="AZF14" s="37" t="e">
        <f t="shared" ca="1" si="21"/>
        <v>#VALUE!</v>
      </c>
      <c r="AZG14" s="37" t="e">
        <f t="shared" ca="1" si="21"/>
        <v>#VALUE!</v>
      </c>
      <c r="AZH14" s="37" t="e">
        <f t="shared" ca="1" si="21"/>
        <v>#VALUE!</v>
      </c>
      <c r="AZI14" s="37" t="e">
        <f t="shared" ca="1" si="21"/>
        <v>#VALUE!</v>
      </c>
      <c r="AZJ14" s="37" t="e">
        <f t="shared" ca="1" si="21"/>
        <v>#VALUE!</v>
      </c>
      <c r="AZK14" s="37" t="e">
        <f t="shared" ca="1" si="21"/>
        <v>#VALUE!</v>
      </c>
      <c r="AZL14" s="37" t="e">
        <f t="shared" ca="1" si="21"/>
        <v>#VALUE!</v>
      </c>
      <c r="AZM14" s="37" t="e">
        <f t="shared" ca="1" si="21"/>
        <v>#VALUE!</v>
      </c>
      <c r="AZN14" s="37" t="e">
        <f t="shared" ca="1" si="21"/>
        <v>#VALUE!</v>
      </c>
      <c r="AZO14" s="37" t="e">
        <f t="shared" ca="1" si="21"/>
        <v>#VALUE!</v>
      </c>
      <c r="AZP14" s="37" t="e">
        <f t="shared" ca="1" si="21"/>
        <v>#VALUE!</v>
      </c>
      <c r="AZQ14" s="37" t="e">
        <f t="shared" ca="1" si="21"/>
        <v>#VALUE!</v>
      </c>
      <c r="AZR14" s="37" t="e">
        <f t="shared" ca="1" si="21"/>
        <v>#VALUE!</v>
      </c>
      <c r="AZS14" s="37" t="e">
        <f t="shared" ca="1" si="21"/>
        <v>#VALUE!</v>
      </c>
      <c r="AZT14" s="37" t="e">
        <f t="shared" ca="1" si="21"/>
        <v>#VALUE!</v>
      </c>
      <c r="AZU14" s="37" t="e">
        <f t="shared" ca="1" si="21"/>
        <v>#VALUE!</v>
      </c>
      <c r="AZV14" s="37" t="e">
        <f t="shared" ca="1" si="21"/>
        <v>#VALUE!</v>
      </c>
      <c r="AZW14" s="37" t="e">
        <f t="shared" ca="1" si="21"/>
        <v>#VALUE!</v>
      </c>
      <c r="AZX14" s="37" t="e">
        <f t="shared" ca="1" si="21"/>
        <v>#VALUE!</v>
      </c>
      <c r="AZY14" s="37" t="e">
        <f t="shared" ca="1" si="21"/>
        <v>#VALUE!</v>
      </c>
      <c r="AZZ14" s="37" t="e">
        <f t="shared" ca="1" si="21"/>
        <v>#VALUE!</v>
      </c>
      <c r="BAA14" s="37" t="e">
        <f t="shared" ca="1" si="21"/>
        <v>#VALUE!</v>
      </c>
      <c r="BAB14" s="37" t="e">
        <f t="shared" ca="1" si="21"/>
        <v>#VALUE!</v>
      </c>
      <c r="BAC14" s="37" t="e">
        <f t="shared" ca="1" si="21"/>
        <v>#VALUE!</v>
      </c>
      <c r="BAD14" s="37" t="e">
        <f t="shared" ca="1" si="21"/>
        <v>#VALUE!</v>
      </c>
      <c r="BAE14" s="37" t="e">
        <f t="shared" ca="1" si="21"/>
        <v>#VALUE!</v>
      </c>
      <c r="BAF14" s="37" t="e">
        <f t="shared" ca="1" si="21"/>
        <v>#VALUE!</v>
      </c>
      <c r="BAG14" s="37" t="e">
        <f t="shared" ca="1" si="21"/>
        <v>#VALUE!</v>
      </c>
      <c r="BAH14" s="37" t="e">
        <f t="shared" ca="1" si="21"/>
        <v>#VALUE!</v>
      </c>
      <c r="BAI14" s="37" t="e">
        <f t="shared" ca="1" si="21"/>
        <v>#VALUE!</v>
      </c>
      <c r="BAJ14" s="37" t="e">
        <f t="shared" ca="1" si="21"/>
        <v>#VALUE!</v>
      </c>
      <c r="BAK14" s="37" t="e">
        <f t="shared" ca="1" si="21"/>
        <v>#VALUE!</v>
      </c>
      <c r="BAL14" s="37" t="e">
        <f t="shared" ca="1" si="21"/>
        <v>#VALUE!</v>
      </c>
      <c r="BAM14" s="37" t="e">
        <f t="shared" ca="1" si="21"/>
        <v>#VALUE!</v>
      </c>
      <c r="BAN14" s="37" t="e">
        <f t="shared" ca="1" si="21"/>
        <v>#VALUE!</v>
      </c>
      <c r="BAO14" s="37" t="e">
        <f t="shared" ca="1" si="21"/>
        <v>#VALUE!</v>
      </c>
      <c r="BAP14" s="37" t="e">
        <f t="shared" ca="1" si="21"/>
        <v>#VALUE!</v>
      </c>
      <c r="BAQ14" s="37" t="e">
        <f t="shared" ca="1" si="21"/>
        <v>#VALUE!</v>
      </c>
      <c r="BAR14" s="37" t="e">
        <f t="shared" ca="1" si="21"/>
        <v>#VALUE!</v>
      </c>
      <c r="BAS14" s="37" t="e">
        <f t="shared" ca="1" si="21"/>
        <v>#VALUE!</v>
      </c>
      <c r="BAT14" s="37" t="e">
        <f t="shared" ca="1" si="21"/>
        <v>#VALUE!</v>
      </c>
      <c r="BAU14" s="37" t="e">
        <f t="shared" ca="1" si="21"/>
        <v>#VALUE!</v>
      </c>
      <c r="BAV14" s="37" t="e">
        <f t="shared" ca="1" si="21"/>
        <v>#VALUE!</v>
      </c>
      <c r="BAW14" s="37" t="e">
        <f t="shared" ca="1" si="21"/>
        <v>#VALUE!</v>
      </c>
      <c r="BAX14" s="37" t="e">
        <f t="shared" ca="1" si="21"/>
        <v>#VALUE!</v>
      </c>
      <c r="BAY14" s="37" t="e">
        <f t="shared" ca="1" si="21"/>
        <v>#VALUE!</v>
      </c>
      <c r="BAZ14" s="37" t="e">
        <f t="shared" ca="1" si="21"/>
        <v>#VALUE!</v>
      </c>
      <c r="BBA14" s="37" t="e">
        <f t="shared" ca="1" si="21"/>
        <v>#VALUE!</v>
      </c>
      <c r="BBB14" s="37" t="e">
        <f t="shared" ca="1" si="21"/>
        <v>#VALUE!</v>
      </c>
      <c r="BBC14" s="37" t="e">
        <f t="shared" ca="1" si="21"/>
        <v>#VALUE!</v>
      </c>
      <c r="BBD14" s="37" t="e">
        <f t="shared" ca="1" si="21"/>
        <v>#VALUE!</v>
      </c>
      <c r="BBE14" s="37" t="e">
        <f t="shared" ca="1" si="21"/>
        <v>#VALUE!</v>
      </c>
      <c r="BBF14" s="37" t="e">
        <f t="shared" ca="1" si="21"/>
        <v>#VALUE!</v>
      </c>
      <c r="BBG14" s="37" t="e">
        <f t="shared" ref="BBG14:BDR14" ca="1" si="22">$B14+IF(BBG$9&lt;CSn_high_before_low_ns,1,IF(BBG$9&lt;RD_CSn_offtime_ns,0,1))</f>
        <v>#VALUE!</v>
      </c>
      <c r="BBH14" s="37" t="e">
        <f t="shared" ca="1" si="22"/>
        <v>#VALUE!</v>
      </c>
      <c r="BBI14" s="37" t="e">
        <f t="shared" ca="1" si="22"/>
        <v>#VALUE!</v>
      </c>
      <c r="BBJ14" s="37" t="e">
        <f t="shared" ca="1" si="22"/>
        <v>#VALUE!</v>
      </c>
      <c r="BBK14" s="37" t="e">
        <f t="shared" ca="1" si="22"/>
        <v>#VALUE!</v>
      </c>
      <c r="BBL14" s="37" t="e">
        <f t="shared" ca="1" si="22"/>
        <v>#VALUE!</v>
      </c>
      <c r="BBM14" s="37" t="e">
        <f t="shared" ca="1" si="22"/>
        <v>#VALUE!</v>
      </c>
      <c r="BBN14" s="37" t="e">
        <f t="shared" ca="1" si="22"/>
        <v>#VALUE!</v>
      </c>
      <c r="BBO14" s="37" t="e">
        <f t="shared" ca="1" si="22"/>
        <v>#VALUE!</v>
      </c>
      <c r="BBP14" s="37" t="e">
        <f t="shared" ca="1" si="22"/>
        <v>#VALUE!</v>
      </c>
      <c r="BBQ14" s="37" t="e">
        <f t="shared" ca="1" si="22"/>
        <v>#VALUE!</v>
      </c>
      <c r="BBR14" s="37" t="e">
        <f t="shared" ca="1" si="22"/>
        <v>#VALUE!</v>
      </c>
      <c r="BBS14" s="37" t="e">
        <f t="shared" ca="1" si="22"/>
        <v>#VALUE!</v>
      </c>
      <c r="BBT14" s="37" t="e">
        <f t="shared" ca="1" si="22"/>
        <v>#VALUE!</v>
      </c>
      <c r="BBU14" s="37" t="e">
        <f t="shared" ca="1" si="22"/>
        <v>#VALUE!</v>
      </c>
      <c r="BBV14" s="37" t="e">
        <f t="shared" ca="1" si="22"/>
        <v>#VALUE!</v>
      </c>
      <c r="BBW14" s="37" t="e">
        <f t="shared" ca="1" si="22"/>
        <v>#VALUE!</v>
      </c>
      <c r="BBX14" s="37" t="e">
        <f t="shared" ca="1" si="22"/>
        <v>#VALUE!</v>
      </c>
      <c r="BBY14" s="37" t="e">
        <f t="shared" ca="1" si="22"/>
        <v>#VALUE!</v>
      </c>
      <c r="BBZ14" s="37" t="e">
        <f t="shared" ca="1" si="22"/>
        <v>#VALUE!</v>
      </c>
      <c r="BCA14" s="37" t="e">
        <f t="shared" ca="1" si="22"/>
        <v>#VALUE!</v>
      </c>
      <c r="BCB14" s="37" t="e">
        <f t="shared" ca="1" si="22"/>
        <v>#VALUE!</v>
      </c>
      <c r="BCC14" s="37" t="e">
        <f t="shared" ca="1" si="22"/>
        <v>#VALUE!</v>
      </c>
      <c r="BCD14" s="37" t="e">
        <f t="shared" ca="1" si="22"/>
        <v>#VALUE!</v>
      </c>
      <c r="BCE14" s="37" t="e">
        <f t="shared" ca="1" si="22"/>
        <v>#VALUE!</v>
      </c>
      <c r="BCF14" s="37" t="e">
        <f t="shared" ca="1" si="22"/>
        <v>#VALUE!</v>
      </c>
      <c r="BCG14" s="37" t="e">
        <f t="shared" ca="1" si="22"/>
        <v>#VALUE!</v>
      </c>
      <c r="BCH14" s="37" t="e">
        <f t="shared" ca="1" si="22"/>
        <v>#VALUE!</v>
      </c>
      <c r="BCI14" s="37" t="e">
        <f t="shared" ca="1" si="22"/>
        <v>#VALUE!</v>
      </c>
      <c r="BCJ14" s="37" t="e">
        <f t="shared" ca="1" si="22"/>
        <v>#VALUE!</v>
      </c>
      <c r="BCK14" s="37" t="e">
        <f t="shared" ca="1" si="22"/>
        <v>#VALUE!</v>
      </c>
      <c r="BCL14" s="37" t="e">
        <f t="shared" ca="1" si="22"/>
        <v>#VALUE!</v>
      </c>
      <c r="BCM14" s="37" t="e">
        <f t="shared" ca="1" si="22"/>
        <v>#VALUE!</v>
      </c>
      <c r="BCN14" s="37" t="e">
        <f t="shared" ca="1" si="22"/>
        <v>#VALUE!</v>
      </c>
      <c r="BCO14" s="37" t="e">
        <f t="shared" ca="1" si="22"/>
        <v>#VALUE!</v>
      </c>
      <c r="BCP14" s="37" t="e">
        <f t="shared" ca="1" si="22"/>
        <v>#VALUE!</v>
      </c>
      <c r="BCQ14" s="37" t="e">
        <f t="shared" ca="1" si="22"/>
        <v>#VALUE!</v>
      </c>
      <c r="BCR14" s="37" t="e">
        <f t="shared" ca="1" si="22"/>
        <v>#VALUE!</v>
      </c>
      <c r="BCS14" s="37" t="e">
        <f t="shared" ca="1" si="22"/>
        <v>#VALUE!</v>
      </c>
      <c r="BCT14" s="37" t="e">
        <f t="shared" ca="1" si="22"/>
        <v>#VALUE!</v>
      </c>
      <c r="BCU14" s="37" t="e">
        <f t="shared" ca="1" si="22"/>
        <v>#VALUE!</v>
      </c>
      <c r="BCV14" s="37" t="e">
        <f t="shared" ca="1" si="22"/>
        <v>#VALUE!</v>
      </c>
      <c r="BCW14" s="37" t="e">
        <f t="shared" ca="1" si="22"/>
        <v>#VALUE!</v>
      </c>
      <c r="BCX14" s="37" t="e">
        <f t="shared" ca="1" si="22"/>
        <v>#VALUE!</v>
      </c>
      <c r="BCY14" s="37" t="e">
        <f t="shared" ca="1" si="22"/>
        <v>#VALUE!</v>
      </c>
      <c r="BCZ14" s="37" t="e">
        <f t="shared" ca="1" si="22"/>
        <v>#VALUE!</v>
      </c>
      <c r="BDA14" s="37" t="e">
        <f t="shared" ca="1" si="22"/>
        <v>#VALUE!</v>
      </c>
      <c r="BDB14" s="37" t="e">
        <f t="shared" ca="1" si="22"/>
        <v>#VALUE!</v>
      </c>
      <c r="BDC14" s="37" t="e">
        <f t="shared" ca="1" si="22"/>
        <v>#VALUE!</v>
      </c>
      <c r="BDD14" s="37" t="e">
        <f t="shared" ca="1" si="22"/>
        <v>#VALUE!</v>
      </c>
      <c r="BDE14" s="37" t="e">
        <f t="shared" ca="1" si="22"/>
        <v>#VALUE!</v>
      </c>
      <c r="BDF14" s="37" t="e">
        <f t="shared" ca="1" si="22"/>
        <v>#VALUE!</v>
      </c>
      <c r="BDG14" s="37" t="e">
        <f t="shared" ca="1" si="22"/>
        <v>#VALUE!</v>
      </c>
      <c r="BDH14" s="37" t="e">
        <f t="shared" ca="1" si="22"/>
        <v>#VALUE!</v>
      </c>
      <c r="BDI14" s="37" t="e">
        <f t="shared" ca="1" si="22"/>
        <v>#VALUE!</v>
      </c>
      <c r="BDJ14" s="37" t="e">
        <f t="shared" ca="1" si="22"/>
        <v>#VALUE!</v>
      </c>
      <c r="BDK14" s="37" t="e">
        <f t="shared" ca="1" si="22"/>
        <v>#VALUE!</v>
      </c>
      <c r="BDL14" s="37" t="e">
        <f t="shared" ca="1" si="22"/>
        <v>#VALUE!</v>
      </c>
      <c r="BDM14" s="37" t="e">
        <f t="shared" ca="1" si="22"/>
        <v>#VALUE!</v>
      </c>
      <c r="BDN14" s="37" t="e">
        <f t="shared" ca="1" si="22"/>
        <v>#VALUE!</v>
      </c>
      <c r="BDO14" s="37" t="e">
        <f t="shared" ca="1" si="22"/>
        <v>#VALUE!</v>
      </c>
      <c r="BDP14" s="37" t="e">
        <f t="shared" ca="1" si="22"/>
        <v>#VALUE!</v>
      </c>
      <c r="BDQ14" s="37" t="e">
        <f t="shared" ca="1" si="22"/>
        <v>#VALUE!</v>
      </c>
      <c r="BDR14" s="37" t="e">
        <f t="shared" ca="1" si="22"/>
        <v>#VALUE!</v>
      </c>
      <c r="BDS14" s="37" t="e">
        <f t="shared" ref="BDS14:BGD14" ca="1" si="23">$B14+IF(BDS$9&lt;CSn_high_before_low_ns,1,IF(BDS$9&lt;RD_CSn_offtime_ns,0,1))</f>
        <v>#VALUE!</v>
      </c>
      <c r="BDT14" s="37" t="e">
        <f t="shared" ca="1" si="23"/>
        <v>#VALUE!</v>
      </c>
      <c r="BDU14" s="37" t="e">
        <f t="shared" ca="1" si="23"/>
        <v>#VALUE!</v>
      </c>
      <c r="BDV14" s="37" t="e">
        <f t="shared" ca="1" si="23"/>
        <v>#VALUE!</v>
      </c>
      <c r="BDW14" s="37" t="e">
        <f t="shared" ca="1" si="23"/>
        <v>#VALUE!</v>
      </c>
      <c r="BDX14" s="37" t="e">
        <f t="shared" ca="1" si="23"/>
        <v>#VALUE!</v>
      </c>
      <c r="BDY14" s="37" t="e">
        <f t="shared" ca="1" si="23"/>
        <v>#VALUE!</v>
      </c>
      <c r="BDZ14" s="37" t="e">
        <f t="shared" ca="1" si="23"/>
        <v>#VALUE!</v>
      </c>
      <c r="BEA14" s="37" t="e">
        <f t="shared" ca="1" si="23"/>
        <v>#VALUE!</v>
      </c>
      <c r="BEB14" s="37" t="e">
        <f t="shared" ca="1" si="23"/>
        <v>#VALUE!</v>
      </c>
      <c r="BEC14" s="37" t="e">
        <f t="shared" ca="1" si="23"/>
        <v>#VALUE!</v>
      </c>
      <c r="BED14" s="37" t="e">
        <f t="shared" ca="1" si="23"/>
        <v>#VALUE!</v>
      </c>
      <c r="BEE14" s="37" t="e">
        <f t="shared" ca="1" si="23"/>
        <v>#VALUE!</v>
      </c>
      <c r="BEF14" s="37" t="e">
        <f t="shared" ca="1" si="23"/>
        <v>#VALUE!</v>
      </c>
      <c r="BEG14" s="37" t="e">
        <f t="shared" ca="1" si="23"/>
        <v>#VALUE!</v>
      </c>
      <c r="BEH14" s="37" t="e">
        <f t="shared" ca="1" si="23"/>
        <v>#VALUE!</v>
      </c>
      <c r="BEI14" s="37" t="e">
        <f t="shared" ca="1" si="23"/>
        <v>#VALUE!</v>
      </c>
      <c r="BEJ14" s="37" t="e">
        <f t="shared" ca="1" si="23"/>
        <v>#VALUE!</v>
      </c>
      <c r="BEK14" s="37" t="e">
        <f t="shared" ca="1" si="23"/>
        <v>#VALUE!</v>
      </c>
      <c r="BEL14" s="37" t="e">
        <f t="shared" ca="1" si="23"/>
        <v>#VALUE!</v>
      </c>
      <c r="BEM14" s="37" t="e">
        <f t="shared" ca="1" si="23"/>
        <v>#VALUE!</v>
      </c>
      <c r="BEN14" s="37" t="e">
        <f t="shared" ca="1" si="23"/>
        <v>#VALUE!</v>
      </c>
      <c r="BEO14" s="37" t="e">
        <f t="shared" ca="1" si="23"/>
        <v>#VALUE!</v>
      </c>
      <c r="BEP14" s="37" t="e">
        <f t="shared" ca="1" si="23"/>
        <v>#VALUE!</v>
      </c>
      <c r="BEQ14" s="37" t="e">
        <f t="shared" ca="1" si="23"/>
        <v>#VALUE!</v>
      </c>
      <c r="BER14" s="37" t="e">
        <f t="shared" ca="1" si="23"/>
        <v>#VALUE!</v>
      </c>
      <c r="BES14" s="37" t="e">
        <f t="shared" ca="1" si="23"/>
        <v>#VALUE!</v>
      </c>
      <c r="BET14" s="37" t="e">
        <f t="shared" ca="1" si="23"/>
        <v>#VALUE!</v>
      </c>
      <c r="BEU14" s="37" t="e">
        <f t="shared" ca="1" si="23"/>
        <v>#VALUE!</v>
      </c>
      <c r="BEV14" s="37" t="e">
        <f t="shared" ca="1" si="23"/>
        <v>#VALUE!</v>
      </c>
      <c r="BEW14" s="37" t="e">
        <f t="shared" ca="1" si="23"/>
        <v>#VALUE!</v>
      </c>
      <c r="BEX14" s="37" t="e">
        <f t="shared" ca="1" si="23"/>
        <v>#VALUE!</v>
      </c>
      <c r="BEY14" s="37" t="e">
        <f t="shared" ca="1" si="23"/>
        <v>#VALUE!</v>
      </c>
      <c r="BEZ14" s="37" t="e">
        <f t="shared" ca="1" si="23"/>
        <v>#VALUE!</v>
      </c>
      <c r="BFA14" s="37" t="e">
        <f t="shared" ca="1" si="23"/>
        <v>#VALUE!</v>
      </c>
      <c r="BFB14" s="37" t="e">
        <f t="shared" ca="1" si="23"/>
        <v>#VALUE!</v>
      </c>
      <c r="BFC14" s="37" t="e">
        <f t="shared" ca="1" si="23"/>
        <v>#VALUE!</v>
      </c>
      <c r="BFD14" s="37" t="e">
        <f t="shared" ca="1" si="23"/>
        <v>#VALUE!</v>
      </c>
      <c r="BFE14" s="37" t="e">
        <f t="shared" ca="1" si="23"/>
        <v>#VALUE!</v>
      </c>
      <c r="BFF14" s="37" t="e">
        <f t="shared" ca="1" si="23"/>
        <v>#VALUE!</v>
      </c>
      <c r="BFG14" s="37" t="e">
        <f t="shared" ca="1" si="23"/>
        <v>#VALUE!</v>
      </c>
      <c r="BFH14" s="37" t="e">
        <f t="shared" ca="1" si="23"/>
        <v>#VALUE!</v>
      </c>
      <c r="BFI14" s="37" t="e">
        <f t="shared" ca="1" si="23"/>
        <v>#VALUE!</v>
      </c>
      <c r="BFJ14" s="37" t="e">
        <f t="shared" ca="1" si="23"/>
        <v>#VALUE!</v>
      </c>
      <c r="BFK14" s="37" t="e">
        <f t="shared" ca="1" si="23"/>
        <v>#VALUE!</v>
      </c>
      <c r="BFL14" s="37" t="e">
        <f t="shared" ca="1" si="23"/>
        <v>#VALUE!</v>
      </c>
      <c r="BFM14" s="37" t="e">
        <f t="shared" ca="1" si="23"/>
        <v>#VALUE!</v>
      </c>
      <c r="BFN14" s="37" t="e">
        <f t="shared" ca="1" si="23"/>
        <v>#VALUE!</v>
      </c>
      <c r="BFO14" s="37" t="e">
        <f t="shared" ca="1" si="23"/>
        <v>#VALUE!</v>
      </c>
      <c r="BFP14" s="37" t="e">
        <f t="shared" ca="1" si="23"/>
        <v>#VALUE!</v>
      </c>
      <c r="BFQ14" s="37" t="e">
        <f t="shared" ca="1" si="23"/>
        <v>#VALUE!</v>
      </c>
      <c r="BFR14" s="37" t="e">
        <f t="shared" ca="1" si="23"/>
        <v>#VALUE!</v>
      </c>
      <c r="BFS14" s="37" t="e">
        <f t="shared" ca="1" si="23"/>
        <v>#VALUE!</v>
      </c>
      <c r="BFT14" s="37" t="e">
        <f t="shared" ca="1" si="23"/>
        <v>#VALUE!</v>
      </c>
      <c r="BFU14" s="37" t="e">
        <f t="shared" ca="1" si="23"/>
        <v>#VALUE!</v>
      </c>
      <c r="BFV14" s="37" t="e">
        <f t="shared" ca="1" si="23"/>
        <v>#VALUE!</v>
      </c>
      <c r="BFW14" s="37" t="e">
        <f t="shared" ca="1" si="23"/>
        <v>#VALUE!</v>
      </c>
      <c r="BFX14" s="37" t="e">
        <f t="shared" ca="1" si="23"/>
        <v>#VALUE!</v>
      </c>
      <c r="BFY14" s="37" t="e">
        <f t="shared" ca="1" si="23"/>
        <v>#VALUE!</v>
      </c>
      <c r="BFZ14" s="37" t="e">
        <f t="shared" ca="1" si="23"/>
        <v>#VALUE!</v>
      </c>
      <c r="BGA14" s="37" t="e">
        <f t="shared" ca="1" si="23"/>
        <v>#VALUE!</v>
      </c>
      <c r="BGB14" s="37" t="e">
        <f t="shared" ca="1" si="23"/>
        <v>#VALUE!</v>
      </c>
      <c r="BGC14" s="37" t="e">
        <f t="shared" ca="1" si="23"/>
        <v>#VALUE!</v>
      </c>
      <c r="BGD14" s="37" t="e">
        <f t="shared" ca="1" si="23"/>
        <v>#VALUE!</v>
      </c>
      <c r="BGE14" s="37" t="e">
        <f t="shared" ref="BGE14:BIP14" ca="1" si="24">$B14+IF(BGE$9&lt;CSn_high_before_low_ns,1,IF(BGE$9&lt;RD_CSn_offtime_ns,0,1))</f>
        <v>#VALUE!</v>
      </c>
      <c r="BGF14" s="37" t="e">
        <f t="shared" ca="1" si="24"/>
        <v>#VALUE!</v>
      </c>
      <c r="BGG14" s="37" t="e">
        <f t="shared" ca="1" si="24"/>
        <v>#VALUE!</v>
      </c>
      <c r="BGH14" s="37" t="e">
        <f t="shared" ca="1" si="24"/>
        <v>#VALUE!</v>
      </c>
      <c r="BGI14" s="37" t="e">
        <f t="shared" ca="1" si="24"/>
        <v>#VALUE!</v>
      </c>
      <c r="BGJ14" s="37" t="e">
        <f t="shared" ca="1" si="24"/>
        <v>#VALUE!</v>
      </c>
      <c r="BGK14" s="37" t="e">
        <f t="shared" ca="1" si="24"/>
        <v>#VALUE!</v>
      </c>
      <c r="BGL14" s="37" t="e">
        <f t="shared" ca="1" si="24"/>
        <v>#VALUE!</v>
      </c>
      <c r="BGM14" s="37" t="e">
        <f t="shared" ca="1" si="24"/>
        <v>#VALUE!</v>
      </c>
      <c r="BGN14" s="37" t="e">
        <f t="shared" ca="1" si="24"/>
        <v>#VALUE!</v>
      </c>
      <c r="BGO14" s="37" t="e">
        <f t="shared" ca="1" si="24"/>
        <v>#VALUE!</v>
      </c>
      <c r="BGP14" s="37" t="e">
        <f t="shared" ca="1" si="24"/>
        <v>#VALUE!</v>
      </c>
      <c r="BGQ14" s="37" t="e">
        <f t="shared" ca="1" si="24"/>
        <v>#VALUE!</v>
      </c>
      <c r="BGR14" s="37" t="e">
        <f t="shared" ca="1" si="24"/>
        <v>#VALUE!</v>
      </c>
      <c r="BGS14" s="37" t="e">
        <f t="shared" ca="1" si="24"/>
        <v>#VALUE!</v>
      </c>
      <c r="BGT14" s="37" t="e">
        <f t="shared" ca="1" si="24"/>
        <v>#VALUE!</v>
      </c>
      <c r="BGU14" s="37" t="e">
        <f t="shared" ca="1" si="24"/>
        <v>#VALUE!</v>
      </c>
      <c r="BGV14" s="37" t="e">
        <f t="shared" ca="1" si="24"/>
        <v>#VALUE!</v>
      </c>
      <c r="BGW14" s="37" t="e">
        <f t="shared" ca="1" si="24"/>
        <v>#VALUE!</v>
      </c>
      <c r="BGX14" s="37" t="e">
        <f t="shared" ca="1" si="24"/>
        <v>#VALUE!</v>
      </c>
      <c r="BGY14" s="37" t="e">
        <f t="shared" ca="1" si="24"/>
        <v>#VALUE!</v>
      </c>
      <c r="BGZ14" s="37" t="e">
        <f t="shared" ca="1" si="24"/>
        <v>#VALUE!</v>
      </c>
      <c r="BHA14" s="37" t="e">
        <f t="shared" ca="1" si="24"/>
        <v>#VALUE!</v>
      </c>
      <c r="BHB14" s="37" t="e">
        <f t="shared" ca="1" si="24"/>
        <v>#VALUE!</v>
      </c>
      <c r="BHC14" s="37" t="e">
        <f t="shared" ca="1" si="24"/>
        <v>#VALUE!</v>
      </c>
      <c r="BHD14" s="37" t="e">
        <f t="shared" ca="1" si="24"/>
        <v>#VALUE!</v>
      </c>
      <c r="BHE14" s="37" t="e">
        <f t="shared" ca="1" si="24"/>
        <v>#VALUE!</v>
      </c>
      <c r="BHF14" s="37" t="e">
        <f t="shared" ca="1" si="24"/>
        <v>#VALUE!</v>
      </c>
      <c r="BHG14" s="37" t="e">
        <f t="shared" ca="1" si="24"/>
        <v>#VALUE!</v>
      </c>
      <c r="BHH14" s="37" t="e">
        <f t="shared" ca="1" si="24"/>
        <v>#VALUE!</v>
      </c>
      <c r="BHI14" s="37" t="e">
        <f t="shared" ca="1" si="24"/>
        <v>#VALUE!</v>
      </c>
      <c r="BHJ14" s="37" t="e">
        <f t="shared" ca="1" si="24"/>
        <v>#VALUE!</v>
      </c>
      <c r="BHK14" s="37" t="e">
        <f t="shared" ca="1" si="24"/>
        <v>#VALUE!</v>
      </c>
      <c r="BHL14" s="37" t="e">
        <f t="shared" ca="1" si="24"/>
        <v>#VALUE!</v>
      </c>
      <c r="BHM14" s="37" t="e">
        <f t="shared" ca="1" si="24"/>
        <v>#VALUE!</v>
      </c>
      <c r="BHN14" s="37" t="e">
        <f t="shared" ca="1" si="24"/>
        <v>#VALUE!</v>
      </c>
      <c r="BHO14" s="37" t="e">
        <f t="shared" ca="1" si="24"/>
        <v>#VALUE!</v>
      </c>
      <c r="BHP14" s="37" t="e">
        <f t="shared" ca="1" si="24"/>
        <v>#VALUE!</v>
      </c>
      <c r="BHQ14" s="37" t="e">
        <f t="shared" ca="1" si="24"/>
        <v>#VALUE!</v>
      </c>
      <c r="BHR14" s="37" t="e">
        <f t="shared" ca="1" si="24"/>
        <v>#VALUE!</v>
      </c>
      <c r="BHS14" s="37" t="e">
        <f t="shared" ca="1" si="24"/>
        <v>#VALUE!</v>
      </c>
      <c r="BHT14" s="37" t="e">
        <f t="shared" ca="1" si="24"/>
        <v>#VALUE!</v>
      </c>
      <c r="BHU14" s="37" t="e">
        <f t="shared" ca="1" si="24"/>
        <v>#VALUE!</v>
      </c>
      <c r="BHV14" s="37" t="e">
        <f t="shared" ca="1" si="24"/>
        <v>#VALUE!</v>
      </c>
      <c r="BHW14" s="37" t="e">
        <f t="shared" ca="1" si="24"/>
        <v>#VALUE!</v>
      </c>
      <c r="BHX14" s="37" t="e">
        <f t="shared" ca="1" si="24"/>
        <v>#VALUE!</v>
      </c>
      <c r="BHY14" s="37" t="e">
        <f t="shared" ca="1" si="24"/>
        <v>#VALUE!</v>
      </c>
      <c r="BHZ14" s="37" t="e">
        <f t="shared" ca="1" si="24"/>
        <v>#VALUE!</v>
      </c>
      <c r="BIA14" s="37" t="e">
        <f t="shared" ca="1" si="24"/>
        <v>#VALUE!</v>
      </c>
      <c r="BIB14" s="37" t="e">
        <f t="shared" ca="1" si="24"/>
        <v>#VALUE!</v>
      </c>
      <c r="BIC14" s="37" t="e">
        <f t="shared" ca="1" si="24"/>
        <v>#VALUE!</v>
      </c>
      <c r="BID14" s="37" t="e">
        <f t="shared" ca="1" si="24"/>
        <v>#VALUE!</v>
      </c>
      <c r="BIE14" s="37" t="e">
        <f t="shared" ca="1" si="24"/>
        <v>#VALUE!</v>
      </c>
      <c r="BIF14" s="37" t="e">
        <f t="shared" ca="1" si="24"/>
        <v>#VALUE!</v>
      </c>
      <c r="BIG14" s="37" t="e">
        <f t="shared" ca="1" si="24"/>
        <v>#VALUE!</v>
      </c>
      <c r="BIH14" s="37" t="e">
        <f t="shared" ca="1" si="24"/>
        <v>#VALUE!</v>
      </c>
      <c r="BII14" s="37" t="e">
        <f t="shared" ca="1" si="24"/>
        <v>#VALUE!</v>
      </c>
      <c r="BIJ14" s="37" t="e">
        <f t="shared" ca="1" si="24"/>
        <v>#VALUE!</v>
      </c>
      <c r="BIK14" s="37" t="e">
        <f t="shared" ca="1" si="24"/>
        <v>#VALUE!</v>
      </c>
      <c r="BIL14" s="37" t="e">
        <f t="shared" ca="1" si="24"/>
        <v>#VALUE!</v>
      </c>
      <c r="BIM14" s="37" t="e">
        <f t="shared" ca="1" si="24"/>
        <v>#VALUE!</v>
      </c>
      <c r="BIN14" s="37" t="e">
        <f t="shared" ca="1" si="24"/>
        <v>#VALUE!</v>
      </c>
      <c r="BIO14" s="37" t="e">
        <f t="shared" ca="1" si="24"/>
        <v>#VALUE!</v>
      </c>
      <c r="BIP14" s="37" t="e">
        <f t="shared" ca="1" si="24"/>
        <v>#VALUE!</v>
      </c>
      <c r="BIQ14" s="37" t="e">
        <f t="shared" ref="BIQ14:BLB14" ca="1" si="25">$B14+IF(BIQ$9&lt;CSn_high_before_low_ns,1,IF(BIQ$9&lt;RD_CSn_offtime_ns,0,1))</f>
        <v>#VALUE!</v>
      </c>
      <c r="BIR14" s="37" t="e">
        <f t="shared" ca="1" si="25"/>
        <v>#VALUE!</v>
      </c>
      <c r="BIS14" s="37" t="e">
        <f t="shared" ca="1" si="25"/>
        <v>#VALUE!</v>
      </c>
      <c r="BIT14" s="37" t="e">
        <f t="shared" ca="1" si="25"/>
        <v>#VALUE!</v>
      </c>
      <c r="BIU14" s="37" t="e">
        <f t="shared" ca="1" si="25"/>
        <v>#VALUE!</v>
      </c>
      <c r="BIV14" s="37" t="e">
        <f t="shared" ca="1" si="25"/>
        <v>#VALUE!</v>
      </c>
      <c r="BIW14" s="37" t="e">
        <f t="shared" ca="1" si="25"/>
        <v>#VALUE!</v>
      </c>
      <c r="BIX14" s="37" t="e">
        <f t="shared" ca="1" si="25"/>
        <v>#VALUE!</v>
      </c>
      <c r="BIY14" s="37" t="e">
        <f t="shared" ca="1" si="25"/>
        <v>#VALUE!</v>
      </c>
      <c r="BIZ14" s="37" t="e">
        <f t="shared" ca="1" si="25"/>
        <v>#VALUE!</v>
      </c>
      <c r="BJA14" s="37" t="e">
        <f t="shared" ca="1" si="25"/>
        <v>#VALUE!</v>
      </c>
      <c r="BJB14" s="37" t="e">
        <f t="shared" ca="1" si="25"/>
        <v>#VALUE!</v>
      </c>
      <c r="BJC14" s="37" t="e">
        <f t="shared" ca="1" si="25"/>
        <v>#VALUE!</v>
      </c>
      <c r="BJD14" s="37" t="e">
        <f t="shared" ca="1" si="25"/>
        <v>#VALUE!</v>
      </c>
      <c r="BJE14" s="37" t="e">
        <f t="shared" ca="1" si="25"/>
        <v>#VALUE!</v>
      </c>
      <c r="BJF14" s="37" t="e">
        <f t="shared" ca="1" si="25"/>
        <v>#VALUE!</v>
      </c>
      <c r="BJG14" s="37" t="e">
        <f t="shared" ca="1" si="25"/>
        <v>#VALUE!</v>
      </c>
      <c r="BJH14" s="37" t="e">
        <f t="shared" ca="1" si="25"/>
        <v>#VALUE!</v>
      </c>
      <c r="BJI14" s="37" t="e">
        <f t="shared" ca="1" si="25"/>
        <v>#VALUE!</v>
      </c>
      <c r="BJJ14" s="37" t="e">
        <f t="shared" ca="1" si="25"/>
        <v>#VALUE!</v>
      </c>
      <c r="BJK14" s="37" t="e">
        <f t="shared" ca="1" si="25"/>
        <v>#VALUE!</v>
      </c>
      <c r="BJL14" s="37" t="e">
        <f t="shared" ca="1" si="25"/>
        <v>#VALUE!</v>
      </c>
      <c r="BJM14" s="37" t="e">
        <f t="shared" ca="1" si="25"/>
        <v>#VALUE!</v>
      </c>
      <c r="BJN14" s="37" t="e">
        <f t="shared" ca="1" si="25"/>
        <v>#VALUE!</v>
      </c>
      <c r="BJO14" s="37" t="e">
        <f t="shared" ca="1" si="25"/>
        <v>#VALUE!</v>
      </c>
      <c r="BJP14" s="37" t="e">
        <f t="shared" ca="1" si="25"/>
        <v>#VALUE!</v>
      </c>
      <c r="BJQ14" s="37" t="e">
        <f t="shared" ca="1" si="25"/>
        <v>#VALUE!</v>
      </c>
      <c r="BJR14" s="37" t="e">
        <f t="shared" ca="1" si="25"/>
        <v>#VALUE!</v>
      </c>
      <c r="BJS14" s="37" t="e">
        <f t="shared" ca="1" si="25"/>
        <v>#VALUE!</v>
      </c>
      <c r="BJT14" s="37" t="e">
        <f t="shared" ca="1" si="25"/>
        <v>#VALUE!</v>
      </c>
      <c r="BJU14" s="37" t="e">
        <f t="shared" ca="1" si="25"/>
        <v>#VALUE!</v>
      </c>
      <c r="BJV14" s="37" t="e">
        <f t="shared" ca="1" si="25"/>
        <v>#VALUE!</v>
      </c>
      <c r="BJW14" s="37" t="e">
        <f t="shared" ca="1" si="25"/>
        <v>#VALUE!</v>
      </c>
      <c r="BJX14" s="37" t="e">
        <f t="shared" ca="1" si="25"/>
        <v>#VALUE!</v>
      </c>
      <c r="BJY14" s="37" t="e">
        <f t="shared" ca="1" si="25"/>
        <v>#VALUE!</v>
      </c>
      <c r="BJZ14" s="37" t="e">
        <f t="shared" ca="1" si="25"/>
        <v>#VALUE!</v>
      </c>
      <c r="BKA14" s="37" t="e">
        <f t="shared" ca="1" si="25"/>
        <v>#VALUE!</v>
      </c>
      <c r="BKB14" s="37" t="e">
        <f t="shared" ca="1" si="25"/>
        <v>#VALUE!</v>
      </c>
      <c r="BKC14" s="37" t="e">
        <f t="shared" ca="1" si="25"/>
        <v>#VALUE!</v>
      </c>
      <c r="BKD14" s="37" t="e">
        <f t="shared" ca="1" si="25"/>
        <v>#VALUE!</v>
      </c>
      <c r="BKE14" s="37" t="e">
        <f t="shared" ca="1" si="25"/>
        <v>#VALUE!</v>
      </c>
      <c r="BKF14" s="37" t="e">
        <f t="shared" ca="1" si="25"/>
        <v>#VALUE!</v>
      </c>
      <c r="BKG14" s="37" t="e">
        <f t="shared" ca="1" si="25"/>
        <v>#VALUE!</v>
      </c>
      <c r="BKH14" s="37" t="e">
        <f t="shared" ca="1" si="25"/>
        <v>#VALUE!</v>
      </c>
      <c r="BKI14" s="37" t="e">
        <f t="shared" ca="1" si="25"/>
        <v>#VALUE!</v>
      </c>
      <c r="BKJ14" s="37" t="e">
        <f t="shared" ca="1" si="25"/>
        <v>#VALUE!</v>
      </c>
      <c r="BKK14" s="37" t="e">
        <f t="shared" ca="1" si="25"/>
        <v>#VALUE!</v>
      </c>
      <c r="BKL14" s="37" t="e">
        <f t="shared" ca="1" si="25"/>
        <v>#VALUE!</v>
      </c>
      <c r="BKM14" s="37" t="e">
        <f t="shared" ca="1" si="25"/>
        <v>#VALUE!</v>
      </c>
      <c r="BKN14" s="37" t="e">
        <f t="shared" ca="1" si="25"/>
        <v>#VALUE!</v>
      </c>
      <c r="BKO14" s="37" t="e">
        <f t="shared" ca="1" si="25"/>
        <v>#VALUE!</v>
      </c>
      <c r="BKP14" s="37" t="e">
        <f t="shared" ca="1" si="25"/>
        <v>#VALUE!</v>
      </c>
      <c r="BKQ14" s="37" t="e">
        <f t="shared" ca="1" si="25"/>
        <v>#VALUE!</v>
      </c>
      <c r="BKR14" s="37" t="e">
        <f t="shared" ca="1" si="25"/>
        <v>#VALUE!</v>
      </c>
      <c r="BKS14" s="37" t="e">
        <f t="shared" ca="1" si="25"/>
        <v>#VALUE!</v>
      </c>
      <c r="BKT14" s="37" t="e">
        <f t="shared" ca="1" si="25"/>
        <v>#VALUE!</v>
      </c>
      <c r="BKU14" s="37" t="e">
        <f t="shared" ca="1" si="25"/>
        <v>#VALUE!</v>
      </c>
      <c r="BKV14" s="37" t="e">
        <f t="shared" ca="1" si="25"/>
        <v>#VALUE!</v>
      </c>
      <c r="BKW14" s="37" t="e">
        <f t="shared" ca="1" si="25"/>
        <v>#VALUE!</v>
      </c>
      <c r="BKX14" s="37" t="e">
        <f t="shared" ca="1" si="25"/>
        <v>#VALUE!</v>
      </c>
      <c r="BKY14" s="37" t="e">
        <f t="shared" ca="1" si="25"/>
        <v>#VALUE!</v>
      </c>
      <c r="BKZ14" s="37" t="e">
        <f t="shared" ca="1" si="25"/>
        <v>#VALUE!</v>
      </c>
      <c r="BLA14" s="37" t="e">
        <f t="shared" ca="1" si="25"/>
        <v>#VALUE!</v>
      </c>
      <c r="BLB14" s="37" t="e">
        <f t="shared" ca="1" si="25"/>
        <v>#VALUE!</v>
      </c>
      <c r="BLC14" s="37" t="e">
        <f t="shared" ref="BLC14:BNN14" ca="1" si="26">$B14+IF(BLC$9&lt;CSn_high_before_low_ns,1,IF(BLC$9&lt;RD_CSn_offtime_ns,0,1))</f>
        <v>#VALUE!</v>
      </c>
      <c r="BLD14" s="37" t="e">
        <f t="shared" ca="1" si="26"/>
        <v>#VALUE!</v>
      </c>
      <c r="BLE14" s="37" t="e">
        <f t="shared" ca="1" si="26"/>
        <v>#VALUE!</v>
      </c>
      <c r="BLF14" s="37" t="e">
        <f t="shared" ca="1" si="26"/>
        <v>#VALUE!</v>
      </c>
      <c r="BLG14" s="37" t="e">
        <f t="shared" ca="1" si="26"/>
        <v>#VALUE!</v>
      </c>
      <c r="BLH14" s="37" t="e">
        <f t="shared" ca="1" si="26"/>
        <v>#VALUE!</v>
      </c>
      <c r="BLI14" s="37" t="e">
        <f t="shared" ca="1" si="26"/>
        <v>#VALUE!</v>
      </c>
      <c r="BLJ14" s="37" t="e">
        <f t="shared" ca="1" si="26"/>
        <v>#VALUE!</v>
      </c>
      <c r="BLK14" s="37" t="e">
        <f t="shared" ca="1" si="26"/>
        <v>#VALUE!</v>
      </c>
      <c r="BLL14" s="37" t="e">
        <f t="shared" ca="1" si="26"/>
        <v>#VALUE!</v>
      </c>
      <c r="BLM14" s="37" t="e">
        <f t="shared" ca="1" si="26"/>
        <v>#VALUE!</v>
      </c>
      <c r="BLN14" s="37" t="e">
        <f t="shared" ca="1" si="26"/>
        <v>#VALUE!</v>
      </c>
      <c r="BLO14" s="37" t="e">
        <f t="shared" ca="1" si="26"/>
        <v>#VALUE!</v>
      </c>
      <c r="BLP14" s="37" t="e">
        <f t="shared" ca="1" si="26"/>
        <v>#VALUE!</v>
      </c>
      <c r="BLQ14" s="37" t="e">
        <f t="shared" ca="1" si="26"/>
        <v>#VALUE!</v>
      </c>
      <c r="BLR14" s="37" t="e">
        <f t="shared" ca="1" si="26"/>
        <v>#VALUE!</v>
      </c>
      <c r="BLS14" s="37" t="e">
        <f t="shared" ca="1" si="26"/>
        <v>#VALUE!</v>
      </c>
      <c r="BLT14" s="37" t="e">
        <f t="shared" ca="1" si="26"/>
        <v>#VALUE!</v>
      </c>
      <c r="BLU14" s="37" t="e">
        <f t="shared" ca="1" si="26"/>
        <v>#VALUE!</v>
      </c>
      <c r="BLV14" s="37" t="e">
        <f t="shared" ca="1" si="26"/>
        <v>#VALUE!</v>
      </c>
      <c r="BLW14" s="37" t="e">
        <f t="shared" ca="1" si="26"/>
        <v>#VALUE!</v>
      </c>
      <c r="BLX14" s="37" t="e">
        <f t="shared" ca="1" si="26"/>
        <v>#VALUE!</v>
      </c>
      <c r="BLY14" s="37" t="e">
        <f t="shared" ca="1" si="26"/>
        <v>#VALUE!</v>
      </c>
      <c r="BLZ14" s="37" t="e">
        <f t="shared" ca="1" si="26"/>
        <v>#VALUE!</v>
      </c>
      <c r="BMA14" s="37" t="e">
        <f t="shared" ca="1" si="26"/>
        <v>#VALUE!</v>
      </c>
      <c r="BMB14" s="37" t="e">
        <f t="shared" ca="1" si="26"/>
        <v>#VALUE!</v>
      </c>
      <c r="BMC14" s="37" t="e">
        <f t="shared" ca="1" si="26"/>
        <v>#VALUE!</v>
      </c>
      <c r="BMD14" s="37" t="e">
        <f t="shared" ca="1" si="26"/>
        <v>#VALUE!</v>
      </c>
      <c r="BME14" s="37" t="e">
        <f t="shared" ca="1" si="26"/>
        <v>#VALUE!</v>
      </c>
      <c r="BMF14" s="37" t="e">
        <f t="shared" ca="1" si="26"/>
        <v>#VALUE!</v>
      </c>
      <c r="BMG14" s="37" t="e">
        <f t="shared" ca="1" si="26"/>
        <v>#VALUE!</v>
      </c>
      <c r="BMH14" s="37" t="e">
        <f t="shared" ca="1" si="26"/>
        <v>#VALUE!</v>
      </c>
      <c r="BMI14" s="37" t="e">
        <f t="shared" ca="1" si="26"/>
        <v>#VALUE!</v>
      </c>
      <c r="BMJ14" s="37" t="e">
        <f t="shared" ca="1" si="26"/>
        <v>#VALUE!</v>
      </c>
      <c r="BMK14" s="37" t="e">
        <f t="shared" ca="1" si="26"/>
        <v>#VALUE!</v>
      </c>
      <c r="BML14" s="37" t="e">
        <f t="shared" ca="1" si="26"/>
        <v>#VALUE!</v>
      </c>
      <c r="BMM14" s="37" t="e">
        <f t="shared" ca="1" si="26"/>
        <v>#VALUE!</v>
      </c>
      <c r="BMN14" s="37" t="e">
        <f t="shared" ca="1" si="26"/>
        <v>#VALUE!</v>
      </c>
      <c r="BMO14" s="37" t="e">
        <f t="shared" ca="1" si="26"/>
        <v>#VALUE!</v>
      </c>
      <c r="BMP14" s="37" t="e">
        <f t="shared" ca="1" si="26"/>
        <v>#VALUE!</v>
      </c>
      <c r="BMQ14" s="37" t="e">
        <f t="shared" ca="1" si="26"/>
        <v>#VALUE!</v>
      </c>
      <c r="BMR14" s="37" t="e">
        <f t="shared" ca="1" si="26"/>
        <v>#VALUE!</v>
      </c>
      <c r="BMS14" s="37" t="e">
        <f t="shared" ca="1" si="26"/>
        <v>#VALUE!</v>
      </c>
      <c r="BMT14" s="37" t="e">
        <f t="shared" ca="1" si="26"/>
        <v>#VALUE!</v>
      </c>
      <c r="BMU14" s="37" t="e">
        <f t="shared" ca="1" si="26"/>
        <v>#VALUE!</v>
      </c>
      <c r="BMV14" s="37" t="e">
        <f t="shared" ca="1" si="26"/>
        <v>#VALUE!</v>
      </c>
      <c r="BMW14" s="37" t="e">
        <f t="shared" ca="1" si="26"/>
        <v>#VALUE!</v>
      </c>
      <c r="BMX14" s="37" t="e">
        <f t="shared" ca="1" si="26"/>
        <v>#VALUE!</v>
      </c>
      <c r="BMY14" s="37" t="e">
        <f t="shared" ca="1" si="26"/>
        <v>#VALUE!</v>
      </c>
      <c r="BMZ14" s="37" t="e">
        <f t="shared" ca="1" si="26"/>
        <v>#VALUE!</v>
      </c>
      <c r="BNA14" s="37" t="e">
        <f t="shared" ca="1" si="26"/>
        <v>#VALUE!</v>
      </c>
      <c r="BNB14" s="37" t="e">
        <f t="shared" ca="1" si="26"/>
        <v>#VALUE!</v>
      </c>
      <c r="BNC14" s="37" t="e">
        <f t="shared" ca="1" si="26"/>
        <v>#VALUE!</v>
      </c>
      <c r="BND14" s="37" t="e">
        <f t="shared" ca="1" si="26"/>
        <v>#VALUE!</v>
      </c>
      <c r="BNE14" s="37" t="e">
        <f t="shared" ca="1" si="26"/>
        <v>#VALUE!</v>
      </c>
      <c r="BNF14" s="37" t="e">
        <f t="shared" ca="1" si="26"/>
        <v>#VALUE!</v>
      </c>
      <c r="BNG14" s="37" t="e">
        <f t="shared" ca="1" si="26"/>
        <v>#VALUE!</v>
      </c>
      <c r="BNH14" s="37" t="e">
        <f t="shared" ca="1" si="26"/>
        <v>#VALUE!</v>
      </c>
      <c r="BNI14" s="37" t="e">
        <f t="shared" ca="1" si="26"/>
        <v>#VALUE!</v>
      </c>
      <c r="BNJ14" s="37" t="e">
        <f t="shared" ca="1" si="26"/>
        <v>#VALUE!</v>
      </c>
      <c r="BNK14" s="37" t="e">
        <f t="shared" ca="1" si="26"/>
        <v>#VALUE!</v>
      </c>
      <c r="BNL14" s="37" t="e">
        <f t="shared" ca="1" si="26"/>
        <v>#VALUE!</v>
      </c>
      <c r="BNM14" s="37" t="e">
        <f t="shared" ca="1" si="26"/>
        <v>#VALUE!</v>
      </c>
      <c r="BNN14" s="37" t="e">
        <f t="shared" ca="1" si="26"/>
        <v>#VALUE!</v>
      </c>
      <c r="BNO14" s="37" t="e">
        <f t="shared" ref="BNO14:BPZ14" ca="1" si="27">$B14+IF(BNO$9&lt;CSn_high_before_low_ns,1,IF(BNO$9&lt;RD_CSn_offtime_ns,0,1))</f>
        <v>#VALUE!</v>
      </c>
      <c r="BNP14" s="37" t="e">
        <f t="shared" ca="1" si="27"/>
        <v>#VALUE!</v>
      </c>
      <c r="BNQ14" s="37" t="e">
        <f t="shared" ca="1" si="27"/>
        <v>#VALUE!</v>
      </c>
      <c r="BNR14" s="37" t="e">
        <f t="shared" ca="1" si="27"/>
        <v>#VALUE!</v>
      </c>
      <c r="BNS14" s="37" t="e">
        <f t="shared" ca="1" si="27"/>
        <v>#VALUE!</v>
      </c>
      <c r="BNT14" s="37" t="e">
        <f t="shared" ca="1" si="27"/>
        <v>#VALUE!</v>
      </c>
      <c r="BNU14" s="37" t="e">
        <f t="shared" ca="1" si="27"/>
        <v>#VALUE!</v>
      </c>
      <c r="BNV14" s="37" t="e">
        <f t="shared" ca="1" si="27"/>
        <v>#VALUE!</v>
      </c>
      <c r="BNW14" s="37" t="e">
        <f t="shared" ca="1" si="27"/>
        <v>#VALUE!</v>
      </c>
      <c r="BNX14" s="37" t="e">
        <f t="shared" ca="1" si="27"/>
        <v>#VALUE!</v>
      </c>
      <c r="BNY14" s="37" t="e">
        <f t="shared" ca="1" si="27"/>
        <v>#VALUE!</v>
      </c>
      <c r="BNZ14" s="37" t="e">
        <f t="shared" ca="1" si="27"/>
        <v>#VALUE!</v>
      </c>
      <c r="BOA14" s="37" t="e">
        <f t="shared" ca="1" si="27"/>
        <v>#VALUE!</v>
      </c>
      <c r="BOB14" s="37" t="e">
        <f t="shared" ca="1" si="27"/>
        <v>#VALUE!</v>
      </c>
      <c r="BOC14" s="37" t="e">
        <f t="shared" ca="1" si="27"/>
        <v>#VALUE!</v>
      </c>
      <c r="BOD14" s="37" t="e">
        <f t="shared" ca="1" si="27"/>
        <v>#VALUE!</v>
      </c>
      <c r="BOE14" s="37" t="e">
        <f t="shared" ca="1" si="27"/>
        <v>#VALUE!</v>
      </c>
      <c r="BOF14" s="37" t="e">
        <f t="shared" ca="1" si="27"/>
        <v>#VALUE!</v>
      </c>
      <c r="BOG14" s="37" t="e">
        <f t="shared" ca="1" si="27"/>
        <v>#VALUE!</v>
      </c>
      <c r="BOH14" s="37" t="e">
        <f t="shared" ca="1" si="27"/>
        <v>#VALUE!</v>
      </c>
      <c r="BOI14" s="37" t="e">
        <f t="shared" ca="1" si="27"/>
        <v>#VALUE!</v>
      </c>
      <c r="BOJ14" s="37" t="e">
        <f t="shared" ca="1" si="27"/>
        <v>#VALUE!</v>
      </c>
      <c r="BOK14" s="37" t="e">
        <f t="shared" ca="1" si="27"/>
        <v>#VALUE!</v>
      </c>
      <c r="BOL14" s="37" t="e">
        <f t="shared" ca="1" si="27"/>
        <v>#VALUE!</v>
      </c>
      <c r="BOM14" s="37" t="e">
        <f t="shared" ca="1" si="27"/>
        <v>#VALUE!</v>
      </c>
      <c r="BON14" s="37" t="e">
        <f t="shared" ca="1" si="27"/>
        <v>#VALUE!</v>
      </c>
      <c r="BOO14" s="37" t="e">
        <f t="shared" ca="1" si="27"/>
        <v>#VALUE!</v>
      </c>
      <c r="BOP14" s="37" t="e">
        <f t="shared" ca="1" si="27"/>
        <v>#VALUE!</v>
      </c>
      <c r="BOQ14" s="37" t="e">
        <f t="shared" ca="1" si="27"/>
        <v>#VALUE!</v>
      </c>
      <c r="BOR14" s="37" t="e">
        <f t="shared" ca="1" si="27"/>
        <v>#VALUE!</v>
      </c>
      <c r="BOS14" s="37" t="e">
        <f t="shared" ca="1" si="27"/>
        <v>#VALUE!</v>
      </c>
      <c r="BOT14" s="37" t="e">
        <f t="shared" ca="1" si="27"/>
        <v>#VALUE!</v>
      </c>
      <c r="BOU14" s="37" t="e">
        <f t="shared" ca="1" si="27"/>
        <v>#VALUE!</v>
      </c>
      <c r="BOV14" s="37" t="e">
        <f t="shared" ca="1" si="27"/>
        <v>#VALUE!</v>
      </c>
      <c r="BOW14" s="37" t="e">
        <f t="shared" ca="1" si="27"/>
        <v>#VALUE!</v>
      </c>
      <c r="BOX14" s="37" t="e">
        <f t="shared" ca="1" si="27"/>
        <v>#VALUE!</v>
      </c>
      <c r="BOY14" s="37" t="e">
        <f t="shared" ca="1" si="27"/>
        <v>#VALUE!</v>
      </c>
      <c r="BOZ14" s="37" t="e">
        <f t="shared" ca="1" si="27"/>
        <v>#VALUE!</v>
      </c>
      <c r="BPA14" s="37" t="e">
        <f t="shared" ca="1" si="27"/>
        <v>#VALUE!</v>
      </c>
      <c r="BPB14" s="37" t="e">
        <f t="shared" ca="1" si="27"/>
        <v>#VALUE!</v>
      </c>
      <c r="BPC14" s="37" t="e">
        <f t="shared" ca="1" si="27"/>
        <v>#VALUE!</v>
      </c>
      <c r="BPD14" s="37" t="e">
        <f t="shared" ca="1" si="27"/>
        <v>#VALUE!</v>
      </c>
      <c r="BPE14" s="37" t="e">
        <f t="shared" ca="1" si="27"/>
        <v>#VALUE!</v>
      </c>
      <c r="BPF14" s="37" t="e">
        <f t="shared" ca="1" si="27"/>
        <v>#VALUE!</v>
      </c>
      <c r="BPG14" s="37" t="e">
        <f t="shared" ca="1" si="27"/>
        <v>#VALUE!</v>
      </c>
      <c r="BPH14" s="37" t="e">
        <f t="shared" ca="1" si="27"/>
        <v>#VALUE!</v>
      </c>
      <c r="BPI14" s="37" t="e">
        <f t="shared" ca="1" si="27"/>
        <v>#VALUE!</v>
      </c>
      <c r="BPJ14" s="37" t="e">
        <f t="shared" ca="1" si="27"/>
        <v>#VALUE!</v>
      </c>
      <c r="BPK14" s="37" t="e">
        <f t="shared" ca="1" si="27"/>
        <v>#VALUE!</v>
      </c>
      <c r="BPL14" s="37" t="e">
        <f t="shared" ca="1" si="27"/>
        <v>#VALUE!</v>
      </c>
      <c r="BPM14" s="37" t="e">
        <f t="shared" ca="1" si="27"/>
        <v>#VALUE!</v>
      </c>
      <c r="BPN14" s="37" t="e">
        <f t="shared" ca="1" si="27"/>
        <v>#VALUE!</v>
      </c>
      <c r="BPO14" s="37" t="e">
        <f t="shared" ca="1" si="27"/>
        <v>#VALUE!</v>
      </c>
      <c r="BPP14" s="37" t="e">
        <f t="shared" ca="1" si="27"/>
        <v>#VALUE!</v>
      </c>
      <c r="BPQ14" s="37" t="e">
        <f t="shared" ca="1" si="27"/>
        <v>#VALUE!</v>
      </c>
      <c r="BPR14" s="37" t="e">
        <f t="shared" ca="1" si="27"/>
        <v>#VALUE!</v>
      </c>
      <c r="BPS14" s="37" t="e">
        <f t="shared" ca="1" si="27"/>
        <v>#VALUE!</v>
      </c>
      <c r="BPT14" s="37" t="e">
        <f t="shared" ca="1" si="27"/>
        <v>#VALUE!</v>
      </c>
      <c r="BPU14" s="37" t="e">
        <f t="shared" ca="1" si="27"/>
        <v>#VALUE!</v>
      </c>
      <c r="BPV14" s="37" t="e">
        <f t="shared" ca="1" si="27"/>
        <v>#VALUE!</v>
      </c>
      <c r="BPW14" s="37" t="e">
        <f t="shared" ca="1" si="27"/>
        <v>#VALUE!</v>
      </c>
      <c r="BPX14" s="37" t="e">
        <f t="shared" ca="1" si="27"/>
        <v>#VALUE!</v>
      </c>
      <c r="BPY14" s="37" t="e">
        <f t="shared" ca="1" si="27"/>
        <v>#VALUE!</v>
      </c>
      <c r="BPZ14" s="37" t="e">
        <f t="shared" ca="1" si="27"/>
        <v>#VALUE!</v>
      </c>
      <c r="BQA14" s="37" t="e">
        <f t="shared" ref="BQA14:BSL14" ca="1" si="28">$B14+IF(BQA$9&lt;CSn_high_before_low_ns,1,IF(BQA$9&lt;RD_CSn_offtime_ns,0,1))</f>
        <v>#VALUE!</v>
      </c>
      <c r="BQB14" s="37" t="e">
        <f t="shared" ca="1" si="28"/>
        <v>#VALUE!</v>
      </c>
      <c r="BQC14" s="37" t="e">
        <f t="shared" ca="1" si="28"/>
        <v>#VALUE!</v>
      </c>
      <c r="BQD14" s="37" t="e">
        <f t="shared" ca="1" si="28"/>
        <v>#VALUE!</v>
      </c>
      <c r="BQE14" s="37" t="e">
        <f t="shared" ca="1" si="28"/>
        <v>#VALUE!</v>
      </c>
      <c r="BQF14" s="37" t="e">
        <f t="shared" ca="1" si="28"/>
        <v>#VALUE!</v>
      </c>
      <c r="BQG14" s="37" t="e">
        <f t="shared" ca="1" si="28"/>
        <v>#VALUE!</v>
      </c>
      <c r="BQH14" s="37" t="e">
        <f t="shared" ca="1" si="28"/>
        <v>#VALUE!</v>
      </c>
      <c r="BQI14" s="37" t="e">
        <f t="shared" ca="1" si="28"/>
        <v>#VALUE!</v>
      </c>
      <c r="BQJ14" s="37" t="e">
        <f t="shared" ca="1" si="28"/>
        <v>#VALUE!</v>
      </c>
      <c r="BQK14" s="37" t="e">
        <f t="shared" ca="1" si="28"/>
        <v>#VALUE!</v>
      </c>
      <c r="BQL14" s="37" t="e">
        <f t="shared" ca="1" si="28"/>
        <v>#VALUE!</v>
      </c>
      <c r="BQM14" s="37" t="e">
        <f t="shared" ca="1" si="28"/>
        <v>#VALUE!</v>
      </c>
      <c r="BQN14" s="37" t="e">
        <f t="shared" ca="1" si="28"/>
        <v>#VALUE!</v>
      </c>
      <c r="BQO14" s="37" t="e">
        <f t="shared" ca="1" si="28"/>
        <v>#VALUE!</v>
      </c>
      <c r="BQP14" s="37" t="e">
        <f t="shared" ca="1" si="28"/>
        <v>#VALUE!</v>
      </c>
      <c r="BQQ14" s="37" t="e">
        <f t="shared" ca="1" si="28"/>
        <v>#VALUE!</v>
      </c>
      <c r="BQR14" s="37" t="e">
        <f t="shared" ca="1" si="28"/>
        <v>#VALUE!</v>
      </c>
      <c r="BQS14" s="37" t="e">
        <f t="shared" ca="1" si="28"/>
        <v>#VALUE!</v>
      </c>
      <c r="BQT14" s="37" t="e">
        <f t="shared" ca="1" si="28"/>
        <v>#VALUE!</v>
      </c>
      <c r="BQU14" s="37" t="e">
        <f t="shared" ca="1" si="28"/>
        <v>#VALUE!</v>
      </c>
      <c r="BQV14" s="37" t="e">
        <f t="shared" ca="1" si="28"/>
        <v>#VALUE!</v>
      </c>
      <c r="BQW14" s="37" t="e">
        <f t="shared" ca="1" si="28"/>
        <v>#VALUE!</v>
      </c>
      <c r="BQX14" s="37" t="e">
        <f t="shared" ca="1" si="28"/>
        <v>#VALUE!</v>
      </c>
      <c r="BQY14" s="37" t="e">
        <f t="shared" ca="1" si="28"/>
        <v>#VALUE!</v>
      </c>
      <c r="BQZ14" s="37" t="e">
        <f t="shared" ca="1" si="28"/>
        <v>#VALUE!</v>
      </c>
      <c r="BRA14" s="37" t="e">
        <f t="shared" ca="1" si="28"/>
        <v>#VALUE!</v>
      </c>
      <c r="BRB14" s="37" t="e">
        <f t="shared" ca="1" si="28"/>
        <v>#VALUE!</v>
      </c>
      <c r="BRC14" s="37" t="e">
        <f t="shared" ca="1" si="28"/>
        <v>#VALUE!</v>
      </c>
      <c r="BRD14" s="37" t="e">
        <f t="shared" ca="1" si="28"/>
        <v>#VALUE!</v>
      </c>
      <c r="BRE14" s="37" t="e">
        <f t="shared" ca="1" si="28"/>
        <v>#VALUE!</v>
      </c>
      <c r="BRF14" s="37" t="e">
        <f t="shared" ca="1" si="28"/>
        <v>#VALUE!</v>
      </c>
      <c r="BRG14" s="37" t="e">
        <f t="shared" ca="1" si="28"/>
        <v>#VALUE!</v>
      </c>
      <c r="BRH14" s="37" t="e">
        <f t="shared" ca="1" si="28"/>
        <v>#VALUE!</v>
      </c>
      <c r="BRI14" s="37" t="e">
        <f t="shared" ca="1" si="28"/>
        <v>#VALUE!</v>
      </c>
      <c r="BRJ14" s="37" t="e">
        <f t="shared" ca="1" si="28"/>
        <v>#VALUE!</v>
      </c>
      <c r="BRK14" s="37" t="e">
        <f t="shared" ca="1" si="28"/>
        <v>#VALUE!</v>
      </c>
      <c r="BRL14" s="37" t="e">
        <f t="shared" ca="1" si="28"/>
        <v>#VALUE!</v>
      </c>
      <c r="BRM14" s="37" t="e">
        <f t="shared" ca="1" si="28"/>
        <v>#VALUE!</v>
      </c>
      <c r="BRN14" s="37" t="e">
        <f t="shared" ca="1" si="28"/>
        <v>#VALUE!</v>
      </c>
      <c r="BRO14" s="37" t="e">
        <f t="shared" ca="1" si="28"/>
        <v>#VALUE!</v>
      </c>
      <c r="BRP14" s="37" t="e">
        <f t="shared" ca="1" si="28"/>
        <v>#VALUE!</v>
      </c>
      <c r="BRQ14" s="37" t="e">
        <f t="shared" ca="1" si="28"/>
        <v>#VALUE!</v>
      </c>
      <c r="BRR14" s="37" t="e">
        <f t="shared" ca="1" si="28"/>
        <v>#VALUE!</v>
      </c>
      <c r="BRS14" s="37" t="e">
        <f t="shared" ca="1" si="28"/>
        <v>#VALUE!</v>
      </c>
      <c r="BRT14" s="37" t="e">
        <f t="shared" ca="1" si="28"/>
        <v>#VALUE!</v>
      </c>
      <c r="BRU14" s="37" t="e">
        <f t="shared" ca="1" si="28"/>
        <v>#VALUE!</v>
      </c>
      <c r="BRV14" s="37" t="e">
        <f t="shared" ca="1" si="28"/>
        <v>#VALUE!</v>
      </c>
      <c r="BRW14" s="37" t="e">
        <f t="shared" ca="1" si="28"/>
        <v>#VALUE!</v>
      </c>
      <c r="BRX14" s="37" t="e">
        <f t="shared" ca="1" si="28"/>
        <v>#VALUE!</v>
      </c>
      <c r="BRY14" s="37" t="e">
        <f t="shared" ca="1" si="28"/>
        <v>#VALUE!</v>
      </c>
      <c r="BRZ14" s="37" t="e">
        <f t="shared" ca="1" si="28"/>
        <v>#VALUE!</v>
      </c>
      <c r="BSA14" s="37" t="e">
        <f t="shared" ca="1" si="28"/>
        <v>#VALUE!</v>
      </c>
      <c r="BSB14" s="37" t="e">
        <f t="shared" ca="1" si="28"/>
        <v>#VALUE!</v>
      </c>
      <c r="BSC14" s="37" t="e">
        <f t="shared" ca="1" si="28"/>
        <v>#VALUE!</v>
      </c>
      <c r="BSD14" s="37" t="e">
        <f t="shared" ca="1" si="28"/>
        <v>#VALUE!</v>
      </c>
      <c r="BSE14" s="37" t="e">
        <f t="shared" ca="1" si="28"/>
        <v>#VALUE!</v>
      </c>
      <c r="BSF14" s="37" t="e">
        <f t="shared" ca="1" si="28"/>
        <v>#VALUE!</v>
      </c>
      <c r="BSG14" s="37" t="e">
        <f t="shared" ca="1" si="28"/>
        <v>#VALUE!</v>
      </c>
      <c r="BSH14" s="37" t="e">
        <f t="shared" ca="1" si="28"/>
        <v>#VALUE!</v>
      </c>
      <c r="BSI14" s="37" t="e">
        <f t="shared" ca="1" si="28"/>
        <v>#VALUE!</v>
      </c>
      <c r="BSJ14" s="37" t="e">
        <f t="shared" ca="1" si="28"/>
        <v>#VALUE!</v>
      </c>
      <c r="BSK14" s="37" t="e">
        <f t="shared" ca="1" si="28"/>
        <v>#VALUE!</v>
      </c>
      <c r="BSL14" s="37" t="e">
        <f t="shared" ca="1" si="28"/>
        <v>#VALUE!</v>
      </c>
      <c r="BSM14" s="37" t="e">
        <f t="shared" ref="BSM14:BUX14" ca="1" si="29">$B14+IF(BSM$9&lt;CSn_high_before_low_ns,1,IF(BSM$9&lt;RD_CSn_offtime_ns,0,1))</f>
        <v>#VALUE!</v>
      </c>
      <c r="BSN14" s="37" t="e">
        <f t="shared" ca="1" si="29"/>
        <v>#VALUE!</v>
      </c>
      <c r="BSO14" s="37" t="e">
        <f t="shared" ca="1" si="29"/>
        <v>#VALUE!</v>
      </c>
      <c r="BSP14" s="37" t="e">
        <f t="shared" ca="1" si="29"/>
        <v>#VALUE!</v>
      </c>
      <c r="BSQ14" s="37" t="e">
        <f t="shared" ca="1" si="29"/>
        <v>#VALUE!</v>
      </c>
      <c r="BSR14" s="37" t="e">
        <f t="shared" ca="1" si="29"/>
        <v>#VALUE!</v>
      </c>
      <c r="BSS14" s="37" t="e">
        <f t="shared" ca="1" si="29"/>
        <v>#VALUE!</v>
      </c>
      <c r="BST14" s="37" t="e">
        <f t="shared" ca="1" si="29"/>
        <v>#VALUE!</v>
      </c>
      <c r="BSU14" s="37" t="e">
        <f t="shared" ca="1" si="29"/>
        <v>#VALUE!</v>
      </c>
      <c r="BSV14" s="37" t="e">
        <f t="shared" ca="1" si="29"/>
        <v>#VALUE!</v>
      </c>
      <c r="BSW14" s="37" t="e">
        <f t="shared" ca="1" si="29"/>
        <v>#VALUE!</v>
      </c>
      <c r="BSX14" s="37" t="e">
        <f t="shared" ca="1" si="29"/>
        <v>#VALUE!</v>
      </c>
      <c r="BSY14" s="37" t="e">
        <f t="shared" ca="1" si="29"/>
        <v>#VALUE!</v>
      </c>
      <c r="BSZ14" s="37" t="e">
        <f t="shared" ca="1" si="29"/>
        <v>#VALUE!</v>
      </c>
      <c r="BTA14" s="37" t="e">
        <f t="shared" ca="1" si="29"/>
        <v>#VALUE!</v>
      </c>
      <c r="BTB14" s="37" t="e">
        <f t="shared" ca="1" si="29"/>
        <v>#VALUE!</v>
      </c>
      <c r="BTC14" s="37" t="e">
        <f t="shared" ca="1" si="29"/>
        <v>#VALUE!</v>
      </c>
      <c r="BTD14" s="37" t="e">
        <f t="shared" ca="1" si="29"/>
        <v>#VALUE!</v>
      </c>
      <c r="BTE14" s="37" t="e">
        <f t="shared" ca="1" si="29"/>
        <v>#VALUE!</v>
      </c>
      <c r="BTF14" s="37" t="e">
        <f t="shared" ca="1" si="29"/>
        <v>#VALUE!</v>
      </c>
      <c r="BTG14" s="37" t="e">
        <f t="shared" ca="1" si="29"/>
        <v>#VALUE!</v>
      </c>
      <c r="BTH14" s="37" t="e">
        <f t="shared" ca="1" si="29"/>
        <v>#VALUE!</v>
      </c>
      <c r="BTI14" s="37" t="e">
        <f t="shared" ca="1" si="29"/>
        <v>#VALUE!</v>
      </c>
      <c r="BTJ14" s="37" t="e">
        <f t="shared" ca="1" si="29"/>
        <v>#VALUE!</v>
      </c>
      <c r="BTK14" s="37" t="e">
        <f t="shared" ca="1" si="29"/>
        <v>#VALUE!</v>
      </c>
      <c r="BTL14" s="37" t="e">
        <f t="shared" ca="1" si="29"/>
        <v>#VALUE!</v>
      </c>
      <c r="BTM14" s="37" t="e">
        <f t="shared" ca="1" si="29"/>
        <v>#VALUE!</v>
      </c>
      <c r="BTN14" s="37" t="e">
        <f t="shared" ca="1" si="29"/>
        <v>#VALUE!</v>
      </c>
      <c r="BTO14" s="37" t="e">
        <f t="shared" ca="1" si="29"/>
        <v>#VALUE!</v>
      </c>
      <c r="BTP14" s="37" t="e">
        <f t="shared" ca="1" si="29"/>
        <v>#VALUE!</v>
      </c>
      <c r="BTQ14" s="37" t="e">
        <f t="shared" ca="1" si="29"/>
        <v>#VALUE!</v>
      </c>
      <c r="BTR14" s="37" t="e">
        <f t="shared" ca="1" si="29"/>
        <v>#VALUE!</v>
      </c>
      <c r="BTS14" s="37" t="e">
        <f t="shared" ca="1" si="29"/>
        <v>#VALUE!</v>
      </c>
      <c r="BTT14" s="37" t="e">
        <f t="shared" ca="1" si="29"/>
        <v>#VALUE!</v>
      </c>
      <c r="BTU14" s="37" t="e">
        <f t="shared" ca="1" si="29"/>
        <v>#VALUE!</v>
      </c>
      <c r="BTV14" s="37" t="e">
        <f t="shared" ca="1" si="29"/>
        <v>#VALUE!</v>
      </c>
      <c r="BTW14" s="37" t="e">
        <f t="shared" ca="1" si="29"/>
        <v>#VALUE!</v>
      </c>
      <c r="BTX14" s="37" t="e">
        <f t="shared" ca="1" si="29"/>
        <v>#VALUE!</v>
      </c>
      <c r="BTY14" s="37" t="e">
        <f t="shared" ca="1" si="29"/>
        <v>#VALUE!</v>
      </c>
      <c r="BTZ14" s="37" t="e">
        <f t="shared" ca="1" si="29"/>
        <v>#VALUE!</v>
      </c>
      <c r="BUA14" s="37" t="e">
        <f t="shared" ca="1" si="29"/>
        <v>#VALUE!</v>
      </c>
      <c r="BUB14" s="37" t="e">
        <f t="shared" ca="1" si="29"/>
        <v>#VALUE!</v>
      </c>
      <c r="BUC14" s="37" t="e">
        <f t="shared" ca="1" si="29"/>
        <v>#VALUE!</v>
      </c>
      <c r="BUD14" s="37" t="e">
        <f t="shared" ca="1" si="29"/>
        <v>#VALUE!</v>
      </c>
      <c r="BUE14" s="37" t="e">
        <f t="shared" ca="1" si="29"/>
        <v>#VALUE!</v>
      </c>
      <c r="BUF14" s="37" t="e">
        <f t="shared" ca="1" si="29"/>
        <v>#VALUE!</v>
      </c>
      <c r="BUG14" s="37" t="e">
        <f t="shared" ca="1" si="29"/>
        <v>#VALUE!</v>
      </c>
      <c r="BUH14" s="37" t="e">
        <f t="shared" ca="1" si="29"/>
        <v>#VALUE!</v>
      </c>
      <c r="BUI14" s="37" t="e">
        <f t="shared" ca="1" si="29"/>
        <v>#VALUE!</v>
      </c>
      <c r="BUJ14" s="37" t="e">
        <f t="shared" ca="1" si="29"/>
        <v>#VALUE!</v>
      </c>
      <c r="BUK14" s="37" t="e">
        <f t="shared" ca="1" si="29"/>
        <v>#VALUE!</v>
      </c>
      <c r="BUL14" s="37" t="e">
        <f t="shared" ca="1" si="29"/>
        <v>#VALUE!</v>
      </c>
      <c r="BUM14" s="37" t="e">
        <f t="shared" ca="1" si="29"/>
        <v>#VALUE!</v>
      </c>
      <c r="BUN14" s="37" t="e">
        <f t="shared" ca="1" si="29"/>
        <v>#VALUE!</v>
      </c>
      <c r="BUO14" s="37" t="e">
        <f t="shared" ca="1" si="29"/>
        <v>#VALUE!</v>
      </c>
      <c r="BUP14" s="37" t="e">
        <f t="shared" ca="1" si="29"/>
        <v>#VALUE!</v>
      </c>
      <c r="BUQ14" s="37" t="e">
        <f t="shared" ca="1" si="29"/>
        <v>#VALUE!</v>
      </c>
      <c r="BUR14" s="37" t="e">
        <f t="shared" ca="1" si="29"/>
        <v>#VALUE!</v>
      </c>
      <c r="BUS14" s="37" t="e">
        <f t="shared" ca="1" si="29"/>
        <v>#VALUE!</v>
      </c>
      <c r="BUT14" s="37" t="e">
        <f t="shared" ca="1" si="29"/>
        <v>#VALUE!</v>
      </c>
      <c r="BUU14" s="37" t="e">
        <f t="shared" ca="1" si="29"/>
        <v>#VALUE!</v>
      </c>
      <c r="BUV14" s="37" t="e">
        <f t="shared" ca="1" si="29"/>
        <v>#VALUE!</v>
      </c>
      <c r="BUW14" s="37" t="e">
        <f t="shared" ca="1" si="29"/>
        <v>#VALUE!</v>
      </c>
      <c r="BUX14" s="37" t="e">
        <f t="shared" ca="1" si="29"/>
        <v>#VALUE!</v>
      </c>
      <c r="BUY14" s="37" t="e">
        <f t="shared" ref="BUY14:BXJ14" ca="1" si="30">$B14+IF(BUY$9&lt;CSn_high_before_low_ns,1,IF(BUY$9&lt;RD_CSn_offtime_ns,0,1))</f>
        <v>#VALUE!</v>
      </c>
      <c r="BUZ14" s="37" t="e">
        <f t="shared" ca="1" si="30"/>
        <v>#VALUE!</v>
      </c>
      <c r="BVA14" s="37" t="e">
        <f t="shared" ca="1" si="30"/>
        <v>#VALUE!</v>
      </c>
      <c r="BVB14" s="37" t="e">
        <f t="shared" ca="1" si="30"/>
        <v>#VALUE!</v>
      </c>
      <c r="BVC14" s="37" t="e">
        <f t="shared" ca="1" si="30"/>
        <v>#VALUE!</v>
      </c>
      <c r="BVD14" s="37" t="e">
        <f t="shared" ca="1" si="30"/>
        <v>#VALUE!</v>
      </c>
      <c r="BVE14" s="37" t="e">
        <f t="shared" ca="1" si="30"/>
        <v>#VALUE!</v>
      </c>
      <c r="BVF14" s="37" t="e">
        <f t="shared" ca="1" si="30"/>
        <v>#VALUE!</v>
      </c>
      <c r="BVG14" s="37" t="e">
        <f t="shared" ca="1" si="30"/>
        <v>#VALUE!</v>
      </c>
      <c r="BVH14" s="37" t="e">
        <f t="shared" ca="1" si="30"/>
        <v>#VALUE!</v>
      </c>
      <c r="BVI14" s="37" t="e">
        <f t="shared" ca="1" si="30"/>
        <v>#VALUE!</v>
      </c>
      <c r="BVJ14" s="37" t="e">
        <f t="shared" ca="1" si="30"/>
        <v>#VALUE!</v>
      </c>
      <c r="BVK14" s="37" t="e">
        <f t="shared" ca="1" si="30"/>
        <v>#VALUE!</v>
      </c>
      <c r="BVL14" s="37" t="e">
        <f t="shared" ca="1" si="30"/>
        <v>#VALUE!</v>
      </c>
      <c r="BVM14" s="37" t="e">
        <f t="shared" ca="1" si="30"/>
        <v>#VALUE!</v>
      </c>
      <c r="BVN14" s="37" t="e">
        <f t="shared" ca="1" si="30"/>
        <v>#VALUE!</v>
      </c>
      <c r="BVO14" s="37" t="e">
        <f t="shared" ca="1" si="30"/>
        <v>#VALUE!</v>
      </c>
      <c r="BVP14" s="37" t="e">
        <f t="shared" ca="1" si="30"/>
        <v>#VALUE!</v>
      </c>
      <c r="BVQ14" s="37" t="e">
        <f t="shared" ca="1" si="30"/>
        <v>#VALUE!</v>
      </c>
      <c r="BVR14" s="37" t="e">
        <f t="shared" ca="1" si="30"/>
        <v>#VALUE!</v>
      </c>
      <c r="BVS14" s="37" t="e">
        <f t="shared" ca="1" si="30"/>
        <v>#VALUE!</v>
      </c>
      <c r="BVT14" s="37" t="e">
        <f t="shared" ca="1" si="30"/>
        <v>#VALUE!</v>
      </c>
      <c r="BVU14" s="37" t="e">
        <f t="shared" ca="1" si="30"/>
        <v>#VALUE!</v>
      </c>
      <c r="BVV14" s="37" t="e">
        <f t="shared" ca="1" si="30"/>
        <v>#VALUE!</v>
      </c>
      <c r="BVW14" s="37" t="e">
        <f t="shared" ca="1" si="30"/>
        <v>#VALUE!</v>
      </c>
      <c r="BVX14" s="37" t="e">
        <f t="shared" ca="1" si="30"/>
        <v>#VALUE!</v>
      </c>
      <c r="BVY14" s="37" t="e">
        <f t="shared" ca="1" si="30"/>
        <v>#VALUE!</v>
      </c>
      <c r="BVZ14" s="37" t="e">
        <f t="shared" ca="1" si="30"/>
        <v>#VALUE!</v>
      </c>
      <c r="BWA14" s="37" t="e">
        <f t="shared" ca="1" si="30"/>
        <v>#VALUE!</v>
      </c>
      <c r="BWB14" s="37" t="e">
        <f t="shared" ca="1" si="30"/>
        <v>#VALUE!</v>
      </c>
      <c r="BWC14" s="37" t="e">
        <f t="shared" ca="1" si="30"/>
        <v>#VALUE!</v>
      </c>
      <c r="BWD14" s="37" t="e">
        <f t="shared" ca="1" si="30"/>
        <v>#VALUE!</v>
      </c>
      <c r="BWE14" s="37" t="e">
        <f t="shared" ca="1" si="30"/>
        <v>#VALUE!</v>
      </c>
      <c r="BWF14" s="37" t="e">
        <f t="shared" ca="1" si="30"/>
        <v>#VALUE!</v>
      </c>
      <c r="BWG14" s="37" t="e">
        <f t="shared" ca="1" si="30"/>
        <v>#VALUE!</v>
      </c>
      <c r="BWH14" s="37" t="e">
        <f t="shared" ca="1" si="30"/>
        <v>#VALUE!</v>
      </c>
      <c r="BWI14" s="37" t="e">
        <f t="shared" ca="1" si="30"/>
        <v>#VALUE!</v>
      </c>
      <c r="BWJ14" s="37" t="e">
        <f t="shared" ca="1" si="30"/>
        <v>#VALUE!</v>
      </c>
      <c r="BWK14" s="37" t="e">
        <f t="shared" ca="1" si="30"/>
        <v>#VALUE!</v>
      </c>
      <c r="BWL14" s="37" t="e">
        <f t="shared" ca="1" si="30"/>
        <v>#VALUE!</v>
      </c>
      <c r="BWM14" s="37" t="e">
        <f t="shared" ca="1" si="30"/>
        <v>#VALUE!</v>
      </c>
      <c r="BWN14" s="37" t="e">
        <f t="shared" ca="1" si="30"/>
        <v>#VALUE!</v>
      </c>
      <c r="BWO14" s="37" t="e">
        <f t="shared" ca="1" si="30"/>
        <v>#VALUE!</v>
      </c>
      <c r="BWP14" s="37" t="e">
        <f t="shared" ca="1" si="30"/>
        <v>#VALUE!</v>
      </c>
      <c r="BWQ14" s="37" t="e">
        <f t="shared" ca="1" si="30"/>
        <v>#VALUE!</v>
      </c>
      <c r="BWR14" s="37" t="e">
        <f t="shared" ca="1" si="30"/>
        <v>#VALUE!</v>
      </c>
      <c r="BWS14" s="37" t="e">
        <f t="shared" ca="1" si="30"/>
        <v>#VALUE!</v>
      </c>
      <c r="BWT14" s="37" t="e">
        <f t="shared" ca="1" si="30"/>
        <v>#VALUE!</v>
      </c>
      <c r="BWU14" s="37" t="e">
        <f t="shared" ca="1" si="30"/>
        <v>#VALUE!</v>
      </c>
      <c r="BWV14" s="37" t="e">
        <f t="shared" ca="1" si="30"/>
        <v>#VALUE!</v>
      </c>
      <c r="BWW14" s="37" t="e">
        <f t="shared" ca="1" si="30"/>
        <v>#VALUE!</v>
      </c>
      <c r="BWX14" s="37" t="e">
        <f t="shared" ca="1" si="30"/>
        <v>#VALUE!</v>
      </c>
      <c r="BWY14" s="37" t="e">
        <f t="shared" ca="1" si="30"/>
        <v>#VALUE!</v>
      </c>
      <c r="BWZ14" s="37" t="e">
        <f t="shared" ca="1" si="30"/>
        <v>#VALUE!</v>
      </c>
      <c r="BXA14" s="37" t="e">
        <f t="shared" ca="1" si="30"/>
        <v>#VALUE!</v>
      </c>
      <c r="BXB14" s="37" t="e">
        <f t="shared" ca="1" si="30"/>
        <v>#VALUE!</v>
      </c>
      <c r="BXC14" s="37" t="e">
        <f t="shared" ca="1" si="30"/>
        <v>#VALUE!</v>
      </c>
      <c r="BXD14" s="37" t="e">
        <f t="shared" ca="1" si="30"/>
        <v>#VALUE!</v>
      </c>
      <c r="BXE14" s="37" t="e">
        <f t="shared" ca="1" si="30"/>
        <v>#VALUE!</v>
      </c>
      <c r="BXF14" s="37" t="e">
        <f t="shared" ca="1" si="30"/>
        <v>#VALUE!</v>
      </c>
      <c r="BXG14" s="37" t="e">
        <f t="shared" ca="1" si="30"/>
        <v>#VALUE!</v>
      </c>
      <c r="BXH14" s="37" t="e">
        <f t="shared" ca="1" si="30"/>
        <v>#VALUE!</v>
      </c>
      <c r="BXI14" s="37" t="e">
        <f t="shared" ca="1" si="30"/>
        <v>#VALUE!</v>
      </c>
      <c r="BXJ14" s="37" t="e">
        <f t="shared" ca="1" si="30"/>
        <v>#VALUE!</v>
      </c>
      <c r="BXK14" s="37" t="e">
        <f t="shared" ref="BXK14:BZV14" ca="1" si="31">$B14+IF(BXK$9&lt;CSn_high_before_low_ns,1,IF(BXK$9&lt;RD_CSn_offtime_ns,0,1))</f>
        <v>#VALUE!</v>
      </c>
      <c r="BXL14" s="37" t="e">
        <f t="shared" ca="1" si="31"/>
        <v>#VALUE!</v>
      </c>
      <c r="BXM14" s="37" t="e">
        <f t="shared" ca="1" si="31"/>
        <v>#VALUE!</v>
      </c>
      <c r="BXN14" s="37" t="e">
        <f t="shared" ca="1" si="31"/>
        <v>#VALUE!</v>
      </c>
      <c r="BXO14" s="37" t="e">
        <f t="shared" ca="1" si="31"/>
        <v>#VALUE!</v>
      </c>
      <c r="BXP14" s="37" t="e">
        <f t="shared" ca="1" si="31"/>
        <v>#VALUE!</v>
      </c>
      <c r="BXQ14" s="37" t="e">
        <f t="shared" ca="1" si="31"/>
        <v>#VALUE!</v>
      </c>
      <c r="BXR14" s="37" t="e">
        <f t="shared" ca="1" si="31"/>
        <v>#VALUE!</v>
      </c>
      <c r="BXS14" s="37" t="e">
        <f t="shared" ca="1" si="31"/>
        <v>#VALUE!</v>
      </c>
      <c r="BXT14" s="37" t="e">
        <f t="shared" ca="1" si="31"/>
        <v>#VALUE!</v>
      </c>
      <c r="BXU14" s="37" t="e">
        <f t="shared" ca="1" si="31"/>
        <v>#VALUE!</v>
      </c>
      <c r="BXV14" s="37" t="e">
        <f t="shared" ca="1" si="31"/>
        <v>#VALUE!</v>
      </c>
      <c r="BXW14" s="37" t="e">
        <f t="shared" ca="1" si="31"/>
        <v>#VALUE!</v>
      </c>
      <c r="BXX14" s="37" t="e">
        <f t="shared" ca="1" si="31"/>
        <v>#VALUE!</v>
      </c>
      <c r="BXY14" s="37" t="e">
        <f t="shared" ca="1" si="31"/>
        <v>#VALUE!</v>
      </c>
      <c r="BXZ14" s="37" t="e">
        <f t="shared" ca="1" si="31"/>
        <v>#VALUE!</v>
      </c>
      <c r="BYA14" s="37" t="e">
        <f t="shared" ca="1" si="31"/>
        <v>#VALUE!</v>
      </c>
      <c r="BYB14" s="37" t="e">
        <f t="shared" ca="1" si="31"/>
        <v>#VALUE!</v>
      </c>
      <c r="BYC14" s="37" t="e">
        <f t="shared" ca="1" si="31"/>
        <v>#VALUE!</v>
      </c>
      <c r="BYD14" s="37" t="e">
        <f t="shared" ca="1" si="31"/>
        <v>#VALUE!</v>
      </c>
      <c r="BYE14" s="37" t="e">
        <f t="shared" ca="1" si="31"/>
        <v>#VALUE!</v>
      </c>
      <c r="BYF14" s="37" t="e">
        <f t="shared" ca="1" si="31"/>
        <v>#VALUE!</v>
      </c>
      <c r="BYG14" s="37" t="e">
        <f t="shared" ca="1" si="31"/>
        <v>#VALUE!</v>
      </c>
      <c r="BYH14" s="37" t="e">
        <f t="shared" ca="1" si="31"/>
        <v>#VALUE!</v>
      </c>
      <c r="BYI14" s="37" t="e">
        <f t="shared" ca="1" si="31"/>
        <v>#VALUE!</v>
      </c>
      <c r="BYJ14" s="37" t="e">
        <f t="shared" ca="1" si="31"/>
        <v>#VALUE!</v>
      </c>
      <c r="BYK14" s="37" t="e">
        <f t="shared" ca="1" si="31"/>
        <v>#VALUE!</v>
      </c>
      <c r="BYL14" s="37" t="e">
        <f t="shared" ca="1" si="31"/>
        <v>#VALUE!</v>
      </c>
      <c r="BYM14" s="37" t="e">
        <f t="shared" ca="1" si="31"/>
        <v>#VALUE!</v>
      </c>
      <c r="BYN14" s="37" t="e">
        <f t="shared" ca="1" si="31"/>
        <v>#VALUE!</v>
      </c>
      <c r="BYO14" s="37" t="e">
        <f t="shared" ca="1" si="31"/>
        <v>#VALUE!</v>
      </c>
      <c r="BYP14" s="37" t="e">
        <f t="shared" ca="1" si="31"/>
        <v>#VALUE!</v>
      </c>
      <c r="BYQ14" s="37" t="e">
        <f t="shared" ca="1" si="31"/>
        <v>#VALUE!</v>
      </c>
      <c r="BYR14" s="37" t="e">
        <f t="shared" ca="1" si="31"/>
        <v>#VALUE!</v>
      </c>
      <c r="BYS14" s="37" t="e">
        <f t="shared" ca="1" si="31"/>
        <v>#VALUE!</v>
      </c>
      <c r="BYT14" s="37" t="e">
        <f t="shared" ca="1" si="31"/>
        <v>#VALUE!</v>
      </c>
      <c r="BYU14" s="37" t="e">
        <f t="shared" ca="1" si="31"/>
        <v>#VALUE!</v>
      </c>
      <c r="BYV14" s="37" t="e">
        <f t="shared" ca="1" si="31"/>
        <v>#VALUE!</v>
      </c>
      <c r="BYW14" s="37" t="e">
        <f t="shared" ca="1" si="31"/>
        <v>#VALUE!</v>
      </c>
      <c r="BYX14" s="37" t="e">
        <f t="shared" ca="1" si="31"/>
        <v>#VALUE!</v>
      </c>
      <c r="BYY14" s="37" t="e">
        <f t="shared" ca="1" si="31"/>
        <v>#VALUE!</v>
      </c>
      <c r="BYZ14" s="37" t="e">
        <f t="shared" ca="1" si="31"/>
        <v>#VALUE!</v>
      </c>
      <c r="BZA14" s="37" t="e">
        <f t="shared" ca="1" si="31"/>
        <v>#VALUE!</v>
      </c>
      <c r="BZB14" s="37" t="e">
        <f t="shared" ca="1" si="31"/>
        <v>#VALUE!</v>
      </c>
      <c r="BZC14" s="37" t="e">
        <f t="shared" ca="1" si="31"/>
        <v>#VALUE!</v>
      </c>
      <c r="BZD14" s="37" t="e">
        <f t="shared" ca="1" si="31"/>
        <v>#VALUE!</v>
      </c>
      <c r="BZE14" s="37" t="e">
        <f t="shared" ca="1" si="31"/>
        <v>#VALUE!</v>
      </c>
      <c r="BZF14" s="37" t="e">
        <f t="shared" ca="1" si="31"/>
        <v>#VALUE!</v>
      </c>
      <c r="BZG14" s="37" t="e">
        <f t="shared" ca="1" si="31"/>
        <v>#VALUE!</v>
      </c>
      <c r="BZH14" s="37" t="e">
        <f t="shared" ca="1" si="31"/>
        <v>#VALUE!</v>
      </c>
      <c r="BZI14" s="37" t="e">
        <f t="shared" ca="1" si="31"/>
        <v>#VALUE!</v>
      </c>
      <c r="BZJ14" s="37" t="e">
        <f t="shared" ca="1" si="31"/>
        <v>#VALUE!</v>
      </c>
      <c r="BZK14" s="37" t="e">
        <f t="shared" ca="1" si="31"/>
        <v>#VALUE!</v>
      </c>
      <c r="BZL14" s="37" t="e">
        <f t="shared" ca="1" si="31"/>
        <v>#VALUE!</v>
      </c>
      <c r="BZM14" s="37" t="e">
        <f t="shared" ca="1" si="31"/>
        <v>#VALUE!</v>
      </c>
      <c r="BZN14" s="37" t="e">
        <f t="shared" ca="1" si="31"/>
        <v>#VALUE!</v>
      </c>
      <c r="BZO14" s="37" t="e">
        <f t="shared" ca="1" si="31"/>
        <v>#VALUE!</v>
      </c>
      <c r="BZP14" s="37" t="e">
        <f t="shared" ca="1" si="31"/>
        <v>#VALUE!</v>
      </c>
      <c r="BZQ14" s="37" t="e">
        <f t="shared" ca="1" si="31"/>
        <v>#VALUE!</v>
      </c>
      <c r="BZR14" s="37" t="e">
        <f t="shared" ca="1" si="31"/>
        <v>#VALUE!</v>
      </c>
      <c r="BZS14" s="37" t="e">
        <f t="shared" ca="1" si="31"/>
        <v>#VALUE!</v>
      </c>
      <c r="BZT14" s="37" t="e">
        <f t="shared" ca="1" si="31"/>
        <v>#VALUE!</v>
      </c>
      <c r="BZU14" s="37" t="e">
        <f t="shared" ca="1" si="31"/>
        <v>#VALUE!</v>
      </c>
      <c r="BZV14" s="37" t="e">
        <f t="shared" ca="1" si="31"/>
        <v>#VALUE!</v>
      </c>
      <c r="BZW14" s="37" t="e">
        <f t="shared" ref="BZW14:CCH14" ca="1" si="32">$B14+IF(BZW$9&lt;CSn_high_before_low_ns,1,IF(BZW$9&lt;RD_CSn_offtime_ns,0,1))</f>
        <v>#VALUE!</v>
      </c>
      <c r="BZX14" s="37" t="e">
        <f t="shared" ca="1" si="32"/>
        <v>#VALUE!</v>
      </c>
      <c r="BZY14" s="37" t="e">
        <f t="shared" ca="1" si="32"/>
        <v>#VALUE!</v>
      </c>
      <c r="BZZ14" s="37" t="e">
        <f t="shared" ca="1" si="32"/>
        <v>#VALUE!</v>
      </c>
      <c r="CAA14" s="37" t="e">
        <f t="shared" ca="1" si="32"/>
        <v>#VALUE!</v>
      </c>
      <c r="CAB14" s="37" t="e">
        <f t="shared" ca="1" si="32"/>
        <v>#VALUE!</v>
      </c>
      <c r="CAC14" s="37" t="e">
        <f t="shared" ca="1" si="32"/>
        <v>#VALUE!</v>
      </c>
      <c r="CAD14" s="37" t="e">
        <f t="shared" ca="1" si="32"/>
        <v>#VALUE!</v>
      </c>
      <c r="CAE14" s="37" t="e">
        <f t="shared" ca="1" si="32"/>
        <v>#VALUE!</v>
      </c>
      <c r="CAF14" s="37" t="e">
        <f t="shared" ca="1" si="32"/>
        <v>#VALUE!</v>
      </c>
      <c r="CAG14" s="37" t="e">
        <f t="shared" ca="1" si="32"/>
        <v>#VALUE!</v>
      </c>
      <c r="CAH14" s="37" t="e">
        <f t="shared" ca="1" si="32"/>
        <v>#VALUE!</v>
      </c>
      <c r="CAI14" s="37" t="e">
        <f t="shared" ca="1" si="32"/>
        <v>#VALUE!</v>
      </c>
      <c r="CAJ14" s="37" t="e">
        <f t="shared" ca="1" si="32"/>
        <v>#VALUE!</v>
      </c>
      <c r="CAK14" s="37" t="e">
        <f t="shared" ca="1" si="32"/>
        <v>#VALUE!</v>
      </c>
      <c r="CAL14" s="37" t="e">
        <f t="shared" ca="1" si="32"/>
        <v>#VALUE!</v>
      </c>
      <c r="CAM14" s="37" t="e">
        <f t="shared" ca="1" si="32"/>
        <v>#VALUE!</v>
      </c>
      <c r="CAN14" s="37" t="e">
        <f t="shared" ca="1" si="32"/>
        <v>#VALUE!</v>
      </c>
      <c r="CAO14" s="37" t="e">
        <f t="shared" ca="1" si="32"/>
        <v>#VALUE!</v>
      </c>
      <c r="CAP14" s="37" t="e">
        <f t="shared" ca="1" si="32"/>
        <v>#VALUE!</v>
      </c>
      <c r="CAQ14" s="37" t="e">
        <f t="shared" ca="1" si="32"/>
        <v>#VALUE!</v>
      </c>
      <c r="CAR14" s="37" t="e">
        <f t="shared" ca="1" si="32"/>
        <v>#VALUE!</v>
      </c>
      <c r="CAS14" s="37" t="e">
        <f t="shared" ca="1" si="32"/>
        <v>#VALUE!</v>
      </c>
      <c r="CAT14" s="37" t="e">
        <f t="shared" ca="1" si="32"/>
        <v>#VALUE!</v>
      </c>
      <c r="CAU14" s="37" t="e">
        <f t="shared" ca="1" si="32"/>
        <v>#VALUE!</v>
      </c>
      <c r="CAV14" s="37" t="e">
        <f t="shared" ca="1" si="32"/>
        <v>#VALUE!</v>
      </c>
      <c r="CAW14" s="37" t="e">
        <f t="shared" ca="1" si="32"/>
        <v>#VALUE!</v>
      </c>
      <c r="CAX14" s="37" t="e">
        <f t="shared" ca="1" si="32"/>
        <v>#VALUE!</v>
      </c>
      <c r="CAY14" s="37" t="e">
        <f t="shared" ca="1" si="32"/>
        <v>#VALUE!</v>
      </c>
      <c r="CAZ14" s="37" t="e">
        <f t="shared" ca="1" si="32"/>
        <v>#VALUE!</v>
      </c>
      <c r="CBA14" s="37" t="e">
        <f t="shared" ca="1" si="32"/>
        <v>#VALUE!</v>
      </c>
      <c r="CBB14" s="37" t="e">
        <f t="shared" ca="1" si="32"/>
        <v>#VALUE!</v>
      </c>
      <c r="CBC14" s="37" t="e">
        <f t="shared" ca="1" si="32"/>
        <v>#VALUE!</v>
      </c>
      <c r="CBD14" s="37" t="e">
        <f t="shared" ca="1" si="32"/>
        <v>#VALUE!</v>
      </c>
      <c r="CBE14" s="37" t="e">
        <f t="shared" ca="1" si="32"/>
        <v>#VALUE!</v>
      </c>
      <c r="CBF14" s="37" t="e">
        <f t="shared" ca="1" si="32"/>
        <v>#VALUE!</v>
      </c>
      <c r="CBG14" s="37" t="e">
        <f t="shared" ca="1" si="32"/>
        <v>#VALUE!</v>
      </c>
      <c r="CBH14" s="37" t="e">
        <f t="shared" ca="1" si="32"/>
        <v>#VALUE!</v>
      </c>
      <c r="CBI14" s="37" t="e">
        <f t="shared" ca="1" si="32"/>
        <v>#VALUE!</v>
      </c>
      <c r="CBJ14" s="37" t="e">
        <f t="shared" ca="1" si="32"/>
        <v>#VALUE!</v>
      </c>
      <c r="CBK14" s="37" t="e">
        <f t="shared" ca="1" si="32"/>
        <v>#VALUE!</v>
      </c>
      <c r="CBL14" s="37" t="e">
        <f t="shared" ca="1" si="32"/>
        <v>#VALUE!</v>
      </c>
      <c r="CBM14" s="37" t="e">
        <f t="shared" ca="1" si="32"/>
        <v>#VALUE!</v>
      </c>
      <c r="CBN14" s="37" t="e">
        <f t="shared" ca="1" si="32"/>
        <v>#VALUE!</v>
      </c>
      <c r="CBO14" s="37" t="e">
        <f t="shared" ca="1" si="32"/>
        <v>#VALUE!</v>
      </c>
      <c r="CBP14" s="37" t="e">
        <f t="shared" ca="1" si="32"/>
        <v>#VALUE!</v>
      </c>
      <c r="CBQ14" s="37" t="e">
        <f t="shared" ca="1" si="32"/>
        <v>#VALUE!</v>
      </c>
      <c r="CBR14" s="37" t="e">
        <f t="shared" ca="1" si="32"/>
        <v>#VALUE!</v>
      </c>
      <c r="CBS14" s="37" t="e">
        <f t="shared" ca="1" si="32"/>
        <v>#VALUE!</v>
      </c>
      <c r="CBT14" s="37" t="e">
        <f t="shared" ca="1" si="32"/>
        <v>#VALUE!</v>
      </c>
      <c r="CBU14" s="37" t="e">
        <f t="shared" ca="1" si="32"/>
        <v>#VALUE!</v>
      </c>
      <c r="CBV14" s="37" t="e">
        <f t="shared" ca="1" si="32"/>
        <v>#VALUE!</v>
      </c>
      <c r="CBW14" s="37" t="e">
        <f t="shared" ca="1" si="32"/>
        <v>#VALUE!</v>
      </c>
      <c r="CBX14" s="37" t="e">
        <f t="shared" ca="1" si="32"/>
        <v>#VALUE!</v>
      </c>
      <c r="CBY14" s="37" t="e">
        <f t="shared" ca="1" si="32"/>
        <v>#VALUE!</v>
      </c>
      <c r="CBZ14" s="37" t="e">
        <f t="shared" ca="1" si="32"/>
        <v>#VALUE!</v>
      </c>
      <c r="CCA14" s="37" t="e">
        <f t="shared" ca="1" si="32"/>
        <v>#VALUE!</v>
      </c>
      <c r="CCB14" s="37" t="e">
        <f t="shared" ca="1" si="32"/>
        <v>#VALUE!</v>
      </c>
      <c r="CCC14" s="37" t="e">
        <f t="shared" ca="1" si="32"/>
        <v>#VALUE!</v>
      </c>
      <c r="CCD14" s="37" t="e">
        <f t="shared" ca="1" si="32"/>
        <v>#VALUE!</v>
      </c>
      <c r="CCE14" s="37" t="e">
        <f t="shared" ca="1" si="32"/>
        <v>#VALUE!</v>
      </c>
      <c r="CCF14" s="37" t="e">
        <f t="shared" ca="1" si="32"/>
        <v>#VALUE!</v>
      </c>
      <c r="CCG14" s="37" t="e">
        <f t="shared" ca="1" si="32"/>
        <v>#VALUE!</v>
      </c>
      <c r="CCH14" s="37" t="e">
        <f t="shared" ca="1" si="32"/>
        <v>#VALUE!</v>
      </c>
      <c r="CCI14" s="37" t="e">
        <f t="shared" ref="CCI14:CET14" ca="1" si="33">$B14+IF(CCI$9&lt;CSn_high_before_low_ns,1,IF(CCI$9&lt;RD_CSn_offtime_ns,0,1))</f>
        <v>#VALUE!</v>
      </c>
      <c r="CCJ14" s="37" t="e">
        <f t="shared" ca="1" si="33"/>
        <v>#VALUE!</v>
      </c>
      <c r="CCK14" s="37" t="e">
        <f t="shared" ca="1" si="33"/>
        <v>#VALUE!</v>
      </c>
      <c r="CCL14" s="37" t="e">
        <f t="shared" ca="1" si="33"/>
        <v>#VALUE!</v>
      </c>
      <c r="CCM14" s="37" t="e">
        <f t="shared" ca="1" si="33"/>
        <v>#VALUE!</v>
      </c>
      <c r="CCN14" s="37" t="e">
        <f t="shared" ca="1" si="33"/>
        <v>#VALUE!</v>
      </c>
      <c r="CCO14" s="37" t="e">
        <f t="shared" ca="1" si="33"/>
        <v>#VALUE!</v>
      </c>
      <c r="CCP14" s="37" t="e">
        <f t="shared" ca="1" si="33"/>
        <v>#VALUE!</v>
      </c>
      <c r="CCQ14" s="37" t="e">
        <f t="shared" ca="1" si="33"/>
        <v>#VALUE!</v>
      </c>
      <c r="CCR14" s="37" t="e">
        <f t="shared" ca="1" si="33"/>
        <v>#VALUE!</v>
      </c>
      <c r="CCS14" s="37" t="e">
        <f t="shared" ca="1" si="33"/>
        <v>#VALUE!</v>
      </c>
      <c r="CCT14" s="37" t="e">
        <f t="shared" ca="1" si="33"/>
        <v>#VALUE!</v>
      </c>
      <c r="CCU14" s="37" t="e">
        <f t="shared" ca="1" si="33"/>
        <v>#VALUE!</v>
      </c>
      <c r="CCV14" s="37" t="e">
        <f t="shared" ca="1" si="33"/>
        <v>#VALUE!</v>
      </c>
      <c r="CCW14" s="37" t="e">
        <f t="shared" ca="1" si="33"/>
        <v>#VALUE!</v>
      </c>
      <c r="CCX14" s="37" t="e">
        <f t="shared" ca="1" si="33"/>
        <v>#VALUE!</v>
      </c>
      <c r="CCY14" s="37" t="e">
        <f t="shared" ca="1" si="33"/>
        <v>#VALUE!</v>
      </c>
      <c r="CCZ14" s="37" t="e">
        <f t="shared" ca="1" si="33"/>
        <v>#VALUE!</v>
      </c>
      <c r="CDA14" s="37" t="e">
        <f t="shared" ca="1" si="33"/>
        <v>#VALUE!</v>
      </c>
      <c r="CDB14" s="37" t="e">
        <f t="shared" ca="1" si="33"/>
        <v>#VALUE!</v>
      </c>
      <c r="CDC14" s="37" t="e">
        <f t="shared" ca="1" si="33"/>
        <v>#VALUE!</v>
      </c>
      <c r="CDD14" s="37" t="e">
        <f t="shared" ca="1" si="33"/>
        <v>#VALUE!</v>
      </c>
      <c r="CDE14" s="37" t="e">
        <f t="shared" ca="1" si="33"/>
        <v>#VALUE!</v>
      </c>
      <c r="CDF14" s="37" t="e">
        <f t="shared" ca="1" si="33"/>
        <v>#VALUE!</v>
      </c>
      <c r="CDG14" s="37" t="e">
        <f t="shared" ca="1" si="33"/>
        <v>#VALUE!</v>
      </c>
      <c r="CDH14" s="37" t="e">
        <f t="shared" ca="1" si="33"/>
        <v>#VALUE!</v>
      </c>
      <c r="CDI14" s="37" t="e">
        <f t="shared" ca="1" si="33"/>
        <v>#VALUE!</v>
      </c>
      <c r="CDJ14" s="37" t="e">
        <f t="shared" ca="1" si="33"/>
        <v>#VALUE!</v>
      </c>
      <c r="CDK14" s="37" t="e">
        <f t="shared" ca="1" si="33"/>
        <v>#VALUE!</v>
      </c>
      <c r="CDL14" s="37" t="e">
        <f t="shared" ca="1" si="33"/>
        <v>#VALUE!</v>
      </c>
      <c r="CDM14" s="37" t="e">
        <f t="shared" ca="1" si="33"/>
        <v>#VALUE!</v>
      </c>
      <c r="CDN14" s="37" t="e">
        <f t="shared" ca="1" si="33"/>
        <v>#VALUE!</v>
      </c>
      <c r="CDO14" s="37" t="e">
        <f t="shared" ca="1" si="33"/>
        <v>#VALUE!</v>
      </c>
      <c r="CDP14" s="37" t="e">
        <f t="shared" ca="1" si="33"/>
        <v>#VALUE!</v>
      </c>
      <c r="CDQ14" s="37" t="e">
        <f t="shared" ca="1" si="33"/>
        <v>#VALUE!</v>
      </c>
      <c r="CDR14" s="37" t="e">
        <f t="shared" ca="1" si="33"/>
        <v>#VALUE!</v>
      </c>
      <c r="CDS14" s="37" t="e">
        <f t="shared" ca="1" si="33"/>
        <v>#VALUE!</v>
      </c>
      <c r="CDT14" s="37" t="e">
        <f t="shared" ca="1" si="33"/>
        <v>#VALUE!</v>
      </c>
      <c r="CDU14" s="37" t="e">
        <f t="shared" ca="1" si="33"/>
        <v>#VALUE!</v>
      </c>
      <c r="CDV14" s="37" t="e">
        <f t="shared" ca="1" si="33"/>
        <v>#VALUE!</v>
      </c>
      <c r="CDW14" s="37" t="e">
        <f t="shared" ca="1" si="33"/>
        <v>#VALUE!</v>
      </c>
      <c r="CDX14" s="37" t="e">
        <f t="shared" ca="1" si="33"/>
        <v>#VALUE!</v>
      </c>
      <c r="CDY14" s="37" t="e">
        <f t="shared" ca="1" si="33"/>
        <v>#VALUE!</v>
      </c>
      <c r="CDZ14" s="37" t="e">
        <f t="shared" ca="1" si="33"/>
        <v>#VALUE!</v>
      </c>
      <c r="CEA14" s="37" t="e">
        <f t="shared" ca="1" si="33"/>
        <v>#VALUE!</v>
      </c>
      <c r="CEB14" s="37" t="e">
        <f t="shared" ca="1" si="33"/>
        <v>#VALUE!</v>
      </c>
      <c r="CEC14" s="37" t="e">
        <f t="shared" ca="1" si="33"/>
        <v>#VALUE!</v>
      </c>
      <c r="CED14" s="37" t="e">
        <f t="shared" ca="1" si="33"/>
        <v>#VALUE!</v>
      </c>
      <c r="CEE14" s="37" t="e">
        <f t="shared" ca="1" si="33"/>
        <v>#VALUE!</v>
      </c>
      <c r="CEF14" s="37" t="e">
        <f t="shared" ca="1" si="33"/>
        <v>#VALUE!</v>
      </c>
      <c r="CEG14" s="37" t="e">
        <f t="shared" ca="1" si="33"/>
        <v>#VALUE!</v>
      </c>
      <c r="CEH14" s="37" t="e">
        <f t="shared" ca="1" si="33"/>
        <v>#VALUE!</v>
      </c>
      <c r="CEI14" s="37" t="e">
        <f t="shared" ca="1" si="33"/>
        <v>#VALUE!</v>
      </c>
      <c r="CEJ14" s="37" t="e">
        <f t="shared" ca="1" si="33"/>
        <v>#VALUE!</v>
      </c>
      <c r="CEK14" s="37" t="e">
        <f t="shared" ca="1" si="33"/>
        <v>#VALUE!</v>
      </c>
      <c r="CEL14" s="37" t="e">
        <f t="shared" ca="1" si="33"/>
        <v>#VALUE!</v>
      </c>
      <c r="CEM14" s="37" t="e">
        <f t="shared" ca="1" si="33"/>
        <v>#VALUE!</v>
      </c>
      <c r="CEN14" s="37" t="e">
        <f t="shared" ca="1" si="33"/>
        <v>#VALUE!</v>
      </c>
      <c r="CEO14" s="37" t="e">
        <f t="shared" ca="1" si="33"/>
        <v>#VALUE!</v>
      </c>
      <c r="CEP14" s="37" t="e">
        <f t="shared" ca="1" si="33"/>
        <v>#VALUE!</v>
      </c>
      <c r="CEQ14" s="37" t="e">
        <f t="shared" ca="1" si="33"/>
        <v>#VALUE!</v>
      </c>
      <c r="CER14" s="37" t="e">
        <f t="shared" ca="1" si="33"/>
        <v>#VALUE!</v>
      </c>
      <c r="CES14" s="37" t="e">
        <f t="shared" ca="1" si="33"/>
        <v>#VALUE!</v>
      </c>
      <c r="CET14" s="37" t="e">
        <f t="shared" ca="1" si="33"/>
        <v>#VALUE!</v>
      </c>
      <c r="CEU14" s="37" t="e">
        <f t="shared" ref="CEU14:CHF14" ca="1" si="34">$B14+IF(CEU$9&lt;CSn_high_before_low_ns,1,IF(CEU$9&lt;RD_CSn_offtime_ns,0,1))</f>
        <v>#VALUE!</v>
      </c>
      <c r="CEV14" s="37" t="e">
        <f t="shared" ca="1" si="34"/>
        <v>#VALUE!</v>
      </c>
      <c r="CEW14" s="37" t="e">
        <f t="shared" ca="1" si="34"/>
        <v>#VALUE!</v>
      </c>
      <c r="CEX14" s="37" t="e">
        <f t="shared" ca="1" si="34"/>
        <v>#VALUE!</v>
      </c>
      <c r="CEY14" s="37" t="e">
        <f t="shared" ca="1" si="34"/>
        <v>#VALUE!</v>
      </c>
      <c r="CEZ14" s="37" t="e">
        <f t="shared" ca="1" si="34"/>
        <v>#VALUE!</v>
      </c>
      <c r="CFA14" s="37" t="e">
        <f t="shared" ca="1" si="34"/>
        <v>#VALUE!</v>
      </c>
      <c r="CFB14" s="37" t="e">
        <f t="shared" ca="1" si="34"/>
        <v>#VALUE!</v>
      </c>
      <c r="CFC14" s="37" t="e">
        <f t="shared" ca="1" si="34"/>
        <v>#VALUE!</v>
      </c>
      <c r="CFD14" s="37" t="e">
        <f t="shared" ca="1" si="34"/>
        <v>#VALUE!</v>
      </c>
      <c r="CFE14" s="37" t="e">
        <f t="shared" ca="1" si="34"/>
        <v>#VALUE!</v>
      </c>
      <c r="CFF14" s="37" t="e">
        <f t="shared" ca="1" si="34"/>
        <v>#VALUE!</v>
      </c>
      <c r="CFG14" s="37" t="e">
        <f t="shared" ca="1" si="34"/>
        <v>#VALUE!</v>
      </c>
      <c r="CFH14" s="37" t="e">
        <f t="shared" ca="1" si="34"/>
        <v>#VALUE!</v>
      </c>
      <c r="CFI14" s="37" t="e">
        <f t="shared" ca="1" si="34"/>
        <v>#VALUE!</v>
      </c>
      <c r="CFJ14" s="37" t="e">
        <f t="shared" ca="1" si="34"/>
        <v>#VALUE!</v>
      </c>
      <c r="CFK14" s="37" t="e">
        <f t="shared" ca="1" si="34"/>
        <v>#VALUE!</v>
      </c>
      <c r="CFL14" s="37" t="e">
        <f t="shared" ca="1" si="34"/>
        <v>#VALUE!</v>
      </c>
      <c r="CFM14" s="37" t="e">
        <f t="shared" ca="1" si="34"/>
        <v>#VALUE!</v>
      </c>
      <c r="CFN14" s="37" t="e">
        <f t="shared" ca="1" si="34"/>
        <v>#VALUE!</v>
      </c>
      <c r="CFO14" s="37" t="e">
        <f t="shared" ca="1" si="34"/>
        <v>#VALUE!</v>
      </c>
      <c r="CFP14" s="37" t="e">
        <f t="shared" ca="1" si="34"/>
        <v>#VALUE!</v>
      </c>
      <c r="CFQ14" s="37" t="e">
        <f t="shared" ca="1" si="34"/>
        <v>#VALUE!</v>
      </c>
      <c r="CFR14" s="37" t="e">
        <f t="shared" ca="1" si="34"/>
        <v>#VALUE!</v>
      </c>
      <c r="CFS14" s="37" t="e">
        <f t="shared" ca="1" si="34"/>
        <v>#VALUE!</v>
      </c>
      <c r="CFT14" s="37" t="e">
        <f t="shared" ca="1" si="34"/>
        <v>#VALUE!</v>
      </c>
      <c r="CFU14" s="37" t="e">
        <f t="shared" ca="1" si="34"/>
        <v>#VALUE!</v>
      </c>
      <c r="CFV14" s="37" t="e">
        <f t="shared" ca="1" si="34"/>
        <v>#VALUE!</v>
      </c>
      <c r="CFW14" s="37" t="e">
        <f t="shared" ca="1" si="34"/>
        <v>#VALUE!</v>
      </c>
      <c r="CFX14" s="37" t="e">
        <f t="shared" ca="1" si="34"/>
        <v>#VALUE!</v>
      </c>
      <c r="CFY14" s="37" t="e">
        <f t="shared" ca="1" si="34"/>
        <v>#VALUE!</v>
      </c>
      <c r="CFZ14" s="37" t="e">
        <f t="shared" ca="1" si="34"/>
        <v>#VALUE!</v>
      </c>
      <c r="CGA14" s="37" t="e">
        <f t="shared" ca="1" si="34"/>
        <v>#VALUE!</v>
      </c>
      <c r="CGB14" s="37" t="e">
        <f t="shared" ca="1" si="34"/>
        <v>#VALUE!</v>
      </c>
      <c r="CGC14" s="37" t="e">
        <f t="shared" ca="1" si="34"/>
        <v>#VALUE!</v>
      </c>
      <c r="CGD14" s="37" t="e">
        <f t="shared" ca="1" si="34"/>
        <v>#VALUE!</v>
      </c>
      <c r="CGE14" s="37" t="e">
        <f t="shared" ca="1" si="34"/>
        <v>#VALUE!</v>
      </c>
      <c r="CGF14" s="37" t="e">
        <f t="shared" ca="1" si="34"/>
        <v>#VALUE!</v>
      </c>
      <c r="CGG14" s="37" t="e">
        <f t="shared" ca="1" si="34"/>
        <v>#VALUE!</v>
      </c>
      <c r="CGH14" s="37" t="e">
        <f t="shared" ca="1" si="34"/>
        <v>#VALUE!</v>
      </c>
      <c r="CGI14" s="37" t="e">
        <f t="shared" ca="1" si="34"/>
        <v>#VALUE!</v>
      </c>
      <c r="CGJ14" s="37" t="e">
        <f t="shared" ca="1" si="34"/>
        <v>#VALUE!</v>
      </c>
      <c r="CGK14" s="37" t="e">
        <f t="shared" ca="1" si="34"/>
        <v>#VALUE!</v>
      </c>
      <c r="CGL14" s="37" t="e">
        <f t="shared" ca="1" si="34"/>
        <v>#VALUE!</v>
      </c>
      <c r="CGM14" s="37" t="e">
        <f t="shared" ca="1" si="34"/>
        <v>#VALUE!</v>
      </c>
      <c r="CGN14" s="37" t="e">
        <f t="shared" ca="1" si="34"/>
        <v>#VALUE!</v>
      </c>
      <c r="CGO14" s="37" t="e">
        <f t="shared" ca="1" si="34"/>
        <v>#VALUE!</v>
      </c>
      <c r="CGP14" s="37" t="e">
        <f t="shared" ca="1" si="34"/>
        <v>#VALUE!</v>
      </c>
      <c r="CGQ14" s="37" t="e">
        <f t="shared" ca="1" si="34"/>
        <v>#VALUE!</v>
      </c>
      <c r="CGR14" s="37" t="e">
        <f t="shared" ca="1" si="34"/>
        <v>#VALUE!</v>
      </c>
      <c r="CGS14" s="37" t="e">
        <f t="shared" ca="1" si="34"/>
        <v>#VALUE!</v>
      </c>
      <c r="CGT14" s="37" t="e">
        <f t="shared" ca="1" si="34"/>
        <v>#VALUE!</v>
      </c>
      <c r="CGU14" s="37" t="e">
        <f t="shared" ca="1" si="34"/>
        <v>#VALUE!</v>
      </c>
      <c r="CGV14" s="37" t="e">
        <f t="shared" ca="1" si="34"/>
        <v>#VALUE!</v>
      </c>
      <c r="CGW14" s="37" t="e">
        <f t="shared" ca="1" si="34"/>
        <v>#VALUE!</v>
      </c>
      <c r="CGX14" s="37" t="e">
        <f t="shared" ca="1" si="34"/>
        <v>#VALUE!</v>
      </c>
      <c r="CGY14" s="37" t="e">
        <f t="shared" ca="1" si="34"/>
        <v>#VALUE!</v>
      </c>
      <c r="CGZ14" s="37" t="e">
        <f t="shared" ca="1" si="34"/>
        <v>#VALUE!</v>
      </c>
      <c r="CHA14" s="37" t="e">
        <f t="shared" ca="1" si="34"/>
        <v>#VALUE!</v>
      </c>
      <c r="CHB14" s="37" t="e">
        <f t="shared" ca="1" si="34"/>
        <v>#VALUE!</v>
      </c>
      <c r="CHC14" s="37" t="e">
        <f t="shared" ca="1" si="34"/>
        <v>#VALUE!</v>
      </c>
      <c r="CHD14" s="37" t="e">
        <f t="shared" ca="1" si="34"/>
        <v>#VALUE!</v>
      </c>
      <c r="CHE14" s="37" t="e">
        <f t="shared" ca="1" si="34"/>
        <v>#VALUE!</v>
      </c>
      <c r="CHF14" s="37" t="e">
        <f t="shared" ca="1" si="34"/>
        <v>#VALUE!</v>
      </c>
      <c r="CHG14" s="37" t="e">
        <f t="shared" ref="CHG14:CJR14" ca="1" si="35">$B14+IF(CHG$9&lt;CSn_high_before_low_ns,1,IF(CHG$9&lt;RD_CSn_offtime_ns,0,1))</f>
        <v>#VALUE!</v>
      </c>
      <c r="CHH14" s="37" t="e">
        <f t="shared" ca="1" si="35"/>
        <v>#VALUE!</v>
      </c>
      <c r="CHI14" s="37" t="e">
        <f t="shared" ca="1" si="35"/>
        <v>#VALUE!</v>
      </c>
      <c r="CHJ14" s="37" t="e">
        <f t="shared" ca="1" si="35"/>
        <v>#VALUE!</v>
      </c>
      <c r="CHK14" s="37" t="e">
        <f t="shared" ca="1" si="35"/>
        <v>#VALUE!</v>
      </c>
      <c r="CHL14" s="37" t="e">
        <f t="shared" ca="1" si="35"/>
        <v>#VALUE!</v>
      </c>
      <c r="CHM14" s="37" t="e">
        <f t="shared" ca="1" si="35"/>
        <v>#VALUE!</v>
      </c>
      <c r="CHN14" s="37" t="e">
        <f t="shared" ca="1" si="35"/>
        <v>#VALUE!</v>
      </c>
      <c r="CHO14" s="37" t="e">
        <f t="shared" ca="1" si="35"/>
        <v>#VALUE!</v>
      </c>
      <c r="CHP14" s="37" t="e">
        <f t="shared" ca="1" si="35"/>
        <v>#VALUE!</v>
      </c>
      <c r="CHQ14" s="37" t="e">
        <f t="shared" ca="1" si="35"/>
        <v>#VALUE!</v>
      </c>
      <c r="CHR14" s="37" t="e">
        <f t="shared" ca="1" si="35"/>
        <v>#VALUE!</v>
      </c>
      <c r="CHS14" s="37" t="e">
        <f t="shared" ca="1" si="35"/>
        <v>#VALUE!</v>
      </c>
      <c r="CHT14" s="37" t="e">
        <f t="shared" ca="1" si="35"/>
        <v>#VALUE!</v>
      </c>
      <c r="CHU14" s="37" t="e">
        <f t="shared" ca="1" si="35"/>
        <v>#VALUE!</v>
      </c>
      <c r="CHV14" s="37" t="e">
        <f t="shared" ca="1" si="35"/>
        <v>#VALUE!</v>
      </c>
      <c r="CHW14" s="37" t="e">
        <f t="shared" ca="1" si="35"/>
        <v>#VALUE!</v>
      </c>
      <c r="CHX14" s="37" t="e">
        <f t="shared" ca="1" si="35"/>
        <v>#VALUE!</v>
      </c>
      <c r="CHY14" s="37" t="e">
        <f t="shared" ca="1" si="35"/>
        <v>#VALUE!</v>
      </c>
      <c r="CHZ14" s="37" t="e">
        <f t="shared" ca="1" si="35"/>
        <v>#VALUE!</v>
      </c>
      <c r="CIA14" s="37" t="e">
        <f t="shared" ca="1" si="35"/>
        <v>#VALUE!</v>
      </c>
      <c r="CIB14" s="37" t="e">
        <f t="shared" ca="1" si="35"/>
        <v>#VALUE!</v>
      </c>
      <c r="CIC14" s="37" t="e">
        <f t="shared" ca="1" si="35"/>
        <v>#VALUE!</v>
      </c>
      <c r="CID14" s="37" t="e">
        <f t="shared" ca="1" si="35"/>
        <v>#VALUE!</v>
      </c>
      <c r="CIE14" s="37" t="e">
        <f t="shared" ca="1" si="35"/>
        <v>#VALUE!</v>
      </c>
      <c r="CIF14" s="37" t="e">
        <f t="shared" ca="1" si="35"/>
        <v>#VALUE!</v>
      </c>
      <c r="CIG14" s="37" t="e">
        <f t="shared" ca="1" si="35"/>
        <v>#VALUE!</v>
      </c>
      <c r="CIH14" s="37" t="e">
        <f t="shared" ca="1" si="35"/>
        <v>#VALUE!</v>
      </c>
      <c r="CII14" s="37" t="e">
        <f t="shared" ca="1" si="35"/>
        <v>#VALUE!</v>
      </c>
      <c r="CIJ14" s="37" t="e">
        <f t="shared" ca="1" si="35"/>
        <v>#VALUE!</v>
      </c>
      <c r="CIK14" s="37" t="e">
        <f t="shared" ca="1" si="35"/>
        <v>#VALUE!</v>
      </c>
      <c r="CIL14" s="37" t="e">
        <f t="shared" ca="1" si="35"/>
        <v>#VALUE!</v>
      </c>
      <c r="CIM14" s="37" t="e">
        <f t="shared" ca="1" si="35"/>
        <v>#VALUE!</v>
      </c>
      <c r="CIN14" s="37" t="e">
        <f t="shared" ca="1" si="35"/>
        <v>#VALUE!</v>
      </c>
      <c r="CIO14" s="37" t="e">
        <f t="shared" ca="1" si="35"/>
        <v>#VALUE!</v>
      </c>
      <c r="CIP14" s="37" t="e">
        <f t="shared" ca="1" si="35"/>
        <v>#VALUE!</v>
      </c>
      <c r="CIQ14" s="37" t="e">
        <f t="shared" ca="1" si="35"/>
        <v>#VALUE!</v>
      </c>
      <c r="CIR14" s="37" t="e">
        <f t="shared" ca="1" si="35"/>
        <v>#VALUE!</v>
      </c>
      <c r="CIS14" s="37" t="e">
        <f t="shared" ca="1" si="35"/>
        <v>#VALUE!</v>
      </c>
      <c r="CIT14" s="37" t="e">
        <f t="shared" ca="1" si="35"/>
        <v>#VALUE!</v>
      </c>
      <c r="CIU14" s="37" t="e">
        <f t="shared" ca="1" si="35"/>
        <v>#VALUE!</v>
      </c>
      <c r="CIV14" s="37" t="e">
        <f t="shared" ca="1" si="35"/>
        <v>#VALUE!</v>
      </c>
      <c r="CIW14" s="37" t="e">
        <f t="shared" ca="1" si="35"/>
        <v>#VALUE!</v>
      </c>
      <c r="CIX14" s="37" t="e">
        <f t="shared" ca="1" si="35"/>
        <v>#VALUE!</v>
      </c>
      <c r="CIY14" s="37" t="e">
        <f t="shared" ca="1" si="35"/>
        <v>#VALUE!</v>
      </c>
      <c r="CIZ14" s="37" t="e">
        <f t="shared" ca="1" si="35"/>
        <v>#VALUE!</v>
      </c>
      <c r="CJA14" s="37" t="e">
        <f t="shared" ca="1" si="35"/>
        <v>#VALUE!</v>
      </c>
      <c r="CJB14" s="37" t="e">
        <f t="shared" ca="1" si="35"/>
        <v>#VALUE!</v>
      </c>
      <c r="CJC14" s="37" t="e">
        <f t="shared" ca="1" si="35"/>
        <v>#VALUE!</v>
      </c>
      <c r="CJD14" s="37" t="e">
        <f t="shared" ca="1" si="35"/>
        <v>#VALUE!</v>
      </c>
      <c r="CJE14" s="37" t="e">
        <f t="shared" ca="1" si="35"/>
        <v>#VALUE!</v>
      </c>
      <c r="CJF14" s="37" t="e">
        <f t="shared" ca="1" si="35"/>
        <v>#VALUE!</v>
      </c>
      <c r="CJG14" s="37" t="e">
        <f t="shared" ca="1" si="35"/>
        <v>#VALUE!</v>
      </c>
      <c r="CJH14" s="37" t="e">
        <f t="shared" ca="1" si="35"/>
        <v>#VALUE!</v>
      </c>
      <c r="CJI14" s="37" t="e">
        <f t="shared" ca="1" si="35"/>
        <v>#VALUE!</v>
      </c>
      <c r="CJJ14" s="37" t="e">
        <f t="shared" ca="1" si="35"/>
        <v>#VALUE!</v>
      </c>
      <c r="CJK14" s="37" t="e">
        <f t="shared" ca="1" si="35"/>
        <v>#VALUE!</v>
      </c>
      <c r="CJL14" s="37" t="e">
        <f t="shared" ca="1" si="35"/>
        <v>#VALUE!</v>
      </c>
      <c r="CJM14" s="37" t="e">
        <f t="shared" ca="1" si="35"/>
        <v>#VALUE!</v>
      </c>
      <c r="CJN14" s="37" t="e">
        <f t="shared" ca="1" si="35"/>
        <v>#VALUE!</v>
      </c>
      <c r="CJO14" s="37" t="e">
        <f t="shared" ca="1" si="35"/>
        <v>#VALUE!</v>
      </c>
      <c r="CJP14" s="37" t="e">
        <f t="shared" ca="1" si="35"/>
        <v>#VALUE!</v>
      </c>
      <c r="CJQ14" s="37" t="e">
        <f t="shared" ca="1" si="35"/>
        <v>#VALUE!</v>
      </c>
      <c r="CJR14" s="37" t="e">
        <f t="shared" ca="1" si="35"/>
        <v>#VALUE!</v>
      </c>
      <c r="CJS14" s="37" t="e">
        <f t="shared" ref="CJS14:CMD14" ca="1" si="36">$B14+IF(CJS$9&lt;CSn_high_before_low_ns,1,IF(CJS$9&lt;RD_CSn_offtime_ns,0,1))</f>
        <v>#VALUE!</v>
      </c>
      <c r="CJT14" s="37" t="e">
        <f t="shared" ca="1" si="36"/>
        <v>#VALUE!</v>
      </c>
      <c r="CJU14" s="37" t="e">
        <f t="shared" ca="1" si="36"/>
        <v>#VALUE!</v>
      </c>
      <c r="CJV14" s="37" t="e">
        <f t="shared" ca="1" si="36"/>
        <v>#VALUE!</v>
      </c>
      <c r="CJW14" s="37" t="e">
        <f t="shared" ca="1" si="36"/>
        <v>#VALUE!</v>
      </c>
      <c r="CJX14" s="37" t="e">
        <f t="shared" ca="1" si="36"/>
        <v>#VALUE!</v>
      </c>
      <c r="CJY14" s="37" t="e">
        <f t="shared" ca="1" si="36"/>
        <v>#VALUE!</v>
      </c>
      <c r="CJZ14" s="37" t="e">
        <f t="shared" ca="1" si="36"/>
        <v>#VALUE!</v>
      </c>
      <c r="CKA14" s="37" t="e">
        <f t="shared" ca="1" si="36"/>
        <v>#VALUE!</v>
      </c>
      <c r="CKB14" s="37" t="e">
        <f t="shared" ca="1" si="36"/>
        <v>#VALUE!</v>
      </c>
      <c r="CKC14" s="37" t="e">
        <f t="shared" ca="1" si="36"/>
        <v>#VALUE!</v>
      </c>
      <c r="CKD14" s="37" t="e">
        <f t="shared" ca="1" si="36"/>
        <v>#VALUE!</v>
      </c>
      <c r="CKE14" s="37" t="e">
        <f t="shared" ca="1" si="36"/>
        <v>#VALUE!</v>
      </c>
      <c r="CKF14" s="37" t="e">
        <f t="shared" ca="1" si="36"/>
        <v>#VALUE!</v>
      </c>
      <c r="CKG14" s="37" t="e">
        <f t="shared" ca="1" si="36"/>
        <v>#VALUE!</v>
      </c>
      <c r="CKH14" s="37" t="e">
        <f t="shared" ca="1" si="36"/>
        <v>#VALUE!</v>
      </c>
      <c r="CKI14" s="37" t="e">
        <f t="shared" ca="1" si="36"/>
        <v>#VALUE!</v>
      </c>
      <c r="CKJ14" s="37" t="e">
        <f t="shared" ca="1" si="36"/>
        <v>#VALUE!</v>
      </c>
      <c r="CKK14" s="37" t="e">
        <f t="shared" ca="1" si="36"/>
        <v>#VALUE!</v>
      </c>
      <c r="CKL14" s="37" t="e">
        <f t="shared" ca="1" si="36"/>
        <v>#VALUE!</v>
      </c>
      <c r="CKM14" s="37" t="e">
        <f t="shared" ca="1" si="36"/>
        <v>#VALUE!</v>
      </c>
      <c r="CKN14" s="37" t="e">
        <f t="shared" ca="1" si="36"/>
        <v>#VALUE!</v>
      </c>
      <c r="CKO14" s="37" t="e">
        <f t="shared" ca="1" si="36"/>
        <v>#VALUE!</v>
      </c>
      <c r="CKP14" s="37" t="e">
        <f t="shared" ca="1" si="36"/>
        <v>#VALUE!</v>
      </c>
      <c r="CKQ14" s="37" t="e">
        <f t="shared" ca="1" si="36"/>
        <v>#VALUE!</v>
      </c>
      <c r="CKR14" s="37" t="e">
        <f t="shared" ca="1" si="36"/>
        <v>#VALUE!</v>
      </c>
      <c r="CKS14" s="37" t="e">
        <f t="shared" ca="1" si="36"/>
        <v>#VALUE!</v>
      </c>
      <c r="CKT14" s="37" t="e">
        <f t="shared" ca="1" si="36"/>
        <v>#VALUE!</v>
      </c>
      <c r="CKU14" s="37" t="e">
        <f t="shared" ca="1" si="36"/>
        <v>#VALUE!</v>
      </c>
      <c r="CKV14" s="37" t="e">
        <f t="shared" ca="1" si="36"/>
        <v>#VALUE!</v>
      </c>
      <c r="CKW14" s="37" t="e">
        <f t="shared" ca="1" si="36"/>
        <v>#VALUE!</v>
      </c>
      <c r="CKX14" s="37" t="e">
        <f t="shared" ca="1" si="36"/>
        <v>#VALUE!</v>
      </c>
      <c r="CKY14" s="37" t="e">
        <f t="shared" ca="1" si="36"/>
        <v>#VALUE!</v>
      </c>
      <c r="CKZ14" s="37" t="e">
        <f t="shared" ca="1" si="36"/>
        <v>#VALUE!</v>
      </c>
      <c r="CLA14" s="37" t="e">
        <f t="shared" ca="1" si="36"/>
        <v>#VALUE!</v>
      </c>
      <c r="CLB14" s="37" t="e">
        <f t="shared" ca="1" si="36"/>
        <v>#VALUE!</v>
      </c>
      <c r="CLC14" s="37" t="e">
        <f t="shared" ca="1" si="36"/>
        <v>#VALUE!</v>
      </c>
      <c r="CLD14" s="37" t="e">
        <f t="shared" ca="1" si="36"/>
        <v>#VALUE!</v>
      </c>
      <c r="CLE14" s="37" t="e">
        <f t="shared" ca="1" si="36"/>
        <v>#VALUE!</v>
      </c>
      <c r="CLF14" s="37" t="e">
        <f t="shared" ca="1" si="36"/>
        <v>#VALUE!</v>
      </c>
      <c r="CLG14" s="37" t="e">
        <f t="shared" ca="1" si="36"/>
        <v>#VALUE!</v>
      </c>
      <c r="CLH14" s="37" t="e">
        <f t="shared" ca="1" si="36"/>
        <v>#VALUE!</v>
      </c>
      <c r="CLI14" s="37" t="e">
        <f t="shared" ca="1" si="36"/>
        <v>#VALUE!</v>
      </c>
      <c r="CLJ14" s="37" t="e">
        <f t="shared" ca="1" si="36"/>
        <v>#VALUE!</v>
      </c>
      <c r="CLK14" s="37" t="e">
        <f t="shared" ca="1" si="36"/>
        <v>#VALUE!</v>
      </c>
      <c r="CLL14" s="37" t="e">
        <f t="shared" ca="1" si="36"/>
        <v>#VALUE!</v>
      </c>
      <c r="CLM14" s="37" t="e">
        <f t="shared" ca="1" si="36"/>
        <v>#VALUE!</v>
      </c>
      <c r="CLN14" s="37" t="e">
        <f t="shared" ca="1" si="36"/>
        <v>#VALUE!</v>
      </c>
      <c r="CLO14" s="37" t="e">
        <f t="shared" ca="1" si="36"/>
        <v>#VALUE!</v>
      </c>
      <c r="CLP14" s="37" t="e">
        <f t="shared" ca="1" si="36"/>
        <v>#VALUE!</v>
      </c>
      <c r="CLQ14" s="37" t="e">
        <f t="shared" ca="1" si="36"/>
        <v>#VALUE!</v>
      </c>
      <c r="CLR14" s="37" t="e">
        <f t="shared" ca="1" si="36"/>
        <v>#VALUE!</v>
      </c>
      <c r="CLS14" s="37" t="e">
        <f t="shared" ca="1" si="36"/>
        <v>#VALUE!</v>
      </c>
      <c r="CLT14" s="37" t="e">
        <f t="shared" ca="1" si="36"/>
        <v>#VALUE!</v>
      </c>
      <c r="CLU14" s="37" t="e">
        <f t="shared" ca="1" si="36"/>
        <v>#VALUE!</v>
      </c>
      <c r="CLV14" s="37" t="e">
        <f t="shared" ca="1" si="36"/>
        <v>#VALUE!</v>
      </c>
      <c r="CLW14" s="37" t="e">
        <f t="shared" ca="1" si="36"/>
        <v>#VALUE!</v>
      </c>
      <c r="CLX14" s="37" t="e">
        <f t="shared" ca="1" si="36"/>
        <v>#VALUE!</v>
      </c>
      <c r="CLY14" s="37" t="e">
        <f t="shared" ca="1" si="36"/>
        <v>#VALUE!</v>
      </c>
      <c r="CLZ14" s="37" t="e">
        <f t="shared" ca="1" si="36"/>
        <v>#VALUE!</v>
      </c>
      <c r="CMA14" s="37" t="e">
        <f t="shared" ca="1" si="36"/>
        <v>#VALUE!</v>
      </c>
      <c r="CMB14" s="37" t="e">
        <f t="shared" ca="1" si="36"/>
        <v>#VALUE!</v>
      </c>
      <c r="CMC14" s="37" t="e">
        <f t="shared" ca="1" si="36"/>
        <v>#VALUE!</v>
      </c>
      <c r="CMD14" s="37" t="e">
        <f t="shared" ca="1" si="36"/>
        <v>#VALUE!</v>
      </c>
      <c r="CME14" s="37" t="e">
        <f t="shared" ref="CME14:COP14" ca="1" si="37">$B14+IF(CME$9&lt;CSn_high_before_low_ns,1,IF(CME$9&lt;RD_CSn_offtime_ns,0,1))</f>
        <v>#VALUE!</v>
      </c>
      <c r="CMF14" s="37" t="e">
        <f t="shared" ca="1" si="37"/>
        <v>#VALUE!</v>
      </c>
      <c r="CMG14" s="37" t="e">
        <f t="shared" ca="1" si="37"/>
        <v>#VALUE!</v>
      </c>
      <c r="CMH14" s="37" t="e">
        <f t="shared" ca="1" si="37"/>
        <v>#VALUE!</v>
      </c>
      <c r="CMI14" s="37" t="e">
        <f t="shared" ca="1" si="37"/>
        <v>#VALUE!</v>
      </c>
      <c r="CMJ14" s="37" t="e">
        <f t="shared" ca="1" si="37"/>
        <v>#VALUE!</v>
      </c>
      <c r="CMK14" s="37" t="e">
        <f t="shared" ca="1" si="37"/>
        <v>#VALUE!</v>
      </c>
      <c r="CML14" s="37" t="e">
        <f t="shared" ca="1" si="37"/>
        <v>#VALUE!</v>
      </c>
      <c r="CMM14" s="37" t="e">
        <f t="shared" ca="1" si="37"/>
        <v>#VALUE!</v>
      </c>
      <c r="CMN14" s="37" t="e">
        <f t="shared" ca="1" si="37"/>
        <v>#VALUE!</v>
      </c>
      <c r="CMO14" s="37" t="e">
        <f t="shared" ca="1" si="37"/>
        <v>#VALUE!</v>
      </c>
      <c r="CMP14" s="37" t="e">
        <f t="shared" ca="1" si="37"/>
        <v>#VALUE!</v>
      </c>
      <c r="CMQ14" s="37" t="e">
        <f t="shared" ca="1" si="37"/>
        <v>#VALUE!</v>
      </c>
      <c r="CMR14" s="37" t="e">
        <f t="shared" ca="1" si="37"/>
        <v>#VALUE!</v>
      </c>
      <c r="CMS14" s="37" t="e">
        <f t="shared" ca="1" si="37"/>
        <v>#VALUE!</v>
      </c>
      <c r="CMT14" s="37" t="e">
        <f t="shared" ca="1" si="37"/>
        <v>#VALUE!</v>
      </c>
      <c r="CMU14" s="37" t="e">
        <f t="shared" ca="1" si="37"/>
        <v>#VALUE!</v>
      </c>
      <c r="CMV14" s="37" t="e">
        <f t="shared" ca="1" si="37"/>
        <v>#VALUE!</v>
      </c>
      <c r="CMW14" s="37" t="e">
        <f t="shared" ca="1" si="37"/>
        <v>#VALUE!</v>
      </c>
      <c r="CMX14" s="37" t="e">
        <f t="shared" ca="1" si="37"/>
        <v>#VALUE!</v>
      </c>
      <c r="CMY14" s="37" t="e">
        <f t="shared" ca="1" si="37"/>
        <v>#VALUE!</v>
      </c>
      <c r="CMZ14" s="37" t="e">
        <f t="shared" ca="1" si="37"/>
        <v>#VALUE!</v>
      </c>
      <c r="CNA14" s="37" t="e">
        <f t="shared" ca="1" si="37"/>
        <v>#VALUE!</v>
      </c>
      <c r="CNB14" s="37" t="e">
        <f t="shared" ca="1" si="37"/>
        <v>#VALUE!</v>
      </c>
      <c r="CNC14" s="37" t="e">
        <f t="shared" ca="1" si="37"/>
        <v>#VALUE!</v>
      </c>
      <c r="CND14" s="37" t="e">
        <f t="shared" ca="1" si="37"/>
        <v>#VALUE!</v>
      </c>
      <c r="CNE14" s="37" t="e">
        <f t="shared" ca="1" si="37"/>
        <v>#VALUE!</v>
      </c>
      <c r="CNF14" s="37" t="e">
        <f t="shared" ca="1" si="37"/>
        <v>#VALUE!</v>
      </c>
      <c r="CNG14" s="37" t="e">
        <f t="shared" ca="1" si="37"/>
        <v>#VALUE!</v>
      </c>
      <c r="CNH14" s="37" t="e">
        <f t="shared" ca="1" si="37"/>
        <v>#VALUE!</v>
      </c>
      <c r="CNI14" s="37" t="e">
        <f t="shared" ca="1" si="37"/>
        <v>#VALUE!</v>
      </c>
      <c r="CNJ14" s="37" t="e">
        <f t="shared" ca="1" si="37"/>
        <v>#VALUE!</v>
      </c>
      <c r="CNK14" s="37" t="e">
        <f t="shared" ca="1" si="37"/>
        <v>#VALUE!</v>
      </c>
      <c r="CNL14" s="37" t="e">
        <f t="shared" ca="1" si="37"/>
        <v>#VALUE!</v>
      </c>
      <c r="CNM14" s="37" t="e">
        <f t="shared" ca="1" si="37"/>
        <v>#VALUE!</v>
      </c>
      <c r="CNN14" s="37" t="e">
        <f t="shared" ca="1" si="37"/>
        <v>#VALUE!</v>
      </c>
      <c r="CNO14" s="37" t="e">
        <f t="shared" ca="1" si="37"/>
        <v>#VALUE!</v>
      </c>
      <c r="CNP14" s="37" t="e">
        <f t="shared" ca="1" si="37"/>
        <v>#VALUE!</v>
      </c>
      <c r="CNQ14" s="37" t="e">
        <f t="shared" ca="1" si="37"/>
        <v>#VALUE!</v>
      </c>
      <c r="CNR14" s="37" t="e">
        <f t="shared" ca="1" si="37"/>
        <v>#VALUE!</v>
      </c>
      <c r="CNS14" s="37" t="e">
        <f t="shared" ca="1" si="37"/>
        <v>#VALUE!</v>
      </c>
      <c r="CNT14" s="37" t="e">
        <f t="shared" ca="1" si="37"/>
        <v>#VALUE!</v>
      </c>
      <c r="CNU14" s="37" t="e">
        <f t="shared" ca="1" si="37"/>
        <v>#VALUE!</v>
      </c>
      <c r="CNV14" s="37" t="e">
        <f t="shared" ca="1" si="37"/>
        <v>#VALUE!</v>
      </c>
      <c r="CNW14" s="37" t="e">
        <f t="shared" ca="1" si="37"/>
        <v>#VALUE!</v>
      </c>
      <c r="CNX14" s="37" t="e">
        <f t="shared" ca="1" si="37"/>
        <v>#VALUE!</v>
      </c>
      <c r="CNY14" s="37" t="e">
        <f t="shared" ca="1" si="37"/>
        <v>#VALUE!</v>
      </c>
      <c r="CNZ14" s="37" t="e">
        <f t="shared" ca="1" si="37"/>
        <v>#VALUE!</v>
      </c>
      <c r="COA14" s="37" t="e">
        <f t="shared" ca="1" si="37"/>
        <v>#VALUE!</v>
      </c>
      <c r="COB14" s="37" t="e">
        <f t="shared" ca="1" si="37"/>
        <v>#VALUE!</v>
      </c>
      <c r="COC14" s="37" t="e">
        <f t="shared" ca="1" si="37"/>
        <v>#VALUE!</v>
      </c>
      <c r="COD14" s="37" t="e">
        <f t="shared" ca="1" si="37"/>
        <v>#VALUE!</v>
      </c>
      <c r="COE14" s="37" t="e">
        <f t="shared" ca="1" si="37"/>
        <v>#VALUE!</v>
      </c>
      <c r="COF14" s="37" t="e">
        <f t="shared" ca="1" si="37"/>
        <v>#VALUE!</v>
      </c>
      <c r="COG14" s="37" t="e">
        <f t="shared" ca="1" si="37"/>
        <v>#VALUE!</v>
      </c>
      <c r="COH14" s="37" t="e">
        <f t="shared" ca="1" si="37"/>
        <v>#VALUE!</v>
      </c>
      <c r="COI14" s="37" t="e">
        <f t="shared" ca="1" si="37"/>
        <v>#VALUE!</v>
      </c>
      <c r="COJ14" s="37" t="e">
        <f t="shared" ca="1" si="37"/>
        <v>#VALUE!</v>
      </c>
      <c r="COK14" s="37" t="e">
        <f t="shared" ca="1" si="37"/>
        <v>#VALUE!</v>
      </c>
      <c r="COL14" s="37" t="e">
        <f t="shared" ca="1" si="37"/>
        <v>#VALUE!</v>
      </c>
      <c r="COM14" s="37" t="e">
        <f t="shared" ca="1" si="37"/>
        <v>#VALUE!</v>
      </c>
      <c r="CON14" s="37" t="e">
        <f t="shared" ca="1" si="37"/>
        <v>#VALUE!</v>
      </c>
      <c r="COO14" s="37" t="e">
        <f t="shared" ca="1" si="37"/>
        <v>#VALUE!</v>
      </c>
      <c r="COP14" s="37" t="e">
        <f t="shared" ca="1" si="37"/>
        <v>#VALUE!</v>
      </c>
      <c r="COQ14" s="37" t="e">
        <f t="shared" ref="COQ14:CRB14" ca="1" si="38">$B14+IF(COQ$9&lt;CSn_high_before_low_ns,1,IF(COQ$9&lt;RD_CSn_offtime_ns,0,1))</f>
        <v>#VALUE!</v>
      </c>
      <c r="COR14" s="37" t="e">
        <f t="shared" ca="1" si="38"/>
        <v>#VALUE!</v>
      </c>
      <c r="COS14" s="37" t="e">
        <f t="shared" ca="1" si="38"/>
        <v>#VALUE!</v>
      </c>
      <c r="COT14" s="37" t="e">
        <f t="shared" ca="1" si="38"/>
        <v>#VALUE!</v>
      </c>
      <c r="COU14" s="37" t="e">
        <f t="shared" ca="1" si="38"/>
        <v>#VALUE!</v>
      </c>
      <c r="COV14" s="37" t="e">
        <f t="shared" ca="1" si="38"/>
        <v>#VALUE!</v>
      </c>
      <c r="COW14" s="37" t="e">
        <f t="shared" ca="1" si="38"/>
        <v>#VALUE!</v>
      </c>
      <c r="COX14" s="37" t="e">
        <f t="shared" ca="1" si="38"/>
        <v>#VALUE!</v>
      </c>
      <c r="COY14" s="37" t="e">
        <f t="shared" ca="1" si="38"/>
        <v>#VALUE!</v>
      </c>
      <c r="COZ14" s="37" t="e">
        <f t="shared" ca="1" si="38"/>
        <v>#VALUE!</v>
      </c>
      <c r="CPA14" s="37" t="e">
        <f t="shared" ca="1" si="38"/>
        <v>#VALUE!</v>
      </c>
      <c r="CPB14" s="37" t="e">
        <f t="shared" ca="1" si="38"/>
        <v>#VALUE!</v>
      </c>
      <c r="CPC14" s="37" t="e">
        <f t="shared" ca="1" si="38"/>
        <v>#VALUE!</v>
      </c>
      <c r="CPD14" s="37" t="e">
        <f t="shared" ca="1" si="38"/>
        <v>#VALUE!</v>
      </c>
      <c r="CPE14" s="37" t="e">
        <f t="shared" ca="1" si="38"/>
        <v>#VALUE!</v>
      </c>
      <c r="CPF14" s="37" t="e">
        <f t="shared" ca="1" si="38"/>
        <v>#VALUE!</v>
      </c>
      <c r="CPG14" s="37" t="e">
        <f t="shared" ca="1" si="38"/>
        <v>#VALUE!</v>
      </c>
      <c r="CPH14" s="37" t="e">
        <f t="shared" ca="1" si="38"/>
        <v>#VALUE!</v>
      </c>
      <c r="CPI14" s="37" t="e">
        <f t="shared" ca="1" si="38"/>
        <v>#VALUE!</v>
      </c>
      <c r="CPJ14" s="37" t="e">
        <f t="shared" ca="1" si="38"/>
        <v>#VALUE!</v>
      </c>
      <c r="CPK14" s="37" t="e">
        <f t="shared" ca="1" si="38"/>
        <v>#VALUE!</v>
      </c>
      <c r="CPL14" s="37" t="e">
        <f t="shared" ca="1" si="38"/>
        <v>#VALUE!</v>
      </c>
      <c r="CPM14" s="37" t="e">
        <f t="shared" ca="1" si="38"/>
        <v>#VALUE!</v>
      </c>
      <c r="CPN14" s="37" t="e">
        <f t="shared" ca="1" si="38"/>
        <v>#VALUE!</v>
      </c>
      <c r="CPO14" s="37" t="e">
        <f t="shared" ca="1" si="38"/>
        <v>#VALUE!</v>
      </c>
      <c r="CPP14" s="37" t="e">
        <f t="shared" ca="1" si="38"/>
        <v>#VALUE!</v>
      </c>
      <c r="CPQ14" s="37" t="e">
        <f t="shared" ca="1" si="38"/>
        <v>#VALUE!</v>
      </c>
      <c r="CPR14" s="37" t="e">
        <f t="shared" ca="1" si="38"/>
        <v>#VALUE!</v>
      </c>
      <c r="CPS14" s="37" t="e">
        <f t="shared" ca="1" si="38"/>
        <v>#VALUE!</v>
      </c>
      <c r="CPT14" s="37" t="e">
        <f t="shared" ca="1" si="38"/>
        <v>#VALUE!</v>
      </c>
      <c r="CPU14" s="37" t="e">
        <f t="shared" ca="1" si="38"/>
        <v>#VALUE!</v>
      </c>
      <c r="CPV14" s="37" t="e">
        <f t="shared" ca="1" si="38"/>
        <v>#VALUE!</v>
      </c>
      <c r="CPW14" s="37" t="e">
        <f t="shared" ca="1" si="38"/>
        <v>#VALUE!</v>
      </c>
      <c r="CPX14" s="37" t="e">
        <f t="shared" ca="1" si="38"/>
        <v>#VALUE!</v>
      </c>
      <c r="CPY14" s="37" t="e">
        <f t="shared" ca="1" si="38"/>
        <v>#VALUE!</v>
      </c>
      <c r="CPZ14" s="37" t="e">
        <f t="shared" ca="1" si="38"/>
        <v>#VALUE!</v>
      </c>
      <c r="CQA14" s="37" t="e">
        <f t="shared" ca="1" si="38"/>
        <v>#VALUE!</v>
      </c>
      <c r="CQB14" s="37" t="e">
        <f t="shared" ca="1" si="38"/>
        <v>#VALUE!</v>
      </c>
      <c r="CQC14" s="37" t="e">
        <f t="shared" ca="1" si="38"/>
        <v>#VALUE!</v>
      </c>
      <c r="CQD14" s="37" t="e">
        <f t="shared" ca="1" si="38"/>
        <v>#VALUE!</v>
      </c>
      <c r="CQE14" s="37" t="e">
        <f t="shared" ca="1" si="38"/>
        <v>#VALUE!</v>
      </c>
      <c r="CQF14" s="37" t="e">
        <f t="shared" ca="1" si="38"/>
        <v>#VALUE!</v>
      </c>
      <c r="CQG14" s="37" t="e">
        <f t="shared" ca="1" si="38"/>
        <v>#VALUE!</v>
      </c>
      <c r="CQH14" s="37" t="e">
        <f t="shared" ca="1" si="38"/>
        <v>#VALUE!</v>
      </c>
      <c r="CQI14" s="37" t="e">
        <f t="shared" ca="1" si="38"/>
        <v>#VALUE!</v>
      </c>
      <c r="CQJ14" s="37" t="e">
        <f t="shared" ca="1" si="38"/>
        <v>#VALUE!</v>
      </c>
      <c r="CQK14" s="37" t="e">
        <f t="shared" ca="1" si="38"/>
        <v>#VALUE!</v>
      </c>
      <c r="CQL14" s="37" t="e">
        <f t="shared" ca="1" si="38"/>
        <v>#VALUE!</v>
      </c>
      <c r="CQM14" s="37" t="e">
        <f t="shared" ca="1" si="38"/>
        <v>#VALUE!</v>
      </c>
      <c r="CQN14" s="37" t="e">
        <f t="shared" ca="1" si="38"/>
        <v>#VALUE!</v>
      </c>
      <c r="CQO14" s="37" t="e">
        <f t="shared" ca="1" si="38"/>
        <v>#VALUE!</v>
      </c>
      <c r="CQP14" s="37" t="e">
        <f t="shared" ca="1" si="38"/>
        <v>#VALUE!</v>
      </c>
      <c r="CQQ14" s="37" t="e">
        <f t="shared" ca="1" si="38"/>
        <v>#VALUE!</v>
      </c>
      <c r="CQR14" s="37" t="e">
        <f t="shared" ca="1" si="38"/>
        <v>#VALUE!</v>
      </c>
      <c r="CQS14" s="37" t="e">
        <f t="shared" ca="1" si="38"/>
        <v>#VALUE!</v>
      </c>
      <c r="CQT14" s="37" t="e">
        <f t="shared" ca="1" si="38"/>
        <v>#VALUE!</v>
      </c>
      <c r="CQU14" s="37" t="e">
        <f t="shared" ca="1" si="38"/>
        <v>#VALUE!</v>
      </c>
      <c r="CQV14" s="37" t="e">
        <f t="shared" ca="1" si="38"/>
        <v>#VALUE!</v>
      </c>
      <c r="CQW14" s="37" t="e">
        <f t="shared" ca="1" si="38"/>
        <v>#VALUE!</v>
      </c>
      <c r="CQX14" s="37" t="e">
        <f t="shared" ca="1" si="38"/>
        <v>#VALUE!</v>
      </c>
      <c r="CQY14" s="37" t="e">
        <f t="shared" ca="1" si="38"/>
        <v>#VALUE!</v>
      </c>
      <c r="CQZ14" s="37" t="e">
        <f t="shared" ca="1" si="38"/>
        <v>#VALUE!</v>
      </c>
      <c r="CRA14" s="37" t="e">
        <f t="shared" ca="1" si="38"/>
        <v>#VALUE!</v>
      </c>
      <c r="CRB14" s="37" t="e">
        <f t="shared" ca="1" si="38"/>
        <v>#VALUE!</v>
      </c>
      <c r="CRC14" s="37" t="e">
        <f t="shared" ref="CRC14:CTN14" ca="1" si="39">$B14+IF(CRC$9&lt;CSn_high_before_low_ns,1,IF(CRC$9&lt;RD_CSn_offtime_ns,0,1))</f>
        <v>#VALUE!</v>
      </c>
      <c r="CRD14" s="37" t="e">
        <f t="shared" ca="1" si="39"/>
        <v>#VALUE!</v>
      </c>
      <c r="CRE14" s="37" t="e">
        <f t="shared" ca="1" si="39"/>
        <v>#VALUE!</v>
      </c>
      <c r="CRF14" s="37" t="e">
        <f t="shared" ca="1" si="39"/>
        <v>#VALUE!</v>
      </c>
      <c r="CRG14" s="37" t="e">
        <f t="shared" ca="1" si="39"/>
        <v>#VALUE!</v>
      </c>
      <c r="CRH14" s="37" t="e">
        <f t="shared" ca="1" si="39"/>
        <v>#VALUE!</v>
      </c>
      <c r="CRI14" s="37" t="e">
        <f t="shared" ca="1" si="39"/>
        <v>#VALUE!</v>
      </c>
      <c r="CRJ14" s="37" t="e">
        <f t="shared" ca="1" si="39"/>
        <v>#VALUE!</v>
      </c>
      <c r="CRK14" s="37" t="e">
        <f t="shared" ca="1" si="39"/>
        <v>#VALUE!</v>
      </c>
      <c r="CRL14" s="37" t="e">
        <f t="shared" ca="1" si="39"/>
        <v>#VALUE!</v>
      </c>
      <c r="CRM14" s="37" t="e">
        <f t="shared" ca="1" si="39"/>
        <v>#VALUE!</v>
      </c>
      <c r="CRN14" s="37" t="e">
        <f t="shared" ca="1" si="39"/>
        <v>#VALUE!</v>
      </c>
      <c r="CRO14" s="37" t="e">
        <f t="shared" ca="1" si="39"/>
        <v>#VALUE!</v>
      </c>
      <c r="CRP14" s="37" t="e">
        <f t="shared" ca="1" si="39"/>
        <v>#VALUE!</v>
      </c>
      <c r="CRQ14" s="37" t="e">
        <f t="shared" ca="1" si="39"/>
        <v>#VALUE!</v>
      </c>
      <c r="CRR14" s="37" t="e">
        <f t="shared" ca="1" si="39"/>
        <v>#VALUE!</v>
      </c>
      <c r="CRS14" s="37" t="e">
        <f t="shared" ca="1" si="39"/>
        <v>#VALUE!</v>
      </c>
      <c r="CRT14" s="37" t="e">
        <f t="shared" ca="1" si="39"/>
        <v>#VALUE!</v>
      </c>
      <c r="CRU14" s="37" t="e">
        <f t="shared" ca="1" si="39"/>
        <v>#VALUE!</v>
      </c>
      <c r="CRV14" s="37" t="e">
        <f t="shared" ca="1" si="39"/>
        <v>#VALUE!</v>
      </c>
      <c r="CRW14" s="37" t="e">
        <f t="shared" ca="1" si="39"/>
        <v>#VALUE!</v>
      </c>
      <c r="CRX14" s="37" t="e">
        <f t="shared" ca="1" si="39"/>
        <v>#VALUE!</v>
      </c>
      <c r="CRY14" s="37" t="e">
        <f t="shared" ca="1" si="39"/>
        <v>#VALUE!</v>
      </c>
      <c r="CRZ14" s="37" t="e">
        <f t="shared" ca="1" si="39"/>
        <v>#VALUE!</v>
      </c>
      <c r="CSA14" s="37" t="e">
        <f t="shared" ca="1" si="39"/>
        <v>#VALUE!</v>
      </c>
      <c r="CSB14" s="37" t="e">
        <f t="shared" ca="1" si="39"/>
        <v>#VALUE!</v>
      </c>
      <c r="CSC14" s="37" t="e">
        <f t="shared" ca="1" si="39"/>
        <v>#VALUE!</v>
      </c>
      <c r="CSD14" s="37" t="e">
        <f t="shared" ca="1" si="39"/>
        <v>#VALUE!</v>
      </c>
      <c r="CSE14" s="37" t="e">
        <f t="shared" ca="1" si="39"/>
        <v>#VALUE!</v>
      </c>
      <c r="CSF14" s="37" t="e">
        <f t="shared" ca="1" si="39"/>
        <v>#VALUE!</v>
      </c>
      <c r="CSG14" s="37" t="e">
        <f t="shared" ca="1" si="39"/>
        <v>#VALUE!</v>
      </c>
      <c r="CSH14" s="37" t="e">
        <f t="shared" ca="1" si="39"/>
        <v>#VALUE!</v>
      </c>
      <c r="CSI14" s="37" t="e">
        <f t="shared" ca="1" si="39"/>
        <v>#VALUE!</v>
      </c>
      <c r="CSJ14" s="37" t="e">
        <f t="shared" ca="1" si="39"/>
        <v>#VALUE!</v>
      </c>
      <c r="CSK14" s="37" t="e">
        <f t="shared" ca="1" si="39"/>
        <v>#VALUE!</v>
      </c>
      <c r="CSL14" s="37" t="e">
        <f t="shared" ca="1" si="39"/>
        <v>#VALUE!</v>
      </c>
      <c r="CSM14" s="37" t="e">
        <f t="shared" ca="1" si="39"/>
        <v>#VALUE!</v>
      </c>
      <c r="CSN14" s="37" t="e">
        <f t="shared" ca="1" si="39"/>
        <v>#VALUE!</v>
      </c>
      <c r="CSO14" s="37" t="e">
        <f t="shared" ca="1" si="39"/>
        <v>#VALUE!</v>
      </c>
      <c r="CSP14" s="37" t="e">
        <f t="shared" ca="1" si="39"/>
        <v>#VALUE!</v>
      </c>
      <c r="CSQ14" s="37" t="e">
        <f t="shared" ca="1" si="39"/>
        <v>#VALUE!</v>
      </c>
      <c r="CSR14" s="37" t="e">
        <f t="shared" ca="1" si="39"/>
        <v>#VALUE!</v>
      </c>
      <c r="CSS14" s="37" t="e">
        <f t="shared" ca="1" si="39"/>
        <v>#VALUE!</v>
      </c>
      <c r="CST14" s="37" t="e">
        <f t="shared" ca="1" si="39"/>
        <v>#VALUE!</v>
      </c>
      <c r="CSU14" s="37" t="e">
        <f t="shared" ca="1" si="39"/>
        <v>#VALUE!</v>
      </c>
      <c r="CSV14" s="37" t="e">
        <f t="shared" ca="1" si="39"/>
        <v>#VALUE!</v>
      </c>
      <c r="CSW14" s="37" t="e">
        <f t="shared" ca="1" si="39"/>
        <v>#VALUE!</v>
      </c>
      <c r="CSX14" s="37" t="e">
        <f t="shared" ca="1" si="39"/>
        <v>#VALUE!</v>
      </c>
      <c r="CSY14" s="37" t="e">
        <f t="shared" ca="1" si="39"/>
        <v>#VALUE!</v>
      </c>
      <c r="CSZ14" s="37" t="e">
        <f t="shared" ca="1" si="39"/>
        <v>#VALUE!</v>
      </c>
      <c r="CTA14" s="37" t="e">
        <f t="shared" ca="1" si="39"/>
        <v>#VALUE!</v>
      </c>
      <c r="CTB14" s="37" t="e">
        <f t="shared" ca="1" si="39"/>
        <v>#VALUE!</v>
      </c>
      <c r="CTC14" s="37" t="e">
        <f t="shared" ca="1" si="39"/>
        <v>#VALUE!</v>
      </c>
      <c r="CTD14" s="37" t="e">
        <f t="shared" ca="1" si="39"/>
        <v>#VALUE!</v>
      </c>
      <c r="CTE14" s="37" t="e">
        <f t="shared" ca="1" si="39"/>
        <v>#VALUE!</v>
      </c>
      <c r="CTF14" s="37" t="e">
        <f t="shared" ca="1" si="39"/>
        <v>#VALUE!</v>
      </c>
      <c r="CTG14" s="37" t="e">
        <f t="shared" ca="1" si="39"/>
        <v>#VALUE!</v>
      </c>
      <c r="CTH14" s="37" t="e">
        <f t="shared" ca="1" si="39"/>
        <v>#VALUE!</v>
      </c>
      <c r="CTI14" s="37" t="e">
        <f t="shared" ca="1" si="39"/>
        <v>#VALUE!</v>
      </c>
      <c r="CTJ14" s="37" t="e">
        <f t="shared" ca="1" si="39"/>
        <v>#VALUE!</v>
      </c>
      <c r="CTK14" s="37" t="e">
        <f t="shared" ca="1" si="39"/>
        <v>#VALUE!</v>
      </c>
      <c r="CTL14" s="37" t="e">
        <f t="shared" ca="1" si="39"/>
        <v>#VALUE!</v>
      </c>
      <c r="CTM14" s="37" t="e">
        <f t="shared" ca="1" si="39"/>
        <v>#VALUE!</v>
      </c>
      <c r="CTN14" s="37" t="e">
        <f t="shared" ca="1" si="39"/>
        <v>#VALUE!</v>
      </c>
      <c r="CTO14" s="37" t="e">
        <f t="shared" ref="CTO14:CVZ14" ca="1" si="40">$B14+IF(CTO$9&lt;CSn_high_before_low_ns,1,IF(CTO$9&lt;RD_CSn_offtime_ns,0,1))</f>
        <v>#VALUE!</v>
      </c>
      <c r="CTP14" s="37" t="e">
        <f t="shared" ca="1" si="40"/>
        <v>#VALUE!</v>
      </c>
      <c r="CTQ14" s="37" t="e">
        <f t="shared" ca="1" si="40"/>
        <v>#VALUE!</v>
      </c>
      <c r="CTR14" s="37" t="e">
        <f t="shared" ca="1" si="40"/>
        <v>#VALUE!</v>
      </c>
      <c r="CTS14" s="37" t="e">
        <f t="shared" ca="1" si="40"/>
        <v>#VALUE!</v>
      </c>
      <c r="CTT14" s="37" t="e">
        <f t="shared" ca="1" si="40"/>
        <v>#VALUE!</v>
      </c>
      <c r="CTU14" s="37" t="e">
        <f t="shared" ca="1" si="40"/>
        <v>#VALUE!</v>
      </c>
      <c r="CTV14" s="37" t="e">
        <f t="shared" ca="1" si="40"/>
        <v>#VALUE!</v>
      </c>
      <c r="CTW14" s="37" t="e">
        <f t="shared" ca="1" si="40"/>
        <v>#VALUE!</v>
      </c>
      <c r="CTX14" s="37" t="e">
        <f t="shared" ca="1" si="40"/>
        <v>#VALUE!</v>
      </c>
      <c r="CTY14" s="37" t="e">
        <f t="shared" ca="1" si="40"/>
        <v>#VALUE!</v>
      </c>
      <c r="CTZ14" s="37" t="e">
        <f t="shared" ca="1" si="40"/>
        <v>#VALUE!</v>
      </c>
      <c r="CUA14" s="37" t="e">
        <f t="shared" ca="1" si="40"/>
        <v>#VALUE!</v>
      </c>
      <c r="CUB14" s="37" t="e">
        <f t="shared" ca="1" si="40"/>
        <v>#VALUE!</v>
      </c>
      <c r="CUC14" s="37" t="e">
        <f t="shared" ca="1" si="40"/>
        <v>#VALUE!</v>
      </c>
      <c r="CUD14" s="37" t="e">
        <f t="shared" ca="1" si="40"/>
        <v>#VALUE!</v>
      </c>
      <c r="CUE14" s="37" t="e">
        <f t="shared" ca="1" si="40"/>
        <v>#VALUE!</v>
      </c>
      <c r="CUF14" s="37" t="e">
        <f t="shared" ca="1" si="40"/>
        <v>#VALUE!</v>
      </c>
      <c r="CUG14" s="37" t="e">
        <f t="shared" ca="1" si="40"/>
        <v>#VALUE!</v>
      </c>
      <c r="CUH14" s="37" t="e">
        <f t="shared" ca="1" si="40"/>
        <v>#VALUE!</v>
      </c>
      <c r="CUI14" s="37" t="e">
        <f t="shared" ca="1" si="40"/>
        <v>#VALUE!</v>
      </c>
      <c r="CUJ14" s="37" t="e">
        <f t="shared" ca="1" si="40"/>
        <v>#VALUE!</v>
      </c>
      <c r="CUK14" s="37" t="e">
        <f t="shared" ca="1" si="40"/>
        <v>#VALUE!</v>
      </c>
      <c r="CUL14" s="37" t="e">
        <f t="shared" ca="1" si="40"/>
        <v>#VALUE!</v>
      </c>
      <c r="CUM14" s="37" t="e">
        <f t="shared" ca="1" si="40"/>
        <v>#VALUE!</v>
      </c>
      <c r="CUN14" s="37" t="e">
        <f t="shared" ca="1" si="40"/>
        <v>#VALUE!</v>
      </c>
      <c r="CUO14" s="37" t="e">
        <f t="shared" ca="1" si="40"/>
        <v>#VALUE!</v>
      </c>
      <c r="CUP14" s="37" t="e">
        <f t="shared" ca="1" si="40"/>
        <v>#VALUE!</v>
      </c>
      <c r="CUQ14" s="37" t="e">
        <f t="shared" ca="1" si="40"/>
        <v>#VALUE!</v>
      </c>
      <c r="CUR14" s="37" t="e">
        <f t="shared" ca="1" si="40"/>
        <v>#VALUE!</v>
      </c>
      <c r="CUS14" s="37" t="e">
        <f t="shared" ca="1" si="40"/>
        <v>#VALUE!</v>
      </c>
      <c r="CUT14" s="37" t="e">
        <f t="shared" ca="1" si="40"/>
        <v>#VALUE!</v>
      </c>
      <c r="CUU14" s="37" t="e">
        <f t="shared" ca="1" si="40"/>
        <v>#VALUE!</v>
      </c>
      <c r="CUV14" s="37" t="e">
        <f t="shared" ca="1" si="40"/>
        <v>#VALUE!</v>
      </c>
      <c r="CUW14" s="37" t="e">
        <f t="shared" ca="1" si="40"/>
        <v>#VALUE!</v>
      </c>
      <c r="CUX14" s="37" t="e">
        <f t="shared" ca="1" si="40"/>
        <v>#VALUE!</v>
      </c>
      <c r="CUY14" s="37" t="e">
        <f t="shared" ca="1" si="40"/>
        <v>#VALUE!</v>
      </c>
      <c r="CUZ14" s="37" t="e">
        <f t="shared" ca="1" si="40"/>
        <v>#VALUE!</v>
      </c>
      <c r="CVA14" s="37" t="e">
        <f t="shared" ca="1" si="40"/>
        <v>#VALUE!</v>
      </c>
      <c r="CVB14" s="37" t="e">
        <f t="shared" ca="1" si="40"/>
        <v>#VALUE!</v>
      </c>
      <c r="CVC14" s="37" t="e">
        <f t="shared" ca="1" si="40"/>
        <v>#VALUE!</v>
      </c>
      <c r="CVD14" s="37" t="e">
        <f t="shared" ca="1" si="40"/>
        <v>#VALUE!</v>
      </c>
      <c r="CVE14" s="37" t="e">
        <f t="shared" ca="1" si="40"/>
        <v>#VALUE!</v>
      </c>
      <c r="CVF14" s="37" t="e">
        <f t="shared" ca="1" si="40"/>
        <v>#VALUE!</v>
      </c>
      <c r="CVG14" s="37" t="e">
        <f t="shared" ca="1" si="40"/>
        <v>#VALUE!</v>
      </c>
      <c r="CVH14" s="37" t="e">
        <f t="shared" ca="1" si="40"/>
        <v>#VALUE!</v>
      </c>
      <c r="CVI14" s="37" t="e">
        <f t="shared" ca="1" si="40"/>
        <v>#VALUE!</v>
      </c>
      <c r="CVJ14" s="37" t="e">
        <f t="shared" ca="1" si="40"/>
        <v>#VALUE!</v>
      </c>
      <c r="CVK14" s="37" t="e">
        <f t="shared" ca="1" si="40"/>
        <v>#VALUE!</v>
      </c>
      <c r="CVL14" s="37" t="e">
        <f t="shared" ca="1" si="40"/>
        <v>#VALUE!</v>
      </c>
      <c r="CVM14" s="37" t="e">
        <f t="shared" ca="1" si="40"/>
        <v>#VALUE!</v>
      </c>
      <c r="CVN14" s="37" t="e">
        <f t="shared" ca="1" si="40"/>
        <v>#VALUE!</v>
      </c>
      <c r="CVO14" s="37" t="e">
        <f t="shared" ca="1" si="40"/>
        <v>#VALUE!</v>
      </c>
      <c r="CVP14" s="37" t="e">
        <f t="shared" ca="1" si="40"/>
        <v>#VALUE!</v>
      </c>
      <c r="CVQ14" s="37" t="e">
        <f t="shared" ca="1" si="40"/>
        <v>#VALUE!</v>
      </c>
      <c r="CVR14" s="37" t="e">
        <f t="shared" ca="1" si="40"/>
        <v>#VALUE!</v>
      </c>
      <c r="CVS14" s="37" t="e">
        <f t="shared" ca="1" si="40"/>
        <v>#VALUE!</v>
      </c>
      <c r="CVT14" s="37" t="e">
        <f t="shared" ca="1" si="40"/>
        <v>#VALUE!</v>
      </c>
      <c r="CVU14" s="37" t="e">
        <f t="shared" ca="1" si="40"/>
        <v>#VALUE!</v>
      </c>
      <c r="CVV14" s="37" t="e">
        <f t="shared" ca="1" si="40"/>
        <v>#VALUE!</v>
      </c>
      <c r="CVW14" s="37" t="e">
        <f t="shared" ca="1" si="40"/>
        <v>#VALUE!</v>
      </c>
      <c r="CVX14" s="37" t="e">
        <f t="shared" ca="1" si="40"/>
        <v>#VALUE!</v>
      </c>
      <c r="CVY14" s="37" t="e">
        <f t="shared" ca="1" si="40"/>
        <v>#VALUE!</v>
      </c>
      <c r="CVZ14" s="37" t="e">
        <f t="shared" ca="1" si="40"/>
        <v>#VALUE!</v>
      </c>
      <c r="CWA14" s="37" t="e">
        <f t="shared" ref="CWA14:CYL14" ca="1" si="41">$B14+IF(CWA$9&lt;CSn_high_before_low_ns,1,IF(CWA$9&lt;RD_CSn_offtime_ns,0,1))</f>
        <v>#VALUE!</v>
      </c>
      <c r="CWB14" s="37" t="e">
        <f t="shared" ca="1" si="41"/>
        <v>#VALUE!</v>
      </c>
      <c r="CWC14" s="37" t="e">
        <f t="shared" ca="1" si="41"/>
        <v>#VALUE!</v>
      </c>
      <c r="CWD14" s="37" t="e">
        <f t="shared" ca="1" si="41"/>
        <v>#VALUE!</v>
      </c>
      <c r="CWE14" s="37" t="e">
        <f t="shared" ca="1" si="41"/>
        <v>#VALUE!</v>
      </c>
      <c r="CWF14" s="37" t="e">
        <f t="shared" ca="1" si="41"/>
        <v>#VALUE!</v>
      </c>
      <c r="CWG14" s="37" t="e">
        <f t="shared" ca="1" si="41"/>
        <v>#VALUE!</v>
      </c>
      <c r="CWH14" s="37" t="e">
        <f t="shared" ca="1" si="41"/>
        <v>#VALUE!</v>
      </c>
      <c r="CWI14" s="37" t="e">
        <f t="shared" ca="1" si="41"/>
        <v>#VALUE!</v>
      </c>
      <c r="CWJ14" s="37" t="e">
        <f t="shared" ca="1" si="41"/>
        <v>#VALUE!</v>
      </c>
      <c r="CWK14" s="37" t="e">
        <f t="shared" ca="1" si="41"/>
        <v>#VALUE!</v>
      </c>
      <c r="CWL14" s="37" t="e">
        <f t="shared" ca="1" si="41"/>
        <v>#VALUE!</v>
      </c>
      <c r="CWM14" s="37" t="e">
        <f t="shared" ca="1" si="41"/>
        <v>#VALUE!</v>
      </c>
      <c r="CWN14" s="37" t="e">
        <f t="shared" ca="1" si="41"/>
        <v>#VALUE!</v>
      </c>
      <c r="CWO14" s="37" t="e">
        <f t="shared" ca="1" si="41"/>
        <v>#VALUE!</v>
      </c>
      <c r="CWP14" s="37" t="e">
        <f t="shared" ca="1" si="41"/>
        <v>#VALUE!</v>
      </c>
      <c r="CWQ14" s="37" t="e">
        <f t="shared" ca="1" si="41"/>
        <v>#VALUE!</v>
      </c>
      <c r="CWR14" s="37" t="e">
        <f t="shared" ca="1" si="41"/>
        <v>#VALUE!</v>
      </c>
      <c r="CWS14" s="37" t="e">
        <f t="shared" ca="1" si="41"/>
        <v>#VALUE!</v>
      </c>
      <c r="CWT14" s="37" t="e">
        <f t="shared" ca="1" si="41"/>
        <v>#VALUE!</v>
      </c>
      <c r="CWU14" s="37" t="e">
        <f t="shared" ca="1" si="41"/>
        <v>#VALUE!</v>
      </c>
      <c r="CWV14" s="37" t="e">
        <f t="shared" ca="1" si="41"/>
        <v>#VALUE!</v>
      </c>
      <c r="CWW14" s="37" t="e">
        <f t="shared" ca="1" si="41"/>
        <v>#VALUE!</v>
      </c>
      <c r="CWX14" s="37" t="e">
        <f t="shared" ca="1" si="41"/>
        <v>#VALUE!</v>
      </c>
      <c r="CWY14" s="37" t="e">
        <f t="shared" ca="1" si="41"/>
        <v>#VALUE!</v>
      </c>
      <c r="CWZ14" s="37" t="e">
        <f t="shared" ca="1" si="41"/>
        <v>#VALUE!</v>
      </c>
      <c r="CXA14" s="37" t="e">
        <f t="shared" ca="1" si="41"/>
        <v>#VALUE!</v>
      </c>
      <c r="CXB14" s="37" t="e">
        <f t="shared" ca="1" si="41"/>
        <v>#VALUE!</v>
      </c>
      <c r="CXC14" s="37" t="e">
        <f t="shared" ca="1" si="41"/>
        <v>#VALUE!</v>
      </c>
      <c r="CXD14" s="37" t="e">
        <f t="shared" ca="1" si="41"/>
        <v>#VALUE!</v>
      </c>
      <c r="CXE14" s="37" t="e">
        <f t="shared" ca="1" si="41"/>
        <v>#VALUE!</v>
      </c>
      <c r="CXF14" s="37" t="e">
        <f t="shared" ca="1" si="41"/>
        <v>#VALUE!</v>
      </c>
      <c r="CXG14" s="37" t="e">
        <f t="shared" ca="1" si="41"/>
        <v>#VALUE!</v>
      </c>
      <c r="CXH14" s="37" t="e">
        <f t="shared" ca="1" si="41"/>
        <v>#VALUE!</v>
      </c>
      <c r="CXI14" s="37" t="e">
        <f t="shared" ca="1" si="41"/>
        <v>#VALUE!</v>
      </c>
      <c r="CXJ14" s="37" t="e">
        <f t="shared" ca="1" si="41"/>
        <v>#VALUE!</v>
      </c>
      <c r="CXK14" s="37" t="e">
        <f t="shared" ca="1" si="41"/>
        <v>#VALUE!</v>
      </c>
      <c r="CXL14" s="37" t="e">
        <f t="shared" ca="1" si="41"/>
        <v>#VALUE!</v>
      </c>
      <c r="CXM14" s="37" t="e">
        <f t="shared" ca="1" si="41"/>
        <v>#VALUE!</v>
      </c>
      <c r="CXN14" s="37" t="e">
        <f t="shared" ca="1" si="41"/>
        <v>#VALUE!</v>
      </c>
      <c r="CXO14" s="37" t="e">
        <f t="shared" ca="1" si="41"/>
        <v>#VALUE!</v>
      </c>
      <c r="CXP14" s="37" t="e">
        <f t="shared" ca="1" si="41"/>
        <v>#VALUE!</v>
      </c>
      <c r="CXQ14" s="37" t="e">
        <f t="shared" ca="1" si="41"/>
        <v>#VALUE!</v>
      </c>
      <c r="CXR14" s="37" t="e">
        <f t="shared" ca="1" si="41"/>
        <v>#VALUE!</v>
      </c>
      <c r="CXS14" s="37" t="e">
        <f t="shared" ca="1" si="41"/>
        <v>#VALUE!</v>
      </c>
      <c r="CXT14" s="37" t="e">
        <f t="shared" ca="1" si="41"/>
        <v>#VALUE!</v>
      </c>
      <c r="CXU14" s="37" t="e">
        <f t="shared" ca="1" si="41"/>
        <v>#VALUE!</v>
      </c>
      <c r="CXV14" s="37" t="e">
        <f t="shared" ca="1" si="41"/>
        <v>#VALUE!</v>
      </c>
      <c r="CXW14" s="37" t="e">
        <f t="shared" ca="1" si="41"/>
        <v>#VALUE!</v>
      </c>
      <c r="CXX14" s="37" t="e">
        <f t="shared" ca="1" si="41"/>
        <v>#VALUE!</v>
      </c>
      <c r="CXY14" s="37" t="e">
        <f t="shared" ca="1" si="41"/>
        <v>#VALUE!</v>
      </c>
      <c r="CXZ14" s="37" t="e">
        <f t="shared" ca="1" si="41"/>
        <v>#VALUE!</v>
      </c>
      <c r="CYA14" s="37" t="e">
        <f t="shared" ca="1" si="41"/>
        <v>#VALUE!</v>
      </c>
      <c r="CYB14" s="37" t="e">
        <f t="shared" ca="1" si="41"/>
        <v>#VALUE!</v>
      </c>
      <c r="CYC14" s="37" t="e">
        <f t="shared" ca="1" si="41"/>
        <v>#VALUE!</v>
      </c>
      <c r="CYD14" s="37" t="e">
        <f t="shared" ca="1" si="41"/>
        <v>#VALUE!</v>
      </c>
      <c r="CYE14" s="37" t="e">
        <f t="shared" ca="1" si="41"/>
        <v>#VALUE!</v>
      </c>
      <c r="CYF14" s="37" t="e">
        <f t="shared" ca="1" si="41"/>
        <v>#VALUE!</v>
      </c>
      <c r="CYG14" s="37" t="e">
        <f t="shared" ca="1" si="41"/>
        <v>#VALUE!</v>
      </c>
      <c r="CYH14" s="37" t="e">
        <f t="shared" ca="1" si="41"/>
        <v>#VALUE!</v>
      </c>
      <c r="CYI14" s="37" t="e">
        <f t="shared" ca="1" si="41"/>
        <v>#VALUE!</v>
      </c>
      <c r="CYJ14" s="37" t="e">
        <f t="shared" ca="1" si="41"/>
        <v>#VALUE!</v>
      </c>
      <c r="CYK14" s="37" t="e">
        <f t="shared" ca="1" si="41"/>
        <v>#VALUE!</v>
      </c>
      <c r="CYL14" s="37" t="e">
        <f t="shared" ca="1" si="41"/>
        <v>#VALUE!</v>
      </c>
      <c r="CYM14" s="37" t="e">
        <f t="shared" ref="CYM14:DAX14" ca="1" si="42">$B14+IF(CYM$9&lt;CSn_high_before_low_ns,1,IF(CYM$9&lt;RD_CSn_offtime_ns,0,1))</f>
        <v>#VALUE!</v>
      </c>
      <c r="CYN14" s="37" t="e">
        <f t="shared" ca="1" si="42"/>
        <v>#VALUE!</v>
      </c>
      <c r="CYO14" s="37" t="e">
        <f t="shared" ca="1" si="42"/>
        <v>#VALUE!</v>
      </c>
      <c r="CYP14" s="37" t="e">
        <f t="shared" ca="1" si="42"/>
        <v>#VALUE!</v>
      </c>
      <c r="CYQ14" s="37" t="e">
        <f t="shared" ca="1" si="42"/>
        <v>#VALUE!</v>
      </c>
      <c r="CYR14" s="37" t="e">
        <f t="shared" ca="1" si="42"/>
        <v>#VALUE!</v>
      </c>
      <c r="CYS14" s="37" t="e">
        <f t="shared" ca="1" si="42"/>
        <v>#VALUE!</v>
      </c>
      <c r="CYT14" s="37" t="e">
        <f t="shared" ca="1" si="42"/>
        <v>#VALUE!</v>
      </c>
      <c r="CYU14" s="37" t="e">
        <f t="shared" ca="1" si="42"/>
        <v>#VALUE!</v>
      </c>
      <c r="CYV14" s="37" t="e">
        <f t="shared" ca="1" si="42"/>
        <v>#VALUE!</v>
      </c>
      <c r="CYW14" s="37" t="e">
        <f t="shared" ca="1" si="42"/>
        <v>#VALUE!</v>
      </c>
      <c r="CYX14" s="37" t="e">
        <f t="shared" ca="1" si="42"/>
        <v>#VALUE!</v>
      </c>
      <c r="CYY14" s="37" t="e">
        <f t="shared" ca="1" si="42"/>
        <v>#VALUE!</v>
      </c>
      <c r="CYZ14" s="37" t="e">
        <f t="shared" ca="1" si="42"/>
        <v>#VALUE!</v>
      </c>
      <c r="CZA14" s="37" t="e">
        <f t="shared" ca="1" si="42"/>
        <v>#VALUE!</v>
      </c>
      <c r="CZB14" s="37" t="e">
        <f t="shared" ca="1" si="42"/>
        <v>#VALUE!</v>
      </c>
      <c r="CZC14" s="37" t="e">
        <f t="shared" ca="1" si="42"/>
        <v>#VALUE!</v>
      </c>
      <c r="CZD14" s="37" t="e">
        <f t="shared" ca="1" si="42"/>
        <v>#VALUE!</v>
      </c>
      <c r="CZE14" s="37" t="e">
        <f t="shared" ca="1" si="42"/>
        <v>#VALUE!</v>
      </c>
      <c r="CZF14" s="37" t="e">
        <f t="shared" ca="1" si="42"/>
        <v>#VALUE!</v>
      </c>
      <c r="CZG14" s="37" t="e">
        <f t="shared" ca="1" si="42"/>
        <v>#VALUE!</v>
      </c>
      <c r="CZH14" s="37" t="e">
        <f t="shared" ca="1" si="42"/>
        <v>#VALUE!</v>
      </c>
      <c r="CZI14" s="37" t="e">
        <f t="shared" ca="1" si="42"/>
        <v>#VALUE!</v>
      </c>
      <c r="CZJ14" s="37" t="e">
        <f t="shared" ca="1" si="42"/>
        <v>#VALUE!</v>
      </c>
      <c r="CZK14" s="37" t="e">
        <f t="shared" ca="1" si="42"/>
        <v>#VALUE!</v>
      </c>
      <c r="CZL14" s="37" t="e">
        <f t="shared" ca="1" si="42"/>
        <v>#VALUE!</v>
      </c>
      <c r="CZM14" s="37" t="e">
        <f t="shared" ca="1" si="42"/>
        <v>#VALUE!</v>
      </c>
      <c r="CZN14" s="37" t="e">
        <f t="shared" ca="1" si="42"/>
        <v>#VALUE!</v>
      </c>
      <c r="CZO14" s="37" t="e">
        <f t="shared" ca="1" si="42"/>
        <v>#VALUE!</v>
      </c>
      <c r="CZP14" s="37" t="e">
        <f t="shared" ca="1" si="42"/>
        <v>#VALUE!</v>
      </c>
      <c r="CZQ14" s="37" t="e">
        <f t="shared" ca="1" si="42"/>
        <v>#VALUE!</v>
      </c>
      <c r="CZR14" s="37" t="e">
        <f t="shared" ca="1" si="42"/>
        <v>#VALUE!</v>
      </c>
      <c r="CZS14" s="37" t="e">
        <f t="shared" ca="1" si="42"/>
        <v>#VALUE!</v>
      </c>
      <c r="CZT14" s="37" t="e">
        <f t="shared" ca="1" si="42"/>
        <v>#VALUE!</v>
      </c>
      <c r="CZU14" s="37" t="e">
        <f t="shared" ca="1" si="42"/>
        <v>#VALUE!</v>
      </c>
      <c r="CZV14" s="37" t="e">
        <f t="shared" ca="1" si="42"/>
        <v>#VALUE!</v>
      </c>
      <c r="CZW14" s="37" t="e">
        <f t="shared" ca="1" si="42"/>
        <v>#VALUE!</v>
      </c>
      <c r="CZX14" s="37" t="e">
        <f t="shared" ca="1" si="42"/>
        <v>#VALUE!</v>
      </c>
      <c r="CZY14" s="37" t="e">
        <f t="shared" ca="1" si="42"/>
        <v>#VALUE!</v>
      </c>
      <c r="CZZ14" s="37" t="e">
        <f t="shared" ca="1" si="42"/>
        <v>#VALUE!</v>
      </c>
      <c r="DAA14" s="37" t="e">
        <f t="shared" ca="1" si="42"/>
        <v>#VALUE!</v>
      </c>
      <c r="DAB14" s="37" t="e">
        <f t="shared" ca="1" si="42"/>
        <v>#VALUE!</v>
      </c>
      <c r="DAC14" s="37" t="e">
        <f t="shared" ca="1" si="42"/>
        <v>#VALUE!</v>
      </c>
      <c r="DAD14" s="37" t="e">
        <f t="shared" ca="1" si="42"/>
        <v>#VALUE!</v>
      </c>
      <c r="DAE14" s="37" t="e">
        <f t="shared" ca="1" si="42"/>
        <v>#VALUE!</v>
      </c>
      <c r="DAF14" s="37" t="e">
        <f t="shared" ca="1" si="42"/>
        <v>#VALUE!</v>
      </c>
      <c r="DAG14" s="37" t="e">
        <f t="shared" ca="1" si="42"/>
        <v>#VALUE!</v>
      </c>
      <c r="DAH14" s="37" t="e">
        <f t="shared" ca="1" si="42"/>
        <v>#VALUE!</v>
      </c>
      <c r="DAI14" s="37" t="e">
        <f t="shared" ca="1" si="42"/>
        <v>#VALUE!</v>
      </c>
      <c r="DAJ14" s="37" t="e">
        <f t="shared" ca="1" si="42"/>
        <v>#VALUE!</v>
      </c>
      <c r="DAK14" s="37" t="e">
        <f t="shared" ca="1" si="42"/>
        <v>#VALUE!</v>
      </c>
      <c r="DAL14" s="37" t="e">
        <f t="shared" ca="1" si="42"/>
        <v>#VALUE!</v>
      </c>
      <c r="DAM14" s="37" t="e">
        <f t="shared" ca="1" si="42"/>
        <v>#VALUE!</v>
      </c>
      <c r="DAN14" s="37" t="e">
        <f t="shared" ca="1" si="42"/>
        <v>#VALUE!</v>
      </c>
      <c r="DAO14" s="37" t="e">
        <f t="shared" ca="1" si="42"/>
        <v>#VALUE!</v>
      </c>
      <c r="DAP14" s="37" t="e">
        <f t="shared" ca="1" si="42"/>
        <v>#VALUE!</v>
      </c>
      <c r="DAQ14" s="37" t="e">
        <f t="shared" ca="1" si="42"/>
        <v>#VALUE!</v>
      </c>
      <c r="DAR14" s="37" t="e">
        <f t="shared" ca="1" si="42"/>
        <v>#VALUE!</v>
      </c>
      <c r="DAS14" s="37" t="e">
        <f t="shared" ca="1" si="42"/>
        <v>#VALUE!</v>
      </c>
      <c r="DAT14" s="37" t="e">
        <f t="shared" ca="1" si="42"/>
        <v>#VALUE!</v>
      </c>
      <c r="DAU14" s="37" t="e">
        <f t="shared" ca="1" si="42"/>
        <v>#VALUE!</v>
      </c>
      <c r="DAV14" s="37" t="e">
        <f t="shared" ca="1" si="42"/>
        <v>#VALUE!</v>
      </c>
      <c r="DAW14" s="37" t="e">
        <f t="shared" ca="1" si="42"/>
        <v>#VALUE!</v>
      </c>
      <c r="DAX14" s="37" t="e">
        <f t="shared" ca="1" si="42"/>
        <v>#VALUE!</v>
      </c>
      <c r="DAY14" s="37" t="e">
        <f t="shared" ref="DAY14:DDJ14" ca="1" si="43">$B14+IF(DAY$9&lt;CSn_high_before_low_ns,1,IF(DAY$9&lt;RD_CSn_offtime_ns,0,1))</f>
        <v>#VALUE!</v>
      </c>
      <c r="DAZ14" s="37" t="e">
        <f t="shared" ca="1" si="43"/>
        <v>#VALUE!</v>
      </c>
      <c r="DBA14" s="37" t="e">
        <f t="shared" ca="1" si="43"/>
        <v>#VALUE!</v>
      </c>
      <c r="DBB14" s="37" t="e">
        <f t="shared" ca="1" si="43"/>
        <v>#VALUE!</v>
      </c>
      <c r="DBC14" s="37" t="e">
        <f t="shared" ca="1" si="43"/>
        <v>#VALUE!</v>
      </c>
      <c r="DBD14" s="37" t="e">
        <f t="shared" ca="1" si="43"/>
        <v>#VALUE!</v>
      </c>
      <c r="DBE14" s="37" t="e">
        <f t="shared" ca="1" si="43"/>
        <v>#VALUE!</v>
      </c>
      <c r="DBF14" s="37" t="e">
        <f t="shared" ca="1" si="43"/>
        <v>#VALUE!</v>
      </c>
      <c r="DBG14" s="37" t="e">
        <f t="shared" ca="1" si="43"/>
        <v>#VALUE!</v>
      </c>
      <c r="DBH14" s="37" t="e">
        <f t="shared" ca="1" si="43"/>
        <v>#VALUE!</v>
      </c>
      <c r="DBI14" s="37" t="e">
        <f t="shared" ca="1" si="43"/>
        <v>#VALUE!</v>
      </c>
      <c r="DBJ14" s="37" t="e">
        <f t="shared" ca="1" si="43"/>
        <v>#VALUE!</v>
      </c>
      <c r="DBK14" s="37" t="e">
        <f t="shared" ca="1" si="43"/>
        <v>#VALUE!</v>
      </c>
      <c r="DBL14" s="37" t="e">
        <f t="shared" ca="1" si="43"/>
        <v>#VALUE!</v>
      </c>
      <c r="DBM14" s="37" t="e">
        <f t="shared" ca="1" si="43"/>
        <v>#VALUE!</v>
      </c>
      <c r="DBN14" s="37" t="e">
        <f t="shared" ca="1" si="43"/>
        <v>#VALUE!</v>
      </c>
      <c r="DBO14" s="37" t="e">
        <f t="shared" ca="1" si="43"/>
        <v>#VALUE!</v>
      </c>
      <c r="DBP14" s="37" t="e">
        <f t="shared" ca="1" si="43"/>
        <v>#VALUE!</v>
      </c>
      <c r="DBQ14" s="37" t="e">
        <f t="shared" ca="1" si="43"/>
        <v>#VALUE!</v>
      </c>
      <c r="DBR14" s="37" t="e">
        <f t="shared" ca="1" si="43"/>
        <v>#VALUE!</v>
      </c>
      <c r="DBS14" s="37" t="e">
        <f t="shared" ca="1" si="43"/>
        <v>#VALUE!</v>
      </c>
      <c r="DBT14" s="37" t="e">
        <f t="shared" ca="1" si="43"/>
        <v>#VALUE!</v>
      </c>
      <c r="DBU14" s="37" t="e">
        <f t="shared" ca="1" si="43"/>
        <v>#VALUE!</v>
      </c>
      <c r="DBV14" s="37" t="e">
        <f t="shared" ca="1" si="43"/>
        <v>#VALUE!</v>
      </c>
      <c r="DBW14" s="37" t="e">
        <f t="shared" ca="1" si="43"/>
        <v>#VALUE!</v>
      </c>
      <c r="DBX14" s="37" t="e">
        <f t="shared" ca="1" si="43"/>
        <v>#VALUE!</v>
      </c>
      <c r="DBY14" s="37" t="e">
        <f t="shared" ca="1" si="43"/>
        <v>#VALUE!</v>
      </c>
      <c r="DBZ14" s="37" t="e">
        <f t="shared" ca="1" si="43"/>
        <v>#VALUE!</v>
      </c>
      <c r="DCA14" s="37" t="e">
        <f t="shared" ca="1" si="43"/>
        <v>#VALUE!</v>
      </c>
      <c r="DCB14" s="37" t="e">
        <f t="shared" ca="1" si="43"/>
        <v>#VALUE!</v>
      </c>
      <c r="DCC14" s="37" t="e">
        <f t="shared" ca="1" si="43"/>
        <v>#VALUE!</v>
      </c>
      <c r="DCD14" s="37" t="e">
        <f t="shared" ca="1" si="43"/>
        <v>#VALUE!</v>
      </c>
      <c r="DCE14" s="37" t="e">
        <f t="shared" ca="1" si="43"/>
        <v>#VALUE!</v>
      </c>
      <c r="DCF14" s="37" t="e">
        <f t="shared" ca="1" si="43"/>
        <v>#VALUE!</v>
      </c>
      <c r="DCG14" s="37" t="e">
        <f t="shared" ca="1" si="43"/>
        <v>#VALUE!</v>
      </c>
      <c r="DCH14" s="37" t="e">
        <f t="shared" ca="1" si="43"/>
        <v>#VALUE!</v>
      </c>
      <c r="DCI14" s="37" t="e">
        <f t="shared" ca="1" si="43"/>
        <v>#VALUE!</v>
      </c>
      <c r="DCJ14" s="37" t="e">
        <f t="shared" ca="1" si="43"/>
        <v>#VALUE!</v>
      </c>
      <c r="DCK14" s="37" t="e">
        <f t="shared" ca="1" si="43"/>
        <v>#VALUE!</v>
      </c>
      <c r="DCL14" s="37" t="e">
        <f t="shared" ca="1" si="43"/>
        <v>#VALUE!</v>
      </c>
      <c r="DCM14" s="37" t="e">
        <f t="shared" ca="1" si="43"/>
        <v>#VALUE!</v>
      </c>
      <c r="DCN14" s="37" t="e">
        <f t="shared" ca="1" si="43"/>
        <v>#VALUE!</v>
      </c>
      <c r="DCO14" s="37" t="e">
        <f t="shared" ca="1" si="43"/>
        <v>#VALUE!</v>
      </c>
      <c r="DCP14" s="37" t="e">
        <f t="shared" ca="1" si="43"/>
        <v>#VALUE!</v>
      </c>
      <c r="DCQ14" s="37" t="e">
        <f t="shared" ca="1" si="43"/>
        <v>#VALUE!</v>
      </c>
      <c r="DCR14" s="37" t="e">
        <f t="shared" ca="1" si="43"/>
        <v>#VALUE!</v>
      </c>
      <c r="DCS14" s="37" t="e">
        <f t="shared" ca="1" si="43"/>
        <v>#VALUE!</v>
      </c>
      <c r="DCT14" s="37" t="e">
        <f t="shared" ca="1" si="43"/>
        <v>#VALUE!</v>
      </c>
      <c r="DCU14" s="37" t="e">
        <f t="shared" ca="1" si="43"/>
        <v>#VALUE!</v>
      </c>
      <c r="DCV14" s="37" t="e">
        <f t="shared" ca="1" si="43"/>
        <v>#VALUE!</v>
      </c>
      <c r="DCW14" s="37" t="e">
        <f t="shared" ca="1" si="43"/>
        <v>#VALUE!</v>
      </c>
      <c r="DCX14" s="37" t="e">
        <f t="shared" ca="1" si="43"/>
        <v>#VALUE!</v>
      </c>
      <c r="DCY14" s="37" t="e">
        <f t="shared" ca="1" si="43"/>
        <v>#VALUE!</v>
      </c>
      <c r="DCZ14" s="37" t="e">
        <f t="shared" ca="1" si="43"/>
        <v>#VALUE!</v>
      </c>
      <c r="DDA14" s="37" t="e">
        <f t="shared" ca="1" si="43"/>
        <v>#VALUE!</v>
      </c>
      <c r="DDB14" s="37" t="e">
        <f t="shared" ca="1" si="43"/>
        <v>#VALUE!</v>
      </c>
      <c r="DDC14" s="37" t="e">
        <f t="shared" ca="1" si="43"/>
        <v>#VALUE!</v>
      </c>
      <c r="DDD14" s="37" t="e">
        <f t="shared" ca="1" si="43"/>
        <v>#VALUE!</v>
      </c>
      <c r="DDE14" s="37" t="e">
        <f t="shared" ca="1" si="43"/>
        <v>#VALUE!</v>
      </c>
      <c r="DDF14" s="37" t="e">
        <f t="shared" ca="1" si="43"/>
        <v>#VALUE!</v>
      </c>
      <c r="DDG14" s="37" t="e">
        <f t="shared" ca="1" si="43"/>
        <v>#VALUE!</v>
      </c>
      <c r="DDH14" s="37" t="e">
        <f t="shared" ca="1" si="43"/>
        <v>#VALUE!</v>
      </c>
      <c r="DDI14" s="37" t="e">
        <f t="shared" ca="1" si="43"/>
        <v>#VALUE!</v>
      </c>
      <c r="DDJ14" s="37" t="e">
        <f t="shared" ca="1" si="43"/>
        <v>#VALUE!</v>
      </c>
      <c r="DDK14" s="37" t="e">
        <f t="shared" ref="DDK14:DFV14" ca="1" si="44">$B14+IF(DDK$9&lt;CSn_high_before_low_ns,1,IF(DDK$9&lt;RD_CSn_offtime_ns,0,1))</f>
        <v>#VALUE!</v>
      </c>
      <c r="DDL14" s="37" t="e">
        <f t="shared" ca="1" si="44"/>
        <v>#VALUE!</v>
      </c>
      <c r="DDM14" s="37" t="e">
        <f t="shared" ca="1" si="44"/>
        <v>#VALUE!</v>
      </c>
      <c r="DDN14" s="37" t="e">
        <f t="shared" ca="1" si="44"/>
        <v>#VALUE!</v>
      </c>
      <c r="DDO14" s="37" t="e">
        <f t="shared" ca="1" si="44"/>
        <v>#VALUE!</v>
      </c>
      <c r="DDP14" s="37" t="e">
        <f t="shared" ca="1" si="44"/>
        <v>#VALUE!</v>
      </c>
      <c r="DDQ14" s="37" t="e">
        <f t="shared" ca="1" si="44"/>
        <v>#VALUE!</v>
      </c>
      <c r="DDR14" s="37" t="e">
        <f t="shared" ca="1" si="44"/>
        <v>#VALUE!</v>
      </c>
      <c r="DDS14" s="37" t="e">
        <f t="shared" ca="1" si="44"/>
        <v>#VALUE!</v>
      </c>
      <c r="DDT14" s="37" t="e">
        <f t="shared" ca="1" si="44"/>
        <v>#VALUE!</v>
      </c>
      <c r="DDU14" s="37" t="e">
        <f t="shared" ca="1" si="44"/>
        <v>#VALUE!</v>
      </c>
      <c r="DDV14" s="37" t="e">
        <f t="shared" ca="1" si="44"/>
        <v>#VALUE!</v>
      </c>
      <c r="DDW14" s="37" t="e">
        <f t="shared" ca="1" si="44"/>
        <v>#VALUE!</v>
      </c>
      <c r="DDX14" s="37" t="e">
        <f t="shared" ca="1" si="44"/>
        <v>#VALUE!</v>
      </c>
      <c r="DDY14" s="37" t="e">
        <f t="shared" ca="1" si="44"/>
        <v>#VALUE!</v>
      </c>
      <c r="DDZ14" s="37" t="e">
        <f t="shared" ca="1" si="44"/>
        <v>#VALUE!</v>
      </c>
      <c r="DEA14" s="37" t="e">
        <f t="shared" ca="1" si="44"/>
        <v>#VALUE!</v>
      </c>
      <c r="DEB14" s="37" t="e">
        <f t="shared" ca="1" si="44"/>
        <v>#VALUE!</v>
      </c>
      <c r="DEC14" s="37" t="e">
        <f t="shared" ca="1" si="44"/>
        <v>#VALUE!</v>
      </c>
      <c r="DED14" s="37" t="e">
        <f t="shared" ca="1" si="44"/>
        <v>#VALUE!</v>
      </c>
      <c r="DEE14" s="37" t="e">
        <f t="shared" ca="1" si="44"/>
        <v>#VALUE!</v>
      </c>
      <c r="DEF14" s="37" t="e">
        <f t="shared" ca="1" si="44"/>
        <v>#VALUE!</v>
      </c>
      <c r="DEG14" s="37" t="e">
        <f t="shared" ca="1" si="44"/>
        <v>#VALUE!</v>
      </c>
      <c r="DEH14" s="37" t="e">
        <f t="shared" ca="1" si="44"/>
        <v>#VALUE!</v>
      </c>
      <c r="DEI14" s="37" t="e">
        <f t="shared" ca="1" si="44"/>
        <v>#VALUE!</v>
      </c>
      <c r="DEJ14" s="37" t="e">
        <f t="shared" ca="1" si="44"/>
        <v>#VALUE!</v>
      </c>
      <c r="DEK14" s="37" t="e">
        <f t="shared" ca="1" si="44"/>
        <v>#VALUE!</v>
      </c>
      <c r="DEL14" s="37" t="e">
        <f t="shared" ca="1" si="44"/>
        <v>#VALUE!</v>
      </c>
      <c r="DEM14" s="37" t="e">
        <f t="shared" ca="1" si="44"/>
        <v>#VALUE!</v>
      </c>
      <c r="DEN14" s="37" t="e">
        <f t="shared" ca="1" si="44"/>
        <v>#VALUE!</v>
      </c>
      <c r="DEO14" s="37" t="e">
        <f t="shared" ca="1" si="44"/>
        <v>#VALUE!</v>
      </c>
      <c r="DEP14" s="37" t="e">
        <f t="shared" ca="1" si="44"/>
        <v>#VALUE!</v>
      </c>
      <c r="DEQ14" s="37" t="e">
        <f t="shared" ca="1" si="44"/>
        <v>#VALUE!</v>
      </c>
      <c r="DER14" s="37" t="e">
        <f t="shared" ca="1" si="44"/>
        <v>#VALUE!</v>
      </c>
      <c r="DES14" s="37" t="e">
        <f t="shared" ca="1" si="44"/>
        <v>#VALUE!</v>
      </c>
      <c r="DET14" s="37" t="e">
        <f t="shared" ca="1" si="44"/>
        <v>#VALUE!</v>
      </c>
      <c r="DEU14" s="37" t="e">
        <f t="shared" ca="1" si="44"/>
        <v>#VALUE!</v>
      </c>
      <c r="DEV14" s="37" t="e">
        <f t="shared" ca="1" si="44"/>
        <v>#VALUE!</v>
      </c>
      <c r="DEW14" s="37" t="e">
        <f t="shared" ca="1" si="44"/>
        <v>#VALUE!</v>
      </c>
      <c r="DEX14" s="37" t="e">
        <f t="shared" ca="1" si="44"/>
        <v>#VALUE!</v>
      </c>
      <c r="DEY14" s="37" t="e">
        <f t="shared" ca="1" si="44"/>
        <v>#VALUE!</v>
      </c>
      <c r="DEZ14" s="37" t="e">
        <f t="shared" ca="1" si="44"/>
        <v>#VALUE!</v>
      </c>
      <c r="DFA14" s="37" t="e">
        <f t="shared" ca="1" si="44"/>
        <v>#VALUE!</v>
      </c>
      <c r="DFB14" s="37" t="e">
        <f t="shared" ca="1" si="44"/>
        <v>#VALUE!</v>
      </c>
      <c r="DFC14" s="37" t="e">
        <f t="shared" ca="1" si="44"/>
        <v>#VALUE!</v>
      </c>
      <c r="DFD14" s="37" t="e">
        <f t="shared" ca="1" si="44"/>
        <v>#VALUE!</v>
      </c>
      <c r="DFE14" s="37" t="e">
        <f t="shared" ca="1" si="44"/>
        <v>#VALUE!</v>
      </c>
      <c r="DFF14" s="37" t="e">
        <f t="shared" ca="1" si="44"/>
        <v>#VALUE!</v>
      </c>
      <c r="DFG14" s="37" t="e">
        <f t="shared" ca="1" si="44"/>
        <v>#VALUE!</v>
      </c>
      <c r="DFH14" s="37" t="e">
        <f t="shared" ca="1" si="44"/>
        <v>#VALUE!</v>
      </c>
      <c r="DFI14" s="37" t="e">
        <f t="shared" ca="1" si="44"/>
        <v>#VALUE!</v>
      </c>
      <c r="DFJ14" s="37" t="e">
        <f t="shared" ca="1" si="44"/>
        <v>#VALUE!</v>
      </c>
      <c r="DFK14" s="37" t="e">
        <f t="shared" ca="1" si="44"/>
        <v>#VALUE!</v>
      </c>
      <c r="DFL14" s="37" t="e">
        <f t="shared" ca="1" si="44"/>
        <v>#VALUE!</v>
      </c>
      <c r="DFM14" s="37" t="e">
        <f t="shared" ca="1" si="44"/>
        <v>#VALUE!</v>
      </c>
      <c r="DFN14" s="37" t="e">
        <f t="shared" ca="1" si="44"/>
        <v>#VALUE!</v>
      </c>
      <c r="DFO14" s="37" t="e">
        <f t="shared" ca="1" si="44"/>
        <v>#VALUE!</v>
      </c>
      <c r="DFP14" s="37" t="e">
        <f t="shared" ca="1" si="44"/>
        <v>#VALUE!</v>
      </c>
      <c r="DFQ14" s="37" t="e">
        <f t="shared" ca="1" si="44"/>
        <v>#VALUE!</v>
      </c>
      <c r="DFR14" s="37" t="e">
        <f t="shared" ca="1" si="44"/>
        <v>#VALUE!</v>
      </c>
      <c r="DFS14" s="37" t="e">
        <f t="shared" ca="1" si="44"/>
        <v>#VALUE!</v>
      </c>
      <c r="DFT14" s="37" t="e">
        <f t="shared" ca="1" si="44"/>
        <v>#VALUE!</v>
      </c>
      <c r="DFU14" s="37" t="e">
        <f t="shared" ca="1" si="44"/>
        <v>#VALUE!</v>
      </c>
      <c r="DFV14" s="37" t="e">
        <f t="shared" ca="1" si="44"/>
        <v>#VALUE!</v>
      </c>
      <c r="DFW14" s="37" t="e">
        <f t="shared" ref="DFW14:DIH14" ca="1" si="45">$B14+IF(DFW$9&lt;CSn_high_before_low_ns,1,IF(DFW$9&lt;RD_CSn_offtime_ns,0,1))</f>
        <v>#VALUE!</v>
      </c>
      <c r="DFX14" s="37" t="e">
        <f t="shared" ca="1" si="45"/>
        <v>#VALUE!</v>
      </c>
      <c r="DFY14" s="37" t="e">
        <f t="shared" ca="1" si="45"/>
        <v>#VALUE!</v>
      </c>
      <c r="DFZ14" s="37" t="e">
        <f t="shared" ca="1" si="45"/>
        <v>#VALUE!</v>
      </c>
      <c r="DGA14" s="37" t="e">
        <f t="shared" ca="1" si="45"/>
        <v>#VALUE!</v>
      </c>
      <c r="DGB14" s="37" t="e">
        <f t="shared" ca="1" si="45"/>
        <v>#VALUE!</v>
      </c>
      <c r="DGC14" s="37" t="e">
        <f t="shared" ca="1" si="45"/>
        <v>#VALUE!</v>
      </c>
      <c r="DGD14" s="37" t="e">
        <f t="shared" ca="1" si="45"/>
        <v>#VALUE!</v>
      </c>
      <c r="DGE14" s="37" t="e">
        <f t="shared" ca="1" si="45"/>
        <v>#VALUE!</v>
      </c>
      <c r="DGF14" s="37" t="e">
        <f t="shared" ca="1" si="45"/>
        <v>#VALUE!</v>
      </c>
      <c r="DGG14" s="37" t="e">
        <f t="shared" ca="1" si="45"/>
        <v>#VALUE!</v>
      </c>
      <c r="DGH14" s="37" t="e">
        <f t="shared" ca="1" si="45"/>
        <v>#VALUE!</v>
      </c>
      <c r="DGI14" s="37" t="e">
        <f t="shared" ca="1" si="45"/>
        <v>#VALUE!</v>
      </c>
      <c r="DGJ14" s="37" t="e">
        <f t="shared" ca="1" si="45"/>
        <v>#VALUE!</v>
      </c>
      <c r="DGK14" s="37" t="e">
        <f t="shared" ca="1" si="45"/>
        <v>#VALUE!</v>
      </c>
      <c r="DGL14" s="37" t="e">
        <f t="shared" ca="1" si="45"/>
        <v>#VALUE!</v>
      </c>
      <c r="DGM14" s="37" t="e">
        <f t="shared" ca="1" si="45"/>
        <v>#VALUE!</v>
      </c>
      <c r="DGN14" s="37" t="e">
        <f t="shared" ca="1" si="45"/>
        <v>#VALUE!</v>
      </c>
      <c r="DGO14" s="37" t="e">
        <f t="shared" ca="1" si="45"/>
        <v>#VALUE!</v>
      </c>
      <c r="DGP14" s="37" t="e">
        <f t="shared" ca="1" si="45"/>
        <v>#VALUE!</v>
      </c>
      <c r="DGQ14" s="37" t="e">
        <f t="shared" ca="1" si="45"/>
        <v>#VALUE!</v>
      </c>
      <c r="DGR14" s="37" t="e">
        <f t="shared" ca="1" si="45"/>
        <v>#VALUE!</v>
      </c>
      <c r="DGS14" s="37" t="e">
        <f t="shared" ca="1" si="45"/>
        <v>#VALUE!</v>
      </c>
      <c r="DGT14" s="37" t="e">
        <f t="shared" ca="1" si="45"/>
        <v>#VALUE!</v>
      </c>
      <c r="DGU14" s="37" t="e">
        <f t="shared" ca="1" si="45"/>
        <v>#VALUE!</v>
      </c>
      <c r="DGV14" s="37" t="e">
        <f t="shared" ca="1" si="45"/>
        <v>#VALUE!</v>
      </c>
      <c r="DGW14" s="37" t="e">
        <f t="shared" ca="1" si="45"/>
        <v>#VALUE!</v>
      </c>
      <c r="DGX14" s="37" t="e">
        <f t="shared" ca="1" si="45"/>
        <v>#VALUE!</v>
      </c>
      <c r="DGY14" s="37" t="e">
        <f t="shared" ca="1" si="45"/>
        <v>#VALUE!</v>
      </c>
      <c r="DGZ14" s="37" t="e">
        <f t="shared" ca="1" si="45"/>
        <v>#VALUE!</v>
      </c>
      <c r="DHA14" s="37" t="e">
        <f t="shared" ca="1" si="45"/>
        <v>#VALUE!</v>
      </c>
      <c r="DHB14" s="37" t="e">
        <f t="shared" ca="1" si="45"/>
        <v>#VALUE!</v>
      </c>
      <c r="DHC14" s="37" t="e">
        <f t="shared" ca="1" si="45"/>
        <v>#VALUE!</v>
      </c>
      <c r="DHD14" s="37" t="e">
        <f t="shared" ca="1" si="45"/>
        <v>#VALUE!</v>
      </c>
      <c r="DHE14" s="37" t="e">
        <f t="shared" ca="1" si="45"/>
        <v>#VALUE!</v>
      </c>
      <c r="DHF14" s="37" t="e">
        <f t="shared" ca="1" si="45"/>
        <v>#VALUE!</v>
      </c>
      <c r="DHG14" s="37" t="e">
        <f t="shared" ca="1" si="45"/>
        <v>#VALUE!</v>
      </c>
      <c r="DHH14" s="37" t="e">
        <f t="shared" ca="1" si="45"/>
        <v>#VALUE!</v>
      </c>
      <c r="DHI14" s="37" t="e">
        <f t="shared" ca="1" si="45"/>
        <v>#VALUE!</v>
      </c>
      <c r="DHJ14" s="37" t="e">
        <f t="shared" ca="1" si="45"/>
        <v>#VALUE!</v>
      </c>
      <c r="DHK14" s="37" t="e">
        <f t="shared" ca="1" si="45"/>
        <v>#VALUE!</v>
      </c>
      <c r="DHL14" s="37" t="e">
        <f t="shared" ca="1" si="45"/>
        <v>#VALUE!</v>
      </c>
      <c r="DHM14" s="37" t="e">
        <f t="shared" ca="1" si="45"/>
        <v>#VALUE!</v>
      </c>
      <c r="DHN14" s="37" t="e">
        <f t="shared" ca="1" si="45"/>
        <v>#VALUE!</v>
      </c>
      <c r="DHO14" s="37" t="e">
        <f t="shared" ca="1" si="45"/>
        <v>#VALUE!</v>
      </c>
      <c r="DHP14" s="37" t="e">
        <f t="shared" ca="1" si="45"/>
        <v>#VALUE!</v>
      </c>
      <c r="DHQ14" s="37" t="e">
        <f t="shared" ca="1" si="45"/>
        <v>#VALUE!</v>
      </c>
      <c r="DHR14" s="37" t="e">
        <f t="shared" ca="1" si="45"/>
        <v>#VALUE!</v>
      </c>
      <c r="DHS14" s="37" t="e">
        <f t="shared" ca="1" si="45"/>
        <v>#VALUE!</v>
      </c>
      <c r="DHT14" s="37" t="e">
        <f t="shared" ca="1" si="45"/>
        <v>#VALUE!</v>
      </c>
      <c r="DHU14" s="37" t="e">
        <f t="shared" ca="1" si="45"/>
        <v>#VALUE!</v>
      </c>
      <c r="DHV14" s="37" t="e">
        <f t="shared" ca="1" si="45"/>
        <v>#VALUE!</v>
      </c>
      <c r="DHW14" s="37" t="e">
        <f t="shared" ca="1" si="45"/>
        <v>#VALUE!</v>
      </c>
      <c r="DHX14" s="37" t="e">
        <f t="shared" ca="1" si="45"/>
        <v>#VALUE!</v>
      </c>
      <c r="DHY14" s="37" t="e">
        <f t="shared" ca="1" si="45"/>
        <v>#VALUE!</v>
      </c>
      <c r="DHZ14" s="37" t="e">
        <f t="shared" ca="1" si="45"/>
        <v>#VALUE!</v>
      </c>
      <c r="DIA14" s="37" t="e">
        <f t="shared" ca="1" si="45"/>
        <v>#VALUE!</v>
      </c>
      <c r="DIB14" s="37" t="e">
        <f t="shared" ca="1" si="45"/>
        <v>#VALUE!</v>
      </c>
      <c r="DIC14" s="37" t="e">
        <f t="shared" ca="1" si="45"/>
        <v>#VALUE!</v>
      </c>
      <c r="DID14" s="37" t="e">
        <f t="shared" ca="1" si="45"/>
        <v>#VALUE!</v>
      </c>
      <c r="DIE14" s="37" t="e">
        <f t="shared" ca="1" si="45"/>
        <v>#VALUE!</v>
      </c>
      <c r="DIF14" s="37" t="e">
        <f t="shared" ca="1" si="45"/>
        <v>#VALUE!</v>
      </c>
      <c r="DIG14" s="37" t="e">
        <f t="shared" ca="1" si="45"/>
        <v>#VALUE!</v>
      </c>
      <c r="DIH14" s="37" t="e">
        <f t="shared" ca="1" si="45"/>
        <v>#VALUE!</v>
      </c>
      <c r="DII14" s="37" t="e">
        <f t="shared" ref="DII14:DKT14" ca="1" si="46">$B14+IF(DII$9&lt;CSn_high_before_low_ns,1,IF(DII$9&lt;RD_CSn_offtime_ns,0,1))</f>
        <v>#VALUE!</v>
      </c>
      <c r="DIJ14" s="37" t="e">
        <f t="shared" ca="1" si="46"/>
        <v>#VALUE!</v>
      </c>
      <c r="DIK14" s="37" t="e">
        <f t="shared" ca="1" si="46"/>
        <v>#VALUE!</v>
      </c>
      <c r="DIL14" s="37" t="e">
        <f t="shared" ca="1" si="46"/>
        <v>#VALUE!</v>
      </c>
      <c r="DIM14" s="37" t="e">
        <f t="shared" ca="1" si="46"/>
        <v>#VALUE!</v>
      </c>
      <c r="DIN14" s="37" t="e">
        <f t="shared" ca="1" si="46"/>
        <v>#VALUE!</v>
      </c>
      <c r="DIO14" s="37" t="e">
        <f t="shared" ca="1" si="46"/>
        <v>#VALUE!</v>
      </c>
      <c r="DIP14" s="37" t="e">
        <f t="shared" ca="1" si="46"/>
        <v>#VALUE!</v>
      </c>
      <c r="DIQ14" s="37" t="e">
        <f t="shared" ca="1" si="46"/>
        <v>#VALUE!</v>
      </c>
      <c r="DIR14" s="37" t="e">
        <f t="shared" ca="1" si="46"/>
        <v>#VALUE!</v>
      </c>
      <c r="DIS14" s="37" t="e">
        <f t="shared" ca="1" si="46"/>
        <v>#VALUE!</v>
      </c>
      <c r="DIT14" s="37" t="e">
        <f t="shared" ca="1" si="46"/>
        <v>#VALUE!</v>
      </c>
      <c r="DIU14" s="37" t="e">
        <f t="shared" ca="1" si="46"/>
        <v>#VALUE!</v>
      </c>
      <c r="DIV14" s="37" t="e">
        <f t="shared" ca="1" si="46"/>
        <v>#VALUE!</v>
      </c>
      <c r="DIW14" s="37" t="e">
        <f t="shared" ca="1" si="46"/>
        <v>#VALUE!</v>
      </c>
      <c r="DIX14" s="37" t="e">
        <f t="shared" ca="1" si="46"/>
        <v>#VALUE!</v>
      </c>
      <c r="DIY14" s="37" t="e">
        <f t="shared" ca="1" si="46"/>
        <v>#VALUE!</v>
      </c>
      <c r="DIZ14" s="37" t="e">
        <f t="shared" ca="1" si="46"/>
        <v>#VALUE!</v>
      </c>
      <c r="DJA14" s="37" t="e">
        <f t="shared" ca="1" si="46"/>
        <v>#VALUE!</v>
      </c>
      <c r="DJB14" s="37" t="e">
        <f t="shared" ca="1" si="46"/>
        <v>#VALUE!</v>
      </c>
      <c r="DJC14" s="37" t="e">
        <f t="shared" ca="1" si="46"/>
        <v>#VALUE!</v>
      </c>
      <c r="DJD14" s="37" t="e">
        <f t="shared" ca="1" si="46"/>
        <v>#VALUE!</v>
      </c>
      <c r="DJE14" s="37" t="e">
        <f t="shared" ca="1" si="46"/>
        <v>#VALUE!</v>
      </c>
      <c r="DJF14" s="37" t="e">
        <f t="shared" ca="1" si="46"/>
        <v>#VALUE!</v>
      </c>
      <c r="DJG14" s="37" t="e">
        <f t="shared" ca="1" si="46"/>
        <v>#VALUE!</v>
      </c>
      <c r="DJH14" s="37" t="e">
        <f t="shared" ca="1" si="46"/>
        <v>#VALUE!</v>
      </c>
      <c r="DJI14" s="37" t="e">
        <f t="shared" ca="1" si="46"/>
        <v>#VALUE!</v>
      </c>
      <c r="DJJ14" s="37" t="e">
        <f t="shared" ca="1" si="46"/>
        <v>#VALUE!</v>
      </c>
      <c r="DJK14" s="37" t="e">
        <f t="shared" ca="1" si="46"/>
        <v>#VALUE!</v>
      </c>
      <c r="DJL14" s="37" t="e">
        <f t="shared" ca="1" si="46"/>
        <v>#VALUE!</v>
      </c>
      <c r="DJM14" s="37" t="e">
        <f t="shared" ca="1" si="46"/>
        <v>#VALUE!</v>
      </c>
      <c r="DJN14" s="37" t="e">
        <f t="shared" ca="1" si="46"/>
        <v>#VALUE!</v>
      </c>
      <c r="DJO14" s="37" t="e">
        <f t="shared" ca="1" si="46"/>
        <v>#VALUE!</v>
      </c>
      <c r="DJP14" s="37" t="e">
        <f t="shared" ca="1" si="46"/>
        <v>#VALUE!</v>
      </c>
      <c r="DJQ14" s="37" t="e">
        <f t="shared" ca="1" si="46"/>
        <v>#VALUE!</v>
      </c>
      <c r="DJR14" s="37" t="e">
        <f t="shared" ca="1" si="46"/>
        <v>#VALUE!</v>
      </c>
      <c r="DJS14" s="37" t="e">
        <f t="shared" ca="1" si="46"/>
        <v>#VALUE!</v>
      </c>
      <c r="DJT14" s="37" t="e">
        <f t="shared" ca="1" si="46"/>
        <v>#VALUE!</v>
      </c>
      <c r="DJU14" s="37" t="e">
        <f t="shared" ca="1" si="46"/>
        <v>#VALUE!</v>
      </c>
      <c r="DJV14" s="37" t="e">
        <f t="shared" ca="1" si="46"/>
        <v>#VALUE!</v>
      </c>
      <c r="DJW14" s="37" t="e">
        <f t="shared" ca="1" si="46"/>
        <v>#VALUE!</v>
      </c>
      <c r="DJX14" s="37" t="e">
        <f t="shared" ca="1" si="46"/>
        <v>#VALUE!</v>
      </c>
      <c r="DJY14" s="37" t="e">
        <f t="shared" ca="1" si="46"/>
        <v>#VALUE!</v>
      </c>
      <c r="DJZ14" s="37" t="e">
        <f t="shared" ca="1" si="46"/>
        <v>#VALUE!</v>
      </c>
      <c r="DKA14" s="37" t="e">
        <f t="shared" ca="1" si="46"/>
        <v>#VALUE!</v>
      </c>
      <c r="DKB14" s="37" t="e">
        <f t="shared" ca="1" si="46"/>
        <v>#VALUE!</v>
      </c>
      <c r="DKC14" s="37" t="e">
        <f t="shared" ca="1" si="46"/>
        <v>#VALUE!</v>
      </c>
      <c r="DKD14" s="37" t="e">
        <f t="shared" ca="1" si="46"/>
        <v>#VALUE!</v>
      </c>
      <c r="DKE14" s="37" t="e">
        <f t="shared" ca="1" si="46"/>
        <v>#VALUE!</v>
      </c>
      <c r="DKF14" s="37" t="e">
        <f t="shared" ca="1" si="46"/>
        <v>#VALUE!</v>
      </c>
      <c r="DKG14" s="37" t="e">
        <f t="shared" ca="1" si="46"/>
        <v>#VALUE!</v>
      </c>
      <c r="DKH14" s="37" t="e">
        <f t="shared" ca="1" si="46"/>
        <v>#VALUE!</v>
      </c>
      <c r="DKI14" s="37" t="e">
        <f t="shared" ca="1" si="46"/>
        <v>#VALUE!</v>
      </c>
      <c r="DKJ14" s="37" t="e">
        <f t="shared" ca="1" si="46"/>
        <v>#VALUE!</v>
      </c>
      <c r="DKK14" s="37" t="e">
        <f t="shared" ca="1" si="46"/>
        <v>#VALUE!</v>
      </c>
      <c r="DKL14" s="37" t="e">
        <f t="shared" ca="1" si="46"/>
        <v>#VALUE!</v>
      </c>
      <c r="DKM14" s="37" t="e">
        <f t="shared" ca="1" si="46"/>
        <v>#VALUE!</v>
      </c>
      <c r="DKN14" s="37" t="e">
        <f t="shared" ca="1" si="46"/>
        <v>#VALUE!</v>
      </c>
      <c r="DKO14" s="37" t="e">
        <f t="shared" ca="1" si="46"/>
        <v>#VALUE!</v>
      </c>
      <c r="DKP14" s="37" t="e">
        <f t="shared" ca="1" si="46"/>
        <v>#VALUE!</v>
      </c>
      <c r="DKQ14" s="37" t="e">
        <f t="shared" ca="1" si="46"/>
        <v>#VALUE!</v>
      </c>
      <c r="DKR14" s="37" t="e">
        <f t="shared" ca="1" si="46"/>
        <v>#VALUE!</v>
      </c>
      <c r="DKS14" s="37" t="e">
        <f t="shared" ca="1" si="46"/>
        <v>#VALUE!</v>
      </c>
      <c r="DKT14" s="37" t="e">
        <f t="shared" ca="1" si="46"/>
        <v>#VALUE!</v>
      </c>
      <c r="DKU14" s="37" t="e">
        <f t="shared" ref="DKU14:DNF14" ca="1" si="47">$B14+IF(DKU$9&lt;CSn_high_before_low_ns,1,IF(DKU$9&lt;RD_CSn_offtime_ns,0,1))</f>
        <v>#VALUE!</v>
      </c>
      <c r="DKV14" s="37" t="e">
        <f t="shared" ca="1" si="47"/>
        <v>#VALUE!</v>
      </c>
      <c r="DKW14" s="37" t="e">
        <f t="shared" ca="1" si="47"/>
        <v>#VALUE!</v>
      </c>
      <c r="DKX14" s="37" t="e">
        <f t="shared" ca="1" si="47"/>
        <v>#VALUE!</v>
      </c>
      <c r="DKY14" s="37" t="e">
        <f t="shared" ca="1" si="47"/>
        <v>#VALUE!</v>
      </c>
      <c r="DKZ14" s="37" t="e">
        <f t="shared" ca="1" si="47"/>
        <v>#VALUE!</v>
      </c>
      <c r="DLA14" s="37" t="e">
        <f t="shared" ca="1" si="47"/>
        <v>#VALUE!</v>
      </c>
      <c r="DLB14" s="37" t="e">
        <f t="shared" ca="1" si="47"/>
        <v>#VALUE!</v>
      </c>
      <c r="DLC14" s="37" t="e">
        <f t="shared" ca="1" si="47"/>
        <v>#VALUE!</v>
      </c>
      <c r="DLD14" s="37" t="e">
        <f t="shared" ca="1" si="47"/>
        <v>#VALUE!</v>
      </c>
      <c r="DLE14" s="37" t="e">
        <f t="shared" ca="1" si="47"/>
        <v>#VALUE!</v>
      </c>
      <c r="DLF14" s="37" t="e">
        <f t="shared" ca="1" si="47"/>
        <v>#VALUE!</v>
      </c>
      <c r="DLG14" s="37" t="e">
        <f t="shared" ca="1" si="47"/>
        <v>#VALUE!</v>
      </c>
      <c r="DLH14" s="37" t="e">
        <f t="shared" ca="1" si="47"/>
        <v>#VALUE!</v>
      </c>
      <c r="DLI14" s="37" t="e">
        <f t="shared" ca="1" si="47"/>
        <v>#VALUE!</v>
      </c>
      <c r="DLJ14" s="37" t="e">
        <f t="shared" ca="1" si="47"/>
        <v>#VALUE!</v>
      </c>
      <c r="DLK14" s="37" t="e">
        <f t="shared" ca="1" si="47"/>
        <v>#VALUE!</v>
      </c>
      <c r="DLL14" s="37" t="e">
        <f t="shared" ca="1" si="47"/>
        <v>#VALUE!</v>
      </c>
      <c r="DLM14" s="37" t="e">
        <f t="shared" ca="1" si="47"/>
        <v>#VALUE!</v>
      </c>
      <c r="DLN14" s="37" t="e">
        <f t="shared" ca="1" si="47"/>
        <v>#VALUE!</v>
      </c>
      <c r="DLO14" s="37" t="e">
        <f t="shared" ca="1" si="47"/>
        <v>#VALUE!</v>
      </c>
      <c r="DLP14" s="37" t="e">
        <f t="shared" ca="1" si="47"/>
        <v>#VALUE!</v>
      </c>
      <c r="DLQ14" s="37" t="e">
        <f t="shared" ca="1" si="47"/>
        <v>#VALUE!</v>
      </c>
      <c r="DLR14" s="37" t="e">
        <f t="shared" ca="1" si="47"/>
        <v>#VALUE!</v>
      </c>
      <c r="DLS14" s="37" t="e">
        <f t="shared" ca="1" si="47"/>
        <v>#VALUE!</v>
      </c>
      <c r="DLT14" s="37" t="e">
        <f t="shared" ca="1" si="47"/>
        <v>#VALUE!</v>
      </c>
      <c r="DLU14" s="37" t="e">
        <f t="shared" ca="1" si="47"/>
        <v>#VALUE!</v>
      </c>
      <c r="DLV14" s="37" t="e">
        <f t="shared" ca="1" si="47"/>
        <v>#VALUE!</v>
      </c>
      <c r="DLW14" s="37" t="e">
        <f t="shared" ca="1" si="47"/>
        <v>#VALUE!</v>
      </c>
      <c r="DLX14" s="37" t="e">
        <f t="shared" ca="1" si="47"/>
        <v>#VALUE!</v>
      </c>
      <c r="DLY14" s="37" t="e">
        <f t="shared" ca="1" si="47"/>
        <v>#VALUE!</v>
      </c>
      <c r="DLZ14" s="37" t="e">
        <f t="shared" ca="1" si="47"/>
        <v>#VALUE!</v>
      </c>
      <c r="DMA14" s="37" t="e">
        <f t="shared" ca="1" si="47"/>
        <v>#VALUE!</v>
      </c>
      <c r="DMB14" s="37" t="e">
        <f t="shared" ca="1" si="47"/>
        <v>#VALUE!</v>
      </c>
      <c r="DMC14" s="37" t="e">
        <f t="shared" ca="1" si="47"/>
        <v>#VALUE!</v>
      </c>
      <c r="DMD14" s="37" t="e">
        <f t="shared" ca="1" si="47"/>
        <v>#VALUE!</v>
      </c>
      <c r="DME14" s="37" t="e">
        <f t="shared" ca="1" si="47"/>
        <v>#VALUE!</v>
      </c>
      <c r="DMF14" s="37" t="e">
        <f t="shared" ca="1" si="47"/>
        <v>#VALUE!</v>
      </c>
      <c r="DMG14" s="37" t="e">
        <f t="shared" ca="1" si="47"/>
        <v>#VALUE!</v>
      </c>
      <c r="DMH14" s="37" t="e">
        <f t="shared" ca="1" si="47"/>
        <v>#VALUE!</v>
      </c>
      <c r="DMI14" s="37" t="e">
        <f t="shared" ca="1" si="47"/>
        <v>#VALUE!</v>
      </c>
      <c r="DMJ14" s="37" t="e">
        <f t="shared" ca="1" si="47"/>
        <v>#VALUE!</v>
      </c>
      <c r="DMK14" s="37" t="e">
        <f t="shared" ca="1" si="47"/>
        <v>#VALUE!</v>
      </c>
      <c r="DML14" s="37" t="e">
        <f t="shared" ca="1" si="47"/>
        <v>#VALUE!</v>
      </c>
      <c r="DMM14" s="37" t="e">
        <f t="shared" ca="1" si="47"/>
        <v>#VALUE!</v>
      </c>
      <c r="DMN14" s="37" t="e">
        <f t="shared" ca="1" si="47"/>
        <v>#VALUE!</v>
      </c>
      <c r="DMO14" s="37" t="e">
        <f t="shared" ca="1" si="47"/>
        <v>#VALUE!</v>
      </c>
      <c r="DMP14" s="37" t="e">
        <f t="shared" ca="1" si="47"/>
        <v>#VALUE!</v>
      </c>
      <c r="DMQ14" s="37" t="e">
        <f t="shared" ca="1" si="47"/>
        <v>#VALUE!</v>
      </c>
      <c r="DMR14" s="37" t="e">
        <f t="shared" ca="1" si="47"/>
        <v>#VALUE!</v>
      </c>
      <c r="DMS14" s="37" t="e">
        <f t="shared" ca="1" si="47"/>
        <v>#VALUE!</v>
      </c>
      <c r="DMT14" s="37" t="e">
        <f t="shared" ca="1" si="47"/>
        <v>#VALUE!</v>
      </c>
      <c r="DMU14" s="37" t="e">
        <f t="shared" ca="1" si="47"/>
        <v>#VALUE!</v>
      </c>
      <c r="DMV14" s="37" t="e">
        <f t="shared" ca="1" si="47"/>
        <v>#VALUE!</v>
      </c>
      <c r="DMW14" s="37" t="e">
        <f t="shared" ca="1" si="47"/>
        <v>#VALUE!</v>
      </c>
      <c r="DMX14" s="37" t="e">
        <f t="shared" ca="1" si="47"/>
        <v>#VALUE!</v>
      </c>
      <c r="DMY14" s="37" t="e">
        <f t="shared" ca="1" si="47"/>
        <v>#VALUE!</v>
      </c>
      <c r="DMZ14" s="37" t="e">
        <f t="shared" ca="1" si="47"/>
        <v>#VALUE!</v>
      </c>
      <c r="DNA14" s="37" t="e">
        <f t="shared" ca="1" si="47"/>
        <v>#VALUE!</v>
      </c>
      <c r="DNB14" s="37" t="e">
        <f t="shared" ca="1" si="47"/>
        <v>#VALUE!</v>
      </c>
      <c r="DNC14" s="37" t="e">
        <f t="shared" ca="1" si="47"/>
        <v>#VALUE!</v>
      </c>
      <c r="DND14" s="37" t="e">
        <f t="shared" ca="1" si="47"/>
        <v>#VALUE!</v>
      </c>
      <c r="DNE14" s="37" t="e">
        <f t="shared" ca="1" si="47"/>
        <v>#VALUE!</v>
      </c>
      <c r="DNF14" s="37" t="e">
        <f t="shared" ca="1" si="47"/>
        <v>#VALUE!</v>
      </c>
      <c r="DNG14" s="37" t="e">
        <f t="shared" ref="DNG14:DOK14" ca="1" si="48">$B14+IF(DNG$9&lt;CSn_high_before_low_ns,1,IF(DNG$9&lt;RD_CSn_offtime_ns,0,1))</f>
        <v>#VALUE!</v>
      </c>
      <c r="DNH14" s="37" t="e">
        <f t="shared" ca="1" si="48"/>
        <v>#VALUE!</v>
      </c>
      <c r="DNI14" s="37" t="e">
        <f t="shared" ca="1" si="48"/>
        <v>#VALUE!</v>
      </c>
      <c r="DNJ14" s="37" t="e">
        <f t="shared" ca="1" si="48"/>
        <v>#VALUE!</v>
      </c>
      <c r="DNK14" s="37" t="e">
        <f t="shared" ca="1" si="48"/>
        <v>#VALUE!</v>
      </c>
      <c r="DNL14" s="37" t="e">
        <f t="shared" ca="1" si="48"/>
        <v>#VALUE!</v>
      </c>
      <c r="DNM14" s="37" t="e">
        <f t="shared" ca="1" si="48"/>
        <v>#VALUE!</v>
      </c>
      <c r="DNN14" s="37" t="e">
        <f t="shared" ca="1" si="48"/>
        <v>#VALUE!</v>
      </c>
      <c r="DNO14" s="37" t="e">
        <f t="shared" ca="1" si="48"/>
        <v>#VALUE!</v>
      </c>
      <c r="DNP14" s="37" t="e">
        <f t="shared" ca="1" si="48"/>
        <v>#VALUE!</v>
      </c>
      <c r="DNQ14" s="37" t="e">
        <f t="shared" ca="1" si="48"/>
        <v>#VALUE!</v>
      </c>
      <c r="DNR14" s="37" t="e">
        <f t="shared" ca="1" si="48"/>
        <v>#VALUE!</v>
      </c>
      <c r="DNS14" s="37" t="e">
        <f t="shared" ca="1" si="48"/>
        <v>#VALUE!</v>
      </c>
      <c r="DNT14" s="37" t="e">
        <f t="shared" ca="1" si="48"/>
        <v>#VALUE!</v>
      </c>
      <c r="DNU14" s="37" t="e">
        <f t="shared" ca="1" si="48"/>
        <v>#VALUE!</v>
      </c>
      <c r="DNV14" s="37" t="e">
        <f t="shared" ca="1" si="48"/>
        <v>#VALUE!</v>
      </c>
      <c r="DNW14" s="37" t="e">
        <f t="shared" ca="1" si="48"/>
        <v>#VALUE!</v>
      </c>
      <c r="DNX14" s="37" t="e">
        <f t="shared" ca="1" si="48"/>
        <v>#VALUE!</v>
      </c>
      <c r="DNY14" s="37" t="e">
        <f t="shared" ca="1" si="48"/>
        <v>#VALUE!</v>
      </c>
      <c r="DNZ14" s="37" t="e">
        <f t="shared" ca="1" si="48"/>
        <v>#VALUE!</v>
      </c>
      <c r="DOA14" s="37" t="e">
        <f t="shared" ca="1" si="48"/>
        <v>#VALUE!</v>
      </c>
      <c r="DOB14" s="37" t="e">
        <f t="shared" ca="1" si="48"/>
        <v>#VALUE!</v>
      </c>
      <c r="DOC14" s="37" t="e">
        <f t="shared" ca="1" si="48"/>
        <v>#VALUE!</v>
      </c>
      <c r="DOD14" s="37" t="e">
        <f t="shared" ca="1" si="48"/>
        <v>#VALUE!</v>
      </c>
      <c r="DOE14" s="37" t="e">
        <f t="shared" ca="1" si="48"/>
        <v>#VALUE!</v>
      </c>
      <c r="DOF14" s="37" t="e">
        <f t="shared" ca="1" si="48"/>
        <v>#VALUE!</v>
      </c>
      <c r="DOG14" s="37" t="e">
        <f t="shared" ca="1" si="48"/>
        <v>#VALUE!</v>
      </c>
      <c r="DOH14" s="37" t="e">
        <f t="shared" ca="1" si="48"/>
        <v>#VALUE!</v>
      </c>
      <c r="DOI14" s="37" t="e">
        <f t="shared" ca="1" si="48"/>
        <v>#VALUE!</v>
      </c>
      <c r="DOJ14" s="37" t="e">
        <f t="shared" ca="1" si="48"/>
        <v>#VALUE!</v>
      </c>
      <c r="DOK14" s="37" t="e">
        <f t="shared" ca="1" si="48"/>
        <v>#VALUE!</v>
      </c>
    </row>
    <row r="15" spans="1:3105">
      <c r="A15" s="39" t="s">
        <v>218</v>
      </c>
      <c r="B15" t="s">
        <v>219</v>
      </c>
      <c r="C15" s="37">
        <v>17</v>
      </c>
    </row>
    <row r="16" spans="1:3105">
      <c r="A16" t="s">
        <v>230</v>
      </c>
      <c r="B16" s="28" t="s">
        <v>231</v>
      </c>
      <c r="C16" s="37">
        <v>10</v>
      </c>
      <c r="D16">
        <f ca="1">Address_setup_to_ADVn_HIGH</f>
        <v>30.075187969924812</v>
      </c>
      <c r="E16" t="str">
        <f ca="1">IF(C16&lt;=Address_setup_to_ADVn_HIGH, "OK","PROBLEM")</f>
        <v>OK</v>
      </c>
    </row>
    <row r="17" spans="1:5">
      <c r="A17" t="s">
        <v>236</v>
      </c>
      <c r="B17" s="28" t="s">
        <v>233</v>
      </c>
      <c r="C17" s="37">
        <v>10</v>
      </c>
      <c r="D17">
        <f ca="1">CEn_LOW_to_ADVn_HIGH_ns</f>
        <v>30.075187969924812</v>
      </c>
      <c r="E17" t="str">
        <f ca="1">IF(C17&lt;=CEn_LOW_to_ADVn_HIGH_ns, "OK","PROBLEM")</f>
        <v>OK</v>
      </c>
    </row>
    <row r="18" spans="1:5">
      <c r="A18" s="39" t="s">
        <v>237</v>
      </c>
      <c r="B18" t="s">
        <v>234</v>
      </c>
      <c r="C18" s="37">
        <v>95</v>
      </c>
    </row>
    <row r="19" spans="1:5">
      <c r="A19" t="s">
        <v>238</v>
      </c>
      <c r="B19" s="28" t="s">
        <v>239</v>
      </c>
      <c r="C19" s="37">
        <v>10</v>
      </c>
      <c r="D19">
        <f ca="1">ADVn_PW_low_ns</f>
        <v>30.075187969924812</v>
      </c>
      <c r="E19" t="str">
        <f ca="1">IF(C19&lt;=ADVn_PW_low_ns, "OK","PROBLEM")</f>
        <v>OK</v>
      </c>
    </row>
    <row r="20" spans="1:5">
      <c r="A20" t="s">
        <v>241</v>
      </c>
      <c r="B20" s="28" t="s">
        <v>240</v>
      </c>
      <c r="C20" s="37">
        <v>10</v>
      </c>
      <c r="D20">
        <f ca="1">ADVn_PW_high_ns</f>
        <v>0</v>
      </c>
      <c r="E20" t="str">
        <f ca="1">IF(C20&lt;=ADVn_PW_high_ns, "OK","PROBLEM")</f>
        <v>PROBLEM</v>
      </c>
    </row>
    <row r="21" spans="1:5">
      <c r="A21" t="s">
        <v>242</v>
      </c>
      <c r="B21" t="s">
        <v>243</v>
      </c>
      <c r="C21" s="37">
        <v>52</v>
      </c>
      <c r="D21">
        <f ca="1">CLK_Frequency</f>
        <v>133</v>
      </c>
      <c r="E21" t="str">
        <f ca="1">IF(C21&gt;=CLK_Frequency, "OK","PROBLEM")</f>
        <v>PROBLEM</v>
      </c>
    </row>
    <row r="22" spans="1:5">
      <c r="A22" t="s">
        <v>244</v>
      </c>
      <c r="B22" t="s">
        <v>243</v>
      </c>
      <c r="C22" s="37">
        <v>19.2</v>
      </c>
      <c r="D22">
        <f ca="1">CLK_Period</f>
        <v>7.518796992481203</v>
      </c>
      <c r="E22" t="str">
        <f ca="1">IF(C22&lt;=CLK_Period, "OK","PROBLEM")</f>
        <v>PROBLEM</v>
      </c>
    </row>
    <row r="23" spans="1:5">
      <c r="A23" t="s">
        <v>245</v>
      </c>
      <c r="B23" t="s">
        <v>246</v>
      </c>
      <c r="C23" s="37">
        <v>5</v>
      </c>
      <c r="E23" t="str">
        <f ca="1">IF(C23&lt;=CLK_Period/2, "OK","PROBLEM")</f>
        <v>PROBLEM</v>
      </c>
    </row>
    <row r="24" spans="1:5">
      <c r="A24" s="39" t="s">
        <v>248</v>
      </c>
      <c r="B24" t="s">
        <v>247</v>
      </c>
      <c r="C24" s="37">
        <v>0.3</v>
      </c>
    </row>
    <row r="25" spans="1:5">
      <c r="A25" s="39" t="s">
        <v>249</v>
      </c>
      <c r="B25" t="s">
        <v>247</v>
      </c>
      <c r="C25" s="37">
        <v>3</v>
      </c>
    </row>
    <row r="26" spans="1:5">
      <c r="A26" t="s">
        <v>259</v>
      </c>
      <c r="B26" t="s">
        <v>250</v>
      </c>
      <c r="C26" s="37">
        <v>9</v>
      </c>
      <c r="D26">
        <f ca="1">ADVn_LOW_setup_to_CLK_min_ns</f>
        <v>7.518796992481203</v>
      </c>
      <c r="E26" t="str">
        <f ca="1">IF(C26&lt;=ADVn_LOW_setup_to_CLK_min_ns, "OK","PROBLEM")</f>
        <v>PROBLEM</v>
      </c>
    </row>
    <row r="27" spans="1:5">
      <c r="A27" t="s">
        <v>260</v>
      </c>
      <c r="B27" t="s">
        <v>251</v>
      </c>
      <c r="C27" s="37">
        <v>9</v>
      </c>
      <c r="D27">
        <f ca="1">ADVn_LOW_setup_to_CLK_min_ns</f>
        <v>7.518796992481203</v>
      </c>
      <c r="E27" t="str">
        <f ca="1">IF(C27&lt;=ADVn_LOW_setup_to_CLK_min_ns, "OK","PROBLEM")</f>
        <v>PROBLEM</v>
      </c>
    </row>
    <row r="28" spans="1:5">
      <c r="A28" t="s">
        <v>261</v>
      </c>
      <c r="B28" t="s">
        <v>252</v>
      </c>
      <c r="C28" s="37">
        <v>9</v>
      </c>
      <c r="D28">
        <f ca="1">WR_CSn_LOW_setup_to_CLK_ns</f>
        <v>7.518796992481203</v>
      </c>
      <c r="E28" t="str">
        <f ca="1">IF(C28&lt;=WR_CSn_LOW_setup_to_CLK_ns, "OK","PROBLEM")</f>
        <v>PROBLEM</v>
      </c>
    </row>
    <row r="29" spans="1:5">
      <c r="A29" s="39" t="s">
        <v>262</v>
      </c>
      <c r="B29" t="s">
        <v>258</v>
      </c>
      <c r="C29" s="37">
        <v>17</v>
      </c>
    </row>
    <row r="30" spans="1:5">
      <c r="A30" s="39" t="s">
        <v>263</v>
      </c>
      <c r="B30" t="s">
        <v>253</v>
      </c>
      <c r="C30" s="37">
        <v>3</v>
      </c>
    </row>
    <row r="31" spans="1:5">
      <c r="A31" t="s">
        <v>264</v>
      </c>
      <c r="B31" t="s">
        <v>254</v>
      </c>
      <c r="C31" s="37">
        <v>10</v>
      </c>
      <c r="D31">
        <f ca="1">OEn_Hold_time_after_CLK</f>
        <v>0</v>
      </c>
      <c r="E31" t="str">
        <f ca="1">IF(C31&lt;=OEn_Hold_time_after_CLK, "OK","PROBLEM")</f>
        <v>PROBLEM</v>
      </c>
    </row>
    <row r="32" spans="1:5">
      <c r="A32" s="39" t="s">
        <v>265</v>
      </c>
      <c r="B32" t="s">
        <v>255</v>
      </c>
      <c r="C32" s="37">
        <v>17</v>
      </c>
    </row>
    <row r="33" spans="1:6">
      <c r="A33" t="s">
        <v>266</v>
      </c>
      <c r="B33" t="s">
        <v>256</v>
      </c>
      <c r="C33" s="37">
        <v>3</v>
      </c>
    </row>
    <row r="34" spans="1:6">
      <c r="A34" t="s">
        <v>267</v>
      </c>
      <c r="B34" t="s">
        <v>257</v>
      </c>
      <c r="C34" s="37">
        <v>3</v>
      </c>
    </row>
    <row r="35" spans="1:6">
      <c r="A35" s="27" t="s">
        <v>371</v>
      </c>
      <c r="C35" s="37"/>
    </row>
    <row r="36" spans="1:6">
      <c r="C36" s="37"/>
      <c r="F36" s="42" t="s">
        <v>372</v>
      </c>
    </row>
    <row r="37" spans="1:6">
      <c r="C37" s="37"/>
    </row>
    <row r="38" spans="1:6">
      <c r="C38" s="37"/>
    </row>
    <row r="39" spans="1:6">
      <c r="C39" s="37"/>
    </row>
    <row r="40" spans="1:6">
      <c r="C40" s="37"/>
    </row>
    <row r="41" spans="1:6">
      <c r="C41" s="37"/>
    </row>
    <row r="42" spans="1:6">
      <c r="C42" s="37"/>
    </row>
    <row r="43" spans="1:6">
      <c r="C43" s="37"/>
    </row>
    <row r="45" spans="1:6">
      <c r="A45" s="27" t="s">
        <v>269</v>
      </c>
    </row>
    <row r="46" spans="1:6">
      <c r="A46" t="s">
        <v>285</v>
      </c>
      <c r="B46" t="s">
        <v>270</v>
      </c>
      <c r="C46" s="37">
        <v>150</v>
      </c>
    </row>
    <row r="47" spans="1:6">
      <c r="A47" t="s">
        <v>286</v>
      </c>
      <c r="B47" t="s">
        <v>271</v>
      </c>
      <c r="C47" s="37">
        <v>0</v>
      </c>
      <c r="D47">
        <f ca="1">CSn_setup_to_WEn_LOW</f>
        <v>0</v>
      </c>
      <c r="E47" t="str">
        <f ca="1">IF(C47&lt;=CSn_setup_to_WEn_LOW, "OK","PROBLEM")</f>
        <v>OK</v>
      </c>
    </row>
    <row r="48" spans="1:6">
      <c r="A48" t="s">
        <v>287</v>
      </c>
      <c r="B48" t="s">
        <v>272</v>
      </c>
      <c r="C48" s="37">
        <v>50</v>
      </c>
      <c r="D48">
        <f ca="1">WEn_write_pulse_width_LOW</f>
        <v>22.556390977443609</v>
      </c>
      <c r="E48" t="str">
        <f ca="1">IF(C48&lt;=WEn_write_pulse_width_LOW, "OK","PROBLEM")</f>
        <v>PROBLEM</v>
      </c>
    </row>
    <row r="49" spans="1:3105">
      <c r="A49" t="s">
        <v>288</v>
      </c>
      <c r="B49" t="s">
        <v>273</v>
      </c>
      <c r="C49" s="37">
        <v>50</v>
      </c>
      <c r="E49" t="str">
        <f ca="1">IF(C49&lt;=CLK_Period/2, "OK","PROBLEM")</f>
        <v>PROBLEM</v>
      </c>
    </row>
    <row r="50" spans="1:3105">
      <c r="A50" t="s">
        <v>289</v>
      </c>
      <c r="B50" t="s">
        <v>274</v>
      </c>
      <c r="C50" s="37">
        <v>50</v>
      </c>
      <c r="D50">
        <f ca="1">WEn_write_pulse_width_LOW</f>
        <v>22.556390977443609</v>
      </c>
      <c r="E50" t="str">
        <f ca="1">IF(C50&lt;=WEn_write_pulse_width_LOW, "OK","PROBLEM")</f>
        <v>PROBLEM</v>
      </c>
    </row>
    <row r="51" spans="1:3105">
      <c r="A51" t="s">
        <v>290</v>
      </c>
      <c r="B51" t="s">
        <v>275</v>
      </c>
      <c r="C51" s="37">
        <v>0</v>
      </c>
      <c r="D51">
        <f ca="1">CSn_high_after_WEn_off</f>
        <v>22.556390977443609</v>
      </c>
      <c r="E51" t="str">
        <f ca="1">IF(C51&lt;=CSn_high_after_WEn_off, "OK","PROBLEM")</f>
        <v>OK</v>
      </c>
    </row>
    <row r="52" spans="1:3105">
      <c r="A52" t="s">
        <v>291</v>
      </c>
      <c r="B52" t="s">
        <v>276</v>
      </c>
      <c r="C52" s="37">
        <v>0</v>
      </c>
      <c r="D52">
        <f ca="1">Data_hold_from_WEn_HIGH</f>
        <v>15.037593984962403</v>
      </c>
      <c r="E52" t="str">
        <f ca="1">IF(C52&lt;=Data_hold_from_WEn_HIGH, "OK","PROBLEM")</f>
        <v>OK</v>
      </c>
    </row>
    <row r="53" spans="1:3105">
      <c r="A53" t="s">
        <v>292</v>
      </c>
      <c r="B53" t="s">
        <v>277</v>
      </c>
      <c r="C53" s="37">
        <v>0</v>
      </c>
      <c r="D53">
        <f ca="1">Data_hold_from_WEn_HIGH</f>
        <v>15.037593984962403</v>
      </c>
      <c r="E53" t="str">
        <f ca="1">IF(C53&lt;=Data_hold_from_WEn_HIGH, "OK","PROBLEM")</f>
        <v>OK</v>
      </c>
    </row>
    <row r="54" spans="1:3105">
      <c r="A54" t="s">
        <v>293</v>
      </c>
      <c r="B54" t="s">
        <v>278</v>
      </c>
      <c r="C54" s="37">
        <v>20</v>
      </c>
      <c r="D54">
        <f ca="1">WEn_pulse_width_HIGH_min_ns</f>
        <v>22.556390977443609</v>
      </c>
      <c r="E54" t="str">
        <f ca="1">IF(C54&lt;=WEn_pulse_width_HIGH_min_ns, "OK","PROBLEM")</f>
        <v>OK</v>
      </c>
    </row>
    <row r="55" spans="1:3105">
      <c r="A55" s="39" t="s">
        <v>294</v>
      </c>
      <c r="B55" t="s">
        <v>279</v>
      </c>
      <c r="C55" s="37">
        <v>200</v>
      </c>
    </row>
    <row r="56" spans="1:3105">
      <c r="A56" s="39" t="s">
        <v>295</v>
      </c>
      <c r="B56" t="s">
        <v>280</v>
      </c>
      <c r="C56" s="37">
        <v>0</v>
      </c>
    </row>
    <row r="57" spans="1:3105">
      <c r="A57" s="40" t="s">
        <v>296</v>
      </c>
      <c r="B57" t="s">
        <v>281</v>
      </c>
      <c r="C57" s="37">
        <v>0</v>
      </c>
    </row>
    <row r="58" spans="1:3105">
      <c r="A58" s="40" t="s">
        <v>297</v>
      </c>
      <c r="B58" t="s">
        <v>282</v>
      </c>
      <c r="C58" s="37">
        <v>200</v>
      </c>
      <c r="D58" s="37">
        <v>200</v>
      </c>
      <c r="E58" s="37">
        <v>200</v>
      </c>
      <c r="F58" s="37">
        <v>200</v>
      </c>
      <c r="G58" s="37">
        <v>200</v>
      </c>
      <c r="H58" s="37">
        <v>200</v>
      </c>
      <c r="I58" s="37">
        <v>200</v>
      </c>
      <c r="J58" s="37">
        <v>200</v>
      </c>
      <c r="K58" s="37">
        <v>200</v>
      </c>
      <c r="L58" s="37">
        <v>200</v>
      </c>
      <c r="M58" s="37">
        <v>200</v>
      </c>
      <c r="N58" s="37">
        <v>200</v>
      </c>
      <c r="O58" s="37">
        <v>200</v>
      </c>
      <c r="P58" s="37">
        <v>200</v>
      </c>
      <c r="Q58" s="37">
        <v>200</v>
      </c>
      <c r="R58" s="37">
        <v>200</v>
      </c>
      <c r="S58" s="37">
        <v>200</v>
      </c>
      <c r="T58" s="37">
        <v>200</v>
      </c>
      <c r="U58" s="37">
        <v>200</v>
      </c>
      <c r="V58" s="37">
        <v>200</v>
      </c>
      <c r="W58" s="37">
        <v>200</v>
      </c>
      <c r="X58" s="37">
        <v>200</v>
      </c>
      <c r="Y58" s="37">
        <v>200</v>
      </c>
      <c r="Z58" s="37">
        <v>200</v>
      </c>
      <c r="AA58" s="37">
        <v>200</v>
      </c>
      <c r="AB58" s="37">
        <v>200</v>
      </c>
      <c r="AC58" s="37">
        <v>200</v>
      </c>
      <c r="AD58" s="37">
        <v>200</v>
      </c>
      <c r="AE58" s="37">
        <v>200</v>
      </c>
      <c r="AF58" s="37">
        <v>200</v>
      </c>
      <c r="AG58" s="37">
        <v>200</v>
      </c>
      <c r="AH58" s="37">
        <v>200</v>
      </c>
      <c r="AI58" s="37">
        <v>200</v>
      </c>
      <c r="AJ58" s="37">
        <v>200</v>
      </c>
      <c r="AK58" s="37">
        <v>200</v>
      </c>
      <c r="AL58" s="37">
        <v>200</v>
      </c>
      <c r="AM58" s="37">
        <v>200</v>
      </c>
      <c r="AN58" s="37">
        <v>200</v>
      </c>
      <c r="AO58" s="37">
        <v>200</v>
      </c>
      <c r="AP58" s="37">
        <v>200</v>
      </c>
      <c r="AQ58" s="37">
        <v>200</v>
      </c>
      <c r="AR58" s="37">
        <v>200</v>
      </c>
      <c r="AS58" s="37">
        <v>200</v>
      </c>
      <c r="AT58" s="37">
        <v>200</v>
      </c>
      <c r="AU58" s="37">
        <v>200</v>
      </c>
      <c r="AV58" s="37">
        <v>200</v>
      </c>
      <c r="AW58" s="37">
        <v>200</v>
      </c>
      <c r="AX58" s="37">
        <v>200</v>
      </c>
      <c r="AY58" s="37">
        <v>200</v>
      </c>
      <c r="AZ58" s="37">
        <v>200</v>
      </c>
      <c r="BA58" s="37">
        <v>200</v>
      </c>
      <c r="BB58" s="37">
        <v>200</v>
      </c>
      <c r="BC58" s="37">
        <v>200</v>
      </c>
      <c r="BD58" s="37">
        <v>200</v>
      </c>
      <c r="BE58" s="37">
        <v>200</v>
      </c>
      <c r="BF58" s="37">
        <v>200</v>
      </c>
      <c r="BG58" s="37">
        <v>200</v>
      </c>
      <c r="BH58" s="37">
        <v>200</v>
      </c>
      <c r="BI58" s="37">
        <v>200</v>
      </c>
      <c r="BJ58" s="37">
        <v>200</v>
      </c>
      <c r="BK58" s="37">
        <v>200</v>
      </c>
      <c r="BL58" s="37">
        <v>200</v>
      </c>
      <c r="BM58" s="37">
        <v>200</v>
      </c>
      <c r="BN58" s="37">
        <v>200</v>
      </c>
      <c r="BO58" s="37">
        <v>200</v>
      </c>
      <c r="BP58" s="37">
        <v>200</v>
      </c>
      <c r="BQ58" s="37">
        <v>200</v>
      </c>
      <c r="BR58" s="37">
        <v>200</v>
      </c>
      <c r="BS58" s="37">
        <v>200</v>
      </c>
      <c r="BT58" s="37">
        <v>200</v>
      </c>
      <c r="BU58" s="37">
        <v>200</v>
      </c>
      <c r="BV58" s="37">
        <v>200</v>
      </c>
      <c r="BW58" s="37">
        <v>200</v>
      </c>
      <c r="BX58" s="37">
        <v>200</v>
      </c>
      <c r="BY58" s="37">
        <v>200</v>
      </c>
      <c r="BZ58" s="37">
        <v>200</v>
      </c>
      <c r="CA58" s="37">
        <v>200</v>
      </c>
      <c r="CB58" s="37">
        <v>200</v>
      </c>
      <c r="CC58" s="37">
        <v>200</v>
      </c>
      <c r="CD58" s="37">
        <v>200</v>
      </c>
      <c r="CE58" s="37">
        <v>200</v>
      </c>
      <c r="CF58" s="37">
        <v>200</v>
      </c>
      <c r="CG58" s="37">
        <v>200</v>
      </c>
      <c r="CH58" s="37">
        <v>200</v>
      </c>
      <c r="CI58" s="37">
        <v>200</v>
      </c>
      <c r="CJ58" s="37">
        <v>200</v>
      </c>
      <c r="CK58" s="37">
        <v>200</v>
      </c>
      <c r="CL58" s="37">
        <v>200</v>
      </c>
      <c r="CM58" s="37">
        <v>200</v>
      </c>
      <c r="CN58" s="37">
        <v>200</v>
      </c>
      <c r="CO58" s="37">
        <v>200</v>
      </c>
      <c r="CP58" s="37">
        <v>200</v>
      </c>
      <c r="CQ58" s="37">
        <v>200</v>
      </c>
      <c r="CR58" s="37">
        <v>200</v>
      </c>
      <c r="CS58" s="37">
        <v>200</v>
      </c>
      <c r="CT58" s="37">
        <v>200</v>
      </c>
      <c r="CU58" s="37">
        <v>200</v>
      </c>
      <c r="CV58" s="37">
        <v>200</v>
      </c>
      <c r="CW58" s="37">
        <v>200</v>
      </c>
      <c r="CX58" s="37">
        <v>200</v>
      </c>
      <c r="CY58" s="37">
        <v>200</v>
      </c>
      <c r="CZ58" s="37">
        <v>200</v>
      </c>
      <c r="DA58" s="37">
        <v>200</v>
      </c>
      <c r="DB58" s="37">
        <v>200</v>
      </c>
      <c r="DC58" s="37">
        <v>200</v>
      </c>
      <c r="DD58" s="37">
        <v>200</v>
      </c>
      <c r="DE58" s="37">
        <v>200</v>
      </c>
      <c r="DF58" s="37">
        <v>200</v>
      </c>
      <c r="DG58" s="37">
        <v>200</v>
      </c>
      <c r="DH58" s="37">
        <v>200</v>
      </c>
      <c r="DI58" s="37">
        <v>200</v>
      </c>
      <c r="DJ58" s="37">
        <v>200</v>
      </c>
      <c r="DK58" s="37">
        <v>200</v>
      </c>
      <c r="DL58" s="37">
        <v>200</v>
      </c>
      <c r="DM58" s="37">
        <v>200</v>
      </c>
      <c r="DN58" s="37">
        <v>200</v>
      </c>
      <c r="DO58" s="37">
        <v>200</v>
      </c>
      <c r="DP58" s="37">
        <v>200</v>
      </c>
      <c r="DQ58" s="37">
        <v>200</v>
      </c>
      <c r="DR58" s="37">
        <v>200</v>
      </c>
      <c r="DS58" s="37">
        <v>200</v>
      </c>
      <c r="DT58" s="37">
        <v>200</v>
      </c>
      <c r="DU58" s="37">
        <v>200</v>
      </c>
      <c r="DV58" s="37">
        <v>200</v>
      </c>
      <c r="DW58" s="37">
        <v>200</v>
      </c>
      <c r="DX58" s="37">
        <v>200</v>
      </c>
      <c r="DY58" s="37">
        <v>200</v>
      </c>
      <c r="DZ58" s="37">
        <v>200</v>
      </c>
      <c r="EA58" s="37">
        <v>200</v>
      </c>
      <c r="EB58" s="37">
        <v>200</v>
      </c>
      <c r="EC58" s="37">
        <v>200</v>
      </c>
      <c r="ED58" s="37">
        <v>200</v>
      </c>
      <c r="EE58" s="37">
        <v>200</v>
      </c>
      <c r="EF58" s="37">
        <v>200</v>
      </c>
      <c r="EG58" s="37">
        <v>200</v>
      </c>
      <c r="EH58" s="37">
        <v>200</v>
      </c>
      <c r="EI58" s="37">
        <v>200</v>
      </c>
      <c r="EJ58" s="37">
        <v>200</v>
      </c>
      <c r="EK58" s="37">
        <v>200</v>
      </c>
      <c r="EL58" s="37">
        <v>200</v>
      </c>
      <c r="EM58" s="37">
        <v>200</v>
      </c>
      <c r="EN58" s="37">
        <v>200</v>
      </c>
      <c r="EO58" s="37">
        <v>200</v>
      </c>
      <c r="EP58" s="37">
        <v>200</v>
      </c>
      <c r="EQ58" s="37">
        <v>200</v>
      </c>
      <c r="ER58" s="37">
        <v>200</v>
      </c>
      <c r="ES58" s="37">
        <v>200</v>
      </c>
      <c r="ET58" s="37">
        <v>200</v>
      </c>
      <c r="EU58" s="37">
        <v>200</v>
      </c>
      <c r="EV58" s="37">
        <v>200</v>
      </c>
      <c r="EW58" s="37">
        <v>200</v>
      </c>
      <c r="EX58" s="37">
        <v>200</v>
      </c>
      <c r="EY58" s="37">
        <v>200</v>
      </c>
      <c r="EZ58" s="37">
        <v>200</v>
      </c>
      <c r="FA58" s="37">
        <v>200</v>
      </c>
      <c r="FB58" s="37">
        <v>200</v>
      </c>
      <c r="FC58" s="37">
        <v>200</v>
      </c>
      <c r="FD58" s="37">
        <v>200</v>
      </c>
      <c r="FE58" s="37">
        <v>200</v>
      </c>
      <c r="FF58" s="37">
        <v>200</v>
      </c>
      <c r="FG58" s="37">
        <v>200</v>
      </c>
      <c r="FH58" s="37">
        <v>200</v>
      </c>
      <c r="FI58" s="37">
        <v>200</v>
      </c>
      <c r="FJ58" s="37">
        <v>200</v>
      </c>
      <c r="FK58" s="37">
        <v>200</v>
      </c>
      <c r="FL58" s="37">
        <v>200</v>
      </c>
      <c r="FM58" s="37">
        <v>200</v>
      </c>
      <c r="FN58" s="37">
        <v>200</v>
      </c>
      <c r="FO58" s="37">
        <v>200</v>
      </c>
      <c r="FP58" s="37">
        <v>200</v>
      </c>
      <c r="FQ58" s="37">
        <v>200</v>
      </c>
      <c r="FR58" s="37">
        <v>200</v>
      </c>
      <c r="FS58" s="37">
        <v>200</v>
      </c>
      <c r="FT58" s="37">
        <v>200</v>
      </c>
      <c r="FU58" s="37">
        <v>200</v>
      </c>
      <c r="FV58" s="37">
        <v>200</v>
      </c>
      <c r="FW58" s="37">
        <v>200</v>
      </c>
      <c r="FX58" s="37">
        <v>200</v>
      </c>
      <c r="FY58" s="37">
        <v>200</v>
      </c>
      <c r="FZ58" s="37">
        <v>200</v>
      </c>
      <c r="GA58" s="37">
        <v>200</v>
      </c>
      <c r="GB58" s="37">
        <v>200</v>
      </c>
      <c r="GC58" s="37">
        <v>200</v>
      </c>
      <c r="GD58" s="37">
        <v>200</v>
      </c>
      <c r="GE58" s="37">
        <v>200</v>
      </c>
      <c r="GF58" s="37">
        <v>200</v>
      </c>
      <c r="GG58" s="37">
        <v>200</v>
      </c>
      <c r="GH58" s="37">
        <v>200</v>
      </c>
      <c r="GI58" s="37">
        <v>200</v>
      </c>
      <c r="GJ58" s="37">
        <v>200</v>
      </c>
      <c r="GK58" s="37">
        <v>200</v>
      </c>
      <c r="GL58" s="37">
        <v>200</v>
      </c>
      <c r="GM58" s="37">
        <v>200</v>
      </c>
      <c r="GN58" s="37">
        <v>200</v>
      </c>
      <c r="GO58" s="37">
        <v>200</v>
      </c>
      <c r="GP58" s="37">
        <v>200</v>
      </c>
      <c r="GQ58" s="37">
        <v>200</v>
      </c>
      <c r="GR58" s="37">
        <v>200</v>
      </c>
      <c r="GS58" s="37">
        <v>200</v>
      </c>
      <c r="GT58" s="37">
        <v>200</v>
      </c>
      <c r="GU58" s="37">
        <v>200</v>
      </c>
      <c r="GV58" s="37">
        <v>200</v>
      </c>
      <c r="GW58" s="37">
        <v>200</v>
      </c>
      <c r="GX58" s="37">
        <v>200</v>
      </c>
      <c r="GY58" s="37">
        <v>200</v>
      </c>
      <c r="GZ58" s="37">
        <v>200</v>
      </c>
      <c r="HA58" s="37">
        <v>200</v>
      </c>
      <c r="HB58" s="37">
        <v>200</v>
      </c>
      <c r="HC58" s="37">
        <v>200</v>
      </c>
      <c r="HD58" s="37">
        <v>200</v>
      </c>
      <c r="HE58" s="37">
        <v>200</v>
      </c>
      <c r="HF58" s="37">
        <v>200</v>
      </c>
      <c r="HG58" s="37">
        <v>200</v>
      </c>
      <c r="HH58" s="37">
        <v>200</v>
      </c>
      <c r="HI58" s="37">
        <v>200</v>
      </c>
      <c r="HJ58" s="37">
        <v>200</v>
      </c>
      <c r="HK58" s="37">
        <v>200</v>
      </c>
      <c r="HL58" s="37">
        <v>200</v>
      </c>
      <c r="HM58" s="37">
        <v>200</v>
      </c>
      <c r="HN58" s="37">
        <v>200</v>
      </c>
      <c r="HO58" s="37">
        <v>200</v>
      </c>
      <c r="HP58" s="37">
        <v>200</v>
      </c>
      <c r="HQ58" s="37">
        <v>200</v>
      </c>
      <c r="HR58" s="37">
        <v>200</v>
      </c>
      <c r="HS58" s="37">
        <v>200</v>
      </c>
      <c r="HT58" s="37">
        <v>200</v>
      </c>
      <c r="HU58" s="37">
        <v>200</v>
      </c>
      <c r="HV58" s="37">
        <v>200</v>
      </c>
      <c r="HW58" s="37">
        <v>200</v>
      </c>
      <c r="HX58" s="37">
        <v>200</v>
      </c>
      <c r="HY58" s="37">
        <v>200</v>
      </c>
      <c r="HZ58" s="37">
        <v>200</v>
      </c>
      <c r="IA58" s="37">
        <v>200</v>
      </c>
      <c r="IB58" s="37">
        <v>200</v>
      </c>
      <c r="IC58" s="37">
        <v>200</v>
      </c>
      <c r="ID58" s="37">
        <v>200</v>
      </c>
      <c r="IE58" s="37">
        <v>200</v>
      </c>
      <c r="IF58" s="37">
        <v>200</v>
      </c>
      <c r="IG58" s="37">
        <v>200</v>
      </c>
      <c r="IH58" s="37">
        <v>200</v>
      </c>
      <c r="II58" s="37">
        <v>200</v>
      </c>
      <c r="IJ58" s="37">
        <v>200</v>
      </c>
      <c r="IK58" s="37">
        <v>200</v>
      </c>
      <c r="IL58" s="37">
        <v>200</v>
      </c>
      <c r="IM58" s="37">
        <v>200</v>
      </c>
      <c r="IN58" s="37">
        <v>200</v>
      </c>
      <c r="IO58" s="37">
        <v>200</v>
      </c>
      <c r="IP58" s="37">
        <v>200</v>
      </c>
      <c r="IQ58" s="37">
        <v>200</v>
      </c>
      <c r="IR58" s="37">
        <v>200</v>
      </c>
      <c r="IS58" s="37">
        <v>200</v>
      </c>
      <c r="IT58" s="37">
        <v>200</v>
      </c>
      <c r="IU58" s="37">
        <v>200</v>
      </c>
      <c r="IV58" s="37">
        <v>200</v>
      </c>
      <c r="IW58" s="37">
        <v>200</v>
      </c>
      <c r="IX58" s="37">
        <v>200</v>
      </c>
      <c r="IY58" s="37">
        <v>200</v>
      </c>
      <c r="IZ58" s="37">
        <v>200</v>
      </c>
      <c r="JA58" s="37">
        <v>200</v>
      </c>
      <c r="JB58" s="37">
        <v>200</v>
      </c>
      <c r="JC58" s="37">
        <v>200</v>
      </c>
      <c r="JD58" s="37">
        <v>200</v>
      </c>
      <c r="JE58" s="37">
        <v>200</v>
      </c>
      <c r="JF58" s="37">
        <v>200</v>
      </c>
      <c r="JG58" s="37">
        <v>200</v>
      </c>
      <c r="JH58" s="37">
        <v>200</v>
      </c>
      <c r="JI58" s="37">
        <v>200</v>
      </c>
      <c r="JJ58" s="37">
        <v>200</v>
      </c>
      <c r="JK58" s="37">
        <v>200</v>
      </c>
      <c r="JL58" s="37">
        <v>200</v>
      </c>
      <c r="JM58" s="37">
        <v>200</v>
      </c>
      <c r="JN58" s="37">
        <v>200</v>
      </c>
      <c r="JO58" s="37">
        <v>200</v>
      </c>
      <c r="JP58" s="37">
        <v>200</v>
      </c>
      <c r="JQ58" s="37">
        <v>200</v>
      </c>
      <c r="JR58" s="37">
        <v>200</v>
      </c>
      <c r="JS58" s="37">
        <v>200</v>
      </c>
      <c r="JT58" s="37">
        <v>200</v>
      </c>
      <c r="JU58" s="37">
        <v>200</v>
      </c>
      <c r="JV58" s="37">
        <v>200</v>
      </c>
      <c r="JW58" s="37">
        <v>200</v>
      </c>
      <c r="JX58" s="37">
        <v>200</v>
      </c>
      <c r="JY58" s="37">
        <v>200</v>
      </c>
      <c r="JZ58" s="37">
        <v>200</v>
      </c>
      <c r="KA58" s="37">
        <v>200</v>
      </c>
      <c r="KB58" s="37">
        <v>200</v>
      </c>
      <c r="KC58" s="37">
        <v>200</v>
      </c>
      <c r="KD58" s="37">
        <v>200</v>
      </c>
      <c r="KE58" s="37">
        <v>200</v>
      </c>
      <c r="KF58" s="37">
        <v>200</v>
      </c>
      <c r="KG58" s="37">
        <v>200</v>
      </c>
      <c r="KH58" s="37">
        <v>200</v>
      </c>
      <c r="KI58" s="37">
        <v>200</v>
      </c>
      <c r="KJ58" s="37">
        <v>200</v>
      </c>
      <c r="KK58" s="37">
        <v>200</v>
      </c>
      <c r="KL58" s="37">
        <v>200</v>
      </c>
      <c r="KM58" s="37">
        <v>200</v>
      </c>
      <c r="KN58" s="37">
        <v>200</v>
      </c>
      <c r="KO58" s="37">
        <v>200</v>
      </c>
      <c r="KP58" s="37">
        <v>200</v>
      </c>
      <c r="KQ58" s="37">
        <v>200</v>
      </c>
      <c r="KR58" s="37">
        <v>200</v>
      </c>
      <c r="KS58" s="37">
        <v>200</v>
      </c>
      <c r="KT58" s="37">
        <v>200</v>
      </c>
      <c r="KU58" s="37">
        <v>200</v>
      </c>
      <c r="KV58" s="37">
        <v>200</v>
      </c>
      <c r="KW58" s="37">
        <v>200</v>
      </c>
      <c r="KX58" s="37">
        <v>200</v>
      </c>
      <c r="KY58" s="37">
        <v>200</v>
      </c>
      <c r="KZ58" s="37">
        <v>200</v>
      </c>
      <c r="LA58" s="37">
        <v>200</v>
      </c>
      <c r="LB58" s="37">
        <v>200</v>
      </c>
      <c r="LC58" s="37">
        <v>200</v>
      </c>
      <c r="LD58" s="37">
        <v>200</v>
      </c>
      <c r="LE58" s="37">
        <v>200</v>
      </c>
      <c r="LF58" s="37">
        <v>200</v>
      </c>
      <c r="LG58" s="37">
        <v>200</v>
      </c>
      <c r="LH58" s="37">
        <v>200</v>
      </c>
      <c r="LI58" s="37">
        <v>200</v>
      </c>
      <c r="LJ58" s="37">
        <v>200</v>
      </c>
      <c r="LK58" s="37">
        <v>200</v>
      </c>
      <c r="LL58" s="37">
        <v>200</v>
      </c>
      <c r="LM58" s="37">
        <v>200</v>
      </c>
      <c r="LN58" s="37">
        <v>200</v>
      </c>
      <c r="LO58" s="37">
        <v>200</v>
      </c>
      <c r="LP58" s="37">
        <v>200</v>
      </c>
      <c r="LQ58" s="37">
        <v>200</v>
      </c>
      <c r="LR58" s="37">
        <v>200</v>
      </c>
      <c r="LS58" s="37">
        <v>200</v>
      </c>
      <c r="LT58" s="37">
        <v>200</v>
      </c>
      <c r="LU58" s="37">
        <v>200</v>
      </c>
      <c r="LV58" s="37">
        <v>200</v>
      </c>
      <c r="LW58" s="37">
        <v>200</v>
      </c>
      <c r="LX58" s="37">
        <v>200</v>
      </c>
      <c r="LY58" s="37">
        <v>200</v>
      </c>
      <c r="LZ58" s="37">
        <v>200</v>
      </c>
      <c r="MA58" s="37">
        <v>200</v>
      </c>
      <c r="MB58" s="37">
        <v>200</v>
      </c>
      <c r="MC58" s="37">
        <v>200</v>
      </c>
      <c r="MD58" s="37">
        <v>200</v>
      </c>
      <c r="ME58" s="37">
        <v>200</v>
      </c>
      <c r="MF58" s="37">
        <v>200</v>
      </c>
      <c r="MG58" s="37">
        <v>200</v>
      </c>
      <c r="MH58" s="37">
        <v>200</v>
      </c>
      <c r="MI58" s="37">
        <v>200</v>
      </c>
      <c r="MJ58" s="37">
        <v>200</v>
      </c>
      <c r="MK58" s="37">
        <v>200</v>
      </c>
      <c r="ML58" s="37">
        <v>200</v>
      </c>
      <c r="MM58" s="37">
        <v>200</v>
      </c>
      <c r="MN58" s="37">
        <v>200</v>
      </c>
      <c r="MO58" s="37">
        <v>200</v>
      </c>
      <c r="MP58" s="37">
        <v>200</v>
      </c>
      <c r="MQ58" s="37">
        <v>200</v>
      </c>
      <c r="MR58" s="37">
        <v>200</v>
      </c>
      <c r="MS58" s="37">
        <v>200</v>
      </c>
      <c r="MT58" s="37">
        <v>200</v>
      </c>
      <c r="MU58" s="37">
        <v>200</v>
      </c>
      <c r="MV58" s="37">
        <v>200</v>
      </c>
      <c r="MW58" s="37">
        <v>200</v>
      </c>
      <c r="MX58" s="37">
        <v>200</v>
      </c>
      <c r="MY58" s="37">
        <v>200</v>
      </c>
      <c r="MZ58" s="37">
        <v>200</v>
      </c>
      <c r="NA58" s="37">
        <v>200</v>
      </c>
      <c r="NB58" s="37">
        <v>200</v>
      </c>
      <c r="NC58" s="37">
        <v>200</v>
      </c>
      <c r="ND58" s="37">
        <v>200</v>
      </c>
      <c r="NE58" s="37">
        <v>200</v>
      </c>
      <c r="NF58" s="37">
        <v>200</v>
      </c>
      <c r="NG58" s="37">
        <v>200</v>
      </c>
      <c r="NH58" s="37">
        <v>200</v>
      </c>
      <c r="NI58" s="37">
        <v>200</v>
      </c>
      <c r="NJ58" s="37">
        <v>200</v>
      </c>
      <c r="NK58" s="37">
        <v>200</v>
      </c>
      <c r="NL58" s="37">
        <v>200</v>
      </c>
      <c r="NM58" s="37">
        <v>200</v>
      </c>
      <c r="NN58" s="37">
        <v>200</v>
      </c>
      <c r="NO58" s="37">
        <v>200</v>
      </c>
      <c r="NP58" s="37">
        <v>200</v>
      </c>
      <c r="NQ58" s="37">
        <v>200</v>
      </c>
      <c r="NR58" s="37">
        <v>200</v>
      </c>
      <c r="NS58" s="37">
        <v>200</v>
      </c>
      <c r="NT58" s="37">
        <v>200</v>
      </c>
      <c r="NU58" s="37">
        <v>200</v>
      </c>
      <c r="NV58" s="37">
        <v>200</v>
      </c>
      <c r="NW58" s="37">
        <v>200</v>
      </c>
      <c r="NX58" s="37">
        <v>200</v>
      </c>
      <c r="NY58" s="37">
        <v>200</v>
      </c>
      <c r="NZ58" s="37">
        <v>200</v>
      </c>
      <c r="OA58" s="37">
        <v>200</v>
      </c>
      <c r="OB58" s="37">
        <v>200</v>
      </c>
      <c r="OC58" s="37">
        <v>200</v>
      </c>
      <c r="OD58" s="37">
        <v>200</v>
      </c>
      <c r="OE58" s="37">
        <v>200</v>
      </c>
      <c r="OF58" s="37">
        <v>200</v>
      </c>
      <c r="OG58" s="37">
        <v>200</v>
      </c>
      <c r="OH58" s="37">
        <v>200</v>
      </c>
      <c r="OI58" s="37">
        <v>200</v>
      </c>
      <c r="OJ58" s="37">
        <v>200</v>
      </c>
      <c r="OK58" s="37">
        <v>200</v>
      </c>
      <c r="OL58" s="37">
        <v>200</v>
      </c>
      <c r="OM58" s="37">
        <v>200</v>
      </c>
      <c r="ON58" s="37">
        <v>200</v>
      </c>
      <c r="OO58" s="37">
        <v>200</v>
      </c>
      <c r="OP58" s="37">
        <v>200</v>
      </c>
      <c r="OQ58" s="37">
        <v>200</v>
      </c>
      <c r="OR58" s="37">
        <v>200</v>
      </c>
      <c r="OS58" s="37">
        <v>200</v>
      </c>
      <c r="OT58" s="37">
        <v>200</v>
      </c>
      <c r="OU58" s="37">
        <v>200</v>
      </c>
      <c r="OV58" s="37">
        <v>200</v>
      </c>
      <c r="OW58" s="37">
        <v>200</v>
      </c>
      <c r="OX58" s="37">
        <v>200</v>
      </c>
      <c r="OY58" s="37">
        <v>200</v>
      </c>
      <c r="OZ58" s="37">
        <v>200</v>
      </c>
      <c r="PA58" s="37">
        <v>200</v>
      </c>
      <c r="PB58" s="37">
        <v>200</v>
      </c>
      <c r="PC58" s="37">
        <v>200</v>
      </c>
      <c r="PD58" s="37">
        <v>200</v>
      </c>
      <c r="PE58" s="37">
        <v>200</v>
      </c>
      <c r="PF58" s="37">
        <v>200</v>
      </c>
      <c r="PG58" s="37">
        <v>200</v>
      </c>
      <c r="PH58" s="37">
        <v>200</v>
      </c>
      <c r="PI58" s="37">
        <v>200</v>
      </c>
      <c r="PJ58" s="37">
        <v>200</v>
      </c>
      <c r="PK58" s="37">
        <v>200</v>
      </c>
      <c r="PL58" s="37">
        <v>200</v>
      </c>
      <c r="PM58" s="37">
        <v>200</v>
      </c>
      <c r="PN58" s="37">
        <v>200</v>
      </c>
      <c r="PO58" s="37">
        <v>200</v>
      </c>
      <c r="PP58" s="37">
        <v>200</v>
      </c>
      <c r="PQ58" s="37">
        <v>200</v>
      </c>
      <c r="PR58" s="37">
        <v>200</v>
      </c>
      <c r="PS58" s="37">
        <v>200</v>
      </c>
      <c r="PT58" s="37">
        <v>200</v>
      </c>
      <c r="PU58" s="37">
        <v>200</v>
      </c>
      <c r="PV58" s="37">
        <v>200</v>
      </c>
      <c r="PW58" s="37">
        <v>200</v>
      </c>
      <c r="PX58" s="37">
        <v>200</v>
      </c>
      <c r="PY58" s="37">
        <v>200</v>
      </c>
      <c r="PZ58" s="37">
        <v>200</v>
      </c>
      <c r="QA58" s="37">
        <v>200</v>
      </c>
      <c r="QB58" s="37">
        <v>200</v>
      </c>
      <c r="QC58" s="37">
        <v>200</v>
      </c>
      <c r="QD58" s="37">
        <v>200</v>
      </c>
      <c r="QE58" s="37">
        <v>200</v>
      </c>
      <c r="QF58" s="37">
        <v>200</v>
      </c>
      <c r="QG58" s="37">
        <v>200</v>
      </c>
      <c r="QH58" s="37">
        <v>200</v>
      </c>
      <c r="QI58" s="37">
        <v>200</v>
      </c>
      <c r="QJ58" s="37">
        <v>200</v>
      </c>
      <c r="QK58" s="37">
        <v>200</v>
      </c>
      <c r="QL58" s="37">
        <v>200</v>
      </c>
      <c r="QM58" s="37">
        <v>200</v>
      </c>
      <c r="QN58" s="37">
        <v>200</v>
      </c>
      <c r="QO58" s="37">
        <v>200</v>
      </c>
      <c r="QP58" s="37">
        <v>200</v>
      </c>
      <c r="QQ58" s="37">
        <v>200</v>
      </c>
      <c r="QR58" s="37">
        <v>200</v>
      </c>
      <c r="QS58" s="37">
        <v>200</v>
      </c>
      <c r="QT58" s="37">
        <v>200</v>
      </c>
      <c r="QU58" s="37">
        <v>200</v>
      </c>
      <c r="QV58" s="37">
        <v>200</v>
      </c>
      <c r="QW58" s="37">
        <v>200</v>
      </c>
      <c r="QX58" s="37">
        <v>200</v>
      </c>
      <c r="QY58" s="37">
        <v>200</v>
      </c>
      <c r="QZ58" s="37">
        <v>200</v>
      </c>
      <c r="RA58" s="37">
        <v>200</v>
      </c>
      <c r="RB58" s="37">
        <v>200</v>
      </c>
      <c r="RC58" s="37">
        <v>200</v>
      </c>
      <c r="RD58" s="37">
        <v>200</v>
      </c>
      <c r="RE58" s="37">
        <v>200</v>
      </c>
      <c r="RF58" s="37">
        <v>200</v>
      </c>
      <c r="RG58" s="37">
        <v>200</v>
      </c>
      <c r="RH58" s="37">
        <v>200</v>
      </c>
      <c r="RI58" s="37">
        <v>200</v>
      </c>
      <c r="RJ58" s="37">
        <v>200</v>
      </c>
      <c r="RK58" s="37">
        <v>200</v>
      </c>
      <c r="RL58" s="37">
        <v>200</v>
      </c>
      <c r="RM58" s="37">
        <v>200</v>
      </c>
      <c r="RN58" s="37">
        <v>200</v>
      </c>
      <c r="RO58" s="37">
        <v>200</v>
      </c>
      <c r="RP58" s="37">
        <v>200</v>
      </c>
      <c r="RQ58" s="37">
        <v>200</v>
      </c>
      <c r="RR58" s="37">
        <v>200</v>
      </c>
      <c r="RS58" s="37">
        <v>200</v>
      </c>
      <c r="RT58" s="37">
        <v>200</v>
      </c>
      <c r="RU58" s="37">
        <v>200</v>
      </c>
      <c r="RV58" s="37">
        <v>200</v>
      </c>
      <c r="RW58" s="37">
        <v>200</v>
      </c>
      <c r="RX58" s="37">
        <v>200</v>
      </c>
      <c r="RY58" s="37">
        <v>200</v>
      </c>
      <c r="RZ58" s="37">
        <v>200</v>
      </c>
      <c r="SA58" s="37">
        <v>200</v>
      </c>
      <c r="SB58" s="37">
        <v>200</v>
      </c>
      <c r="SC58" s="37">
        <v>200</v>
      </c>
      <c r="SD58" s="37">
        <v>200</v>
      </c>
      <c r="SE58" s="37">
        <v>200</v>
      </c>
      <c r="SF58" s="37">
        <v>200</v>
      </c>
      <c r="SG58" s="37">
        <v>200</v>
      </c>
      <c r="SH58" s="37">
        <v>200</v>
      </c>
      <c r="SI58" s="37">
        <v>200</v>
      </c>
      <c r="SJ58" s="37">
        <v>200</v>
      </c>
      <c r="SK58" s="37">
        <v>200</v>
      </c>
      <c r="SL58" s="37">
        <v>200</v>
      </c>
      <c r="SM58" s="37">
        <v>200</v>
      </c>
      <c r="SN58" s="37">
        <v>200</v>
      </c>
      <c r="SO58" s="37">
        <v>200</v>
      </c>
      <c r="SP58" s="37">
        <v>200</v>
      </c>
      <c r="SQ58" s="37">
        <v>200</v>
      </c>
      <c r="SR58" s="37">
        <v>200</v>
      </c>
      <c r="SS58" s="37">
        <v>200</v>
      </c>
      <c r="ST58" s="37">
        <v>200</v>
      </c>
      <c r="SU58" s="37">
        <v>200</v>
      </c>
      <c r="SV58" s="37">
        <v>200</v>
      </c>
      <c r="SW58" s="37">
        <v>200</v>
      </c>
      <c r="SX58" s="37">
        <v>200</v>
      </c>
      <c r="SY58" s="37">
        <v>200</v>
      </c>
      <c r="SZ58" s="37">
        <v>200</v>
      </c>
      <c r="TA58" s="37">
        <v>200</v>
      </c>
      <c r="TB58" s="37">
        <v>200</v>
      </c>
      <c r="TC58" s="37">
        <v>200</v>
      </c>
      <c r="TD58" s="37">
        <v>200</v>
      </c>
      <c r="TE58" s="37">
        <v>200</v>
      </c>
      <c r="TF58" s="37">
        <v>200</v>
      </c>
      <c r="TG58" s="37">
        <v>200</v>
      </c>
      <c r="TH58" s="37">
        <v>200</v>
      </c>
      <c r="TI58" s="37">
        <v>200</v>
      </c>
      <c r="TJ58" s="37">
        <v>200</v>
      </c>
      <c r="TK58" s="37">
        <v>200</v>
      </c>
      <c r="TL58" s="37">
        <v>200</v>
      </c>
      <c r="TM58" s="37">
        <v>200</v>
      </c>
      <c r="TN58" s="37">
        <v>200</v>
      </c>
      <c r="TO58" s="37">
        <v>200</v>
      </c>
      <c r="TP58" s="37">
        <v>200</v>
      </c>
      <c r="TQ58" s="37">
        <v>200</v>
      </c>
      <c r="TR58" s="37">
        <v>200</v>
      </c>
      <c r="TS58" s="37">
        <v>200</v>
      </c>
      <c r="TT58" s="37">
        <v>200</v>
      </c>
      <c r="TU58" s="37">
        <v>200</v>
      </c>
      <c r="TV58" s="37">
        <v>200</v>
      </c>
      <c r="TW58" s="37">
        <v>200</v>
      </c>
      <c r="TX58" s="37">
        <v>200</v>
      </c>
      <c r="TY58" s="37">
        <v>200</v>
      </c>
      <c r="TZ58" s="37">
        <v>200</v>
      </c>
      <c r="UA58" s="37">
        <v>200</v>
      </c>
      <c r="UB58" s="37">
        <v>200</v>
      </c>
      <c r="UC58" s="37">
        <v>200</v>
      </c>
      <c r="UD58" s="37">
        <v>200</v>
      </c>
      <c r="UE58" s="37">
        <v>200</v>
      </c>
      <c r="UF58" s="37">
        <v>200</v>
      </c>
      <c r="UG58" s="37">
        <v>200</v>
      </c>
      <c r="UH58" s="37">
        <v>200</v>
      </c>
      <c r="UI58" s="37">
        <v>200</v>
      </c>
      <c r="UJ58" s="37">
        <v>200</v>
      </c>
      <c r="UK58" s="37">
        <v>200</v>
      </c>
      <c r="UL58" s="37">
        <v>200</v>
      </c>
      <c r="UM58" s="37">
        <v>200</v>
      </c>
      <c r="UN58" s="37">
        <v>200</v>
      </c>
      <c r="UO58" s="37">
        <v>200</v>
      </c>
      <c r="UP58" s="37">
        <v>200</v>
      </c>
      <c r="UQ58" s="37">
        <v>200</v>
      </c>
      <c r="UR58" s="37">
        <v>200</v>
      </c>
      <c r="US58" s="37">
        <v>200</v>
      </c>
      <c r="UT58" s="37">
        <v>200</v>
      </c>
      <c r="UU58" s="37">
        <v>200</v>
      </c>
      <c r="UV58" s="37">
        <v>200</v>
      </c>
      <c r="UW58" s="37">
        <v>200</v>
      </c>
      <c r="UX58" s="37">
        <v>200</v>
      </c>
      <c r="UY58" s="37">
        <v>200</v>
      </c>
      <c r="UZ58" s="37">
        <v>200</v>
      </c>
      <c r="VA58" s="37">
        <v>200</v>
      </c>
      <c r="VB58" s="37">
        <v>200</v>
      </c>
      <c r="VC58" s="37">
        <v>200</v>
      </c>
      <c r="VD58" s="37">
        <v>200</v>
      </c>
      <c r="VE58" s="37">
        <v>200</v>
      </c>
      <c r="VF58" s="37">
        <v>200</v>
      </c>
      <c r="VG58" s="37">
        <v>200</v>
      </c>
      <c r="VH58" s="37">
        <v>200</v>
      </c>
      <c r="VI58" s="37">
        <v>200</v>
      </c>
      <c r="VJ58" s="37">
        <v>200</v>
      </c>
      <c r="VK58" s="37">
        <v>200</v>
      </c>
      <c r="VL58" s="37">
        <v>200</v>
      </c>
      <c r="VM58" s="37">
        <v>200</v>
      </c>
      <c r="VN58" s="37">
        <v>200</v>
      </c>
      <c r="VO58" s="37">
        <v>200</v>
      </c>
      <c r="VP58" s="37">
        <v>200</v>
      </c>
      <c r="VQ58" s="37">
        <v>200</v>
      </c>
      <c r="VR58" s="37">
        <v>200</v>
      </c>
      <c r="VS58" s="37">
        <v>200</v>
      </c>
      <c r="VT58" s="37">
        <v>200</v>
      </c>
      <c r="VU58" s="37">
        <v>200</v>
      </c>
      <c r="VV58" s="37">
        <v>200</v>
      </c>
      <c r="VW58" s="37">
        <v>200</v>
      </c>
      <c r="VX58" s="37">
        <v>200</v>
      </c>
      <c r="VY58" s="37">
        <v>200</v>
      </c>
      <c r="VZ58" s="37">
        <v>200</v>
      </c>
      <c r="WA58" s="37">
        <v>200</v>
      </c>
      <c r="WB58" s="37">
        <v>200</v>
      </c>
      <c r="WC58" s="37">
        <v>200</v>
      </c>
      <c r="WD58" s="37">
        <v>200</v>
      </c>
      <c r="WE58" s="37">
        <v>200</v>
      </c>
      <c r="WF58" s="37">
        <v>200</v>
      </c>
      <c r="WG58" s="37">
        <v>200</v>
      </c>
      <c r="WH58" s="37">
        <v>200</v>
      </c>
      <c r="WI58" s="37">
        <v>200</v>
      </c>
      <c r="WJ58" s="37">
        <v>200</v>
      </c>
      <c r="WK58" s="37">
        <v>200</v>
      </c>
      <c r="WL58" s="37">
        <v>200</v>
      </c>
      <c r="WM58" s="37">
        <v>200</v>
      </c>
      <c r="WN58" s="37">
        <v>200</v>
      </c>
      <c r="WO58" s="37">
        <v>200</v>
      </c>
      <c r="WP58" s="37">
        <v>200</v>
      </c>
      <c r="WQ58" s="37">
        <v>200</v>
      </c>
      <c r="WR58" s="37">
        <v>200</v>
      </c>
      <c r="WS58" s="37">
        <v>200</v>
      </c>
      <c r="WT58" s="37">
        <v>200</v>
      </c>
      <c r="WU58" s="37">
        <v>200</v>
      </c>
      <c r="WV58" s="37">
        <v>200</v>
      </c>
      <c r="WW58" s="37">
        <v>200</v>
      </c>
      <c r="WX58" s="37">
        <v>200</v>
      </c>
      <c r="WY58" s="37">
        <v>200</v>
      </c>
      <c r="WZ58" s="37">
        <v>200</v>
      </c>
      <c r="XA58" s="37">
        <v>200</v>
      </c>
      <c r="XB58" s="37">
        <v>200</v>
      </c>
      <c r="XC58" s="37">
        <v>200</v>
      </c>
      <c r="XD58" s="37">
        <v>200</v>
      </c>
      <c r="XE58" s="37">
        <v>200</v>
      </c>
      <c r="XF58" s="37">
        <v>200</v>
      </c>
      <c r="XG58" s="37">
        <v>200</v>
      </c>
      <c r="XH58" s="37">
        <v>200</v>
      </c>
      <c r="XI58" s="37">
        <v>200</v>
      </c>
      <c r="XJ58" s="37">
        <v>200</v>
      </c>
      <c r="XK58" s="37">
        <v>200</v>
      </c>
      <c r="XL58" s="37">
        <v>200</v>
      </c>
      <c r="XM58" s="37">
        <v>200</v>
      </c>
      <c r="XN58" s="37">
        <v>200</v>
      </c>
      <c r="XO58" s="37">
        <v>200</v>
      </c>
      <c r="XP58" s="37">
        <v>200</v>
      </c>
      <c r="XQ58" s="37">
        <v>200</v>
      </c>
      <c r="XR58" s="37">
        <v>200</v>
      </c>
      <c r="XS58" s="37">
        <v>200</v>
      </c>
      <c r="XT58" s="37">
        <v>200</v>
      </c>
      <c r="XU58" s="37">
        <v>200</v>
      </c>
      <c r="XV58" s="37">
        <v>200</v>
      </c>
      <c r="XW58" s="37">
        <v>200</v>
      </c>
      <c r="XX58" s="37">
        <v>200</v>
      </c>
      <c r="XY58" s="37">
        <v>200</v>
      </c>
      <c r="XZ58" s="37">
        <v>200</v>
      </c>
      <c r="YA58" s="37">
        <v>200</v>
      </c>
      <c r="YB58" s="37">
        <v>200</v>
      </c>
      <c r="YC58" s="37">
        <v>200</v>
      </c>
      <c r="YD58" s="37">
        <v>200</v>
      </c>
      <c r="YE58" s="37">
        <v>200</v>
      </c>
      <c r="YF58" s="37">
        <v>200</v>
      </c>
      <c r="YG58" s="37">
        <v>200</v>
      </c>
      <c r="YH58" s="37">
        <v>200</v>
      </c>
      <c r="YI58" s="37">
        <v>200</v>
      </c>
      <c r="YJ58" s="37">
        <v>200</v>
      </c>
      <c r="YK58" s="37">
        <v>200</v>
      </c>
      <c r="YL58" s="37">
        <v>200</v>
      </c>
      <c r="YM58" s="37">
        <v>200</v>
      </c>
      <c r="YN58" s="37">
        <v>200</v>
      </c>
      <c r="YO58" s="37">
        <v>200</v>
      </c>
      <c r="YP58" s="37">
        <v>200</v>
      </c>
      <c r="YQ58" s="37">
        <v>200</v>
      </c>
      <c r="YR58" s="37">
        <v>200</v>
      </c>
      <c r="YS58" s="37">
        <v>200</v>
      </c>
      <c r="YT58" s="37">
        <v>200</v>
      </c>
      <c r="YU58" s="37">
        <v>200</v>
      </c>
      <c r="YV58" s="37">
        <v>200</v>
      </c>
      <c r="YW58" s="37">
        <v>200</v>
      </c>
      <c r="YX58" s="37">
        <v>200</v>
      </c>
      <c r="YY58" s="37">
        <v>200</v>
      </c>
      <c r="YZ58" s="37">
        <v>200</v>
      </c>
      <c r="ZA58" s="37">
        <v>200</v>
      </c>
      <c r="ZB58" s="37">
        <v>200</v>
      </c>
      <c r="ZC58" s="37">
        <v>200</v>
      </c>
      <c r="ZD58" s="37">
        <v>200</v>
      </c>
      <c r="ZE58" s="37">
        <v>200</v>
      </c>
      <c r="ZF58" s="37">
        <v>200</v>
      </c>
      <c r="ZG58" s="37">
        <v>200</v>
      </c>
      <c r="ZH58" s="37">
        <v>200</v>
      </c>
      <c r="ZI58" s="37">
        <v>200</v>
      </c>
      <c r="ZJ58" s="37">
        <v>200</v>
      </c>
      <c r="ZK58" s="37">
        <v>200</v>
      </c>
      <c r="ZL58" s="37">
        <v>200</v>
      </c>
      <c r="ZM58" s="37">
        <v>200</v>
      </c>
      <c r="ZN58" s="37">
        <v>200</v>
      </c>
      <c r="ZO58" s="37">
        <v>200</v>
      </c>
      <c r="ZP58" s="37">
        <v>200</v>
      </c>
      <c r="ZQ58" s="37">
        <v>200</v>
      </c>
      <c r="ZR58" s="37">
        <v>200</v>
      </c>
      <c r="ZS58" s="37">
        <v>200</v>
      </c>
      <c r="ZT58" s="37">
        <v>200</v>
      </c>
      <c r="ZU58" s="37">
        <v>200</v>
      </c>
      <c r="ZV58" s="37">
        <v>200</v>
      </c>
      <c r="ZW58" s="37">
        <v>200</v>
      </c>
      <c r="ZX58" s="37">
        <v>200</v>
      </c>
      <c r="ZY58" s="37">
        <v>200</v>
      </c>
      <c r="ZZ58" s="37">
        <v>200</v>
      </c>
      <c r="AAA58" s="37">
        <v>200</v>
      </c>
      <c r="AAB58" s="37">
        <v>200</v>
      </c>
      <c r="AAC58" s="37">
        <v>200</v>
      </c>
      <c r="AAD58" s="37">
        <v>200</v>
      </c>
      <c r="AAE58" s="37">
        <v>200</v>
      </c>
      <c r="AAF58" s="37">
        <v>200</v>
      </c>
      <c r="AAG58" s="37">
        <v>200</v>
      </c>
      <c r="AAH58" s="37">
        <v>200</v>
      </c>
      <c r="AAI58" s="37">
        <v>200</v>
      </c>
      <c r="AAJ58" s="37">
        <v>200</v>
      </c>
      <c r="AAK58" s="37">
        <v>200</v>
      </c>
      <c r="AAL58" s="37">
        <v>200</v>
      </c>
      <c r="AAM58" s="37">
        <v>200</v>
      </c>
      <c r="AAN58" s="37">
        <v>200</v>
      </c>
      <c r="AAO58" s="37">
        <v>200</v>
      </c>
      <c r="AAP58" s="37">
        <v>200</v>
      </c>
      <c r="AAQ58" s="37">
        <v>200</v>
      </c>
      <c r="AAR58" s="37">
        <v>200</v>
      </c>
      <c r="AAS58" s="37">
        <v>200</v>
      </c>
      <c r="AAT58" s="37">
        <v>200</v>
      </c>
      <c r="AAU58" s="37">
        <v>200</v>
      </c>
      <c r="AAV58" s="37">
        <v>200</v>
      </c>
      <c r="AAW58" s="37">
        <v>200</v>
      </c>
      <c r="AAX58" s="37">
        <v>200</v>
      </c>
      <c r="AAY58" s="37">
        <v>200</v>
      </c>
      <c r="AAZ58" s="37">
        <v>200</v>
      </c>
      <c r="ABA58" s="37">
        <v>200</v>
      </c>
      <c r="ABB58" s="37">
        <v>200</v>
      </c>
      <c r="ABC58" s="37">
        <v>200</v>
      </c>
      <c r="ABD58" s="37">
        <v>200</v>
      </c>
      <c r="ABE58" s="37">
        <v>200</v>
      </c>
      <c r="ABF58" s="37">
        <v>200</v>
      </c>
      <c r="ABG58" s="37">
        <v>200</v>
      </c>
      <c r="ABH58" s="37">
        <v>200</v>
      </c>
      <c r="ABI58" s="37">
        <v>200</v>
      </c>
      <c r="ABJ58" s="37">
        <v>200</v>
      </c>
      <c r="ABK58" s="37">
        <v>200</v>
      </c>
      <c r="ABL58" s="37">
        <v>200</v>
      </c>
      <c r="ABM58" s="37">
        <v>200</v>
      </c>
      <c r="ABN58" s="37">
        <v>200</v>
      </c>
      <c r="ABO58" s="37">
        <v>200</v>
      </c>
      <c r="ABP58" s="37">
        <v>200</v>
      </c>
      <c r="ABQ58" s="37">
        <v>200</v>
      </c>
      <c r="ABR58" s="37">
        <v>200</v>
      </c>
      <c r="ABS58" s="37">
        <v>200</v>
      </c>
      <c r="ABT58" s="37">
        <v>200</v>
      </c>
      <c r="ABU58" s="37">
        <v>200</v>
      </c>
      <c r="ABV58" s="37">
        <v>200</v>
      </c>
      <c r="ABW58" s="37">
        <v>200</v>
      </c>
      <c r="ABX58" s="37">
        <v>200</v>
      </c>
      <c r="ABY58" s="37">
        <v>200</v>
      </c>
      <c r="ABZ58" s="37">
        <v>200</v>
      </c>
      <c r="ACA58" s="37">
        <v>200</v>
      </c>
      <c r="ACB58" s="37">
        <v>200</v>
      </c>
      <c r="ACC58" s="37">
        <v>200</v>
      </c>
      <c r="ACD58" s="37">
        <v>200</v>
      </c>
      <c r="ACE58" s="37">
        <v>200</v>
      </c>
      <c r="ACF58" s="37">
        <v>200</v>
      </c>
      <c r="ACG58" s="37">
        <v>200</v>
      </c>
      <c r="ACH58" s="37">
        <v>200</v>
      </c>
      <c r="ACI58" s="37">
        <v>200</v>
      </c>
      <c r="ACJ58" s="37">
        <v>200</v>
      </c>
      <c r="ACK58" s="37">
        <v>200</v>
      </c>
      <c r="ACL58" s="37">
        <v>200</v>
      </c>
      <c r="ACM58" s="37">
        <v>200</v>
      </c>
      <c r="ACN58" s="37">
        <v>200</v>
      </c>
      <c r="ACO58" s="37">
        <v>200</v>
      </c>
      <c r="ACP58" s="37">
        <v>200</v>
      </c>
      <c r="ACQ58" s="37">
        <v>200</v>
      </c>
      <c r="ACR58" s="37">
        <v>200</v>
      </c>
      <c r="ACS58" s="37">
        <v>200</v>
      </c>
      <c r="ACT58" s="37">
        <v>200</v>
      </c>
      <c r="ACU58" s="37">
        <v>200</v>
      </c>
      <c r="ACV58" s="37">
        <v>200</v>
      </c>
      <c r="ACW58" s="37">
        <v>200</v>
      </c>
      <c r="ACX58" s="37">
        <v>200</v>
      </c>
      <c r="ACY58" s="37">
        <v>200</v>
      </c>
      <c r="ACZ58" s="37">
        <v>200</v>
      </c>
      <c r="ADA58" s="37">
        <v>200</v>
      </c>
      <c r="ADB58" s="37">
        <v>200</v>
      </c>
      <c r="ADC58" s="37">
        <v>200</v>
      </c>
      <c r="ADD58" s="37">
        <v>200</v>
      </c>
      <c r="ADE58" s="37">
        <v>200</v>
      </c>
      <c r="ADF58" s="37">
        <v>200</v>
      </c>
      <c r="ADG58" s="37">
        <v>200</v>
      </c>
      <c r="ADH58" s="37">
        <v>200</v>
      </c>
      <c r="ADI58" s="37">
        <v>200</v>
      </c>
      <c r="ADJ58" s="37">
        <v>200</v>
      </c>
      <c r="ADK58" s="37">
        <v>200</v>
      </c>
      <c r="ADL58" s="37">
        <v>200</v>
      </c>
      <c r="ADM58" s="37">
        <v>200</v>
      </c>
      <c r="ADN58" s="37">
        <v>200</v>
      </c>
      <c r="ADO58" s="37">
        <v>200</v>
      </c>
      <c r="ADP58" s="37">
        <v>200</v>
      </c>
      <c r="ADQ58" s="37">
        <v>200</v>
      </c>
      <c r="ADR58" s="37">
        <v>200</v>
      </c>
      <c r="ADS58" s="37">
        <v>200</v>
      </c>
      <c r="ADT58" s="37">
        <v>200</v>
      </c>
      <c r="ADU58" s="37">
        <v>200</v>
      </c>
      <c r="ADV58" s="37">
        <v>200</v>
      </c>
      <c r="ADW58" s="37">
        <v>200</v>
      </c>
      <c r="ADX58" s="37">
        <v>200</v>
      </c>
      <c r="ADY58" s="37">
        <v>200</v>
      </c>
      <c r="ADZ58" s="37">
        <v>200</v>
      </c>
      <c r="AEA58" s="37">
        <v>200</v>
      </c>
      <c r="AEB58" s="37">
        <v>200</v>
      </c>
      <c r="AEC58" s="37">
        <v>200</v>
      </c>
      <c r="AED58" s="37">
        <v>200</v>
      </c>
      <c r="AEE58" s="37">
        <v>200</v>
      </c>
      <c r="AEF58" s="37">
        <v>200</v>
      </c>
      <c r="AEG58" s="37">
        <v>200</v>
      </c>
      <c r="AEH58" s="37">
        <v>200</v>
      </c>
      <c r="AEI58" s="37">
        <v>200</v>
      </c>
      <c r="AEJ58" s="37">
        <v>200</v>
      </c>
      <c r="AEK58" s="37">
        <v>200</v>
      </c>
      <c r="AEL58" s="37">
        <v>200</v>
      </c>
      <c r="AEM58" s="37">
        <v>200</v>
      </c>
      <c r="AEN58" s="37">
        <v>200</v>
      </c>
      <c r="AEO58" s="37">
        <v>200</v>
      </c>
      <c r="AEP58" s="37">
        <v>200</v>
      </c>
      <c r="AEQ58" s="37">
        <v>200</v>
      </c>
      <c r="AER58" s="37">
        <v>200</v>
      </c>
      <c r="AES58" s="37">
        <v>200</v>
      </c>
      <c r="AET58" s="37">
        <v>200</v>
      </c>
      <c r="AEU58" s="37">
        <v>200</v>
      </c>
      <c r="AEV58" s="37">
        <v>200</v>
      </c>
      <c r="AEW58" s="37">
        <v>200</v>
      </c>
      <c r="AEX58" s="37">
        <v>200</v>
      </c>
      <c r="AEY58" s="37">
        <v>200</v>
      </c>
      <c r="AEZ58" s="37">
        <v>200</v>
      </c>
      <c r="AFA58" s="37">
        <v>200</v>
      </c>
      <c r="AFB58" s="37">
        <v>200</v>
      </c>
      <c r="AFC58" s="37">
        <v>200</v>
      </c>
      <c r="AFD58" s="37">
        <v>200</v>
      </c>
      <c r="AFE58" s="37">
        <v>200</v>
      </c>
      <c r="AFF58" s="37">
        <v>200</v>
      </c>
      <c r="AFG58" s="37">
        <v>200</v>
      </c>
      <c r="AFH58" s="37">
        <v>200</v>
      </c>
      <c r="AFI58" s="37">
        <v>200</v>
      </c>
      <c r="AFJ58" s="37">
        <v>200</v>
      </c>
      <c r="AFK58" s="37">
        <v>200</v>
      </c>
      <c r="AFL58" s="37">
        <v>200</v>
      </c>
      <c r="AFM58" s="37">
        <v>200</v>
      </c>
      <c r="AFN58" s="37">
        <v>200</v>
      </c>
      <c r="AFO58" s="37">
        <v>200</v>
      </c>
      <c r="AFP58" s="37">
        <v>200</v>
      </c>
      <c r="AFQ58" s="37">
        <v>200</v>
      </c>
      <c r="AFR58" s="37">
        <v>200</v>
      </c>
      <c r="AFS58" s="37">
        <v>200</v>
      </c>
      <c r="AFT58" s="37">
        <v>200</v>
      </c>
      <c r="AFU58" s="37">
        <v>200</v>
      </c>
      <c r="AFV58" s="37">
        <v>200</v>
      </c>
      <c r="AFW58" s="37">
        <v>200</v>
      </c>
      <c r="AFX58" s="37">
        <v>200</v>
      </c>
      <c r="AFY58" s="37">
        <v>200</v>
      </c>
      <c r="AFZ58" s="37">
        <v>200</v>
      </c>
      <c r="AGA58" s="37">
        <v>200</v>
      </c>
      <c r="AGB58" s="37">
        <v>200</v>
      </c>
      <c r="AGC58" s="37">
        <v>200</v>
      </c>
      <c r="AGD58" s="37">
        <v>200</v>
      </c>
      <c r="AGE58" s="37">
        <v>200</v>
      </c>
      <c r="AGF58" s="37">
        <v>200</v>
      </c>
      <c r="AGG58" s="37">
        <v>200</v>
      </c>
      <c r="AGH58" s="37">
        <v>200</v>
      </c>
      <c r="AGI58" s="37">
        <v>200</v>
      </c>
      <c r="AGJ58" s="37">
        <v>200</v>
      </c>
      <c r="AGK58" s="37">
        <v>200</v>
      </c>
      <c r="AGL58" s="37">
        <v>200</v>
      </c>
      <c r="AGM58" s="37">
        <v>200</v>
      </c>
      <c r="AGN58" s="37">
        <v>200</v>
      </c>
      <c r="AGO58" s="37">
        <v>200</v>
      </c>
      <c r="AGP58" s="37">
        <v>200</v>
      </c>
      <c r="AGQ58" s="37">
        <v>200</v>
      </c>
      <c r="AGR58" s="37">
        <v>200</v>
      </c>
      <c r="AGS58" s="37">
        <v>200</v>
      </c>
      <c r="AGT58" s="37">
        <v>200</v>
      </c>
      <c r="AGU58" s="37">
        <v>200</v>
      </c>
      <c r="AGV58" s="37">
        <v>200</v>
      </c>
      <c r="AGW58" s="37">
        <v>200</v>
      </c>
      <c r="AGX58" s="37">
        <v>200</v>
      </c>
      <c r="AGY58" s="37">
        <v>200</v>
      </c>
      <c r="AGZ58" s="37">
        <v>200</v>
      </c>
      <c r="AHA58" s="37">
        <v>200</v>
      </c>
      <c r="AHB58" s="37">
        <v>200</v>
      </c>
      <c r="AHC58" s="37">
        <v>200</v>
      </c>
      <c r="AHD58" s="37">
        <v>200</v>
      </c>
      <c r="AHE58" s="37">
        <v>200</v>
      </c>
      <c r="AHF58" s="37">
        <v>200</v>
      </c>
      <c r="AHG58" s="37">
        <v>200</v>
      </c>
      <c r="AHH58" s="37">
        <v>200</v>
      </c>
      <c r="AHI58" s="37">
        <v>200</v>
      </c>
      <c r="AHJ58" s="37">
        <v>200</v>
      </c>
      <c r="AHK58" s="37">
        <v>200</v>
      </c>
      <c r="AHL58" s="37">
        <v>200</v>
      </c>
      <c r="AHM58" s="37">
        <v>200</v>
      </c>
      <c r="AHN58" s="37">
        <v>200</v>
      </c>
      <c r="AHO58" s="37">
        <v>200</v>
      </c>
      <c r="AHP58" s="37">
        <v>200</v>
      </c>
      <c r="AHQ58" s="37">
        <v>200</v>
      </c>
      <c r="AHR58" s="37">
        <v>200</v>
      </c>
      <c r="AHS58" s="37">
        <v>200</v>
      </c>
      <c r="AHT58" s="37">
        <v>200</v>
      </c>
      <c r="AHU58" s="37">
        <v>200</v>
      </c>
      <c r="AHV58" s="37">
        <v>200</v>
      </c>
      <c r="AHW58" s="37">
        <v>200</v>
      </c>
      <c r="AHX58" s="37">
        <v>200</v>
      </c>
      <c r="AHY58" s="37">
        <v>200</v>
      </c>
      <c r="AHZ58" s="37">
        <v>200</v>
      </c>
      <c r="AIA58" s="37">
        <v>200</v>
      </c>
      <c r="AIB58" s="37">
        <v>200</v>
      </c>
      <c r="AIC58" s="37">
        <v>200</v>
      </c>
      <c r="AID58" s="37">
        <v>200</v>
      </c>
      <c r="AIE58" s="37">
        <v>200</v>
      </c>
      <c r="AIF58" s="37">
        <v>200</v>
      </c>
      <c r="AIG58" s="37">
        <v>200</v>
      </c>
      <c r="AIH58" s="37">
        <v>200</v>
      </c>
      <c r="AII58" s="37">
        <v>200</v>
      </c>
      <c r="AIJ58" s="37">
        <v>200</v>
      </c>
      <c r="AIK58" s="37">
        <v>200</v>
      </c>
      <c r="AIL58" s="37">
        <v>200</v>
      </c>
      <c r="AIM58" s="37">
        <v>200</v>
      </c>
      <c r="AIN58" s="37">
        <v>200</v>
      </c>
      <c r="AIO58" s="37">
        <v>200</v>
      </c>
      <c r="AIP58" s="37">
        <v>200</v>
      </c>
      <c r="AIQ58" s="37">
        <v>200</v>
      </c>
      <c r="AIR58" s="37">
        <v>200</v>
      </c>
      <c r="AIS58" s="37">
        <v>200</v>
      </c>
      <c r="AIT58" s="37">
        <v>200</v>
      </c>
      <c r="AIU58" s="37">
        <v>200</v>
      </c>
      <c r="AIV58" s="37">
        <v>200</v>
      </c>
      <c r="AIW58" s="37">
        <v>200</v>
      </c>
      <c r="AIX58" s="37">
        <v>200</v>
      </c>
      <c r="AIY58" s="37">
        <v>200</v>
      </c>
      <c r="AIZ58" s="37">
        <v>200</v>
      </c>
      <c r="AJA58" s="37">
        <v>200</v>
      </c>
      <c r="AJB58" s="37">
        <v>200</v>
      </c>
      <c r="AJC58" s="37">
        <v>200</v>
      </c>
      <c r="AJD58" s="37">
        <v>200</v>
      </c>
      <c r="AJE58" s="37">
        <v>200</v>
      </c>
      <c r="AJF58" s="37">
        <v>200</v>
      </c>
      <c r="AJG58" s="37">
        <v>200</v>
      </c>
      <c r="AJH58" s="37">
        <v>200</v>
      </c>
      <c r="AJI58" s="37">
        <v>200</v>
      </c>
      <c r="AJJ58" s="37">
        <v>200</v>
      </c>
      <c r="AJK58" s="37">
        <v>200</v>
      </c>
      <c r="AJL58" s="37">
        <v>200</v>
      </c>
      <c r="AJM58" s="37">
        <v>200</v>
      </c>
      <c r="AJN58" s="37">
        <v>200</v>
      </c>
      <c r="AJO58" s="37">
        <v>200</v>
      </c>
      <c r="AJP58" s="37">
        <v>200</v>
      </c>
      <c r="AJQ58" s="37">
        <v>200</v>
      </c>
      <c r="AJR58" s="37">
        <v>200</v>
      </c>
      <c r="AJS58" s="37">
        <v>200</v>
      </c>
      <c r="AJT58" s="37">
        <v>200</v>
      </c>
      <c r="AJU58" s="37">
        <v>200</v>
      </c>
      <c r="AJV58" s="37">
        <v>200</v>
      </c>
      <c r="AJW58" s="37">
        <v>200</v>
      </c>
      <c r="AJX58" s="37">
        <v>200</v>
      </c>
      <c r="AJY58" s="37">
        <v>200</v>
      </c>
      <c r="AJZ58" s="37">
        <v>200</v>
      </c>
      <c r="AKA58" s="37">
        <v>200</v>
      </c>
      <c r="AKB58" s="37">
        <v>200</v>
      </c>
      <c r="AKC58" s="37">
        <v>200</v>
      </c>
      <c r="AKD58" s="37">
        <v>200</v>
      </c>
      <c r="AKE58" s="37">
        <v>200</v>
      </c>
      <c r="AKF58" s="37">
        <v>200</v>
      </c>
      <c r="AKG58" s="37">
        <v>200</v>
      </c>
      <c r="AKH58" s="37">
        <v>200</v>
      </c>
      <c r="AKI58" s="37">
        <v>200</v>
      </c>
      <c r="AKJ58" s="37">
        <v>200</v>
      </c>
      <c r="AKK58" s="37">
        <v>200</v>
      </c>
      <c r="AKL58" s="37">
        <v>200</v>
      </c>
      <c r="AKM58" s="37">
        <v>200</v>
      </c>
      <c r="AKN58" s="37">
        <v>200</v>
      </c>
      <c r="AKO58" s="37">
        <v>200</v>
      </c>
      <c r="AKP58" s="37">
        <v>200</v>
      </c>
      <c r="AKQ58" s="37">
        <v>200</v>
      </c>
      <c r="AKR58" s="37">
        <v>200</v>
      </c>
      <c r="AKS58" s="37">
        <v>200</v>
      </c>
      <c r="AKT58" s="37">
        <v>200</v>
      </c>
      <c r="AKU58" s="37">
        <v>200</v>
      </c>
      <c r="AKV58" s="37">
        <v>200</v>
      </c>
      <c r="AKW58" s="37">
        <v>200</v>
      </c>
      <c r="AKX58" s="37">
        <v>200</v>
      </c>
      <c r="AKY58" s="37">
        <v>200</v>
      </c>
      <c r="AKZ58" s="37">
        <v>200</v>
      </c>
      <c r="ALA58" s="37">
        <v>200</v>
      </c>
      <c r="ALB58" s="37">
        <v>200</v>
      </c>
      <c r="ALC58" s="37">
        <v>200</v>
      </c>
      <c r="ALD58" s="37">
        <v>200</v>
      </c>
      <c r="ALE58" s="37">
        <v>200</v>
      </c>
      <c r="ALF58" s="37">
        <v>200</v>
      </c>
      <c r="ALG58" s="37">
        <v>200</v>
      </c>
      <c r="ALH58" s="37">
        <v>200</v>
      </c>
      <c r="ALI58" s="37">
        <v>200</v>
      </c>
      <c r="ALJ58" s="37">
        <v>200</v>
      </c>
      <c r="ALK58" s="37">
        <v>200</v>
      </c>
      <c r="ALL58" s="37">
        <v>200</v>
      </c>
      <c r="ALM58" s="37">
        <v>200</v>
      </c>
      <c r="ALN58" s="37">
        <v>200</v>
      </c>
      <c r="ALO58" s="37">
        <v>200</v>
      </c>
      <c r="ALP58" s="37">
        <v>200</v>
      </c>
      <c r="ALQ58" s="37">
        <v>200</v>
      </c>
      <c r="ALR58" s="37">
        <v>200</v>
      </c>
      <c r="ALS58" s="37">
        <v>200</v>
      </c>
      <c r="ALT58" s="37">
        <v>200</v>
      </c>
      <c r="ALU58" s="37">
        <v>200</v>
      </c>
      <c r="ALV58" s="37">
        <v>200</v>
      </c>
      <c r="ALW58" s="37">
        <v>200</v>
      </c>
      <c r="ALX58" s="37">
        <v>200</v>
      </c>
      <c r="ALY58" s="37">
        <v>200</v>
      </c>
      <c r="ALZ58" s="37">
        <v>200</v>
      </c>
      <c r="AMA58" s="37">
        <v>200</v>
      </c>
      <c r="AMB58" s="37">
        <v>200</v>
      </c>
      <c r="AMC58" s="37">
        <v>200</v>
      </c>
      <c r="AMD58" s="37">
        <v>200</v>
      </c>
      <c r="AME58" s="37">
        <v>200</v>
      </c>
      <c r="AMF58" s="37">
        <v>200</v>
      </c>
      <c r="AMG58" s="37">
        <v>200</v>
      </c>
      <c r="AMH58" s="37">
        <v>200</v>
      </c>
      <c r="AMI58" s="37">
        <v>200</v>
      </c>
      <c r="AMJ58" s="37">
        <v>200</v>
      </c>
      <c r="AMK58" s="37">
        <v>200</v>
      </c>
      <c r="AML58" s="37">
        <v>200</v>
      </c>
      <c r="AMM58" s="37">
        <v>200</v>
      </c>
      <c r="AMN58" s="37">
        <v>200</v>
      </c>
      <c r="AMO58" s="37">
        <v>200</v>
      </c>
      <c r="AMP58" s="37">
        <v>200</v>
      </c>
      <c r="AMQ58" s="37">
        <v>200</v>
      </c>
      <c r="AMR58" s="37">
        <v>200</v>
      </c>
      <c r="AMS58" s="37">
        <v>200</v>
      </c>
      <c r="AMT58" s="37">
        <v>200</v>
      </c>
      <c r="AMU58" s="37">
        <v>200</v>
      </c>
      <c r="AMV58" s="37">
        <v>200</v>
      </c>
      <c r="AMW58" s="37">
        <v>200</v>
      </c>
      <c r="AMX58" s="37">
        <v>200</v>
      </c>
      <c r="AMY58" s="37">
        <v>200</v>
      </c>
      <c r="AMZ58" s="37">
        <v>200</v>
      </c>
      <c r="ANA58" s="37">
        <v>200</v>
      </c>
      <c r="ANB58" s="37">
        <v>200</v>
      </c>
      <c r="ANC58" s="37">
        <v>200</v>
      </c>
      <c r="AND58" s="37">
        <v>200</v>
      </c>
      <c r="ANE58" s="37">
        <v>200</v>
      </c>
      <c r="ANF58" s="37">
        <v>200</v>
      </c>
      <c r="ANG58" s="37">
        <v>200</v>
      </c>
      <c r="ANH58" s="37">
        <v>200</v>
      </c>
      <c r="ANI58" s="37">
        <v>200</v>
      </c>
      <c r="ANJ58" s="37">
        <v>200</v>
      </c>
      <c r="ANK58" s="37">
        <v>200</v>
      </c>
      <c r="ANL58" s="37">
        <v>200</v>
      </c>
      <c r="ANM58" s="37">
        <v>200</v>
      </c>
      <c r="ANN58" s="37">
        <v>200</v>
      </c>
      <c r="ANO58" s="37">
        <v>200</v>
      </c>
      <c r="ANP58" s="37">
        <v>200</v>
      </c>
      <c r="ANQ58" s="37">
        <v>200</v>
      </c>
      <c r="ANR58" s="37">
        <v>200</v>
      </c>
      <c r="ANS58" s="37">
        <v>200</v>
      </c>
      <c r="ANT58" s="37">
        <v>200</v>
      </c>
      <c r="ANU58" s="37">
        <v>200</v>
      </c>
      <c r="ANV58" s="37">
        <v>200</v>
      </c>
      <c r="ANW58" s="37">
        <v>200</v>
      </c>
      <c r="ANX58" s="37">
        <v>200</v>
      </c>
      <c r="ANY58" s="37">
        <v>200</v>
      </c>
      <c r="ANZ58" s="37">
        <v>200</v>
      </c>
      <c r="AOA58" s="37">
        <v>200</v>
      </c>
      <c r="AOB58" s="37">
        <v>200</v>
      </c>
      <c r="AOC58" s="37">
        <v>200</v>
      </c>
      <c r="AOD58" s="37">
        <v>200</v>
      </c>
      <c r="AOE58" s="37">
        <v>200</v>
      </c>
      <c r="AOF58" s="37">
        <v>200</v>
      </c>
      <c r="AOG58" s="37">
        <v>200</v>
      </c>
      <c r="AOH58" s="37">
        <v>200</v>
      </c>
      <c r="AOI58" s="37">
        <v>200</v>
      </c>
      <c r="AOJ58" s="37">
        <v>200</v>
      </c>
      <c r="AOK58" s="37">
        <v>200</v>
      </c>
      <c r="AOL58" s="37">
        <v>200</v>
      </c>
      <c r="AOM58" s="37">
        <v>200</v>
      </c>
      <c r="AON58" s="37">
        <v>200</v>
      </c>
      <c r="AOO58" s="37">
        <v>200</v>
      </c>
      <c r="AOP58" s="37">
        <v>200</v>
      </c>
      <c r="AOQ58" s="37">
        <v>200</v>
      </c>
      <c r="AOR58" s="37">
        <v>200</v>
      </c>
      <c r="AOS58" s="37">
        <v>200</v>
      </c>
      <c r="AOT58" s="37">
        <v>200</v>
      </c>
      <c r="AOU58" s="37">
        <v>200</v>
      </c>
      <c r="AOV58" s="37">
        <v>200</v>
      </c>
      <c r="AOW58" s="37">
        <v>200</v>
      </c>
      <c r="AOX58" s="37">
        <v>200</v>
      </c>
      <c r="AOY58" s="37">
        <v>200</v>
      </c>
      <c r="AOZ58" s="37">
        <v>200</v>
      </c>
      <c r="APA58" s="37">
        <v>200</v>
      </c>
      <c r="APB58" s="37">
        <v>200</v>
      </c>
      <c r="APC58" s="37">
        <v>200</v>
      </c>
      <c r="APD58" s="37">
        <v>200</v>
      </c>
      <c r="APE58" s="37">
        <v>200</v>
      </c>
      <c r="APF58" s="37">
        <v>200</v>
      </c>
      <c r="APG58" s="37">
        <v>200</v>
      </c>
      <c r="APH58" s="37">
        <v>200</v>
      </c>
      <c r="API58" s="37">
        <v>200</v>
      </c>
      <c r="APJ58" s="37">
        <v>200</v>
      </c>
      <c r="APK58" s="37">
        <v>200</v>
      </c>
      <c r="APL58" s="37">
        <v>200</v>
      </c>
      <c r="APM58" s="37">
        <v>200</v>
      </c>
      <c r="APN58" s="37">
        <v>200</v>
      </c>
      <c r="APO58" s="37">
        <v>200</v>
      </c>
      <c r="APP58" s="37">
        <v>200</v>
      </c>
      <c r="APQ58" s="37">
        <v>200</v>
      </c>
      <c r="APR58" s="37">
        <v>200</v>
      </c>
      <c r="APS58" s="37">
        <v>200</v>
      </c>
      <c r="APT58" s="37">
        <v>200</v>
      </c>
      <c r="APU58" s="37">
        <v>200</v>
      </c>
      <c r="APV58" s="37">
        <v>200</v>
      </c>
      <c r="APW58" s="37">
        <v>200</v>
      </c>
      <c r="APX58" s="37">
        <v>200</v>
      </c>
      <c r="APY58" s="37">
        <v>200</v>
      </c>
      <c r="APZ58" s="37">
        <v>200</v>
      </c>
      <c r="AQA58" s="37">
        <v>200</v>
      </c>
      <c r="AQB58" s="37">
        <v>200</v>
      </c>
      <c r="AQC58" s="37">
        <v>200</v>
      </c>
      <c r="AQD58" s="37">
        <v>200</v>
      </c>
      <c r="AQE58" s="37">
        <v>200</v>
      </c>
      <c r="AQF58" s="37">
        <v>200</v>
      </c>
      <c r="AQG58" s="37">
        <v>200</v>
      </c>
      <c r="AQH58" s="37">
        <v>200</v>
      </c>
      <c r="AQI58" s="37">
        <v>200</v>
      </c>
      <c r="AQJ58" s="37">
        <v>200</v>
      </c>
      <c r="AQK58" s="37">
        <v>200</v>
      </c>
      <c r="AQL58" s="37">
        <v>200</v>
      </c>
      <c r="AQM58" s="37">
        <v>200</v>
      </c>
      <c r="AQN58" s="37">
        <v>200</v>
      </c>
      <c r="AQO58" s="37">
        <v>200</v>
      </c>
      <c r="AQP58" s="37">
        <v>200</v>
      </c>
      <c r="AQQ58" s="37">
        <v>200</v>
      </c>
      <c r="AQR58" s="37">
        <v>200</v>
      </c>
      <c r="AQS58" s="37">
        <v>200</v>
      </c>
      <c r="AQT58" s="37">
        <v>200</v>
      </c>
      <c r="AQU58" s="37">
        <v>200</v>
      </c>
      <c r="AQV58" s="37">
        <v>200</v>
      </c>
      <c r="AQW58" s="37">
        <v>200</v>
      </c>
      <c r="AQX58" s="37">
        <v>200</v>
      </c>
      <c r="AQY58" s="37">
        <v>200</v>
      </c>
      <c r="AQZ58" s="37">
        <v>200</v>
      </c>
      <c r="ARA58" s="37">
        <v>200</v>
      </c>
      <c r="ARB58" s="37">
        <v>200</v>
      </c>
      <c r="ARC58" s="37">
        <v>200</v>
      </c>
      <c r="ARD58" s="37">
        <v>200</v>
      </c>
      <c r="ARE58" s="37">
        <v>200</v>
      </c>
      <c r="ARF58" s="37">
        <v>200</v>
      </c>
      <c r="ARG58" s="37">
        <v>200</v>
      </c>
      <c r="ARH58" s="37">
        <v>200</v>
      </c>
      <c r="ARI58" s="37">
        <v>200</v>
      </c>
      <c r="ARJ58" s="37">
        <v>200</v>
      </c>
      <c r="ARK58" s="37">
        <v>200</v>
      </c>
      <c r="ARL58" s="37">
        <v>200</v>
      </c>
      <c r="ARM58" s="37">
        <v>200</v>
      </c>
      <c r="ARN58" s="37">
        <v>200</v>
      </c>
      <c r="ARO58" s="37">
        <v>200</v>
      </c>
      <c r="ARP58" s="37">
        <v>200</v>
      </c>
      <c r="ARQ58" s="37">
        <v>200</v>
      </c>
      <c r="ARR58" s="37">
        <v>200</v>
      </c>
      <c r="ARS58" s="37">
        <v>200</v>
      </c>
      <c r="ART58" s="37">
        <v>200</v>
      </c>
      <c r="ARU58" s="37">
        <v>200</v>
      </c>
      <c r="ARV58" s="37">
        <v>200</v>
      </c>
      <c r="ARW58" s="37">
        <v>200</v>
      </c>
      <c r="ARX58" s="37">
        <v>200</v>
      </c>
      <c r="ARY58" s="37">
        <v>200</v>
      </c>
      <c r="ARZ58" s="37">
        <v>200</v>
      </c>
      <c r="ASA58" s="37">
        <v>200</v>
      </c>
      <c r="ASB58" s="37">
        <v>200</v>
      </c>
      <c r="ASC58" s="37">
        <v>200</v>
      </c>
      <c r="ASD58" s="37">
        <v>200</v>
      </c>
      <c r="ASE58" s="37">
        <v>200</v>
      </c>
      <c r="ASF58" s="37">
        <v>200</v>
      </c>
      <c r="ASG58" s="37">
        <v>200</v>
      </c>
      <c r="ASH58" s="37">
        <v>200</v>
      </c>
      <c r="ASI58" s="37">
        <v>200</v>
      </c>
      <c r="ASJ58" s="37">
        <v>200</v>
      </c>
      <c r="ASK58" s="37">
        <v>200</v>
      </c>
      <c r="ASL58" s="37">
        <v>200</v>
      </c>
      <c r="ASM58" s="37">
        <v>200</v>
      </c>
      <c r="ASN58" s="37">
        <v>200</v>
      </c>
      <c r="ASO58" s="37">
        <v>200</v>
      </c>
      <c r="ASP58" s="37">
        <v>200</v>
      </c>
      <c r="ASQ58" s="37">
        <v>200</v>
      </c>
      <c r="ASR58" s="37">
        <v>200</v>
      </c>
      <c r="ASS58" s="37">
        <v>200</v>
      </c>
      <c r="AST58" s="37">
        <v>200</v>
      </c>
      <c r="ASU58" s="37">
        <v>200</v>
      </c>
      <c r="ASV58" s="37">
        <v>200</v>
      </c>
      <c r="ASW58" s="37">
        <v>200</v>
      </c>
      <c r="ASX58" s="37">
        <v>200</v>
      </c>
      <c r="ASY58" s="37">
        <v>200</v>
      </c>
      <c r="ASZ58" s="37">
        <v>200</v>
      </c>
      <c r="ATA58" s="37">
        <v>200</v>
      </c>
      <c r="ATB58" s="37">
        <v>200</v>
      </c>
      <c r="ATC58" s="37">
        <v>200</v>
      </c>
      <c r="ATD58" s="37">
        <v>200</v>
      </c>
      <c r="ATE58" s="37">
        <v>200</v>
      </c>
      <c r="ATF58" s="37">
        <v>200</v>
      </c>
      <c r="ATG58" s="37">
        <v>200</v>
      </c>
      <c r="ATH58" s="37">
        <v>200</v>
      </c>
      <c r="ATI58" s="37">
        <v>200</v>
      </c>
      <c r="ATJ58" s="37">
        <v>200</v>
      </c>
      <c r="ATK58" s="37">
        <v>200</v>
      </c>
      <c r="ATL58" s="37">
        <v>200</v>
      </c>
      <c r="ATM58" s="37">
        <v>200</v>
      </c>
      <c r="ATN58" s="37">
        <v>200</v>
      </c>
      <c r="ATO58" s="37">
        <v>200</v>
      </c>
      <c r="ATP58" s="37">
        <v>200</v>
      </c>
      <c r="ATQ58" s="37">
        <v>200</v>
      </c>
      <c r="ATR58" s="37">
        <v>200</v>
      </c>
      <c r="ATS58" s="37">
        <v>200</v>
      </c>
      <c r="ATT58" s="37">
        <v>200</v>
      </c>
      <c r="ATU58" s="37">
        <v>200</v>
      </c>
      <c r="ATV58" s="37">
        <v>200</v>
      </c>
      <c r="ATW58" s="37">
        <v>200</v>
      </c>
      <c r="ATX58" s="37">
        <v>200</v>
      </c>
      <c r="ATY58" s="37">
        <v>200</v>
      </c>
      <c r="ATZ58" s="37">
        <v>200</v>
      </c>
      <c r="AUA58" s="37">
        <v>200</v>
      </c>
      <c r="AUB58" s="37">
        <v>200</v>
      </c>
      <c r="AUC58" s="37">
        <v>200</v>
      </c>
      <c r="AUD58" s="37">
        <v>200</v>
      </c>
      <c r="AUE58" s="37">
        <v>200</v>
      </c>
      <c r="AUF58" s="37">
        <v>200</v>
      </c>
      <c r="AUG58" s="37">
        <v>200</v>
      </c>
      <c r="AUH58" s="37">
        <v>200</v>
      </c>
      <c r="AUI58" s="37">
        <v>200</v>
      </c>
      <c r="AUJ58" s="37">
        <v>200</v>
      </c>
      <c r="AUK58" s="37">
        <v>200</v>
      </c>
      <c r="AUL58" s="37">
        <v>200</v>
      </c>
      <c r="AUM58" s="37">
        <v>200</v>
      </c>
      <c r="AUN58" s="37">
        <v>200</v>
      </c>
      <c r="AUO58" s="37">
        <v>200</v>
      </c>
      <c r="AUP58" s="37">
        <v>200</v>
      </c>
      <c r="AUQ58" s="37">
        <v>200</v>
      </c>
      <c r="AUR58" s="37">
        <v>200</v>
      </c>
      <c r="AUS58" s="37">
        <v>200</v>
      </c>
      <c r="AUT58" s="37">
        <v>200</v>
      </c>
      <c r="AUU58" s="37">
        <v>200</v>
      </c>
      <c r="AUV58" s="37">
        <v>200</v>
      </c>
      <c r="AUW58" s="37">
        <v>200</v>
      </c>
      <c r="AUX58" s="37">
        <v>200</v>
      </c>
      <c r="AUY58" s="37">
        <v>200</v>
      </c>
      <c r="AUZ58" s="37">
        <v>200</v>
      </c>
      <c r="AVA58" s="37">
        <v>200</v>
      </c>
      <c r="AVB58" s="37">
        <v>200</v>
      </c>
      <c r="AVC58" s="37">
        <v>200</v>
      </c>
      <c r="AVD58" s="37">
        <v>200</v>
      </c>
      <c r="AVE58" s="37">
        <v>200</v>
      </c>
      <c r="AVF58" s="37">
        <v>200</v>
      </c>
      <c r="AVG58" s="37">
        <v>200</v>
      </c>
      <c r="AVH58" s="37">
        <v>200</v>
      </c>
      <c r="AVI58" s="37">
        <v>200</v>
      </c>
      <c r="AVJ58" s="37">
        <v>200</v>
      </c>
      <c r="AVK58" s="37">
        <v>200</v>
      </c>
      <c r="AVL58" s="37">
        <v>200</v>
      </c>
      <c r="AVM58" s="37">
        <v>200</v>
      </c>
      <c r="AVN58" s="37">
        <v>200</v>
      </c>
      <c r="AVO58" s="37">
        <v>200</v>
      </c>
      <c r="AVP58" s="37">
        <v>200</v>
      </c>
      <c r="AVQ58" s="37">
        <v>200</v>
      </c>
      <c r="AVR58" s="37">
        <v>200</v>
      </c>
      <c r="AVS58" s="37">
        <v>200</v>
      </c>
      <c r="AVT58" s="37">
        <v>200</v>
      </c>
      <c r="AVU58" s="37">
        <v>200</v>
      </c>
      <c r="AVV58" s="37">
        <v>200</v>
      </c>
      <c r="AVW58" s="37">
        <v>200</v>
      </c>
      <c r="AVX58" s="37">
        <v>200</v>
      </c>
      <c r="AVY58" s="37">
        <v>200</v>
      </c>
      <c r="AVZ58" s="37">
        <v>200</v>
      </c>
      <c r="AWA58" s="37">
        <v>200</v>
      </c>
      <c r="AWB58" s="37">
        <v>200</v>
      </c>
      <c r="AWC58" s="37">
        <v>200</v>
      </c>
      <c r="AWD58" s="37">
        <v>200</v>
      </c>
      <c r="AWE58" s="37">
        <v>200</v>
      </c>
      <c r="AWF58" s="37">
        <v>200</v>
      </c>
      <c r="AWG58" s="37">
        <v>200</v>
      </c>
      <c r="AWH58" s="37">
        <v>200</v>
      </c>
      <c r="AWI58" s="37">
        <v>200</v>
      </c>
      <c r="AWJ58" s="37">
        <v>200</v>
      </c>
      <c r="AWK58" s="37">
        <v>200</v>
      </c>
      <c r="AWL58" s="37">
        <v>200</v>
      </c>
      <c r="AWM58" s="37">
        <v>200</v>
      </c>
      <c r="AWN58" s="37">
        <v>200</v>
      </c>
      <c r="AWO58" s="37">
        <v>200</v>
      </c>
      <c r="AWP58" s="37">
        <v>200</v>
      </c>
      <c r="AWQ58" s="37">
        <v>200</v>
      </c>
      <c r="AWR58" s="37">
        <v>200</v>
      </c>
      <c r="AWS58" s="37">
        <v>200</v>
      </c>
      <c r="AWT58" s="37">
        <v>200</v>
      </c>
      <c r="AWU58" s="37">
        <v>200</v>
      </c>
      <c r="AWV58" s="37">
        <v>200</v>
      </c>
      <c r="AWW58" s="37">
        <v>200</v>
      </c>
      <c r="AWX58" s="37">
        <v>200</v>
      </c>
      <c r="AWY58" s="37">
        <v>200</v>
      </c>
      <c r="AWZ58" s="37">
        <v>200</v>
      </c>
      <c r="AXA58" s="37">
        <v>200</v>
      </c>
      <c r="AXB58" s="37">
        <v>200</v>
      </c>
      <c r="AXC58" s="37">
        <v>200</v>
      </c>
      <c r="AXD58" s="37">
        <v>200</v>
      </c>
      <c r="AXE58" s="37">
        <v>200</v>
      </c>
      <c r="AXF58" s="37">
        <v>200</v>
      </c>
      <c r="AXG58" s="37">
        <v>200</v>
      </c>
      <c r="AXH58" s="37">
        <v>200</v>
      </c>
      <c r="AXI58" s="37">
        <v>200</v>
      </c>
      <c r="AXJ58" s="37">
        <v>200</v>
      </c>
      <c r="AXK58" s="37">
        <v>200</v>
      </c>
      <c r="AXL58" s="37">
        <v>200</v>
      </c>
      <c r="AXM58" s="37">
        <v>200</v>
      </c>
      <c r="AXN58" s="37">
        <v>200</v>
      </c>
      <c r="AXO58" s="37">
        <v>200</v>
      </c>
      <c r="AXP58" s="37">
        <v>200</v>
      </c>
      <c r="AXQ58" s="37">
        <v>200</v>
      </c>
      <c r="AXR58" s="37">
        <v>200</v>
      </c>
      <c r="AXS58" s="37">
        <v>200</v>
      </c>
      <c r="AXT58" s="37">
        <v>200</v>
      </c>
      <c r="AXU58" s="37">
        <v>200</v>
      </c>
      <c r="AXV58" s="37">
        <v>200</v>
      </c>
      <c r="AXW58" s="37">
        <v>200</v>
      </c>
      <c r="AXX58" s="37">
        <v>200</v>
      </c>
      <c r="AXY58" s="37">
        <v>200</v>
      </c>
      <c r="AXZ58" s="37">
        <v>200</v>
      </c>
      <c r="AYA58" s="37">
        <v>200</v>
      </c>
      <c r="AYB58" s="37">
        <v>200</v>
      </c>
      <c r="AYC58" s="37">
        <v>200</v>
      </c>
      <c r="AYD58" s="37">
        <v>200</v>
      </c>
      <c r="AYE58" s="37">
        <v>200</v>
      </c>
      <c r="AYF58" s="37">
        <v>200</v>
      </c>
      <c r="AYG58" s="37">
        <v>200</v>
      </c>
      <c r="AYH58" s="37">
        <v>200</v>
      </c>
      <c r="AYI58" s="37">
        <v>200</v>
      </c>
      <c r="AYJ58" s="37">
        <v>200</v>
      </c>
      <c r="AYK58" s="37">
        <v>200</v>
      </c>
      <c r="AYL58" s="37">
        <v>200</v>
      </c>
      <c r="AYM58" s="37">
        <v>200</v>
      </c>
      <c r="AYN58" s="37">
        <v>200</v>
      </c>
      <c r="AYO58" s="37">
        <v>200</v>
      </c>
      <c r="AYP58" s="37">
        <v>200</v>
      </c>
      <c r="AYQ58" s="37">
        <v>200</v>
      </c>
      <c r="AYR58" s="37">
        <v>200</v>
      </c>
      <c r="AYS58" s="37">
        <v>200</v>
      </c>
      <c r="AYT58" s="37">
        <v>200</v>
      </c>
      <c r="AYU58" s="37">
        <v>200</v>
      </c>
      <c r="AYV58" s="37">
        <v>200</v>
      </c>
      <c r="AYW58" s="37">
        <v>200</v>
      </c>
      <c r="AYX58" s="37">
        <v>200</v>
      </c>
      <c r="AYY58" s="37">
        <v>200</v>
      </c>
      <c r="AYZ58" s="37">
        <v>200</v>
      </c>
      <c r="AZA58" s="37">
        <v>200</v>
      </c>
      <c r="AZB58" s="37">
        <v>200</v>
      </c>
      <c r="AZC58" s="37">
        <v>200</v>
      </c>
      <c r="AZD58" s="37">
        <v>200</v>
      </c>
      <c r="AZE58" s="37">
        <v>200</v>
      </c>
      <c r="AZF58" s="37">
        <v>200</v>
      </c>
      <c r="AZG58" s="37">
        <v>200</v>
      </c>
      <c r="AZH58" s="37">
        <v>200</v>
      </c>
      <c r="AZI58" s="37">
        <v>200</v>
      </c>
      <c r="AZJ58" s="37">
        <v>200</v>
      </c>
      <c r="AZK58" s="37">
        <v>200</v>
      </c>
      <c r="AZL58" s="37">
        <v>200</v>
      </c>
      <c r="AZM58" s="37">
        <v>200</v>
      </c>
      <c r="AZN58" s="37">
        <v>200</v>
      </c>
      <c r="AZO58" s="37">
        <v>200</v>
      </c>
      <c r="AZP58" s="37">
        <v>200</v>
      </c>
      <c r="AZQ58" s="37">
        <v>200</v>
      </c>
      <c r="AZR58" s="37">
        <v>200</v>
      </c>
      <c r="AZS58" s="37">
        <v>200</v>
      </c>
      <c r="AZT58" s="37">
        <v>200</v>
      </c>
      <c r="AZU58" s="37">
        <v>200</v>
      </c>
      <c r="AZV58" s="37">
        <v>200</v>
      </c>
      <c r="AZW58" s="37">
        <v>200</v>
      </c>
      <c r="AZX58" s="37">
        <v>200</v>
      </c>
      <c r="AZY58" s="37">
        <v>200</v>
      </c>
      <c r="AZZ58" s="37">
        <v>200</v>
      </c>
      <c r="BAA58" s="37">
        <v>200</v>
      </c>
      <c r="BAB58" s="37">
        <v>200</v>
      </c>
      <c r="BAC58" s="37">
        <v>200</v>
      </c>
      <c r="BAD58" s="37">
        <v>200</v>
      </c>
      <c r="BAE58" s="37">
        <v>200</v>
      </c>
      <c r="BAF58" s="37">
        <v>200</v>
      </c>
      <c r="BAG58" s="37">
        <v>200</v>
      </c>
      <c r="BAH58" s="37">
        <v>200</v>
      </c>
      <c r="BAI58" s="37">
        <v>200</v>
      </c>
      <c r="BAJ58" s="37">
        <v>200</v>
      </c>
      <c r="BAK58" s="37">
        <v>200</v>
      </c>
      <c r="BAL58" s="37">
        <v>200</v>
      </c>
      <c r="BAM58" s="37">
        <v>200</v>
      </c>
      <c r="BAN58" s="37">
        <v>200</v>
      </c>
      <c r="BAO58" s="37">
        <v>200</v>
      </c>
      <c r="BAP58" s="37">
        <v>200</v>
      </c>
      <c r="BAQ58" s="37">
        <v>200</v>
      </c>
      <c r="BAR58" s="37">
        <v>200</v>
      </c>
      <c r="BAS58" s="37">
        <v>200</v>
      </c>
      <c r="BAT58" s="37">
        <v>200</v>
      </c>
      <c r="BAU58" s="37">
        <v>200</v>
      </c>
      <c r="BAV58" s="37">
        <v>200</v>
      </c>
      <c r="BAW58" s="37">
        <v>200</v>
      </c>
      <c r="BAX58" s="37">
        <v>200</v>
      </c>
      <c r="BAY58" s="37">
        <v>200</v>
      </c>
      <c r="BAZ58" s="37">
        <v>200</v>
      </c>
      <c r="BBA58" s="37">
        <v>200</v>
      </c>
      <c r="BBB58" s="37">
        <v>200</v>
      </c>
      <c r="BBC58" s="37">
        <v>200</v>
      </c>
      <c r="BBD58" s="37">
        <v>200</v>
      </c>
      <c r="BBE58" s="37">
        <v>200</v>
      </c>
      <c r="BBF58" s="37">
        <v>200</v>
      </c>
      <c r="BBG58" s="37">
        <v>200</v>
      </c>
      <c r="BBH58" s="37">
        <v>200</v>
      </c>
      <c r="BBI58" s="37">
        <v>200</v>
      </c>
      <c r="BBJ58" s="37">
        <v>200</v>
      </c>
      <c r="BBK58" s="37">
        <v>200</v>
      </c>
      <c r="BBL58" s="37">
        <v>200</v>
      </c>
      <c r="BBM58" s="37">
        <v>200</v>
      </c>
      <c r="BBN58" s="37">
        <v>200</v>
      </c>
      <c r="BBO58" s="37">
        <v>200</v>
      </c>
      <c r="BBP58" s="37">
        <v>200</v>
      </c>
      <c r="BBQ58" s="37">
        <v>200</v>
      </c>
      <c r="BBR58" s="37">
        <v>200</v>
      </c>
      <c r="BBS58" s="37">
        <v>200</v>
      </c>
      <c r="BBT58" s="37">
        <v>200</v>
      </c>
      <c r="BBU58" s="37">
        <v>200</v>
      </c>
      <c r="BBV58" s="37">
        <v>200</v>
      </c>
      <c r="BBW58" s="37">
        <v>200</v>
      </c>
      <c r="BBX58" s="37">
        <v>200</v>
      </c>
      <c r="BBY58" s="37">
        <v>200</v>
      </c>
      <c r="BBZ58" s="37">
        <v>200</v>
      </c>
      <c r="BCA58" s="37">
        <v>200</v>
      </c>
      <c r="BCB58" s="37">
        <v>200</v>
      </c>
      <c r="BCC58" s="37">
        <v>200</v>
      </c>
      <c r="BCD58" s="37">
        <v>200</v>
      </c>
      <c r="BCE58" s="37">
        <v>200</v>
      </c>
      <c r="BCF58" s="37">
        <v>200</v>
      </c>
      <c r="BCG58" s="37">
        <v>200</v>
      </c>
      <c r="BCH58" s="37">
        <v>200</v>
      </c>
      <c r="BCI58" s="37">
        <v>200</v>
      </c>
      <c r="BCJ58" s="37">
        <v>200</v>
      </c>
      <c r="BCK58" s="37">
        <v>200</v>
      </c>
      <c r="BCL58" s="37">
        <v>200</v>
      </c>
      <c r="BCM58" s="37">
        <v>200</v>
      </c>
      <c r="BCN58" s="37">
        <v>200</v>
      </c>
      <c r="BCO58" s="37">
        <v>200</v>
      </c>
      <c r="BCP58" s="37">
        <v>200</v>
      </c>
      <c r="BCQ58" s="37">
        <v>200</v>
      </c>
      <c r="BCR58" s="37">
        <v>200</v>
      </c>
      <c r="BCS58" s="37">
        <v>200</v>
      </c>
      <c r="BCT58" s="37">
        <v>200</v>
      </c>
      <c r="BCU58" s="37">
        <v>200</v>
      </c>
      <c r="BCV58" s="37">
        <v>200</v>
      </c>
      <c r="BCW58" s="37">
        <v>200</v>
      </c>
      <c r="BCX58" s="37">
        <v>200</v>
      </c>
      <c r="BCY58" s="37">
        <v>200</v>
      </c>
      <c r="BCZ58" s="37">
        <v>200</v>
      </c>
      <c r="BDA58" s="37">
        <v>200</v>
      </c>
      <c r="BDB58" s="37">
        <v>200</v>
      </c>
      <c r="BDC58" s="37">
        <v>200</v>
      </c>
      <c r="BDD58" s="37">
        <v>200</v>
      </c>
      <c r="BDE58" s="37">
        <v>200</v>
      </c>
      <c r="BDF58" s="37">
        <v>200</v>
      </c>
      <c r="BDG58" s="37">
        <v>200</v>
      </c>
      <c r="BDH58" s="37">
        <v>200</v>
      </c>
      <c r="BDI58" s="37">
        <v>200</v>
      </c>
      <c r="BDJ58" s="37">
        <v>200</v>
      </c>
      <c r="BDK58" s="37">
        <v>200</v>
      </c>
      <c r="BDL58" s="37">
        <v>200</v>
      </c>
      <c r="BDM58" s="37">
        <v>200</v>
      </c>
      <c r="BDN58" s="37">
        <v>200</v>
      </c>
      <c r="BDO58" s="37">
        <v>200</v>
      </c>
      <c r="BDP58" s="37">
        <v>200</v>
      </c>
      <c r="BDQ58" s="37">
        <v>200</v>
      </c>
      <c r="BDR58" s="37">
        <v>200</v>
      </c>
      <c r="BDS58" s="37">
        <v>200</v>
      </c>
      <c r="BDT58" s="37">
        <v>200</v>
      </c>
      <c r="BDU58" s="37">
        <v>200</v>
      </c>
      <c r="BDV58" s="37">
        <v>200</v>
      </c>
      <c r="BDW58" s="37">
        <v>200</v>
      </c>
      <c r="BDX58" s="37">
        <v>200</v>
      </c>
      <c r="BDY58" s="37">
        <v>200</v>
      </c>
      <c r="BDZ58" s="37">
        <v>200</v>
      </c>
      <c r="BEA58" s="37">
        <v>200</v>
      </c>
      <c r="BEB58" s="37">
        <v>200</v>
      </c>
      <c r="BEC58" s="37">
        <v>200</v>
      </c>
      <c r="BED58" s="37">
        <v>200</v>
      </c>
      <c r="BEE58" s="37">
        <v>200</v>
      </c>
      <c r="BEF58" s="37">
        <v>200</v>
      </c>
      <c r="BEG58" s="37">
        <v>200</v>
      </c>
      <c r="BEH58" s="37">
        <v>200</v>
      </c>
      <c r="BEI58" s="37">
        <v>200</v>
      </c>
      <c r="BEJ58" s="37">
        <v>200</v>
      </c>
      <c r="BEK58" s="37">
        <v>200</v>
      </c>
      <c r="BEL58" s="37">
        <v>200</v>
      </c>
      <c r="BEM58" s="37">
        <v>200</v>
      </c>
      <c r="BEN58" s="37">
        <v>200</v>
      </c>
      <c r="BEO58" s="37">
        <v>200</v>
      </c>
      <c r="BEP58" s="37">
        <v>200</v>
      </c>
      <c r="BEQ58" s="37">
        <v>200</v>
      </c>
      <c r="BER58" s="37">
        <v>200</v>
      </c>
      <c r="BES58" s="37">
        <v>200</v>
      </c>
      <c r="BET58" s="37">
        <v>200</v>
      </c>
      <c r="BEU58" s="37">
        <v>200</v>
      </c>
      <c r="BEV58" s="37">
        <v>200</v>
      </c>
      <c r="BEW58" s="37">
        <v>200</v>
      </c>
      <c r="BEX58" s="37">
        <v>200</v>
      </c>
      <c r="BEY58" s="37">
        <v>200</v>
      </c>
      <c r="BEZ58" s="37">
        <v>200</v>
      </c>
      <c r="BFA58" s="37">
        <v>200</v>
      </c>
      <c r="BFB58" s="37">
        <v>200</v>
      </c>
      <c r="BFC58" s="37">
        <v>200</v>
      </c>
      <c r="BFD58" s="37">
        <v>200</v>
      </c>
      <c r="BFE58" s="37">
        <v>200</v>
      </c>
      <c r="BFF58" s="37">
        <v>200</v>
      </c>
      <c r="BFG58" s="37">
        <v>200</v>
      </c>
      <c r="BFH58" s="37">
        <v>200</v>
      </c>
      <c r="BFI58" s="37">
        <v>200</v>
      </c>
      <c r="BFJ58" s="37">
        <v>200</v>
      </c>
      <c r="BFK58" s="37">
        <v>200</v>
      </c>
      <c r="BFL58" s="37">
        <v>200</v>
      </c>
      <c r="BFM58" s="37">
        <v>200</v>
      </c>
      <c r="BFN58" s="37">
        <v>200</v>
      </c>
      <c r="BFO58" s="37">
        <v>200</v>
      </c>
      <c r="BFP58" s="37">
        <v>200</v>
      </c>
      <c r="BFQ58" s="37">
        <v>200</v>
      </c>
      <c r="BFR58" s="37">
        <v>200</v>
      </c>
      <c r="BFS58" s="37">
        <v>200</v>
      </c>
      <c r="BFT58" s="37">
        <v>200</v>
      </c>
      <c r="BFU58" s="37">
        <v>200</v>
      </c>
      <c r="BFV58" s="37">
        <v>200</v>
      </c>
      <c r="BFW58" s="37">
        <v>200</v>
      </c>
      <c r="BFX58" s="37">
        <v>200</v>
      </c>
      <c r="BFY58" s="37">
        <v>200</v>
      </c>
      <c r="BFZ58" s="37">
        <v>200</v>
      </c>
      <c r="BGA58" s="37">
        <v>200</v>
      </c>
      <c r="BGB58" s="37">
        <v>200</v>
      </c>
      <c r="BGC58" s="37">
        <v>200</v>
      </c>
      <c r="BGD58" s="37">
        <v>200</v>
      </c>
      <c r="BGE58" s="37">
        <v>200</v>
      </c>
      <c r="BGF58" s="37">
        <v>200</v>
      </c>
      <c r="BGG58" s="37">
        <v>200</v>
      </c>
      <c r="BGH58" s="37">
        <v>200</v>
      </c>
      <c r="BGI58" s="37">
        <v>200</v>
      </c>
      <c r="BGJ58" s="37">
        <v>200</v>
      </c>
      <c r="BGK58" s="37">
        <v>200</v>
      </c>
      <c r="BGL58" s="37">
        <v>200</v>
      </c>
      <c r="BGM58" s="37">
        <v>200</v>
      </c>
      <c r="BGN58" s="37">
        <v>200</v>
      </c>
      <c r="BGO58" s="37">
        <v>200</v>
      </c>
      <c r="BGP58" s="37">
        <v>200</v>
      </c>
      <c r="BGQ58" s="37">
        <v>200</v>
      </c>
      <c r="BGR58" s="37">
        <v>200</v>
      </c>
      <c r="BGS58" s="37">
        <v>200</v>
      </c>
      <c r="BGT58" s="37">
        <v>200</v>
      </c>
      <c r="BGU58" s="37">
        <v>200</v>
      </c>
      <c r="BGV58" s="37">
        <v>200</v>
      </c>
      <c r="BGW58" s="37">
        <v>200</v>
      </c>
      <c r="BGX58" s="37">
        <v>200</v>
      </c>
      <c r="BGY58" s="37">
        <v>200</v>
      </c>
      <c r="BGZ58" s="37">
        <v>200</v>
      </c>
      <c r="BHA58" s="37">
        <v>200</v>
      </c>
      <c r="BHB58" s="37">
        <v>200</v>
      </c>
      <c r="BHC58" s="37">
        <v>200</v>
      </c>
      <c r="BHD58" s="37">
        <v>200</v>
      </c>
      <c r="BHE58" s="37">
        <v>200</v>
      </c>
      <c r="BHF58" s="37">
        <v>200</v>
      </c>
      <c r="BHG58" s="37">
        <v>200</v>
      </c>
      <c r="BHH58" s="37">
        <v>200</v>
      </c>
      <c r="BHI58" s="37">
        <v>200</v>
      </c>
      <c r="BHJ58" s="37">
        <v>200</v>
      </c>
      <c r="BHK58" s="37">
        <v>200</v>
      </c>
      <c r="BHL58" s="37">
        <v>200</v>
      </c>
      <c r="BHM58" s="37">
        <v>200</v>
      </c>
      <c r="BHN58" s="37">
        <v>200</v>
      </c>
      <c r="BHO58" s="37">
        <v>200</v>
      </c>
      <c r="BHP58" s="37">
        <v>200</v>
      </c>
      <c r="BHQ58" s="37">
        <v>200</v>
      </c>
      <c r="BHR58" s="37">
        <v>200</v>
      </c>
      <c r="BHS58" s="37">
        <v>200</v>
      </c>
      <c r="BHT58" s="37">
        <v>200</v>
      </c>
      <c r="BHU58" s="37">
        <v>200</v>
      </c>
      <c r="BHV58" s="37">
        <v>200</v>
      </c>
      <c r="BHW58" s="37">
        <v>200</v>
      </c>
      <c r="BHX58" s="37">
        <v>200</v>
      </c>
      <c r="BHY58" s="37">
        <v>200</v>
      </c>
      <c r="BHZ58" s="37">
        <v>200</v>
      </c>
      <c r="BIA58" s="37">
        <v>200</v>
      </c>
      <c r="BIB58" s="37">
        <v>200</v>
      </c>
      <c r="BIC58" s="37">
        <v>200</v>
      </c>
      <c r="BID58" s="37">
        <v>200</v>
      </c>
      <c r="BIE58" s="37">
        <v>200</v>
      </c>
      <c r="BIF58" s="37">
        <v>200</v>
      </c>
      <c r="BIG58" s="37">
        <v>200</v>
      </c>
      <c r="BIH58" s="37">
        <v>200</v>
      </c>
      <c r="BII58" s="37">
        <v>200</v>
      </c>
      <c r="BIJ58" s="37">
        <v>200</v>
      </c>
      <c r="BIK58" s="37">
        <v>200</v>
      </c>
      <c r="BIL58" s="37">
        <v>200</v>
      </c>
      <c r="BIM58" s="37">
        <v>200</v>
      </c>
      <c r="BIN58" s="37">
        <v>200</v>
      </c>
      <c r="BIO58" s="37">
        <v>200</v>
      </c>
      <c r="BIP58" s="37">
        <v>200</v>
      </c>
      <c r="BIQ58" s="37">
        <v>200</v>
      </c>
      <c r="BIR58" s="37">
        <v>200</v>
      </c>
      <c r="BIS58" s="37">
        <v>200</v>
      </c>
      <c r="BIT58" s="37">
        <v>200</v>
      </c>
      <c r="BIU58" s="37">
        <v>200</v>
      </c>
      <c r="BIV58" s="37">
        <v>200</v>
      </c>
      <c r="BIW58" s="37">
        <v>200</v>
      </c>
      <c r="BIX58" s="37">
        <v>200</v>
      </c>
      <c r="BIY58" s="37">
        <v>200</v>
      </c>
      <c r="BIZ58" s="37">
        <v>200</v>
      </c>
      <c r="BJA58" s="37">
        <v>200</v>
      </c>
      <c r="BJB58" s="37">
        <v>200</v>
      </c>
      <c r="BJC58" s="37">
        <v>200</v>
      </c>
      <c r="BJD58" s="37">
        <v>200</v>
      </c>
      <c r="BJE58" s="37">
        <v>200</v>
      </c>
      <c r="BJF58" s="37">
        <v>200</v>
      </c>
      <c r="BJG58" s="37">
        <v>200</v>
      </c>
      <c r="BJH58" s="37">
        <v>200</v>
      </c>
      <c r="BJI58" s="37">
        <v>200</v>
      </c>
      <c r="BJJ58" s="37">
        <v>200</v>
      </c>
      <c r="BJK58" s="37">
        <v>200</v>
      </c>
      <c r="BJL58" s="37">
        <v>200</v>
      </c>
      <c r="BJM58" s="37">
        <v>200</v>
      </c>
      <c r="BJN58" s="37">
        <v>200</v>
      </c>
      <c r="BJO58" s="37">
        <v>200</v>
      </c>
      <c r="BJP58" s="37">
        <v>200</v>
      </c>
      <c r="BJQ58" s="37">
        <v>200</v>
      </c>
      <c r="BJR58" s="37">
        <v>200</v>
      </c>
      <c r="BJS58" s="37">
        <v>200</v>
      </c>
      <c r="BJT58" s="37">
        <v>200</v>
      </c>
      <c r="BJU58" s="37">
        <v>200</v>
      </c>
      <c r="BJV58" s="37">
        <v>200</v>
      </c>
      <c r="BJW58" s="37">
        <v>200</v>
      </c>
      <c r="BJX58" s="37">
        <v>200</v>
      </c>
      <c r="BJY58" s="37">
        <v>200</v>
      </c>
      <c r="BJZ58" s="37">
        <v>200</v>
      </c>
      <c r="BKA58" s="37">
        <v>200</v>
      </c>
      <c r="BKB58" s="37">
        <v>200</v>
      </c>
      <c r="BKC58" s="37">
        <v>200</v>
      </c>
      <c r="BKD58" s="37">
        <v>200</v>
      </c>
      <c r="BKE58" s="37">
        <v>200</v>
      </c>
      <c r="BKF58" s="37">
        <v>200</v>
      </c>
      <c r="BKG58" s="37">
        <v>200</v>
      </c>
      <c r="BKH58" s="37">
        <v>200</v>
      </c>
      <c r="BKI58" s="37">
        <v>200</v>
      </c>
      <c r="BKJ58" s="37">
        <v>200</v>
      </c>
      <c r="BKK58" s="37">
        <v>200</v>
      </c>
      <c r="BKL58" s="37">
        <v>200</v>
      </c>
      <c r="BKM58" s="37">
        <v>200</v>
      </c>
      <c r="BKN58" s="37">
        <v>200</v>
      </c>
      <c r="BKO58" s="37">
        <v>200</v>
      </c>
      <c r="BKP58" s="37">
        <v>200</v>
      </c>
      <c r="BKQ58" s="37">
        <v>200</v>
      </c>
      <c r="BKR58" s="37">
        <v>200</v>
      </c>
      <c r="BKS58" s="37">
        <v>200</v>
      </c>
      <c r="BKT58" s="37">
        <v>200</v>
      </c>
      <c r="BKU58" s="37">
        <v>200</v>
      </c>
      <c r="BKV58" s="37">
        <v>200</v>
      </c>
      <c r="BKW58" s="37">
        <v>200</v>
      </c>
      <c r="BKX58" s="37">
        <v>200</v>
      </c>
      <c r="BKY58" s="37">
        <v>200</v>
      </c>
      <c r="BKZ58" s="37">
        <v>200</v>
      </c>
      <c r="BLA58" s="37">
        <v>200</v>
      </c>
      <c r="BLB58" s="37">
        <v>200</v>
      </c>
      <c r="BLC58" s="37">
        <v>200</v>
      </c>
      <c r="BLD58" s="37">
        <v>200</v>
      </c>
      <c r="BLE58" s="37">
        <v>200</v>
      </c>
      <c r="BLF58" s="37">
        <v>200</v>
      </c>
      <c r="BLG58" s="37">
        <v>200</v>
      </c>
      <c r="BLH58" s="37">
        <v>200</v>
      </c>
      <c r="BLI58" s="37">
        <v>200</v>
      </c>
      <c r="BLJ58" s="37">
        <v>200</v>
      </c>
      <c r="BLK58" s="37">
        <v>200</v>
      </c>
      <c r="BLL58" s="37">
        <v>200</v>
      </c>
      <c r="BLM58" s="37">
        <v>200</v>
      </c>
      <c r="BLN58" s="37">
        <v>200</v>
      </c>
      <c r="BLO58" s="37">
        <v>200</v>
      </c>
      <c r="BLP58" s="37">
        <v>200</v>
      </c>
      <c r="BLQ58" s="37">
        <v>200</v>
      </c>
      <c r="BLR58" s="37">
        <v>200</v>
      </c>
      <c r="BLS58" s="37">
        <v>200</v>
      </c>
      <c r="BLT58" s="37">
        <v>200</v>
      </c>
      <c r="BLU58" s="37">
        <v>200</v>
      </c>
      <c r="BLV58" s="37">
        <v>200</v>
      </c>
      <c r="BLW58" s="37">
        <v>200</v>
      </c>
      <c r="BLX58" s="37">
        <v>200</v>
      </c>
      <c r="BLY58" s="37">
        <v>200</v>
      </c>
      <c r="BLZ58" s="37">
        <v>200</v>
      </c>
      <c r="BMA58" s="37">
        <v>200</v>
      </c>
      <c r="BMB58" s="37">
        <v>200</v>
      </c>
      <c r="BMC58" s="37">
        <v>200</v>
      </c>
      <c r="BMD58" s="37">
        <v>200</v>
      </c>
      <c r="BME58" s="37">
        <v>200</v>
      </c>
      <c r="BMF58" s="37">
        <v>200</v>
      </c>
      <c r="BMG58" s="37">
        <v>200</v>
      </c>
      <c r="BMH58" s="37">
        <v>200</v>
      </c>
      <c r="BMI58" s="37">
        <v>200</v>
      </c>
      <c r="BMJ58" s="37">
        <v>200</v>
      </c>
      <c r="BMK58" s="37">
        <v>200</v>
      </c>
      <c r="BML58" s="37">
        <v>200</v>
      </c>
      <c r="BMM58" s="37">
        <v>200</v>
      </c>
      <c r="BMN58" s="37">
        <v>200</v>
      </c>
      <c r="BMO58" s="37">
        <v>200</v>
      </c>
      <c r="BMP58" s="37">
        <v>200</v>
      </c>
      <c r="BMQ58" s="37">
        <v>200</v>
      </c>
      <c r="BMR58" s="37">
        <v>200</v>
      </c>
      <c r="BMS58" s="37">
        <v>200</v>
      </c>
      <c r="BMT58" s="37">
        <v>200</v>
      </c>
      <c r="BMU58" s="37">
        <v>200</v>
      </c>
      <c r="BMV58" s="37">
        <v>200</v>
      </c>
      <c r="BMW58" s="37">
        <v>200</v>
      </c>
      <c r="BMX58" s="37">
        <v>200</v>
      </c>
      <c r="BMY58" s="37">
        <v>200</v>
      </c>
      <c r="BMZ58" s="37">
        <v>200</v>
      </c>
      <c r="BNA58" s="37">
        <v>200</v>
      </c>
      <c r="BNB58" s="37">
        <v>200</v>
      </c>
      <c r="BNC58" s="37">
        <v>200</v>
      </c>
      <c r="BND58" s="37">
        <v>200</v>
      </c>
      <c r="BNE58" s="37">
        <v>200</v>
      </c>
      <c r="BNF58" s="37">
        <v>200</v>
      </c>
      <c r="BNG58" s="37">
        <v>200</v>
      </c>
      <c r="BNH58" s="37">
        <v>200</v>
      </c>
      <c r="BNI58" s="37">
        <v>200</v>
      </c>
      <c r="BNJ58" s="37">
        <v>200</v>
      </c>
      <c r="BNK58" s="37">
        <v>200</v>
      </c>
      <c r="BNL58" s="37">
        <v>200</v>
      </c>
      <c r="BNM58" s="37">
        <v>200</v>
      </c>
      <c r="BNN58" s="37">
        <v>200</v>
      </c>
      <c r="BNO58" s="37">
        <v>200</v>
      </c>
      <c r="BNP58" s="37">
        <v>200</v>
      </c>
      <c r="BNQ58" s="37">
        <v>200</v>
      </c>
      <c r="BNR58" s="37">
        <v>200</v>
      </c>
      <c r="BNS58" s="37">
        <v>200</v>
      </c>
      <c r="BNT58" s="37">
        <v>200</v>
      </c>
      <c r="BNU58" s="37">
        <v>200</v>
      </c>
      <c r="BNV58" s="37">
        <v>200</v>
      </c>
      <c r="BNW58" s="37">
        <v>200</v>
      </c>
      <c r="BNX58" s="37">
        <v>200</v>
      </c>
      <c r="BNY58" s="37">
        <v>200</v>
      </c>
      <c r="BNZ58" s="37">
        <v>200</v>
      </c>
      <c r="BOA58" s="37">
        <v>200</v>
      </c>
      <c r="BOB58" s="37">
        <v>200</v>
      </c>
      <c r="BOC58" s="37">
        <v>200</v>
      </c>
      <c r="BOD58" s="37">
        <v>200</v>
      </c>
      <c r="BOE58" s="37">
        <v>200</v>
      </c>
      <c r="BOF58" s="37">
        <v>200</v>
      </c>
      <c r="BOG58" s="37">
        <v>200</v>
      </c>
      <c r="BOH58" s="37">
        <v>200</v>
      </c>
      <c r="BOI58" s="37">
        <v>200</v>
      </c>
      <c r="BOJ58" s="37">
        <v>200</v>
      </c>
      <c r="BOK58" s="37">
        <v>200</v>
      </c>
      <c r="BOL58" s="37">
        <v>200</v>
      </c>
      <c r="BOM58" s="37">
        <v>200</v>
      </c>
      <c r="BON58" s="37">
        <v>200</v>
      </c>
      <c r="BOO58" s="37">
        <v>200</v>
      </c>
      <c r="BOP58" s="37">
        <v>200</v>
      </c>
      <c r="BOQ58" s="37">
        <v>200</v>
      </c>
      <c r="BOR58" s="37">
        <v>200</v>
      </c>
      <c r="BOS58" s="37">
        <v>200</v>
      </c>
      <c r="BOT58" s="37">
        <v>200</v>
      </c>
      <c r="BOU58" s="37">
        <v>200</v>
      </c>
      <c r="BOV58" s="37">
        <v>200</v>
      </c>
      <c r="BOW58" s="37">
        <v>200</v>
      </c>
      <c r="BOX58" s="37">
        <v>200</v>
      </c>
      <c r="BOY58" s="37">
        <v>200</v>
      </c>
      <c r="BOZ58" s="37">
        <v>200</v>
      </c>
      <c r="BPA58" s="37">
        <v>200</v>
      </c>
      <c r="BPB58" s="37">
        <v>200</v>
      </c>
      <c r="BPC58" s="37">
        <v>200</v>
      </c>
      <c r="BPD58" s="37">
        <v>200</v>
      </c>
      <c r="BPE58" s="37">
        <v>200</v>
      </c>
      <c r="BPF58" s="37">
        <v>200</v>
      </c>
      <c r="BPG58" s="37">
        <v>200</v>
      </c>
      <c r="BPH58" s="37">
        <v>200</v>
      </c>
      <c r="BPI58" s="37">
        <v>200</v>
      </c>
      <c r="BPJ58" s="37">
        <v>200</v>
      </c>
      <c r="BPK58" s="37">
        <v>200</v>
      </c>
      <c r="BPL58" s="37">
        <v>200</v>
      </c>
      <c r="BPM58" s="37">
        <v>200</v>
      </c>
      <c r="BPN58" s="37">
        <v>200</v>
      </c>
      <c r="BPO58" s="37">
        <v>200</v>
      </c>
      <c r="BPP58" s="37">
        <v>200</v>
      </c>
      <c r="BPQ58" s="37">
        <v>200</v>
      </c>
      <c r="BPR58" s="37">
        <v>200</v>
      </c>
      <c r="BPS58" s="37">
        <v>200</v>
      </c>
      <c r="BPT58" s="37">
        <v>200</v>
      </c>
      <c r="BPU58" s="37">
        <v>200</v>
      </c>
      <c r="BPV58" s="37">
        <v>200</v>
      </c>
      <c r="BPW58" s="37">
        <v>200</v>
      </c>
      <c r="BPX58" s="37">
        <v>200</v>
      </c>
      <c r="BPY58" s="37">
        <v>200</v>
      </c>
      <c r="BPZ58" s="37">
        <v>200</v>
      </c>
      <c r="BQA58" s="37">
        <v>200</v>
      </c>
      <c r="BQB58" s="37">
        <v>200</v>
      </c>
      <c r="BQC58" s="37">
        <v>200</v>
      </c>
      <c r="BQD58" s="37">
        <v>200</v>
      </c>
      <c r="BQE58" s="37">
        <v>200</v>
      </c>
      <c r="BQF58" s="37">
        <v>200</v>
      </c>
      <c r="BQG58" s="37">
        <v>200</v>
      </c>
      <c r="BQH58" s="37">
        <v>200</v>
      </c>
      <c r="BQI58" s="37">
        <v>200</v>
      </c>
      <c r="BQJ58" s="37">
        <v>200</v>
      </c>
      <c r="BQK58" s="37">
        <v>200</v>
      </c>
      <c r="BQL58" s="37">
        <v>200</v>
      </c>
      <c r="BQM58" s="37">
        <v>200</v>
      </c>
      <c r="BQN58" s="37">
        <v>200</v>
      </c>
      <c r="BQO58" s="37">
        <v>200</v>
      </c>
      <c r="BQP58" s="37">
        <v>200</v>
      </c>
      <c r="BQQ58" s="37">
        <v>200</v>
      </c>
      <c r="BQR58" s="37">
        <v>200</v>
      </c>
      <c r="BQS58" s="37">
        <v>200</v>
      </c>
      <c r="BQT58" s="37">
        <v>200</v>
      </c>
      <c r="BQU58" s="37">
        <v>200</v>
      </c>
      <c r="BQV58" s="37">
        <v>200</v>
      </c>
      <c r="BQW58" s="37">
        <v>200</v>
      </c>
      <c r="BQX58" s="37">
        <v>200</v>
      </c>
      <c r="BQY58" s="37">
        <v>200</v>
      </c>
      <c r="BQZ58" s="37">
        <v>200</v>
      </c>
      <c r="BRA58" s="37">
        <v>200</v>
      </c>
      <c r="BRB58" s="37">
        <v>200</v>
      </c>
      <c r="BRC58" s="37">
        <v>200</v>
      </c>
      <c r="BRD58" s="37">
        <v>200</v>
      </c>
      <c r="BRE58" s="37">
        <v>200</v>
      </c>
      <c r="BRF58" s="37">
        <v>200</v>
      </c>
      <c r="BRG58" s="37">
        <v>200</v>
      </c>
      <c r="BRH58" s="37">
        <v>200</v>
      </c>
      <c r="BRI58" s="37">
        <v>200</v>
      </c>
      <c r="BRJ58" s="37">
        <v>200</v>
      </c>
      <c r="BRK58" s="37">
        <v>200</v>
      </c>
      <c r="BRL58" s="37">
        <v>200</v>
      </c>
      <c r="BRM58" s="37">
        <v>200</v>
      </c>
      <c r="BRN58" s="37">
        <v>200</v>
      </c>
      <c r="BRO58" s="37">
        <v>200</v>
      </c>
      <c r="BRP58" s="37">
        <v>200</v>
      </c>
      <c r="BRQ58" s="37">
        <v>200</v>
      </c>
      <c r="BRR58" s="37">
        <v>200</v>
      </c>
      <c r="BRS58" s="37">
        <v>200</v>
      </c>
      <c r="BRT58" s="37">
        <v>200</v>
      </c>
      <c r="BRU58" s="37">
        <v>200</v>
      </c>
      <c r="BRV58" s="37">
        <v>200</v>
      </c>
      <c r="BRW58" s="37">
        <v>200</v>
      </c>
      <c r="BRX58" s="37">
        <v>200</v>
      </c>
      <c r="BRY58" s="37">
        <v>200</v>
      </c>
      <c r="BRZ58" s="37">
        <v>200</v>
      </c>
      <c r="BSA58" s="37">
        <v>200</v>
      </c>
      <c r="BSB58" s="37">
        <v>200</v>
      </c>
      <c r="BSC58" s="37">
        <v>200</v>
      </c>
      <c r="BSD58" s="37">
        <v>200</v>
      </c>
      <c r="BSE58" s="37">
        <v>200</v>
      </c>
      <c r="BSF58" s="37">
        <v>200</v>
      </c>
      <c r="BSG58" s="37">
        <v>200</v>
      </c>
      <c r="BSH58" s="37">
        <v>200</v>
      </c>
      <c r="BSI58" s="37">
        <v>200</v>
      </c>
      <c r="BSJ58" s="37">
        <v>200</v>
      </c>
      <c r="BSK58" s="37">
        <v>200</v>
      </c>
      <c r="BSL58" s="37">
        <v>200</v>
      </c>
      <c r="BSM58" s="37">
        <v>200</v>
      </c>
      <c r="BSN58" s="37">
        <v>200</v>
      </c>
      <c r="BSO58" s="37">
        <v>200</v>
      </c>
      <c r="BSP58" s="37">
        <v>200</v>
      </c>
      <c r="BSQ58" s="37">
        <v>200</v>
      </c>
      <c r="BSR58" s="37">
        <v>200</v>
      </c>
      <c r="BSS58" s="37">
        <v>200</v>
      </c>
      <c r="BST58" s="37">
        <v>200</v>
      </c>
      <c r="BSU58" s="37">
        <v>200</v>
      </c>
      <c r="BSV58" s="37">
        <v>200</v>
      </c>
      <c r="BSW58" s="37">
        <v>200</v>
      </c>
      <c r="BSX58" s="37">
        <v>200</v>
      </c>
      <c r="BSY58" s="37">
        <v>200</v>
      </c>
      <c r="BSZ58" s="37">
        <v>200</v>
      </c>
      <c r="BTA58" s="37">
        <v>200</v>
      </c>
      <c r="BTB58" s="37">
        <v>200</v>
      </c>
      <c r="BTC58" s="37">
        <v>200</v>
      </c>
      <c r="BTD58" s="37">
        <v>200</v>
      </c>
      <c r="BTE58" s="37">
        <v>200</v>
      </c>
      <c r="BTF58" s="37">
        <v>200</v>
      </c>
      <c r="BTG58" s="37">
        <v>200</v>
      </c>
      <c r="BTH58" s="37">
        <v>200</v>
      </c>
      <c r="BTI58" s="37">
        <v>200</v>
      </c>
      <c r="BTJ58" s="37">
        <v>200</v>
      </c>
      <c r="BTK58" s="37">
        <v>200</v>
      </c>
      <c r="BTL58" s="37">
        <v>200</v>
      </c>
      <c r="BTM58" s="37">
        <v>200</v>
      </c>
      <c r="BTN58" s="37">
        <v>200</v>
      </c>
      <c r="BTO58" s="37">
        <v>200</v>
      </c>
      <c r="BTP58" s="37">
        <v>200</v>
      </c>
      <c r="BTQ58" s="37">
        <v>200</v>
      </c>
      <c r="BTR58" s="37">
        <v>200</v>
      </c>
      <c r="BTS58" s="37">
        <v>200</v>
      </c>
      <c r="BTT58" s="37">
        <v>200</v>
      </c>
      <c r="BTU58" s="37">
        <v>200</v>
      </c>
      <c r="BTV58" s="37">
        <v>200</v>
      </c>
      <c r="BTW58" s="37">
        <v>200</v>
      </c>
      <c r="BTX58" s="37">
        <v>200</v>
      </c>
      <c r="BTY58" s="37">
        <v>200</v>
      </c>
      <c r="BTZ58" s="37">
        <v>200</v>
      </c>
      <c r="BUA58" s="37">
        <v>200</v>
      </c>
      <c r="BUB58" s="37">
        <v>200</v>
      </c>
      <c r="BUC58" s="37">
        <v>200</v>
      </c>
      <c r="BUD58" s="37">
        <v>200</v>
      </c>
      <c r="BUE58" s="37">
        <v>200</v>
      </c>
      <c r="BUF58" s="37">
        <v>200</v>
      </c>
      <c r="BUG58" s="37">
        <v>200</v>
      </c>
      <c r="BUH58" s="37">
        <v>200</v>
      </c>
      <c r="BUI58" s="37">
        <v>200</v>
      </c>
      <c r="BUJ58" s="37">
        <v>200</v>
      </c>
      <c r="BUK58" s="37">
        <v>200</v>
      </c>
      <c r="BUL58" s="37">
        <v>200</v>
      </c>
      <c r="BUM58" s="37">
        <v>200</v>
      </c>
      <c r="BUN58" s="37">
        <v>200</v>
      </c>
      <c r="BUO58" s="37">
        <v>200</v>
      </c>
      <c r="BUP58" s="37">
        <v>200</v>
      </c>
      <c r="BUQ58" s="37">
        <v>200</v>
      </c>
      <c r="BUR58" s="37">
        <v>200</v>
      </c>
      <c r="BUS58" s="37">
        <v>200</v>
      </c>
      <c r="BUT58" s="37">
        <v>200</v>
      </c>
      <c r="BUU58" s="37">
        <v>200</v>
      </c>
      <c r="BUV58" s="37">
        <v>200</v>
      </c>
      <c r="BUW58" s="37">
        <v>200</v>
      </c>
      <c r="BUX58" s="37">
        <v>200</v>
      </c>
      <c r="BUY58" s="37">
        <v>200</v>
      </c>
      <c r="BUZ58" s="37">
        <v>200</v>
      </c>
      <c r="BVA58" s="37">
        <v>200</v>
      </c>
      <c r="BVB58" s="37">
        <v>200</v>
      </c>
      <c r="BVC58" s="37">
        <v>200</v>
      </c>
      <c r="BVD58" s="37">
        <v>200</v>
      </c>
      <c r="BVE58" s="37">
        <v>200</v>
      </c>
      <c r="BVF58" s="37">
        <v>200</v>
      </c>
      <c r="BVG58" s="37">
        <v>200</v>
      </c>
      <c r="BVH58" s="37">
        <v>200</v>
      </c>
      <c r="BVI58" s="37">
        <v>200</v>
      </c>
      <c r="BVJ58" s="37">
        <v>200</v>
      </c>
      <c r="BVK58" s="37">
        <v>200</v>
      </c>
      <c r="BVL58" s="37">
        <v>200</v>
      </c>
      <c r="BVM58" s="37">
        <v>200</v>
      </c>
      <c r="BVN58" s="37">
        <v>200</v>
      </c>
      <c r="BVO58" s="37">
        <v>200</v>
      </c>
      <c r="BVP58" s="37">
        <v>200</v>
      </c>
      <c r="BVQ58" s="37">
        <v>200</v>
      </c>
      <c r="BVR58" s="37">
        <v>200</v>
      </c>
      <c r="BVS58" s="37">
        <v>200</v>
      </c>
      <c r="BVT58" s="37">
        <v>200</v>
      </c>
      <c r="BVU58" s="37">
        <v>200</v>
      </c>
      <c r="BVV58" s="37">
        <v>200</v>
      </c>
      <c r="BVW58" s="37">
        <v>200</v>
      </c>
      <c r="BVX58" s="37">
        <v>200</v>
      </c>
      <c r="BVY58" s="37">
        <v>200</v>
      </c>
      <c r="BVZ58" s="37">
        <v>200</v>
      </c>
      <c r="BWA58" s="37">
        <v>200</v>
      </c>
      <c r="BWB58" s="37">
        <v>200</v>
      </c>
      <c r="BWC58" s="37">
        <v>200</v>
      </c>
      <c r="BWD58" s="37">
        <v>200</v>
      </c>
      <c r="BWE58" s="37">
        <v>200</v>
      </c>
      <c r="BWF58" s="37">
        <v>200</v>
      </c>
      <c r="BWG58" s="37">
        <v>200</v>
      </c>
      <c r="BWH58" s="37">
        <v>200</v>
      </c>
      <c r="BWI58" s="37">
        <v>200</v>
      </c>
      <c r="BWJ58" s="37">
        <v>200</v>
      </c>
      <c r="BWK58" s="37">
        <v>200</v>
      </c>
      <c r="BWL58" s="37">
        <v>200</v>
      </c>
      <c r="BWM58" s="37">
        <v>200</v>
      </c>
      <c r="BWN58" s="37">
        <v>200</v>
      </c>
      <c r="BWO58" s="37">
        <v>200</v>
      </c>
      <c r="BWP58" s="37">
        <v>200</v>
      </c>
      <c r="BWQ58" s="37">
        <v>200</v>
      </c>
      <c r="BWR58" s="37">
        <v>200</v>
      </c>
      <c r="BWS58" s="37">
        <v>200</v>
      </c>
      <c r="BWT58" s="37">
        <v>200</v>
      </c>
      <c r="BWU58" s="37">
        <v>200</v>
      </c>
      <c r="BWV58" s="37">
        <v>200</v>
      </c>
      <c r="BWW58" s="37">
        <v>200</v>
      </c>
      <c r="BWX58" s="37">
        <v>200</v>
      </c>
      <c r="BWY58" s="37">
        <v>200</v>
      </c>
      <c r="BWZ58" s="37">
        <v>200</v>
      </c>
      <c r="BXA58" s="37">
        <v>200</v>
      </c>
      <c r="BXB58" s="37">
        <v>200</v>
      </c>
      <c r="BXC58" s="37">
        <v>200</v>
      </c>
      <c r="BXD58" s="37">
        <v>200</v>
      </c>
      <c r="BXE58" s="37">
        <v>200</v>
      </c>
      <c r="BXF58" s="37">
        <v>200</v>
      </c>
      <c r="BXG58" s="37">
        <v>200</v>
      </c>
      <c r="BXH58" s="37">
        <v>200</v>
      </c>
      <c r="BXI58" s="37">
        <v>200</v>
      </c>
      <c r="BXJ58" s="37">
        <v>200</v>
      </c>
      <c r="BXK58" s="37">
        <v>200</v>
      </c>
      <c r="BXL58" s="37">
        <v>200</v>
      </c>
      <c r="BXM58" s="37">
        <v>200</v>
      </c>
      <c r="BXN58" s="37">
        <v>200</v>
      </c>
      <c r="BXO58" s="37">
        <v>200</v>
      </c>
      <c r="BXP58" s="37">
        <v>200</v>
      </c>
      <c r="BXQ58" s="37">
        <v>200</v>
      </c>
      <c r="BXR58" s="37">
        <v>200</v>
      </c>
      <c r="BXS58" s="37">
        <v>200</v>
      </c>
      <c r="BXT58" s="37">
        <v>200</v>
      </c>
      <c r="BXU58" s="37">
        <v>200</v>
      </c>
      <c r="BXV58" s="37">
        <v>200</v>
      </c>
      <c r="BXW58" s="37">
        <v>200</v>
      </c>
      <c r="BXX58" s="37">
        <v>200</v>
      </c>
      <c r="BXY58" s="37">
        <v>200</v>
      </c>
      <c r="BXZ58" s="37">
        <v>200</v>
      </c>
      <c r="BYA58" s="37">
        <v>200</v>
      </c>
      <c r="BYB58" s="37">
        <v>200</v>
      </c>
      <c r="BYC58" s="37">
        <v>200</v>
      </c>
      <c r="BYD58" s="37">
        <v>200</v>
      </c>
      <c r="BYE58" s="37">
        <v>200</v>
      </c>
      <c r="BYF58" s="37">
        <v>200</v>
      </c>
      <c r="BYG58" s="37">
        <v>200</v>
      </c>
      <c r="BYH58" s="37">
        <v>200</v>
      </c>
      <c r="BYI58" s="37">
        <v>200</v>
      </c>
      <c r="BYJ58" s="37">
        <v>200</v>
      </c>
      <c r="BYK58" s="37">
        <v>200</v>
      </c>
      <c r="BYL58" s="37">
        <v>200</v>
      </c>
      <c r="BYM58" s="37">
        <v>200</v>
      </c>
      <c r="BYN58" s="37">
        <v>200</v>
      </c>
      <c r="BYO58" s="37">
        <v>200</v>
      </c>
      <c r="BYP58" s="37">
        <v>200</v>
      </c>
      <c r="BYQ58" s="37">
        <v>200</v>
      </c>
      <c r="BYR58" s="37">
        <v>200</v>
      </c>
      <c r="BYS58" s="37">
        <v>200</v>
      </c>
      <c r="BYT58" s="37">
        <v>200</v>
      </c>
      <c r="BYU58" s="37">
        <v>200</v>
      </c>
      <c r="BYV58" s="37">
        <v>200</v>
      </c>
      <c r="BYW58" s="37">
        <v>200</v>
      </c>
      <c r="BYX58" s="37">
        <v>200</v>
      </c>
      <c r="BYY58" s="37">
        <v>200</v>
      </c>
      <c r="BYZ58" s="37">
        <v>200</v>
      </c>
      <c r="BZA58" s="37">
        <v>200</v>
      </c>
      <c r="BZB58" s="37">
        <v>200</v>
      </c>
      <c r="BZC58" s="37">
        <v>200</v>
      </c>
      <c r="BZD58" s="37">
        <v>200</v>
      </c>
      <c r="BZE58" s="37">
        <v>200</v>
      </c>
      <c r="BZF58" s="37">
        <v>200</v>
      </c>
      <c r="BZG58" s="37">
        <v>200</v>
      </c>
      <c r="BZH58" s="37">
        <v>200</v>
      </c>
      <c r="BZI58" s="37">
        <v>200</v>
      </c>
      <c r="BZJ58" s="37">
        <v>200</v>
      </c>
      <c r="BZK58" s="37">
        <v>200</v>
      </c>
      <c r="BZL58" s="37">
        <v>200</v>
      </c>
      <c r="BZM58" s="37">
        <v>200</v>
      </c>
      <c r="BZN58" s="37">
        <v>200</v>
      </c>
      <c r="BZO58" s="37">
        <v>200</v>
      </c>
      <c r="BZP58" s="37">
        <v>200</v>
      </c>
      <c r="BZQ58" s="37">
        <v>200</v>
      </c>
      <c r="BZR58" s="37">
        <v>200</v>
      </c>
      <c r="BZS58" s="37">
        <v>200</v>
      </c>
      <c r="BZT58" s="37">
        <v>200</v>
      </c>
      <c r="BZU58" s="37">
        <v>200</v>
      </c>
      <c r="BZV58" s="37">
        <v>200</v>
      </c>
      <c r="BZW58" s="37">
        <v>200</v>
      </c>
      <c r="BZX58" s="37">
        <v>200</v>
      </c>
      <c r="BZY58" s="37">
        <v>200</v>
      </c>
      <c r="BZZ58" s="37">
        <v>200</v>
      </c>
      <c r="CAA58" s="37">
        <v>200</v>
      </c>
      <c r="CAB58" s="37">
        <v>200</v>
      </c>
      <c r="CAC58" s="37">
        <v>200</v>
      </c>
      <c r="CAD58" s="37">
        <v>200</v>
      </c>
      <c r="CAE58" s="37">
        <v>200</v>
      </c>
      <c r="CAF58" s="37">
        <v>200</v>
      </c>
      <c r="CAG58" s="37">
        <v>200</v>
      </c>
      <c r="CAH58" s="37">
        <v>200</v>
      </c>
      <c r="CAI58" s="37">
        <v>200</v>
      </c>
      <c r="CAJ58" s="37">
        <v>200</v>
      </c>
      <c r="CAK58" s="37">
        <v>200</v>
      </c>
      <c r="CAL58" s="37">
        <v>200</v>
      </c>
      <c r="CAM58" s="37">
        <v>200</v>
      </c>
      <c r="CAN58" s="37">
        <v>200</v>
      </c>
      <c r="CAO58" s="37">
        <v>200</v>
      </c>
      <c r="CAP58" s="37">
        <v>200</v>
      </c>
      <c r="CAQ58" s="37">
        <v>200</v>
      </c>
      <c r="CAR58" s="37">
        <v>200</v>
      </c>
      <c r="CAS58" s="37">
        <v>200</v>
      </c>
      <c r="CAT58" s="37">
        <v>200</v>
      </c>
      <c r="CAU58" s="37">
        <v>200</v>
      </c>
      <c r="CAV58" s="37">
        <v>200</v>
      </c>
      <c r="CAW58" s="37">
        <v>200</v>
      </c>
      <c r="CAX58" s="37">
        <v>200</v>
      </c>
      <c r="CAY58" s="37">
        <v>200</v>
      </c>
      <c r="CAZ58" s="37">
        <v>200</v>
      </c>
      <c r="CBA58" s="37">
        <v>200</v>
      </c>
      <c r="CBB58" s="37">
        <v>200</v>
      </c>
      <c r="CBC58" s="37">
        <v>200</v>
      </c>
      <c r="CBD58" s="37">
        <v>200</v>
      </c>
      <c r="CBE58" s="37">
        <v>200</v>
      </c>
      <c r="CBF58" s="37">
        <v>200</v>
      </c>
      <c r="CBG58" s="37">
        <v>200</v>
      </c>
      <c r="CBH58" s="37">
        <v>200</v>
      </c>
      <c r="CBI58" s="37">
        <v>200</v>
      </c>
      <c r="CBJ58" s="37">
        <v>200</v>
      </c>
      <c r="CBK58" s="37">
        <v>200</v>
      </c>
      <c r="CBL58" s="37">
        <v>200</v>
      </c>
      <c r="CBM58" s="37">
        <v>200</v>
      </c>
      <c r="CBN58" s="37">
        <v>200</v>
      </c>
      <c r="CBO58" s="37">
        <v>200</v>
      </c>
      <c r="CBP58" s="37">
        <v>200</v>
      </c>
      <c r="CBQ58" s="37">
        <v>200</v>
      </c>
      <c r="CBR58" s="37">
        <v>200</v>
      </c>
      <c r="CBS58" s="37">
        <v>200</v>
      </c>
      <c r="CBT58" s="37">
        <v>200</v>
      </c>
      <c r="CBU58" s="37">
        <v>200</v>
      </c>
      <c r="CBV58" s="37">
        <v>200</v>
      </c>
      <c r="CBW58" s="37">
        <v>200</v>
      </c>
      <c r="CBX58" s="37">
        <v>200</v>
      </c>
      <c r="CBY58" s="37">
        <v>200</v>
      </c>
      <c r="CBZ58" s="37">
        <v>200</v>
      </c>
      <c r="CCA58" s="37">
        <v>200</v>
      </c>
      <c r="CCB58" s="37">
        <v>200</v>
      </c>
      <c r="CCC58" s="37">
        <v>200</v>
      </c>
      <c r="CCD58" s="37">
        <v>200</v>
      </c>
      <c r="CCE58" s="37">
        <v>200</v>
      </c>
      <c r="CCF58" s="37">
        <v>200</v>
      </c>
      <c r="CCG58" s="37">
        <v>200</v>
      </c>
      <c r="CCH58" s="37">
        <v>200</v>
      </c>
      <c r="CCI58" s="37">
        <v>200</v>
      </c>
      <c r="CCJ58" s="37">
        <v>200</v>
      </c>
      <c r="CCK58" s="37">
        <v>200</v>
      </c>
      <c r="CCL58" s="37">
        <v>200</v>
      </c>
      <c r="CCM58" s="37">
        <v>200</v>
      </c>
      <c r="CCN58" s="37">
        <v>200</v>
      </c>
      <c r="CCO58" s="37">
        <v>200</v>
      </c>
      <c r="CCP58" s="37">
        <v>200</v>
      </c>
      <c r="CCQ58" s="37">
        <v>200</v>
      </c>
      <c r="CCR58" s="37">
        <v>200</v>
      </c>
      <c r="CCS58" s="37">
        <v>200</v>
      </c>
      <c r="CCT58" s="37">
        <v>200</v>
      </c>
      <c r="CCU58" s="37">
        <v>200</v>
      </c>
      <c r="CCV58" s="37">
        <v>200</v>
      </c>
      <c r="CCW58" s="37">
        <v>200</v>
      </c>
      <c r="CCX58" s="37">
        <v>200</v>
      </c>
      <c r="CCY58" s="37">
        <v>200</v>
      </c>
      <c r="CCZ58" s="37">
        <v>200</v>
      </c>
      <c r="CDA58" s="37">
        <v>200</v>
      </c>
      <c r="CDB58" s="37">
        <v>200</v>
      </c>
      <c r="CDC58" s="37">
        <v>200</v>
      </c>
      <c r="CDD58" s="37">
        <v>200</v>
      </c>
      <c r="CDE58" s="37">
        <v>200</v>
      </c>
      <c r="CDF58" s="37">
        <v>200</v>
      </c>
      <c r="CDG58" s="37">
        <v>200</v>
      </c>
      <c r="CDH58" s="37">
        <v>200</v>
      </c>
      <c r="CDI58" s="37">
        <v>200</v>
      </c>
      <c r="CDJ58" s="37">
        <v>200</v>
      </c>
      <c r="CDK58" s="37">
        <v>200</v>
      </c>
      <c r="CDL58" s="37">
        <v>200</v>
      </c>
      <c r="CDM58" s="37">
        <v>200</v>
      </c>
      <c r="CDN58" s="37">
        <v>200</v>
      </c>
      <c r="CDO58" s="37">
        <v>200</v>
      </c>
      <c r="CDP58" s="37">
        <v>200</v>
      </c>
      <c r="CDQ58" s="37">
        <v>200</v>
      </c>
      <c r="CDR58" s="37">
        <v>200</v>
      </c>
      <c r="CDS58" s="37">
        <v>200</v>
      </c>
      <c r="CDT58" s="37">
        <v>200</v>
      </c>
      <c r="CDU58" s="37">
        <v>200</v>
      </c>
      <c r="CDV58" s="37">
        <v>200</v>
      </c>
      <c r="CDW58" s="37">
        <v>200</v>
      </c>
      <c r="CDX58" s="37">
        <v>200</v>
      </c>
      <c r="CDY58" s="37">
        <v>200</v>
      </c>
      <c r="CDZ58" s="37">
        <v>200</v>
      </c>
      <c r="CEA58" s="37">
        <v>200</v>
      </c>
      <c r="CEB58" s="37">
        <v>200</v>
      </c>
      <c r="CEC58" s="37">
        <v>200</v>
      </c>
      <c r="CED58" s="37">
        <v>200</v>
      </c>
      <c r="CEE58" s="37">
        <v>200</v>
      </c>
      <c r="CEF58" s="37">
        <v>200</v>
      </c>
      <c r="CEG58" s="37">
        <v>200</v>
      </c>
      <c r="CEH58" s="37">
        <v>200</v>
      </c>
      <c r="CEI58" s="37">
        <v>200</v>
      </c>
      <c r="CEJ58" s="37">
        <v>200</v>
      </c>
      <c r="CEK58" s="37">
        <v>200</v>
      </c>
      <c r="CEL58" s="37">
        <v>200</v>
      </c>
      <c r="CEM58" s="37">
        <v>200</v>
      </c>
      <c r="CEN58" s="37">
        <v>200</v>
      </c>
      <c r="CEO58" s="37">
        <v>200</v>
      </c>
      <c r="CEP58" s="37">
        <v>200</v>
      </c>
      <c r="CEQ58" s="37">
        <v>200</v>
      </c>
      <c r="CER58" s="37">
        <v>200</v>
      </c>
      <c r="CES58" s="37">
        <v>200</v>
      </c>
      <c r="CET58" s="37">
        <v>200</v>
      </c>
      <c r="CEU58" s="37">
        <v>200</v>
      </c>
      <c r="CEV58" s="37">
        <v>200</v>
      </c>
      <c r="CEW58" s="37">
        <v>200</v>
      </c>
      <c r="CEX58" s="37">
        <v>200</v>
      </c>
      <c r="CEY58" s="37">
        <v>200</v>
      </c>
      <c r="CEZ58" s="37">
        <v>200</v>
      </c>
      <c r="CFA58" s="37">
        <v>200</v>
      </c>
      <c r="CFB58" s="37">
        <v>200</v>
      </c>
      <c r="CFC58" s="37">
        <v>200</v>
      </c>
      <c r="CFD58" s="37">
        <v>200</v>
      </c>
      <c r="CFE58" s="37">
        <v>200</v>
      </c>
      <c r="CFF58" s="37">
        <v>200</v>
      </c>
      <c r="CFG58" s="37">
        <v>200</v>
      </c>
      <c r="CFH58" s="37">
        <v>200</v>
      </c>
      <c r="CFI58" s="37">
        <v>200</v>
      </c>
      <c r="CFJ58" s="37">
        <v>200</v>
      </c>
      <c r="CFK58" s="37">
        <v>200</v>
      </c>
      <c r="CFL58" s="37">
        <v>200</v>
      </c>
      <c r="CFM58" s="37">
        <v>200</v>
      </c>
      <c r="CFN58" s="37">
        <v>200</v>
      </c>
      <c r="CFO58" s="37">
        <v>200</v>
      </c>
      <c r="CFP58" s="37">
        <v>200</v>
      </c>
      <c r="CFQ58" s="37">
        <v>200</v>
      </c>
      <c r="CFR58" s="37">
        <v>200</v>
      </c>
      <c r="CFS58" s="37">
        <v>200</v>
      </c>
      <c r="CFT58" s="37">
        <v>200</v>
      </c>
      <c r="CFU58" s="37">
        <v>200</v>
      </c>
      <c r="CFV58" s="37">
        <v>200</v>
      </c>
      <c r="CFW58" s="37">
        <v>200</v>
      </c>
      <c r="CFX58" s="37">
        <v>200</v>
      </c>
      <c r="CFY58" s="37">
        <v>200</v>
      </c>
      <c r="CFZ58" s="37">
        <v>200</v>
      </c>
      <c r="CGA58" s="37">
        <v>200</v>
      </c>
      <c r="CGB58" s="37">
        <v>200</v>
      </c>
      <c r="CGC58" s="37">
        <v>200</v>
      </c>
      <c r="CGD58" s="37">
        <v>200</v>
      </c>
      <c r="CGE58" s="37">
        <v>200</v>
      </c>
      <c r="CGF58" s="37">
        <v>200</v>
      </c>
      <c r="CGG58" s="37">
        <v>200</v>
      </c>
      <c r="CGH58" s="37">
        <v>200</v>
      </c>
      <c r="CGI58" s="37">
        <v>200</v>
      </c>
      <c r="CGJ58" s="37">
        <v>200</v>
      </c>
      <c r="CGK58" s="37">
        <v>200</v>
      </c>
      <c r="CGL58" s="37">
        <v>200</v>
      </c>
      <c r="CGM58" s="37">
        <v>200</v>
      </c>
      <c r="CGN58" s="37">
        <v>200</v>
      </c>
      <c r="CGO58" s="37">
        <v>200</v>
      </c>
      <c r="CGP58" s="37">
        <v>200</v>
      </c>
      <c r="CGQ58" s="37">
        <v>200</v>
      </c>
      <c r="CGR58" s="37">
        <v>200</v>
      </c>
      <c r="CGS58" s="37">
        <v>200</v>
      </c>
      <c r="CGT58" s="37">
        <v>200</v>
      </c>
      <c r="CGU58" s="37">
        <v>200</v>
      </c>
      <c r="CGV58" s="37">
        <v>200</v>
      </c>
      <c r="CGW58" s="37">
        <v>200</v>
      </c>
      <c r="CGX58" s="37">
        <v>200</v>
      </c>
      <c r="CGY58" s="37">
        <v>200</v>
      </c>
      <c r="CGZ58" s="37">
        <v>200</v>
      </c>
      <c r="CHA58" s="37">
        <v>200</v>
      </c>
      <c r="CHB58" s="37">
        <v>200</v>
      </c>
      <c r="CHC58" s="37">
        <v>200</v>
      </c>
      <c r="CHD58" s="37">
        <v>200</v>
      </c>
      <c r="CHE58" s="37">
        <v>200</v>
      </c>
      <c r="CHF58" s="37">
        <v>200</v>
      </c>
      <c r="CHG58" s="37">
        <v>200</v>
      </c>
      <c r="CHH58" s="37">
        <v>200</v>
      </c>
      <c r="CHI58" s="37">
        <v>200</v>
      </c>
      <c r="CHJ58" s="37">
        <v>200</v>
      </c>
      <c r="CHK58" s="37">
        <v>200</v>
      </c>
      <c r="CHL58" s="37">
        <v>200</v>
      </c>
      <c r="CHM58" s="37">
        <v>200</v>
      </c>
      <c r="CHN58" s="37">
        <v>200</v>
      </c>
      <c r="CHO58" s="37">
        <v>200</v>
      </c>
      <c r="CHP58" s="37">
        <v>200</v>
      </c>
      <c r="CHQ58" s="37">
        <v>200</v>
      </c>
      <c r="CHR58" s="37">
        <v>200</v>
      </c>
      <c r="CHS58" s="37">
        <v>200</v>
      </c>
      <c r="CHT58" s="37">
        <v>200</v>
      </c>
      <c r="CHU58" s="37">
        <v>200</v>
      </c>
      <c r="CHV58" s="37">
        <v>200</v>
      </c>
      <c r="CHW58" s="37">
        <v>200</v>
      </c>
      <c r="CHX58" s="37">
        <v>200</v>
      </c>
      <c r="CHY58" s="37">
        <v>200</v>
      </c>
      <c r="CHZ58" s="37">
        <v>200</v>
      </c>
      <c r="CIA58" s="37">
        <v>200</v>
      </c>
      <c r="CIB58" s="37">
        <v>200</v>
      </c>
      <c r="CIC58" s="37">
        <v>200</v>
      </c>
      <c r="CID58" s="37">
        <v>200</v>
      </c>
      <c r="CIE58" s="37">
        <v>200</v>
      </c>
      <c r="CIF58" s="37">
        <v>200</v>
      </c>
      <c r="CIG58" s="37">
        <v>200</v>
      </c>
      <c r="CIH58" s="37">
        <v>200</v>
      </c>
      <c r="CII58" s="37">
        <v>200</v>
      </c>
      <c r="CIJ58" s="37">
        <v>200</v>
      </c>
      <c r="CIK58" s="37">
        <v>200</v>
      </c>
      <c r="CIL58" s="37">
        <v>200</v>
      </c>
      <c r="CIM58" s="37">
        <v>200</v>
      </c>
      <c r="CIN58" s="37">
        <v>200</v>
      </c>
      <c r="CIO58" s="37">
        <v>200</v>
      </c>
      <c r="CIP58" s="37">
        <v>200</v>
      </c>
      <c r="CIQ58" s="37">
        <v>200</v>
      </c>
      <c r="CIR58" s="37">
        <v>200</v>
      </c>
      <c r="CIS58" s="37">
        <v>200</v>
      </c>
      <c r="CIT58" s="37">
        <v>200</v>
      </c>
      <c r="CIU58" s="37">
        <v>200</v>
      </c>
      <c r="CIV58" s="37">
        <v>200</v>
      </c>
      <c r="CIW58" s="37">
        <v>200</v>
      </c>
      <c r="CIX58" s="37">
        <v>200</v>
      </c>
      <c r="CIY58" s="37">
        <v>200</v>
      </c>
      <c r="CIZ58" s="37">
        <v>200</v>
      </c>
      <c r="CJA58" s="37">
        <v>200</v>
      </c>
      <c r="CJB58" s="37">
        <v>200</v>
      </c>
      <c r="CJC58" s="37">
        <v>200</v>
      </c>
      <c r="CJD58" s="37">
        <v>200</v>
      </c>
      <c r="CJE58" s="37">
        <v>200</v>
      </c>
      <c r="CJF58" s="37">
        <v>200</v>
      </c>
      <c r="CJG58" s="37">
        <v>200</v>
      </c>
      <c r="CJH58" s="37">
        <v>200</v>
      </c>
      <c r="CJI58" s="37">
        <v>200</v>
      </c>
      <c r="CJJ58" s="37">
        <v>200</v>
      </c>
      <c r="CJK58" s="37">
        <v>200</v>
      </c>
      <c r="CJL58" s="37">
        <v>200</v>
      </c>
      <c r="CJM58" s="37">
        <v>200</v>
      </c>
      <c r="CJN58" s="37">
        <v>200</v>
      </c>
      <c r="CJO58" s="37">
        <v>200</v>
      </c>
      <c r="CJP58" s="37">
        <v>200</v>
      </c>
      <c r="CJQ58" s="37">
        <v>200</v>
      </c>
      <c r="CJR58" s="37">
        <v>200</v>
      </c>
      <c r="CJS58" s="37">
        <v>200</v>
      </c>
      <c r="CJT58" s="37">
        <v>200</v>
      </c>
      <c r="CJU58" s="37">
        <v>200</v>
      </c>
      <c r="CJV58" s="37">
        <v>200</v>
      </c>
      <c r="CJW58" s="37">
        <v>200</v>
      </c>
      <c r="CJX58" s="37">
        <v>200</v>
      </c>
      <c r="CJY58" s="37">
        <v>200</v>
      </c>
      <c r="CJZ58" s="37">
        <v>200</v>
      </c>
      <c r="CKA58" s="37">
        <v>200</v>
      </c>
      <c r="CKB58" s="37">
        <v>200</v>
      </c>
      <c r="CKC58" s="37">
        <v>200</v>
      </c>
      <c r="CKD58" s="37">
        <v>200</v>
      </c>
      <c r="CKE58" s="37">
        <v>200</v>
      </c>
      <c r="CKF58" s="37">
        <v>200</v>
      </c>
      <c r="CKG58" s="37">
        <v>200</v>
      </c>
      <c r="CKH58" s="37">
        <v>200</v>
      </c>
      <c r="CKI58" s="37">
        <v>200</v>
      </c>
      <c r="CKJ58" s="37">
        <v>200</v>
      </c>
      <c r="CKK58" s="37">
        <v>200</v>
      </c>
      <c r="CKL58" s="37">
        <v>200</v>
      </c>
      <c r="CKM58" s="37">
        <v>200</v>
      </c>
      <c r="CKN58" s="37">
        <v>200</v>
      </c>
      <c r="CKO58" s="37">
        <v>200</v>
      </c>
      <c r="CKP58" s="37">
        <v>200</v>
      </c>
      <c r="CKQ58" s="37">
        <v>200</v>
      </c>
      <c r="CKR58" s="37">
        <v>200</v>
      </c>
      <c r="CKS58" s="37">
        <v>200</v>
      </c>
      <c r="CKT58" s="37">
        <v>200</v>
      </c>
      <c r="CKU58" s="37">
        <v>200</v>
      </c>
      <c r="CKV58" s="37">
        <v>200</v>
      </c>
      <c r="CKW58" s="37">
        <v>200</v>
      </c>
      <c r="CKX58" s="37">
        <v>200</v>
      </c>
      <c r="CKY58" s="37">
        <v>200</v>
      </c>
      <c r="CKZ58" s="37">
        <v>200</v>
      </c>
      <c r="CLA58" s="37">
        <v>200</v>
      </c>
      <c r="CLB58" s="37">
        <v>200</v>
      </c>
      <c r="CLC58" s="37">
        <v>200</v>
      </c>
      <c r="CLD58" s="37">
        <v>200</v>
      </c>
      <c r="CLE58" s="37">
        <v>200</v>
      </c>
      <c r="CLF58" s="37">
        <v>200</v>
      </c>
      <c r="CLG58" s="37">
        <v>200</v>
      </c>
      <c r="CLH58" s="37">
        <v>200</v>
      </c>
      <c r="CLI58" s="37">
        <v>200</v>
      </c>
      <c r="CLJ58" s="37">
        <v>200</v>
      </c>
      <c r="CLK58" s="37">
        <v>200</v>
      </c>
      <c r="CLL58" s="37">
        <v>200</v>
      </c>
      <c r="CLM58" s="37">
        <v>200</v>
      </c>
      <c r="CLN58" s="37">
        <v>200</v>
      </c>
      <c r="CLO58" s="37">
        <v>200</v>
      </c>
      <c r="CLP58" s="37">
        <v>200</v>
      </c>
      <c r="CLQ58" s="37">
        <v>200</v>
      </c>
      <c r="CLR58" s="37">
        <v>200</v>
      </c>
      <c r="CLS58" s="37">
        <v>200</v>
      </c>
      <c r="CLT58" s="37">
        <v>200</v>
      </c>
      <c r="CLU58" s="37">
        <v>200</v>
      </c>
      <c r="CLV58" s="37">
        <v>200</v>
      </c>
      <c r="CLW58" s="37">
        <v>200</v>
      </c>
      <c r="CLX58" s="37">
        <v>200</v>
      </c>
      <c r="CLY58" s="37">
        <v>200</v>
      </c>
      <c r="CLZ58" s="37">
        <v>200</v>
      </c>
      <c r="CMA58" s="37">
        <v>200</v>
      </c>
      <c r="CMB58" s="37">
        <v>200</v>
      </c>
      <c r="CMC58" s="37">
        <v>200</v>
      </c>
      <c r="CMD58" s="37">
        <v>200</v>
      </c>
      <c r="CME58" s="37">
        <v>200</v>
      </c>
      <c r="CMF58" s="37">
        <v>200</v>
      </c>
      <c r="CMG58" s="37">
        <v>200</v>
      </c>
      <c r="CMH58" s="37">
        <v>200</v>
      </c>
      <c r="CMI58" s="37">
        <v>200</v>
      </c>
      <c r="CMJ58" s="37">
        <v>200</v>
      </c>
      <c r="CMK58" s="37">
        <v>200</v>
      </c>
      <c r="CML58" s="37">
        <v>200</v>
      </c>
      <c r="CMM58" s="37">
        <v>200</v>
      </c>
      <c r="CMN58" s="37">
        <v>200</v>
      </c>
      <c r="CMO58" s="37">
        <v>200</v>
      </c>
      <c r="CMP58" s="37">
        <v>200</v>
      </c>
      <c r="CMQ58" s="37">
        <v>200</v>
      </c>
      <c r="CMR58" s="37">
        <v>200</v>
      </c>
      <c r="CMS58" s="37">
        <v>200</v>
      </c>
      <c r="CMT58" s="37">
        <v>200</v>
      </c>
      <c r="CMU58" s="37">
        <v>200</v>
      </c>
      <c r="CMV58" s="37">
        <v>200</v>
      </c>
      <c r="CMW58" s="37">
        <v>200</v>
      </c>
      <c r="CMX58" s="37">
        <v>200</v>
      </c>
      <c r="CMY58" s="37">
        <v>200</v>
      </c>
      <c r="CMZ58" s="37">
        <v>200</v>
      </c>
      <c r="CNA58" s="37">
        <v>200</v>
      </c>
      <c r="CNB58" s="37">
        <v>200</v>
      </c>
      <c r="CNC58" s="37">
        <v>200</v>
      </c>
      <c r="CND58" s="37">
        <v>200</v>
      </c>
      <c r="CNE58" s="37">
        <v>200</v>
      </c>
      <c r="CNF58" s="37">
        <v>200</v>
      </c>
      <c r="CNG58" s="37">
        <v>200</v>
      </c>
      <c r="CNH58" s="37">
        <v>200</v>
      </c>
      <c r="CNI58" s="37">
        <v>200</v>
      </c>
      <c r="CNJ58" s="37">
        <v>200</v>
      </c>
      <c r="CNK58" s="37">
        <v>200</v>
      </c>
      <c r="CNL58" s="37">
        <v>200</v>
      </c>
      <c r="CNM58" s="37">
        <v>200</v>
      </c>
      <c r="CNN58" s="37">
        <v>200</v>
      </c>
      <c r="CNO58" s="37">
        <v>200</v>
      </c>
      <c r="CNP58" s="37">
        <v>200</v>
      </c>
      <c r="CNQ58" s="37">
        <v>200</v>
      </c>
      <c r="CNR58" s="37">
        <v>200</v>
      </c>
      <c r="CNS58" s="37">
        <v>200</v>
      </c>
      <c r="CNT58" s="37">
        <v>200</v>
      </c>
      <c r="CNU58" s="37">
        <v>200</v>
      </c>
      <c r="CNV58" s="37">
        <v>200</v>
      </c>
      <c r="CNW58" s="37">
        <v>200</v>
      </c>
      <c r="CNX58" s="37">
        <v>200</v>
      </c>
      <c r="CNY58" s="37">
        <v>200</v>
      </c>
      <c r="CNZ58" s="37">
        <v>200</v>
      </c>
      <c r="COA58" s="37">
        <v>200</v>
      </c>
      <c r="COB58" s="37">
        <v>200</v>
      </c>
      <c r="COC58" s="37">
        <v>200</v>
      </c>
      <c r="COD58" s="37">
        <v>200</v>
      </c>
      <c r="COE58" s="37">
        <v>200</v>
      </c>
      <c r="COF58" s="37">
        <v>200</v>
      </c>
      <c r="COG58" s="37">
        <v>200</v>
      </c>
      <c r="COH58" s="37">
        <v>200</v>
      </c>
      <c r="COI58" s="37">
        <v>200</v>
      </c>
      <c r="COJ58" s="37">
        <v>200</v>
      </c>
      <c r="COK58" s="37">
        <v>200</v>
      </c>
      <c r="COL58" s="37">
        <v>200</v>
      </c>
      <c r="COM58" s="37">
        <v>200</v>
      </c>
      <c r="CON58" s="37">
        <v>200</v>
      </c>
      <c r="COO58" s="37">
        <v>200</v>
      </c>
      <c r="COP58" s="37">
        <v>200</v>
      </c>
      <c r="COQ58" s="37">
        <v>200</v>
      </c>
      <c r="COR58" s="37">
        <v>200</v>
      </c>
      <c r="COS58" s="37">
        <v>200</v>
      </c>
      <c r="COT58" s="37">
        <v>200</v>
      </c>
      <c r="COU58" s="37">
        <v>200</v>
      </c>
      <c r="COV58" s="37">
        <v>200</v>
      </c>
      <c r="COW58" s="37">
        <v>200</v>
      </c>
      <c r="COX58" s="37">
        <v>200</v>
      </c>
      <c r="COY58" s="37">
        <v>200</v>
      </c>
      <c r="COZ58" s="37">
        <v>200</v>
      </c>
      <c r="CPA58" s="37">
        <v>200</v>
      </c>
      <c r="CPB58" s="37">
        <v>200</v>
      </c>
      <c r="CPC58" s="37">
        <v>200</v>
      </c>
      <c r="CPD58" s="37">
        <v>200</v>
      </c>
      <c r="CPE58" s="37">
        <v>200</v>
      </c>
      <c r="CPF58" s="37">
        <v>200</v>
      </c>
      <c r="CPG58" s="37">
        <v>200</v>
      </c>
      <c r="CPH58" s="37">
        <v>200</v>
      </c>
      <c r="CPI58" s="37">
        <v>200</v>
      </c>
      <c r="CPJ58" s="37">
        <v>200</v>
      </c>
      <c r="CPK58" s="37">
        <v>200</v>
      </c>
      <c r="CPL58" s="37">
        <v>200</v>
      </c>
      <c r="CPM58" s="37">
        <v>200</v>
      </c>
      <c r="CPN58" s="37">
        <v>200</v>
      </c>
      <c r="CPO58" s="37">
        <v>200</v>
      </c>
      <c r="CPP58" s="37">
        <v>200</v>
      </c>
      <c r="CPQ58" s="37">
        <v>200</v>
      </c>
      <c r="CPR58" s="37">
        <v>200</v>
      </c>
      <c r="CPS58" s="37">
        <v>200</v>
      </c>
      <c r="CPT58" s="37">
        <v>200</v>
      </c>
      <c r="CPU58" s="37">
        <v>200</v>
      </c>
      <c r="CPV58" s="37">
        <v>200</v>
      </c>
      <c r="CPW58" s="37">
        <v>200</v>
      </c>
      <c r="CPX58" s="37">
        <v>200</v>
      </c>
      <c r="CPY58" s="37">
        <v>200</v>
      </c>
      <c r="CPZ58" s="37">
        <v>200</v>
      </c>
      <c r="CQA58" s="37">
        <v>200</v>
      </c>
      <c r="CQB58" s="37">
        <v>200</v>
      </c>
      <c r="CQC58" s="37">
        <v>200</v>
      </c>
      <c r="CQD58" s="37">
        <v>200</v>
      </c>
      <c r="CQE58" s="37">
        <v>200</v>
      </c>
      <c r="CQF58" s="37">
        <v>200</v>
      </c>
      <c r="CQG58" s="37">
        <v>200</v>
      </c>
      <c r="CQH58" s="37">
        <v>200</v>
      </c>
      <c r="CQI58" s="37">
        <v>200</v>
      </c>
      <c r="CQJ58" s="37">
        <v>200</v>
      </c>
      <c r="CQK58" s="37">
        <v>200</v>
      </c>
      <c r="CQL58" s="37">
        <v>200</v>
      </c>
      <c r="CQM58" s="37">
        <v>200</v>
      </c>
      <c r="CQN58" s="37">
        <v>200</v>
      </c>
      <c r="CQO58" s="37">
        <v>200</v>
      </c>
      <c r="CQP58" s="37">
        <v>200</v>
      </c>
      <c r="CQQ58" s="37">
        <v>200</v>
      </c>
      <c r="CQR58" s="37">
        <v>200</v>
      </c>
      <c r="CQS58" s="37">
        <v>200</v>
      </c>
      <c r="CQT58" s="37">
        <v>200</v>
      </c>
      <c r="CQU58" s="37">
        <v>200</v>
      </c>
      <c r="CQV58" s="37">
        <v>200</v>
      </c>
      <c r="CQW58" s="37">
        <v>200</v>
      </c>
      <c r="CQX58" s="37">
        <v>200</v>
      </c>
      <c r="CQY58" s="37">
        <v>200</v>
      </c>
      <c r="CQZ58" s="37">
        <v>200</v>
      </c>
      <c r="CRA58" s="37">
        <v>200</v>
      </c>
      <c r="CRB58" s="37">
        <v>200</v>
      </c>
      <c r="CRC58" s="37">
        <v>200</v>
      </c>
      <c r="CRD58" s="37">
        <v>200</v>
      </c>
      <c r="CRE58" s="37">
        <v>200</v>
      </c>
      <c r="CRF58" s="37">
        <v>200</v>
      </c>
      <c r="CRG58" s="37">
        <v>200</v>
      </c>
      <c r="CRH58" s="37">
        <v>200</v>
      </c>
      <c r="CRI58" s="37">
        <v>200</v>
      </c>
      <c r="CRJ58" s="37">
        <v>200</v>
      </c>
      <c r="CRK58" s="37">
        <v>200</v>
      </c>
      <c r="CRL58" s="37">
        <v>200</v>
      </c>
      <c r="CRM58" s="37">
        <v>200</v>
      </c>
      <c r="CRN58" s="37">
        <v>200</v>
      </c>
      <c r="CRO58" s="37">
        <v>200</v>
      </c>
      <c r="CRP58" s="37">
        <v>200</v>
      </c>
      <c r="CRQ58" s="37">
        <v>200</v>
      </c>
      <c r="CRR58" s="37">
        <v>200</v>
      </c>
      <c r="CRS58" s="37">
        <v>200</v>
      </c>
      <c r="CRT58" s="37">
        <v>200</v>
      </c>
      <c r="CRU58" s="37">
        <v>200</v>
      </c>
      <c r="CRV58" s="37">
        <v>200</v>
      </c>
      <c r="CRW58" s="37">
        <v>200</v>
      </c>
      <c r="CRX58" s="37">
        <v>200</v>
      </c>
      <c r="CRY58" s="37">
        <v>200</v>
      </c>
      <c r="CRZ58" s="37">
        <v>200</v>
      </c>
      <c r="CSA58" s="37">
        <v>200</v>
      </c>
      <c r="CSB58" s="37">
        <v>200</v>
      </c>
      <c r="CSC58" s="37">
        <v>200</v>
      </c>
      <c r="CSD58" s="37">
        <v>200</v>
      </c>
      <c r="CSE58" s="37">
        <v>200</v>
      </c>
      <c r="CSF58" s="37">
        <v>200</v>
      </c>
      <c r="CSG58" s="37">
        <v>200</v>
      </c>
      <c r="CSH58" s="37">
        <v>200</v>
      </c>
      <c r="CSI58" s="37">
        <v>200</v>
      </c>
      <c r="CSJ58" s="37">
        <v>200</v>
      </c>
      <c r="CSK58" s="37">
        <v>200</v>
      </c>
      <c r="CSL58" s="37">
        <v>200</v>
      </c>
      <c r="CSM58" s="37">
        <v>200</v>
      </c>
      <c r="CSN58" s="37">
        <v>200</v>
      </c>
      <c r="CSO58" s="37">
        <v>200</v>
      </c>
      <c r="CSP58" s="37">
        <v>200</v>
      </c>
      <c r="CSQ58" s="37">
        <v>200</v>
      </c>
      <c r="CSR58" s="37">
        <v>200</v>
      </c>
      <c r="CSS58" s="37">
        <v>200</v>
      </c>
      <c r="CST58" s="37">
        <v>200</v>
      </c>
      <c r="CSU58" s="37">
        <v>200</v>
      </c>
      <c r="CSV58" s="37">
        <v>200</v>
      </c>
      <c r="CSW58" s="37">
        <v>200</v>
      </c>
      <c r="CSX58" s="37">
        <v>200</v>
      </c>
      <c r="CSY58" s="37">
        <v>200</v>
      </c>
      <c r="CSZ58" s="37">
        <v>200</v>
      </c>
      <c r="CTA58" s="37">
        <v>200</v>
      </c>
      <c r="CTB58" s="37">
        <v>200</v>
      </c>
      <c r="CTC58" s="37">
        <v>200</v>
      </c>
      <c r="CTD58" s="37">
        <v>200</v>
      </c>
      <c r="CTE58" s="37">
        <v>200</v>
      </c>
      <c r="CTF58" s="37">
        <v>200</v>
      </c>
      <c r="CTG58" s="37">
        <v>200</v>
      </c>
      <c r="CTH58" s="37">
        <v>200</v>
      </c>
      <c r="CTI58" s="37">
        <v>200</v>
      </c>
      <c r="CTJ58" s="37">
        <v>200</v>
      </c>
      <c r="CTK58" s="37">
        <v>200</v>
      </c>
      <c r="CTL58" s="37">
        <v>200</v>
      </c>
      <c r="CTM58" s="37">
        <v>200</v>
      </c>
      <c r="CTN58" s="37">
        <v>200</v>
      </c>
      <c r="CTO58" s="37">
        <v>200</v>
      </c>
      <c r="CTP58" s="37">
        <v>200</v>
      </c>
      <c r="CTQ58" s="37">
        <v>200</v>
      </c>
      <c r="CTR58" s="37">
        <v>200</v>
      </c>
      <c r="CTS58" s="37">
        <v>200</v>
      </c>
      <c r="CTT58" s="37">
        <v>200</v>
      </c>
      <c r="CTU58" s="37">
        <v>200</v>
      </c>
      <c r="CTV58" s="37">
        <v>200</v>
      </c>
      <c r="CTW58" s="37">
        <v>200</v>
      </c>
      <c r="CTX58" s="37">
        <v>200</v>
      </c>
      <c r="CTY58" s="37">
        <v>200</v>
      </c>
      <c r="CTZ58" s="37">
        <v>200</v>
      </c>
      <c r="CUA58" s="37">
        <v>200</v>
      </c>
      <c r="CUB58" s="37">
        <v>200</v>
      </c>
      <c r="CUC58" s="37">
        <v>200</v>
      </c>
      <c r="CUD58" s="37">
        <v>200</v>
      </c>
      <c r="CUE58" s="37">
        <v>200</v>
      </c>
      <c r="CUF58" s="37">
        <v>200</v>
      </c>
      <c r="CUG58" s="37">
        <v>200</v>
      </c>
      <c r="CUH58" s="37">
        <v>200</v>
      </c>
      <c r="CUI58" s="37">
        <v>200</v>
      </c>
      <c r="CUJ58" s="37">
        <v>200</v>
      </c>
      <c r="CUK58" s="37">
        <v>200</v>
      </c>
      <c r="CUL58" s="37">
        <v>200</v>
      </c>
      <c r="CUM58" s="37">
        <v>200</v>
      </c>
      <c r="CUN58" s="37">
        <v>200</v>
      </c>
      <c r="CUO58" s="37">
        <v>200</v>
      </c>
      <c r="CUP58" s="37">
        <v>200</v>
      </c>
      <c r="CUQ58" s="37">
        <v>200</v>
      </c>
      <c r="CUR58" s="37">
        <v>200</v>
      </c>
      <c r="CUS58" s="37">
        <v>200</v>
      </c>
      <c r="CUT58" s="37">
        <v>200</v>
      </c>
      <c r="CUU58" s="37">
        <v>200</v>
      </c>
      <c r="CUV58" s="37">
        <v>200</v>
      </c>
      <c r="CUW58" s="37">
        <v>200</v>
      </c>
      <c r="CUX58" s="37">
        <v>200</v>
      </c>
      <c r="CUY58" s="37">
        <v>200</v>
      </c>
      <c r="CUZ58" s="37">
        <v>200</v>
      </c>
      <c r="CVA58" s="37">
        <v>200</v>
      </c>
      <c r="CVB58" s="37">
        <v>200</v>
      </c>
      <c r="CVC58" s="37">
        <v>200</v>
      </c>
      <c r="CVD58" s="37">
        <v>200</v>
      </c>
      <c r="CVE58" s="37">
        <v>200</v>
      </c>
      <c r="CVF58" s="37">
        <v>200</v>
      </c>
      <c r="CVG58" s="37">
        <v>200</v>
      </c>
      <c r="CVH58" s="37">
        <v>200</v>
      </c>
      <c r="CVI58" s="37">
        <v>200</v>
      </c>
      <c r="CVJ58" s="37">
        <v>200</v>
      </c>
      <c r="CVK58" s="37">
        <v>200</v>
      </c>
      <c r="CVL58" s="37">
        <v>200</v>
      </c>
      <c r="CVM58" s="37">
        <v>200</v>
      </c>
      <c r="CVN58" s="37">
        <v>200</v>
      </c>
      <c r="CVO58" s="37">
        <v>200</v>
      </c>
      <c r="CVP58" s="37">
        <v>200</v>
      </c>
      <c r="CVQ58" s="37">
        <v>200</v>
      </c>
      <c r="CVR58" s="37">
        <v>200</v>
      </c>
      <c r="CVS58" s="37">
        <v>200</v>
      </c>
      <c r="CVT58" s="37">
        <v>200</v>
      </c>
      <c r="CVU58" s="37">
        <v>200</v>
      </c>
      <c r="CVV58" s="37">
        <v>200</v>
      </c>
      <c r="CVW58" s="37">
        <v>200</v>
      </c>
      <c r="CVX58" s="37">
        <v>200</v>
      </c>
      <c r="CVY58" s="37">
        <v>200</v>
      </c>
      <c r="CVZ58" s="37">
        <v>200</v>
      </c>
      <c r="CWA58" s="37">
        <v>200</v>
      </c>
      <c r="CWB58" s="37">
        <v>200</v>
      </c>
      <c r="CWC58" s="37">
        <v>200</v>
      </c>
      <c r="CWD58" s="37">
        <v>200</v>
      </c>
      <c r="CWE58" s="37">
        <v>200</v>
      </c>
      <c r="CWF58" s="37">
        <v>200</v>
      </c>
      <c r="CWG58" s="37">
        <v>200</v>
      </c>
      <c r="CWH58" s="37">
        <v>200</v>
      </c>
      <c r="CWI58" s="37">
        <v>200</v>
      </c>
      <c r="CWJ58" s="37">
        <v>200</v>
      </c>
      <c r="CWK58" s="37">
        <v>200</v>
      </c>
      <c r="CWL58" s="37">
        <v>200</v>
      </c>
      <c r="CWM58" s="37">
        <v>200</v>
      </c>
      <c r="CWN58" s="37">
        <v>200</v>
      </c>
      <c r="CWO58" s="37">
        <v>200</v>
      </c>
      <c r="CWP58" s="37">
        <v>200</v>
      </c>
      <c r="CWQ58" s="37">
        <v>200</v>
      </c>
      <c r="CWR58" s="37">
        <v>200</v>
      </c>
      <c r="CWS58" s="37">
        <v>200</v>
      </c>
      <c r="CWT58" s="37">
        <v>200</v>
      </c>
      <c r="CWU58" s="37">
        <v>200</v>
      </c>
      <c r="CWV58" s="37">
        <v>200</v>
      </c>
      <c r="CWW58" s="37">
        <v>200</v>
      </c>
      <c r="CWX58" s="37">
        <v>200</v>
      </c>
      <c r="CWY58" s="37">
        <v>200</v>
      </c>
      <c r="CWZ58" s="37">
        <v>200</v>
      </c>
      <c r="CXA58" s="37">
        <v>200</v>
      </c>
      <c r="CXB58" s="37">
        <v>200</v>
      </c>
      <c r="CXC58" s="37">
        <v>200</v>
      </c>
      <c r="CXD58" s="37">
        <v>200</v>
      </c>
      <c r="CXE58" s="37">
        <v>200</v>
      </c>
      <c r="CXF58" s="37">
        <v>200</v>
      </c>
      <c r="CXG58" s="37">
        <v>200</v>
      </c>
      <c r="CXH58" s="37">
        <v>200</v>
      </c>
      <c r="CXI58" s="37">
        <v>200</v>
      </c>
      <c r="CXJ58" s="37">
        <v>200</v>
      </c>
      <c r="CXK58" s="37">
        <v>200</v>
      </c>
      <c r="CXL58" s="37">
        <v>200</v>
      </c>
      <c r="CXM58" s="37">
        <v>200</v>
      </c>
      <c r="CXN58" s="37">
        <v>200</v>
      </c>
      <c r="CXO58" s="37">
        <v>200</v>
      </c>
      <c r="CXP58" s="37">
        <v>200</v>
      </c>
      <c r="CXQ58" s="37">
        <v>200</v>
      </c>
      <c r="CXR58" s="37">
        <v>200</v>
      </c>
      <c r="CXS58" s="37">
        <v>200</v>
      </c>
      <c r="CXT58" s="37">
        <v>200</v>
      </c>
      <c r="CXU58" s="37">
        <v>200</v>
      </c>
      <c r="CXV58" s="37">
        <v>200</v>
      </c>
      <c r="CXW58" s="37">
        <v>200</v>
      </c>
      <c r="CXX58" s="37">
        <v>200</v>
      </c>
      <c r="CXY58" s="37">
        <v>200</v>
      </c>
      <c r="CXZ58" s="37">
        <v>200</v>
      </c>
      <c r="CYA58" s="37">
        <v>200</v>
      </c>
      <c r="CYB58" s="37">
        <v>200</v>
      </c>
      <c r="CYC58" s="37">
        <v>200</v>
      </c>
      <c r="CYD58" s="37">
        <v>200</v>
      </c>
      <c r="CYE58" s="37">
        <v>200</v>
      </c>
      <c r="CYF58" s="37">
        <v>200</v>
      </c>
      <c r="CYG58" s="37">
        <v>200</v>
      </c>
      <c r="CYH58" s="37">
        <v>200</v>
      </c>
      <c r="CYI58" s="37">
        <v>200</v>
      </c>
      <c r="CYJ58" s="37">
        <v>200</v>
      </c>
      <c r="CYK58" s="37">
        <v>200</v>
      </c>
      <c r="CYL58" s="37">
        <v>200</v>
      </c>
      <c r="CYM58" s="37">
        <v>200</v>
      </c>
      <c r="CYN58" s="37">
        <v>200</v>
      </c>
      <c r="CYO58" s="37">
        <v>200</v>
      </c>
      <c r="CYP58" s="37">
        <v>200</v>
      </c>
      <c r="CYQ58" s="37">
        <v>200</v>
      </c>
      <c r="CYR58" s="37">
        <v>200</v>
      </c>
      <c r="CYS58" s="37">
        <v>200</v>
      </c>
      <c r="CYT58" s="37">
        <v>200</v>
      </c>
      <c r="CYU58" s="37">
        <v>200</v>
      </c>
      <c r="CYV58" s="37">
        <v>200</v>
      </c>
      <c r="CYW58" s="37">
        <v>200</v>
      </c>
      <c r="CYX58" s="37">
        <v>200</v>
      </c>
      <c r="CYY58" s="37">
        <v>200</v>
      </c>
      <c r="CYZ58" s="37">
        <v>200</v>
      </c>
      <c r="CZA58" s="37">
        <v>200</v>
      </c>
      <c r="CZB58" s="37">
        <v>200</v>
      </c>
      <c r="CZC58" s="37">
        <v>200</v>
      </c>
      <c r="CZD58" s="37">
        <v>200</v>
      </c>
      <c r="CZE58" s="37">
        <v>200</v>
      </c>
      <c r="CZF58" s="37">
        <v>200</v>
      </c>
      <c r="CZG58" s="37">
        <v>200</v>
      </c>
      <c r="CZH58" s="37">
        <v>200</v>
      </c>
      <c r="CZI58" s="37">
        <v>200</v>
      </c>
      <c r="CZJ58" s="37">
        <v>200</v>
      </c>
      <c r="CZK58" s="37">
        <v>200</v>
      </c>
      <c r="CZL58" s="37">
        <v>200</v>
      </c>
      <c r="CZM58" s="37">
        <v>200</v>
      </c>
      <c r="CZN58" s="37">
        <v>200</v>
      </c>
      <c r="CZO58" s="37">
        <v>200</v>
      </c>
      <c r="CZP58" s="37">
        <v>200</v>
      </c>
      <c r="CZQ58" s="37">
        <v>200</v>
      </c>
      <c r="CZR58" s="37">
        <v>200</v>
      </c>
      <c r="CZS58" s="37">
        <v>200</v>
      </c>
      <c r="CZT58" s="37">
        <v>200</v>
      </c>
      <c r="CZU58" s="37">
        <v>200</v>
      </c>
      <c r="CZV58" s="37">
        <v>200</v>
      </c>
      <c r="CZW58" s="37">
        <v>200</v>
      </c>
      <c r="CZX58" s="37">
        <v>200</v>
      </c>
      <c r="CZY58" s="37">
        <v>200</v>
      </c>
      <c r="CZZ58" s="37">
        <v>200</v>
      </c>
      <c r="DAA58" s="37">
        <v>200</v>
      </c>
      <c r="DAB58" s="37">
        <v>200</v>
      </c>
      <c r="DAC58" s="37">
        <v>200</v>
      </c>
      <c r="DAD58" s="37">
        <v>200</v>
      </c>
      <c r="DAE58" s="37">
        <v>200</v>
      </c>
      <c r="DAF58" s="37">
        <v>200</v>
      </c>
      <c r="DAG58" s="37">
        <v>200</v>
      </c>
      <c r="DAH58" s="37">
        <v>200</v>
      </c>
      <c r="DAI58" s="37">
        <v>200</v>
      </c>
      <c r="DAJ58" s="37">
        <v>200</v>
      </c>
      <c r="DAK58" s="37">
        <v>200</v>
      </c>
      <c r="DAL58" s="37">
        <v>200</v>
      </c>
      <c r="DAM58" s="37">
        <v>200</v>
      </c>
      <c r="DAN58" s="37">
        <v>200</v>
      </c>
      <c r="DAO58" s="37">
        <v>200</v>
      </c>
      <c r="DAP58" s="37">
        <v>200</v>
      </c>
      <c r="DAQ58" s="37">
        <v>200</v>
      </c>
      <c r="DAR58" s="37">
        <v>200</v>
      </c>
      <c r="DAS58" s="37">
        <v>200</v>
      </c>
      <c r="DAT58" s="37">
        <v>200</v>
      </c>
      <c r="DAU58" s="37">
        <v>200</v>
      </c>
      <c r="DAV58" s="37">
        <v>200</v>
      </c>
      <c r="DAW58" s="37">
        <v>200</v>
      </c>
      <c r="DAX58" s="37">
        <v>200</v>
      </c>
      <c r="DAY58" s="37">
        <v>200</v>
      </c>
      <c r="DAZ58" s="37">
        <v>200</v>
      </c>
      <c r="DBA58" s="37">
        <v>200</v>
      </c>
      <c r="DBB58" s="37">
        <v>200</v>
      </c>
      <c r="DBC58" s="37">
        <v>200</v>
      </c>
      <c r="DBD58" s="37">
        <v>200</v>
      </c>
      <c r="DBE58" s="37">
        <v>200</v>
      </c>
      <c r="DBF58" s="37">
        <v>200</v>
      </c>
      <c r="DBG58" s="37">
        <v>200</v>
      </c>
      <c r="DBH58" s="37">
        <v>200</v>
      </c>
      <c r="DBI58" s="37">
        <v>200</v>
      </c>
      <c r="DBJ58" s="37">
        <v>200</v>
      </c>
      <c r="DBK58" s="37">
        <v>200</v>
      </c>
      <c r="DBL58" s="37">
        <v>200</v>
      </c>
      <c r="DBM58" s="37">
        <v>200</v>
      </c>
      <c r="DBN58" s="37">
        <v>200</v>
      </c>
      <c r="DBO58" s="37">
        <v>200</v>
      </c>
      <c r="DBP58" s="37">
        <v>200</v>
      </c>
      <c r="DBQ58" s="37">
        <v>200</v>
      </c>
      <c r="DBR58" s="37">
        <v>200</v>
      </c>
      <c r="DBS58" s="37">
        <v>200</v>
      </c>
      <c r="DBT58" s="37">
        <v>200</v>
      </c>
      <c r="DBU58" s="37">
        <v>200</v>
      </c>
      <c r="DBV58" s="37">
        <v>200</v>
      </c>
      <c r="DBW58" s="37">
        <v>200</v>
      </c>
      <c r="DBX58" s="37">
        <v>200</v>
      </c>
      <c r="DBY58" s="37">
        <v>200</v>
      </c>
      <c r="DBZ58" s="37">
        <v>200</v>
      </c>
      <c r="DCA58" s="37">
        <v>200</v>
      </c>
      <c r="DCB58" s="37">
        <v>200</v>
      </c>
      <c r="DCC58" s="37">
        <v>200</v>
      </c>
      <c r="DCD58" s="37">
        <v>200</v>
      </c>
      <c r="DCE58" s="37">
        <v>200</v>
      </c>
      <c r="DCF58" s="37">
        <v>200</v>
      </c>
      <c r="DCG58" s="37">
        <v>200</v>
      </c>
      <c r="DCH58" s="37">
        <v>200</v>
      </c>
      <c r="DCI58" s="37">
        <v>200</v>
      </c>
      <c r="DCJ58" s="37">
        <v>200</v>
      </c>
      <c r="DCK58" s="37">
        <v>200</v>
      </c>
      <c r="DCL58" s="37">
        <v>200</v>
      </c>
      <c r="DCM58" s="37">
        <v>200</v>
      </c>
      <c r="DCN58" s="37">
        <v>200</v>
      </c>
      <c r="DCO58" s="37">
        <v>200</v>
      </c>
      <c r="DCP58" s="37">
        <v>200</v>
      </c>
      <c r="DCQ58" s="37">
        <v>200</v>
      </c>
      <c r="DCR58" s="37">
        <v>200</v>
      </c>
      <c r="DCS58" s="37">
        <v>200</v>
      </c>
      <c r="DCT58" s="37">
        <v>200</v>
      </c>
      <c r="DCU58" s="37">
        <v>200</v>
      </c>
      <c r="DCV58" s="37">
        <v>200</v>
      </c>
      <c r="DCW58" s="37">
        <v>200</v>
      </c>
      <c r="DCX58" s="37">
        <v>200</v>
      </c>
      <c r="DCY58" s="37">
        <v>200</v>
      </c>
      <c r="DCZ58" s="37">
        <v>200</v>
      </c>
      <c r="DDA58" s="37">
        <v>200</v>
      </c>
      <c r="DDB58" s="37">
        <v>200</v>
      </c>
      <c r="DDC58" s="37">
        <v>200</v>
      </c>
      <c r="DDD58" s="37">
        <v>200</v>
      </c>
      <c r="DDE58" s="37">
        <v>200</v>
      </c>
      <c r="DDF58" s="37">
        <v>200</v>
      </c>
      <c r="DDG58" s="37">
        <v>200</v>
      </c>
      <c r="DDH58" s="37">
        <v>200</v>
      </c>
      <c r="DDI58" s="37">
        <v>200</v>
      </c>
      <c r="DDJ58" s="37">
        <v>200</v>
      </c>
      <c r="DDK58" s="37">
        <v>200</v>
      </c>
      <c r="DDL58" s="37">
        <v>200</v>
      </c>
      <c r="DDM58" s="37">
        <v>200</v>
      </c>
      <c r="DDN58" s="37">
        <v>200</v>
      </c>
      <c r="DDO58" s="37">
        <v>200</v>
      </c>
      <c r="DDP58" s="37">
        <v>200</v>
      </c>
      <c r="DDQ58" s="37">
        <v>200</v>
      </c>
      <c r="DDR58" s="37">
        <v>200</v>
      </c>
      <c r="DDS58" s="37">
        <v>200</v>
      </c>
      <c r="DDT58" s="37">
        <v>200</v>
      </c>
      <c r="DDU58" s="37">
        <v>200</v>
      </c>
      <c r="DDV58" s="37">
        <v>200</v>
      </c>
      <c r="DDW58" s="37">
        <v>200</v>
      </c>
      <c r="DDX58" s="37">
        <v>200</v>
      </c>
      <c r="DDY58" s="37">
        <v>200</v>
      </c>
      <c r="DDZ58" s="37">
        <v>200</v>
      </c>
      <c r="DEA58" s="37">
        <v>200</v>
      </c>
      <c r="DEB58" s="37">
        <v>200</v>
      </c>
      <c r="DEC58" s="37">
        <v>200</v>
      </c>
      <c r="DED58" s="37">
        <v>200</v>
      </c>
      <c r="DEE58" s="37">
        <v>200</v>
      </c>
      <c r="DEF58" s="37">
        <v>200</v>
      </c>
      <c r="DEG58" s="37">
        <v>200</v>
      </c>
      <c r="DEH58" s="37">
        <v>200</v>
      </c>
      <c r="DEI58" s="37">
        <v>200</v>
      </c>
      <c r="DEJ58" s="37">
        <v>200</v>
      </c>
      <c r="DEK58" s="37">
        <v>200</v>
      </c>
      <c r="DEL58" s="37">
        <v>200</v>
      </c>
      <c r="DEM58" s="37">
        <v>200</v>
      </c>
      <c r="DEN58" s="37">
        <v>200</v>
      </c>
      <c r="DEO58" s="37">
        <v>200</v>
      </c>
      <c r="DEP58" s="37">
        <v>200</v>
      </c>
      <c r="DEQ58" s="37">
        <v>200</v>
      </c>
      <c r="DER58" s="37">
        <v>200</v>
      </c>
      <c r="DES58" s="37">
        <v>200</v>
      </c>
      <c r="DET58" s="37">
        <v>200</v>
      </c>
      <c r="DEU58" s="37">
        <v>200</v>
      </c>
      <c r="DEV58" s="37">
        <v>200</v>
      </c>
      <c r="DEW58" s="37">
        <v>200</v>
      </c>
      <c r="DEX58" s="37">
        <v>200</v>
      </c>
      <c r="DEY58" s="37">
        <v>200</v>
      </c>
      <c r="DEZ58" s="37">
        <v>200</v>
      </c>
      <c r="DFA58" s="37">
        <v>200</v>
      </c>
      <c r="DFB58" s="37">
        <v>200</v>
      </c>
      <c r="DFC58" s="37">
        <v>200</v>
      </c>
      <c r="DFD58" s="37">
        <v>200</v>
      </c>
      <c r="DFE58" s="37">
        <v>200</v>
      </c>
      <c r="DFF58" s="37">
        <v>200</v>
      </c>
      <c r="DFG58" s="37">
        <v>200</v>
      </c>
      <c r="DFH58" s="37">
        <v>200</v>
      </c>
      <c r="DFI58" s="37">
        <v>200</v>
      </c>
      <c r="DFJ58" s="37">
        <v>200</v>
      </c>
      <c r="DFK58" s="37">
        <v>200</v>
      </c>
      <c r="DFL58" s="37">
        <v>200</v>
      </c>
      <c r="DFM58" s="37">
        <v>200</v>
      </c>
      <c r="DFN58" s="37">
        <v>200</v>
      </c>
      <c r="DFO58" s="37">
        <v>200</v>
      </c>
      <c r="DFP58" s="37">
        <v>200</v>
      </c>
      <c r="DFQ58" s="37">
        <v>200</v>
      </c>
      <c r="DFR58" s="37">
        <v>200</v>
      </c>
      <c r="DFS58" s="37">
        <v>200</v>
      </c>
      <c r="DFT58" s="37">
        <v>200</v>
      </c>
      <c r="DFU58" s="37">
        <v>200</v>
      </c>
      <c r="DFV58" s="37">
        <v>200</v>
      </c>
      <c r="DFW58" s="37">
        <v>200</v>
      </c>
      <c r="DFX58" s="37">
        <v>200</v>
      </c>
      <c r="DFY58" s="37">
        <v>200</v>
      </c>
      <c r="DFZ58" s="37">
        <v>200</v>
      </c>
      <c r="DGA58" s="37">
        <v>200</v>
      </c>
      <c r="DGB58" s="37">
        <v>200</v>
      </c>
      <c r="DGC58" s="37">
        <v>200</v>
      </c>
      <c r="DGD58" s="37">
        <v>200</v>
      </c>
      <c r="DGE58" s="37">
        <v>200</v>
      </c>
      <c r="DGF58" s="37">
        <v>200</v>
      </c>
      <c r="DGG58" s="37">
        <v>200</v>
      </c>
      <c r="DGH58" s="37">
        <v>200</v>
      </c>
      <c r="DGI58" s="37">
        <v>200</v>
      </c>
      <c r="DGJ58" s="37">
        <v>200</v>
      </c>
      <c r="DGK58" s="37">
        <v>200</v>
      </c>
      <c r="DGL58" s="37">
        <v>200</v>
      </c>
      <c r="DGM58" s="37">
        <v>200</v>
      </c>
      <c r="DGN58" s="37">
        <v>200</v>
      </c>
      <c r="DGO58" s="37">
        <v>200</v>
      </c>
      <c r="DGP58" s="37">
        <v>200</v>
      </c>
      <c r="DGQ58" s="37">
        <v>200</v>
      </c>
      <c r="DGR58" s="37">
        <v>200</v>
      </c>
      <c r="DGS58" s="37">
        <v>200</v>
      </c>
      <c r="DGT58" s="37">
        <v>200</v>
      </c>
      <c r="DGU58" s="37">
        <v>200</v>
      </c>
      <c r="DGV58" s="37">
        <v>200</v>
      </c>
      <c r="DGW58" s="37">
        <v>200</v>
      </c>
      <c r="DGX58" s="37">
        <v>200</v>
      </c>
      <c r="DGY58" s="37">
        <v>200</v>
      </c>
      <c r="DGZ58" s="37">
        <v>200</v>
      </c>
      <c r="DHA58" s="37">
        <v>200</v>
      </c>
      <c r="DHB58" s="37">
        <v>200</v>
      </c>
      <c r="DHC58" s="37">
        <v>200</v>
      </c>
      <c r="DHD58" s="37">
        <v>200</v>
      </c>
      <c r="DHE58" s="37">
        <v>200</v>
      </c>
      <c r="DHF58" s="37">
        <v>200</v>
      </c>
      <c r="DHG58" s="37">
        <v>200</v>
      </c>
      <c r="DHH58" s="37">
        <v>200</v>
      </c>
      <c r="DHI58" s="37">
        <v>200</v>
      </c>
      <c r="DHJ58" s="37">
        <v>200</v>
      </c>
      <c r="DHK58" s="37">
        <v>200</v>
      </c>
      <c r="DHL58" s="37">
        <v>200</v>
      </c>
      <c r="DHM58" s="37">
        <v>200</v>
      </c>
      <c r="DHN58" s="37">
        <v>200</v>
      </c>
      <c r="DHO58" s="37">
        <v>200</v>
      </c>
      <c r="DHP58" s="37">
        <v>200</v>
      </c>
      <c r="DHQ58" s="37">
        <v>200</v>
      </c>
      <c r="DHR58" s="37">
        <v>200</v>
      </c>
      <c r="DHS58" s="37">
        <v>200</v>
      </c>
      <c r="DHT58" s="37">
        <v>200</v>
      </c>
      <c r="DHU58" s="37">
        <v>200</v>
      </c>
      <c r="DHV58" s="37">
        <v>200</v>
      </c>
      <c r="DHW58" s="37">
        <v>200</v>
      </c>
      <c r="DHX58" s="37">
        <v>200</v>
      </c>
      <c r="DHY58" s="37">
        <v>200</v>
      </c>
      <c r="DHZ58" s="37">
        <v>200</v>
      </c>
      <c r="DIA58" s="37">
        <v>200</v>
      </c>
      <c r="DIB58" s="37">
        <v>200</v>
      </c>
      <c r="DIC58" s="37">
        <v>200</v>
      </c>
      <c r="DID58" s="37">
        <v>200</v>
      </c>
      <c r="DIE58" s="37">
        <v>200</v>
      </c>
      <c r="DIF58" s="37">
        <v>200</v>
      </c>
      <c r="DIG58" s="37">
        <v>200</v>
      </c>
      <c r="DIH58" s="37">
        <v>200</v>
      </c>
      <c r="DII58" s="37">
        <v>200</v>
      </c>
      <c r="DIJ58" s="37">
        <v>200</v>
      </c>
      <c r="DIK58" s="37">
        <v>200</v>
      </c>
      <c r="DIL58" s="37">
        <v>200</v>
      </c>
      <c r="DIM58" s="37">
        <v>200</v>
      </c>
      <c r="DIN58" s="37">
        <v>200</v>
      </c>
      <c r="DIO58" s="37">
        <v>200</v>
      </c>
      <c r="DIP58" s="37">
        <v>200</v>
      </c>
      <c r="DIQ58" s="37">
        <v>200</v>
      </c>
      <c r="DIR58" s="37">
        <v>200</v>
      </c>
      <c r="DIS58" s="37">
        <v>200</v>
      </c>
      <c r="DIT58" s="37">
        <v>200</v>
      </c>
      <c r="DIU58" s="37">
        <v>200</v>
      </c>
      <c r="DIV58" s="37">
        <v>200</v>
      </c>
      <c r="DIW58" s="37">
        <v>200</v>
      </c>
      <c r="DIX58" s="37">
        <v>200</v>
      </c>
      <c r="DIY58" s="37">
        <v>200</v>
      </c>
      <c r="DIZ58" s="37">
        <v>200</v>
      </c>
      <c r="DJA58" s="37">
        <v>200</v>
      </c>
      <c r="DJB58" s="37">
        <v>200</v>
      </c>
      <c r="DJC58" s="37">
        <v>200</v>
      </c>
      <c r="DJD58" s="37">
        <v>200</v>
      </c>
      <c r="DJE58" s="37">
        <v>200</v>
      </c>
      <c r="DJF58" s="37">
        <v>200</v>
      </c>
      <c r="DJG58" s="37">
        <v>200</v>
      </c>
      <c r="DJH58" s="37">
        <v>200</v>
      </c>
      <c r="DJI58" s="37">
        <v>200</v>
      </c>
      <c r="DJJ58" s="37">
        <v>200</v>
      </c>
      <c r="DJK58" s="37">
        <v>200</v>
      </c>
      <c r="DJL58" s="37">
        <v>200</v>
      </c>
      <c r="DJM58" s="37">
        <v>200</v>
      </c>
      <c r="DJN58" s="37">
        <v>200</v>
      </c>
      <c r="DJO58" s="37">
        <v>200</v>
      </c>
      <c r="DJP58" s="37">
        <v>200</v>
      </c>
      <c r="DJQ58" s="37">
        <v>200</v>
      </c>
      <c r="DJR58" s="37">
        <v>200</v>
      </c>
      <c r="DJS58" s="37">
        <v>200</v>
      </c>
      <c r="DJT58" s="37">
        <v>200</v>
      </c>
      <c r="DJU58" s="37">
        <v>200</v>
      </c>
      <c r="DJV58" s="37">
        <v>200</v>
      </c>
      <c r="DJW58" s="37">
        <v>200</v>
      </c>
      <c r="DJX58" s="37">
        <v>200</v>
      </c>
      <c r="DJY58" s="37">
        <v>200</v>
      </c>
      <c r="DJZ58" s="37">
        <v>200</v>
      </c>
      <c r="DKA58" s="37">
        <v>200</v>
      </c>
      <c r="DKB58" s="37">
        <v>200</v>
      </c>
      <c r="DKC58" s="37">
        <v>200</v>
      </c>
      <c r="DKD58" s="37">
        <v>200</v>
      </c>
      <c r="DKE58" s="37">
        <v>200</v>
      </c>
      <c r="DKF58" s="37">
        <v>200</v>
      </c>
      <c r="DKG58" s="37">
        <v>200</v>
      </c>
      <c r="DKH58" s="37">
        <v>200</v>
      </c>
      <c r="DKI58" s="37">
        <v>200</v>
      </c>
      <c r="DKJ58" s="37">
        <v>200</v>
      </c>
      <c r="DKK58" s="37">
        <v>200</v>
      </c>
      <c r="DKL58" s="37">
        <v>200</v>
      </c>
      <c r="DKM58" s="37">
        <v>200</v>
      </c>
      <c r="DKN58" s="37">
        <v>200</v>
      </c>
      <c r="DKO58" s="37">
        <v>200</v>
      </c>
      <c r="DKP58" s="37">
        <v>200</v>
      </c>
      <c r="DKQ58" s="37">
        <v>200</v>
      </c>
      <c r="DKR58" s="37">
        <v>200</v>
      </c>
      <c r="DKS58" s="37">
        <v>200</v>
      </c>
      <c r="DKT58" s="37">
        <v>200</v>
      </c>
      <c r="DKU58" s="37">
        <v>200</v>
      </c>
      <c r="DKV58" s="37">
        <v>200</v>
      </c>
      <c r="DKW58" s="37">
        <v>200</v>
      </c>
      <c r="DKX58" s="37">
        <v>200</v>
      </c>
      <c r="DKY58" s="37">
        <v>200</v>
      </c>
      <c r="DKZ58" s="37">
        <v>200</v>
      </c>
      <c r="DLA58" s="37">
        <v>200</v>
      </c>
      <c r="DLB58" s="37">
        <v>200</v>
      </c>
      <c r="DLC58" s="37">
        <v>200</v>
      </c>
      <c r="DLD58" s="37">
        <v>200</v>
      </c>
      <c r="DLE58" s="37">
        <v>200</v>
      </c>
      <c r="DLF58" s="37">
        <v>200</v>
      </c>
      <c r="DLG58" s="37">
        <v>200</v>
      </c>
      <c r="DLH58" s="37">
        <v>200</v>
      </c>
      <c r="DLI58" s="37">
        <v>200</v>
      </c>
      <c r="DLJ58" s="37">
        <v>200</v>
      </c>
      <c r="DLK58" s="37">
        <v>200</v>
      </c>
      <c r="DLL58" s="37">
        <v>200</v>
      </c>
      <c r="DLM58" s="37">
        <v>200</v>
      </c>
      <c r="DLN58" s="37">
        <v>200</v>
      </c>
      <c r="DLO58" s="37">
        <v>200</v>
      </c>
      <c r="DLP58" s="37">
        <v>200</v>
      </c>
      <c r="DLQ58" s="37">
        <v>200</v>
      </c>
      <c r="DLR58" s="37">
        <v>200</v>
      </c>
      <c r="DLS58" s="37">
        <v>200</v>
      </c>
      <c r="DLT58" s="37">
        <v>200</v>
      </c>
      <c r="DLU58" s="37">
        <v>200</v>
      </c>
      <c r="DLV58" s="37">
        <v>200</v>
      </c>
      <c r="DLW58" s="37">
        <v>200</v>
      </c>
      <c r="DLX58" s="37">
        <v>200</v>
      </c>
      <c r="DLY58" s="37">
        <v>200</v>
      </c>
      <c r="DLZ58" s="37">
        <v>200</v>
      </c>
      <c r="DMA58" s="37">
        <v>200</v>
      </c>
      <c r="DMB58" s="37">
        <v>200</v>
      </c>
      <c r="DMC58" s="37">
        <v>200</v>
      </c>
      <c r="DMD58" s="37">
        <v>200</v>
      </c>
      <c r="DME58" s="37">
        <v>200</v>
      </c>
      <c r="DMF58" s="37">
        <v>200</v>
      </c>
      <c r="DMG58" s="37">
        <v>200</v>
      </c>
      <c r="DMH58" s="37">
        <v>200</v>
      </c>
      <c r="DMI58" s="37">
        <v>200</v>
      </c>
      <c r="DMJ58" s="37">
        <v>200</v>
      </c>
      <c r="DMK58" s="37">
        <v>200</v>
      </c>
      <c r="DML58" s="37">
        <v>200</v>
      </c>
      <c r="DMM58" s="37">
        <v>200</v>
      </c>
      <c r="DMN58" s="37">
        <v>200</v>
      </c>
      <c r="DMO58" s="37">
        <v>200</v>
      </c>
      <c r="DMP58" s="37">
        <v>200</v>
      </c>
      <c r="DMQ58" s="37">
        <v>200</v>
      </c>
      <c r="DMR58" s="37">
        <v>200</v>
      </c>
      <c r="DMS58" s="37">
        <v>200</v>
      </c>
      <c r="DMT58" s="37">
        <v>200</v>
      </c>
      <c r="DMU58" s="37">
        <v>200</v>
      </c>
      <c r="DMV58" s="37">
        <v>200</v>
      </c>
      <c r="DMW58" s="37">
        <v>200</v>
      </c>
      <c r="DMX58" s="37">
        <v>200</v>
      </c>
      <c r="DMY58" s="37">
        <v>200</v>
      </c>
      <c r="DMZ58" s="37">
        <v>200</v>
      </c>
      <c r="DNA58" s="37">
        <v>200</v>
      </c>
      <c r="DNB58" s="37">
        <v>200</v>
      </c>
      <c r="DNC58" s="37">
        <v>200</v>
      </c>
      <c r="DND58" s="37">
        <v>200</v>
      </c>
      <c r="DNE58" s="37">
        <v>200</v>
      </c>
      <c r="DNF58" s="37">
        <v>200</v>
      </c>
      <c r="DNG58" s="37">
        <v>200</v>
      </c>
      <c r="DNH58" s="37">
        <v>200</v>
      </c>
      <c r="DNI58" s="37">
        <v>200</v>
      </c>
      <c r="DNJ58" s="37">
        <v>200</v>
      </c>
      <c r="DNK58" s="37">
        <v>200</v>
      </c>
      <c r="DNL58" s="37">
        <v>200</v>
      </c>
      <c r="DNM58" s="37">
        <v>200</v>
      </c>
      <c r="DNN58" s="37">
        <v>200</v>
      </c>
      <c r="DNO58" s="37">
        <v>200</v>
      </c>
      <c r="DNP58" s="37">
        <v>200</v>
      </c>
      <c r="DNQ58" s="37">
        <v>200</v>
      </c>
      <c r="DNR58" s="37">
        <v>200</v>
      </c>
      <c r="DNS58" s="37">
        <v>200</v>
      </c>
      <c r="DNT58" s="37">
        <v>200</v>
      </c>
      <c r="DNU58" s="37">
        <v>200</v>
      </c>
      <c r="DNV58" s="37">
        <v>200</v>
      </c>
      <c r="DNW58" s="37">
        <v>200</v>
      </c>
      <c r="DNX58" s="37">
        <v>200</v>
      </c>
      <c r="DNY58" s="37">
        <v>200</v>
      </c>
      <c r="DNZ58" s="37">
        <v>200</v>
      </c>
      <c r="DOA58" s="37">
        <v>200</v>
      </c>
      <c r="DOB58" s="37">
        <v>200</v>
      </c>
      <c r="DOC58" s="37">
        <v>200</v>
      </c>
      <c r="DOD58" s="37">
        <v>200</v>
      </c>
      <c r="DOE58" s="37">
        <v>200</v>
      </c>
      <c r="DOF58" s="37">
        <v>200</v>
      </c>
      <c r="DOG58" s="37">
        <v>200</v>
      </c>
      <c r="DOH58" s="37">
        <v>200</v>
      </c>
      <c r="DOI58" s="37">
        <v>200</v>
      </c>
      <c r="DOJ58" s="37">
        <v>200</v>
      </c>
      <c r="DOK58" s="37">
        <v>200</v>
      </c>
    </row>
    <row r="59" spans="1:3105">
      <c r="A59" t="s">
        <v>298</v>
      </c>
      <c r="B59" t="s">
        <v>283</v>
      </c>
      <c r="C59" s="37">
        <v>0</v>
      </c>
      <c r="D59">
        <f ca="1">WEn_HIGH_to_OEn_LOW</f>
        <v>-7.518796992481203</v>
      </c>
      <c r="E59" t="str">
        <f ca="1">IF(C59&lt;=WEn_HIGH_to_OEn_LOW, "OK","PROBLEM")</f>
        <v>PROBLEM</v>
      </c>
    </row>
    <row r="60" spans="1:3105">
      <c r="A60" t="s">
        <v>299</v>
      </c>
      <c r="B60" t="s">
        <v>284</v>
      </c>
      <c r="C60" s="37">
        <f>95 + 35</f>
        <v>130</v>
      </c>
    </row>
    <row r="61" spans="1:3105">
      <c r="A61" t="s">
        <v>310</v>
      </c>
      <c r="B61" t="s">
        <v>302</v>
      </c>
      <c r="C61" s="37">
        <f t="shared" ref="C61:BN61" ca="1" si="49">IF((ROUND(C$9,1)-0.1)=ROUND(WRCYCLETIME_ns,1),0,IF(ROUND(C$9,1)=ROUND(WRCYCLETIME_ns,1),MAX($B56:$B63)+1,-1))</f>
        <v>-1</v>
      </c>
      <c r="D61" s="37">
        <f t="shared" ca="1" si="49"/>
        <v>-1</v>
      </c>
      <c r="E61" s="37">
        <f t="shared" ca="1" si="49"/>
        <v>-1</v>
      </c>
      <c r="F61" s="37">
        <f t="shared" ca="1" si="49"/>
        <v>-1</v>
      </c>
      <c r="G61" s="37">
        <f t="shared" ca="1" si="49"/>
        <v>-1</v>
      </c>
      <c r="H61" s="37">
        <f t="shared" ca="1" si="49"/>
        <v>-1</v>
      </c>
      <c r="I61" s="37">
        <f t="shared" ca="1" si="49"/>
        <v>-1</v>
      </c>
      <c r="J61" s="37">
        <f t="shared" ca="1" si="49"/>
        <v>-1</v>
      </c>
      <c r="K61" s="37">
        <f t="shared" ca="1" si="49"/>
        <v>-1</v>
      </c>
      <c r="L61" s="37">
        <f t="shared" ca="1" si="49"/>
        <v>-1</v>
      </c>
      <c r="M61" s="37">
        <f t="shared" ca="1" si="49"/>
        <v>-1</v>
      </c>
      <c r="N61" s="37">
        <f t="shared" ca="1" si="49"/>
        <v>-1</v>
      </c>
      <c r="O61" s="37">
        <f t="shared" ca="1" si="49"/>
        <v>-1</v>
      </c>
      <c r="P61" s="37">
        <f t="shared" ca="1" si="49"/>
        <v>-1</v>
      </c>
      <c r="Q61" s="37">
        <f t="shared" ca="1" si="49"/>
        <v>-1</v>
      </c>
      <c r="R61" s="37">
        <f t="shared" ca="1" si="49"/>
        <v>-1</v>
      </c>
      <c r="S61" s="37">
        <f t="shared" ca="1" si="49"/>
        <v>-1</v>
      </c>
      <c r="T61" s="37">
        <f t="shared" ca="1" si="49"/>
        <v>-1</v>
      </c>
      <c r="U61" s="37">
        <f t="shared" ca="1" si="49"/>
        <v>-1</v>
      </c>
      <c r="V61" s="37">
        <f t="shared" ca="1" si="49"/>
        <v>-1</v>
      </c>
      <c r="W61" s="37">
        <f t="shared" ca="1" si="49"/>
        <v>-1</v>
      </c>
      <c r="X61" s="37">
        <f t="shared" ca="1" si="49"/>
        <v>-1</v>
      </c>
      <c r="Y61" s="37">
        <f t="shared" ca="1" si="49"/>
        <v>-1</v>
      </c>
      <c r="Z61" s="37">
        <f t="shared" ca="1" si="49"/>
        <v>-1</v>
      </c>
      <c r="AA61" s="37">
        <f t="shared" ca="1" si="49"/>
        <v>-1</v>
      </c>
      <c r="AB61" s="37">
        <f t="shared" ca="1" si="49"/>
        <v>-1</v>
      </c>
      <c r="AC61" s="37">
        <f t="shared" ca="1" si="49"/>
        <v>-1</v>
      </c>
      <c r="AD61" s="37">
        <f t="shared" ca="1" si="49"/>
        <v>-1</v>
      </c>
      <c r="AE61" s="37">
        <f t="shared" ca="1" si="49"/>
        <v>-1</v>
      </c>
      <c r="AF61" s="37">
        <f t="shared" ca="1" si="49"/>
        <v>-1</v>
      </c>
      <c r="AG61" s="37">
        <f t="shared" ca="1" si="49"/>
        <v>-1</v>
      </c>
      <c r="AH61" s="37">
        <f t="shared" ca="1" si="49"/>
        <v>-1</v>
      </c>
      <c r="AI61" s="37">
        <f t="shared" ca="1" si="49"/>
        <v>-1</v>
      </c>
      <c r="AJ61" s="37">
        <f t="shared" ca="1" si="49"/>
        <v>-1</v>
      </c>
      <c r="AK61" s="37">
        <f t="shared" ca="1" si="49"/>
        <v>-1</v>
      </c>
      <c r="AL61" s="37">
        <f t="shared" ca="1" si="49"/>
        <v>-1</v>
      </c>
      <c r="AM61" s="37">
        <f t="shared" ca="1" si="49"/>
        <v>-1</v>
      </c>
      <c r="AN61" s="37">
        <f t="shared" ca="1" si="49"/>
        <v>-1</v>
      </c>
      <c r="AO61" s="37">
        <f t="shared" ca="1" si="49"/>
        <v>-1</v>
      </c>
      <c r="AP61" s="37">
        <f t="shared" ca="1" si="49"/>
        <v>-1</v>
      </c>
      <c r="AQ61" s="37">
        <f t="shared" ca="1" si="49"/>
        <v>-1</v>
      </c>
      <c r="AR61" s="37">
        <f t="shared" ca="1" si="49"/>
        <v>-1</v>
      </c>
      <c r="AS61" s="37">
        <f t="shared" ca="1" si="49"/>
        <v>-1</v>
      </c>
      <c r="AT61" s="37">
        <f t="shared" ca="1" si="49"/>
        <v>-1</v>
      </c>
      <c r="AU61" s="37">
        <f t="shared" ca="1" si="49"/>
        <v>-1</v>
      </c>
      <c r="AV61" s="37">
        <f t="shared" ca="1" si="49"/>
        <v>-1</v>
      </c>
      <c r="AW61" s="37">
        <f t="shared" ca="1" si="49"/>
        <v>-1</v>
      </c>
      <c r="AX61" s="37">
        <f t="shared" ca="1" si="49"/>
        <v>-1</v>
      </c>
      <c r="AY61" s="37">
        <f t="shared" ca="1" si="49"/>
        <v>-1</v>
      </c>
      <c r="AZ61" s="37">
        <f t="shared" ca="1" si="49"/>
        <v>-1</v>
      </c>
      <c r="BA61" s="37">
        <f t="shared" ca="1" si="49"/>
        <v>-1</v>
      </c>
      <c r="BB61" s="37">
        <f t="shared" ca="1" si="49"/>
        <v>-1</v>
      </c>
      <c r="BC61" s="37">
        <f t="shared" ca="1" si="49"/>
        <v>-1</v>
      </c>
      <c r="BD61" s="37">
        <f t="shared" ca="1" si="49"/>
        <v>-1</v>
      </c>
      <c r="BE61" s="37">
        <f t="shared" ca="1" si="49"/>
        <v>-1</v>
      </c>
      <c r="BF61" s="37">
        <f t="shared" ca="1" si="49"/>
        <v>-1</v>
      </c>
      <c r="BG61" s="37">
        <f t="shared" ca="1" si="49"/>
        <v>-1</v>
      </c>
      <c r="BH61" s="37">
        <f t="shared" ca="1" si="49"/>
        <v>-1</v>
      </c>
      <c r="BI61" s="37">
        <f t="shared" ca="1" si="49"/>
        <v>-1</v>
      </c>
      <c r="BJ61" s="37">
        <f t="shared" ca="1" si="49"/>
        <v>-1</v>
      </c>
      <c r="BK61" s="37">
        <f t="shared" ca="1" si="49"/>
        <v>-1</v>
      </c>
      <c r="BL61" s="37">
        <f t="shared" ca="1" si="49"/>
        <v>-1</v>
      </c>
      <c r="BM61" s="37">
        <f t="shared" ca="1" si="49"/>
        <v>-1</v>
      </c>
      <c r="BN61" s="37">
        <f t="shared" ca="1" si="49"/>
        <v>-1</v>
      </c>
      <c r="BO61" s="37">
        <f t="shared" ref="BO61:DZ61" ca="1" si="50">IF((ROUND(BO$9,1)-0.1)=ROUND(WRCYCLETIME_ns,1),0,IF(ROUND(BO$9,1)=ROUND(WRCYCLETIME_ns,1),MAX($B56:$B63)+1,-1))</f>
        <v>-1</v>
      </c>
      <c r="BP61" s="37">
        <f t="shared" ca="1" si="50"/>
        <v>-1</v>
      </c>
      <c r="BQ61" s="37">
        <f t="shared" ca="1" si="50"/>
        <v>-1</v>
      </c>
      <c r="BR61" s="37">
        <f t="shared" ca="1" si="50"/>
        <v>-1</v>
      </c>
      <c r="BS61" s="37">
        <f t="shared" ca="1" si="50"/>
        <v>-1</v>
      </c>
      <c r="BT61" s="37">
        <f t="shared" ca="1" si="50"/>
        <v>-1</v>
      </c>
      <c r="BU61" s="37">
        <f t="shared" ca="1" si="50"/>
        <v>-1</v>
      </c>
      <c r="BV61" s="37">
        <f t="shared" ca="1" si="50"/>
        <v>-1</v>
      </c>
      <c r="BW61" s="37">
        <f t="shared" ca="1" si="50"/>
        <v>-1</v>
      </c>
      <c r="BX61" s="37">
        <f t="shared" ca="1" si="50"/>
        <v>-1</v>
      </c>
      <c r="BY61" s="37">
        <f t="shared" ca="1" si="50"/>
        <v>-1</v>
      </c>
      <c r="BZ61" s="37">
        <f t="shared" ca="1" si="50"/>
        <v>-1</v>
      </c>
      <c r="CA61" s="37">
        <f t="shared" ca="1" si="50"/>
        <v>-1</v>
      </c>
      <c r="CB61" s="37">
        <f t="shared" ca="1" si="50"/>
        <v>-1</v>
      </c>
      <c r="CC61" s="37">
        <f t="shared" ca="1" si="50"/>
        <v>-1</v>
      </c>
      <c r="CD61" s="37">
        <f t="shared" ca="1" si="50"/>
        <v>-1</v>
      </c>
      <c r="CE61" s="37">
        <f t="shared" ca="1" si="50"/>
        <v>-1</v>
      </c>
      <c r="CF61" s="37">
        <f t="shared" ca="1" si="50"/>
        <v>-1</v>
      </c>
      <c r="CG61" s="37">
        <f t="shared" ca="1" si="50"/>
        <v>-1</v>
      </c>
      <c r="CH61" s="37">
        <f t="shared" ca="1" si="50"/>
        <v>-1</v>
      </c>
      <c r="CI61" s="37">
        <f t="shared" ca="1" si="50"/>
        <v>-1</v>
      </c>
      <c r="CJ61" s="37">
        <f t="shared" ca="1" si="50"/>
        <v>-1</v>
      </c>
      <c r="CK61" s="37">
        <f t="shared" ca="1" si="50"/>
        <v>-1</v>
      </c>
      <c r="CL61" s="37">
        <f t="shared" ca="1" si="50"/>
        <v>-1</v>
      </c>
      <c r="CM61" s="37">
        <f t="shared" ca="1" si="50"/>
        <v>-1</v>
      </c>
      <c r="CN61" s="37">
        <f t="shared" ca="1" si="50"/>
        <v>-1</v>
      </c>
      <c r="CO61" s="37">
        <f t="shared" ca="1" si="50"/>
        <v>-1</v>
      </c>
      <c r="CP61" s="37">
        <f t="shared" ca="1" si="50"/>
        <v>-1</v>
      </c>
      <c r="CQ61" s="37">
        <f t="shared" ca="1" si="50"/>
        <v>-1</v>
      </c>
      <c r="CR61" s="37">
        <f t="shared" ca="1" si="50"/>
        <v>-1</v>
      </c>
      <c r="CS61" s="37">
        <f t="shared" ca="1" si="50"/>
        <v>-1</v>
      </c>
      <c r="CT61" s="37">
        <f t="shared" ca="1" si="50"/>
        <v>-1</v>
      </c>
      <c r="CU61" s="37">
        <f t="shared" ca="1" si="50"/>
        <v>-1</v>
      </c>
      <c r="CV61" s="37">
        <f t="shared" ca="1" si="50"/>
        <v>-1</v>
      </c>
      <c r="CW61" s="37">
        <f t="shared" ca="1" si="50"/>
        <v>-1</v>
      </c>
      <c r="CX61" s="37">
        <f t="shared" ca="1" si="50"/>
        <v>-1</v>
      </c>
      <c r="CY61" s="37">
        <f t="shared" ca="1" si="50"/>
        <v>-1</v>
      </c>
      <c r="CZ61" s="37">
        <f t="shared" ca="1" si="50"/>
        <v>-1</v>
      </c>
      <c r="DA61" s="37">
        <f t="shared" ca="1" si="50"/>
        <v>-1</v>
      </c>
      <c r="DB61" s="37">
        <f t="shared" ca="1" si="50"/>
        <v>-1</v>
      </c>
      <c r="DC61" s="37">
        <f t="shared" ca="1" si="50"/>
        <v>-1</v>
      </c>
      <c r="DD61" s="37">
        <f t="shared" ca="1" si="50"/>
        <v>-1</v>
      </c>
      <c r="DE61" s="37">
        <f t="shared" ca="1" si="50"/>
        <v>-1</v>
      </c>
      <c r="DF61" s="37">
        <f t="shared" ca="1" si="50"/>
        <v>-1</v>
      </c>
      <c r="DG61" s="37">
        <f t="shared" ca="1" si="50"/>
        <v>-1</v>
      </c>
      <c r="DH61" s="37">
        <f t="shared" ca="1" si="50"/>
        <v>-1</v>
      </c>
      <c r="DI61" s="37">
        <f t="shared" ca="1" si="50"/>
        <v>-1</v>
      </c>
      <c r="DJ61" s="37">
        <f t="shared" ca="1" si="50"/>
        <v>-1</v>
      </c>
      <c r="DK61" s="37">
        <f t="shared" ca="1" si="50"/>
        <v>-1</v>
      </c>
      <c r="DL61" s="37">
        <f t="shared" ca="1" si="50"/>
        <v>-1</v>
      </c>
      <c r="DM61" s="37">
        <f t="shared" ca="1" si="50"/>
        <v>-1</v>
      </c>
      <c r="DN61" s="37">
        <f t="shared" ca="1" si="50"/>
        <v>-1</v>
      </c>
      <c r="DO61" s="37">
        <f t="shared" ca="1" si="50"/>
        <v>-1</v>
      </c>
      <c r="DP61" s="37">
        <f t="shared" ca="1" si="50"/>
        <v>-1</v>
      </c>
      <c r="DQ61" s="37">
        <f t="shared" ca="1" si="50"/>
        <v>-1</v>
      </c>
      <c r="DR61" s="37">
        <f t="shared" ca="1" si="50"/>
        <v>-1</v>
      </c>
      <c r="DS61" s="37">
        <f t="shared" ca="1" si="50"/>
        <v>-1</v>
      </c>
      <c r="DT61" s="37">
        <f t="shared" ca="1" si="50"/>
        <v>-1</v>
      </c>
      <c r="DU61" s="37">
        <f t="shared" ca="1" si="50"/>
        <v>-1</v>
      </c>
      <c r="DV61" s="37">
        <f t="shared" ca="1" si="50"/>
        <v>-1</v>
      </c>
      <c r="DW61" s="37">
        <f t="shared" ca="1" si="50"/>
        <v>-1</v>
      </c>
      <c r="DX61" s="37">
        <f t="shared" ca="1" si="50"/>
        <v>-1</v>
      </c>
      <c r="DY61" s="37">
        <f t="shared" ca="1" si="50"/>
        <v>-1</v>
      </c>
      <c r="DZ61" s="37">
        <f t="shared" ca="1" si="50"/>
        <v>-1</v>
      </c>
      <c r="EA61" s="37">
        <f t="shared" ref="EA61:GL61" ca="1" si="51">IF((ROUND(EA$9,1)-0.1)=ROUND(WRCYCLETIME_ns,1),0,IF(ROUND(EA$9,1)=ROUND(WRCYCLETIME_ns,1),MAX($B56:$B63)+1,-1))</f>
        <v>-1</v>
      </c>
      <c r="EB61" s="37">
        <f t="shared" ca="1" si="51"/>
        <v>-1</v>
      </c>
      <c r="EC61" s="37">
        <f t="shared" ca="1" si="51"/>
        <v>-1</v>
      </c>
      <c r="ED61" s="37">
        <f t="shared" ca="1" si="51"/>
        <v>-1</v>
      </c>
      <c r="EE61" s="37">
        <f t="shared" ca="1" si="51"/>
        <v>-1</v>
      </c>
      <c r="EF61" s="37">
        <f t="shared" ca="1" si="51"/>
        <v>-1</v>
      </c>
      <c r="EG61" s="37">
        <f t="shared" ca="1" si="51"/>
        <v>-1</v>
      </c>
      <c r="EH61" s="37">
        <f t="shared" ca="1" si="51"/>
        <v>-1</v>
      </c>
      <c r="EI61" s="37">
        <f t="shared" ca="1" si="51"/>
        <v>-1</v>
      </c>
      <c r="EJ61" s="37">
        <f t="shared" ca="1" si="51"/>
        <v>-1</v>
      </c>
      <c r="EK61" s="37">
        <f t="shared" ca="1" si="51"/>
        <v>-1</v>
      </c>
      <c r="EL61" s="37">
        <f t="shared" ca="1" si="51"/>
        <v>-1</v>
      </c>
      <c r="EM61" s="37">
        <f t="shared" ca="1" si="51"/>
        <v>-1</v>
      </c>
      <c r="EN61" s="37">
        <f t="shared" ca="1" si="51"/>
        <v>-1</v>
      </c>
      <c r="EO61" s="37">
        <f t="shared" ca="1" si="51"/>
        <v>-1</v>
      </c>
      <c r="EP61" s="37">
        <f t="shared" ca="1" si="51"/>
        <v>-1</v>
      </c>
      <c r="EQ61" s="37">
        <f t="shared" ca="1" si="51"/>
        <v>-1</v>
      </c>
      <c r="ER61" s="37">
        <f t="shared" ca="1" si="51"/>
        <v>-1</v>
      </c>
      <c r="ES61" s="37">
        <f t="shared" ca="1" si="51"/>
        <v>-1</v>
      </c>
      <c r="ET61" s="37">
        <f t="shared" ca="1" si="51"/>
        <v>-1</v>
      </c>
      <c r="EU61" s="37">
        <f t="shared" ca="1" si="51"/>
        <v>-1</v>
      </c>
      <c r="EV61" s="37">
        <f t="shared" ca="1" si="51"/>
        <v>-1</v>
      </c>
      <c r="EW61" s="37">
        <f t="shared" ca="1" si="51"/>
        <v>-1</v>
      </c>
      <c r="EX61" s="37">
        <f t="shared" ca="1" si="51"/>
        <v>-1</v>
      </c>
      <c r="EY61" s="37">
        <f t="shared" ca="1" si="51"/>
        <v>-1</v>
      </c>
      <c r="EZ61" s="37">
        <f t="shared" ca="1" si="51"/>
        <v>-1</v>
      </c>
      <c r="FA61" s="37">
        <f t="shared" ca="1" si="51"/>
        <v>-1</v>
      </c>
      <c r="FB61" s="37">
        <f t="shared" ca="1" si="51"/>
        <v>-1</v>
      </c>
      <c r="FC61" s="37">
        <f t="shared" ca="1" si="51"/>
        <v>-1</v>
      </c>
      <c r="FD61" s="37">
        <f t="shared" ca="1" si="51"/>
        <v>-1</v>
      </c>
      <c r="FE61" s="37">
        <f t="shared" ca="1" si="51"/>
        <v>-1</v>
      </c>
      <c r="FF61" s="37">
        <f t="shared" ca="1" si="51"/>
        <v>-1</v>
      </c>
      <c r="FG61" s="37">
        <f t="shared" ca="1" si="51"/>
        <v>-1</v>
      </c>
      <c r="FH61" s="37">
        <f t="shared" ca="1" si="51"/>
        <v>-1</v>
      </c>
      <c r="FI61" s="37">
        <f t="shared" ca="1" si="51"/>
        <v>-1</v>
      </c>
      <c r="FJ61" s="37">
        <f t="shared" ca="1" si="51"/>
        <v>-1</v>
      </c>
      <c r="FK61" s="37">
        <f t="shared" ca="1" si="51"/>
        <v>-1</v>
      </c>
      <c r="FL61" s="37">
        <f t="shared" ca="1" si="51"/>
        <v>-1</v>
      </c>
      <c r="FM61" s="37">
        <f t="shared" ca="1" si="51"/>
        <v>-1</v>
      </c>
      <c r="FN61" s="37">
        <f t="shared" ca="1" si="51"/>
        <v>-1</v>
      </c>
      <c r="FO61" s="37">
        <f t="shared" ca="1" si="51"/>
        <v>-1</v>
      </c>
      <c r="FP61" s="37">
        <f t="shared" ca="1" si="51"/>
        <v>-1</v>
      </c>
      <c r="FQ61" s="37">
        <f t="shared" ca="1" si="51"/>
        <v>-1</v>
      </c>
      <c r="FR61" s="37">
        <f t="shared" ca="1" si="51"/>
        <v>-1</v>
      </c>
      <c r="FS61" s="37">
        <f t="shared" ca="1" si="51"/>
        <v>-1</v>
      </c>
      <c r="FT61" s="37">
        <f t="shared" ca="1" si="51"/>
        <v>-1</v>
      </c>
      <c r="FU61" s="37">
        <f t="shared" ca="1" si="51"/>
        <v>-1</v>
      </c>
      <c r="FV61" s="37">
        <f t="shared" ca="1" si="51"/>
        <v>-1</v>
      </c>
      <c r="FW61" s="37">
        <f t="shared" ca="1" si="51"/>
        <v>-1</v>
      </c>
      <c r="FX61" s="37">
        <f t="shared" ca="1" si="51"/>
        <v>-1</v>
      </c>
      <c r="FY61" s="37">
        <f t="shared" ca="1" si="51"/>
        <v>-1</v>
      </c>
      <c r="FZ61" s="37">
        <f t="shared" ca="1" si="51"/>
        <v>-1</v>
      </c>
      <c r="GA61" s="37">
        <f t="shared" ca="1" si="51"/>
        <v>-1</v>
      </c>
      <c r="GB61" s="37">
        <f t="shared" ca="1" si="51"/>
        <v>-1</v>
      </c>
      <c r="GC61" s="37">
        <f t="shared" ca="1" si="51"/>
        <v>-1</v>
      </c>
      <c r="GD61" s="37">
        <f t="shared" ca="1" si="51"/>
        <v>-1</v>
      </c>
      <c r="GE61" s="37">
        <f t="shared" ca="1" si="51"/>
        <v>-1</v>
      </c>
      <c r="GF61" s="37">
        <f t="shared" ca="1" si="51"/>
        <v>-1</v>
      </c>
      <c r="GG61" s="37">
        <f t="shared" ca="1" si="51"/>
        <v>-1</v>
      </c>
      <c r="GH61" s="37">
        <f t="shared" ca="1" si="51"/>
        <v>-1</v>
      </c>
      <c r="GI61" s="37">
        <f t="shared" ca="1" si="51"/>
        <v>-1</v>
      </c>
      <c r="GJ61" s="37">
        <f t="shared" ca="1" si="51"/>
        <v>-1</v>
      </c>
      <c r="GK61" s="37">
        <f t="shared" ca="1" si="51"/>
        <v>-1</v>
      </c>
      <c r="GL61" s="37">
        <f t="shared" ca="1" si="51"/>
        <v>-1</v>
      </c>
      <c r="GM61" s="37">
        <f t="shared" ref="GM61:IX61" ca="1" si="52">IF((ROUND(GM$9,1)-0.1)=ROUND(WRCYCLETIME_ns,1),0,IF(ROUND(GM$9,1)=ROUND(WRCYCLETIME_ns,1),MAX($B56:$B63)+1,-1))</f>
        <v>-1</v>
      </c>
      <c r="GN61" s="37">
        <f t="shared" ca="1" si="52"/>
        <v>-1</v>
      </c>
      <c r="GO61" s="37">
        <f t="shared" ca="1" si="52"/>
        <v>-1</v>
      </c>
      <c r="GP61" s="37">
        <f t="shared" ca="1" si="52"/>
        <v>-1</v>
      </c>
      <c r="GQ61" s="37">
        <f t="shared" ca="1" si="52"/>
        <v>-1</v>
      </c>
      <c r="GR61" s="37">
        <f t="shared" ca="1" si="52"/>
        <v>-1</v>
      </c>
      <c r="GS61" s="37">
        <f t="shared" ca="1" si="52"/>
        <v>-1</v>
      </c>
      <c r="GT61" s="37">
        <f t="shared" ca="1" si="52"/>
        <v>-1</v>
      </c>
      <c r="GU61" s="37">
        <f t="shared" ca="1" si="52"/>
        <v>-1</v>
      </c>
      <c r="GV61" s="37">
        <f t="shared" ca="1" si="52"/>
        <v>-1</v>
      </c>
      <c r="GW61" s="37">
        <f t="shared" ca="1" si="52"/>
        <v>-1</v>
      </c>
      <c r="GX61" s="37">
        <f t="shared" ca="1" si="52"/>
        <v>-1</v>
      </c>
      <c r="GY61" s="37">
        <f t="shared" ca="1" si="52"/>
        <v>-1</v>
      </c>
      <c r="GZ61" s="37">
        <f t="shared" ca="1" si="52"/>
        <v>-1</v>
      </c>
      <c r="HA61" s="37">
        <f t="shared" ca="1" si="52"/>
        <v>-1</v>
      </c>
      <c r="HB61" s="37">
        <f t="shared" ca="1" si="52"/>
        <v>-1</v>
      </c>
      <c r="HC61" s="37">
        <f t="shared" ca="1" si="52"/>
        <v>-1</v>
      </c>
      <c r="HD61" s="37">
        <f t="shared" ca="1" si="52"/>
        <v>-1</v>
      </c>
      <c r="HE61" s="37">
        <f t="shared" ca="1" si="52"/>
        <v>-1</v>
      </c>
      <c r="HF61" s="37">
        <f t="shared" ca="1" si="52"/>
        <v>-1</v>
      </c>
      <c r="HG61" s="37">
        <f t="shared" ca="1" si="52"/>
        <v>-1</v>
      </c>
      <c r="HH61" s="37">
        <f t="shared" ca="1" si="52"/>
        <v>-1</v>
      </c>
      <c r="HI61" s="37">
        <f t="shared" ca="1" si="52"/>
        <v>-1</v>
      </c>
      <c r="HJ61" s="37">
        <f t="shared" ca="1" si="52"/>
        <v>-1</v>
      </c>
      <c r="HK61" s="37">
        <f t="shared" ca="1" si="52"/>
        <v>-1</v>
      </c>
      <c r="HL61" s="37">
        <f t="shared" ca="1" si="52"/>
        <v>-1</v>
      </c>
      <c r="HM61" s="37">
        <f t="shared" ca="1" si="52"/>
        <v>-1</v>
      </c>
      <c r="HN61" s="37">
        <f t="shared" ca="1" si="52"/>
        <v>-1</v>
      </c>
      <c r="HO61" s="37">
        <f t="shared" ca="1" si="52"/>
        <v>-1</v>
      </c>
      <c r="HP61" s="37">
        <f t="shared" ca="1" si="52"/>
        <v>-1</v>
      </c>
      <c r="HQ61" s="37">
        <f t="shared" ca="1" si="52"/>
        <v>-1</v>
      </c>
      <c r="HR61" s="37">
        <f t="shared" ca="1" si="52"/>
        <v>-1</v>
      </c>
      <c r="HS61" s="37">
        <f t="shared" ca="1" si="52"/>
        <v>-1</v>
      </c>
      <c r="HT61" s="37">
        <f t="shared" ca="1" si="52"/>
        <v>-1</v>
      </c>
      <c r="HU61" s="37">
        <f t="shared" ca="1" si="52"/>
        <v>-1</v>
      </c>
      <c r="HV61" s="37">
        <f t="shared" ca="1" si="52"/>
        <v>-1</v>
      </c>
      <c r="HW61" s="37">
        <f t="shared" ca="1" si="52"/>
        <v>-1</v>
      </c>
      <c r="HX61" s="37">
        <f t="shared" ca="1" si="52"/>
        <v>-1</v>
      </c>
      <c r="HY61" s="37">
        <f t="shared" ca="1" si="52"/>
        <v>-1</v>
      </c>
      <c r="HZ61" s="37">
        <f t="shared" ca="1" si="52"/>
        <v>-1</v>
      </c>
      <c r="IA61" s="37">
        <f t="shared" ca="1" si="52"/>
        <v>-1</v>
      </c>
      <c r="IB61" s="37">
        <f t="shared" ca="1" si="52"/>
        <v>-1</v>
      </c>
      <c r="IC61" s="37">
        <f t="shared" ca="1" si="52"/>
        <v>-1</v>
      </c>
      <c r="ID61" s="37">
        <f t="shared" ca="1" si="52"/>
        <v>-1</v>
      </c>
      <c r="IE61" s="37">
        <f t="shared" ca="1" si="52"/>
        <v>-1</v>
      </c>
      <c r="IF61" s="37">
        <f t="shared" ca="1" si="52"/>
        <v>-1</v>
      </c>
      <c r="IG61" s="37">
        <f t="shared" ca="1" si="52"/>
        <v>-1</v>
      </c>
      <c r="IH61" s="37">
        <f t="shared" ca="1" si="52"/>
        <v>-1</v>
      </c>
      <c r="II61" s="37">
        <f t="shared" ca="1" si="52"/>
        <v>-1</v>
      </c>
      <c r="IJ61" s="37">
        <f t="shared" ca="1" si="52"/>
        <v>-1</v>
      </c>
      <c r="IK61" s="37">
        <f t="shared" ca="1" si="52"/>
        <v>-1</v>
      </c>
      <c r="IL61" s="37">
        <f t="shared" ca="1" si="52"/>
        <v>-1</v>
      </c>
      <c r="IM61" s="37">
        <f t="shared" ca="1" si="52"/>
        <v>-1</v>
      </c>
      <c r="IN61" s="37">
        <f t="shared" ca="1" si="52"/>
        <v>-1</v>
      </c>
      <c r="IO61" s="37">
        <f t="shared" ca="1" si="52"/>
        <v>-1</v>
      </c>
      <c r="IP61" s="37">
        <f t="shared" ca="1" si="52"/>
        <v>-1</v>
      </c>
      <c r="IQ61" s="37">
        <f t="shared" ca="1" si="52"/>
        <v>-1</v>
      </c>
      <c r="IR61" s="37">
        <f t="shared" ca="1" si="52"/>
        <v>-1</v>
      </c>
      <c r="IS61" s="37">
        <f t="shared" ca="1" si="52"/>
        <v>-1</v>
      </c>
      <c r="IT61" s="37">
        <f t="shared" ca="1" si="52"/>
        <v>-1</v>
      </c>
      <c r="IU61" s="37">
        <f t="shared" ca="1" si="52"/>
        <v>-1</v>
      </c>
      <c r="IV61" s="37">
        <f t="shared" ca="1" si="52"/>
        <v>-1</v>
      </c>
      <c r="IW61" s="37">
        <f t="shared" ca="1" si="52"/>
        <v>-1</v>
      </c>
      <c r="IX61" s="37">
        <f t="shared" ca="1" si="52"/>
        <v>-1</v>
      </c>
      <c r="IY61" s="37">
        <f t="shared" ref="IY61:LJ61" ca="1" si="53">IF((ROUND(IY$9,1)-0.1)=ROUND(WRCYCLETIME_ns,1),0,IF(ROUND(IY$9,1)=ROUND(WRCYCLETIME_ns,1),MAX($B56:$B63)+1,-1))</f>
        <v>-1</v>
      </c>
      <c r="IZ61" s="37">
        <f t="shared" ca="1" si="53"/>
        <v>-1</v>
      </c>
      <c r="JA61" s="37">
        <f t="shared" ca="1" si="53"/>
        <v>-1</v>
      </c>
      <c r="JB61" s="37">
        <f t="shared" ca="1" si="53"/>
        <v>-1</v>
      </c>
      <c r="JC61" s="37">
        <f t="shared" ca="1" si="53"/>
        <v>-1</v>
      </c>
      <c r="JD61" s="37">
        <f t="shared" ca="1" si="53"/>
        <v>-1</v>
      </c>
      <c r="JE61" s="37">
        <f t="shared" ca="1" si="53"/>
        <v>-1</v>
      </c>
      <c r="JF61" s="37">
        <f t="shared" ca="1" si="53"/>
        <v>-1</v>
      </c>
      <c r="JG61" s="37">
        <f t="shared" ca="1" si="53"/>
        <v>-1</v>
      </c>
      <c r="JH61" s="37">
        <f t="shared" ca="1" si="53"/>
        <v>-1</v>
      </c>
      <c r="JI61" s="37">
        <f t="shared" ca="1" si="53"/>
        <v>-1</v>
      </c>
      <c r="JJ61" s="37">
        <f t="shared" ca="1" si="53"/>
        <v>-1</v>
      </c>
      <c r="JK61" s="37">
        <f t="shared" ca="1" si="53"/>
        <v>-1</v>
      </c>
      <c r="JL61" s="37">
        <f t="shared" ca="1" si="53"/>
        <v>-1</v>
      </c>
      <c r="JM61" s="37">
        <f t="shared" ca="1" si="53"/>
        <v>-1</v>
      </c>
      <c r="JN61" s="37">
        <f t="shared" ca="1" si="53"/>
        <v>-1</v>
      </c>
      <c r="JO61" s="37">
        <f t="shared" ca="1" si="53"/>
        <v>-1</v>
      </c>
      <c r="JP61" s="37">
        <f t="shared" ca="1" si="53"/>
        <v>-1</v>
      </c>
      <c r="JQ61" s="37">
        <f t="shared" ca="1" si="53"/>
        <v>-1</v>
      </c>
      <c r="JR61" s="37">
        <f t="shared" ca="1" si="53"/>
        <v>-1</v>
      </c>
      <c r="JS61" s="37">
        <f t="shared" ca="1" si="53"/>
        <v>-1</v>
      </c>
      <c r="JT61" s="37">
        <f t="shared" ca="1" si="53"/>
        <v>-1</v>
      </c>
      <c r="JU61" s="37">
        <f t="shared" ca="1" si="53"/>
        <v>-1</v>
      </c>
      <c r="JV61" s="37">
        <f t="shared" ca="1" si="53"/>
        <v>-1</v>
      </c>
      <c r="JW61" s="37">
        <f t="shared" ca="1" si="53"/>
        <v>-1</v>
      </c>
      <c r="JX61" s="37">
        <f t="shared" ca="1" si="53"/>
        <v>-1</v>
      </c>
      <c r="JY61" s="37">
        <f t="shared" ca="1" si="53"/>
        <v>-1</v>
      </c>
      <c r="JZ61" s="37">
        <f t="shared" ca="1" si="53"/>
        <v>-1</v>
      </c>
      <c r="KA61" s="37">
        <f t="shared" ca="1" si="53"/>
        <v>-1</v>
      </c>
      <c r="KB61" s="37">
        <f t="shared" ca="1" si="53"/>
        <v>-1</v>
      </c>
      <c r="KC61" s="37">
        <f t="shared" ca="1" si="53"/>
        <v>-1</v>
      </c>
      <c r="KD61" s="37">
        <f t="shared" ca="1" si="53"/>
        <v>-1</v>
      </c>
      <c r="KE61" s="37">
        <f t="shared" ca="1" si="53"/>
        <v>-1</v>
      </c>
      <c r="KF61" s="37">
        <f t="shared" ca="1" si="53"/>
        <v>-1</v>
      </c>
      <c r="KG61" s="37">
        <f t="shared" ca="1" si="53"/>
        <v>-1</v>
      </c>
      <c r="KH61" s="37">
        <f t="shared" ca="1" si="53"/>
        <v>-1</v>
      </c>
      <c r="KI61" s="37">
        <f t="shared" ca="1" si="53"/>
        <v>-1</v>
      </c>
      <c r="KJ61" s="37">
        <f t="shared" ca="1" si="53"/>
        <v>-1</v>
      </c>
      <c r="KK61" s="37">
        <f t="shared" ca="1" si="53"/>
        <v>-1</v>
      </c>
      <c r="KL61" s="37">
        <f t="shared" ca="1" si="53"/>
        <v>-1</v>
      </c>
      <c r="KM61" s="37">
        <f t="shared" ca="1" si="53"/>
        <v>-1</v>
      </c>
      <c r="KN61" s="37">
        <f t="shared" ca="1" si="53"/>
        <v>-1</v>
      </c>
      <c r="KO61" s="37">
        <f t="shared" ca="1" si="53"/>
        <v>-1</v>
      </c>
      <c r="KP61" s="37">
        <f t="shared" ca="1" si="53"/>
        <v>-1</v>
      </c>
      <c r="KQ61" s="37">
        <f t="shared" ca="1" si="53"/>
        <v>-1</v>
      </c>
      <c r="KR61" s="37">
        <f t="shared" ca="1" si="53"/>
        <v>-1</v>
      </c>
      <c r="KS61" s="37">
        <f t="shared" ca="1" si="53"/>
        <v>-1</v>
      </c>
      <c r="KT61" s="37">
        <f t="shared" ca="1" si="53"/>
        <v>-1</v>
      </c>
      <c r="KU61" s="37">
        <f t="shared" ca="1" si="53"/>
        <v>-1</v>
      </c>
      <c r="KV61" s="37">
        <f t="shared" ca="1" si="53"/>
        <v>-1</v>
      </c>
      <c r="KW61" s="37">
        <f t="shared" ca="1" si="53"/>
        <v>-1</v>
      </c>
      <c r="KX61" s="37">
        <f t="shared" ca="1" si="53"/>
        <v>-1</v>
      </c>
      <c r="KY61" s="37">
        <f t="shared" ca="1" si="53"/>
        <v>-1</v>
      </c>
      <c r="KZ61" s="37">
        <f t="shared" ca="1" si="53"/>
        <v>-1</v>
      </c>
      <c r="LA61" s="37">
        <f t="shared" ca="1" si="53"/>
        <v>-1</v>
      </c>
      <c r="LB61" s="37">
        <f t="shared" ca="1" si="53"/>
        <v>-1</v>
      </c>
      <c r="LC61" s="37">
        <f t="shared" ca="1" si="53"/>
        <v>-1</v>
      </c>
      <c r="LD61" s="37">
        <f t="shared" ca="1" si="53"/>
        <v>-1</v>
      </c>
      <c r="LE61" s="37">
        <f t="shared" ca="1" si="53"/>
        <v>-1</v>
      </c>
      <c r="LF61" s="37">
        <f t="shared" ca="1" si="53"/>
        <v>-1</v>
      </c>
      <c r="LG61" s="37">
        <f t="shared" ca="1" si="53"/>
        <v>-1</v>
      </c>
      <c r="LH61" s="37">
        <f t="shared" ca="1" si="53"/>
        <v>-1</v>
      </c>
      <c r="LI61" s="37">
        <f t="shared" ca="1" si="53"/>
        <v>-1</v>
      </c>
      <c r="LJ61" s="37">
        <f t="shared" ca="1" si="53"/>
        <v>-1</v>
      </c>
      <c r="LK61" s="37">
        <f t="shared" ref="LK61:NV61" ca="1" si="54">IF((ROUND(LK$9,1)-0.1)=ROUND(WRCYCLETIME_ns,1),0,IF(ROUND(LK$9,1)=ROUND(WRCYCLETIME_ns,1),MAX($B56:$B63)+1,-1))</f>
        <v>-1</v>
      </c>
      <c r="LL61" s="37">
        <f t="shared" ca="1" si="54"/>
        <v>-1</v>
      </c>
      <c r="LM61" s="37">
        <f t="shared" ca="1" si="54"/>
        <v>-1</v>
      </c>
      <c r="LN61" s="37">
        <f t="shared" ca="1" si="54"/>
        <v>-1</v>
      </c>
      <c r="LO61" s="37">
        <f t="shared" ca="1" si="54"/>
        <v>-1</v>
      </c>
      <c r="LP61" s="37">
        <f t="shared" ca="1" si="54"/>
        <v>-1</v>
      </c>
      <c r="LQ61" s="37">
        <f t="shared" ca="1" si="54"/>
        <v>-1</v>
      </c>
      <c r="LR61" s="37">
        <f t="shared" ca="1" si="54"/>
        <v>-1</v>
      </c>
      <c r="LS61" s="37">
        <f t="shared" ca="1" si="54"/>
        <v>-1</v>
      </c>
      <c r="LT61" s="37">
        <f t="shared" ca="1" si="54"/>
        <v>-1</v>
      </c>
      <c r="LU61" s="37">
        <f t="shared" ca="1" si="54"/>
        <v>-1</v>
      </c>
      <c r="LV61" s="37">
        <f t="shared" ca="1" si="54"/>
        <v>-1</v>
      </c>
      <c r="LW61" s="37">
        <f t="shared" ca="1" si="54"/>
        <v>-1</v>
      </c>
      <c r="LX61" s="37">
        <f t="shared" ca="1" si="54"/>
        <v>-1</v>
      </c>
      <c r="LY61" s="37">
        <f t="shared" ca="1" si="54"/>
        <v>-1</v>
      </c>
      <c r="LZ61" s="37">
        <f t="shared" ca="1" si="54"/>
        <v>-1</v>
      </c>
      <c r="MA61" s="37">
        <f t="shared" ca="1" si="54"/>
        <v>-1</v>
      </c>
      <c r="MB61" s="37">
        <f t="shared" ca="1" si="54"/>
        <v>-1</v>
      </c>
      <c r="MC61" s="37">
        <f t="shared" ca="1" si="54"/>
        <v>-1</v>
      </c>
      <c r="MD61" s="37">
        <f t="shared" ca="1" si="54"/>
        <v>-1</v>
      </c>
      <c r="ME61" s="37">
        <f t="shared" ca="1" si="54"/>
        <v>-1</v>
      </c>
      <c r="MF61" s="37">
        <f t="shared" ca="1" si="54"/>
        <v>-1</v>
      </c>
      <c r="MG61" s="37">
        <f t="shared" ca="1" si="54"/>
        <v>-1</v>
      </c>
      <c r="MH61" s="37">
        <f t="shared" ca="1" si="54"/>
        <v>-1</v>
      </c>
      <c r="MI61" s="37">
        <f t="shared" ca="1" si="54"/>
        <v>-1</v>
      </c>
      <c r="MJ61" s="37">
        <f t="shared" ca="1" si="54"/>
        <v>-1</v>
      </c>
      <c r="MK61" s="37">
        <f t="shared" ca="1" si="54"/>
        <v>-1</v>
      </c>
      <c r="ML61" s="37">
        <f t="shared" ca="1" si="54"/>
        <v>-1</v>
      </c>
      <c r="MM61" s="37">
        <f t="shared" ca="1" si="54"/>
        <v>-1</v>
      </c>
      <c r="MN61" s="37">
        <f t="shared" ca="1" si="54"/>
        <v>-1</v>
      </c>
      <c r="MO61" s="37">
        <f t="shared" ca="1" si="54"/>
        <v>-1</v>
      </c>
      <c r="MP61" s="37">
        <f t="shared" ca="1" si="54"/>
        <v>-1</v>
      </c>
      <c r="MQ61" s="37">
        <f t="shared" ca="1" si="54"/>
        <v>-1</v>
      </c>
      <c r="MR61" s="37">
        <f t="shared" ca="1" si="54"/>
        <v>-1</v>
      </c>
      <c r="MS61" s="37">
        <f t="shared" ca="1" si="54"/>
        <v>-1</v>
      </c>
      <c r="MT61" s="37">
        <f t="shared" ca="1" si="54"/>
        <v>-1</v>
      </c>
      <c r="MU61" s="37">
        <f t="shared" ca="1" si="54"/>
        <v>-1</v>
      </c>
      <c r="MV61" s="37">
        <f t="shared" ca="1" si="54"/>
        <v>-1</v>
      </c>
      <c r="MW61" s="37">
        <f t="shared" ca="1" si="54"/>
        <v>-1</v>
      </c>
      <c r="MX61" s="37">
        <f t="shared" ca="1" si="54"/>
        <v>-1</v>
      </c>
      <c r="MY61" s="37">
        <f t="shared" ca="1" si="54"/>
        <v>-1</v>
      </c>
      <c r="MZ61" s="37">
        <f t="shared" ca="1" si="54"/>
        <v>-1</v>
      </c>
      <c r="NA61" s="37">
        <f t="shared" ca="1" si="54"/>
        <v>-1</v>
      </c>
      <c r="NB61" s="37">
        <f t="shared" ca="1" si="54"/>
        <v>-1</v>
      </c>
      <c r="NC61" s="37">
        <f t="shared" ca="1" si="54"/>
        <v>-1</v>
      </c>
      <c r="ND61" s="37">
        <f t="shared" ca="1" si="54"/>
        <v>-1</v>
      </c>
      <c r="NE61" s="37">
        <f t="shared" ca="1" si="54"/>
        <v>-1</v>
      </c>
      <c r="NF61" s="37">
        <f t="shared" ca="1" si="54"/>
        <v>-1</v>
      </c>
      <c r="NG61" s="37">
        <f t="shared" ca="1" si="54"/>
        <v>-1</v>
      </c>
      <c r="NH61" s="37">
        <f t="shared" ca="1" si="54"/>
        <v>-1</v>
      </c>
      <c r="NI61" s="37">
        <f t="shared" ca="1" si="54"/>
        <v>-1</v>
      </c>
      <c r="NJ61" s="37">
        <f t="shared" ca="1" si="54"/>
        <v>-1</v>
      </c>
      <c r="NK61" s="37">
        <f t="shared" ca="1" si="54"/>
        <v>-1</v>
      </c>
      <c r="NL61" s="37">
        <f t="shared" ca="1" si="54"/>
        <v>-1</v>
      </c>
      <c r="NM61" s="37">
        <f t="shared" ca="1" si="54"/>
        <v>-1</v>
      </c>
      <c r="NN61" s="37">
        <f t="shared" ca="1" si="54"/>
        <v>-1</v>
      </c>
      <c r="NO61" s="37">
        <f t="shared" ca="1" si="54"/>
        <v>-1</v>
      </c>
      <c r="NP61" s="37">
        <f t="shared" ca="1" si="54"/>
        <v>-1</v>
      </c>
      <c r="NQ61" s="37">
        <f t="shared" ca="1" si="54"/>
        <v>-1</v>
      </c>
      <c r="NR61" s="37">
        <f t="shared" ca="1" si="54"/>
        <v>-1</v>
      </c>
      <c r="NS61" s="37">
        <f t="shared" ca="1" si="54"/>
        <v>-1</v>
      </c>
      <c r="NT61" s="37">
        <f t="shared" ca="1" si="54"/>
        <v>-1</v>
      </c>
      <c r="NU61" s="37">
        <f t="shared" ca="1" si="54"/>
        <v>-1</v>
      </c>
      <c r="NV61" s="37">
        <f t="shared" ca="1" si="54"/>
        <v>-1</v>
      </c>
      <c r="NW61" s="37">
        <f t="shared" ref="NW61:QH61" ca="1" si="55">IF((ROUND(NW$9,1)-0.1)=ROUND(WRCYCLETIME_ns,1),0,IF(ROUND(NW$9,1)=ROUND(WRCYCLETIME_ns,1),MAX($B56:$B63)+1,-1))</f>
        <v>-1</v>
      </c>
      <c r="NX61" s="37">
        <f t="shared" ca="1" si="55"/>
        <v>-1</v>
      </c>
      <c r="NY61" s="37">
        <f t="shared" ca="1" si="55"/>
        <v>-1</v>
      </c>
      <c r="NZ61" s="37">
        <f t="shared" ca="1" si="55"/>
        <v>-1</v>
      </c>
      <c r="OA61" s="37">
        <f t="shared" ca="1" si="55"/>
        <v>-1</v>
      </c>
      <c r="OB61" s="37">
        <f t="shared" ca="1" si="55"/>
        <v>-1</v>
      </c>
      <c r="OC61" s="37">
        <f t="shared" ca="1" si="55"/>
        <v>-1</v>
      </c>
      <c r="OD61" s="37">
        <f t="shared" ca="1" si="55"/>
        <v>-1</v>
      </c>
      <c r="OE61" s="37">
        <f t="shared" ca="1" si="55"/>
        <v>-1</v>
      </c>
      <c r="OF61" s="37">
        <f t="shared" ca="1" si="55"/>
        <v>-1</v>
      </c>
      <c r="OG61" s="37">
        <f t="shared" ca="1" si="55"/>
        <v>-1</v>
      </c>
      <c r="OH61" s="37">
        <f t="shared" ca="1" si="55"/>
        <v>-1</v>
      </c>
      <c r="OI61" s="37">
        <f t="shared" ca="1" si="55"/>
        <v>-1</v>
      </c>
      <c r="OJ61" s="37">
        <f t="shared" ca="1" si="55"/>
        <v>-1</v>
      </c>
      <c r="OK61" s="37">
        <f t="shared" ca="1" si="55"/>
        <v>-1</v>
      </c>
      <c r="OL61" s="37">
        <f t="shared" ca="1" si="55"/>
        <v>-1</v>
      </c>
      <c r="OM61" s="37">
        <f t="shared" ca="1" si="55"/>
        <v>-1</v>
      </c>
      <c r="ON61" s="37">
        <f t="shared" ca="1" si="55"/>
        <v>-1</v>
      </c>
      <c r="OO61" s="37">
        <f t="shared" ca="1" si="55"/>
        <v>-1</v>
      </c>
      <c r="OP61" s="37">
        <f t="shared" ca="1" si="55"/>
        <v>-1</v>
      </c>
      <c r="OQ61" s="37">
        <f t="shared" ca="1" si="55"/>
        <v>-1</v>
      </c>
      <c r="OR61" s="37">
        <f t="shared" ca="1" si="55"/>
        <v>-1</v>
      </c>
      <c r="OS61" s="37">
        <f t="shared" ca="1" si="55"/>
        <v>-1</v>
      </c>
      <c r="OT61" s="37">
        <f t="shared" ca="1" si="55"/>
        <v>-1</v>
      </c>
      <c r="OU61" s="37">
        <f t="shared" ca="1" si="55"/>
        <v>-1</v>
      </c>
      <c r="OV61" s="37">
        <f t="shared" ca="1" si="55"/>
        <v>-1</v>
      </c>
      <c r="OW61" s="37">
        <f t="shared" ca="1" si="55"/>
        <v>-1</v>
      </c>
      <c r="OX61" s="37">
        <f t="shared" ca="1" si="55"/>
        <v>-1</v>
      </c>
      <c r="OY61" s="37">
        <f t="shared" ca="1" si="55"/>
        <v>-1</v>
      </c>
      <c r="OZ61" s="37">
        <f t="shared" ca="1" si="55"/>
        <v>-1</v>
      </c>
      <c r="PA61" s="37">
        <f t="shared" ca="1" si="55"/>
        <v>-1</v>
      </c>
      <c r="PB61" s="37">
        <f t="shared" ca="1" si="55"/>
        <v>-1</v>
      </c>
      <c r="PC61" s="37">
        <f t="shared" ca="1" si="55"/>
        <v>-1</v>
      </c>
      <c r="PD61" s="37">
        <f t="shared" ca="1" si="55"/>
        <v>-1</v>
      </c>
      <c r="PE61" s="37">
        <f t="shared" ca="1" si="55"/>
        <v>-1</v>
      </c>
      <c r="PF61" s="37">
        <f t="shared" ca="1" si="55"/>
        <v>-1</v>
      </c>
      <c r="PG61" s="37">
        <f t="shared" ca="1" si="55"/>
        <v>-1</v>
      </c>
      <c r="PH61" s="37">
        <f t="shared" ca="1" si="55"/>
        <v>-1</v>
      </c>
      <c r="PI61" s="37">
        <f t="shared" ca="1" si="55"/>
        <v>-1</v>
      </c>
      <c r="PJ61" s="37">
        <f t="shared" ca="1" si="55"/>
        <v>-1</v>
      </c>
      <c r="PK61" s="37">
        <f t="shared" ca="1" si="55"/>
        <v>-1</v>
      </c>
      <c r="PL61" s="37">
        <f t="shared" ca="1" si="55"/>
        <v>-1</v>
      </c>
      <c r="PM61" s="37">
        <f t="shared" ca="1" si="55"/>
        <v>-1</v>
      </c>
      <c r="PN61" s="37">
        <f t="shared" ca="1" si="55"/>
        <v>-1</v>
      </c>
      <c r="PO61" s="37">
        <f t="shared" ca="1" si="55"/>
        <v>-1</v>
      </c>
      <c r="PP61" s="37">
        <f t="shared" ca="1" si="55"/>
        <v>-1</v>
      </c>
      <c r="PQ61" s="37">
        <f t="shared" ca="1" si="55"/>
        <v>-1</v>
      </c>
      <c r="PR61" s="37">
        <f t="shared" ca="1" si="55"/>
        <v>-1</v>
      </c>
      <c r="PS61" s="37">
        <f t="shared" ca="1" si="55"/>
        <v>-1</v>
      </c>
      <c r="PT61" s="37">
        <f t="shared" ca="1" si="55"/>
        <v>-1</v>
      </c>
      <c r="PU61" s="37">
        <f t="shared" ca="1" si="55"/>
        <v>-1</v>
      </c>
      <c r="PV61" s="37">
        <f t="shared" ca="1" si="55"/>
        <v>-1</v>
      </c>
      <c r="PW61" s="37">
        <f t="shared" ca="1" si="55"/>
        <v>-1</v>
      </c>
      <c r="PX61" s="37">
        <f t="shared" ca="1" si="55"/>
        <v>-1</v>
      </c>
      <c r="PY61" s="37">
        <f t="shared" ca="1" si="55"/>
        <v>-1</v>
      </c>
      <c r="PZ61" s="37">
        <f t="shared" ca="1" si="55"/>
        <v>-1</v>
      </c>
      <c r="QA61" s="37">
        <f t="shared" ca="1" si="55"/>
        <v>-1</v>
      </c>
      <c r="QB61" s="37">
        <f t="shared" ca="1" si="55"/>
        <v>-1</v>
      </c>
      <c r="QC61" s="37">
        <f t="shared" ca="1" si="55"/>
        <v>-1</v>
      </c>
      <c r="QD61" s="37">
        <f t="shared" ca="1" si="55"/>
        <v>-1</v>
      </c>
      <c r="QE61" s="37">
        <f t="shared" ca="1" si="55"/>
        <v>-1</v>
      </c>
      <c r="QF61" s="37">
        <f t="shared" ca="1" si="55"/>
        <v>-1</v>
      </c>
      <c r="QG61" s="37">
        <f t="shared" ca="1" si="55"/>
        <v>-1</v>
      </c>
      <c r="QH61" s="37">
        <f t="shared" ca="1" si="55"/>
        <v>-1</v>
      </c>
      <c r="QI61" s="37">
        <f t="shared" ref="QI61:ST61" ca="1" si="56">IF((ROUND(QI$9,1)-0.1)=ROUND(WRCYCLETIME_ns,1),0,IF(ROUND(QI$9,1)=ROUND(WRCYCLETIME_ns,1),MAX($B56:$B63)+1,-1))</f>
        <v>-1</v>
      </c>
      <c r="QJ61" s="37">
        <f t="shared" ca="1" si="56"/>
        <v>-1</v>
      </c>
      <c r="QK61" s="37">
        <f t="shared" ca="1" si="56"/>
        <v>-1</v>
      </c>
      <c r="QL61" s="37">
        <f t="shared" ca="1" si="56"/>
        <v>-1</v>
      </c>
      <c r="QM61" s="37">
        <f t="shared" ca="1" si="56"/>
        <v>-1</v>
      </c>
      <c r="QN61" s="37">
        <f t="shared" ca="1" si="56"/>
        <v>-1</v>
      </c>
      <c r="QO61" s="37">
        <f t="shared" ca="1" si="56"/>
        <v>-1</v>
      </c>
      <c r="QP61" s="37">
        <f t="shared" ca="1" si="56"/>
        <v>-1</v>
      </c>
      <c r="QQ61" s="37">
        <f t="shared" ca="1" si="56"/>
        <v>-1</v>
      </c>
      <c r="QR61" s="37">
        <f t="shared" ca="1" si="56"/>
        <v>-1</v>
      </c>
      <c r="QS61" s="37">
        <f t="shared" ca="1" si="56"/>
        <v>-1</v>
      </c>
      <c r="QT61" s="37">
        <f t="shared" ca="1" si="56"/>
        <v>-1</v>
      </c>
      <c r="QU61" s="37">
        <f t="shared" ca="1" si="56"/>
        <v>-1</v>
      </c>
      <c r="QV61" s="37">
        <f t="shared" ca="1" si="56"/>
        <v>-1</v>
      </c>
      <c r="QW61" s="37">
        <f t="shared" ca="1" si="56"/>
        <v>-1</v>
      </c>
      <c r="QX61" s="37">
        <f t="shared" ca="1" si="56"/>
        <v>-1</v>
      </c>
      <c r="QY61" s="37">
        <f t="shared" ca="1" si="56"/>
        <v>-1</v>
      </c>
      <c r="QZ61" s="37">
        <f t="shared" ca="1" si="56"/>
        <v>-1</v>
      </c>
      <c r="RA61" s="37">
        <f t="shared" ca="1" si="56"/>
        <v>-1</v>
      </c>
      <c r="RB61" s="37">
        <f t="shared" ca="1" si="56"/>
        <v>-1</v>
      </c>
      <c r="RC61" s="37">
        <f t="shared" ca="1" si="56"/>
        <v>-1</v>
      </c>
      <c r="RD61" s="37">
        <f t="shared" ca="1" si="56"/>
        <v>-1</v>
      </c>
      <c r="RE61" s="37">
        <f t="shared" ca="1" si="56"/>
        <v>-1</v>
      </c>
      <c r="RF61" s="37">
        <f t="shared" ca="1" si="56"/>
        <v>-1</v>
      </c>
      <c r="RG61" s="37">
        <f t="shared" ca="1" si="56"/>
        <v>-1</v>
      </c>
      <c r="RH61" s="37">
        <f t="shared" ca="1" si="56"/>
        <v>-1</v>
      </c>
      <c r="RI61" s="37">
        <f t="shared" ca="1" si="56"/>
        <v>-1</v>
      </c>
      <c r="RJ61" s="37">
        <f t="shared" ca="1" si="56"/>
        <v>-1</v>
      </c>
      <c r="RK61" s="37">
        <f t="shared" ca="1" si="56"/>
        <v>-1</v>
      </c>
      <c r="RL61" s="37">
        <f t="shared" ca="1" si="56"/>
        <v>-1</v>
      </c>
      <c r="RM61" s="37">
        <f t="shared" ca="1" si="56"/>
        <v>-1</v>
      </c>
      <c r="RN61" s="37">
        <f t="shared" ca="1" si="56"/>
        <v>-1</v>
      </c>
      <c r="RO61" s="37">
        <f t="shared" ca="1" si="56"/>
        <v>-1</v>
      </c>
      <c r="RP61" s="37">
        <f t="shared" ca="1" si="56"/>
        <v>-1</v>
      </c>
      <c r="RQ61" s="37">
        <f t="shared" ca="1" si="56"/>
        <v>-1</v>
      </c>
      <c r="RR61" s="37">
        <f t="shared" ca="1" si="56"/>
        <v>-1</v>
      </c>
      <c r="RS61" s="37">
        <f t="shared" ca="1" si="56"/>
        <v>-1</v>
      </c>
      <c r="RT61" s="37">
        <f t="shared" ca="1" si="56"/>
        <v>-1</v>
      </c>
      <c r="RU61" s="37">
        <f t="shared" ca="1" si="56"/>
        <v>-1</v>
      </c>
      <c r="RV61" s="37">
        <f t="shared" ca="1" si="56"/>
        <v>-1</v>
      </c>
      <c r="RW61" s="37">
        <f t="shared" ca="1" si="56"/>
        <v>-1</v>
      </c>
      <c r="RX61" s="37">
        <f t="shared" ca="1" si="56"/>
        <v>-1</v>
      </c>
      <c r="RY61" s="37">
        <f t="shared" ca="1" si="56"/>
        <v>-1</v>
      </c>
      <c r="RZ61" s="37">
        <f t="shared" ca="1" si="56"/>
        <v>-1</v>
      </c>
      <c r="SA61" s="37">
        <f t="shared" ca="1" si="56"/>
        <v>-1</v>
      </c>
      <c r="SB61" s="37">
        <f t="shared" ca="1" si="56"/>
        <v>-1</v>
      </c>
      <c r="SC61" s="37">
        <f t="shared" ca="1" si="56"/>
        <v>-1</v>
      </c>
      <c r="SD61" s="37">
        <f t="shared" ca="1" si="56"/>
        <v>-1</v>
      </c>
      <c r="SE61" s="37">
        <f t="shared" ca="1" si="56"/>
        <v>-1</v>
      </c>
      <c r="SF61" s="37">
        <f t="shared" ca="1" si="56"/>
        <v>-1</v>
      </c>
      <c r="SG61" s="37">
        <f t="shared" ca="1" si="56"/>
        <v>-1</v>
      </c>
      <c r="SH61" s="37">
        <f t="shared" ca="1" si="56"/>
        <v>-1</v>
      </c>
      <c r="SI61" s="37">
        <f t="shared" ca="1" si="56"/>
        <v>-1</v>
      </c>
      <c r="SJ61" s="37">
        <f t="shared" ca="1" si="56"/>
        <v>-1</v>
      </c>
      <c r="SK61" s="37">
        <f t="shared" ca="1" si="56"/>
        <v>-1</v>
      </c>
      <c r="SL61" s="37">
        <f t="shared" ca="1" si="56"/>
        <v>-1</v>
      </c>
      <c r="SM61" s="37">
        <f t="shared" ca="1" si="56"/>
        <v>-1</v>
      </c>
      <c r="SN61" s="37">
        <f t="shared" ca="1" si="56"/>
        <v>-1</v>
      </c>
      <c r="SO61" s="37">
        <f t="shared" ca="1" si="56"/>
        <v>-1</v>
      </c>
      <c r="SP61" s="37">
        <f t="shared" ca="1" si="56"/>
        <v>-1</v>
      </c>
      <c r="SQ61" s="37">
        <f t="shared" ca="1" si="56"/>
        <v>-1</v>
      </c>
      <c r="SR61" s="37">
        <f t="shared" ca="1" si="56"/>
        <v>-1</v>
      </c>
      <c r="SS61" s="37">
        <f t="shared" ca="1" si="56"/>
        <v>-1</v>
      </c>
      <c r="ST61" s="37">
        <f t="shared" ca="1" si="56"/>
        <v>-1</v>
      </c>
      <c r="SU61" s="37">
        <f t="shared" ref="SU61:VF61" ca="1" si="57">IF((ROUND(SU$9,1)-0.1)=ROUND(WRCYCLETIME_ns,1),0,IF(ROUND(SU$9,1)=ROUND(WRCYCLETIME_ns,1),MAX($B56:$B63)+1,-1))</f>
        <v>-1</v>
      </c>
      <c r="SV61" s="37">
        <f t="shared" ca="1" si="57"/>
        <v>-1</v>
      </c>
      <c r="SW61" s="37">
        <f t="shared" ca="1" si="57"/>
        <v>-1</v>
      </c>
      <c r="SX61" s="37">
        <f t="shared" ca="1" si="57"/>
        <v>-1</v>
      </c>
      <c r="SY61" s="37">
        <f t="shared" ca="1" si="57"/>
        <v>-1</v>
      </c>
      <c r="SZ61" s="37">
        <f t="shared" ca="1" si="57"/>
        <v>-1</v>
      </c>
      <c r="TA61" s="37">
        <f t="shared" ca="1" si="57"/>
        <v>-1</v>
      </c>
      <c r="TB61" s="37">
        <f t="shared" ca="1" si="57"/>
        <v>-1</v>
      </c>
      <c r="TC61" s="37">
        <f t="shared" ca="1" si="57"/>
        <v>-1</v>
      </c>
      <c r="TD61" s="37">
        <f t="shared" ca="1" si="57"/>
        <v>-1</v>
      </c>
      <c r="TE61" s="37">
        <f t="shared" ca="1" si="57"/>
        <v>-1</v>
      </c>
      <c r="TF61" s="37">
        <f t="shared" ca="1" si="57"/>
        <v>-1</v>
      </c>
      <c r="TG61" s="37">
        <f t="shared" ca="1" si="57"/>
        <v>-1</v>
      </c>
      <c r="TH61" s="37">
        <f t="shared" ca="1" si="57"/>
        <v>-1</v>
      </c>
      <c r="TI61" s="37">
        <f t="shared" ca="1" si="57"/>
        <v>-1</v>
      </c>
      <c r="TJ61" s="37">
        <f t="shared" ca="1" si="57"/>
        <v>-1</v>
      </c>
      <c r="TK61" s="37">
        <f t="shared" ca="1" si="57"/>
        <v>-1</v>
      </c>
      <c r="TL61" s="37">
        <f t="shared" ca="1" si="57"/>
        <v>-1</v>
      </c>
      <c r="TM61" s="37">
        <f t="shared" ca="1" si="57"/>
        <v>-1</v>
      </c>
      <c r="TN61" s="37">
        <f t="shared" ca="1" si="57"/>
        <v>-1</v>
      </c>
      <c r="TO61" s="37">
        <f t="shared" ca="1" si="57"/>
        <v>-1</v>
      </c>
      <c r="TP61" s="37">
        <f t="shared" ca="1" si="57"/>
        <v>-1</v>
      </c>
      <c r="TQ61" s="37">
        <f t="shared" ca="1" si="57"/>
        <v>-1</v>
      </c>
      <c r="TR61" s="37">
        <f t="shared" ca="1" si="57"/>
        <v>-1</v>
      </c>
      <c r="TS61" s="37">
        <f t="shared" ca="1" si="57"/>
        <v>-1</v>
      </c>
      <c r="TT61" s="37">
        <f t="shared" ca="1" si="57"/>
        <v>-1</v>
      </c>
      <c r="TU61" s="37">
        <f t="shared" ca="1" si="57"/>
        <v>-1</v>
      </c>
      <c r="TV61" s="37">
        <f t="shared" ca="1" si="57"/>
        <v>-1</v>
      </c>
      <c r="TW61" s="37">
        <f t="shared" ca="1" si="57"/>
        <v>-1</v>
      </c>
      <c r="TX61" s="37">
        <f t="shared" ca="1" si="57"/>
        <v>-1</v>
      </c>
      <c r="TY61" s="37">
        <f t="shared" ca="1" si="57"/>
        <v>-1</v>
      </c>
      <c r="TZ61" s="37">
        <f t="shared" ca="1" si="57"/>
        <v>-1</v>
      </c>
      <c r="UA61" s="37">
        <f t="shared" ca="1" si="57"/>
        <v>-1</v>
      </c>
      <c r="UB61" s="37">
        <f t="shared" ca="1" si="57"/>
        <v>-1</v>
      </c>
      <c r="UC61" s="37">
        <f t="shared" ca="1" si="57"/>
        <v>-1</v>
      </c>
      <c r="UD61" s="37">
        <f t="shared" ca="1" si="57"/>
        <v>-1</v>
      </c>
      <c r="UE61" s="37">
        <f t="shared" ca="1" si="57"/>
        <v>-1</v>
      </c>
      <c r="UF61" s="37">
        <f t="shared" ca="1" si="57"/>
        <v>-1</v>
      </c>
      <c r="UG61" s="37">
        <f t="shared" ca="1" si="57"/>
        <v>-1</v>
      </c>
      <c r="UH61" s="37">
        <f t="shared" ca="1" si="57"/>
        <v>-1</v>
      </c>
      <c r="UI61" s="37">
        <f t="shared" ca="1" si="57"/>
        <v>-1</v>
      </c>
      <c r="UJ61" s="37">
        <f t="shared" ca="1" si="57"/>
        <v>-1</v>
      </c>
      <c r="UK61" s="37">
        <f t="shared" ca="1" si="57"/>
        <v>-1</v>
      </c>
      <c r="UL61" s="37">
        <f t="shared" ca="1" si="57"/>
        <v>-1</v>
      </c>
      <c r="UM61" s="37">
        <f t="shared" ca="1" si="57"/>
        <v>-1</v>
      </c>
      <c r="UN61" s="37">
        <f t="shared" ca="1" si="57"/>
        <v>-1</v>
      </c>
      <c r="UO61" s="37">
        <f t="shared" ca="1" si="57"/>
        <v>-1</v>
      </c>
      <c r="UP61" s="37">
        <f t="shared" ca="1" si="57"/>
        <v>-1</v>
      </c>
      <c r="UQ61" s="37">
        <f t="shared" ca="1" si="57"/>
        <v>-1</v>
      </c>
      <c r="UR61" s="37">
        <f t="shared" ca="1" si="57"/>
        <v>-1</v>
      </c>
      <c r="US61" s="37">
        <f t="shared" ca="1" si="57"/>
        <v>-1</v>
      </c>
      <c r="UT61" s="37">
        <f t="shared" ca="1" si="57"/>
        <v>-1</v>
      </c>
      <c r="UU61" s="37">
        <f t="shared" ca="1" si="57"/>
        <v>-1</v>
      </c>
      <c r="UV61" s="37">
        <f t="shared" ca="1" si="57"/>
        <v>-1</v>
      </c>
      <c r="UW61" s="37">
        <f t="shared" ca="1" si="57"/>
        <v>-1</v>
      </c>
      <c r="UX61" s="37">
        <f t="shared" ca="1" si="57"/>
        <v>-1</v>
      </c>
      <c r="UY61" s="37">
        <f t="shared" ca="1" si="57"/>
        <v>-1</v>
      </c>
      <c r="UZ61" s="37">
        <f t="shared" ca="1" si="57"/>
        <v>-1</v>
      </c>
      <c r="VA61" s="37">
        <f t="shared" ca="1" si="57"/>
        <v>-1</v>
      </c>
      <c r="VB61" s="37">
        <f t="shared" ca="1" si="57"/>
        <v>-1</v>
      </c>
      <c r="VC61" s="37">
        <f t="shared" ca="1" si="57"/>
        <v>-1</v>
      </c>
      <c r="VD61" s="37">
        <f t="shared" ca="1" si="57"/>
        <v>-1</v>
      </c>
      <c r="VE61" s="37">
        <f t="shared" ca="1" si="57"/>
        <v>-1</v>
      </c>
      <c r="VF61" s="37">
        <f t="shared" ca="1" si="57"/>
        <v>-1</v>
      </c>
      <c r="VG61" s="37">
        <f t="shared" ref="VG61:XR61" ca="1" si="58">IF((ROUND(VG$9,1)-0.1)=ROUND(WRCYCLETIME_ns,1),0,IF(ROUND(VG$9,1)=ROUND(WRCYCLETIME_ns,1),MAX($B56:$B63)+1,-1))</f>
        <v>-1</v>
      </c>
      <c r="VH61" s="37">
        <f t="shared" ca="1" si="58"/>
        <v>-1</v>
      </c>
      <c r="VI61" s="37">
        <f t="shared" ca="1" si="58"/>
        <v>-1</v>
      </c>
      <c r="VJ61" s="37">
        <f t="shared" ca="1" si="58"/>
        <v>-1</v>
      </c>
      <c r="VK61" s="37">
        <f t="shared" ca="1" si="58"/>
        <v>-1</v>
      </c>
      <c r="VL61" s="37">
        <f t="shared" ca="1" si="58"/>
        <v>-1</v>
      </c>
      <c r="VM61" s="37">
        <f t="shared" ca="1" si="58"/>
        <v>-1</v>
      </c>
      <c r="VN61" s="37">
        <f t="shared" ca="1" si="58"/>
        <v>-1</v>
      </c>
      <c r="VO61" s="37">
        <f t="shared" ca="1" si="58"/>
        <v>-1</v>
      </c>
      <c r="VP61" s="37">
        <f t="shared" ca="1" si="58"/>
        <v>-1</v>
      </c>
      <c r="VQ61" s="37">
        <f t="shared" ca="1" si="58"/>
        <v>-1</v>
      </c>
      <c r="VR61" s="37">
        <f t="shared" ca="1" si="58"/>
        <v>-1</v>
      </c>
      <c r="VS61" s="37">
        <f t="shared" ca="1" si="58"/>
        <v>-1</v>
      </c>
      <c r="VT61" s="37">
        <f t="shared" ca="1" si="58"/>
        <v>-1</v>
      </c>
      <c r="VU61" s="37">
        <f t="shared" ca="1" si="58"/>
        <v>-1</v>
      </c>
      <c r="VV61" s="37">
        <f t="shared" ca="1" si="58"/>
        <v>-1</v>
      </c>
      <c r="VW61" s="37">
        <f t="shared" ca="1" si="58"/>
        <v>-1</v>
      </c>
      <c r="VX61" s="37">
        <f t="shared" ca="1" si="58"/>
        <v>-1</v>
      </c>
      <c r="VY61" s="37">
        <f t="shared" ca="1" si="58"/>
        <v>-1</v>
      </c>
      <c r="VZ61" s="37">
        <f t="shared" ca="1" si="58"/>
        <v>-1</v>
      </c>
      <c r="WA61" s="37">
        <f t="shared" ca="1" si="58"/>
        <v>-1</v>
      </c>
      <c r="WB61" s="37">
        <f t="shared" ca="1" si="58"/>
        <v>-1</v>
      </c>
      <c r="WC61" s="37">
        <f t="shared" ca="1" si="58"/>
        <v>-1</v>
      </c>
      <c r="WD61" s="37">
        <f t="shared" ca="1" si="58"/>
        <v>-1</v>
      </c>
      <c r="WE61" s="37">
        <f t="shared" ca="1" si="58"/>
        <v>-1</v>
      </c>
      <c r="WF61" s="37">
        <f t="shared" ca="1" si="58"/>
        <v>-1</v>
      </c>
      <c r="WG61" s="37">
        <f t="shared" ca="1" si="58"/>
        <v>-1</v>
      </c>
      <c r="WH61" s="37">
        <f t="shared" ca="1" si="58"/>
        <v>-1</v>
      </c>
      <c r="WI61" s="37">
        <f t="shared" ca="1" si="58"/>
        <v>-1</v>
      </c>
      <c r="WJ61" s="37">
        <f t="shared" ca="1" si="58"/>
        <v>-1</v>
      </c>
      <c r="WK61" s="37">
        <f t="shared" ca="1" si="58"/>
        <v>-1</v>
      </c>
      <c r="WL61" s="37">
        <f t="shared" ca="1" si="58"/>
        <v>-1</v>
      </c>
      <c r="WM61" s="37">
        <f t="shared" ca="1" si="58"/>
        <v>-1</v>
      </c>
      <c r="WN61" s="37">
        <f t="shared" ca="1" si="58"/>
        <v>-1</v>
      </c>
      <c r="WO61" s="37">
        <f t="shared" ca="1" si="58"/>
        <v>-1</v>
      </c>
      <c r="WP61" s="37">
        <f t="shared" ca="1" si="58"/>
        <v>-1</v>
      </c>
      <c r="WQ61" s="37">
        <f t="shared" ca="1" si="58"/>
        <v>-1</v>
      </c>
      <c r="WR61" s="37">
        <f t="shared" ca="1" si="58"/>
        <v>-1</v>
      </c>
      <c r="WS61" s="37">
        <f t="shared" ca="1" si="58"/>
        <v>-1</v>
      </c>
      <c r="WT61" s="37">
        <f t="shared" ca="1" si="58"/>
        <v>-1</v>
      </c>
      <c r="WU61" s="37">
        <f t="shared" ca="1" si="58"/>
        <v>-1</v>
      </c>
      <c r="WV61" s="37">
        <f t="shared" ca="1" si="58"/>
        <v>-1</v>
      </c>
      <c r="WW61" s="37">
        <f t="shared" ca="1" si="58"/>
        <v>-1</v>
      </c>
      <c r="WX61" s="37">
        <f t="shared" ca="1" si="58"/>
        <v>-1</v>
      </c>
      <c r="WY61" s="37">
        <f t="shared" ca="1" si="58"/>
        <v>-1</v>
      </c>
      <c r="WZ61" s="37">
        <f t="shared" ca="1" si="58"/>
        <v>-1</v>
      </c>
      <c r="XA61" s="37">
        <f t="shared" ca="1" si="58"/>
        <v>-1</v>
      </c>
      <c r="XB61" s="37">
        <f t="shared" ca="1" si="58"/>
        <v>-1</v>
      </c>
      <c r="XC61" s="37">
        <f t="shared" ca="1" si="58"/>
        <v>-1</v>
      </c>
      <c r="XD61" s="37">
        <f t="shared" ca="1" si="58"/>
        <v>-1</v>
      </c>
      <c r="XE61" s="37">
        <f t="shared" ca="1" si="58"/>
        <v>-1</v>
      </c>
      <c r="XF61" s="37">
        <f t="shared" ca="1" si="58"/>
        <v>-1</v>
      </c>
      <c r="XG61" s="37">
        <f t="shared" ca="1" si="58"/>
        <v>-1</v>
      </c>
      <c r="XH61" s="37">
        <f t="shared" ca="1" si="58"/>
        <v>-1</v>
      </c>
      <c r="XI61" s="37">
        <f t="shared" ca="1" si="58"/>
        <v>-1</v>
      </c>
      <c r="XJ61" s="37">
        <f t="shared" ca="1" si="58"/>
        <v>-1</v>
      </c>
      <c r="XK61" s="37">
        <f t="shared" ca="1" si="58"/>
        <v>-1</v>
      </c>
      <c r="XL61" s="37">
        <f t="shared" ca="1" si="58"/>
        <v>-1</v>
      </c>
      <c r="XM61" s="37">
        <f t="shared" ca="1" si="58"/>
        <v>-1</v>
      </c>
      <c r="XN61" s="37">
        <f t="shared" ca="1" si="58"/>
        <v>-1</v>
      </c>
      <c r="XO61" s="37">
        <f t="shared" ca="1" si="58"/>
        <v>-1</v>
      </c>
      <c r="XP61" s="37">
        <f t="shared" ca="1" si="58"/>
        <v>-1</v>
      </c>
      <c r="XQ61" s="37">
        <f t="shared" ca="1" si="58"/>
        <v>-1</v>
      </c>
      <c r="XR61" s="37">
        <f t="shared" ca="1" si="58"/>
        <v>-1</v>
      </c>
      <c r="XS61" s="37">
        <f t="shared" ref="XS61:AAD61" ca="1" si="59">IF((ROUND(XS$9,1)-0.1)=ROUND(WRCYCLETIME_ns,1),0,IF(ROUND(XS$9,1)=ROUND(WRCYCLETIME_ns,1),MAX($B56:$B63)+1,-1))</f>
        <v>-1</v>
      </c>
      <c r="XT61" s="37">
        <f t="shared" ca="1" si="59"/>
        <v>-1</v>
      </c>
      <c r="XU61" s="37">
        <f t="shared" ca="1" si="59"/>
        <v>-1</v>
      </c>
      <c r="XV61" s="37">
        <f t="shared" ca="1" si="59"/>
        <v>-1</v>
      </c>
      <c r="XW61" s="37">
        <f t="shared" ca="1" si="59"/>
        <v>-1</v>
      </c>
      <c r="XX61" s="37">
        <f t="shared" ca="1" si="59"/>
        <v>-1</v>
      </c>
      <c r="XY61" s="37">
        <f t="shared" ca="1" si="59"/>
        <v>-1</v>
      </c>
      <c r="XZ61" s="37">
        <f t="shared" ca="1" si="59"/>
        <v>-1</v>
      </c>
      <c r="YA61" s="37">
        <f t="shared" ca="1" si="59"/>
        <v>-1</v>
      </c>
      <c r="YB61" s="37">
        <f t="shared" ca="1" si="59"/>
        <v>-1</v>
      </c>
      <c r="YC61" s="37">
        <f t="shared" ca="1" si="59"/>
        <v>-1</v>
      </c>
      <c r="YD61" s="37">
        <f t="shared" ca="1" si="59"/>
        <v>-1</v>
      </c>
      <c r="YE61" s="37">
        <f t="shared" ca="1" si="59"/>
        <v>-1</v>
      </c>
      <c r="YF61" s="37">
        <f t="shared" ca="1" si="59"/>
        <v>-1</v>
      </c>
      <c r="YG61" s="37">
        <f t="shared" ca="1" si="59"/>
        <v>-1</v>
      </c>
      <c r="YH61" s="37">
        <f t="shared" ca="1" si="59"/>
        <v>-1</v>
      </c>
      <c r="YI61" s="37">
        <f t="shared" ca="1" si="59"/>
        <v>-1</v>
      </c>
      <c r="YJ61" s="37">
        <f t="shared" ca="1" si="59"/>
        <v>-1</v>
      </c>
      <c r="YK61" s="37">
        <f t="shared" ca="1" si="59"/>
        <v>-1</v>
      </c>
      <c r="YL61" s="37">
        <f t="shared" ca="1" si="59"/>
        <v>-1</v>
      </c>
      <c r="YM61" s="37">
        <f t="shared" ca="1" si="59"/>
        <v>-1</v>
      </c>
      <c r="YN61" s="37">
        <f t="shared" ca="1" si="59"/>
        <v>-1</v>
      </c>
      <c r="YO61" s="37">
        <f t="shared" ca="1" si="59"/>
        <v>-1</v>
      </c>
      <c r="YP61" s="37">
        <f t="shared" ca="1" si="59"/>
        <v>-1</v>
      </c>
      <c r="YQ61" s="37">
        <f t="shared" ca="1" si="59"/>
        <v>-1</v>
      </c>
      <c r="YR61" s="37">
        <f t="shared" ca="1" si="59"/>
        <v>-1</v>
      </c>
      <c r="YS61" s="37">
        <f t="shared" ca="1" si="59"/>
        <v>-1</v>
      </c>
      <c r="YT61" s="37">
        <f t="shared" ca="1" si="59"/>
        <v>-1</v>
      </c>
      <c r="YU61" s="37">
        <f t="shared" ca="1" si="59"/>
        <v>-1</v>
      </c>
      <c r="YV61" s="37">
        <f t="shared" ca="1" si="59"/>
        <v>-1</v>
      </c>
      <c r="YW61" s="37">
        <f t="shared" ca="1" si="59"/>
        <v>-1</v>
      </c>
      <c r="YX61" s="37">
        <f t="shared" ca="1" si="59"/>
        <v>-1</v>
      </c>
      <c r="YY61" s="37">
        <f t="shared" ca="1" si="59"/>
        <v>-1</v>
      </c>
      <c r="YZ61" s="37">
        <f t="shared" ca="1" si="59"/>
        <v>-1</v>
      </c>
      <c r="ZA61" s="37">
        <f t="shared" ca="1" si="59"/>
        <v>-1</v>
      </c>
      <c r="ZB61" s="37">
        <f t="shared" ca="1" si="59"/>
        <v>-1</v>
      </c>
      <c r="ZC61" s="37">
        <f t="shared" ca="1" si="59"/>
        <v>-1</v>
      </c>
      <c r="ZD61" s="37">
        <f t="shared" ca="1" si="59"/>
        <v>-1</v>
      </c>
      <c r="ZE61" s="37">
        <f t="shared" ca="1" si="59"/>
        <v>-1</v>
      </c>
      <c r="ZF61" s="37">
        <f t="shared" ca="1" si="59"/>
        <v>-1</v>
      </c>
      <c r="ZG61" s="37">
        <f t="shared" ca="1" si="59"/>
        <v>-1</v>
      </c>
      <c r="ZH61" s="37">
        <f t="shared" ca="1" si="59"/>
        <v>-1</v>
      </c>
      <c r="ZI61" s="37">
        <f t="shared" ca="1" si="59"/>
        <v>-1</v>
      </c>
      <c r="ZJ61" s="37">
        <f t="shared" ca="1" si="59"/>
        <v>-1</v>
      </c>
      <c r="ZK61" s="37">
        <f t="shared" ca="1" si="59"/>
        <v>-1</v>
      </c>
      <c r="ZL61" s="37">
        <f t="shared" ca="1" si="59"/>
        <v>-1</v>
      </c>
      <c r="ZM61" s="37">
        <f t="shared" ca="1" si="59"/>
        <v>-1</v>
      </c>
      <c r="ZN61" s="37">
        <f t="shared" ca="1" si="59"/>
        <v>-1</v>
      </c>
      <c r="ZO61" s="37">
        <f t="shared" ca="1" si="59"/>
        <v>-1</v>
      </c>
      <c r="ZP61" s="37">
        <f t="shared" ca="1" si="59"/>
        <v>-1</v>
      </c>
      <c r="ZQ61" s="37">
        <f t="shared" ca="1" si="59"/>
        <v>-1</v>
      </c>
      <c r="ZR61" s="37">
        <f t="shared" ca="1" si="59"/>
        <v>-1</v>
      </c>
      <c r="ZS61" s="37">
        <f t="shared" ca="1" si="59"/>
        <v>-1</v>
      </c>
      <c r="ZT61" s="37">
        <f t="shared" ca="1" si="59"/>
        <v>-1</v>
      </c>
      <c r="ZU61" s="37">
        <f t="shared" ca="1" si="59"/>
        <v>-1</v>
      </c>
      <c r="ZV61" s="37">
        <f t="shared" ca="1" si="59"/>
        <v>-1</v>
      </c>
      <c r="ZW61" s="37">
        <f t="shared" ca="1" si="59"/>
        <v>-1</v>
      </c>
      <c r="ZX61" s="37">
        <f t="shared" ca="1" si="59"/>
        <v>-1</v>
      </c>
      <c r="ZY61" s="37">
        <f t="shared" ca="1" si="59"/>
        <v>-1</v>
      </c>
      <c r="ZZ61" s="37">
        <f t="shared" ca="1" si="59"/>
        <v>-1</v>
      </c>
      <c r="AAA61" s="37">
        <f t="shared" ca="1" si="59"/>
        <v>-1</v>
      </c>
      <c r="AAB61" s="37">
        <f t="shared" ca="1" si="59"/>
        <v>-1</v>
      </c>
      <c r="AAC61" s="37">
        <f t="shared" ca="1" si="59"/>
        <v>-1</v>
      </c>
      <c r="AAD61" s="37">
        <f t="shared" ca="1" si="59"/>
        <v>-1</v>
      </c>
      <c r="AAE61" s="37">
        <f t="shared" ref="AAE61:ACP61" ca="1" si="60">IF((ROUND(AAE$9,1)-0.1)=ROUND(WRCYCLETIME_ns,1),0,IF(ROUND(AAE$9,1)=ROUND(WRCYCLETIME_ns,1),MAX($B56:$B63)+1,-1))</f>
        <v>-1</v>
      </c>
      <c r="AAF61" s="37">
        <f t="shared" ca="1" si="60"/>
        <v>-1</v>
      </c>
      <c r="AAG61" s="37">
        <f t="shared" ca="1" si="60"/>
        <v>-1</v>
      </c>
      <c r="AAH61" s="37">
        <f t="shared" ca="1" si="60"/>
        <v>-1</v>
      </c>
      <c r="AAI61" s="37">
        <f t="shared" ca="1" si="60"/>
        <v>-1</v>
      </c>
      <c r="AAJ61" s="37">
        <f t="shared" ca="1" si="60"/>
        <v>-1</v>
      </c>
      <c r="AAK61" s="37">
        <f t="shared" ca="1" si="60"/>
        <v>-1</v>
      </c>
      <c r="AAL61" s="37">
        <f t="shared" ca="1" si="60"/>
        <v>-1</v>
      </c>
      <c r="AAM61" s="37">
        <f t="shared" ca="1" si="60"/>
        <v>-1</v>
      </c>
      <c r="AAN61" s="37">
        <f t="shared" ca="1" si="60"/>
        <v>-1</v>
      </c>
      <c r="AAO61" s="37">
        <f t="shared" ca="1" si="60"/>
        <v>-1</v>
      </c>
      <c r="AAP61" s="37">
        <f t="shared" ca="1" si="60"/>
        <v>-1</v>
      </c>
      <c r="AAQ61" s="37">
        <f t="shared" ca="1" si="60"/>
        <v>-1</v>
      </c>
      <c r="AAR61" s="37">
        <f t="shared" ca="1" si="60"/>
        <v>-1</v>
      </c>
      <c r="AAS61" s="37">
        <f t="shared" ca="1" si="60"/>
        <v>-1</v>
      </c>
      <c r="AAT61" s="37">
        <f t="shared" ca="1" si="60"/>
        <v>-1</v>
      </c>
      <c r="AAU61" s="37">
        <f t="shared" ca="1" si="60"/>
        <v>-1</v>
      </c>
      <c r="AAV61" s="37">
        <f t="shared" ca="1" si="60"/>
        <v>-1</v>
      </c>
      <c r="AAW61" s="37">
        <f t="shared" ca="1" si="60"/>
        <v>-1</v>
      </c>
      <c r="AAX61" s="37">
        <f t="shared" ca="1" si="60"/>
        <v>-1</v>
      </c>
      <c r="AAY61" s="37">
        <f t="shared" ca="1" si="60"/>
        <v>-1</v>
      </c>
      <c r="AAZ61" s="37">
        <f t="shared" ca="1" si="60"/>
        <v>-1</v>
      </c>
      <c r="ABA61" s="37">
        <f t="shared" ca="1" si="60"/>
        <v>-1</v>
      </c>
      <c r="ABB61" s="37">
        <f t="shared" ca="1" si="60"/>
        <v>-1</v>
      </c>
      <c r="ABC61" s="37">
        <f t="shared" ca="1" si="60"/>
        <v>-1</v>
      </c>
      <c r="ABD61" s="37">
        <f t="shared" ca="1" si="60"/>
        <v>-1</v>
      </c>
      <c r="ABE61" s="37">
        <f t="shared" ca="1" si="60"/>
        <v>-1</v>
      </c>
      <c r="ABF61" s="37">
        <f t="shared" ca="1" si="60"/>
        <v>-1</v>
      </c>
      <c r="ABG61" s="37">
        <f t="shared" ca="1" si="60"/>
        <v>-1</v>
      </c>
      <c r="ABH61" s="37">
        <f t="shared" ca="1" si="60"/>
        <v>-1</v>
      </c>
      <c r="ABI61" s="37">
        <f t="shared" ca="1" si="60"/>
        <v>-1</v>
      </c>
      <c r="ABJ61" s="37">
        <f t="shared" ca="1" si="60"/>
        <v>-1</v>
      </c>
      <c r="ABK61" s="37">
        <f t="shared" ca="1" si="60"/>
        <v>-1</v>
      </c>
      <c r="ABL61" s="37">
        <f t="shared" ca="1" si="60"/>
        <v>-1</v>
      </c>
      <c r="ABM61" s="37">
        <f t="shared" ca="1" si="60"/>
        <v>-1</v>
      </c>
      <c r="ABN61" s="37">
        <f t="shared" ca="1" si="60"/>
        <v>-1</v>
      </c>
      <c r="ABO61" s="37">
        <f t="shared" ca="1" si="60"/>
        <v>-1</v>
      </c>
      <c r="ABP61" s="37">
        <f t="shared" ca="1" si="60"/>
        <v>-1</v>
      </c>
      <c r="ABQ61" s="37">
        <f t="shared" ca="1" si="60"/>
        <v>-1</v>
      </c>
      <c r="ABR61" s="37">
        <f t="shared" ca="1" si="60"/>
        <v>-1</v>
      </c>
      <c r="ABS61" s="37">
        <f t="shared" ca="1" si="60"/>
        <v>-1</v>
      </c>
      <c r="ABT61" s="37">
        <f t="shared" ca="1" si="60"/>
        <v>-1</v>
      </c>
      <c r="ABU61" s="37">
        <f t="shared" ca="1" si="60"/>
        <v>-1</v>
      </c>
      <c r="ABV61" s="37">
        <f t="shared" ca="1" si="60"/>
        <v>-1</v>
      </c>
      <c r="ABW61" s="37">
        <f t="shared" ca="1" si="60"/>
        <v>-1</v>
      </c>
      <c r="ABX61" s="37">
        <f t="shared" ca="1" si="60"/>
        <v>-1</v>
      </c>
      <c r="ABY61" s="37">
        <f t="shared" ca="1" si="60"/>
        <v>-1</v>
      </c>
      <c r="ABZ61" s="37">
        <f t="shared" ca="1" si="60"/>
        <v>-1</v>
      </c>
      <c r="ACA61" s="37">
        <f t="shared" ca="1" si="60"/>
        <v>-1</v>
      </c>
      <c r="ACB61" s="37">
        <f t="shared" ca="1" si="60"/>
        <v>-1</v>
      </c>
      <c r="ACC61" s="37">
        <f t="shared" ca="1" si="60"/>
        <v>-1</v>
      </c>
      <c r="ACD61" s="37">
        <f t="shared" ca="1" si="60"/>
        <v>-1</v>
      </c>
      <c r="ACE61" s="37">
        <f t="shared" ca="1" si="60"/>
        <v>-1</v>
      </c>
      <c r="ACF61" s="37">
        <f t="shared" ca="1" si="60"/>
        <v>-1</v>
      </c>
      <c r="ACG61" s="37">
        <f t="shared" ca="1" si="60"/>
        <v>-1</v>
      </c>
      <c r="ACH61" s="37">
        <f t="shared" ca="1" si="60"/>
        <v>-1</v>
      </c>
      <c r="ACI61" s="37">
        <f t="shared" ca="1" si="60"/>
        <v>-1</v>
      </c>
      <c r="ACJ61" s="37">
        <f t="shared" ca="1" si="60"/>
        <v>-1</v>
      </c>
      <c r="ACK61" s="37">
        <f t="shared" ca="1" si="60"/>
        <v>-1</v>
      </c>
      <c r="ACL61" s="37">
        <f t="shared" ca="1" si="60"/>
        <v>-1</v>
      </c>
      <c r="ACM61" s="37">
        <f t="shared" ca="1" si="60"/>
        <v>-1</v>
      </c>
      <c r="ACN61" s="37">
        <f t="shared" ca="1" si="60"/>
        <v>-1</v>
      </c>
      <c r="ACO61" s="37">
        <f t="shared" ca="1" si="60"/>
        <v>-1</v>
      </c>
      <c r="ACP61" s="37">
        <f t="shared" ca="1" si="60"/>
        <v>-1</v>
      </c>
      <c r="ACQ61" s="37">
        <f t="shared" ref="ACQ61:AFB61" ca="1" si="61">IF((ROUND(ACQ$9,1)-0.1)=ROUND(WRCYCLETIME_ns,1),0,IF(ROUND(ACQ$9,1)=ROUND(WRCYCLETIME_ns,1),MAX($B56:$B63)+1,-1))</f>
        <v>-1</v>
      </c>
      <c r="ACR61" s="37">
        <f t="shared" ca="1" si="61"/>
        <v>-1</v>
      </c>
      <c r="ACS61" s="37">
        <f t="shared" ca="1" si="61"/>
        <v>-1</v>
      </c>
      <c r="ACT61" s="37">
        <f t="shared" ca="1" si="61"/>
        <v>-1</v>
      </c>
      <c r="ACU61" s="37">
        <f t="shared" ca="1" si="61"/>
        <v>-1</v>
      </c>
      <c r="ACV61" s="37">
        <f t="shared" ca="1" si="61"/>
        <v>-1</v>
      </c>
      <c r="ACW61" s="37">
        <f t="shared" ca="1" si="61"/>
        <v>-1</v>
      </c>
      <c r="ACX61" s="37">
        <f t="shared" ca="1" si="61"/>
        <v>-1</v>
      </c>
      <c r="ACY61" s="37">
        <f t="shared" ca="1" si="61"/>
        <v>-1</v>
      </c>
      <c r="ACZ61" s="37">
        <f t="shared" ca="1" si="61"/>
        <v>-1</v>
      </c>
      <c r="ADA61" s="37">
        <f t="shared" ca="1" si="61"/>
        <v>-1</v>
      </c>
      <c r="ADB61" s="37">
        <f t="shared" ca="1" si="61"/>
        <v>-1</v>
      </c>
      <c r="ADC61" s="37">
        <f t="shared" ca="1" si="61"/>
        <v>-1</v>
      </c>
      <c r="ADD61" s="37">
        <f t="shared" ca="1" si="61"/>
        <v>-1</v>
      </c>
      <c r="ADE61" s="37">
        <f t="shared" ca="1" si="61"/>
        <v>-1</v>
      </c>
      <c r="ADF61" s="37">
        <f t="shared" ca="1" si="61"/>
        <v>-1</v>
      </c>
      <c r="ADG61" s="37">
        <f t="shared" ca="1" si="61"/>
        <v>-1</v>
      </c>
      <c r="ADH61" s="37">
        <f t="shared" ca="1" si="61"/>
        <v>-1</v>
      </c>
      <c r="ADI61" s="37">
        <f t="shared" ca="1" si="61"/>
        <v>-1</v>
      </c>
      <c r="ADJ61" s="37">
        <f t="shared" ca="1" si="61"/>
        <v>-1</v>
      </c>
      <c r="ADK61" s="37">
        <f t="shared" ca="1" si="61"/>
        <v>-1</v>
      </c>
      <c r="ADL61" s="37">
        <f t="shared" ca="1" si="61"/>
        <v>-1</v>
      </c>
      <c r="ADM61" s="37">
        <f t="shared" ca="1" si="61"/>
        <v>-1</v>
      </c>
      <c r="ADN61" s="37">
        <f t="shared" ca="1" si="61"/>
        <v>-1</v>
      </c>
      <c r="ADO61" s="37">
        <f t="shared" ca="1" si="61"/>
        <v>-1</v>
      </c>
      <c r="ADP61" s="37">
        <f t="shared" ca="1" si="61"/>
        <v>-1</v>
      </c>
      <c r="ADQ61" s="37">
        <f t="shared" ca="1" si="61"/>
        <v>-1</v>
      </c>
      <c r="ADR61" s="37">
        <f t="shared" ca="1" si="61"/>
        <v>-1</v>
      </c>
      <c r="ADS61" s="37">
        <f t="shared" ca="1" si="61"/>
        <v>-1</v>
      </c>
      <c r="ADT61" s="37">
        <f t="shared" ca="1" si="61"/>
        <v>-1</v>
      </c>
      <c r="ADU61" s="37">
        <f t="shared" ca="1" si="61"/>
        <v>-1</v>
      </c>
      <c r="ADV61" s="37">
        <f t="shared" ca="1" si="61"/>
        <v>-1</v>
      </c>
      <c r="ADW61" s="37">
        <f t="shared" ca="1" si="61"/>
        <v>-1</v>
      </c>
      <c r="ADX61" s="37">
        <f t="shared" ca="1" si="61"/>
        <v>-1</v>
      </c>
      <c r="ADY61" s="37">
        <f t="shared" ca="1" si="61"/>
        <v>-1</v>
      </c>
      <c r="ADZ61" s="37">
        <f t="shared" ca="1" si="61"/>
        <v>-1</v>
      </c>
      <c r="AEA61" s="37">
        <f t="shared" ca="1" si="61"/>
        <v>-1</v>
      </c>
      <c r="AEB61" s="37">
        <f t="shared" ca="1" si="61"/>
        <v>-1</v>
      </c>
      <c r="AEC61" s="37">
        <f t="shared" ca="1" si="61"/>
        <v>-1</v>
      </c>
      <c r="AED61" s="37">
        <f t="shared" ca="1" si="61"/>
        <v>-1</v>
      </c>
      <c r="AEE61" s="37">
        <f t="shared" ca="1" si="61"/>
        <v>-1</v>
      </c>
      <c r="AEF61" s="37">
        <f t="shared" ca="1" si="61"/>
        <v>-1</v>
      </c>
      <c r="AEG61" s="37">
        <f t="shared" ca="1" si="61"/>
        <v>-1</v>
      </c>
      <c r="AEH61" s="37">
        <f t="shared" ca="1" si="61"/>
        <v>-1</v>
      </c>
      <c r="AEI61" s="37">
        <f t="shared" ca="1" si="61"/>
        <v>-1</v>
      </c>
      <c r="AEJ61" s="37">
        <f t="shared" ca="1" si="61"/>
        <v>-1</v>
      </c>
      <c r="AEK61" s="37">
        <f t="shared" ca="1" si="61"/>
        <v>-1</v>
      </c>
      <c r="AEL61" s="37">
        <f t="shared" ca="1" si="61"/>
        <v>-1</v>
      </c>
      <c r="AEM61" s="37">
        <f t="shared" ca="1" si="61"/>
        <v>-1</v>
      </c>
      <c r="AEN61" s="37">
        <f t="shared" ca="1" si="61"/>
        <v>-1</v>
      </c>
      <c r="AEO61" s="37">
        <f t="shared" ca="1" si="61"/>
        <v>-1</v>
      </c>
      <c r="AEP61" s="37">
        <f t="shared" ca="1" si="61"/>
        <v>-1</v>
      </c>
      <c r="AEQ61" s="37">
        <f t="shared" ca="1" si="61"/>
        <v>-1</v>
      </c>
      <c r="AER61" s="37">
        <f t="shared" ca="1" si="61"/>
        <v>-1</v>
      </c>
      <c r="AES61" s="37">
        <f t="shared" ca="1" si="61"/>
        <v>-1</v>
      </c>
      <c r="AET61" s="37">
        <f t="shared" ca="1" si="61"/>
        <v>-1</v>
      </c>
      <c r="AEU61" s="37">
        <f t="shared" ca="1" si="61"/>
        <v>-1</v>
      </c>
      <c r="AEV61" s="37">
        <f t="shared" ca="1" si="61"/>
        <v>-1</v>
      </c>
      <c r="AEW61" s="37">
        <f t="shared" ca="1" si="61"/>
        <v>-1</v>
      </c>
      <c r="AEX61" s="37">
        <f t="shared" ca="1" si="61"/>
        <v>-1</v>
      </c>
      <c r="AEY61" s="37">
        <f t="shared" ca="1" si="61"/>
        <v>-1</v>
      </c>
      <c r="AEZ61" s="37">
        <f t="shared" ca="1" si="61"/>
        <v>-1</v>
      </c>
      <c r="AFA61" s="37">
        <f t="shared" ca="1" si="61"/>
        <v>-1</v>
      </c>
      <c r="AFB61" s="37">
        <f t="shared" ca="1" si="61"/>
        <v>-1</v>
      </c>
      <c r="AFC61" s="37">
        <f t="shared" ref="AFC61:AHN61" ca="1" si="62">IF((ROUND(AFC$9,1)-0.1)=ROUND(WRCYCLETIME_ns,1),0,IF(ROUND(AFC$9,1)=ROUND(WRCYCLETIME_ns,1),MAX($B56:$B63)+1,-1))</f>
        <v>-1</v>
      </c>
      <c r="AFD61" s="37">
        <f t="shared" ca="1" si="62"/>
        <v>-1</v>
      </c>
      <c r="AFE61" s="37">
        <f t="shared" ca="1" si="62"/>
        <v>-1</v>
      </c>
      <c r="AFF61" s="37">
        <f t="shared" ca="1" si="62"/>
        <v>-1</v>
      </c>
      <c r="AFG61" s="37">
        <f t="shared" ca="1" si="62"/>
        <v>-1</v>
      </c>
      <c r="AFH61" s="37">
        <f t="shared" ca="1" si="62"/>
        <v>-1</v>
      </c>
      <c r="AFI61" s="37">
        <f t="shared" ca="1" si="62"/>
        <v>-1</v>
      </c>
      <c r="AFJ61" s="37">
        <f t="shared" ca="1" si="62"/>
        <v>-1</v>
      </c>
      <c r="AFK61" s="37">
        <f t="shared" ca="1" si="62"/>
        <v>-1</v>
      </c>
      <c r="AFL61" s="37">
        <f t="shared" ca="1" si="62"/>
        <v>-1</v>
      </c>
      <c r="AFM61" s="37">
        <f t="shared" ca="1" si="62"/>
        <v>-1</v>
      </c>
      <c r="AFN61" s="37">
        <f t="shared" ca="1" si="62"/>
        <v>-1</v>
      </c>
      <c r="AFO61" s="37">
        <f t="shared" ca="1" si="62"/>
        <v>-1</v>
      </c>
      <c r="AFP61" s="37">
        <f t="shared" ca="1" si="62"/>
        <v>-1</v>
      </c>
      <c r="AFQ61" s="37">
        <f t="shared" ca="1" si="62"/>
        <v>-1</v>
      </c>
      <c r="AFR61" s="37">
        <f t="shared" ca="1" si="62"/>
        <v>-1</v>
      </c>
      <c r="AFS61" s="37">
        <f t="shared" ca="1" si="62"/>
        <v>-1</v>
      </c>
      <c r="AFT61" s="37">
        <f t="shared" ca="1" si="62"/>
        <v>-1</v>
      </c>
      <c r="AFU61" s="37">
        <f t="shared" ca="1" si="62"/>
        <v>-1</v>
      </c>
      <c r="AFV61" s="37">
        <f t="shared" ca="1" si="62"/>
        <v>-1</v>
      </c>
      <c r="AFW61" s="37">
        <f t="shared" ca="1" si="62"/>
        <v>-1</v>
      </c>
      <c r="AFX61" s="37">
        <f t="shared" ca="1" si="62"/>
        <v>-1</v>
      </c>
      <c r="AFY61" s="37">
        <f t="shared" ca="1" si="62"/>
        <v>-1</v>
      </c>
      <c r="AFZ61" s="37">
        <f t="shared" ca="1" si="62"/>
        <v>-1</v>
      </c>
      <c r="AGA61" s="37">
        <f t="shared" ca="1" si="62"/>
        <v>-1</v>
      </c>
      <c r="AGB61" s="37">
        <f t="shared" ca="1" si="62"/>
        <v>-1</v>
      </c>
      <c r="AGC61" s="37">
        <f t="shared" ca="1" si="62"/>
        <v>-1</v>
      </c>
      <c r="AGD61" s="37">
        <f t="shared" ca="1" si="62"/>
        <v>-1</v>
      </c>
      <c r="AGE61" s="37">
        <f t="shared" ca="1" si="62"/>
        <v>-1</v>
      </c>
      <c r="AGF61" s="37">
        <f t="shared" ca="1" si="62"/>
        <v>-1</v>
      </c>
      <c r="AGG61" s="37">
        <f t="shared" ca="1" si="62"/>
        <v>-1</v>
      </c>
      <c r="AGH61" s="37">
        <f t="shared" ca="1" si="62"/>
        <v>-1</v>
      </c>
      <c r="AGI61" s="37">
        <f t="shared" ca="1" si="62"/>
        <v>-1</v>
      </c>
      <c r="AGJ61" s="37">
        <f t="shared" ca="1" si="62"/>
        <v>-1</v>
      </c>
      <c r="AGK61" s="37">
        <f t="shared" ca="1" si="62"/>
        <v>-1</v>
      </c>
      <c r="AGL61" s="37">
        <f t="shared" ca="1" si="62"/>
        <v>-1</v>
      </c>
      <c r="AGM61" s="37">
        <f t="shared" ca="1" si="62"/>
        <v>-1</v>
      </c>
      <c r="AGN61" s="37">
        <f t="shared" ca="1" si="62"/>
        <v>-1</v>
      </c>
      <c r="AGO61" s="37">
        <f t="shared" ca="1" si="62"/>
        <v>-1</v>
      </c>
      <c r="AGP61" s="37">
        <f t="shared" ca="1" si="62"/>
        <v>-1</v>
      </c>
      <c r="AGQ61" s="37">
        <f t="shared" ca="1" si="62"/>
        <v>-1</v>
      </c>
      <c r="AGR61" s="37">
        <f t="shared" ca="1" si="62"/>
        <v>-1</v>
      </c>
      <c r="AGS61" s="37">
        <f t="shared" ca="1" si="62"/>
        <v>-1</v>
      </c>
      <c r="AGT61" s="37">
        <f t="shared" ca="1" si="62"/>
        <v>-1</v>
      </c>
      <c r="AGU61" s="37">
        <f t="shared" ca="1" si="62"/>
        <v>-1</v>
      </c>
      <c r="AGV61" s="37">
        <f t="shared" ca="1" si="62"/>
        <v>-1</v>
      </c>
      <c r="AGW61" s="37">
        <f t="shared" ca="1" si="62"/>
        <v>-1</v>
      </c>
      <c r="AGX61" s="37">
        <f t="shared" ca="1" si="62"/>
        <v>-1</v>
      </c>
      <c r="AGY61" s="37">
        <f t="shared" ca="1" si="62"/>
        <v>-1</v>
      </c>
      <c r="AGZ61" s="37">
        <f t="shared" ca="1" si="62"/>
        <v>-1</v>
      </c>
      <c r="AHA61" s="37">
        <f t="shared" ca="1" si="62"/>
        <v>-1</v>
      </c>
      <c r="AHB61" s="37">
        <f t="shared" ca="1" si="62"/>
        <v>-1</v>
      </c>
      <c r="AHC61" s="37">
        <f t="shared" ca="1" si="62"/>
        <v>-1</v>
      </c>
      <c r="AHD61" s="37">
        <f t="shared" ca="1" si="62"/>
        <v>-1</v>
      </c>
      <c r="AHE61" s="37">
        <f t="shared" ca="1" si="62"/>
        <v>-1</v>
      </c>
      <c r="AHF61" s="37">
        <f t="shared" ca="1" si="62"/>
        <v>-1</v>
      </c>
      <c r="AHG61" s="37">
        <f t="shared" ca="1" si="62"/>
        <v>-1</v>
      </c>
      <c r="AHH61" s="37">
        <f t="shared" ca="1" si="62"/>
        <v>-1</v>
      </c>
      <c r="AHI61" s="37">
        <f t="shared" ca="1" si="62"/>
        <v>-1</v>
      </c>
      <c r="AHJ61" s="37">
        <f t="shared" ca="1" si="62"/>
        <v>-1</v>
      </c>
      <c r="AHK61" s="37">
        <f t="shared" ca="1" si="62"/>
        <v>-1</v>
      </c>
      <c r="AHL61" s="37">
        <f t="shared" ca="1" si="62"/>
        <v>-1</v>
      </c>
      <c r="AHM61" s="37">
        <f t="shared" ca="1" si="62"/>
        <v>-1</v>
      </c>
      <c r="AHN61" s="37">
        <f t="shared" ca="1" si="62"/>
        <v>-1</v>
      </c>
      <c r="AHO61" s="37">
        <f t="shared" ref="AHO61:AJZ61" ca="1" si="63">IF((ROUND(AHO$9,1)-0.1)=ROUND(WRCYCLETIME_ns,1),0,IF(ROUND(AHO$9,1)=ROUND(WRCYCLETIME_ns,1),MAX($B56:$B63)+1,-1))</f>
        <v>-1</v>
      </c>
      <c r="AHP61" s="37">
        <f t="shared" ca="1" si="63"/>
        <v>-1</v>
      </c>
      <c r="AHQ61" s="37">
        <f t="shared" ca="1" si="63"/>
        <v>-1</v>
      </c>
      <c r="AHR61" s="37">
        <f t="shared" ca="1" si="63"/>
        <v>-1</v>
      </c>
      <c r="AHS61" s="37">
        <f t="shared" ca="1" si="63"/>
        <v>-1</v>
      </c>
      <c r="AHT61" s="37">
        <f t="shared" ca="1" si="63"/>
        <v>-1</v>
      </c>
      <c r="AHU61" s="37">
        <f t="shared" ca="1" si="63"/>
        <v>-1</v>
      </c>
      <c r="AHV61" s="37">
        <f t="shared" ca="1" si="63"/>
        <v>-1</v>
      </c>
      <c r="AHW61" s="37">
        <f t="shared" ca="1" si="63"/>
        <v>-1</v>
      </c>
      <c r="AHX61" s="37">
        <f t="shared" ca="1" si="63"/>
        <v>-1</v>
      </c>
      <c r="AHY61" s="37">
        <f t="shared" ca="1" si="63"/>
        <v>-1</v>
      </c>
      <c r="AHZ61" s="37">
        <f t="shared" ca="1" si="63"/>
        <v>-1</v>
      </c>
      <c r="AIA61" s="37">
        <f t="shared" ca="1" si="63"/>
        <v>-1</v>
      </c>
      <c r="AIB61" s="37">
        <f t="shared" ca="1" si="63"/>
        <v>-1</v>
      </c>
      <c r="AIC61" s="37">
        <f t="shared" ca="1" si="63"/>
        <v>-1</v>
      </c>
      <c r="AID61" s="37">
        <f t="shared" ca="1" si="63"/>
        <v>-1</v>
      </c>
      <c r="AIE61" s="37">
        <f t="shared" ca="1" si="63"/>
        <v>-1</v>
      </c>
      <c r="AIF61" s="37">
        <f t="shared" ca="1" si="63"/>
        <v>-1</v>
      </c>
      <c r="AIG61" s="37">
        <f t="shared" ca="1" si="63"/>
        <v>-1</v>
      </c>
      <c r="AIH61" s="37">
        <f t="shared" ca="1" si="63"/>
        <v>-1</v>
      </c>
      <c r="AII61" s="37">
        <f t="shared" ca="1" si="63"/>
        <v>-1</v>
      </c>
      <c r="AIJ61" s="37">
        <f t="shared" ca="1" si="63"/>
        <v>-1</v>
      </c>
      <c r="AIK61" s="37">
        <f t="shared" ca="1" si="63"/>
        <v>-1</v>
      </c>
      <c r="AIL61" s="37">
        <f t="shared" ca="1" si="63"/>
        <v>-1</v>
      </c>
      <c r="AIM61" s="37">
        <f t="shared" ca="1" si="63"/>
        <v>-1</v>
      </c>
      <c r="AIN61" s="37">
        <f t="shared" ca="1" si="63"/>
        <v>-1</v>
      </c>
      <c r="AIO61" s="37">
        <f t="shared" ca="1" si="63"/>
        <v>-1</v>
      </c>
      <c r="AIP61" s="37">
        <f t="shared" ca="1" si="63"/>
        <v>-1</v>
      </c>
      <c r="AIQ61" s="37">
        <f t="shared" ca="1" si="63"/>
        <v>-1</v>
      </c>
      <c r="AIR61" s="37">
        <f t="shared" ca="1" si="63"/>
        <v>-1</v>
      </c>
      <c r="AIS61" s="37">
        <f t="shared" ca="1" si="63"/>
        <v>-1</v>
      </c>
      <c r="AIT61" s="37">
        <f t="shared" ca="1" si="63"/>
        <v>-1</v>
      </c>
      <c r="AIU61" s="37">
        <f t="shared" ca="1" si="63"/>
        <v>-1</v>
      </c>
      <c r="AIV61" s="37">
        <f t="shared" ca="1" si="63"/>
        <v>-1</v>
      </c>
      <c r="AIW61" s="37">
        <f t="shared" ca="1" si="63"/>
        <v>-1</v>
      </c>
      <c r="AIX61" s="37">
        <f t="shared" ca="1" si="63"/>
        <v>-1</v>
      </c>
      <c r="AIY61" s="37">
        <f t="shared" ca="1" si="63"/>
        <v>-1</v>
      </c>
      <c r="AIZ61" s="37">
        <f t="shared" ca="1" si="63"/>
        <v>-1</v>
      </c>
      <c r="AJA61" s="37">
        <f t="shared" ca="1" si="63"/>
        <v>-1</v>
      </c>
      <c r="AJB61" s="37">
        <f t="shared" ca="1" si="63"/>
        <v>-1</v>
      </c>
      <c r="AJC61" s="37">
        <f t="shared" ca="1" si="63"/>
        <v>-1</v>
      </c>
      <c r="AJD61" s="37">
        <f t="shared" ca="1" si="63"/>
        <v>-1</v>
      </c>
      <c r="AJE61" s="37">
        <f t="shared" ca="1" si="63"/>
        <v>-1</v>
      </c>
      <c r="AJF61" s="37">
        <f t="shared" ca="1" si="63"/>
        <v>-1</v>
      </c>
      <c r="AJG61" s="37">
        <f t="shared" ca="1" si="63"/>
        <v>-1</v>
      </c>
      <c r="AJH61" s="37">
        <f t="shared" ca="1" si="63"/>
        <v>-1</v>
      </c>
      <c r="AJI61" s="37">
        <f t="shared" ca="1" si="63"/>
        <v>-1</v>
      </c>
      <c r="AJJ61" s="37">
        <f t="shared" ca="1" si="63"/>
        <v>-1</v>
      </c>
      <c r="AJK61" s="37">
        <f t="shared" ca="1" si="63"/>
        <v>-1</v>
      </c>
      <c r="AJL61" s="37">
        <f t="shared" ca="1" si="63"/>
        <v>-1</v>
      </c>
      <c r="AJM61" s="37">
        <f t="shared" ca="1" si="63"/>
        <v>-1</v>
      </c>
      <c r="AJN61" s="37">
        <f t="shared" ca="1" si="63"/>
        <v>-1</v>
      </c>
      <c r="AJO61" s="37">
        <f t="shared" ca="1" si="63"/>
        <v>-1</v>
      </c>
      <c r="AJP61" s="37">
        <f t="shared" ca="1" si="63"/>
        <v>-1</v>
      </c>
      <c r="AJQ61" s="37">
        <f t="shared" ca="1" si="63"/>
        <v>-1</v>
      </c>
      <c r="AJR61" s="37">
        <f t="shared" ca="1" si="63"/>
        <v>-1</v>
      </c>
      <c r="AJS61" s="37">
        <f t="shared" ca="1" si="63"/>
        <v>-1</v>
      </c>
      <c r="AJT61" s="37">
        <f t="shared" ca="1" si="63"/>
        <v>-1</v>
      </c>
      <c r="AJU61" s="37">
        <f t="shared" ca="1" si="63"/>
        <v>-1</v>
      </c>
      <c r="AJV61" s="37">
        <f t="shared" ca="1" si="63"/>
        <v>-1</v>
      </c>
      <c r="AJW61" s="37">
        <f t="shared" ca="1" si="63"/>
        <v>-1</v>
      </c>
      <c r="AJX61" s="37">
        <f t="shared" ca="1" si="63"/>
        <v>-1</v>
      </c>
      <c r="AJY61" s="37">
        <f t="shared" ca="1" si="63"/>
        <v>-1</v>
      </c>
      <c r="AJZ61" s="37">
        <f t="shared" ca="1" si="63"/>
        <v>-1</v>
      </c>
      <c r="AKA61" s="37">
        <f t="shared" ref="AKA61:AML61" ca="1" si="64">IF((ROUND(AKA$9,1)-0.1)=ROUND(WRCYCLETIME_ns,1),0,IF(ROUND(AKA$9,1)=ROUND(WRCYCLETIME_ns,1),MAX($B56:$B63)+1,-1))</f>
        <v>-1</v>
      </c>
      <c r="AKB61" s="37">
        <f t="shared" ca="1" si="64"/>
        <v>-1</v>
      </c>
      <c r="AKC61" s="37">
        <f t="shared" ca="1" si="64"/>
        <v>-1</v>
      </c>
      <c r="AKD61" s="37">
        <f t="shared" ca="1" si="64"/>
        <v>-1</v>
      </c>
      <c r="AKE61" s="37">
        <f t="shared" ca="1" si="64"/>
        <v>-1</v>
      </c>
      <c r="AKF61" s="37">
        <f t="shared" ca="1" si="64"/>
        <v>-1</v>
      </c>
      <c r="AKG61" s="37">
        <f t="shared" ca="1" si="64"/>
        <v>-1</v>
      </c>
      <c r="AKH61" s="37">
        <f t="shared" ca="1" si="64"/>
        <v>-1</v>
      </c>
      <c r="AKI61" s="37">
        <f t="shared" ca="1" si="64"/>
        <v>-1</v>
      </c>
      <c r="AKJ61" s="37">
        <f t="shared" ca="1" si="64"/>
        <v>-1</v>
      </c>
      <c r="AKK61" s="37">
        <f t="shared" ca="1" si="64"/>
        <v>-1</v>
      </c>
      <c r="AKL61" s="37">
        <f t="shared" ca="1" si="64"/>
        <v>-1</v>
      </c>
      <c r="AKM61" s="37">
        <f t="shared" ca="1" si="64"/>
        <v>-1</v>
      </c>
      <c r="AKN61" s="37">
        <f t="shared" ca="1" si="64"/>
        <v>-1</v>
      </c>
      <c r="AKO61" s="37">
        <f t="shared" ca="1" si="64"/>
        <v>-1</v>
      </c>
      <c r="AKP61" s="37">
        <f t="shared" ca="1" si="64"/>
        <v>-1</v>
      </c>
      <c r="AKQ61" s="37">
        <f t="shared" ca="1" si="64"/>
        <v>-1</v>
      </c>
      <c r="AKR61" s="37">
        <f t="shared" ca="1" si="64"/>
        <v>-1</v>
      </c>
      <c r="AKS61" s="37">
        <f t="shared" ca="1" si="64"/>
        <v>-1</v>
      </c>
      <c r="AKT61" s="37">
        <f t="shared" ca="1" si="64"/>
        <v>-1</v>
      </c>
      <c r="AKU61" s="37">
        <f t="shared" ca="1" si="64"/>
        <v>-1</v>
      </c>
      <c r="AKV61" s="37">
        <f t="shared" ca="1" si="64"/>
        <v>-1</v>
      </c>
      <c r="AKW61" s="37">
        <f t="shared" ca="1" si="64"/>
        <v>-1</v>
      </c>
      <c r="AKX61" s="37">
        <f t="shared" ca="1" si="64"/>
        <v>-1</v>
      </c>
      <c r="AKY61" s="37">
        <f t="shared" ca="1" si="64"/>
        <v>-1</v>
      </c>
      <c r="AKZ61" s="37">
        <f t="shared" ca="1" si="64"/>
        <v>-1</v>
      </c>
      <c r="ALA61" s="37">
        <f t="shared" ca="1" si="64"/>
        <v>-1</v>
      </c>
      <c r="ALB61" s="37">
        <f t="shared" ca="1" si="64"/>
        <v>-1</v>
      </c>
      <c r="ALC61" s="37">
        <f t="shared" ca="1" si="64"/>
        <v>-1</v>
      </c>
      <c r="ALD61" s="37">
        <f t="shared" ca="1" si="64"/>
        <v>-1</v>
      </c>
      <c r="ALE61" s="37">
        <f t="shared" ca="1" si="64"/>
        <v>-1</v>
      </c>
      <c r="ALF61" s="37">
        <f t="shared" ca="1" si="64"/>
        <v>-1</v>
      </c>
      <c r="ALG61" s="37">
        <f t="shared" ca="1" si="64"/>
        <v>-1</v>
      </c>
      <c r="ALH61" s="37">
        <f t="shared" ca="1" si="64"/>
        <v>-1</v>
      </c>
      <c r="ALI61" s="37">
        <f t="shared" ca="1" si="64"/>
        <v>-1</v>
      </c>
      <c r="ALJ61" s="37">
        <f t="shared" ca="1" si="64"/>
        <v>-1</v>
      </c>
      <c r="ALK61" s="37">
        <f t="shared" ca="1" si="64"/>
        <v>-1</v>
      </c>
      <c r="ALL61" s="37">
        <f t="shared" ca="1" si="64"/>
        <v>-1</v>
      </c>
      <c r="ALM61" s="37">
        <f t="shared" ca="1" si="64"/>
        <v>-1</v>
      </c>
      <c r="ALN61" s="37">
        <f t="shared" ca="1" si="64"/>
        <v>-1</v>
      </c>
      <c r="ALO61" s="37">
        <f t="shared" ca="1" si="64"/>
        <v>-1</v>
      </c>
      <c r="ALP61" s="37">
        <f t="shared" ca="1" si="64"/>
        <v>-1</v>
      </c>
      <c r="ALQ61" s="37">
        <f t="shared" ca="1" si="64"/>
        <v>-1</v>
      </c>
      <c r="ALR61" s="37">
        <f t="shared" ca="1" si="64"/>
        <v>-1</v>
      </c>
      <c r="ALS61" s="37">
        <f t="shared" ca="1" si="64"/>
        <v>-1</v>
      </c>
      <c r="ALT61" s="37">
        <f t="shared" ca="1" si="64"/>
        <v>-1</v>
      </c>
      <c r="ALU61" s="37">
        <f t="shared" ca="1" si="64"/>
        <v>-1</v>
      </c>
      <c r="ALV61" s="37">
        <f t="shared" ca="1" si="64"/>
        <v>-1</v>
      </c>
      <c r="ALW61" s="37">
        <f t="shared" ca="1" si="64"/>
        <v>-1</v>
      </c>
      <c r="ALX61" s="37">
        <f t="shared" ca="1" si="64"/>
        <v>-1</v>
      </c>
      <c r="ALY61" s="37">
        <f t="shared" ca="1" si="64"/>
        <v>-1</v>
      </c>
      <c r="ALZ61" s="37">
        <f t="shared" ca="1" si="64"/>
        <v>-1</v>
      </c>
      <c r="AMA61" s="37">
        <f t="shared" ca="1" si="64"/>
        <v>-1</v>
      </c>
      <c r="AMB61" s="37">
        <f t="shared" ca="1" si="64"/>
        <v>-1</v>
      </c>
      <c r="AMC61" s="37">
        <f t="shared" ca="1" si="64"/>
        <v>-1</v>
      </c>
      <c r="AMD61" s="37">
        <f t="shared" ca="1" si="64"/>
        <v>-1</v>
      </c>
      <c r="AME61" s="37">
        <f t="shared" ca="1" si="64"/>
        <v>-1</v>
      </c>
      <c r="AMF61" s="37">
        <f t="shared" ca="1" si="64"/>
        <v>-1</v>
      </c>
      <c r="AMG61" s="37">
        <f t="shared" ca="1" si="64"/>
        <v>-1</v>
      </c>
      <c r="AMH61" s="37">
        <f t="shared" ca="1" si="64"/>
        <v>-1</v>
      </c>
      <c r="AMI61" s="37">
        <f t="shared" ca="1" si="64"/>
        <v>-1</v>
      </c>
      <c r="AMJ61" s="37">
        <f t="shared" ca="1" si="64"/>
        <v>-1</v>
      </c>
      <c r="AMK61" s="37">
        <f t="shared" ca="1" si="64"/>
        <v>-1</v>
      </c>
      <c r="AML61" s="37">
        <f t="shared" ca="1" si="64"/>
        <v>-1</v>
      </c>
      <c r="AMM61" s="37">
        <f t="shared" ref="AMM61:AOX61" ca="1" si="65">IF((ROUND(AMM$9,1)-0.1)=ROUND(WRCYCLETIME_ns,1),0,IF(ROUND(AMM$9,1)=ROUND(WRCYCLETIME_ns,1),MAX($B56:$B63)+1,-1))</f>
        <v>-1</v>
      </c>
      <c r="AMN61" s="37">
        <f t="shared" ca="1" si="65"/>
        <v>-1</v>
      </c>
      <c r="AMO61" s="37">
        <f t="shared" ca="1" si="65"/>
        <v>-1</v>
      </c>
      <c r="AMP61" s="37">
        <f t="shared" ca="1" si="65"/>
        <v>-1</v>
      </c>
      <c r="AMQ61" s="37">
        <f t="shared" ca="1" si="65"/>
        <v>-1</v>
      </c>
      <c r="AMR61" s="37">
        <f t="shared" ca="1" si="65"/>
        <v>-1</v>
      </c>
      <c r="AMS61" s="37">
        <f t="shared" ca="1" si="65"/>
        <v>-1</v>
      </c>
      <c r="AMT61" s="37">
        <f t="shared" ca="1" si="65"/>
        <v>-1</v>
      </c>
      <c r="AMU61" s="37">
        <f t="shared" ca="1" si="65"/>
        <v>-1</v>
      </c>
      <c r="AMV61" s="37">
        <f t="shared" ca="1" si="65"/>
        <v>-1</v>
      </c>
      <c r="AMW61" s="37">
        <f t="shared" ca="1" si="65"/>
        <v>-1</v>
      </c>
      <c r="AMX61" s="37">
        <f t="shared" ca="1" si="65"/>
        <v>-1</v>
      </c>
      <c r="AMY61" s="37">
        <f t="shared" ca="1" si="65"/>
        <v>-1</v>
      </c>
      <c r="AMZ61" s="37">
        <f t="shared" ca="1" si="65"/>
        <v>-1</v>
      </c>
      <c r="ANA61" s="37">
        <f t="shared" ca="1" si="65"/>
        <v>-1</v>
      </c>
      <c r="ANB61" s="37">
        <f t="shared" ca="1" si="65"/>
        <v>-1</v>
      </c>
      <c r="ANC61" s="37">
        <f t="shared" ca="1" si="65"/>
        <v>-1</v>
      </c>
      <c r="AND61" s="37">
        <f t="shared" ca="1" si="65"/>
        <v>-1</v>
      </c>
      <c r="ANE61" s="37">
        <f t="shared" ca="1" si="65"/>
        <v>-1</v>
      </c>
      <c r="ANF61" s="37">
        <f t="shared" ca="1" si="65"/>
        <v>-1</v>
      </c>
      <c r="ANG61" s="37">
        <f t="shared" ca="1" si="65"/>
        <v>-1</v>
      </c>
      <c r="ANH61" s="37">
        <f t="shared" ca="1" si="65"/>
        <v>-1</v>
      </c>
      <c r="ANI61" s="37">
        <f t="shared" ca="1" si="65"/>
        <v>-1</v>
      </c>
      <c r="ANJ61" s="37">
        <f t="shared" ca="1" si="65"/>
        <v>-1</v>
      </c>
      <c r="ANK61" s="37">
        <f t="shared" ca="1" si="65"/>
        <v>-1</v>
      </c>
      <c r="ANL61" s="37">
        <f t="shared" ca="1" si="65"/>
        <v>-1</v>
      </c>
      <c r="ANM61" s="37">
        <f t="shared" ca="1" si="65"/>
        <v>-1</v>
      </c>
      <c r="ANN61" s="37">
        <f t="shared" ca="1" si="65"/>
        <v>-1</v>
      </c>
      <c r="ANO61" s="37">
        <f t="shared" ca="1" si="65"/>
        <v>-1</v>
      </c>
      <c r="ANP61" s="37">
        <f t="shared" ca="1" si="65"/>
        <v>-1</v>
      </c>
      <c r="ANQ61" s="37">
        <f t="shared" ca="1" si="65"/>
        <v>-1</v>
      </c>
      <c r="ANR61" s="37">
        <f t="shared" ca="1" si="65"/>
        <v>-1</v>
      </c>
      <c r="ANS61" s="37">
        <f t="shared" ca="1" si="65"/>
        <v>-1</v>
      </c>
      <c r="ANT61" s="37">
        <f t="shared" ca="1" si="65"/>
        <v>-1</v>
      </c>
      <c r="ANU61" s="37">
        <f t="shared" ca="1" si="65"/>
        <v>-1</v>
      </c>
      <c r="ANV61" s="37">
        <f t="shared" ca="1" si="65"/>
        <v>-1</v>
      </c>
      <c r="ANW61" s="37">
        <f t="shared" ca="1" si="65"/>
        <v>-1</v>
      </c>
      <c r="ANX61" s="37">
        <f t="shared" ca="1" si="65"/>
        <v>-1</v>
      </c>
      <c r="ANY61" s="37">
        <f t="shared" ca="1" si="65"/>
        <v>-1</v>
      </c>
      <c r="ANZ61" s="37">
        <f t="shared" ca="1" si="65"/>
        <v>-1</v>
      </c>
      <c r="AOA61" s="37">
        <f t="shared" ca="1" si="65"/>
        <v>-1</v>
      </c>
      <c r="AOB61" s="37">
        <f t="shared" ca="1" si="65"/>
        <v>-1</v>
      </c>
      <c r="AOC61" s="37">
        <f t="shared" ca="1" si="65"/>
        <v>-1</v>
      </c>
      <c r="AOD61" s="37">
        <f t="shared" ca="1" si="65"/>
        <v>-1</v>
      </c>
      <c r="AOE61" s="37">
        <f t="shared" ca="1" si="65"/>
        <v>-1</v>
      </c>
      <c r="AOF61" s="37">
        <f t="shared" ca="1" si="65"/>
        <v>-1</v>
      </c>
      <c r="AOG61" s="37">
        <f t="shared" ca="1" si="65"/>
        <v>-1</v>
      </c>
      <c r="AOH61" s="37">
        <f t="shared" ca="1" si="65"/>
        <v>-1</v>
      </c>
      <c r="AOI61" s="37">
        <f t="shared" ca="1" si="65"/>
        <v>-1</v>
      </c>
      <c r="AOJ61" s="37">
        <f t="shared" ca="1" si="65"/>
        <v>-1</v>
      </c>
      <c r="AOK61" s="37">
        <f t="shared" ca="1" si="65"/>
        <v>-1</v>
      </c>
      <c r="AOL61" s="37">
        <f t="shared" ca="1" si="65"/>
        <v>-1</v>
      </c>
      <c r="AOM61" s="37">
        <f t="shared" ca="1" si="65"/>
        <v>-1</v>
      </c>
      <c r="AON61" s="37">
        <f t="shared" ca="1" si="65"/>
        <v>-1</v>
      </c>
      <c r="AOO61" s="37">
        <f t="shared" ca="1" si="65"/>
        <v>-1</v>
      </c>
      <c r="AOP61" s="37">
        <f t="shared" ca="1" si="65"/>
        <v>-1</v>
      </c>
      <c r="AOQ61" s="37">
        <f t="shared" ca="1" si="65"/>
        <v>-1</v>
      </c>
      <c r="AOR61" s="37">
        <f t="shared" ca="1" si="65"/>
        <v>-1</v>
      </c>
      <c r="AOS61" s="37">
        <f t="shared" ca="1" si="65"/>
        <v>-1</v>
      </c>
      <c r="AOT61" s="37">
        <f t="shared" ca="1" si="65"/>
        <v>-1</v>
      </c>
      <c r="AOU61" s="37">
        <f t="shared" ca="1" si="65"/>
        <v>-1</v>
      </c>
      <c r="AOV61" s="37">
        <f t="shared" ca="1" si="65"/>
        <v>-1</v>
      </c>
      <c r="AOW61" s="37">
        <f t="shared" ca="1" si="65"/>
        <v>-1</v>
      </c>
      <c r="AOX61" s="37">
        <f t="shared" ca="1" si="65"/>
        <v>-1</v>
      </c>
      <c r="AOY61" s="37">
        <f t="shared" ref="AOY61:ARJ61" ca="1" si="66">IF((ROUND(AOY$9,1)-0.1)=ROUND(WRCYCLETIME_ns,1),0,IF(ROUND(AOY$9,1)=ROUND(WRCYCLETIME_ns,1),MAX($B56:$B63)+1,-1))</f>
        <v>-1</v>
      </c>
      <c r="AOZ61" s="37">
        <f t="shared" ca="1" si="66"/>
        <v>-1</v>
      </c>
      <c r="APA61" s="37">
        <f t="shared" ca="1" si="66"/>
        <v>-1</v>
      </c>
      <c r="APB61" s="37">
        <f t="shared" ca="1" si="66"/>
        <v>-1</v>
      </c>
      <c r="APC61" s="37">
        <f t="shared" ca="1" si="66"/>
        <v>-1</v>
      </c>
      <c r="APD61" s="37">
        <f t="shared" ca="1" si="66"/>
        <v>-1</v>
      </c>
      <c r="APE61" s="37">
        <f t="shared" ca="1" si="66"/>
        <v>-1</v>
      </c>
      <c r="APF61" s="37">
        <f t="shared" ca="1" si="66"/>
        <v>-1</v>
      </c>
      <c r="APG61" s="37">
        <f t="shared" ca="1" si="66"/>
        <v>-1</v>
      </c>
      <c r="APH61" s="37">
        <f t="shared" ca="1" si="66"/>
        <v>-1</v>
      </c>
      <c r="API61" s="37">
        <f t="shared" ca="1" si="66"/>
        <v>-1</v>
      </c>
      <c r="APJ61" s="37">
        <f t="shared" ca="1" si="66"/>
        <v>-1</v>
      </c>
      <c r="APK61" s="37">
        <f t="shared" ca="1" si="66"/>
        <v>-1</v>
      </c>
      <c r="APL61" s="37">
        <f t="shared" ca="1" si="66"/>
        <v>-1</v>
      </c>
      <c r="APM61" s="37">
        <f t="shared" ca="1" si="66"/>
        <v>-1</v>
      </c>
      <c r="APN61" s="37">
        <f t="shared" ca="1" si="66"/>
        <v>-1</v>
      </c>
      <c r="APO61" s="37">
        <f t="shared" ca="1" si="66"/>
        <v>-1</v>
      </c>
      <c r="APP61" s="37">
        <f t="shared" ca="1" si="66"/>
        <v>-1</v>
      </c>
      <c r="APQ61" s="37">
        <f t="shared" ca="1" si="66"/>
        <v>-1</v>
      </c>
      <c r="APR61" s="37">
        <f t="shared" ca="1" si="66"/>
        <v>-1</v>
      </c>
      <c r="APS61" s="37">
        <f t="shared" ca="1" si="66"/>
        <v>-1</v>
      </c>
      <c r="APT61" s="37">
        <f t="shared" ca="1" si="66"/>
        <v>-1</v>
      </c>
      <c r="APU61" s="37">
        <f t="shared" ca="1" si="66"/>
        <v>-1</v>
      </c>
      <c r="APV61" s="37">
        <f t="shared" ca="1" si="66"/>
        <v>-1</v>
      </c>
      <c r="APW61" s="37">
        <f t="shared" ca="1" si="66"/>
        <v>-1</v>
      </c>
      <c r="APX61" s="37">
        <f t="shared" ca="1" si="66"/>
        <v>-1</v>
      </c>
      <c r="APY61" s="37">
        <f t="shared" ca="1" si="66"/>
        <v>-1</v>
      </c>
      <c r="APZ61" s="37">
        <f t="shared" ca="1" si="66"/>
        <v>-1</v>
      </c>
      <c r="AQA61" s="37">
        <f t="shared" ca="1" si="66"/>
        <v>-1</v>
      </c>
      <c r="AQB61" s="37">
        <f t="shared" ca="1" si="66"/>
        <v>-1</v>
      </c>
      <c r="AQC61" s="37">
        <f t="shared" ca="1" si="66"/>
        <v>-1</v>
      </c>
      <c r="AQD61" s="37">
        <f t="shared" ca="1" si="66"/>
        <v>-1</v>
      </c>
      <c r="AQE61" s="37">
        <f t="shared" ca="1" si="66"/>
        <v>-1</v>
      </c>
      <c r="AQF61" s="37">
        <f t="shared" ca="1" si="66"/>
        <v>-1</v>
      </c>
      <c r="AQG61" s="37">
        <f t="shared" ca="1" si="66"/>
        <v>-1</v>
      </c>
      <c r="AQH61" s="37">
        <f t="shared" ca="1" si="66"/>
        <v>-1</v>
      </c>
      <c r="AQI61" s="37">
        <f t="shared" ca="1" si="66"/>
        <v>-1</v>
      </c>
      <c r="AQJ61" s="37">
        <f t="shared" ca="1" si="66"/>
        <v>-1</v>
      </c>
      <c r="AQK61" s="37">
        <f t="shared" ca="1" si="66"/>
        <v>-1</v>
      </c>
      <c r="AQL61" s="37">
        <f t="shared" ca="1" si="66"/>
        <v>-1</v>
      </c>
      <c r="AQM61" s="37">
        <f t="shared" ca="1" si="66"/>
        <v>-1</v>
      </c>
      <c r="AQN61" s="37">
        <f t="shared" ca="1" si="66"/>
        <v>-1</v>
      </c>
      <c r="AQO61" s="37">
        <f t="shared" ca="1" si="66"/>
        <v>-1</v>
      </c>
      <c r="AQP61" s="37">
        <f t="shared" ca="1" si="66"/>
        <v>-1</v>
      </c>
      <c r="AQQ61" s="37">
        <f t="shared" ca="1" si="66"/>
        <v>-1</v>
      </c>
      <c r="AQR61" s="37">
        <f t="shared" ca="1" si="66"/>
        <v>-1</v>
      </c>
      <c r="AQS61" s="37">
        <f t="shared" ca="1" si="66"/>
        <v>-1</v>
      </c>
      <c r="AQT61" s="37">
        <f t="shared" ca="1" si="66"/>
        <v>-1</v>
      </c>
      <c r="AQU61" s="37">
        <f t="shared" ca="1" si="66"/>
        <v>-1</v>
      </c>
      <c r="AQV61" s="37">
        <f t="shared" ca="1" si="66"/>
        <v>-1</v>
      </c>
      <c r="AQW61" s="37">
        <f t="shared" ca="1" si="66"/>
        <v>-1</v>
      </c>
      <c r="AQX61" s="37">
        <f t="shared" ca="1" si="66"/>
        <v>-1</v>
      </c>
      <c r="AQY61" s="37">
        <f t="shared" ca="1" si="66"/>
        <v>-1</v>
      </c>
      <c r="AQZ61" s="37">
        <f t="shared" ca="1" si="66"/>
        <v>-1</v>
      </c>
      <c r="ARA61" s="37">
        <f t="shared" ca="1" si="66"/>
        <v>-1</v>
      </c>
      <c r="ARB61" s="37">
        <f t="shared" ca="1" si="66"/>
        <v>-1</v>
      </c>
      <c r="ARC61" s="37">
        <f t="shared" ca="1" si="66"/>
        <v>-1</v>
      </c>
      <c r="ARD61" s="37">
        <f t="shared" ca="1" si="66"/>
        <v>-1</v>
      </c>
      <c r="ARE61" s="37">
        <f t="shared" ca="1" si="66"/>
        <v>-1</v>
      </c>
      <c r="ARF61" s="37">
        <f t="shared" ca="1" si="66"/>
        <v>-1</v>
      </c>
      <c r="ARG61" s="37">
        <f t="shared" ca="1" si="66"/>
        <v>-1</v>
      </c>
      <c r="ARH61" s="37">
        <f t="shared" ca="1" si="66"/>
        <v>-1</v>
      </c>
      <c r="ARI61" s="37">
        <f t="shared" ca="1" si="66"/>
        <v>-1</v>
      </c>
      <c r="ARJ61" s="37">
        <f t="shared" ca="1" si="66"/>
        <v>-1</v>
      </c>
      <c r="ARK61" s="37">
        <f t="shared" ref="ARK61:ATV61" ca="1" si="67">IF((ROUND(ARK$9,1)-0.1)=ROUND(WRCYCLETIME_ns,1),0,IF(ROUND(ARK$9,1)=ROUND(WRCYCLETIME_ns,1),MAX($B56:$B63)+1,-1))</f>
        <v>-1</v>
      </c>
      <c r="ARL61" s="37">
        <f t="shared" ca="1" si="67"/>
        <v>-1</v>
      </c>
      <c r="ARM61" s="37">
        <f t="shared" ca="1" si="67"/>
        <v>-1</v>
      </c>
      <c r="ARN61" s="37">
        <f t="shared" ca="1" si="67"/>
        <v>-1</v>
      </c>
      <c r="ARO61" s="37">
        <f t="shared" ca="1" si="67"/>
        <v>-1</v>
      </c>
      <c r="ARP61" s="37">
        <f t="shared" ca="1" si="67"/>
        <v>-1</v>
      </c>
      <c r="ARQ61" s="37">
        <f t="shared" ca="1" si="67"/>
        <v>-1</v>
      </c>
      <c r="ARR61" s="37">
        <f t="shared" ca="1" si="67"/>
        <v>-1</v>
      </c>
      <c r="ARS61" s="37">
        <f t="shared" ca="1" si="67"/>
        <v>-1</v>
      </c>
      <c r="ART61" s="37">
        <f t="shared" ca="1" si="67"/>
        <v>-1</v>
      </c>
      <c r="ARU61" s="37">
        <f t="shared" ca="1" si="67"/>
        <v>-1</v>
      </c>
      <c r="ARV61" s="37">
        <f t="shared" ca="1" si="67"/>
        <v>-1</v>
      </c>
      <c r="ARW61" s="37">
        <f t="shared" ca="1" si="67"/>
        <v>-1</v>
      </c>
      <c r="ARX61" s="37">
        <f t="shared" ca="1" si="67"/>
        <v>-1</v>
      </c>
      <c r="ARY61" s="37">
        <f t="shared" ca="1" si="67"/>
        <v>-1</v>
      </c>
      <c r="ARZ61" s="37">
        <f t="shared" ca="1" si="67"/>
        <v>-1</v>
      </c>
      <c r="ASA61" s="37">
        <f t="shared" ca="1" si="67"/>
        <v>-1</v>
      </c>
      <c r="ASB61" s="37">
        <f t="shared" ca="1" si="67"/>
        <v>-1</v>
      </c>
      <c r="ASC61" s="37">
        <f t="shared" ca="1" si="67"/>
        <v>-1</v>
      </c>
      <c r="ASD61" s="37">
        <f t="shared" ca="1" si="67"/>
        <v>-1</v>
      </c>
      <c r="ASE61" s="37">
        <f t="shared" ca="1" si="67"/>
        <v>-1</v>
      </c>
      <c r="ASF61" s="37">
        <f t="shared" ca="1" si="67"/>
        <v>-1</v>
      </c>
      <c r="ASG61" s="37">
        <f t="shared" ca="1" si="67"/>
        <v>-1</v>
      </c>
      <c r="ASH61" s="37">
        <f t="shared" ca="1" si="67"/>
        <v>-1</v>
      </c>
      <c r="ASI61" s="37">
        <f t="shared" ca="1" si="67"/>
        <v>-1</v>
      </c>
      <c r="ASJ61" s="37">
        <f t="shared" ca="1" si="67"/>
        <v>-1</v>
      </c>
      <c r="ASK61" s="37">
        <f t="shared" ca="1" si="67"/>
        <v>-1</v>
      </c>
      <c r="ASL61" s="37">
        <f t="shared" ca="1" si="67"/>
        <v>-1</v>
      </c>
      <c r="ASM61" s="37">
        <f t="shared" ca="1" si="67"/>
        <v>-1</v>
      </c>
      <c r="ASN61" s="37">
        <f t="shared" ca="1" si="67"/>
        <v>-1</v>
      </c>
      <c r="ASO61" s="37">
        <f t="shared" ca="1" si="67"/>
        <v>-1</v>
      </c>
      <c r="ASP61" s="37">
        <f t="shared" ca="1" si="67"/>
        <v>-1</v>
      </c>
      <c r="ASQ61" s="37">
        <f t="shared" ca="1" si="67"/>
        <v>-1</v>
      </c>
      <c r="ASR61" s="37">
        <f t="shared" ca="1" si="67"/>
        <v>-1</v>
      </c>
      <c r="ASS61" s="37">
        <f t="shared" ca="1" si="67"/>
        <v>-1</v>
      </c>
      <c r="AST61" s="37">
        <f t="shared" ca="1" si="67"/>
        <v>-1</v>
      </c>
      <c r="ASU61" s="37">
        <f t="shared" ca="1" si="67"/>
        <v>-1</v>
      </c>
      <c r="ASV61" s="37">
        <f t="shared" ca="1" si="67"/>
        <v>-1</v>
      </c>
      <c r="ASW61" s="37">
        <f t="shared" ca="1" si="67"/>
        <v>-1</v>
      </c>
      <c r="ASX61" s="37">
        <f t="shared" ca="1" si="67"/>
        <v>-1</v>
      </c>
      <c r="ASY61" s="37">
        <f t="shared" ca="1" si="67"/>
        <v>-1</v>
      </c>
      <c r="ASZ61" s="37">
        <f t="shared" ca="1" si="67"/>
        <v>-1</v>
      </c>
      <c r="ATA61" s="37">
        <f t="shared" ca="1" si="67"/>
        <v>-1</v>
      </c>
      <c r="ATB61" s="37">
        <f t="shared" ca="1" si="67"/>
        <v>-1</v>
      </c>
      <c r="ATC61" s="37">
        <f t="shared" ca="1" si="67"/>
        <v>-1</v>
      </c>
      <c r="ATD61" s="37">
        <f t="shared" ca="1" si="67"/>
        <v>-1</v>
      </c>
      <c r="ATE61" s="37">
        <f t="shared" ca="1" si="67"/>
        <v>-1</v>
      </c>
      <c r="ATF61" s="37">
        <f t="shared" ca="1" si="67"/>
        <v>-1</v>
      </c>
      <c r="ATG61" s="37">
        <f t="shared" ca="1" si="67"/>
        <v>-1</v>
      </c>
      <c r="ATH61" s="37">
        <f t="shared" ca="1" si="67"/>
        <v>-1</v>
      </c>
      <c r="ATI61" s="37">
        <f t="shared" ca="1" si="67"/>
        <v>-1</v>
      </c>
      <c r="ATJ61" s="37">
        <f t="shared" ca="1" si="67"/>
        <v>-1</v>
      </c>
      <c r="ATK61" s="37">
        <f t="shared" ca="1" si="67"/>
        <v>-1</v>
      </c>
      <c r="ATL61" s="37">
        <f t="shared" ca="1" si="67"/>
        <v>-1</v>
      </c>
      <c r="ATM61" s="37">
        <f t="shared" ca="1" si="67"/>
        <v>-1</v>
      </c>
      <c r="ATN61" s="37">
        <f t="shared" ca="1" si="67"/>
        <v>-1</v>
      </c>
      <c r="ATO61" s="37">
        <f t="shared" ca="1" si="67"/>
        <v>-1</v>
      </c>
      <c r="ATP61" s="37">
        <f t="shared" ca="1" si="67"/>
        <v>-1</v>
      </c>
      <c r="ATQ61" s="37">
        <f t="shared" ca="1" si="67"/>
        <v>-1</v>
      </c>
      <c r="ATR61" s="37">
        <f t="shared" ca="1" si="67"/>
        <v>-1</v>
      </c>
      <c r="ATS61" s="37">
        <f t="shared" ca="1" si="67"/>
        <v>-1</v>
      </c>
      <c r="ATT61" s="37">
        <f t="shared" ca="1" si="67"/>
        <v>-1</v>
      </c>
      <c r="ATU61" s="37">
        <f t="shared" ca="1" si="67"/>
        <v>-1</v>
      </c>
      <c r="ATV61" s="37">
        <f t="shared" ca="1" si="67"/>
        <v>-1</v>
      </c>
      <c r="ATW61" s="37">
        <f t="shared" ref="ATW61:AWH61" ca="1" si="68">IF((ROUND(ATW$9,1)-0.1)=ROUND(WRCYCLETIME_ns,1),0,IF(ROUND(ATW$9,1)=ROUND(WRCYCLETIME_ns,1),MAX($B56:$B63)+1,-1))</f>
        <v>-1</v>
      </c>
      <c r="ATX61" s="37">
        <f t="shared" ca="1" si="68"/>
        <v>-1</v>
      </c>
      <c r="ATY61" s="37">
        <f t="shared" ca="1" si="68"/>
        <v>-1</v>
      </c>
      <c r="ATZ61" s="37">
        <f t="shared" ca="1" si="68"/>
        <v>-1</v>
      </c>
      <c r="AUA61" s="37">
        <f t="shared" ca="1" si="68"/>
        <v>-1</v>
      </c>
      <c r="AUB61" s="37">
        <f t="shared" ca="1" si="68"/>
        <v>-1</v>
      </c>
      <c r="AUC61" s="37">
        <f t="shared" ca="1" si="68"/>
        <v>-1</v>
      </c>
      <c r="AUD61" s="37">
        <f t="shared" ca="1" si="68"/>
        <v>-1</v>
      </c>
      <c r="AUE61" s="37">
        <f t="shared" ca="1" si="68"/>
        <v>-1</v>
      </c>
      <c r="AUF61" s="37">
        <f t="shared" ca="1" si="68"/>
        <v>-1</v>
      </c>
      <c r="AUG61" s="37">
        <f t="shared" ca="1" si="68"/>
        <v>-1</v>
      </c>
      <c r="AUH61" s="37">
        <f t="shared" ca="1" si="68"/>
        <v>-1</v>
      </c>
      <c r="AUI61" s="37">
        <f t="shared" ca="1" si="68"/>
        <v>-1</v>
      </c>
      <c r="AUJ61" s="37">
        <f t="shared" ca="1" si="68"/>
        <v>-1</v>
      </c>
      <c r="AUK61" s="37">
        <f t="shared" ca="1" si="68"/>
        <v>-1</v>
      </c>
      <c r="AUL61" s="37">
        <f t="shared" ca="1" si="68"/>
        <v>-1</v>
      </c>
      <c r="AUM61" s="37">
        <f t="shared" ca="1" si="68"/>
        <v>-1</v>
      </c>
      <c r="AUN61" s="37">
        <f t="shared" ca="1" si="68"/>
        <v>-1</v>
      </c>
      <c r="AUO61" s="37">
        <f t="shared" ca="1" si="68"/>
        <v>-1</v>
      </c>
      <c r="AUP61" s="37">
        <f t="shared" ca="1" si="68"/>
        <v>-1</v>
      </c>
      <c r="AUQ61" s="37">
        <f t="shared" ca="1" si="68"/>
        <v>-1</v>
      </c>
      <c r="AUR61" s="37">
        <f t="shared" ca="1" si="68"/>
        <v>-1</v>
      </c>
      <c r="AUS61" s="37">
        <f t="shared" ca="1" si="68"/>
        <v>-1</v>
      </c>
      <c r="AUT61" s="37">
        <f t="shared" ca="1" si="68"/>
        <v>-1</v>
      </c>
      <c r="AUU61" s="37">
        <f t="shared" ca="1" si="68"/>
        <v>-1</v>
      </c>
      <c r="AUV61" s="37">
        <f t="shared" ca="1" si="68"/>
        <v>-1</v>
      </c>
      <c r="AUW61" s="37">
        <f t="shared" ca="1" si="68"/>
        <v>-1</v>
      </c>
      <c r="AUX61" s="37">
        <f t="shared" ca="1" si="68"/>
        <v>-1</v>
      </c>
      <c r="AUY61" s="37">
        <f t="shared" ca="1" si="68"/>
        <v>-1</v>
      </c>
      <c r="AUZ61" s="37">
        <f t="shared" ca="1" si="68"/>
        <v>-1</v>
      </c>
      <c r="AVA61" s="37">
        <f t="shared" ca="1" si="68"/>
        <v>-1</v>
      </c>
      <c r="AVB61" s="37">
        <f t="shared" ca="1" si="68"/>
        <v>-1</v>
      </c>
      <c r="AVC61" s="37">
        <f t="shared" ca="1" si="68"/>
        <v>-1</v>
      </c>
      <c r="AVD61" s="37">
        <f t="shared" ca="1" si="68"/>
        <v>-1</v>
      </c>
      <c r="AVE61" s="37">
        <f t="shared" ca="1" si="68"/>
        <v>-1</v>
      </c>
      <c r="AVF61" s="37">
        <f t="shared" ca="1" si="68"/>
        <v>-1</v>
      </c>
      <c r="AVG61" s="37">
        <f t="shared" ca="1" si="68"/>
        <v>-1</v>
      </c>
      <c r="AVH61" s="37">
        <f t="shared" ca="1" si="68"/>
        <v>-1</v>
      </c>
      <c r="AVI61" s="37">
        <f t="shared" ca="1" si="68"/>
        <v>-1</v>
      </c>
      <c r="AVJ61" s="37">
        <f t="shared" ca="1" si="68"/>
        <v>-1</v>
      </c>
      <c r="AVK61" s="37">
        <f t="shared" ca="1" si="68"/>
        <v>-1</v>
      </c>
      <c r="AVL61" s="37">
        <f t="shared" ca="1" si="68"/>
        <v>-1</v>
      </c>
      <c r="AVM61" s="37">
        <f t="shared" ca="1" si="68"/>
        <v>-1</v>
      </c>
      <c r="AVN61" s="37">
        <f t="shared" ca="1" si="68"/>
        <v>-1</v>
      </c>
      <c r="AVO61" s="37">
        <f t="shared" ca="1" si="68"/>
        <v>-1</v>
      </c>
      <c r="AVP61" s="37">
        <f t="shared" ca="1" si="68"/>
        <v>-1</v>
      </c>
      <c r="AVQ61" s="37">
        <f t="shared" ca="1" si="68"/>
        <v>-1</v>
      </c>
      <c r="AVR61" s="37">
        <f t="shared" ca="1" si="68"/>
        <v>-1</v>
      </c>
      <c r="AVS61" s="37">
        <f t="shared" ca="1" si="68"/>
        <v>-1</v>
      </c>
      <c r="AVT61" s="37">
        <f t="shared" ca="1" si="68"/>
        <v>-1</v>
      </c>
      <c r="AVU61" s="37">
        <f t="shared" ca="1" si="68"/>
        <v>-1</v>
      </c>
      <c r="AVV61" s="37">
        <f t="shared" ca="1" si="68"/>
        <v>-1</v>
      </c>
      <c r="AVW61" s="37">
        <f t="shared" ca="1" si="68"/>
        <v>-1</v>
      </c>
      <c r="AVX61" s="37">
        <f t="shared" ca="1" si="68"/>
        <v>-1</v>
      </c>
      <c r="AVY61" s="37">
        <f t="shared" ca="1" si="68"/>
        <v>-1</v>
      </c>
      <c r="AVZ61" s="37">
        <f t="shared" ca="1" si="68"/>
        <v>-1</v>
      </c>
      <c r="AWA61" s="37">
        <f t="shared" ca="1" si="68"/>
        <v>-1</v>
      </c>
      <c r="AWB61" s="37">
        <f t="shared" ca="1" si="68"/>
        <v>-1</v>
      </c>
      <c r="AWC61" s="37">
        <f t="shared" ca="1" si="68"/>
        <v>-1</v>
      </c>
      <c r="AWD61" s="37">
        <f t="shared" ca="1" si="68"/>
        <v>-1</v>
      </c>
      <c r="AWE61" s="37">
        <f t="shared" ca="1" si="68"/>
        <v>-1</v>
      </c>
      <c r="AWF61" s="37">
        <f t="shared" ca="1" si="68"/>
        <v>-1</v>
      </c>
      <c r="AWG61" s="37">
        <f t="shared" ca="1" si="68"/>
        <v>-1</v>
      </c>
      <c r="AWH61" s="37">
        <f t="shared" ca="1" si="68"/>
        <v>-1</v>
      </c>
      <c r="AWI61" s="37">
        <f t="shared" ref="AWI61:AYT61" ca="1" si="69">IF((ROUND(AWI$9,1)-0.1)=ROUND(WRCYCLETIME_ns,1),0,IF(ROUND(AWI$9,1)=ROUND(WRCYCLETIME_ns,1),MAX($B56:$B63)+1,-1))</f>
        <v>-1</v>
      </c>
      <c r="AWJ61" s="37">
        <f t="shared" ca="1" si="69"/>
        <v>-1</v>
      </c>
      <c r="AWK61" s="37">
        <f t="shared" ca="1" si="69"/>
        <v>-1</v>
      </c>
      <c r="AWL61" s="37">
        <f t="shared" ca="1" si="69"/>
        <v>-1</v>
      </c>
      <c r="AWM61" s="37">
        <f t="shared" ca="1" si="69"/>
        <v>-1</v>
      </c>
      <c r="AWN61" s="37">
        <f t="shared" ca="1" si="69"/>
        <v>-1</v>
      </c>
      <c r="AWO61" s="37">
        <f t="shared" ca="1" si="69"/>
        <v>-1</v>
      </c>
      <c r="AWP61" s="37">
        <f t="shared" ca="1" si="69"/>
        <v>-1</v>
      </c>
      <c r="AWQ61" s="37">
        <f t="shared" ca="1" si="69"/>
        <v>-1</v>
      </c>
      <c r="AWR61" s="37">
        <f t="shared" ca="1" si="69"/>
        <v>-1</v>
      </c>
      <c r="AWS61" s="37">
        <f t="shared" ca="1" si="69"/>
        <v>-1</v>
      </c>
      <c r="AWT61" s="37">
        <f t="shared" ca="1" si="69"/>
        <v>-1</v>
      </c>
      <c r="AWU61" s="37">
        <f t="shared" ca="1" si="69"/>
        <v>-1</v>
      </c>
      <c r="AWV61" s="37">
        <f t="shared" ca="1" si="69"/>
        <v>-1</v>
      </c>
      <c r="AWW61" s="37">
        <f t="shared" ca="1" si="69"/>
        <v>-1</v>
      </c>
      <c r="AWX61" s="37">
        <f t="shared" ca="1" si="69"/>
        <v>-1</v>
      </c>
      <c r="AWY61" s="37">
        <f t="shared" ca="1" si="69"/>
        <v>-1</v>
      </c>
      <c r="AWZ61" s="37">
        <f t="shared" ca="1" si="69"/>
        <v>-1</v>
      </c>
      <c r="AXA61" s="37">
        <f t="shared" ca="1" si="69"/>
        <v>-1</v>
      </c>
      <c r="AXB61" s="37">
        <f t="shared" ca="1" si="69"/>
        <v>-1</v>
      </c>
      <c r="AXC61" s="37">
        <f t="shared" ca="1" si="69"/>
        <v>-1</v>
      </c>
      <c r="AXD61" s="37">
        <f t="shared" ca="1" si="69"/>
        <v>-1</v>
      </c>
      <c r="AXE61" s="37">
        <f t="shared" ca="1" si="69"/>
        <v>-1</v>
      </c>
      <c r="AXF61" s="37">
        <f t="shared" ca="1" si="69"/>
        <v>-1</v>
      </c>
      <c r="AXG61" s="37">
        <f t="shared" ca="1" si="69"/>
        <v>-1</v>
      </c>
      <c r="AXH61" s="37">
        <f t="shared" ca="1" si="69"/>
        <v>-1</v>
      </c>
      <c r="AXI61" s="37">
        <f t="shared" ca="1" si="69"/>
        <v>-1</v>
      </c>
      <c r="AXJ61" s="37">
        <f t="shared" ca="1" si="69"/>
        <v>-1</v>
      </c>
      <c r="AXK61" s="37">
        <f t="shared" ca="1" si="69"/>
        <v>-1</v>
      </c>
      <c r="AXL61" s="37">
        <f t="shared" ca="1" si="69"/>
        <v>-1</v>
      </c>
      <c r="AXM61" s="37">
        <f t="shared" ca="1" si="69"/>
        <v>-1</v>
      </c>
      <c r="AXN61" s="37">
        <f t="shared" ca="1" si="69"/>
        <v>-1</v>
      </c>
      <c r="AXO61" s="37">
        <f t="shared" ca="1" si="69"/>
        <v>-1</v>
      </c>
      <c r="AXP61" s="37">
        <f t="shared" ca="1" si="69"/>
        <v>-1</v>
      </c>
      <c r="AXQ61" s="37">
        <f t="shared" ca="1" si="69"/>
        <v>-1</v>
      </c>
      <c r="AXR61" s="37">
        <f t="shared" ca="1" si="69"/>
        <v>-1</v>
      </c>
      <c r="AXS61" s="37">
        <f t="shared" ca="1" si="69"/>
        <v>-1</v>
      </c>
      <c r="AXT61" s="37">
        <f t="shared" ca="1" si="69"/>
        <v>-1</v>
      </c>
      <c r="AXU61" s="37">
        <f t="shared" ca="1" si="69"/>
        <v>-1</v>
      </c>
      <c r="AXV61" s="37">
        <f t="shared" ca="1" si="69"/>
        <v>-1</v>
      </c>
      <c r="AXW61" s="37">
        <f t="shared" ca="1" si="69"/>
        <v>-1</v>
      </c>
      <c r="AXX61" s="37">
        <f t="shared" ca="1" si="69"/>
        <v>-1</v>
      </c>
      <c r="AXY61" s="37">
        <f t="shared" ca="1" si="69"/>
        <v>-1</v>
      </c>
      <c r="AXZ61" s="37">
        <f t="shared" ca="1" si="69"/>
        <v>-1</v>
      </c>
      <c r="AYA61" s="37">
        <f t="shared" ca="1" si="69"/>
        <v>-1</v>
      </c>
      <c r="AYB61" s="37">
        <f t="shared" ca="1" si="69"/>
        <v>-1</v>
      </c>
      <c r="AYC61" s="37">
        <f t="shared" ca="1" si="69"/>
        <v>-1</v>
      </c>
      <c r="AYD61" s="37">
        <f t="shared" ca="1" si="69"/>
        <v>-1</v>
      </c>
      <c r="AYE61" s="37">
        <f t="shared" ca="1" si="69"/>
        <v>-1</v>
      </c>
      <c r="AYF61" s="37">
        <f t="shared" ca="1" si="69"/>
        <v>-1</v>
      </c>
      <c r="AYG61" s="37">
        <f t="shared" ca="1" si="69"/>
        <v>-1</v>
      </c>
      <c r="AYH61" s="37">
        <f t="shared" ca="1" si="69"/>
        <v>-1</v>
      </c>
      <c r="AYI61" s="37">
        <f t="shared" ca="1" si="69"/>
        <v>-1</v>
      </c>
      <c r="AYJ61" s="37">
        <f t="shared" ca="1" si="69"/>
        <v>-1</v>
      </c>
      <c r="AYK61" s="37">
        <f t="shared" ca="1" si="69"/>
        <v>-1</v>
      </c>
      <c r="AYL61" s="37">
        <f t="shared" ca="1" si="69"/>
        <v>-1</v>
      </c>
      <c r="AYM61" s="37">
        <f t="shared" ca="1" si="69"/>
        <v>-1</v>
      </c>
      <c r="AYN61" s="37">
        <f t="shared" ca="1" si="69"/>
        <v>-1</v>
      </c>
      <c r="AYO61" s="37">
        <f t="shared" ca="1" si="69"/>
        <v>-1</v>
      </c>
      <c r="AYP61" s="37">
        <f t="shared" ca="1" si="69"/>
        <v>-1</v>
      </c>
      <c r="AYQ61" s="37">
        <f t="shared" ca="1" si="69"/>
        <v>-1</v>
      </c>
      <c r="AYR61" s="37">
        <f t="shared" ca="1" si="69"/>
        <v>-1</v>
      </c>
      <c r="AYS61" s="37">
        <f t="shared" ca="1" si="69"/>
        <v>-1</v>
      </c>
      <c r="AYT61" s="37">
        <f t="shared" ca="1" si="69"/>
        <v>-1</v>
      </c>
      <c r="AYU61" s="37">
        <f t="shared" ref="AYU61:BBF61" ca="1" si="70">IF((ROUND(AYU$9,1)-0.1)=ROUND(WRCYCLETIME_ns,1),0,IF(ROUND(AYU$9,1)=ROUND(WRCYCLETIME_ns,1),MAX($B56:$B63)+1,-1))</f>
        <v>-1</v>
      </c>
      <c r="AYV61" s="37">
        <f t="shared" ca="1" si="70"/>
        <v>-1</v>
      </c>
      <c r="AYW61" s="37">
        <f t="shared" ca="1" si="70"/>
        <v>-1</v>
      </c>
      <c r="AYX61" s="37">
        <f t="shared" ca="1" si="70"/>
        <v>-1</v>
      </c>
      <c r="AYY61" s="37">
        <f t="shared" ca="1" si="70"/>
        <v>-1</v>
      </c>
      <c r="AYZ61" s="37">
        <f t="shared" ca="1" si="70"/>
        <v>-1</v>
      </c>
      <c r="AZA61" s="37">
        <f t="shared" ca="1" si="70"/>
        <v>-1</v>
      </c>
      <c r="AZB61" s="37">
        <f t="shared" ca="1" si="70"/>
        <v>-1</v>
      </c>
      <c r="AZC61" s="37">
        <f t="shared" ca="1" si="70"/>
        <v>-1</v>
      </c>
      <c r="AZD61" s="37">
        <f t="shared" ca="1" si="70"/>
        <v>-1</v>
      </c>
      <c r="AZE61" s="37">
        <f t="shared" ca="1" si="70"/>
        <v>-1</v>
      </c>
      <c r="AZF61" s="37">
        <f t="shared" ca="1" si="70"/>
        <v>-1</v>
      </c>
      <c r="AZG61" s="37">
        <f t="shared" ca="1" si="70"/>
        <v>-1</v>
      </c>
      <c r="AZH61" s="37">
        <f t="shared" ca="1" si="70"/>
        <v>-1</v>
      </c>
      <c r="AZI61" s="37">
        <f t="shared" ca="1" si="70"/>
        <v>-1</v>
      </c>
      <c r="AZJ61" s="37">
        <f t="shared" ca="1" si="70"/>
        <v>-1</v>
      </c>
      <c r="AZK61" s="37">
        <f t="shared" ca="1" si="70"/>
        <v>-1</v>
      </c>
      <c r="AZL61" s="37">
        <f t="shared" ca="1" si="70"/>
        <v>-1</v>
      </c>
      <c r="AZM61" s="37">
        <f t="shared" ca="1" si="70"/>
        <v>-1</v>
      </c>
      <c r="AZN61" s="37">
        <f t="shared" ca="1" si="70"/>
        <v>-1</v>
      </c>
      <c r="AZO61" s="37">
        <f t="shared" ca="1" si="70"/>
        <v>-1</v>
      </c>
      <c r="AZP61" s="37">
        <f t="shared" ca="1" si="70"/>
        <v>-1</v>
      </c>
      <c r="AZQ61" s="37">
        <f t="shared" ca="1" si="70"/>
        <v>-1</v>
      </c>
      <c r="AZR61" s="37">
        <f t="shared" ca="1" si="70"/>
        <v>-1</v>
      </c>
      <c r="AZS61" s="37">
        <f t="shared" ca="1" si="70"/>
        <v>-1</v>
      </c>
      <c r="AZT61" s="37">
        <f t="shared" ca="1" si="70"/>
        <v>-1</v>
      </c>
      <c r="AZU61" s="37">
        <f t="shared" ca="1" si="70"/>
        <v>-1</v>
      </c>
      <c r="AZV61" s="37">
        <f t="shared" ca="1" si="70"/>
        <v>-1</v>
      </c>
      <c r="AZW61" s="37">
        <f t="shared" ca="1" si="70"/>
        <v>-1</v>
      </c>
      <c r="AZX61" s="37">
        <f t="shared" ca="1" si="70"/>
        <v>-1</v>
      </c>
      <c r="AZY61" s="37">
        <f t="shared" ca="1" si="70"/>
        <v>-1</v>
      </c>
      <c r="AZZ61" s="37">
        <f t="shared" ca="1" si="70"/>
        <v>-1</v>
      </c>
      <c r="BAA61" s="37">
        <f t="shared" ca="1" si="70"/>
        <v>-1</v>
      </c>
      <c r="BAB61" s="37">
        <f t="shared" ca="1" si="70"/>
        <v>-1</v>
      </c>
      <c r="BAC61" s="37">
        <f t="shared" ca="1" si="70"/>
        <v>-1</v>
      </c>
      <c r="BAD61" s="37">
        <f t="shared" ca="1" si="70"/>
        <v>-1</v>
      </c>
      <c r="BAE61" s="37">
        <f t="shared" ca="1" si="70"/>
        <v>-1</v>
      </c>
      <c r="BAF61" s="37">
        <f t="shared" ca="1" si="70"/>
        <v>-1</v>
      </c>
      <c r="BAG61" s="37">
        <f t="shared" ca="1" si="70"/>
        <v>-1</v>
      </c>
      <c r="BAH61" s="37">
        <f t="shared" ca="1" si="70"/>
        <v>-1</v>
      </c>
      <c r="BAI61" s="37">
        <f t="shared" ca="1" si="70"/>
        <v>-1</v>
      </c>
      <c r="BAJ61" s="37">
        <f t="shared" ca="1" si="70"/>
        <v>-1</v>
      </c>
      <c r="BAK61" s="37">
        <f t="shared" ca="1" si="70"/>
        <v>-1</v>
      </c>
      <c r="BAL61" s="37">
        <f t="shared" ca="1" si="70"/>
        <v>-1</v>
      </c>
      <c r="BAM61" s="37">
        <f t="shared" ca="1" si="70"/>
        <v>-1</v>
      </c>
      <c r="BAN61" s="37">
        <f t="shared" ca="1" si="70"/>
        <v>-1</v>
      </c>
      <c r="BAO61" s="37">
        <f t="shared" ca="1" si="70"/>
        <v>-1</v>
      </c>
      <c r="BAP61" s="37">
        <f t="shared" ca="1" si="70"/>
        <v>-1</v>
      </c>
      <c r="BAQ61" s="37">
        <f t="shared" ca="1" si="70"/>
        <v>-1</v>
      </c>
      <c r="BAR61" s="37">
        <f t="shared" ca="1" si="70"/>
        <v>-1</v>
      </c>
      <c r="BAS61" s="37">
        <f t="shared" ca="1" si="70"/>
        <v>-1</v>
      </c>
      <c r="BAT61" s="37">
        <f t="shared" ca="1" si="70"/>
        <v>-1</v>
      </c>
      <c r="BAU61" s="37">
        <f t="shared" ca="1" si="70"/>
        <v>-1</v>
      </c>
      <c r="BAV61" s="37">
        <f t="shared" ca="1" si="70"/>
        <v>-1</v>
      </c>
      <c r="BAW61" s="37">
        <f t="shared" ca="1" si="70"/>
        <v>-1</v>
      </c>
      <c r="BAX61" s="37">
        <f t="shared" ca="1" si="70"/>
        <v>-1</v>
      </c>
      <c r="BAY61" s="37">
        <f t="shared" ca="1" si="70"/>
        <v>-1</v>
      </c>
      <c r="BAZ61" s="37">
        <f t="shared" ca="1" si="70"/>
        <v>-1</v>
      </c>
      <c r="BBA61" s="37">
        <f t="shared" ca="1" si="70"/>
        <v>-1</v>
      </c>
      <c r="BBB61" s="37">
        <f t="shared" ca="1" si="70"/>
        <v>-1</v>
      </c>
      <c r="BBC61" s="37">
        <f t="shared" ca="1" si="70"/>
        <v>-1</v>
      </c>
      <c r="BBD61" s="37">
        <f t="shared" ca="1" si="70"/>
        <v>-1</v>
      </c>
      <c r="BBE61" s="37">
        <f t="shared" ca="1" si="70"/>
        <v>-1</v>
      </c>
      <c r="BBF61" s="37">
        <f t="shared" ca="1" si="70"/>
        <v>-1</v>
      </c>
      <c r="BBG61" s="37">
        <f t="shared" ref="BBG61:BDR61" ca="1" si="71">IF((ROUND(BBG$9,1)-0.1)=ROUND(WRCYCLETIME_ns,1),0,IF(ROUND(BBG$9,1)=ROUND(WRCYCLETIME_ns,1),MAX($B56:$B63)+1,-1))</f>
        <v>-1</v>
      </c>
      <c r="BBH61" s="37">
        <f t="shared" ca="1" si="71"/>
        <v>-1</v>
      </c>
      <c r="BBI61" s="37">
        <f t="shared" ca="1" si="71"/>
        <v>-1</v>
      </c>
      <c r="BBJ61" s="37">
        <f t="shared" ca="1" si="71"/>
        <v>-1</v>
      </c>
      <c r="BBK61" s="37">
        <f t="shared" ca="1" si="71"/>
        <v>-1</v>
      </c>
      <c r="BBL61" s="37">
        <f t="shared" ca="1" si="71"/>
        <v>-1</v>
      </c>
      <c r="BBM61" s="37">
        <f t="shared" ca="1" si="71"/>
        <v>-1</v>
      </c>
      <c r="BBN61" s="37">
        <f t="shared" ca="1" si="71"/>
        <v>-1</v>
      </c>
      <c r="BBO61" s="37">
        <f t="shared" ca="1" si="71"/>
        <v>-1</v>
      </c>
      <c r="BBP61" s="37">
        <f t="shared" ca="1" si="71"/>
        <v>-1</v>
      </c>
      <c r="BBQ61" s="37">
        <f t="shared" ca="1" si="71"/>
        <v>-1</v>
      </c>
      <c r="BBR61" s="37">
        <f t="shared" ca="1" si="71"/>
        <v>-1</v>
      </c>
      <c r="BBS61" s="37">
        <f t="shared" ca="1" si="71"/>
        <v>-1</v>
      </c>
      <c r="BBT61" s="37">
        <f t="shared" ca="1" si="71"/>
        <v>-1</v>
      </c>
      <c r="BBU61" s="37">
        <f t="shared" ca="1" si="71"/>
        <v>-1</v>
      </c>
      <c r="BBV61" s="37">
        <f t="shared" ca="1" si="71"/>
        <v>-1</v>
      </c>
      <c r="BBW61" s="37">
        <f t="shared" ca="1" si="71"/>
        <v>-1</v>
      </c>
      <c r="BBX61" s="37">
        <f t="shared" ca="1" si="71"/>
        <v>-1</v>
      </c>
      <c r="BBY61" s="37">
        <f t="shared" ca="1" si="71"/>
        <v>-1</v>
      </c>
      <c r="BBZ61" s="37">
        <f t="shared" ca="1" si="71"/>
        <v>-1</v>
      </c>
      <c r="BCA61" s="37">
        <f t="shared" ca="1" si="71"/>
        <v>-1</v>
      </c>
      <c r="BCB61" s="37">
        <f t="shared" ca="1" si="71"/>
        <v>-1</v>
      </c>
      <c r="BCC61" s="37">
        <f t="shared" ca="1" si="71"/>
        <v>-1</v>
      </c>
      <c r="BCD61" s="37">
        <f t="shared" ca="1" si="71"/>
        <v>-1</v>
      </c>
      <c r="BCE61" s="37">
        <f t="shared" ca="1" si="71"/>
        <v>-1</v>
      </c>
      <c r="BCF61" s="37">
        <f t="shared" ca="1" si="71"/>
        <v>-1</v>
      </c>
      <c r="BCG61" s="37">
        <f t="shared" ca="1" si="71"/>
        <v>-1</v>
      </c>
      <c r="BCH61" s="37">
        <f t="shared" ca="1" si="71"/>
        <v>-1</v>
      </c>
      <c r="BCI61" s="37">
        <f t="shared" ca="1" si="71"/>
        <v>-1</v>
      </c>
      <c r="BCJ61" s="37">
        <f t="shared" ca="1" si="71"/>
        <v>-1</v>
      </c>
      <c r="BCK61" s="37">
        <f t="shared" ca="1" si="71"/>
        <v>-1</v>
      </c>
      <c r="BCL61" s="37">
        <f t="shared" ca="1" si="71"/>
        <v>-1</v>
      </c>
      <c r="BCM61" s="37">
        <f t="shared" ca="1" si="71"/>
        <v>-1</v>
      </c>
      <c r="BCN61" s="37">
        <f t="shared" ca="1" si="71"/>
        <v>-1</v>
      </c>
      <c r="BCO61" s="37">
        <f t="shared" ca="1" si="71"/>
        <v>-1</v>
      </c>
      <c r="BCP61" s="37">
        <f t="shared" ca="1" si="71"/>
        <v>-1</v>
      </c>
      <c r="BCQ61" s="37">
        <f t="shared" ca="1" si="71"/>
        <v>-1</v>
      </c>
      <c r="BCR61" s="37">
        <f t="shared" ca="1" si="71"/>
        <v>-1</v>
      </c>
      <c r="BCS61" s="37">
        <f t="shared" ca="1" si="71"/>
        <v>-1</v>
      </c>
      <c r="BCT61" s="37">
        <f t="shared" ca="1" si="71"/>
        <v>-1</v>
      </c>
      <c r="BCU61" s="37">
        <f t="shared" ca="1" si="71"/>
        <v>-1</v>
      </c>
      <c r="BCV61" s="37">
        <f t="shared" ca="1" si="71"/>
        <v>-1</v>
      </c>
      <c r="BCW61" s="37">
        <f t="shared" ca="1" si="71"/>
        <v>-1</v>
      </c>
      <c r="BCX61" s="37">
        <f t="shared" ca="1" si="71"/>
        <v>-1</v>
      </c>
      <c r="BCY61" s="37">
        <f t="shared" ca="1" si="71"/>
        <v>-1</v>
      </c>
      <c r="BCZ61" s="37">
        <f t="shared" ca="1" si="71"/>
        <v>-1</v>
      </c>
      <c r="BDA61" s="37">
        <f t="shared" ca="1" si="71"/>
        <v>-1</v>
      </c>
      <c r="BDB61" s="37">
        <f t="shared" ca="1" si="71"/>
        <v>-1</v>
      </c>
      <c r="BDC61" s="37">
        <f t="shared" ca="1" si="71"/>
        <v>-1</v>
      </c>
      <c r="BDD61" s="37">
        <f t="shared" ca="1" si="71"/>
        <v>-1</v>
      </c>
      <c r="BDE61" s="37">
        <f t="shared" ca="1" si="71"/>
        <v>-1</v>
      </c>
      <c r="BDF61" s="37">
        <f t="shared" ca="1" si="71"/>
        <v>-1</v>
      </c>
      <c r="BDG61" s="37">
        <f t="shared" ca="1" si="71"/>
        <v>-1</v>
      </c>
      <c r="BDH61" s="37">
        <f t="shared" ca="1" si="71"/>
        <v>-1</v>
      </c>
      <c r="BDI61" s="37">
        <f t="shared" ca="1" si="71"/>
        <v>-1</v>
      </c>
      <c r="BDJ61" s="37">
        <f t="shared" ca="1" si="71"/>
        <v>-1</v>
      </c>
      <c r="BDK61" s="37">
        <f t="shared" ca="1" si="71"/>
        <v>-1</v>
      </c>
      <c r="BDL61" s="37">
        <f t="shared" ca="1" si="71"/>
        <v>-1</v>
      </c>
      <c r="BDM61" s="37">
        <f t="shared" ca="1" si="71"/>
        <v>-1</v>
      </c>
      <c r="BDN61" s="37">
        <f t="shared" ca="1" si="71"/>
        <v>-1</v>
      </c>
      <c r="BDO61" s="37">
        <f t="shared" ca="1" si="71"/>
        <v>-1</v>
      </c>
      <c r="BDP61" s="37">
        <f t="shared" ca="1" si="71"/>
        <v>-1</v>
      </c>
      <c r="BDQ61" s="37">
        <f t="shared" ca="1" si="71"/>
        <v>-1</v>
      </c>
      <c r="BDR61" s="37">
        <f t="shared" ca="1" si="71"/>
        <v>-1</v>
      </c>
      <c r="BDS61" s="37">
        <f t="shared" ref="BDS61:BGD61" ca="1" si="72">IF((ROUND(BDS$9,1)-0.1)=ROUND(WRCYCLETIME_ns,1),0,IF(ROUND(BDS$9,1)=ROUND(WRCYCLETIME_ns,1),MAX($B56:$B63)+1,-1))</f>
        <v>-1</v>
      </c>
      <c r="BDT61" s="37">
        <f t="shared" ca="1" si="72"/>
        <v>-1</v>
      </c>
      <c r="BDU61" s="37">
        <f t="shared" ca="1" si="72"/>
        <v>-1</v>
      </c>
      <c r="BDV61" s="37">
        <f t="shared" ca="1" si="72"/>
        <v>-1</v>
      </c>
      <c r="BDW61" s="37">
        <f t="shared" ca="1" si="72"/>
        <v>-1</v>
      </c>
      <c r="BDX61" s="37">
        <f t="shared" ca="1" si="72"/>
        <v>-1</v>
      </c>
      <c r="BDY61" s="37">
        <f t="shared" ca="1" si="72"/>
        <v>-1</v>
      </c>
      <c r="BDZ61" s="37">
        <f t="shared" ca="1" si="72"/>
        <v>-1</v>
      </c>
      <c r="BEA61" s="37">
        <f t="shared" ca="1" si="72"/>
        <v>-1</v>
      </c>
      <c r="BEB61" s="37">
        <f t="shared" ca="1" si="72"/>
        <v>-1</v>
      </c>
      <c r="BEC61" s="37">
        <f t="shared" ca="1" si="72"/>
        <v>-1</v>
      </c>
      <c r="BED61" s="37">
        <f t="shared" ca="1" si="72"/>
        <v>-1</v>
      </c>
      <c r="BEE61" s="37">
        <f t="shared" ca="1" si="72"/>
        <v>-1</v>
      </c>
      <c r="BEF61" s="37">
        <f t="shared" ca="1" si="72"/>
        <v>-1</v>
      </c>
      <c r="BEG61" s="37">
        <f t="shared" ca="1" si="72"/>
        <v>-1</v>
      </c>
      <c r="BEH61" s="37">
        <f t="shared" ca="1" si="72"/>
        <v>-1</v>
      </c>
      <c r="BEI61" s="37">
        <f t="shared" ca="1" si="72"/>
        <v>-1</v>
      </c>
      <c r="BEJ61" s="37">
        <f t="shared" ca="1" si="72"/>
        <v>-1</v>
      </c>
      <c r="BEK61" s="37">
        <f t="shared" ca="1" si="72"/>
        <v>-1</v>
      </c>
      <c r="BEL61" s="37">
        <f t="shared" ca="1" si="72"/>
        <v>-1</v>
      </c>
      <c r="BEM61" s="37">
        <f t="shared" ca="1" si="72"/>
        <v>-1</v>
      </c>
      <c r="BEN61" s="37">
        <f t="shared" ca="1" si="72"/>
        <v>-1</v>
      </c>
      <c r="BEO61" s="37">
        <f t="shared" ca="1" si="72"/>
        <v>-1</v>
      </c>
      <c r="BEP61" s="37">
        <f t="shared" ca="1" si="72"/>
        <v>-1</v>
      </c>
      <c r="BEQ61" s="37">
        <f t="shared" ca="1" si="72"/>
        <v>-1</v>
      </c>
      <c r="BER61" s="37">
        <f t="shared" ca="1" si="72"/>
        <v>-1</v>
      </c>
      <c r="BES61" s="37">
        <f t="shared" ca="1" si="72"/>
        <v>-1</v>
      </c>
      <c r="BET61" s="37">
        <f t="shared" ca="1" si="72"/>
        <v>-1</v>
      </c>
      <c r="BEU61" s="37">
        <f t="shared" ca="1" si="72"/>
        <v>-1</v>
      </c>
      <c r="BEV61" s="37">
        <f t="shared" ca="1" si="72"/>
        <v>-1</v>
      </c>
      <c r="BEW61" s="37">
        <f t="shared" ca="1" si="72"/>
        <v>-1</v>
      </c>
      <c r="BEX61" s="37">
        <f t="shared" ca="1" si="72"/>
        <v>-1</v>
      </c>
      <c r="BEY61" s="37">
        <f t="shared" ca="1" si="72"/>
        <v>-1</v>
      </c>
      <c r="BEZ61" s="37">
        <f t="shared" ca="1" si="72"/>
        <v>-1</v>
      </c>
      <c r="BFA61" s="37">
        <f t="shared" ca="1" si="72"/>
        <v>-1</v>
      </c>
      <c r="BFB61" s="37">
        <f t="shared" ca="1" si="72"/>
        <v>-1</v>
      </c>
      <c r="BFC61" s="37">
        <f t="shared" ca="1" si="72"/>
        <v>-1</v>
      </c>
      <c r="BFD61" s="37">
        <f t="shared" ca="1" si="72"/>
        <v>-1</v>
      </c>
      <c r="BFE61" s="37">
        <f t="shared" ca="1" si="72"/>
        <v>-1</v>
      </c>
      <c r="BFF61" s="37">
        <f t="shared" ca="1" si="72"/>
        <v>-1</v>
      </c>
      <c r="BFG61" s="37">
        <f t="shared" ca="1" si="72"/>
        <v>-1</v>
      </c>
      <c r="BFH61" s="37">
        <f t="shared" ca="1" si="72"/>
        <v>-1</v>
      </c>
      <c r="BFI61" s="37">
        <f t="shared" ca="1" si="72"/>
        <v>-1</v>
      </c>
      <c r="BFJ61" s="37">
        <f t="shared" ca="1" si="72"/>
        <v>-1</v>
      </c>
      <c r="BFK61" s="37">
        <f t="shared" ca="1" si="72"/>
        <v>-1</v>
      </c>
      <c r="BFL61" s="37">
        <f t="shared" ca="1" si="72"/>
        <v>-1</v>
      </c>
      <c r="BFM61" s="37">
        <f t="shared" ca="1" si="72"/>
        <v>-1</v>
      </c>
      <c r="BFN61" s="37">
        <f t="shared" ca="1" si="72"/>
        <v>-1</v>
      </c>
      <c r="BFO61" s="37">
        <f t="shared" ca="1" si="72"/>
        <v>-1</v>
      </c>
      <c r="BFP61" s="37">
        <f t="shared" ca="1" si="72"/>
        <v>-1</v>
      </c>
      <c r="BFQ61" s="37">
        <f t="shared" ca="1" si="72"/>
        <v>-1</v>
      </c>
      <c r="BFR61" s="37">
        <f t="shared" ca="1" si="72"/>
        <v>-1</v>
      </c>
      <c r="BFS61" s="37">
        <f t="shared" ca="1" si="72"/>
        <v>-1</v>
      </c>
      <c r="BFT61" s="37">
        <f t="shared" ca="1" si="72"/>
        <v>-1</v>
      </c>
      <c r="BFU61" s="37">
        <f t="shared" ca="1" si="72"/>
        <v>-1</v>
      </c>
      <c r="BFV61" s="37">
        <f t="shared" ca="1" si="72"/>
        <v>-1</v>
      </c>
      <c r="BFW61" s="37">
        <f t="shared" ca="1" si="72"/>
        <v>-1</v>
      </c>
      <c r="BFX61" s="37">
        <f t="shared" ca="1" si="72"/>
        <v>-1</v>
      </c>
      <c r="BFY61" s="37">
        <f t="shared" ca="1" si="72"/>
        <v>-1</v>
      </c>
      <c r="BFZ61" s="37">
        <f t="shared" ca="1" si="72"/>
        <v>-1</v>
      </c>
      <c r="BGA61" s="37">
        <f t="shared" ca="1" si="72"/>
        <v>-1</v>
      </c>
      <c r="BGB61" s="37">
        <f t="shared" ca="1" si="72"/>
        <v>-1</v>
      </c>
      <c r="BGC61" s="37">
        <f t="shared" ca="1" si="72"/>
        <v>-1</v>
      </c>
      <c r="BGD61" s="37">
        <f t="shared" ca="1" si="72"/>
        <v>-1</v>
      </c>
      <c r="BGE61" s="37">
        <f t="shared" ref="BGE61:BIP61" ca="1" si="73">IF((ROUND(BGE$9,1)-0.1)=ROUND(WRCYCLETIME_ns,1),0,IF(ROUND(BGE$9,1)=ROUND(WRCYCLETIME_ns,1),MAX($B56:$B63)+1,-1))</f>
        <v>-1</v>
      </c>
      <c r="BGF61" s="37">
        <f t="shared" ca="1" si="73"/>
        <v>-1</v>
      </c>
      <c r="BGG61" s="37">
        <f t="shared" ca="1" si="73"/>
        <v>-1</v>
      </c>
      <c r="BGH61" s="37">
        <f t="shared" ca="1" si="73"/>
        <v>-1</v>
      </c>
      <c r="BGI61" s="37">
        <f t="shared" ca="1" si="73"/>
        <v>-1</v>
      </c>
      <c r="BGJ61" s="37">
        <f t="shared" ca="1" si="73"/>
        <v>-1</v>
      </c>
      <c r="BGK61" s="37">
        <f t="shared" ca="1" si="73"/>
        <v>-1</v>
      </c>
      <c r="BGL61" s="37">
        <f t="shared" ca="1" si="73"/>
        <v>-1</v>
      </c>
      <c r="BGM61" s="37">
        <f t="shared" ca="1" si="73"/>
        <v>-1</v>
      </c>
      <c r="BGN61" s="37">
        <f t="shared" ca="1" si="73"/>
        <v>-1</v>
      </c>
      <c r="BGO61" s="37">
        <f t="shared" ca="1" si="73"/>
        <v>-1</v>
      </c>
      <c r="BGP61" s="37">
        <f t="shared" ca="1" si="73"/>
        <v>-1</v>
      </c>
      <c r="BGQ61" s="37">
        <f t="shared" ca="1" si="73"/>
        <v>-1</v>
      </c>
      <c r="BGR61" s="37">
        <f t="shared" ca="1" si="73"/>
        <v>-1</v>
      </c>
      <c r="BGS61" s="37">
        <f t="shared" ca="1" si="73"/>
        <v>-1</v>
      </c>
      <c r="BGT61" s="37">
        <f t="shared" ca="1" si="73"/>
        <v>-1</v>
      </c>
      <c r="BGU61" s="37">
        <f t="shared" ca="1" si="73"/>
        <v>-1</v>
      </c>
      <c r="BGV61" s="37">
        <f t="shared" ca="1" si="73"/>
        <v>-1</v>
      </c>
      <c r="BGW61" s="37">
        <f t="shared" ca="1" si="73"/>
        <v>-1</v>
      </c>
      <c r="BGX61" s="37">
        <f t="shared" ca="1" si="73"/>
        <v>-1</v>
      </c>
      <c r="BGY61" s="37">
        <f t="shared" ca="1" si="73"/>
        <v>-1</v>
      </c>
      <c r="BGZ61" s="37">
        <f t="shared" ca="1" si="73"/>
        <v>-1</v>
      </c>
      <c r="BHA61" s="37">
        <f t="shared" ca="1" si="73"/>
        <v>-1</v>
      </c>
      <c r="BHB61" s="37">
        <f t="shared" ca="1" si="73"/>
        <v>-1</v>
      </c>
      <c r="BHC61" s="37">
        <f t="shared" ca="1" si="73"/>
        <v>-1</v>
      </c>
      <c r="BHD61" s="37">
        <f t="shared" ca="1" si="73"/>
        <v>-1</v>
      </c>
      <c r="BHE61" s="37">
        <f t="shared" ca="1" si="73"/>
        <v>-1</v>
      </c>
      <c r="BHF61" s="37">
        <f t="shared" ca="1" si="73"/>
        <v>-1</v>
      </c>
      <c r="BHG61" s="37">
        <f t="shared" ca="1" si="73"/>
        <v>-1</v>
      </c>
      <c r="BHH61" s="37">
        <f t="shared" ca="1" si="73"/>
        <v>-1</v>
      </c>
      <c r="BHI61" s="37">
        <f t="shared" ca="1" si="73"/>
        <v>-1</v>
      </c>
      <c r="BHJ61" s="37">
        <f t="shared" ca="1" si="73"/>
        <v>-1</v>
      </c>
      <c r="BHK61" s="37">
        <f t="shared" ca="1" si="73"/>
        <v>-1</v>
      </c>
      <c r="BHL61" s="37">
        <f t="shared" ca="1" si="73"/>
        <v>-1</v>
      </c>
      <c r="BHM61" s="37">
        <f t="shared" ca="1" si="73"/>
        <v>-1</v>
      </c>
      <c r="BHN61" s="37">
        <f t="shared" ca="1" si="73"/>
        <v>-1</v>
      </c>
      <c r="BHO61" s="37">
        <f t="shared" ca="1" si="73"/>
        <v>-1</v>
      </c>
      <c r="BHP61" s="37">
        <f t="shared" ca="1" si="73"/>
        <v>-1</v>
      </c>
      <c r="BHQ61" s="37">
        <f t="shared" ca="1" si="73"/>
        <v>-1</v>
      </c>
      <c r="BHR61" s="37">
        <f t="shared" ca="1" si="73"/>
        <v>-1</v>
      </c>
      <c r="BHS61" s="37">
        <f t="shared" ca="1" si="73"/>
        <v>-1</v>
      </c>
      <c r="BHT61" s="37">
        <f t="shared" ca="1" si="73"/>
        <v>-1</v>
      </c>
      <c r="BHU61" s="37">
        <f t="shared" ca="1" si="73"/>
        <v>-1</v>
      </c>
      <c r="BHV61" s="37">
        <f t="shared" ca="1" si="73"/>
        <v>-1</v>
      </c>
      <c r="BHW61" s="37">
        <f t="shared" ca="1" si="73"/>
        <v>-1</v>
      </c>
      <c r="BHX61" s="37">
        <f t="shared" ca="1" si="73"/>
        <v>-1</v>
      </c>
      <c r="BHY61" s="37">
        <f t="shared" ca="1" si="73"/>
        <v>-1</v>
      </c>
      <c r="BHZ61" s="37">
        <f t="shared" ca="1" si="73"/>
        <v>-1</v>
      </c>
      <c r="BIA61" s="37">
        <f t="shared" ca="1" si="73"/>
        <v>-1</v>
      </c>
      <c r="BIB61" s="37">
        <f t="shared" ca="1" si="73"/>
        <v>-1</v>
      </c>
      <c r="BIC61" s="37">
        <f t="shared" ca="1" si="73"/>
        <v>-1</v>
      </c>
      <c r="BID61" s="37">
        <f t="shared" ca="1" si="73"/>
        <v>-1</v>
      </c>
      <c r="BIE61" s="37">
        <f t="shared" ca="1" si="73"/>
        <v>-1</v>
      </c>
      <c r="BIF61" s="37">
        <f t="shared" ca="1" si="73"/>
        <v>-1</v>
      </c>
      <c r="BIG61" s="37">
        <f t="shared" ca="1" si="73"/>
        <v>-1</v>
      </c>
      <c r="BIH61" s="37">
        <f t="shared" ca="1" si="73"/>
        <v>-1</v>
      </c>
      <c r="BII61" s="37">
        <f t="shared" ca="1" si="73"/>
        <v>-1</v>
      </c>
      <c r="BIJ61" s="37">
        <f t="shared" ca="1" si="73"/>
        <v>-1</v>
      </c>
      <c r="BIK61" s="37">
        <f t="shared" ca="1" si="73"/>
        <v>-1</v>
      </c>
      <c r="BIL61" s="37">
        <f t="shared" ca="1" si="73"/>
        <v>-1</v>
      </c>
      <c r="BIM61" s="37">
        <f t="shared" ca="1" si="73"/>
        <v>-1</v>
      </c>
      <c r="BIN61" s="37">
        <f t="shared" ca="1" si="73"/>
        <v>-1</v>
      </c>
      <c r="BIO61" s="37">
        <f t="shared" ca="1" si="73"/>
        <v>-1</v>
      </c>
      <c r="BIP61" s="37">
        <f t="shared" ca="1" si="73"/>
        <v>-1</v>
      </c>
      <c r="BIQ61" s="37">
        <f t="shared" ref="BIQ61:BLB61" ca="1" si="74">IF((ROUND(BIQ$9,1)-0.1)=ROUND(WRCYCLETIME_ns,1),0,IF(ROUND(BIQ$9,1)=ROUND(WRCYCLETIME_ns,1),MAX($B56:$B63)+1,-1))</f>
        <v>-1</v>
      </c>
      <c r="BIR61" s="37">
        <f t="shared" ca="1" si="74"/>
        <v>-1</v>
      </c>
      <c r="BIS61" s="37">
        <f t="shared" ca="1" si="74"/>
        <v>-1</v>
      </c>
      <c r="BIT61" s="37">
        <f t="shared" ca="1" si="74"/>
        <v>-1</v>
      </c>
      <c r="BIU61" s="37">
        <f t="shared" ca="1" si="74"/>
        <v>-1</v>
      </c>
      <c r="BIV61" s="37">
        <f t="shared" ca="1" si="74"/>
        <v>-1</v>
      </c>
      <c r="BIW61" s="37">
        <f t="shared" ca="1" si="74"/>
        <v>-1</v>
      </c>
      <c r="BIX61" s="37">
        <f t="shared" ca="1" si="74"/>
        <v>-1</v>
      </c>
      <c r="BIY61" s="37">
        <f t="shared" ca="1" si="74"/>
        <v>-1</v>
      </c>
      <c r="BIZ61" s="37">
        <f t="shared" ca="1" si="74"/>
        <v>-1</v>
      </c>
      <c r="BJA61" s="37">
        <f t="shared" ca="1" si="74"/>
        <v>-1</v>
      </c>
      <c r="BJB61" s="37">
        <f t="shared" ca="1" si="74"/>
        <v>-1</v>
      </c>
      <c r="BJC61" s="37">
        <f t="shared" ca="1" si="74"/>
        <v>-1</v>
      </c>
      <c r="BJD61" s="37">
        <f t="shared" ca="1" si="74"/>
        <v>-1</v>
      </c>
      <c r="BJE61" s="37">
        <f t="shared" ca="1" si="74"/>
        <v>-1</v>
      </c>
      <c r="BJF61" s="37">
        <f t="shared" ca="1" si="74"/>
        <v>-1</v>
      </c>
      <c r="BJG61" s="37">
        <f t="shared" ca="1" si="74"/>
        <v>-1</v>
      </c>
      <c r="BJH61" s="37">
        <f t="shared" ca="1" si="74"/>
        <v>-1</v>
      </c>
      <c r="BJI61" s="37">
        <f t="shared" ca="1" si="74"/>
        <v>-1</v>
      </c>
      <c r="BJJ61" s="37">
        <f t="shared" ca="1" si="74"/>
        <v>-1</v>
      </c>
      <c r="BJK61" s="37">
        <f t="shared" ca="1" si="74"/>
        <v>-1</v>
      </c>
      <c r="BJL61" s="37">
        <f t="shared" ca="1" si="74"/>
        <v>-1</v>
      </c>
      <c r="BJM61" s="37">
        <f t="shared" ca="1" si="74"/>
        <v>-1</v>
      </c>
      <c r="BJN61" s="37">
        <f t="shared" ca="1" si="74"/>
        <v>-1</v>
      </c>
      <c r="BJO61" s="37">
        <f t="shared" ca="1" si="74"/>
        <v>-1</v>
      </c>
      <c r="BJP61" s="37">
        <f t="shared" ca="1" si="74"/>
        <v>-1</v>
      </c>
      <c r="BJQ61" s="37">
        <f t="shared" ca="1" si="74"/>
        <v>-1</v>
      </c>
      <c r="BJR61" s="37">
        <f t="shared" ca="1" si="74"/>
        <v>-1</v>
      </c>
      <c r="BJS61" s="37">
        <f t="shared" ca="1" si="74"/>
        <v>-1</v>
      </c>
      <c r="BJT61" s="37">
        <f t="shared" ca="1" si="74"/>
        <v>-1</v>
      </c>
      <c r="BJU61" s="37">
        <f t="shared" ca="1" si="74"/>
        <v>-1</v>
      </c>
      <c r="BJV61" s="37">
        <f t="shared" ca="1" si="74"/>
        <v>-1</v>
      </c>
      <c r="BJW61" s="37">
        <f t="shared" ca="1" si="74"/>
        <v>-1</v>
      </c>
      <c r="BJX61" s="37">
        <f t="shared" ca="1" si="74"/>
        <v>-1</v>
      </c>
      <c r="BJY61" s="37">
        <f t="shared" ca="1" si="74"/>
        <v>-1</v>
      </c>
      <c r="BJZ61" s="37">
        <f t="shared" ca="1" si="74"/>
        <v>-1</v>
      </c>
      <c r="BKA61" s="37">
        <f t="shared" ca="1" si="74"/>
        <v>-1</v>
      </c>
      <c r="BKB61" s="37">
        <f t="shared" ca="1" si="74"/>
        <v>-1</v>
      </c>
      <c r="BKC61" s="37">
        <f t="shared" ca="1" si="74"/>
        <v>-1</v>
      </c>
      <c r="BKD61" s="37">
        <f t="shared" ca="1" si="74"/>
        <v>-1</v>
      </c>
      <c r="BKE61" s="37">
        <f t="shared" ca="1" si="74"/>
        <v>-1</v>
      </c>
      <c r="BKF61" s="37">
        <f t="shared" ca="1" si="74"/>
        <v>-1</v>
      </c>
      <c r="BKG61" s="37">
        <f t="shared" ca="1" si="74"/>
        <v>-1</v>
      </c>
      <c r="BKH61" s="37">
        <f t="shared" ca="1" si="74"/>
        <v>-1</v>
      </c>
      <c r="BKI61" s="37">
        <f t="shared" ca="1" si="74"/>
        <v>-1</v>
      </c>
      <c r="BKJ61" s="37">
        <f t="shared" ca="1" si="74"/>
        <v>-1</v>
      </c>
      <c r="BKK61" s="37">
        <f t="shared" ca="1" si="74"/>
        <v>-1</v>
      </c>
      <c r="BKL61" s="37">
        <f t="shared" ca="1" si="74"/>
        <v>-1</v>
      </c>
      <c r="BKM61" s="37">
        <f t="shared" ca="1" si="74"/>
        <v>-1</v>
      </c>
      <c r="BKN61" s="37">
        <f t="shared" ca="1" si="74"/>
        <v>-1</v>
      </c>
      <c r="BKO61" s="37">
        <f t="shared" ca="1" si="74"/>
        <v>-1</v>
      </c>
      <c r="BKP61" s="37">
        <f t="shared" ca="1" si="74"/>
        <v>-1</v>
      </c>
      <c r="BKQ61" s="37">
        <f t="shared" ca="1" si="74"/>
        <v>-1</v>
      </c>
      <c r="BKR61" s="37">
        <f t="shared" ca="1" si="74"/>
        <v>-1</v>
      </c>
      <c r="BKS61" s="37">
        <f t="shared" ca="1" si="74"/>
        <v>-1</v>
      </c>
      <c r="BKT61" s="37">
        <f t="shared" ca="1" si="74"/>
        <v>-1</v>
      </c>
      <c r="BKU61" s="37">
        <f t="shared" ca="1" si="74"/>
        <v>-1</v>
      </c>
      <c r="BKV61" s="37">
        <f t="shared" ca="1" si="74"/>
        <v>-1</v>
      </c>
      <c r="BKW61" s="37">
        <f t="shared" ca="1" si="74"/>
        <v>-1</v>
      </c>
      <c r="BKX61" s="37">
        <f t="shared" ca="1" si="74"/>
        <v>-1</v>
      </c>
      <c r="BKY61" s="37">
        <f t="shared" ca="1" si="74"/>
        <v>-1</v>
      </c>
      <c r="BKZ61" s="37">
        <f t="shared" ca="1" si="74"/>
        <v>-1</v>
      </c>
      <c r="BLA61" s="37">
        <f t="shared" ca="1" si="74"/>
        <v>-1</v>
      </c>
      <c r="BLB61" s="37">
        <f t="shared" ca="1" si="74"/>
        <v>-1</v>
      </c>
      <c r="BLC61" s="37">
        <f t="shared" ref="BLC61:BNN61" ca="1" si="75">IF((ROUND(BLC$9,1)-0.1)=ROUND(WRCYCLETIME_ns,1),0,IF(ROUND(BLC$9,1)=ROUND(WRCYCLETIME_ns,1),MAX($B56:$B63)+1,-1))</f>
        <v>-1</v>
      </c>
      <c r="BLD61" s="37">
        <f t="shared" ca="1" si="75"/>
        <v>-1</v>
      </c>
      <c r="BLE61" s="37">
        <f t="shared" ca="1" si="75"/>
        <v>-1</v>
      </c>
      <c r="BLF61" s="37">
        <f t="shared" ca="1" si="75"/>
        <v>-1</v>
      </c>
      <c r="BLG61" s="37">
        <f t="shared" ca="1" si="75"/>
        <v>-1</v>
      </c>
      <c r="BLH61" s="37">
        <f t="shared" ca="1" si="75"/>
        <v>-1</v>
      </c>
      <c r="BLI61" s="37">
        <f t="shared" ca="1" si="75"/>
        <v>-1</v>
      </c>
      <c r="BLJ61" s="37">
        <f t="shared" ca="1" si="75"/>
        <v>-1</v>
      </c>
      <c r="BLK61" s="37">
        <f t="shared" ca="1" si="75"/>
        <v>-1</v>
      </c>
      <c r="BLL61" s="37">
        <f t="shared" ca="1" si="75"/>
        <v>-1</v>
      </c>
      <c r="BLM61" s="37">
        <f t="shared" ca="1" si="75"/>
        <v>-1</v>
      </c>
      <c r="BLN61" s="37">
        <f t="shared" ca="1" si="75"/>
        <v>-1</v>
      </c>
      <c r="BLO61" s="37">
        <f t="shared" ca="1" si="75"/>
        <v>-1</v>
      </c>
      <c r="BLP61" s="37">
        <f t="shared" ca="1" si="75"/>
        <v>-1</v>
      </c>
      <c r="BLQ61" s="37">
        <f t="shared" ca="1" si="75"/>
        <v>-1</v>
      </c>
      <c r="BLR61" s="37">
        <f t="shared" ca="1" si="75"/>
        <v>-1</v>
      </c>
      <c r="BLS61" s="37">
        <f t="shared" ca="1" si="75"/>
        <v>-1</v>
      </c>
      <c r="BLT61" s="37">
        <f t="shared" ca="1" si="75"/>
        <v>-1</v>
      </c>
      <c r="BLU61" s="37">
        <f t="shared" ca="1" si="75"/>
        <v>-1</v>
      </c>
      <c r="BLV61" s="37">
        <f t="shared" ca="1" si="75"/>
        <v>-1</v>
      </c>
      <c r="BLW61" s="37">
        <f t="shared" ca="1" si="75"/>
        <v>-1</v>
      </c>
      <c r="BLX61" s="37">
        <f t="shared" ca="1" si="75"/>
        <v>-1</v>
      </c>
      <c r="BLY61" s="37">
        <f t="shared" ca="1" si="75"/>
        <v>-1</v>
      </c>
      <c r="BLZ61" s="37">
        <f t="shared" ca="1" si="75"/>
        <v>-1</v>
      </c>
      <c r="BMA61" s="37">
        <f t="shared" ca="1" si="75"/>
        <v>-1</v>
      </c>
      <c r="BMB61" s="37">
        <f t="shared" ca="1" si="75"/>
        <v>-1</v>
      </c>
      <c r="BMC61" s="37">
        <f t="shared" ca="1" si="75"/>
        <v>-1</v>
      </c>
      <c r="BMD61" s="37">
        <f t="shared" ca="1" si="75"/>
        <v>-1</v>
      </c>
      <c r="BME61" s="37">
        <f t="shared" ca="1" si="75"/>
        <v>-1</v>
      </c>
      <c r="BMF61" s="37">
        <f t="shared" ca="1" si="75"/>
        <v>-1</v>
      </c>
      <c r="BMG61" s="37">
        <f t="shared" ca="1" si="75"/>
        <v>-1</v>
      </c>
      <c r="BMH61" s="37">
        <f t="shared" ca="1" si="75"/>
        <v>-1</v>
      </c>
      <c r="BMI61" s="37">
        <f t="shared" ca="1" si="75"/>
        <v>-1</v>
      </c>
      <c r="BMJ61" s="37">
        <f t="shared" ca="1" si="75"/>
        <v>-1</v>
      </c>
      <c r="BMK61" s="37">
        <f t="shared" ca="1" si="75"/>
        <v>-1</v>
      </c>
      <c r="BML61" s="37">
        <f t="shared" ca="1" si="75"/>
        <v>-1</v>
      </c>
      <c r="BMM61" s="37">
        <f t="shared" ca="1" si="75"/>
        <v>-1</v>
      </c>
      <c r="BMN61" s="37">
        <f t="shared" ca="1" si="75"/>
        <v>-1</v>
      </c>
      <c r="BMO61" s="37">
        <f t="shared" ca="1" si="75"/>
        <v>-1</v>
      </c>
      <c r="BMP61" s="37">
        <f t="shared" ca="1" si="75"/>
        <v>-1</v>
      </c>
      <c r="BMQ61" s="37">
        <f t="shared" ca="1" si="75"/>
        <v>-1</v>
      </c>
      <c r="BMR61" s="37">
        <f t="shared" ca="1" si="75"/>
        <v>-1</v>
      </c>
      <c r="BMS61" s="37">
        <f t="shared" ca="1" si="75"/>
        <v>-1</v>
      </c>
      <c r="BMT61" s="37">
        <f t="shared" ca="1" si="75"/>
        <v>-1</v>
      </c>
      <c r="BMU61" s="37">
        <f t="shared" ca="1" si="75"/>
        <v>-1</v>
      </c>
      <c r="BMV61" s="37">
        <f t="shared" ca="1" si="75"/>
        <v>-1</v>
      </c>
      <c r="BMW61" s="37">
        <f t="shared" ca="1" si="75"/>
        <v>-1</v>
      </c>
      <c r="BMX61" s="37">
        <f t="shared" ca="1" si="75"/>
        <v>-1</v>
      </c>
      <c r="BMY61" s="37">
        <f t="shared" ca="1" si="75"/>
        <v>-1</v>
      </c>
      <c r="BMZ61" s="37">
        <f t="shared" ca="1" si="75"/>
        <v>-1</v>
      </c>
      <c r="BNA61" s="37">
        <f t="shared" ca="1" si="75"/>
        <v>-1</v>
      </c>
      <c r="BNB61" s="37">
        <f t="shared" ca="1" si="75"/>
        <v>-1</v>
      </c>
      <c r="BNC61" s="37">
        <f t="shared" ca="1" si="75"/>
        <v>-1</v>
      </c>
      <c r="BND61" s="37">
        <f t="shared" ca="1" si="75"/>
        <v>-1</v>
      </c>
      <c r="BNE61" s="37">
        <f t="shared" ca="1" si="75"/>
        <v>-1</v>
      </c>
      <c r="BNF61" s="37">
        <f t="shared" ca="1" si="75"/>
        <v>-1</v>
      </c>
      <c r="BNG61" s="37">
        <f t="shared" ca="1" si="75"/>
        <v>-1</v>
      </c>
      <c r="BNH61" s="37">
        <f t="shared" ca="1" si="75"/>
        <v>-1</v>
      </c>
      <c r="BNI61" s="37">
        <f t="shared" ca="1" si="75"/>
        <v>-1</v>
      </c>
      <c r="BNJ61" s="37">
        <f t="shared" ca="1" si="75"/>
        <v>-1</v>
      </c>
      <c r="BNK61" s="37">
        <f t="shared" ca="1" si="75"/>
        <v>-1</v>
      </c>
      <c r="BNL61" s="37">
        <f t="shared" ca="1" si="75"/>
        <v>-1</v>
      </c>
      <c r="BNM61" s="37">
        <f t="shared" ca="1" si="75"/>
        <v>-1</v>
      </c>
      <c r="BNN61" s="37">
        <f t="shared" ca="1" si="75"/>
        <v>-1</v>
      </c>
      <c r="BNO61" s="37">
        <f t="shared" ref="BNO61:BPZ61" ca="1" si="76">IF((ROUND(BNO$9,1)-0.1)=ROUND(WRCYCLETIME_ns,1),0,IF(ROUND(BNO$9,1)=ROUND(WRCYCLETIME_ns,1),MAX($B56:$B63)+1,-1))</f>
        <v>-1</v>
      </c>
      <c r="BNP61" s="37">
        <f t="shared" ca="1" si="76"/>
        <v>-1</v>
      </c>
      <c r="BNQ61" s="37">
        <f t="shared" ca="1" si="76"/>
        <v>-1</v>
      </c>
      <c r="BNR61" s="37">
        <f t="shared" ca="1" si="76"/>
        <v>-1</v>
      </c>
      <c r="BNS61" s="37">
        <f t="shared" ca="1" si="76"/>
        <v>-1</v>
      </c>
      <c r="BNT61" s="37">
        <f t="shared" ca="1" si="76"/>
        <v>-1</v>
      </c>
      <c r="BNU61" s="37">
        <f t="shared" ca="1" si="76"/>
        <v>-1</v>
      </c>
      <c r="BNV61" s="37">
        <f t="shared" ca="1" si="76"/>
        <v>-1</v>
      </c>
      <c r="BNW61" s="37">
        <f t="shared" ca="1" si="76"/>
        <v>-1</v>
      </c>
      <c r="BNX61" s="37">
        <f t="shared" ca="1" si="76"/>
        <v>-1</v>
      </c>
      <c r="BNY61" s="37">
        <f t="shared" ca="1" si="76"/>
        <v>-1</v>
      </c>
      <c r="BNZ61" s="37">
        <f t="shared" ca="1" si="76"/>
        <v>-1</v>
      </c>
      <c r="BOA61" s="37">
        <f t="shared" ca="1" si="76"/>
        <v>-1</v>
      </c>
      <c r="BOB61" s="37">
        <f t="shared" ca="1" si="76"/>
        <v>-1</v>
      </c>
      <c r="BOC61" s="37">
        <f t="shared" ca="1" si="76"/>
        <v>-1</v>
      </c>
      <c r="BOD61" s="37">
        <f t="shared" ca="1" si="76"/>
        <v>-1</v>
      </c>
      <c r="BOE61" s="37">
        <f t="shared" ca="1" si="76"/>
        <v>-1</v>
      </c>
      <c r="BOF61" s="37">
        <f t="shared" ca="1" si="76"/>
        <v>-1</v>
      </c>
      <c r="BOG61" s="37">
        <f t="shared" ca="1" si="76"/>
        <v>-1</v>
      </c>
      <c r="BOH61" s="37">
        <f t="shared" ca="1" si="76"/>
        <v>-1</v>
      </c>
      <c r="BOI61" s="37">
        <f t="shared" ca="1" si="76"/>
        <v>-1</v>
      </c>
      <c r="BOJ61" s="37">
        <f t="shared" ca="1" si="76"/>
        <v>-1</v>
      </c>
      <c r="BOK61" s="37">
        <f t="shared" ca="1" si="76"/>
        <v>-1</v>
      </c>
      <c r="BOL61" s="37">
        <f t="shared" ca="1" si="76"/>
        <v>-1</v>
      </c>
      <c r="BOM61" s="37">
        <f t="shared" ca="1" si="76"/>
        <v>-1</v>
      </c>
      <c r="BON61" s="37">
        <f t="shared" ca="1" si="76"/>
        <v>-1</v>
      </c>
      <c r="BOO61" s="37">
        <f t="shared" ca="1" si="76"/>
        <v>-1</v>
      </c>
      <c r="BOP61" s="37">
        <f t="shared" ca="1" si="76"/>
        <v>-1</v>
      </c>
      <c r="BOQ61" s="37">
        <f t="shared" ca="1" si="76"/>
        <v>-1</v>
      </c>
      <c r="BOR61" s="37">
        <f t="shared" ca="1" si="76"/>
        <v>-1</v>
      </c>
      <c r="BOS61" s="37">
        <f t="shared" ca="1" si="76"/>
        <v>-1</v>
      </c>
      <c r="BOT61" s="37">
        <f t="shared" ca="1" si="76"/>
        <v>-1</v>
      </c>
      <c r="BOU61" s="37">
        <f t="shared" ca="1" si="76"/>
        <v>-1</v>
      </c>
      <c r="BOV61" s="37">
        <f t="shared" ca="1" si="76"/>
        <v>-1</v>
      </c>
      <c r="BOW61" s="37">
        <f t="shared" ca="1" si="76"/>
        <v>-1</v>
      </c>
      <c r="BOX61" s="37">
        <f t="shared" ca="1" si="76"/>
        <v>-1</v>
      </c>
      <c r="BOY61" s="37">
        <f t="shared" ca="1" si="76"/>
        <v>-1</v>
      </c>
      <c r="BOZ61" s="37">
        <f t="shared" ca="1" si="76"/>
        <v>-1</v>
      </c>
      <c r="BPA61" s="37">
        <f t="shared" ca="1" si="76"/>
        <v>-1</v>
      </c>
      <c r="BPB61" s="37">
        <f t="shared" ca="1" si="76"/>
        <v>-1</v>
      </c>
      <c r="BPC61" s="37">
        <f t="shared" ca="1" si="76"/>
        <v>-1</v>
      </c>
      <c r="BPD61" s="37">
        <f t="shared" ca="1" si="76"/>
        <v>-1</v>
      </c>
      <c r="BPE61" s="37">
        <f t="shared" ca="1" si="76"/>
        <v>-1</v>
      </c>
      <c r="BPF61" s="37">
        <f t="shared" ca="1" si="76"/>
        <v>-1</v>
      </c>
      <c r="BPG61" s="37">
        <f t="shared" ca="1" si="76"/>
        <v>-1</v>
      </c>
      <c r="BPH61" s="37">
        <f t="shared" ca="1" si="76"/>
        <v>-1</v>
      </c>
      <c r="BPI61" s="37">
        <f t="shared" ca="1" si="76"/>
        <v>-1</v>
      </c>
      <c r="BPJ61" s="37">
        <f t="shared" ca="1" si="76"/>
        <v>-1</v>
      </c>
      <c r="BPK61" s="37">
        <f t="shared" ca="1" si="76"/>
        <v>-1</v>
      </c>
      <c r="BPL61" s="37">
        <f t="shared" ca="1" si="76"/>
        <v>-1</v>
      </c>
      <c r="BPM61" s="37">
        <f t="shared" ca="1" si="76"/>
        <v>-1</v>
      </c>
      <c r="BPN61" s="37">
        <f t="shared" ca="1" si="76"/>
        <v>-1</v>
      </c>
      <c r="BPO61" s="37">
        <f t="shared" ca="1" si="76"/>
        <v>-1</v>
      </c>
      <c r="BPP61" s="37">
        <f t="shared" ca="1" si="76"/>
        <v>-1</v>
      </c>
      <c r="BPQ61" s="37">
        <f t="shared" ca="1" si="76"/>
        <v>-1</v>
      </c>
      <c r="BPR61" s="37">
        <f t="shared" ca="1" si="76"/>
        <v>-1</v>
      </c>
      <c r="BPS61" s="37">
        <f t="shared" ca="1" si="76"/>
        <v>-1</v>
      </c>
      <c r="BPT61" s="37">
        <f t="shared" ca="1" si="76"/>
        <v>-1</v>
      </c>
      <c r="BPU61" s="37">
        <f t="shared" ca="1" si="76"/>
        <v>-1</v>
      </c>
      <c r="BPV61" s="37">
        <f t="shared" ca="1" si="76"/>
        <v>-1</v>
      </c>
      <c r="BPW61" s="37">
        <f t="shared" ca="1" si="76"/>
        <v>-1</v>
      </c>
      <c r="BPX61" s="37">
        <f t="shared" ca="1" si="76"/>
        <v>-1</v>
      </c>
      <c r="BPY61" s="37">
        <f t="shared" ca="1" si="76"/>
        <v>-1</v>
      </c>
      <c r="BPZ61" s="37">
        <f t="shared" ca="1" si="76"/>
        <v>-1</v>
      </c>
      <c r="BQA61" s="37">
        <f t="shared" ref="BQA61:BSL61" ca="1" si="77">IF((ROUND(BQA$9,1)-0.1)=ROUND(WRCYCLETIME_ns,1),0,IF(ROUND(BQA$9,1)=ROUND(WRCYCLETIME_ns,1),MAX($B56:$B63)+1,-1))</f>
        <v>-1</v>
      </c>
      <c r="BQB61" s="37">
        <f t="shared" ca="1" si="77"/>
        <v>-1</v>
      </c>
      <c r="BQC61" s="37">
        <f t="shared" ca="1" si="77"/>
        <v>-1</v>
      </c>
      <c r="BQD61" s="37">
        <f t="shared" ca="1" si="77"/>
        <v>-1</v>
      </c>
      <c r="BQE61" s="37">
        <f t="shared" ca="1" si="77"/>
        <v>-1</v>
      </c>
      <c r="BQF61" s="37">
        <f t="shared" ca="1" si="77"/>
        <v>-1</v>
      </c>
      <c r="BQG61" s="37">
        <f t="shared" ca="1" si="77"/>
        <v>-1</v>
      </c>
      <c r="BQH61" s="37">
        <f t="shared" ca="1" si="77"/>
        <v>-1</v>
      </c>
      <c r="BQI61" s="37">
        <f t="shared" ca="1" si="77"/>
        <v>-1</v>
      </c>
      <c r="BQJ61" s="37">
        <f t="shared" ca="1" si="77"/>
        <v>-1</v>
      </c>
      <c r="BQK61" s="37">
        <f t="shared" ca="1" si="77"/>
        <v>-1</v>
      </c>
      <c r="BQL61" s="37">
        <f t="shared" ca="1" si="77"/>
        <v>-1</v>
      </c>
      <c r="BQM61" s="37">
        <f t="shared" ca="1" si="77"/>
        <v>-1</v>
      </c>
      <c r="BQN61" s="37">
        <f t="shared" ca="1" si="77"/>
        <v>-1</v>
      </c>
      <c r="BQO61" s="37">
        <f t="shared" ca="1" si="77"/>
        <v>-1</v>
      </c>
      <c r="BQP61" s="37">
        <f t="shared" ca="1" si="77"/>
        <v>-1</v>
      </c>
      <c r="BQQ61" s="37">
        <f t="shared" ca="1" si="77"/>
        <v>-1</v>
      </c>
      <c r="BQR61" s="37">
        <f t="shared" ca="1" si="77"/>
        <v>-1</v>
      </c>
      <c r="BQS61" s="37">
        <f t="shared" ca="1" si="77"/>
        <v>-1</v>
      </c>
      <c r="BQT61" s="37">
        <f t="shared" ca="1" si="77"/>
        <v>-1</v>
      </c>
      <c r="BQU61" s="37">
        <f t="shared" ca="1" si="77"/>
        <v>-1</v>
      </c>
      <c r="BQV61" s="37">
        <f t="shared" ca="1" si="77"/>
        <v>-1</v>
      </c>
      <c r="BQW61" s="37">
        <f t="shared" ca="1" si="77"/>
        <v>-1</v>
      </c>
      <c r="BQX61" s="37">
        <f t="shared" ca="1" si="77"/>
        <v>-1</v>
      </c>
      <c r="BQY61" s="37">
        <f t="shared" ca="1" si="77"/>
        <v>-1</v>
      </c>
      <c r="BQZ61" s="37">
        <f t="shared" ca="1" si="77"/>
        <v>-1</v>
      </c>
      <c r="BRA61" s="37">
        <f t="shared" ca="1" si="77"/>
        <v>-1</v>
      </c>
      <c r="BRB61" s="37">
        <f t="shared" ca="1" si="77"/>
        <v>-1</v>
      </c>
      <c r="BRC61" s="37">
        <f t="shared" ca="1" si="77"/>
        <v>-1</v>
      </c>
      <c r="BRD61" s="37">
        <f t="shared" ca="1" si="77"/>
        <v>-1</v>
      </c>
      <c r="BRE61" s="37">
        <f t="shared" ca="1" si="77"/>
        <v>-1</v>
      </c>
      <c r="BRF61" s="37">
        <f t="shared" ca="1" si="77"/>
        <v>-1</v>
      </c>
      <c r="BRG61" s="37">
        <f t="shared" ca="1" si="77"/>
        <v>-1</v>
      </c>
      <c r="BRH61" s="37">
        <f t="shared" ca="1" si="77"/>
        <v>-1</v>
      </c>
      <c r="BRI61" s="37">
        <f t="shared" ca="1" si="77"/>
        <v>-1</v>
      </c>
      <c r="BRJ61" s="37">
        <f t="shared" ca="1" si="77"/>
        <v>-1</v>
      </c>
      <c r="BRK61" s="37">
        <f t="shared" ca="1" si="77"/>
        <v>-1</v>
      </c>
      <c r="BRL61" s="37">
        <f t="shared" ca="1" si="77"/>
        <v>-1</v>
      </c>
      <c r="BRM61" s="37">
        <f t="shared" ca="1" si="77"/>
        <v>-1</v>
      </c>
      <c r="BRN61" s="37">
        <f t="shared" ca="1" si="77"/>
        <v>-1</v>
      </c>
      <c r="BRO61" s="37">
        <f t="shared" ca="1" si="77"/>
        <v>-1</v>
      </c>
      <c r="BRP61" s="37">
        <f t="shared" ca="1" si="77"/>
        <v>-1</v>
      </c>
      <c r="BRQ61" s="37">
        <f t="shared" ca="1" si="77"/>
        <v>-1</v>
      </c>
      <c r="BRR61" s="37">
        <f t="shared" ca="1" si="77"/>
        <v>-1</v>
      </c>
      <c r="BRS61" s="37">
        <f t="shared" ca="1" si="77"/>
        <v>-1</v>
      </c>
      <c r="BRT61" s="37">
        <f t="shared" ca="1" si="77"/>
        <v>-1</v>
      </c>
      <c r="BRU61" s="37">
        <f t="shared" ca="1" si="77"/>
        <v>-1</v>
      </c>
      <c r="BRV61" s="37">
        <f t="shared" ca="1" si="77"/>
        <v>-1</v>
      </c>
      <c r="BRW61" s="37">
        <f t="shared" ca="1" si="77"/>
        <v>-1</v>
      </c>
      <c r="BRX61" s="37">
        <f t="shared" ca="1" si="77"/>
        <v>-1</v>
      </c>
      <c r="BRY61" s="37">
        <f t="shared" ca="1" si="77"/>
        <v>-1</v>
      </c>
      <c r="BRZ61" s="37">
        <f t="shared" ca="1" si="77"/>
        <v>-1</v>
      </c>
      <c r="BSA61" s="37">
        <f t="shared" ca="1" si="77"/>
        <v>-1</v>
      </c>
      <c r="BSB61" s="37">
        <f t="shared" ca="1" si="77"/>
        <v>-1</v>
      </c>
      <c r="BSC61" s="37">
        <f t="shared" ca="1" si="77"/>
        <v>-1</v>
      </c>
      <c r="BSD61" s="37">
        <f t="shared" ca="1" si="77"/>
        <v>-1</v>
      </c>
      <c r="BSE61" s="37">
        <f t="shared" ca="1" si="77"/>
        <v>-1</v>
      </c>
      <c r="BSF61" s="37">
        <f t="shared" ca="1" si="77"/>
        <v>-1</v>
      </c>
      <c r="BSG61" s="37">
        <f t="shared" ca="1" si="77"/>
        <v>-1</v>
      </c>
      <c r="BSH61" s="37">
        <f t="shared" ca="1" si="77"/>
        <v>-1</v>
      </c>
      <c r="BSI61" s="37">
        <f t="shared" ca="1" si="77"/>
        <v>-1</v>
      </c>
      <c r="BSJ61" s="37">
        <f t="shared" ca="1" si="77"/>
        <v>-1</v>
      </c>
      <c r="BSK61" s="37">
        <f t="shared" ca="1" si="77"/>
        <v>-1</v>
      </c>
      <c r="BSL61" s="37">
        <f t="shared" ca="1" si="77"/>
        <v>-1</v>
      </c>
      <c r="BSM61" s="37">
        <f t="shared" ref="BSM61:BUX61" ca="1" si="78">IF((ROUND(BSM$9,1)-0.1)=ROUND(WRCYCLETIME_ns,1),0,IF(ROUND(BSM$9,1)=ROUND(WRCYCLETIME_ns,1),MAX($B56:$B63)+1,-1))</f>
        <v>-1</v>
      </c>
      <c r="BSN61" s="37">
        <f t="shared" ca="1" si="78"/>
        <v>-1</v>
      </c>
      <c r="BSO61" s="37">
        <f t="shared" ca="1" si="78"/>
        <v>-1</v>
      </c>
      <c r="BSP61" s="37">
        <f t="shared" ca="1" si="78"/>
        <v>-1</v>
      </c>
      <c r="BSQ61" s="37">
        <f t="shared" ca="1" si="78"/>
        <v>-1</v>
      </c>
      <c r="BSR61" s="37">
        <f t="shared" ca="1" si="78"/>
        <v>-1</v>
      </c>
      <c r="BSS61" s="37">
        <f t="shared" ca="1" si="78"/>
        <v>-1</v>
      </c>
      <c r="BST61" s="37">
        <f t="shared" ca="1" si="78"/>
        <v>-1</v>
      </c>
      <c r="BSU61" s="37">
        <f t="shared" ca="1" si="78"/>
        <v>-1</v>
      </c>
      <c r="BSV61" s="37">
        <f t="shared" ca="1" si="78"/>
        <v>-1</v>
      </c>
      <c r="BSW61" s="37">
        <f t="shared" ca="1" si="78"/>
        <v>-1</v>
      </c>
      <c r="BSX61" s="37">
        <f t="shared" ca="1" si="78"/>
        <v>-1</v>
      </c>
      <c r="BSY61" s="37">
        <f t="shared" ca="1" si="78"/>
        <v>-1</v>
      </c>
      <c r="BSZ61" s="37">
        <f t="shared" ca="1" si="78"/>
        <v>-1</v>
      </c>
      <c r="BTA61" s="37">
        <f t="shared" ca="1" si="78"/>
        <v>-1</v>
      </c>
      <c r="BTB61" s="37">
        <f t="shared" ca="1" si="78"/>
        <v>-1</v>
      </c>
      <c r="BTC61" s="37">
        <f t="shared" ca="1" si="78"/>
        <v>-1</v>
      </c>
      <c r="BTD61" s="37">
        <f t="shared" ca="1" si="78"/>
        <v>-1</v>
      </c>
      <c r="BTE61" s="37">
        <f t="shared" ca="1" si="78"/>
        <v>-1</v>
      </c>
      <c r="BTF61" s="37">
        <f t="shared" ca="1" si="78"/>
        <v>-1</v>
      </c>
      <c r="BTG61" s="37">
        <f t="shared" ca="1" si="78"/>
        <v>-1</v>
      </c>
      <c r="BTH61" s="37">
        <f t="shared" ca="1" si="78"/>
        <v>-1</v>
      </c>
      <c r="BTI61" s="37">
        <f t="shared" ca="1" si="78"/>
        <v>-1</v>
      </c>
      <c r="BTJ61" s="37">
        <f t="shared" ca="1" si="78"/>
        <v>-1</v>
      </c>
      <c r="BTK61" s="37">
        <f t="shared" ca="1" si="78"/>
        <v>-1</v>
      </c>
      <c r="BTL61" s="37">
        <f t="shared" ca="1" si="78"/>
        <v>-1</v>
      </c>
      <c r="BTM61" s="37">
        <f t="shared" ca="1" si="78"/>
        <v>-1</v>
      </c>
      <c r="BTN61" s="37">
        <f t="shared" ca="1" si="78"/>
        <v>-1</v>
      </c>
      <c r="BTO61" s="37">
        <f t="shared" ca="1" si="78"/>
        <v>-1</v>
      </c>
      <c r="BTP61" s="37">
        <f t="shared" ca="1" si="78"/>
        <v>-1</v>
      </c>
      <c r="BTQ61" s="37">
        <f t="shared" ca="1" si="78"/>
        <v>-1</v>
      </c>
      <c r="BTR61" s="37">
        <f t="shared" ca="1" si="78"/>
        <v>-1</v>
      </c>
      <c r="BTS61" s="37">
        <f t="shared" ca="1" si="78"/>
        <v>-1</v>
      </c>
      <c r="BTT61" s="37">
        <f t="shared" ca="1" si="78"/>
        <v>-1</v>
      </c>
      <c r="BTU61" s="37">
        <f t="shared" ca="1" si="78"/>
        <v>-1</v>
      </c>
      <c r="BTV61" s="37">
        <f t="shared" ca="1" si="78"/>
        <v>-1</v>
      </c>
      <c r="BTW61" s="37">
        <f t="shared" ca="1" si="78"/>
        <v>-1</v>
      </c>
      <c r="BTX61" s="37">
        <f t="shared" ca="1" si="78"/>
        <v>-1</v>
      </c>
      <c r="BTY61" s="37">
        <f t="shared" ca="1" si="78"/>
        <v>-1</v>
      </c>
      <c r="BTZ61" s="37">
        <f t="shared" ca="1" si="78"/>
        <v>-1</v>
      </c>
      <c r="BUA61" s="37">
        <f t="shared" ca="1" si="78"/>
        <v>-1</v>
      </c>
      <c r="BUB61" s="37">
        <f t="shared" ca="1" si="78"/>
        <v>-1</v>
      </c>
      <c r="BUC61" s="37">
        <f t="shared" ca="1" si="78"/>
        <v>-1</v>
      </c>
      <c r="BUD61" s="37">
        <f t="shared" ca="1" si="78"/>
        <v>-1</v>
      </c>
      <c r="BUE61" s="37">
        <f t="shared" ca="1" si="78"/>
        <v>-1</v>
      </c>
      <c r="BUF61" s="37">
        <f t="shared" ca="1" si="78"/>
        <v>-1</v>
      </c>
      <c r="BUG61" s="37">
        <f t="shared" ca="1" si="78"/>
        <v>-1</v>
      </c>
      <c r="BUH61" s="37">
        <f t="shared" ca="1" si="78"/>
        <v>-1</v>
      </c>
      <c r="BUI61" s="37">
        <f t="shared" ca="1" si="78"/>
        <v>-1</v>
      </c>
      <c r="BUJ61" s="37">
        <f t="shared" ca="1" si="78"/>
        <v>-1</v>
      </c>
      <c r="BUK61" s="37">
        <f t="shared" ca="1" si="78"/>
        <v>-1</v>
      </c>
      <c r="BUL61" s="37">
        <f t="shared" ca="1" si="78"/>
        <v>-1</v>
      </c>
      <c r="BUM61" s="37">
        <f t="shared" ca="1" si="78"/>
        <v>-1</v>
      </c>
      <c r="BUN61" s="37">
        <f t="shared" ca="1" si="78"/>
        <v>-1</v>
      </c>
      <c r="BUO61" s="37">
        <f t="shared" ca="1" si="78"/>
        <v>-1</v>
      </c>
      <c r="BUP61" s="37">
        <f t="shared" ca="1" si="78"/>
        <v>-1</v>
      </c>
      <c r="BUQ61" s="37">
        <f t="shared" ca="1" si="78"/>
        <v>-1</v>
      </c>
      <c r="BUR61" s="37">
        <f t="shared" ca="1" si="78"/>
        <v>-1</v>
      </c>
      <c r="BUS61" s="37">
        <f t="shared" ca="1" si="78"/>
        <v>-1</v>
      </c>
      <c r="BUT61" s="37">
        <f t="shared" ca="1" si="78"/>
        <v>-1</v>
      </c>
      <c r="BUU61" s="37">
        <f t="shared" ca="1" si="78"/>
        <v>-1</v>
      </c>
      <c r="BUV61" s="37">
        <f t="shared" ca="1" si="78"/>
        <v>-1</v>
      </c>
      <c r="BUW61" s="37">
        <f t="shared" ca="1" si="78"/>
        <v>-1</v>
      </c>
      <c r="BUX61" s="37">
        <f t="shared" ca="1" si="78"/>
        <v>-1</v>
      </c>
      <c r="BUY61" s="37">
        <f t="shared" ref="BUY61:BXJ61" ca="1" si="79">IF((ROUND(BUY$9,1)-0.1)=ROUND(WRCYCLETIME_ns,1),0,IF(ROUND(BUY$9,1)=ROUND(WRCYCLETIME_ns,1),MAX($B56:$B63)+1,-1))</f>
        <v>-1</v>
      </c>
      <c r="BUZ61" s="37">
        <f t="shared" ca="1" si="79"/>
        <v>-1</v>
      </c>
      <c r="BVA61" s="37">
        <f t="shared" ca="1" si="79"/>
        <v>-1</v>
      </c>
      <c r="BVB61" s="37">
        <f t="shared" ca="1" si="79"/>
        <v>-1</v>
      </c>
      <c r="BVC61" s="37">
        <f t="shared" ca="1" si="79"/>
        <v>-1</v>
      </c>
      <c r="BVD61" s="37">
        <f t="shared" ca="1" si="79"/>
        <v>-1</v>
      </c>
      <c r="BVE61" s="37">
        <f t="shared" ca="1" si="79"/>
        <v>-1</v>
      </c>
      <c r="BVF61" s="37">
        <f t="shared" ca="1" si="79"/>
        <v>-1</v>
      </c>
      <c r="BVG61" s="37">
        <f t="shared" ca="1" si="79"/>
        <v>-1</v>
      </c>
      <c r="BVH61" s="37">
        <f t="shared" ca="1" si="79"/>
        <v>-1</v>
      </c>
      <c r="BVI61" s="37">
        <f t="shared" ca="1" si="79"/>
        <v>-1</v>
      </c>
      <c r="BVJ61" s="37">
        <f t="shared" ca="1" si="79"/>
        <v>-1</v>
      </c>
      <c r="BVK61" s="37">
        <f t="shared" ca="1" si="79"/>
        <v>-1</v>
      </c>
      <c r="BVL61" s="37">
        <f t="shared" ca="1" si="79"/>
        <v>-1</v>
      </c>
      <c r="BVM61" s="37">
        <f t="shared" ca="1" si="79"/>
        <v>-1</v>
      </c>
      <c r="BVN61" s="37">
        <f t="shared" ca="1" si="79"/>
        <v>-1</v>
      </c>
      <c r="BVO61" s="37">
        <f t="shared" ca="1" si="79"/>
        <v>-1</v>
      </c>
      <c r="BVP61" s="37">
        <f t="shared" ca="1" si="79"/>
        <v>-1</v>
      </c>
      <c r="BVQ61" s="37">
        <f t="shared" ca="1" si="79"/>
        <v>-1</v>
      </c>
      <c r="BVR61" s="37">
        <f t="shared" ca="1" si="79"/>
        <v>-1</v>
      </c>
      <c r="BVS61" s="37">
        <f t="shared" ca="1" si="79"/>
        <v>-1</v>
      </c>
      <c r="BVT61" s="37">
        <f t="shared" ca="1" si="79"/>
        <v>-1</v>
      </c>
      <c r="BVU61" s="37">
        <f t="shared" ca="1" si="79"/>
        <v>-1</v>
      </c>
      <c r="BVV61" s="37">
        <f t="shared" ca="1" si="79"/>
        <v>-1</v>
      </c>
      <c r="BVW61" s="37">
        <f t="shared" ca="1" si="79"/>
        <v>-1</v>
      </c>
      <c r="BVX61" s="37">
        <f t="shared" ca="1" si="79"/>
        <v>-1</v>
      </c>
      <c r="BVY61" s="37">
        <f t="shared" ca="1" si="79"/>
        <v>-1</v>
      </c>
      <c r="BVZ61" s="37">
        <f t="shared" ca="1" si="79"/>
        <v>-1</v>
      </c>
      <c r="BWA61" s="37">
        <f t="shared" ca="1" si="79"/>
        <v>-1</v>
      </c>
      <c r="BWB61" s="37">
        <f t="shared" ca="1" si="79"/>
        <v>-1</v>
      </c>
      <c r="BWC61" s="37">
        <f t="shared" ca="1" si="79"/>
        <v>-1</v>
      </c>
      <c r="BWD61" s="37">
        <f t="shared" ca="1" si="79"/>
        <v>-1</v>
      </c>
      <c r="BWE61" s="37">
        <f t="shared" ca="1" si="79"/>
        <v>-1</v>
      </c>
      <c r="BWF61" s="37">
        <f t="shared" ca="1" si="79"/>
        <v>-1</v>
      </c>
      <c r="BWG61" s="37">
        <f t="shared" ca="1" si="79"/>
        <v>-1</v>
      </c>
      <c r="BWH61" s="37">
        <f t="shared" ca="1" si="79"/>
        <v>-1</v>
      </c>
      <c r="BWI61" s="37">
        <f t="shared" ca="1" si="79"/>
        <v>-1</v>
      </c>
      <c r="BWJ61" s="37">
        <f t="shared" ca="1" si="79"/>
        <v>-1</v>
      </c>
      <c r="BWK61" s="37">
        <f t="shared" ca="1" si="79"/>
        <v>-1</v>
      </c>
      <c r="BWL61" s="37">
        <f t="shared" ca="1" si="79"/>
        <v>-1</v>
      </c>
      <c r="BWM61" s="37">
        <f t="shared" ca="1" si="79"/>
        <v>-1</v>
      </c>
      <c r="BWN61" s="37">
        <f t="shared" ca="1" si="79"/>
        <v>-1</v>
      </c>
      <c r="BWO61" s="37">
        <f t="shared" ca="1" si="79"/>
        <v>-1</v>
      </c>
      <c r="BWP61" s="37">
        <f t="shared" ca="1" si="79"/>
        <v>-1</v>
      </c>
      <c r="BWQ61" s="37">
        <f t="shared" ca="1" si="79"/>
        <v>-1</v>
      </c>
      <c r="BWR61" s="37">
        <f t="shared" ca="1" si="79"/>
        <v>-1</v>
      </c>
      <c r="BWS61" s="37">
        <f t="shared" ca="1" si="79"/>
        <v>-1</v>
      </c>
      <c r="BWT61" s="37">
        <f t="shared" ca="1" si="79"/>
        <v>-1</v>
      </c>
      <c r="BWU61" s="37">
        <f t="shared" ca="1" si="79"/>
        <v>-1</v>
      </c>
      <c r="BWV61" s="37">
        <f t="shared" ca="1" si="79"/>
        <v>-1</v>
      </c>
      <c r="BWW61" s="37">
        <f t="shared" ca="1" si="79"/>
        <v>-1</v>
      </c>
      <c r="BWX61" s="37">
        <f t="shared" ca="1" si="79"/>
        <v>-1</v>
      </c>
      <c r="BWY61" s="37">
        <f t="shared" ca="1" si="79"/>
        <v>-1</v>
      </c>
      <c r="BWZ61" s="37">
        <f t="shared" ca="1" si="79"/>
        <v>-1</v>
      </c>
      <c r="BXA61" s="37">
        <f t="shared" ca="1" si="79"/>
        <v>-1</v>
      </c>
      <c r="BXB61" s="37">
        <f t="shared" ca="1" si="79"/>
        <v>-1</v>
      </c>
      <c r="BXC61" s="37">
        <f t="shared" ca="1" si="79"/>
        <v>-1</v>
      </c>
      <c r="BXD61" s="37">
        <f t="shared" ca="1" si="79"/>
        <v>-1</v>
      </c>
      <c r="BXE61" s="37">
        <f t="shared" ca="1" si="79"/>
        <v>-1</v>
      </c>
      <c r="BXF61" s="37">
        <f t="shared" ca="1" si="79"/>
        <v>-1</v>
      </c>
      <c r="BXG61" s="37">
        <f t="shared" ca="1" si="79"/>
        <v>-1</v>
      </c>
      <c r="BXH61" s="37">
        <f t="shared" ca="1" si="79"/>
        <v>-1</v>
      </c>
      <c r="BXI61" s="37">
        <f t="shared" ca="1" si="79"/>
        <v>-1</v>
      </c>
      <c r="BXJ61" s="37">
        <f t="shared" ca="1" si="79"/>
        <v>-1</v>
      </c>
      <c r="BXK61" s="37">
        <f t="shared" ref="BXK61:BZV61" ca="1" si="80">IF((ROUND(BXK$9,1)-0.1)=ROUND(WRCYCLETIME_ns,1),0,IF(ROUND(BXK$9,1)=ROUND(WRCYCLETIME_ns,1),MAX($B56:$B63)+1,-1))</f>
        <v>-1</v>
      </c>
      <c r="BXL61" s="37">
        <f t="shared" ca="1" si="80"/>
        <v>-1</v>
      </c>
      <c r="BXM61" s="37">
        <f t="shared" ca="1" si="80"/>
        <v>-1</v>
      </c>
      <c r="BXN61" s="37">
        <f t="shared" ca="1" si="80"/>
        <v>-1</v>
      </c>
      <c r="BXO61" s="37">
        <f t="shared" ca="1" si="80"/>
        <v>-1</v>
      </c>
      <c r="BXP61" s="37">
        <f t="shared" ca="1" si="80"/>
        <v>-1</v>
      </c>
      <c r="BXQ61" s="37">
        <f t="shared" ca="1" si="80"/>
        <v>-1</v>
      </c>
      <c r="BXR61" s="37">
        <f t="shared" ca="1" si="80"/>
        <v>-1</v>
      </c>
      <c r="BXS61" s="37">
        <f t="shared" ca="1" si="80"/>
        <v>-1</v>
      </c>
      <c r="BXT61" s="37">
        <f t="shared" ca="1" si="80"/>
        <v>-1</v>
      </c>
      <c r="BXU61" s="37">
        <f t="shared" ca="1" si="80"/>
        <v>-1</v>
      </c>
      <c r="BXV61" s="37">
        <f t="shared" ca="1" si="80"/>
        <v>-1</v>
      </c>
      <c r="BXW61" s="37">
        <f t="shared" ca="1" si="80"/>
        <v>-1</v>
      </c>
      <c r="BXX61" s="37">
        <f t="shared" ca="1" si="80"/>
        <v>-1</v>
      </c>
      <c r="BXY61" s="37">
        <f t="shared" ca="1" si="80"/>
        <v>-1</v>
      </c>
      <c r="BXZ61" s="37">
        <f t="shared" ca="1" si="80"/>
        <v>-1</v>
      </c>
      <c r="BYA61" s="37">
        <f t="shared" ca="1" si="80"/>
        <v>-1</v>
      </c>
      <c r="BYB61" s="37">
        <f t="shared" ca="1" si="80"/>
        <v>-1</v>
      </c>
      <c r="BYC61" s="37">
        <f t="shared" ca="1" si="80"/>
        <v>-1</v>
      </c>
      <c r="BYD61" s="37">
        <f t="shared" ca="1" si="80"/>
        <v>-1</v>
      </c>
      <c r="BYE61" s="37">
        <f t="shared" ca="1" si="80"/>
        <v>-1</v>
      </c>
      <c r="BYF61" s="37">
        <f t="shared" ca="1" si="80"/>
        <v>-1</v>
      </c>
      <c r="BYG61" s="37">
        <f t="shared" ca="1" si="80"/>
        <v>-1</v>
      </c>
      <c r="BYH61" s="37">
        <f t="shared" ca="1" si="80"/>
        <v>-1</v>
      </c>
      <c r="BYI61" s="37">
        <f t="shared" ca="1" si="80"/>
        <v>-1</v>
      </c>
      <c r="BYJ61" s="37">
        <f t="shared" ca="1" si="80"/>
        <v>-1</v>
      </c>
      <c r="BYK61" s="37">
        <f t="shared" ca="1" si="80"/>
        <v>-1</v>
      </c>
      <c r="BYL61" s="37">
        <f t="shared" ca="1" si="80"/>
        <v>-1</v>
      </c>
      <c r="BYM61" s="37">
        <f t="shared" ca="1" si="80"/>
        <v>-1</v>
      </c>
      <c r="BYN61" s="37">
        <f t="shared" ca="1" si="80"/>
        <v>-1</v>
      </c>
      <c r="BYO61" s="37">
        <f t="shared" ca="1" si="80"/>
        <v>-1</v>
      </c>
      <c r="BYP61" s="37">
        <f t="shared" ca="1" si="80"/>
        <v>-1</v>
      </c>
      <c r="BYQ61" s="37">
        <f t="shared" ca="1" si="80"/>
        <v>-1</v>
      </c>
      <c r="BYR61" s="37">
        <f t="shared" ca="1" si="80"/>
        <v>-1</v>
      </c>
      <c r="BYS61" s="37">
        <f t="shared" ca="1" si="80"/>
        <v>-1</v>
      </c>
      <c r="BYT61" s="37">
        <f t="shared" ca="1" si="80"/>
        <v>-1</v>
      </c>
      <c r="BYU61" s="37">
        <f t="shared" ca="1" si="80"/>
        <v>-1</v>
      </c>
      <c r="BYV61" s="37">
        <f t="shared" ca="1" si="80"/>
        <v>-1</v>
      </c>
      <c r="BYW61" s="37">
        <f t="shared" ca="1" si="80"/>
        <v>-1</v>
      </c>
      <c r="BYX61" s="37">
        <f t="shared" ca="1" si="80"/>
        <v>-1</v>
      </c>
      <c r="BYY61" s="37">
        <f t="shared" ca="1" si="80"/>
        <v>-1</v>
      </c>
      <c r="BYZ61" s="37">
        <f t="shared" ca="1" si="80"/>
        <v>-1</v>
      </c>
      <c r="BZA61" s="37">
        <f t="shared" ca="1" si="80"/>
        <v>-1</v>
      </c>
      <c r="BZB61" s="37">
        <f t="shared" ca="1" si="80"/>
        <v>-1</v>
      </c>
      <c r="BZC61" s="37">
        <f t="shared" ca="1" si="80"/>
        <v>-1</v>
      </c>
      <c r="BZD61" s="37">
        <f t="shared" ca="1" si="80"/>
        <v>-1</v>
      </c>
      <c r="BZE61" s="37">
        <f t="shared" ca="1" si="80"/>
        <v>-1</v>
      </c>
      <c r="BZF61" s="37">
        <f t="shared" ca="1" si="80"/>
        <v>-1</v>
      </c>
      <c r="BZG61" s="37">
        <f t="shared" ca="1" si="80"/>
        <v>-1</v>
      </c>
      <c r="BZH61" s="37">
        <f t="shared" ca="1" si="80"/>
        <v>-1</v>
      </c>
      <c r="BZI61" s="37">
        <f t="shared" ca="1" si="80"/>
        <v>-1</v>
      </c>
      <c r="BZJ61" s="37">
        <f t="shared" ca="1" si="80"/>
        <v>-1</v>
      </c>
      <c r="BZK61" s="37">
        <f t="shared" ca="1" si="80"/>
        <v>-1</v>
      </c>
      <c r="BZL61" s="37">
        <f t="shared" ca="1" si="80"/>
        <v>-1</v>
      </c>
      <c r="BZM61" s="37">
        <f t="shared" ca="1" si="80"/>
        <v>-1</v>
      </c>
      <c r="BZN61" s="37">
        <f t="shared" ca="1" si="80"/>
        <v>-1</v>
      </c>
      <c r="BZO61" s="37">
        <f t="shared" ca="1" si="80"/>
        <v>-1</v>
      </c>
      <c r="BZP61" s="37">
        <f t="shared" ca="1" si="80"/>
        <v>-1</v>
      </c>
      <c r="BZQ61" s="37">
        <f t="shared" ca="1" si="80"/>
        <v>-1</v>
      </c>
      <c r="BZR61" s="37">
        <f t="shared" ca="1" si="80"/>
        <v>-1</v>
      </c>
      <c r="BZS61" s="37">
        <f t="shared" ca="1" si="80"/>
        <v>-1</v>
      </c>
      <c r="BZT61" s="37">
        <f t="shared" ca="1" si="80"/>
        <v>-1</v>
      </c>
      <c r="BZU61" s="37">
        <f t="shared" ca="1" si="80"/>
        <v>-1</v>
      </c>
      <c r="BZV61" s="37">
        <f t="shared" ca="1" si="80"/>
        <v>-1</v>
      </c>
      <c r="BZW61" s="37">
        <f t="shared" ref="BZW61:CCH61" ca="1" si="81">IF((ROUND(BZW$9,1)-0.1)=ROUND(WRCYCLETIME_ns,1),0,IF(ROUND(BZW$9,1)=ROUND(WRCYCLETIME_ns,1),MAX($B56:$B63)+1,-1))</f>
        <v>-1</v>
      </c>
      <c r="BZX61" s="37">
        <f t="shared" ca="1" si="81"/>
        <v>-1</v>
      </c>
      <c r="BZY61" s="37">
        <f t="shared" ca="1" si="81"/>
        <v>-1</v>
      </c>
      <c r="BZZ61" s="37">
        <f t="shared" ca="1" si="81"/>
        <v>-1</v>
      </c>
      <c r="CAA61" s="37">
        <f t="shared" ca="1" si="81"/>
        <v>-1</v>
      </c>
      <c r="CAB61" s="37">
        <f t="shared" ca="1" si="81"/>
        <v>-1</v>
      </c>
      <c r="CAC61" s="37">
        <f t="shared" ca="1" si="81"/>
        <v>-1</v>
      </c>
      <c r="CAD61" s="37">
        <f t="shared" ca="1" si="81"/>
        <v>-1</v>
      </c>
      <c r="CAE61" s="37">
        <f t="shared" ca="1" si="81"/>
        <v>-1</v>
      </c>
      <c r="CAF61" s="37">
        <f t="shared" ca="1" si="81"/>
        <v>-1</v>
      </c>
      <c r="CAG61" s="37">
        <f t="shared" ca="1" si="81"/>
        <v>-1</v>
      </c>
      <c r="CAH61" s="37">
        <f t="shared" ca="1" si="81"/>
        <v>-1</v>
      </c>
      <c r="CAI61" s="37">
        <f t="shared" ca="1" si="81"/>
        <v>-1</v>
      </c>
      <c r="CAJ61" s="37">
        <f t="shared" ca="1" si="81"/>
        <v>-1</v>
      </c>
      <c r="CAK61" s="37">
        <f t="shared" ca="1" si="81"/>
        <v>-1</v>
      </c>
      <c r="CAL61" s="37">
        <f t="shared" ca="1" si="81"/>
        <v>-1</v>
      </c>
      <c r="CAM61" s="37">
        <f t="shared" ca="1" si="81"/>
        <v>-1</v>
      </c>
      <c r="CAN61" s="37">
        <f t="shared" ca="1" si="81"/>
        <v>-1</v>
      </c>
      <c r="CAO61" s="37">
        <f t="shared" ca="1" si="81"/>
        <v>-1</v>
      </c>
      <c r="CAP61" s="37">
        <f t="shared" ca="1" si="81"/>
        <v>-1</v>
      </c>
      <c r="CAQ61" s="37">
        <f t="shared" ca="1" si="81"/>
        <v>-1</v>
      </c>
      <c r="CAR61" s="37">
        <f t="shared" ca="1" si="81"/>
        <v>-1</v>
      </c>
      <c r="CAS61" s="37">
        <f t="shared" ca="1" si="81"/>
        <v>-1</v>
      </c>
      <c r="CAT61" s="37">
        <f t="shared" ca="1" si="81"/>
        <v>-1</v>
      </c>
      <c r="CAU61" s="37">
        <f t="shared" ca="1" si="81"/>
        <v>-1</v>
      </c>
      <c r="CAV61" s="37">
        <f t="shared" ca="1" si="81"/>
        <v>-1</v>
      </c>
      <c r="CAW61" s="37">
        <f t="shared" ca="1" si="81"/>
        <v>-1</v>
      </c>
      <c r="CAX61" s="37">
        <f t="shared" ca="1" si="81"/>
        <v>-1</v>
      </c>
      <c r="CAY61" s="37">
        <f t="shared" ca="1" si="81"/>
        <v>-1</v>
      </c>
      <c r="CAZ61" s="37">
        <f t="shared" ca="1" si="81"/>
        <v>-1</v>
      </c>
      <c r="CBA61" s="37">
        <f t="shared" ca="1" si="81"/>
        <v>-1</v>
      </c>
      <c r="CBB61" s="37">
        <f t="shared" ca="1" si="81"/>
        <v>-1</v>
      </c>
      <c r="CBC61" s="37">
        <f t="shared" ca="1" si="81"/>
        <v>-1</v>
      </c>
      <c r="CBD61" s="37">
        <f t="shared" ca="1" si="81"/>
        <v>-1</v>
      </c>
      <c r="CBE61" s="37">
        <f t="shared" ca="1" si="81"/>
        <v>-1</v>
      </c>
      <c r="CBF61" s="37">
        <f t="shared" ca="1" si="81"/>
        <v>-1</v>
      </c>
      <c r="CBG61" s="37">
        <f t="shared" ca="1" si="81"/>
        <v>-1</v>
      </c>
      <c r="CBH61" s="37">
        <f t="shared" ca="1" si="81"/>
        <v>-1</v>
      </c>
      <c r="CBI61" s="37">
        <f t="shared" ca="1" si="81"/>
        <v>-1</v>
      </c>
      <c r="CBJ61" s="37">
        <f t="shared" ca="1" si="81"/>
        <v>-1</v>
      </c>
      <c r="CBK61" s="37">
        <f t="shared" ca="1" si="81"/>
        <v>-1</v>
      </c>
      <c r="CBL61" s="37">
        <f t="shared" ca="1" si="81"/>
        <v>-1</v>
      </c>
      <c r="CBM61" s="37">
        <f t="shared" ca="1" si="81"/>
        <v>-1</v>
      </c>
      <c r="CBN61" s="37">
        <f t="shared" ca="1" si="81"/>
        <v>-1</v>
      </c>
      <c r="CBO61" s="37">
        <f t="shared" ca="1" si="81"/>
        <v>-1</v>
      </c>
      <c r="CBP61" s="37">
        <f t="shared" ca="1" si="81"/>
        <v>-1</v>
      </c>
      <c r="CBQ61" s="37">
        <f t="shared" ca="1" si="81"/>
        <v>-1</v>
      </c>
      <c r="CBR61" s="37">
        <f t="shared" ca="1" si="81"/>
        <v>-1</v>
      </c>
      <c r="CBS61" s="37">
        <f t="shared" ca="1" si="81"/>
        <v>-1</v>
      </c>
      <c r="CBT61" s="37">
        <f t="shared" ca="1" si="81"/>
        <v>-1</v>
      </c>
      <c r="CBU61" s="37">
        <f t="shared" ca="1" si="81"/>
        <v>-1</v>
      </c>
      <c r="CBV61" s="37">
        <f t="shared" ca="1" si="81"/>
        <v>-1</v>
      </c>
      <c r="CBW61" s="37">
        <f t="shared" ca="1" si="81"/>
        <v>-1</v>
      </c>
      <c r="CBX61" s="37">
        <f t="shared" ca="1" si="81"/>
        <v>-1</v>
      </c>
      <c r="CBY61" s="37">
        <f t="shared" ca="1" si="81"/>
        <v>-1</v>
      </c>
      <c r="CBZ61" s="37">
        <f t="shared" ca="1" si="81"/>
        <v>-1</v>
      </c>
      <c r="CCA61" s="37">
        <f t="shared" ca="1" si="81"/>
        <v>-1</v>
      </c>
      <c r="CCB61" s="37">
        <f t="shared" ca="1" si="81"/>
        <v>-1</v>
      </c>
      <c r="CCC61" s="37">
        <f t="shared" ca="1" si="81"/>
        <v>-1</v>
      </c>
      <c r="CCD61" s="37">
        <f t="shared" ca="1" si="81"/>
        <v>-1</v>
      </c>
      <c r="CCE61" s="37">
        <f t="shared" ca="1" si="81"/>
        <v>-1</v>
      </c>
      <c r="CCF61" s="37">
        <f t="shared" ca="1" si="81"/>
        <v>-1</v>
      </c>
      <c r="CCG61" s="37">
        <f t="shared" ca="1" si="81"/>
        <v>-1</v>
      </c>
      <c r="CCH61" s="37">
        <f t="shared" ca="1" si="81"/>
        <v>-1</v>
      </c>
      <c r="CCI61" s="37">
        <f t="shared" ref="CCI61:CET61" ca="1" si="82">IF((ROUND(CCI$9,1)-0.1)=ROUND(WRCYCLETIME_ns,1),0,IF(ROUND(CCI$9,1)=ROUND(WRCYCLETIME_ns,1),MAX($B56:$B63)+1,-1))</f>
        <v>-1</v>
      </c>
      <c r="CCJ61" s="37">
        <f t="shared" ca="1" si="82"/>
        <v>-1</v>
      </c>
      <c r="CCK61" s="37">
        <f t="shared" ca="1" si="82"/>
        <v>-1</v>
      </c>
      <c r="CCL61" s="37">
        <f t="shared" ca="1" si="82"/>
        <v>-1</v>
      </c>
      <c r="CCM61" s="37">
        <f t="shared" ca="1" si="82"/>
        <v>-1</v>
      </c>
      <c r="CCN61" s="37">
        <f t="shared" ca="1" si="82"/>
        <v>-1</v>
      </c>
      <c r="CCO61" s="37">
        <f t="shared" ca="1" si="82"/>
        <v>-1</v>
      </c>
      <c r="CCP61" s="37">
        <f t="shared" ca="1" si="82"/>
        <v>-1</v>
      </c>
      <c r="CCQ61" s="37">
        <f t="shared" ca="1" si="82"/>
        <v>-1</v>
      </c>
      <c r="CCR61" s="37">
        <f t="shared" ca="1" si="82"/>
        <v>-1</v>
      </c>
      <c r="CCS61" s="37">
        <f t="shared" ca="1" si="82"/>
        <v>-1</v>
      </c>
      <c r="CCT61" s="37">
        <f t="shared" ca="1" si="82"/>
        <v>-1</v>
      </c>
      <c r="CCU61" s="37">
        <f t="shared" ca="1" si="82"/>
        <v>-1</v>
      </c>
      <c r="CCV61" s="37">
        <f t="shared" ca="1" si="82"/>
        <v>-1</v>
      </c>
      <c r="CCW61" s="37">
        <f t="shared" ca="1" si="82"/>
        <v>-1</v>
      </c>
      <c r="CCX61" s="37">
        <f t="shared" ca="1" si="82"/>
        <v>-1</v>
      </c>
      <c r="CCY61" s="37">
        <f t="shared" ca="1" si="82"/>
        <v>-1</v>
      </c>
      <c r="CCZ61" s="37">
        <f t="shared" ca="1" si="82"/>
        <v>-1</v>
      </c>
      <c r="CDA61" s="37">
        <f t="shared" ca="1" si="82"/>
        <v>-1</v>
      </c>
      <c r="CDB61" s="37">
        <f t="shared" ca="1" si="82"/>
        <v>-1</v>
      </c>
      <c r="CDC61" s="37">
        <f t="shared" ca="1" si="82"/>
        <v>-1</v>
      </c>
      <c r="CDD61" s="37">
        <f t="shared" ca="1" si="82"/>
        <v>-1</v>
      </c>
      <c r="CDE61" s="37">
        <f t="shared" ca="1" si="82"/>
        <v>-1</v>
      </c>
      <c r="CDF61" s="37">
        <f t="shared" ca="1" si="82"/>
        <v>-1</v>
      </c>
      <c r="CDG61" s="37">
        <f t="shared" ca="1" si="82"/>
        <v>-1</v>
      </c>
      <c r="CDH61" s="37">
        <f t="shared" ca="1" si="82"/>
        <v>-1</v>
      </c>
      <c r="CDI61" s="37">
        <f t="shared" ca="1" si="82"/>
        <v>-1</v>
      </c>
      <c r="CDJ61" s="37">
        <f t="shared" ca="1" si="82"/>
        <v>-1</v>
      </c>
      <c r="CDK61" s="37">
        <f t="shared" ca="1" si="82"/>
        <v>-1</v>
      </c>
      <c r="CDL61" s="37">
        <f t="shared" ca="1" si="82"/>
        <v>-1</v>
      </c>
      <c r="CDM61" s="37">
        <f t="shared" ca="1" si="82"/>
        <v>-1</v>
      </c>
      <c r="CDN61" s="37">
        <f t="shared" ca="1" si="82"/>
        <v>-1</v>
      </c>
      <c r="CDO61" s="37">
        <f t="shared" ca="1" si="82"/>
        <v>-1</v>
      </c>
      <c r="CDP61" s="37">
        <f t="shared" ca="1" si="82"/>
        <v>-1</v>
      </c>
      <c r="CDQ61" s="37">
        <f t="shared" ca="1" si="82"/>
        <v>-1</v>
      </c>
      <c r="CDR61" s="37">
        <f t="shared" ca="1" si="82"/>
        <v>-1</v>
      </c>
      <c r="CDS61" s="37">
        <f t="shared" ca="1" si="82"/>
        <v>-1</v>
      </c>
      <c r="CDT61" s="37">
        <f t="shared" ca="1" si="82"/>
        <v>-1</v>
      </c>
      <c r="CDU61" s="37">
        <f t="shared" ca="1" si="82"/>
        <v>-1</v>
      </c>
      <c r="CDV61" s="37">
        <f t="shared" ca="1" si="82"/>
        <v>-1</v>
      </c>
      <c r="CDW61" s="37">
        <f t="shared" ca="1" si="82"/>
        <v>-1</v>
      </c>
      <c r="CDX61" s="37">
        <f t="shared" ca="1" si="82"/>
        <v>-1</v>
      </c>
      <c r="CDY61" s="37">
        <f t="shared" ca="1" si="82"/>
        <v>-1</v>
      </c>
      <c r="CDZ61" s="37">
        <f t="shared" ca="1" si="82"/>
        <v>-1</v>
      </c>
      <c r="CEA61" s="37">
        <f t="shared" ca="1" si="82"/>
        <v>-1</v>
      </c>
      <c r="CEB61" s="37">
        <f t="shared" ca="1" si="82"/>
        <v>-1</v>
      </c>
      <c r="CEC61" s="37">
        <f t="shared" ca="1" si="82"/>
        <v>-1</v>
      </c>
      <c r="CED61" s="37">
        <f t="shared" ca="1" si="82"/>
        <v>-1</v>
      </c>
      <c r="CEE61" s="37">
        <f t="shared" ca="1" si="82"/>
        <v>-1</v>
      </c>
      <c r="CEF61" s="37">
        <f t="shared" ca="1" si="82"/>
        <v>-1</v>
      </c>
      <c r="CEG61" s="37">
        <f t="shared" ca="1" si="82"/>
        <v>-1</v>
      </c>
      <c r="CEH61" s="37">
        <f t="shared" ca="1" si="82"/>
        <v>-1</v>
      </c>
      <c r="CEI61" s="37">
        <f t="shared" ca="1" si="82"/>
        <v>-1</v>
      </c>
      <c r="CEJ61" s="37">
        <f t="shared" ca="1" si="82"/>
        <v>-1</v>
      </c>
      <c r="CEK61" s="37">
        <f t="shared" ca="1" si="82"/>
        <v>-1</v>
      </c>
      <c r="CEL61" s="37">
        <f t="shared" ca="1" si="82"/>
        <v>-1</v>
      </c>
      <c r="CEM61" s="37">
        <f t="shared" ca="1" si="82"/>
        <v>-1</v>
      </c>
      <c r="CEN61" s="37">
        <f t="shared" ca="1" si="82"/>
        <v>-1</v>
      </c>
      <c r="CEO61" s="37">
        <f t="shared" ca="1" si="82"/>
        <v>-1</v>
      </c>
      <c r="CEP61" s="37">
        <f t="shared" ca="1" si="82"/>
        <v>-1</v>
      </c>
      <c r="CEQ61" s="37">
        <f t="shared" ca="1" si="82"/>
        <v>-1</v>
      </c>
      <c r="CER61" s="37">
        <f t="shared" ca="1" si="82"/>
        <v>-1</v>
      </c>
      <c r="CES61" s="37">
        <f t="shared" ca="1" si="82"/>
        <v>-1</v>
      </c>
      <c r="CET61" s="37">
        <f t="shared" ca="1" si="82"/>
        <v>-1</v>
      </c>
      <c r="CEU61" s="37">
        <f t="shared" ref="CEU61:CHF61" ca="1" si="83">IF((ROUND(CEU$9,1)-0.1)=ROUND(WRCYCLETIME_ns,1),0,IF(ROUND(CEU$9,1)=ROUND(WRCYCLETIME_ns,1),MAX($B56:$B63)+1,-1))</f>
        <v>-1</v>
      </c>
      <c r="CEV61" s="37">
        <f t="shared" ca="1" si="83"/>
        <v>-1</v>
      </c>
      <c r="CEW61" s="37">
        <f t="shared" ca="1" si="83"/>
        <v>-1</v>
      </c>
      <c r="CEX61" s="37">
        <f t="shared" ca="1" si="83"/>
        <v>-1</v>
      </c>
      <c r="CEY61" s="37">
        <f t="shared" ca="1" si="83"/>
        <v>-1</v>
      </c>
      <c r="CEZ61" s="37">
        <f t="shared" ca="1" si="83"/>
        <v>-1</v>
      </c>
      <c r="CFA61" s="37">
        <f t="shared" ca="1" si="83"/>
        <v>-1</v>
      </c>
      <c r="CFB61" s="37">
        <f t="shared" ca="1" si="83"/>
        <v>-1</v>
      </c>
      <c r="CFC61" s="37">
        <f t="shared" ca="1" si="83"/>
        <v>-1</v>
      </c>
      <c r="CFD61" s="37">
        <f t="shared" ca="1" si="83"/>
        <v>-1</v>
      </c>
      <c r="CFE61" s="37">
        <f t="shared" ca="1" si="83"/>
        <v>-1</v>
      </c>
      <c r="CFF61" s="37">
        <f t="shared" ca="1" si="83"/>
        <v>-1</v>
      </c>
      <c r="CFG61" s="37">
        <f t="shared" ca="1" si="83"/>
        <v>-1</v>
      </c>
      <c r="CFH61" s="37">
        <f t="shared" ca="1" si="83"/>
        <v>-1</v>
      </c>
      <c r="CFI61" s="37">
        <f t="shared" ca="1" si="83"/>
        <v>-1</v>
      </c>
      <c r="CFJ61" s="37">
        <f t="shared" ca="1" si="83"/>
        <v>-1</v>
      </c>
      <c r="CFK61" s="37">
        <f t="shared" ca="1" si="83"/>
        <v>-1</v>
      </c>
      <c r="CFL61" s="37">
        <f t="shared" ca="1" si="83"/>
        <v>-1</v>
      </c>
      <c r="CFM61" s="37">
        <f t="shared" ca="1" si="83"/>
        <v>-1</v>
      </c>
      <c r="CFN61" s="37">
        <f t="shared" ca="1" si="83"/>
        <v>-1</v>
      </c>
      <c r="CFO61" s="37">
        <f t="shared" ca="1" si="83"/>
        <v>-1</v>
      </c>
      <c r="CFP61" s="37">
        <f t="shared" ca="1" si="83"/>
        <v>-1</v>
      </c>
      <c r="CFQ61" s="37">
        <f t="shared" ca="1" si="83"/>
        <v>-1</v>
      </c>
      <c r="CFR61" s="37">
        <f t="shared" ca="1" si="83"/>
        <v>-1</v>
      </c>
      <c r="CFS61" s="37">
        <f t="shared" ca="1" si="83"/>
        <v>-1</v>
      </c>
      <c r="CFT61" s="37">
        <f t="shared" ca="1" si="83"/>
        <v>-1</v>
      </c>
      <c r="CFU61" s="37">
        <f t="shared" ca="1" si="83"/>
        <v>-1</v>
      </c>
      <c r="CFV61" s="37">
        <f t="shared" ca="1" si="83"/>
        <v>-1</v>
      </c>
      <c r="CFW61" s="37">
        <f t="shared" ca="1" si="83"/>
        <v>-1</v>
      </c>
      <c r="CFX61" s="37">
        <f t="shared" ca="1" si="83"/>
        <v>-1</v>
      </c>
      <c r="CFY61" s="37">
        <f t="shared" ca="1" si="83"/>
        <v>-1</v>
      </c>
      <c r="CFZ61" s="37">
        <f t="shared" ca="1" si="83"/>
        <v>-1</v>
      </c>
      <c r="CGA61" s="37">
        <f t="shared" ca="1" si="83"/>
        <v>-1</v>
      </c>
      <c r="CGB61" s="37">
        <f t="shared" ca="1" si="83"/>
        <v>-1</v>
      </c>
      <c r="CGC61" s="37">
        <f t="shared" ca="1" si="83"/>
        <v>-1</v>
      </c>
      <c r="CGD61" s="37">
        <f t="shared" ca="1" si="83"/>
        <v>-1</v>
      </c>
      <c r="CGE61" s="37">
        <f t="shared" ca="1" si="83"/>
        <v>-1</v>
      </c>
      <c r="CGF61" s="37">
        <f t="shared" ca="1" si="83"/>
        <v>-1</v>
      </c>
      <c r="CGG61" s="37">
        <f t="shared" ca="1" si="83"/>
        <v>-1</v>
      </c>
      <c r="CGH61" s="37">
        <f t="shared" ca="1" si="83"/>
        <v>-1</v>
      </c>
      <c r="CGI61" s="37">
        <f t="shared" ca="1" si="83"/>
        <v>-1</v>
      </c>
      <c r="CGJ61" s="37">
        <f t="shared" ca="1" si="83"/>
        <v>-1</v>
      </c>
      <c r="CGK61" s="37">
        <f t="shared" ca="1" si="83"/>
        <v>-1</v>
      </c>
      <c r="CGL61" s="37">
        <f t="shared" ca="1" si="83"/>
        <v>-1</v>
      </c>
      <c r="CGM61" s="37">
        <f t="shared" ca="1" si="83"/>
        <v>-1</v>
      </c>
      <c r="CGN61" s="37">
        <f t="shared" ca="1" si="83"/>
        <v>-1</v>
      </c>
      <c r="CGO61" s="37">
        <f t="shared" ca="1" si="83"/>
        <v>-1</v>
      </c>
      <c r="CGP61" s="37">
        <f t="shared" ca="1" si="83"/>
        <v>-1</v>
      </c>
      <c r="CGQ61" s="37">
        <f t="shared" ca="1" si="83"/>
        <v>-1</v>
      </c>
      <c r="CGR61" s="37">
        <f t="shared" ca="1" si="83"/>
        <v>-1</v>
      </c>
      <c r="CGS61" s="37">
        <f t="shared" ca="1" si="83"/>
        <v>-1</v>
      </c>
      <c r="CGT61" s="37">
        <f t="shared" ca="1" si="83"/>
        <v>-1</v>
      </c>
      <c r="CGU61" s="37">
        <f t="shared" ca="1" si="83"/>
        <v>-1</v>
      </c>
      <c r="CGV61" s="37">
        <f t="shared" ca="1" si="83"/>
        <v>-1</v>
      </c>
      <c r="CGW61" s="37">
        <f t="shared" ca="1" si="83"/>
        <v>-1</v>
      </c>
      <c r="CGX61" s="37">
        <f t="shared" ca="1" si="83"/>
        <v>-1</v>
      </c>
      <c r="CGY61" s="37">
        <f t="shared" ca="1" si="83"/>
        <v>-1</v>
      </c>
      <c r="CGZ61" s="37">
        <f t="shared" ca="1" si="83"/>
        <v>-1</v>
      </c>
      <c r="CHA61" s="37">
        <f t="shared" ca="1" si="83"/>
        <v>-1</v>
      </c>
      <c r="CHB61" s="37">
        <f t="shared" ca="1" si="83"/>
        <v>-1</v>
      </c>
      <c r="CHC61" s="37">
        <f t="shared" ca="1" si="83"/>
        <v>-1</v>
      </c>
      <c r="CHD61" s="37">
        <f t="shared" ca="1" si="83"/>
        <v>-1</v>
      </c>
      <c r="CHE61" s="37">
        <f t="shared" ca="1" si="83"/>
        <v>-1</v>
      </c>
      <c r="CHF61" s="37">
        <f t="shared" ca="1" si="83"/>
        <v>-1</v>
      </c>
      <c r="CHG61" s="37">
        <f t="shared" ref="CHG61:CJR61" ca="1" si="84">IF((ROUND(CHG$9,1)-0.1)=ROUND(WRCYCLETIME_ns,1),0,IF(ROUND(CHG$9,1)=ROUND(WRCYCLETIME_ns,1),MAX($B56:$B63)+1,-1))</f>
        <v>-1</v>
      </c>
      <c r="CHH61" s="37">
        <f t="shared" ca="1" si="84"/>
        <v>-1</v>
      </c>
      <c r="CHI61" s="37">
        <f t="shared" ca="1" si="84"/>
        <v>-1</v>
      </c>
      <c r="CHJ61" s="37">
        <f t="shared" ca="1" si="84"/>
        <v>-1</v>
      </c>
      <c r="CHK61" s="37">
        <f t="shared" ca="1" si="84"/>
        <v>-1</v>
      </c>
      <c r="CHL61" s="37">
        <f t="shared" ca="1" si="84"/>
        <v>-1</v>
      </c>
      <c r="CHM61" s="37">
        <f t="shared" ca="1" si="84"/>
        <v>-1</v>
      </c>
      <c r="CHN61" s="37">
        <f t="shared" ca="1" si="84"/>
        <v>-1</v>
      </c>
      <c r="CHO61" s="37">
        <f t="shared" ca="1" si="84"/>
        <v>-1</v>
      </c>
      <c r="CHP61" s="37">
        <f t="shared" ca="1" si="84"/>
        <v>-1</v>
      </c>
      <c r="CHQ61" s="37">
        <f t="shared" ca="1" si="84"/>
        <v>-1</v>
      </c>
      <c r="CHR61" s="37">
        <f t="shared" ca="1" si="84"/>
        <v>-1</v>
      </c>
      <c r="CHS61" s="37">
        <f t="shared" ca="1" si="84"/>
        <v>-1</v>
      </c>
      <c r="CHT61" s="37">
        <f t="shared" ca="1" si="84"/>
        <v>-1</v>
      </c>
      <c r="CHU61" s="37">
        <f t="shared" ca="1" si="84"/>
        <v>-1</v>
      </c>
      <c r="CHV61" s="37">
        <f t="shared" ca="1" si="84"/>
        <v>-1</v>
      </c>
      <c r="CHW61" s="37">
        <f t="shared" ca="1" si="84"/>
        <v>-1</v>
      </c>
      <c r="CHX61" s="37">
        <f t="shared" ca="1" si="84"/>
        <v>-1</v>
      </c>
      <c r="CHY61" s="37">
        <f t="shared" ca="1" si="84"/>
        <v>-1</v>
      </c>
      <c r="CHZ61" s="37">
        <f t="shared" ca="1" si="84"/>
        <v>-1</v>
      </c>
      <c r="CIA61" s="37">
        <f t="shared" ca="1" si="84"/>
        <v>-1</v>
      </c>
      <c r="CIB61" s="37">
        <f t="shared" ca="1" si="84"/>
        <v>-1</v>
      </c>
      <c r="CIC61" s="37">
        <f t="shared" ca="1" si="84"/>
        <v>-1</v>
      </c>
      <c r="CID61" s="37">
        <f t="shared" ca="1" si="84"/>
        <v>-1</v>
      </c>
      <c r="CIE61" s="37">
        <f t="shared" ca="1" si="84"/>
        <v>-1</v>
      </c>
      <c r="CIF61" s="37">
        <f t="shared" ca="1" si="84"/>
        <v>-1</v>
      </c>
      <c r="CIG61" s="37">
        <f t="shared" ca="1" si="84"/>
        <v>-1</v>
      </c>
      <c r="CIH61" s="37">
        <f t="shared" ca="1" si="84"/>
        <v>-1</v>
      </c>
      <c r="CII61" s="37">
        <f t="shared" ca="1" si="84"/>
        <v>-1</v>
      </c>
      <c r="CIJ61" s="37">
        <f t="shared" ca="1" si="84"/>
        <v>-1</v>
      </c>
      <c r="CIK61" s="37">
        <f t="shared" ca="1" si="84"/>
        <v>-1</v>
      </c>
      <c r="CIL61" s="37">
        <f t="shared" ca="1" si="84"/>
        <v>-1</v>
      </c>
      <c r="CIM61" s="37">
        <f t="shared" ca="1" si="84"/>
        <v>-1</v>
      </c>
      <c r="CIN61" s="37">
        <f t="shared" ca="1" si="84"/>
        <v>-1</v>
      </c>
      <c r="CIO61" s="37">
        <f t="shared" ca="1" si="84"/>
        <v>-1</v>
      </c>
      <c r="CIP61" s="37">
        <f t="shared" ca="1" si="84"/>
        <v>-1</v>
      </c>
      <c r="CIQ61" s="37">
        <f t="shared" ca="1" si="84"/>
        <v>-1</v>
      </c>
      <c r="CIR61" s="37">
        <f t="shared" ca="1" si="84"/>
        <v>-1</v>
      </c>
      <c r="CIS61" s="37">
        <f t="shared" ca="1" si="84"/>
        <v>-1</v>
      </c>
      <c r="CIT61" s="37">
        <f t="shared" ca="1" si="84"/>
        <v>-1</v>
      </c>
      <c r="CIU61" s="37">
        <f t="shared" ca="1" si="84"/>
        <v>-1</v>
      </c>
      <c r="CIV61" s="37">
        <f t="shared" ca="1" si="84"/>
        <v>-1</v>
      </c>
      <c r="CIW61" s="37">
        <f t="shared" ca="1" si="84"/>
        <v>-1</v>
      </c>
      <c r="CIX61" s="37">
        <f t="shared" ca="1" si="84"/>
        <v>-1</v>
      </c>
      <c r="CIY61" s="37">
        <f t="shared" ca="1" si="84"/>
        <v>-1</v>
      </c>
      <c r="CIZ61" s="37">
        <f t="shared" ca="1" si="84"/>
        <v>-1</v>
      </c>
      <c r="CJA61" s="37">
        <f t="shared" ca="1" si="84"/>
        <v>-1</v>
      </c>
      <c r="CJB61" s="37">
        <f t="shared" ca="1" si="84"/>
        <v>-1</v>
      </c>
      <c r="CJC61" s="37">
        <f t="shared" ca="1" si="84"/>
        <v>-1</v>
      </c>
      <c r="CJD61" s="37">
        <f t="shared" ca="1" si="84"/>
        <v>-1</v>
      </c>
      <c r="CJE61" s="37">
        <f t="shared" ca="1" si="84"/>
        <v>-1</v>
      </c>
      <c r="CJF61" s="37">
        <f t="shared" ca="1" si="84"/>
        <v>-1</v>
      </c>
      <c r="CJG61" s="37">
        <f t="shared" ca="1" si="84"/>
        <v>-1</v>
      </c>
      <c r="CJH61" s="37">
        <f t="shared" ca="1" si="84"/>
        <v>-1</v>
      </c>
      <c r="CJI61" s="37">
        <f t="shared" ca="1" si="84"/>
        <v>-1</v>
      </c>
      <c r="CJJ61" s="37">
        <f t="shared" ca="1" si="84"/>
        <v>-1</v>
      </c>
      <c r="CJK61" s="37">
        <f t="shared" ca="1" si="84"/>
        <v>-1</v>
      </c>
      <c r="CJL61" s="37">
        <f t="shared" ca="1" si="84"/>
        <v>-1</v>
      </c>
      <c r="CJM61" s="37">
        <f t="shared" ca="1" si="84"/>
        <v>-1</v>
      </c>
      <c r="CJN61" s="37">
        <f t="shared" ca="1" si="84"/>
        <v>-1</v>
      </c>
      <c r="CJO61" s="37">
        <f t="shared" ca="1" si="84"/>
        <v>-1</v>
      </c>
      <c r="CJP61" s="37">
        <f t="shared" ca="1" si="84"/>
        <v>-1</v>
      </c>
      <c r="CJQ61" s="37">
        <f t="shared" ca="1" si="84"/>
        <v>-1</v>
      </c>
      <c r="CJR61" s="37">
        <f t="shared" ca="1" si="84"/>
        <v>-1</v>
      </c>
      <c r="CJS61" s="37">
        <f t="shared" ref="CJS61:CMD61" ca="1" si="85">IF((ROUND(CJS$9,1)-0.1)=ROUND(WRCYCLETIME_ns,1),0,IF(ROUND(CJS$9,1)=ROUND(WRCYCLETIME_ns,1),MAX($B56:$B63)+1,-1))</f>
        <v>-1</v>
      </c>
      <c r="CJT61" s="37">
        <f t="shared" ca="1" si="85"/>
        <v>-1</v>
      </c>
      <c r="CJU61" s="37">
        <f t="shared" ca="1" si="85"/>
        <v>-1</v>
      </c>
      <c r="CJV61" s="37">
        <f t="shared" ca="1" si="85"/>
        <v>-1</v>
      </c>
      <c r="CJW61" s="37">
        <f t="shared" ca="1" si="85"/>
        <v>-1</v>
      </c>
      <c r="CJX61" s="37">
        <f t="shared" ca="1" si="85"/>
        <v>-1</v>
      </c>
      <c r="CJY61" s="37">
        <f t="shared" ca="1" si="85"/>
        <v>-1</v>
      </c>
      <c r="CJZ61" s="37">
        <f t="shared" ca="1" si="85"/>
        <v>-1</v>
      </c>
      <c r="CKA61" s="37">
        <f t="shared" ca="1" si="85"/>
        <v>-1</v>
      </c>
      <c r="CKB61" s="37">
        <f t="shared" ca="1" si="85"/>
        <v>-1</v>
      </c>
      <c r="CKC61" s="37">
        <f t="shared" ca="1" si="85"/>
        <v>-1</v>
      </c>
      <c r="CKD61" s="37">
        <f t="shared" ca="1" si="85"/>
        <v>-1</v>
      </c>
      <c r="CKE61" s="37">
        <f t="shared" ca="1" si="85"/>
        <v>-1</v>
      </c>
      <c r="CKF61" s="37">
        <f t="shared" ca="1" si="85"/>
        <v>-1</v>
      </c>
      <c r="CKG61" s="37">
        <f t="shared" ca="1" si="85"/>
        <v>-1</v>
      </c>
      <c r="CKH61" s="37">
        <f t="shared" ca="1" si="85"/>
        <v>-1</v>
      </c>
      <c r="CKI61" s="37">
        <f t="shared" ca="1" si="85"/>
        <v>-1</v>
      </c>
      <c r="CKJ61" s="37">
        <f t="shared" ca="1" si="85"/>
        <v>-1</v>
      </c>
      <c r="CKK61" s="37">
        <f t="shared" ca="1" si="85"/>
        <v>-1</v>
      </c>
      <c r="CKL61" s="37">
        <f t="shared" ca="1" si="85"/>
        <v>-1</v>
      </c>
      <c r="CKM61" s="37">
        <f t="shared" ca="1" si="85"/>
        <v>-1</v>
      </c>
      <c r="CKN61" s="37">
        <f t="shared" ca="1" si="85"/>
        <v>-1</v>
      </c>
      <c r="CKO61" s="37">
        <f t="shared" ca="1" si="85"/>
        <v>-1</v>
      </c>
      <c r="CKP61" s="37">
        <f t="shared" ca="1" si="85"/>
        <v>-1</v>
      </c>
      <c r="CKQ61" s="37">
        <f t="shared" ca="1" si="85"/>
        <v>-1</v>
      </c>
      <c r="CKR61" s="37">
        <f t="shared" ca="1" si="85"/>
        <v>-1</v>
      </c>
      <c r="CKS61" s="37">
        <f t="shared" ca="1" si="85"/>
        <v>-1</v>
      </c>
      <c r="CKT61" s="37">
        <f t="shared" ca="1" si="85"/>
        <v>-1</v>
      </c>
      <c r="CKU61" s="37">
        <f t="shared" ca="1" si="85"/>
        <v>-1</v>
      </c>
      <c r="CKV61" s="37">
        <f t="shared" ca="1" si="85"/>
        <v>-1</v>
      </c>
      <c r="CKW61" s="37">
        <f t="shared" ca="1" si="85"/>
        <v>-1</v>
      </c>
      <c r="CKX61" s="37">
        <f t="shared" ca="1" si="85"/>
        <v>-1</v>
      </c>
      <c r="CKY61" s="37">
        <f t="shared" ca="1" si="85"/>
        <v>-1</v>
      </c>
      <c r="CKZ61" s="37">
        <f t="shared" ca="1" si="85"/>
        <v>-1</v>
      </c>
      <c r="CLA61" s="37">
        <f t="shared" ca="1" si="85"/>
        <v>-1</v>
      </c>
      <c r="CLB61" s="37">
        <f t="shared" ca="1" si="85"/>
        <v>-1</v>
      </c>
      <c r="CLC61" s="37">
        <f t="shared" ca="1" si="85"/>
        <v>-1</v>
      </c>
      <c r="CLD61" s="37">
        <f t="shared" ca="1" si="85"/>
        <v>-1</v>
      </c>
      <c r="CLE61" s="37">
        <f t="shared" ca="1" si="85"/>
        <v>-1</v>
      </c>
      <c r="CLF61" s="37">
        <f t="shared" ca="1" si="85"/>
        <v>-1</v>
      </c>
      <c r="CLG61" s="37">
        <f t="shared" ca="1" si="85"/>
        <v>-1</v>
      </c>
      <c r="CLH61" s="37">
        <f t="shared" ca="1" si="85"/>
        <v>-1</v>
      </c>
      <c r="CLI61" s="37">
        <f t="shared" ca="1" si="85"/>
        <v>-1</v>
      </c>
      <c r="CLJ61" s="37">
        <f t="shared" ca="1" si="85"/>
        <v>-1</v>
      </c>
      <c r="CLK61" s="37">
        <f t="shared" ca="1" si="85"/>
        <v>-1</v>
      </c>
      <c r="CLL61" s="37">
        <f t="shared" ca="1" si="85"/>
        <v>-1</v>
      </c>
      <c r="CLM61" s="37">
        <f t="shared" ca="1" si="85"/>
        <v>-1</v>
      </c>
      <c r="CLN61" s="37">
        <f t="shared" ca="1" si="85"/>
        <v>-1</v>
      </c>
      <c r="CLO61" s="37">
        <f t="shared" ca="1" si="85"/>
        <v>-1</v>
      </c>
      <c r="CLP61" s="37">
        <f t="shared" ca="1" si="85"/>
        <v>-1</v>
      </c>
      <c r="CLQ61" s="37">
        <f t="shared" ca="1" si="85"/>
        <v>-1</v>
      </c>
      <c r="CLR61" s="37">
        <f t="shared" ca="1" si="85"/>
        <v>-1</v>
      </c>
      <c r="CLS61" s="37">
        <f t="shared" ca="1" si="85"/>
        <v>-1</v>
      </c>
      <c r="CLT61" s="37">
        <f t="shared" ca="1" si="85"/>
        <v>-1</v>
      </c>
      <c r="CLU61" s="37">
        <f t="shared" ca="1" si="85"/>
        <v>-1</v>
      </c>
      <c r="CLV61" s="37">
        <f t="shared" ca="1" si="85"/>
        <v>-1</v>
      </c>
      <c r="CLW61" s="37">
        <f t="shared" ca="1" si="85"/>
        <v>-1</v>
      </c>
      <c r="CLX61" s="37">
        <f t="shared" ca="1" si="85"/>
        <v>-1</v>
      </c>
      <c r="CLY61" s="37">
        <f t="shared" ca="1" si="85"/>
        <v>-1</v>
      </c>
      <c r="CLZ61" s="37">
        <f t="shared" ca="1" si="85"/>
        <v>-1</v>
      </c>
      <c r="CMA61" s="37">
        <f t="shared" ca="1" si="85"/>
        <v>-1</v>
      </c>
      <c r="CMB61" s="37">
        <f t="shared" ca="1" si="85"/>
        <v>-1</v>
      </c>
      <c r="CMC61" s="37">
        <f t="shared" ca="1" si="85"/>
        <v>-1</v>
      </c>
      <c r="CMD61" s="37">
        <f t="shared" ca="1" si="85"/>
        <v>-1</v>
      </c>
      <c r="CME61" s="37">
        <f t="shared" ref="CME61:COP61" ca="1" si="86">IF((ROUND(CME$9,1)-0.1)=ROUND(WRCYCLETIME_ns,1),0,IF(ROUND(CME$9,1)=ROUND(WRCYCLETIME_ns,1),MAX($B56:$B63)+1,-1))</f>
        <v>-1</v>
      </c>
      <c r="CMF61" s="37">
        <f t="shared" ca="1" si="86"/>
        <v>-1</v>
      </c>
      <c r="CMG61" s="37">
        <f t="shared" ca="1" si="86"/>
        <v>-1</v>
      </c>
      <c r="CMH61" s="37">
        <f t="shared" ca="1" si="86"/>
        <v>-1</v>
      </c>
      <c r="CMI61" s="37">
        <f t="shared" ca="1" si="86"/>
        <v>-1</v>
      </c>
      <c r="CMJ61" s="37">
        <f t="shared" ca="1" si="86"/>
        <v>-1</v>
      </c>
      <c r="CMK61" s="37">
        <f t="shared" ca="1" si="86"/>
        <v>-1</v>
      </c>
      <c r="CML61" s="37">
        <f t="shared" ca="1" si="86"/>
        <v>-1</v>
      </c>
      <c r="CMM61" s="37">
        <f t="shared" ca="1" si="86"/>
        <v>-1</v>
      </c>
      <c r="CMN61" s="37">
        <f t="shared" ca="1" si="86"/>
        <v>-1</v>
      </c>
      <c r="CMO61" s="37">
        <f t="shared" ca="1" si="86"/>
        <v>-1</v>
      </c>
      <c r="CMP61" s="37">
        <f t="shared" ca="1" si="86"/>
        <v>-1</v>
      </c>
      <c r="CMQ61" s="37">
        <f t="shared" ca="1" si="86"/>
        <v>-1</v>
      </c>
      <c r="CMR61" s="37">
        <f t="shared" ca="1" si="86"/>
        <v>-1</v>
      </c>
      <c r="CMS61" s="37">
        <f t="shared" ca="1" si="86"/>
        <v>-1</v>
      </c>
      <c r="CMT61" s="37">
        <f t="shared" ca="1" si="86"/>
        <v>-1</v>
      </c>
      <c r="CMU61" s="37">
        <f t="shared" ca="1" si="86"/>
        <v>-1</v>
      </c>
      <c r="CMV61" s="37">
        <f t="shared" ca="1" si="86"/>
        <v>-1</v>
      </c>
      <c r="CMW61" s="37">
        <f t="shared" ca="1" si="86"/>
        <v>-1</v>
      </c>
      <c r="CMX61" s="37">
        <f t="shared" ca="1" si="86"/>
        <v>-1</v>
      </c>
      <c r="CMY61" s="37">
        <f t="shared" ca="1" si="86"/>
        <v>-1</v>
      </c>
      <c r="CMZ61" s="37">
        <f t="shared" ca="1" si="86"/>
        <v>-1</v>
      </c>
      <c r="CNA61" s="37">
        <f t="shared" ca="1" si="86"/>
        <v>-1</v>
      </c>
      <c r="CNB61" s="37">
        <f t="shared" ca="1" si="86"/>
        <v>-1</v>
      </c>
      <c r="CNC61" s="37">
        <f t="shared" ca="1" si="86"/>
        <v>-1</v>
      </c>
      <c r="CND61" s="37">
        <f t="shared" ca="1" si="86"/>
        <v>-1</v>
      </c>
      <c r="CNE61" s="37">
        <f t="shared" ca="1" si="86"/>
        <v>-1</v>
      </c>
      <c r="CNF61" s="37">
        <f t="shared" ca="1" si="86"/>
        <v>-1</v>
      </c>
      <c r="CNG61" s="37">
        <f t="shared" ca="1" si="86"/>
        <v>-1</v>
      </c>
      <c r="CNH61" s="37">
        <f t="shared" ca="1" si="86"/>
        <v>-1</v>
      </c>
      <c r="CNI61" s="37">
        <f t="shared" ca="1" si="86"/>
        <v>-1</v>
      </c>
      <c r="CNJ61" s="37">
        <f t="shared" ca="1" si="86"/>
        <v>-1</v>
      </c>
      <c r="CNK61" s="37">
        <f t="shared" ca="1" si="86"/>
        <v>-1</v>
      </c>
      <c r="CNL61" s="37">
        <f t="shared" ca="1" si="86"/>
        <v>-1</v>
      </c>
      <c r="CNM61" s="37">
        <f t="shared" ca="1" si="86"/>
        <v>-1</v>
      </c>
      <c r="CNN61" s="37">
        <f t="shared" ca="1" si="86"/>
        <v>-1</v>
      </c>
      <c r="CNO61" s="37">
        <f t="shared" ca="1" si="86"/>
        <v>-1</v>
      </c>
      <c r="CNP61" s="37">
        <f t="shared" ca="1" si="86"/>
        <v>-1</v>
      </c>
      <c r="CNQ61" s="37">
        <f t="shared" ca="1" si="86"/>
        <v>-1</v>
      </c>
      <c r="CNR61" s="37">
        <f t="shared" ca="1" si="86"/>
        <v>-1</v>
      </c>
      <c r="CNS61" s="37">
        <f t="shared" ca="1" si="86"/>
        <v>-1</v>
      </c>
      <c r="CNT61" s="37">
        <f t="shared" ca="1" si="86"/>
        <v>-1</v>
      </c>
      <c r="CNU61" s="37">
        <f t="shared" ca="1" si="86"/>
        <v>-1</v>
      </c>
      <c r="CNV61" s="37">
        <f t="shared" ca="1" si="86"/>
        <v>-1</v>
      </c>
      <c r="CNW61" s="37">
        <f t="shared" ca="1" si="86"/>
        <v>-1</v>
      </c>
      <c r="CNX61" s="37">
        <f t="shared" ca="1" si="86"/>
        <v>-1</v>
      </c>
      <c r="CNY61" s="37">
        <f t="shared" ca="1" si="86"/>
        <v>-1</v>
      </c>
      <c r="CNZ61" s="37">
        <f t="shared" ca="1" si="86"/>
        <v>-1</v>
      </c>
      <c r="COA61" s="37">
        <f t="shared" ca="1" si="86"/>
        <v>-1</v>
      </c>
      <c r="COB61" s="37">
        <f t="shared" ca="1" si="86"/>
        <v>-1</v>
      </c>
      <c r="COC61" s="37">
        <f t="shared" ca="1" si="86"/>
        <v>-1</v>
      </c>
      <c r="COD61" s="37">
        <f t="shared" ca="1" si="86"/>
        <v>-1</v>
      </c>
      <c r="COE61" s="37">
        <f t="shared" ca="1" si="86"/>
        <v>-1</v>
      </c>
      <c r="COF61" s="37">
        <f t="shared" ca="1" si="86"/>
        <v>-1</v>
      </c>
      <c r="COG61" s="37">
        <f t="shared" ca="1" si="86"/>
        <v>-1</v>
      </c>
      <c r="COH61" s="37">
        <f t="shared" ca="1" si="86"/>
        <v>-1</v>
      </c>
      <c r="COI61" s="37">
        <f t="shared" ca="1" si="86"/>
        <v>-1</v>
      </c>
      <c r="COJ61" s="37">
        <f t="shared" ca="1" si="86"/>
        <v>-1</v>
      </c>
      <c r="COK61" s="37">
        <f t="shared" ca="1" si="86"/>
        <v>-1</v>
      </c>
      <c r="COL61" s="37">
        <f t="shared" ca="1" si="86"/>
        <v>-1</v>
      </c>
      <c r="COM61" s="37">
        <f t="shared" ca="1" si="86"/>
        <v>-1</v>
      </c>
      <c r="CON61" s="37">
        <f t="shared" ca="1" si="86"/>
        <v>-1</v>
      </c>
      <c r="COO61" s="37">
        <f t="shared" ca="1" si="86"/>
        <v>-1</v>
      </c>
      <c r="COP61" s="37">
        <f t="shared" ca="1" si="86"/>
        <v>-1</v>
      </c>
      <c r="COQ61" s="37">
        <f t="shared" ref="COQ61:CRB61" ca="1" si="87">IF((ROUND(COQ$9,1)-0.1)=ROUND(WRCYCLETIME_ns,1),0,IF(ROUND(COQ$9,1)=ROUND(WRCYCLETIME_ns,1),MAX($B56:$B63)+1,-1))</f>
        <v>-1</v>
      </c>
      <c r="COR61" s="37">
        <f t="shared" ca="1" si="87"/>
        <v>-1</v>
      </c>
      <c r="COS61" s="37">
        <f t="shared" ca="1" si="87"/>
        <v>-1</v>
      </c>
      <c r="COT61" s="37">
        <f t="shared" ca="1" si="87"/>
        <v>-1</v>
      </c>
      <c r="COU61" s="37">
        <f t="shared" ca="1" si="87"/>
        <v>-1</v>
      </c>
      <c r="COV61" s="37">
        <f t="shared" ca="1" si="87"/>
        <v>-1</v>
      </c>
      <c r="COW61" s="37">
        <f t="shared" ca="1" si="87"/>
        <v>-1</v>
      </c>
      <c r="COX61" s="37">
        <f t="shared" ca="1" si="87"/>
        <v>-1</v>
      </c>
      <c r="COY61" s="37">
        <f t="shared" ca="1" si="87"/>
        <v>-1</v>
      </c>
      <c r="COZ61" s="37">
        <f t="shared" ca="1" si="87"/>
        <v>-1</v>
      </c>
      <c r="CPA61" s="37">
        <f t="shared" ca="1" si="87"/>
        <v>-1</v>
      </c>
      <c r="CPB61" s="37">
        <f t="shared" ca="1" si="87"/>
        <v>-1</v>
      </c>
      <c r="CPC61" s="37">
        <f t="shared" ca="1" si="87"/>
        <v>-1</v>
      </c>
      <c r="CPD61" s="37">
        <f t="shared" ca="1" si="87"/>
        <v>-1</v>
      </c>
      <c r="CPE61" s="37">
        <f t="shared" ca="1" si="87"/>
        <v>-1</v>
      </c>
      <c r="CPF61" s="37">
        <f t="shared" ca="1" si="87"/>
        <v>-1</v>
      </c>
      <c r="CPG61" s="37">
        <f t="shared" ca="1" si="87"/>
        <v>-1</v>
      </c>
      <c r="CPH61" s="37">
        <f t="shared" ca="1" si="87"/>
        <v>-1</v>
      </c>
      <c r="CPI61" s="37">
        <f t="shared" ca="1" si="87"/>
        <v>-1</v>
      </c>
      <c r="CPJ61" s="37">
        <f t="shared" ca="1" si="87"/>
        <v>-1</v>
      </c>
      <c r="CPK61" s="37">
        <f t="shared" ca="1" si="87"/>
        <v>-1</v>
      </c>
      <c r="CPL61" s="37">
        <f t="shared" ca="1" si="87"/>
        <v>-1</v>
      </c>
      <c r="CPM61" s="37">
        <f t="shared" ca="1" si="87"/>
        <v>-1</v>
      </c>
      <c r="CPN61" s="37">
        <f t="shared" ca="1" si="87"/>
        <v>-1</v>
      </c>
      <c r="CPO61" s="37">
        <f t="shared" ca="1" si="87"/>
        <v>-1</v>
      </c>
      <c r="CPP61" s="37">
        <f t="shared" ca="1" si="87"/>
        <v>-1</v>
      </c>
      <c r="CPQ61" s="37">
        <f t="shared" ca="1" si="87"/>
        <v>-1</v>
      </c>
      <c r="CPR61" s="37">
        <f t="shared" ca="1" si="87"/>
        <v>-1</v>
      </c>
      <c r="CPS61" s="37">
        <f t="shared" ca="1" si="87"/>
        <v>-1</v>
      </c>
      <c r="CPT61" s="37">
        <f t="shared" ca="1" si="87"/>
        <v>-1</v>
      </c>
      <c r="CPU61" s="37">
        <f t="shared" ca="1" si="87"/>
        <v>-1</v>
      </c>
      <c r="CPV61" s="37">
        <f t="shared" ca="1" si="87"/>
        <v>-1</v>
      </c>
      <c r="CPW61" s="37">
        <f t="shared" ca="1" si="87"/>
        <v>-1</v>
      </c>
      <c r="CPX61" s="37">
        <f t="shared" ca="1" si="87"/>
        <v>-1</v>
      </c>
      <c r="CPY61" s="37">
        <f t="shared" ca="1" si="87"/>
        <v>-1</v>
      </c>
      <c r="CPZ61" s="37">
        <f t="shared" ca="1" si="87"/>
        <v>-1</v>
      </c>
      <c r="CQA61" s="37">
        <f t="shared" ca="1" si="87"/>
        <v>-1</v>
      </c>
      <c r="CQB61" s="37">
        <f t="shared" ca="1" si="87"/>
        <v>-1</v>
      </c>
      <c r="CQC61" s="37">
        <f t="shared" ca="1" si="87"/>
        <v>-1</v>
      </c>
      <c r="CQD61" s="37">
        <f t="shared" ca="1" si="87"/>
        <v>-1</v>
      </c>
      <c r="CQE61" s="37">
        <f t="shared" ca="1" si="87"/>
        <v>-1</v>
      </c>
      <c r="CQF61" s="37">
        <f t="shared" ca="1" si="87"/>
        <v>-1</v>
      </c>
      <c r="CQG61" s="37">
        <f t="shared" ca="1" si="87"/>
        <v>-1</v>
      </c>
      <c r="CQH61" s="37">
        <f t="shared" ca="1" si="87"/>
        <v>-1</v>
      </c>
      <c r="CQI61" s="37">
        <f t="shared" ca="1" si="87"/>
        <v>-1</v>
      </c>
      <c r="CQJ61" s="37">
        <f t="shared" ca="1" si="87"/>
        <v>-1</v>
      </c>
      <c r="CQK61" s="37">
        <f t="shared" ca="1" si="87"/>
        <v>-1</v>
      </c>
      <c r="CQL61" s="37">
        <f t="shared" ca="1" si="87"/>
        <v>-1</v>
      </c>
      <c r="CQM61" s="37">
        <f t="shared" ca="1" si="87"/>
        <v>-1</v>
      </c>
      <c r="CQN61" s="37">
        <f t="shared" ca="1" si="87"/>
        <v>-1</v>
      </c>
      <c r="CQO61" s="37">
        <f t="shared" ca="1" si="87"/>
        <v>-1</v>
      </c>
      <c r="CQP61" s="37">
        <f t="shared" ca="1" si="87"/>
        <v>-1</v>
      </c>
      <c r="CQQ61" s="37">
        <f t="shared" ca="1" si="87"/>
        <v>-1</v>
      </c>
      <c r="CQR61" s="37">
        <f t="shared" ca="1" si="87"/>
        <v>-1</v>
      </c>
      <c r="CQS61" s="37">
        <f t="shared" ca="1" si="87"/>
        <v>-1</v>
      </c>
      <c r="CQT61" s="37">
        <f t="shared" ca="1" si="87"/>
        <v>-1</v>
      </c>
      <c r="CQU61" s="37">
        <f t="shared" ca="1" si="87"/>
        <v>-1</v>
      </c>
      <c r="CQV61" s="37">
        <f t="shared" ca="1" si="87"/>
        <v>-1</v>
      </c>
      <c r="CQW61" s="37">
        <f t="shared" ca="1" si="87"/>
        <v>-1</v>
      </c>
      <c r="CQX61" s="37">
        <f t="shared" ca="1" si="87"/>
        <v>-1</v>
      </c>
      <c r="CQY61" s="37">
        <f t="shared" ca="1" si="87"/>
        <v>-1</v>
      </c>
      <c r="CQZ61" s="37">
        <f t="shared" ca="1" si="87"/>
        <v>-1</v>
      </c>
      <c r="CRA61" s="37">
        <f t="shared" ca="1" si="87"/>
        <v>-1</v>
      </c>
      <c r="CRB61" s="37">
        <f t="shared" ca="1" si="87"/>
        <v>-1</v>
      </c>
      <c r="CRC61" s="37">
        <f t="shared" ref="CRC61:CTN61" ca="1" si="88">IF((ROUND(CRC$9,1)-0.1)=ROUND(WRCYCLETIME_ns,1),0,IF(ROUND(CRC$9,1)=ROUND(WRCYCLETIME_ns,1),MAX($B56:$B63)+1,-1))</f>
        <v>-1</v>
      </c>
      <c r="CRD61" s="37">
        <f t="shared" ca="1" si="88"/>
        <v>-1</v>
      </c>
      <c r="CRE61" s="37">
        <f t="shared" ca="1" si="88"/>
        <v>-1</v>
      </c>
      <c r="CRF61" s="37">
        <f t="shared" ca="1" si="88"/>
        <v>-1</v>
      </c>
      <c r="CRG61" s="37">
        <f t="shared" ca="1" si="88"/>
        <v>-1</v>
      </c>
      <c r="CRH61" s="37">
        <f t="shared" ca="1" si="88"/>
        <v>-1</v>
      </c>
      <c r="CRI61" s="37">
        <f t="shared" ca="1" si="88"/>
        <v>-1</v>
      </c>
      <c r="CRJ61" s="37">
        <f t="shared" ca="1" si="88"/>
        <v>-1</v>
      </c>
      <c r="CRK61" s="37">
        <f t="shared" ca="1" si="88"/>
        <v>-1</v>
      </c>
      <c r="CRL61" s="37">
        <f t="shared" ca="1" si="88"/>
        <v>-1</v>
      </c>
      <c r="CRM61" s="37">
        <f t="shared" ca="1" si="88"/>
        <v>-1</v>
      </c>
      <c r="CRN61" s="37">
        <f t="shared" ca="1" si="88"/>
        <v>-1</v>
      </c>
      <c r="CRO61" s="37">
        <f t="shared" ca="1" si="88"/>
        <v>-1</v>
      </c>
      <c r="CRP61" s="37">
        <f t="shared" ca="1" si="88"/>
        <v>-1</v>
      </c>
      <c r="CRQ61" s="37">
        <f t="shared" ca="1" si="88"/>
        <v>-1</v>
      </c>
      <c r="CRR61" s="37">
        <f t="shared" ca="1" si="88"/>
        <v>-1</v>
      </c>
      <c r="CRS61" s="37">
        <f t="shared" ca="1" si="88"/>
        <v>-1</v>
      </c>
      <c r="CRT61" s="37">
        <f t="shared" ca="1" si="88"/>
        <v>-1</v>
      </c>
      <c r="CRU61" s="37">
        <f t="shared" ca="1" si="88"/>
        <v>-1</v>
      </c>
      <c r="CRV61" s="37">
        <f t="shared" ca="1" si="88"/>
        <v>-1</v>
      </c>
      <c r="CRW61" s="37">
        <f t="shared" ca="1" si="88"/>
        <v>-1</v>
      </c>
      <c r="CRX61" s="37">
        <f t="shared" ca="1" si="88"/>
        <v>-1</v>
      </c>
      <c r="CRY61" s="37">
        <f t="shared" ca="1" si="88"/>
        <v>-1</v>
      </c>
      <c r="CRZ61" s="37">
        <f t="shared" ca="1" si="88"/>
        <v>-1</v>
      </c>
      <c r="CSA61" s="37">
        <f t="shared" ca="1" si="88"/>
        <v>-1</v>
      </c>
      <c r="CSB61" s="37">
        <f t="shared" ca="1" si="88"/>
        <v>-1</v>
      </c>
      <c r="CSC61" s="37">
        <f t="shared" ca="1" si="88"/>
        <v>-1</v>
      </c>
      <c r="CSD61" s="37">
        <f t="shared" ca="1" si="88"/>
        <v>-1</v>
      </c>
      <c r="CSE61" s="37">
        <f t="shared" ca="1" si="88"/>
        <v>-1</v>
      </c>
      <c r="CSF61" s="37">
        <f t="shared" ca="1" si="88"/>
        <v>-1</v>
      </c>
      <c r="CSG61" s="37">
        <f t="shared" ca="1" si="88"/>
        <v>-1</v>
      </c>
      <c r="CSH61" s="37">
        <f t="shared" ca="1" si="88"/>
        <v>-1</v>
      </c>
      <c r="CSI61" s="37">
        <f t="shared" ca="1" si="88"/>
        <v>-1</v>
      </c>
      <c r="CSJ61" s="37">
        <f t="shared" ca="1" si="88"/>
        <v>-1</v>
      </c>
      <c r="CSK61" s="37">
        <f t="shared" ca="1" si="88"/>
        <v>-1</v>
      </c>
      <c r="CSL61" s="37">
        <f t="shared" ca="1" si="88"/>
        <v>-1</v>
      </c>
      <c r="CSM61" s="37">
        <f t="shared" ca="1" si="88"/>
        <v>-1</v>
      </c>
      <c r="CSN61" s="37">
        <f t="shared" ca="1" si="88"/>
        <v>-1</v>
      </c>
      <c r="CSO61" s="37">
        <f t="shared" ca="1" si="88"/>
        <v>-1</v>
      </c>
      <c r="CSP61" s="37">
        <f t="shared" ca="1" si="88"/>
        <v>-1</v>
      </c>
      <c r="CSQ61" s="37">
        <f t="shared" ca="1" si="88"/>
        <v>-1</v>
      </c>
      <c r="CSR61" s="37">
        <f t="shared" ca="1" si="88"/>
        <v>-1</v>
      </c>
      <c r="CSS61" s="37">
        <f t="shared" ca="1" si="88"/>
        <v>-1</v>
      </c>
      <c r="CST61" s="37">
        <f t="shared" ca="1" si="88"/>
        <v>-1</v>
      </c>
      <c r="CSU61" s="37">
        <f t="shared" ca="1" si="88"/>
        <v>-1</v>
      </c>
      <c r="CSV61" s="37">
        <f t="shared" ca="1" si="88"/>
        <v>-1</v>
      </c>
      <c r="CSW61" s="37">
        <f t="shared" ca="1" si="88"/>
        <v>-1</v>
      </c>
      <c r="CSX61" s="37">
        <f t="shared" ca="1" si="88"/>
        <v>-1</v>
      </c>
      <c r="CSY61" s="37">
        <f t="shared" ca="1" si="88"/>
        <v>-1</v>
      </c>
      <c r="CSZ61" s="37">
        <f t="shared" ca="1" si="88"/>
        <v>-1</v>
      </c>
      <c r="CTA61" s="37">
        <f t="shared" ca="1" si="88"/>
        <v>-1</v>
      </c>
      <c r="CTB61" s="37">
        <f t="shared" ca="1" si="88"/>
        <v>-1</v>
      </c>
      <c r="CTC61" s="37">
        <f t="shared" ca="1" si="88"/>
        <v>-1</v>
      </c>
      <c r="CTD61" s="37">
        <f t="shared" ca="1" si="88"/>
        <v>-1</v>
      </c>
      <c r="CTE61" s="37">
        <f t="shared" ca="1" si="88"/>
        <v>-1</v>
      </c>
      <c r="CTF61" s="37">
        <f t="shared" ca="1" si="88"/>
        <v>-1</v>
      </c>
      <c r="CTG61" s="37">
        <f t="shared" ca="1" si="88"/>
        <v>-1</v>
      </c>
      <c r="CTH61" s="37">
        <f t="shared" ca="1" si="88"/>
        <v>-1</v>
      </c>
      <c r="CTI61" s="37">
        <f t="shared" ca="1" si="88"/>
        <v>-1</v>
      </c>
      <c r="CTJ61" s="37">
        <f t="shared" ca="1" si="88"/>
        <v>-1</v>
      </c>
      <c r="CTK61" s="37">
        <f t="shared" ca="1" si="88"/>
        <v>-1</v>
      </c>
      <c r="CTL61" s="37">
        <f t="shared" ca="1" si="88"/>
        <v>-1</v>
      </c>
      <c r="CTM61" s="37">
        <f t="shared" ca="1" si="88"/>
        <v>-1</v>
      </c>
      <c r="CTN61" s="37">
        <f t="shared" ca="1" si="88"/>
        <v>-1</v>
      </c>
      <c r="CTO61" s="37">
        <f t="shared" ref="CTO61:CVZ61" ca="1" si="89">IF((ROUND(CTO$9,1)-0.1)=ROUND(WRCYCLETIME_ns,1),0,IF(ROUND(CTO$9,1)=ROUND(WRCYCLETIME_ns,1),MAX($B56:$B63)+1,-1))</f>
        <v>-1</v>
      </c>
      <c r="CTP61" s="37">
        <f t="shared" ca="1" si="89"/>
        <v>-1</v>
      </c>
      <c r="CTQ61" s="37">
        <f t="shared" ca="1" si="89"/>
        <v>-1</v>
      </c>
      <c r="CTR61" s="37">
        <f t="shared" ca="1" si="89"/>
        <v>-1</v>
      </c>
      <c r="CTS61" s="37">
        <f t="shared" ca="1" si="89"/>
        <v>-1</v>
      </c>
      <c r="CTT61" s="37">
        <f t="shared" ca="1" si="89"/>
        <v>-1</v>
      </c>
      <c r="CTU61" s="37">
        <f t="shared" ca="1" si="89"/>
        <v>-1</v>
      </c>
      <c r="CTV61" s="37">
        <f t="shared" ca="1" si="89"/>
        <v>-1</v>
      </c>
      <c r="CTW61" s="37">
        <f t="shared" ca="1" si="89"/>
        <v>-1</v>
      </c>
      <c r="CTX61" s="37">
        <f t="shared" ca="1" si="89"/>
        <v>-1</v>
      </c>
      <c r="CTY61" s="37">
        <f t="shared" ca="1" si="89"/>
        <v>-1</v>
      </c>
      <c r="CTZ61" s="37">
        <f t="shared" ca="1" si="89"/>
        <v>-1</v>
      </c>
      <c r="CUA61" s="37">
        <f t="shared" ca="1" si="89"/>
        <v>-1</v>
      </c>
      <c r="CUB61" s="37">
        <f t="shared" ca="1" si="89"/>
        <v>-1</v>
      </c>
      <c r="CUC61" s="37">
        <f t="shared" ca="1" si="89"/>
        <v>-1</v>
      </c>
      <c r="CUD61" s="37">
        <f t="shared" ca="1" si="89"/>
        <v>-1</v>
      </c>
      <c r="CUE61" s="37">
        <f t="shared" ca="1" si="89"/>
        <v>-1</v>
      </c>
      <c r="CUF61" s="37">
        <f t="shared" ca="1" si="89"/>
        <v>-1</v>
      </c>
      <c r="CUG61" s="37">
        <f t="shared" ca="1" si="89"/>
        <v>-1</v>
      </c>
      <c r="CUH61" s="37">
        <f t="shared" ca="1" si="89"/>
        <v>-1</v>
      </c>
      <c r="CUI61" s="37">
        <f t="shared" ca="1" si="89"/>
        <v>-1</v>
      </c>
      <c r="CUJ61" s="37">
        <f t="shared" ca="1" si="89"/>
        <v>-1</v>
      </c>
      <c r="CUK61" s="37">
        <f t="shared" ca="1" si="89"/>
        <v>-1</v>
      </c>
      <c r="CUL61" s="37">
        <f t="shared" ca="1" si="89"/>
        <v>-1</v>
      </c>
      <c r="CUM61" s="37">
        <f t="shared" ca="1" si="89"/>
        <v>-1</v>
      </c>
      <c r="CUN61" s="37">
        <f t="shared" ca="1" si="89"/>
        <v>-1</v>
      </c>
      <c r="CUO61" s="37">
        <f t="shared" ca="1" si="89"/>
        <v>-1</v>
      </c>
      <c r="CUP61" s="37">
        <f t="shared" ca="1" si="89"/>
        <v>-1</v>
      </c>
      <c r="CUQ61" s="37">
        <f t="shared" ca="1" si="89"/>
        <v>-1</v>
      </c>
      <c r="CUR61" s="37">
        <f t="shared" ca="1" si="89"/>
        <v>-1</v>
      </c>
      <c r="CUS61" s="37">
        <f t="shared" ca="1" si="89"/>
        <v>-1</v>
      </c>
      <c r="CUT61" s="37">
        <f t="shared" ca="1" si="89"/>
        <v>-1</v>
      </c>
      <c r="CUU61" s="37">
        <f t="shared" ca="1" si="89"/>
        <v>-1</v>
      </c>
      <c r="CUV61" s="37">
        <f t="shared" ca="1" si="89"/>
        <v>-1</v>
      </c>
      <c r="CUW61" s="37">
        <f t="shared" ca="1" si="89"/>
        <v>-1</v>
      </c>
      <c r="CUX61" s="37">
        <f t="shared" ca="1" si="89"/>
        <v>-1</v>
      </c>
      <c r="CUY61" s="37">
        <f t="shared" ca="1" si="89"/>
        <v>-1</v>
      </c>
      <c r="CUZ61" s="37">
        <f t="shared" ca="1" si="89"/>
        <v>-1</v>
      </c>
      <c r="CVA61" s="37">
        <f t="shared" ca="1" si="89"/>
        <v>-1</v>
      </c>
      <c r="CVB61" s="37">
        <f t="shared" ca="1" si="89"/>
        <v>-1</v>
      </c>
      <c r="CVC61" s="37">
        <f t="shared" ca="1" si="89"/>
        <v>-1</v>
      </c>
      <c r="CVD61" s="37">
        <f t="shared" ca="1" si="89"/>
        <v>-1</v>
      </c>
      <c r="CVE61" s="37">
        <f t="shared" ca="1" si="89"/>
        <v>-1</v>
      </c>
      <c r="CVF61" s="37">
        <f t="shared" ca="1" si="89"/>
        <v>-1</v>
      </c>
      <c r="CVG61" s="37">
        <f t="shared" ca="1" si="89"/>
        <v>-1</v>
      </c>
      <c r="CVH61" s="37">
        <f t="shared" ca="1" si="89"/>
        <v>-1</v>
      </c>
      <c r="CVI61" s="37">
        <f t="shared" ca="1" si="89"/>
        <v>-1</v>
      </c>
      <c r="CVJ61" s="37">
        <f t="shared" ca="1" si="89"/>
        <v>-1</v>
      </c>
      <c r="CVK61" s="37">
        <f t="shared" ca="1" si="89"/>
        <v>-1</v>
      </c>
      <c r="CVL61" s="37">
        <f t="shared" ca="1" si="89"/>
        <v>-1</v>
      </c>
      <c r="CVM61" s="37">
        <f t="shared" ca="1" si="89"/>
        <v>-1</v>
      </c>
      <c r="CVN61" s="37">
        <f t="shared" ca="1" si="89"/>
        <v>-1</v>
      </c>
      <c r="CVO61" s="37">
        <f t="shared" ca="1" si="89"/>
        <v>-1</v>
      </c>
      <c r="CVP61" s="37">
        <f t="shared" ca="1" si="89"/>
        <v>-1</v>
      </c>
      <c r="CVQ61" s="37">
        <f t="shared" ca="1" si="89"/>
        <v>-1</v>
      </c>
      <c r="CVR61" s="37">
        <f t="shared" ca="1" si="89"/>
        <v>-1</v>
      </c>
      <c r="CVS61" s="37">
        <f t="shared" ca="1" si="89"/>
        <v>-1</v>
      </c>
      <c r="CVT61" s="37">
        <f t="shared" ca="1" si="89"/>
        <v>-1</v>
      </c>
      <c r="CVU61" s="37">
        <f t="shared" ca="1" si="89"/>
        <v>-1</v>
      </c>
      <c r="CVV61" s="37">
        <f t="shared" ca="1" si="89"/>
        <v>-1</v>
      </c>
      <c r="CVW61" s="37">
        <f t="shared" ca="1" si="89"/>
        <v>-1</v>
      </c>
      <c r="CVX61" s="37">
        <f t="shared" ca="1" si="89"/>
        <v>-1</v>
      </c>
      <c r="CVY61" s="37">
        <f t="shared" ca="1" si="89"/>
        <v>-1</v>
      </c>
      <c r="CVZ61" s="37">
        <f t="shared" ca="1" si="89"/>
        <v>-1</v>
      </c>
      <c r="CWA61" s="37">
        <f t="shared" ref="CWA61:CYL61" ca="1" si="90">IF((ROUND(CWA$9,1)-0.1)=ROUND(WRCYCLETIME_ns,1),0,IF(ROUND(CWA$9,1)=ROUND(WRCYCLETIME_ns,1),MAX($B56:$B63)+1,-1))</f>
        <v>-1</v>
      </c>
      <c r="CWB61" s="37">
        <f t="shared" ca="1" si="90"/>
        <v>-1</v>
      </c>
      <c r="CWC61" s="37">
        <f t="shared" ca="1" si="90"/>
        <v>-1</v>
      </c>
      <c r="CWD61" s="37">
        <f t="shared" ca="1" si="90"/>
        <v>-1</v>
      </c>
      <c r="CWE61" s="37">
        <f t="shared" ca="1" si="90"/>
        <v>-1</v>
      </c>
      <c r="CWF61" s="37">
        <f t="shared" ca="1" si="90"/>
        <v>-1</v>
      </c>
      <c r="CWG61" s="37">
        <f t="shared" ca="1" si="90"/>
        <v>-1</v>
      </c>
      <c r="CWH61" s="37">
        <f t="shared" ca="1" si="90"/>
        <v>-1</v>
      </c>
      <c r="CWI61" s="37">
        <f t="shared" ca="1" si="90"/>
        <v>-1</v>
      </c>
      <c r="CWJ61" s="37">
        <f t="shared" ca="1" si="90"/>
        <v>-1</v>
      </c>
      <c r="CWK61" s="37">
        <f t="shared" ca="1" si="90"/>
        <v>-1</v>
      </c>
      <c r="CWL61" s="37">
        <f t="shared" ca="1" si="90"/>
        <v>-1</v>
      </c>
      <c r="CWM61" s="37">
        <f t="shared" ca="1" si="90"/>
        <v>-1</v>
      </c>
      <c r="CWN61" s="37">
        <f t="shared" ca="1" si="90"/>
        <v>-1</v>
      </c>
      <c r="CWO61" s="37">
        <f t="shared" ca="1" si="90"/>
        <v>-1</v>
      </c>
      <c r="CWP61" s="37">
        <f t="shared" ca="1" si="90"/>
        <v>-1</v>
      </c>
      <c r="CWQ61" s="37">
        <f t="shared" ca="1" si="90"/>
        <v>-1</v>
      </c>
      <c r="CWR61" s="37">
        <f t="shared" ca="1" si="90"/>
        <v>-1</v>
      </c>
      <c r="CWS61" s="37">
        <f t="shared" ca="1" si="90"/>
        <v>-1</v>
      </c>
      <c r="CWT61" s="37">
        <f t="shared" ca="1" si="90"/>
        <v>-1</v>
      </c>
      <c r="CWU61" s="37">
        <f t="shared" ca="1" si="90"/>
        <v>-1</v>
      </c>
      <c r="CWV61" s="37">
        <f t="shared" ca="1" si="90"/>
        <v>-1</v>
      </c>
      <c r="CWW61" s="37">
        <f t="shared" ca="1" si="90"/>
        <v>-1</v>
      </c>
      <c r="CWX61" s="37">
        <f t="shared" ca="1" si="90"/>
        <v>-1</v>
      </c>
      <c r="CWY61" s="37">
        <f t="shared" ca="1" si="90"/>
        <v>-1</v>
      </c>
      <c r="CWZ61" s="37">
        <f t="shared" ca="1" si="90"/>
        <v>-1</v>
      </c>
      <c r="CXA61" s="37">
        <f t="shared" ca="1" si="90"/>
        <v>-1</v>
      </c>
      <c r="CXB61" s="37">
        <f t="shared" ca="1" si="90"/>
        <v>-1</v>
      </c>
      <c r="CXC61" s="37">
        <f t="shared" ca="1" si="90"/>
        <v>-1</v>
      </c>
      <c r="CXD61" s="37">
        <f t="shared" ca="1" si="90"/>
        <v>-1</v>
      </c>
      <c r="CXE61" s="37">
        <f t="shared" ca="1" si="90"/>
        <v>-1</v>
      </c>
      <c r="CXF61" s="37">
        <f t="shared" ca="1" si="90"/>
        <v>-1</v>
      </c>
      <c r="CXG61" s="37">
        <f t="shared" ca="1" si="90"/>
        <v>-1</v>
      </c>
      <c r="CXH61" s="37">
        <f t="shared" ca="1" si="90"/>
        <v>-1</v>
      </c>
      <c r="CXI61" s="37">
        <f t="shared" ca="1" si="90"/>
        <v>-1</v>
      </c>
      <c r="CXJ61" s="37">
        <f t="shared" ca="1" si="90"/>
        <v>-1</v>
      </c>
      <c r="CXK61" s="37">
        <f t="shared" ca="1" si="90"/>
        <v>-1</v>
      </c>
      <c r="CXL61" s="37">
        <f t="shared" ca="1" si="90"/>
        <v>-1</v>
      </c>
      <c r="CXM61" s="37">
        <f t="shared" ca="1" si="90"/>
        <v>-1</v>
      </c>
      <c r="CXN61" s="37">
        <f t="shared" ca="1" si="90"/>
        <v>-1</v>
      </c>
      <c r="CXO61" s="37">
        <f t="shared" ca="1" si="90"/>
        <v>-1</v>
      </c>
      <c r="CXP61" s="37">
        <f t="shared" ca="1" si="90"/>
        <v>-1</v>
      </c>
      <c r="CXQ61" s="37">
        <f t="shared" ca="1" si="90"/>
        <v>-1</v>
      </c>
      <c r="CXR61" s="37">
        <f t="shared" ca="1" si="90"/>
        <v>-1</v>
      </c>
      <c r="CXS61" s="37">
        <f t="shared" ca="1" si="90"/>
        <v>-1</v>
      </c>
      <c r="CXT61" s="37">
        <f t="shared" ca="1" si="90"/>
        <v>-1</v>
      </c>
      <c r="CXU61" s="37">
        <f t="shared" ca="1" si="90"/>
        <v>-1</v>
      </c>
      <c r="CXV61" s="37">
        <f t="shared" ca="1" si="90"/>
        <v>-1</v>
      </c>
      <c r="CXW61" s="37">
        <f t="shared" ca="1" si="90"/>
        <v>-1</v>
      </c>
      <c r="CXX61" s="37">
        <f t="shared" ca="1" si="90"/>
        <v>-1</v>
      </c>
      <c r="CXY61" s="37">
        <f t="shared" ca="1" si="90"/>
        <v>-1</v>
      </c>
      <c r="CXZ61" s="37">
        <f t="shared" ca="1" si="90"/>
        <v>-1</v>
      </c>
      <c r="CYA61" s="37">
        <f t="shared" ca="1" si="90"/>
        <v>-1</v>
      </c>
      <c r="CYB61" s="37">
        <f t="shared" ca="1" si="90"/>
        <v>-1</v>
      </c>
      <c r="CYC61" s="37">
        <f t="shared" ca="1" si="90"/>
        <v>-1</v>
      </c>
      <c r="CYD61" s="37">
        <f t="shared" ca="1" si="90"/>
        <v>-1</v>
      </c>
      <c r="CYE61" s="37">
        <f t="shared" ca="1" si="90"/>
        <v>-1</v>
      </c>
      <c r="CYF61" s="37">
        <f t="shared" ca="1" si="90"/>
        <v>-1</v>
      </c>
      <c r="CYG61" s="37">
        <f t="shared" ca="1" si="90"/>
        <v>-1</v>
      </c>
      <c r="CYH61" s="37">
        <f t="shared" ca="1" si="90"/>
        <v>-1</v>
      </c>
      <c r="CYI61" s="37">
        <f t="shared" ca="1" si="90"/>
        <v>-1</v>
      </c>
      <c r="CYJ61" s="37">
        <f t="shared" ca="1" si="90"/>
        <v>-1</v>
      </c>
      <c r="CYK61" s="37">
        <f t="shared" ca="1" si="90"/>
        <v>-1</v>
      </c>
      <c r="CYL61" s="37">
        <f t="shared" ca="1" si="90"/>
        <v>-1</v>
      </c>
      <c r="CYM61" s="37">
        <f t="shared" ref="CYM61:DAX61" ca="1" si="91">IF((ROUND(CYM$9,1)-0.1)=ROUND(WRCYCLETIME_ns,1),0,IF(ROUND(CYM$9,1)=ROUND(WRCYCLETIME_ns,1),MAX($B56:$B63)+1,-1))</f>
        <v>-1</v>
      </c>
      <c r="CYN61" s="37">
        <f t="shared" ca="1" si="91"/>
        <v>-1</v>
      </c>
      <c r="CYO61" s="37">
        <f t="shared" ca="1" si="91"/>
        <v>-1</v>
      </c>
      <c r="CYP61" s="37">
        <f t="shared" ca="1" si="91"/>
        <v>-1</v>
      </c>
      <c r="CYQ61" s="37">
        <f t="shared" ca="1" si="91"/>
        <v>-1</v>
      </c>
      <c r="CYR61" s="37">
        <f t="shared" ca="1" si="91"/>
        <v>-1</v>
      </c>
      <c r="CYS61" s="37">
        <f t="shared" ca="1" si="91"/>
        <v>-1</v>
      </c>
      <c r="CYT61" s="37">
        <f t="shared" ca="1" si="91"/>
        <v>-1</v>
      </c>
      <c r="CYU61" s="37">
        <f t="shared" ca="1" si="91"/>
        <v>-1</v>
      </c>
      <c r="CYV61" s="37">
        <f t="shared" ca="1" si="91"/>
        <v>-1</v>
      </c>
      <c r="CYW61" s="37">
        <f t="shared" ca="1" si="91"/>
        <v>-1</v>
      </c>
      <c r="CYX61" s="37">
        <f t="shared" ca="1" si="91"/>
        <v>-1</v>
      </c>
      <c r="CYY61" s="37">
        <f t="shared" ca="1" si="91"/>
        <v>-1</v>
      </c>
      <c r="CYZ61" s="37">
        <f t="shared" ca="1" si="91"/>
        <v>-1</v>
      </c>
      <c r="CZA61" s="37">
        <f t="shared" ca="1" si="91"/>
        <v>-1</v>
      </c>
      <c r="CZB61" s="37">
        <f t="shared" ca="1" si="91"/>
        <v>-1</v>
      </c>
      <c r="CZC61" s="37">
        <f t="shared" ca="1" si="91"/>
        <v>-1</v>
      </c>
      <c r="CZD61" s="37">
        <f t="shared" ca="1" si="91"/>
        <v>-1</v>
      </c>
      <c r="CZE61" s="37">
        <f t="shared" ca="1" si="91"/>
        <v>-1</v>
      </c>
      <c r="CZF61" s="37">
        <f t="shared" ca="1" si="91"/>
        <v>-1</v>
      </c>
      <c r="CZG61" s="37">
        <f t="shared" ca="1" si="91"/>
        <v>-1</v>
      </c>
      <c r="CZH61" s="37">
        <f t="shared" ca="1" si="91"/>
        <v>-1</v>
      </c>
      <c r="CZI61" s="37">
        <f t="shared" ca="1" si="91"/>
        <v>-1</v>
      </c>
      <c r="CZJ61" s="37">
        <f t="shared" ca="1" si="91"/>
        <v>-1</v>
      </c>
      <c r="CZK61" s="37">
        <f t="shared" ca="1" si="91"/>
        <v>-1</v>
      </c>
      <c r="CZL61" s="37">
        <f t="shared" ca="1" si="91"/>
        <v>-1</v>
      </c>
      <c r="CZM61" s="37">
        <f t="shared" ca="1" si="91"/>
        <v>-1</v>
      </c>
      <c r="CZN61" s="37">
        <f t="shared" ca="1" si="91"/>
        <v>-1</v>
      </c>
      <c r="CZO61" s="37">
        <f t="shared" ca="1" si="91"/>
        <v>-1</v>
      </c>
      <c r="CZP61" s="37">
        <f t="shared" ca="1" si="91"/>
        <v>-1</v>
      </c>
      <c r="CZQ61" s="37">
        <f t="shared" ca="1" si="91"/>
        <v>-1</v>
      </c>
      <c r="CZR61" s="37">
        <f t="shared" ca="1" si="91"/>
        <v>-1</v>
      </c>
      <c r="CZS61" s="37">
        <f t="shared" ca="1" si="91"/>
        <v>-1</v>
      </c>
      <c r="CZT61" s="37">
        <f t="shared" ca="1" si="91"/>
        <v>-1</v>
      </c>
      <c r="CZU61" s="37">
        <f t="shared" ca="1" si="91"/>
        <v>-1</v>
      </c>
      <c r="CZV61" s="37">
        <f t="shared" ca="1" si="91"/>
        <v>-1</v>
      </c>
      <c r="CZW61" s="37">
        <f t="shared" ca="1" si="91"/>
        <v>-1</v>
      </c>
      <c r="CZX61" s="37">
        <f t="shared" ca="1" si="91"/>
        <v>-1</v>
      </c>
      <c r="CZY61" s="37">
        <f t="shared" ca="1" si="91"/>
        <v>-1</v>
      </c>
      <c r="CZZ61" s="37">
        <f t="shared" ca="1" si="91"/>
        <v>-1</v>
      </c>
      <c r="DAA61" s="37">
        <f t="shared" ca="1" si="91"/>
        <v>-1</v>
      </c>
      <c r="DAB61" s="37">
        <f t="shared" ca="1" si="91"/>
        <v>-1</v>
      </c>
      <c r="DAC61" s="37">
        <f t="shared" ca="1" si="91"/>
        <v>-1</v>
      </c>
      <c r="DAD61" s="37">
        <f t="shared" ca="1" si="91"/>
        <v>-1</v>
      </c>
      <c r="DAE61" s="37">
        <f t="shared" ca="1" si="91"/>
        <v>-1</v>
      </c>
      <c r="DAF61" s="37">
        <f t="shared" ca="1" si="91"/>
        <v>-1</v>
      </c>
      <c r="DAG61" s="37">
        <f t="shared" ca="1" si="91"/>
        <v>-1</v>
      </c>
      <c r="DAH61" s="37">
        <f t="shared" ca="1" si="91"/>
        <v>-1</v>
      </c>
      <c r="DAI61" s="37">
        <f t="shared" ca="1" si="91"/>
        <v>-1</v>
      </c>
      <c r="DAJ61" s="37">
        <f t="shared" ca="1" si="91"/>
        <v>-1</v>
      </c>
      <c r="DAK61" s="37">
        <f t="shared" ca="1" si="91"/>
        <v>-1</v>
      </c>
      <c r="DAL61" s="37">
        <f t="shared" ca="1" si="91"/>
        <v>-1</v>
      </c>
      <c r="DAM61" s="37">
        <f t="shared" ca="1" si="91"/>
        <v>-1</v>
      </c>
      <c r="DAN61" s="37">
        <f t="shared" ca="1" si="91"/>
        <v>-1</v>
      </c>
      <c r="DAO61" s="37">
        <f t="shared" ca="1" si="91"/>
        <v>-1</v>
      </c>
      <c r="DAP61" s="37">
        <f t="shared" ca="1" si="91"/>
        <v>-1</v>
      </c>
      <c r="DAQ61" s="37">
        <f t="shared" ca="1" si="91"/>
        <v>-1</v>
      </c>
      <c r="DAR61" s="37">
        <f t="shared" ca="1" si="91"/>
        <v>-1</v>
      </c>
      <c r="DAS61" s="37">
        <f t="shared" ca="1" si="91"/>
        <v>-1</v>
      </c>
      <c r="DAT61" s="37">
        <f t="shared" ca="1" si="91"/>
        <v>-1</v>
      </c>
      <c r="DAU61" s="37">
        <f t="shared" ca="1" si="91"/>
        <v>-1</v>
      </c>
      <c r="DAV61" s="37">
        <f t="shared" ca="1" si="91"/>
        <v>-1</v>
      </c>
      <c r="DAW61" s="37">
        <f t="shared" ca="1" si="91"/>
        <v>-1</v>
      </c>
      <c r="DAX61" s="37">
        <f t="shared" ca="1" si="91"/>
        <v>-1</v>
      </c>
      <c r="DAY61" s="37">
        <f t="shared" ref="DAY61:DDJ61" ca="1" si="92">IF((ROUND(DAY$9,1)-0.1)=ROUND(WRCYCLETIME_ns,1),0,IF(ROUND(DAY$9,1)=ROUND(WRCYCLETIME_ns,1),MAX($B56:$B63)+1,-1))</f>
        <v>-1</v>
      </c>
      <c r="DAZ61" s="37">
        <f t="shared" ca="1" si="92"/>
        <v>-1</v>
      </c>
      <c r="DBA61" s="37">
        <f t="shared" ca="1" si="92"/>
        <v>-1</v>
      </c>
      <c r="DBB61" s="37">
        <f t="shared" ca="1" si="92"/>
        <v>-1</v>
      </c>
      <c r="DBC61" s="37">
        <f t="shared" ca="1" si="92"/>
        <v>-1</v>
      </c>
      <c r="DBD61" s="37">
        <f t="shared" ca="1" si="92"/>
        <v>-1</v>
      </c>
      <c r="DBE61" s="37">
        <f t="shared" ca="1" si="92"/>
        <v>-1</v>
      </c>
      <c r="DBF61" s="37">
        <f t="shared" ca="1" si="92"/>
        <v>-1</v>
      </c>
      <c r="DBG61" s="37">
        <f t="shared" ca="1" si="92"/>
        <v>-1</v>
      </c>
      <c r="DBH61" s="37">
        <f t="shared" ca="1" si="92"/>
        <v>-1</v>
      </c>
      <c r="DBI61" s="37">
        <f t="shared" ca="1" si="92"/>
        <v>-1</v>
      </c>
      <c r="DBJ61" s="37">
        <f t="shared" ca="1" si="92"/>
        <v>-1</v>
      </c>
      <c r="DBK61" s="37">
        <f t="shared" ca="1" si="92"/>
        <v>-1</v>
      </c>
      <c r="DBL61" s="37">
        <f t="shared" ca="1" si="92"/>
        <v>-1</v>
      </c>
      <c r="DBM61" s="37">
        <f t="shared" ca="1" si="92"/>
        <v>-1</v>
      </c>
      <c r="DBN61" s="37">
        <f t="shared" ca="1" si="92"/>
        <v>-1</v>
      </c>
      <c r="DBO61" s="37">
        <f t="shared" ca="1" si="92"/>
        <v>-1</v>
      </c>
      <c r="DBP61" s="37">
        <f t="shared" ca="1" si="92"/>
        <v>-1</v>
      </c>
      <c r="DBQ61" s="37">
        <f t="shared" ca="1" si="92"/>
        <v>-1</v>
      </c>
      <c r="DBR61" s="37">
        <f t="shared" ca="1" si="92"/>
        <v>-1</v>
      </c>
      <c r="DBS61" s="37">
        <f t="shared" ca="1" si="92"/>
        <v>-1</v>
      </c>
      <c r="DBT61" s="37">
        <f t="shared" ca="1" si="92"/>
        <v>-1</v>
      </c>
      <c r="DBU61" s="37">
        <f t="shared" ca="1" si="92"/>
        <v>-1</v>
      </c>
      <c r="DBV61" s="37">
        <f t="shared" ca="1" si="92"/>
        <v>-1</v>
      </c>
      <c r="DBW61" s="37">
        <f t="shared" ca="1" si="92"/>
        <v>-1</v>
      </c>
      <c r="DBX61" s="37">
        <f t="shared" ca="1" si="92"/>
        <v>-1</v>
      </c>
      <c r="DBY61" s="37">
        <f t="shared" ca="1" si="92"/>
        <v>-1</v>
      </c>
      <c r="DBZ61" s="37">
        <f t="shared" ca="1" si="92"/>
        <v>-1</v>
      </c>
      <c r="DCA61" s="37">
        <f t="shared" ca="1" si="92"/>
        <v>-1</v>
      </c>
      <c r="DCB61" s="37">
        <f t="shared" ca="1" si="92"/>
        <v>-1</v>
      </c>
      <c r="DCC61" s="37">
        <f t="shared" ca="1" si="92"/>
        <v>-1</v>
      </c>
      <c r="DCD61" s="37">
        <f t="shared" ca="1" si="92"/>
        <v>-1</v>
      </c>
      <c r="DCE61" s="37">
        <f t="shared" ca="1" si="92"/>
        <v>-1</v>
      </c>
      <c r="DCF61" s="37">
        <f t="shared" ca="1" si="92"/>
        <v>-1</v>
      </c>
      <c r="DCG61" s="37">
        <f t="shared" ca="1" si="92"/>
        <v>-1</v>
      </c>
      <c r="DCH61" s="37">
        <f t="shared" ca="1" si="92"/>
        <v>-1</v>
      </c>
      <c r="DCI61" s="37">
        <f t="shared" ca="1" si="92"/>
        <v>-1</v>
      </c>
      <c r="DCJ61" s="37">
        <f t="shared" ca="1" si="92"/>
        <v>-1</v>
      </c>
      <c r="DCK61" s="37">
        <f t="shared" ca="1" si="92"/>
        <v>-1</v>
      </c>
      <c r="DCL61" s="37">
        <f t="shared" ca="1" si="92"/>
        <v>-1</v>
      </c>
      <c r="DCM61" s="37">
        <f t="shared" ca="1" si="92"/>
        <v>-1</v>
      </c>
      <c r="DCN61" s="37">
        <f t="shared" ca="1" si="92"/>
        <v>-1</v>
      </c>
      <c r="DCO61" s="37">
        <f t="shared" ca="1" si="92"/>
        <v>-1</v>
      </c>
      <c r="DCP61" s="37">
        <f t="shared" ca="1" si="92"/>
        <v>-1</v>
      </c>
      <c r="DCQ61" s="37">
        <f t="shared" ca="1" si="92"/>
        <v>-1</v>
      </c>
      <c r="DCR61" s="37">
        <f t="shared" ca="1" si="92"/>
        <v>-1</v>
      </c>
      <c r="DCS61" s="37">
        <f t="shared" ca="1" si="92"/>
        <v>-1</v>
      </c>
      <c r="DCT61" s="37">
        <f t="shared" ca="1" si="92"/>
        <v>-1</v>
      </c>
      <c r="DCU61" s="37">
        <f t="shared" ca="1" si="92"/>
        <v>-1</v>
      </c>
      <c r="DCV61" s="37">
        <f t="shared" ca="1" si="92"/>
        <v>-1</v>
      </c>
      <c r="DCW61" s="37">
        <f t="shared" ca="1" si="92"/>
        <v>-1</v>
      </c>
      <c r="DCX61" s="37">
        <f t="shared" ca="1" si="92"/>
        <v>-1</v>
      </c>
      <c r="DCY61" s="37">
        <f t="shared" ca="1" si="92"/>
        <v>-1</v>
      </c>
      <c r="DCZ61" s="37">
        <f t="shared" ca="1" si="92"/>
        <v>-1</v>
      </c>
      <c r="DDA61" s="37">
        <f t="shared" ca="1" si="92"/>
        <v>-1</v>
      </c>
      <c r="DDB61" s="37">
        <f t="shared" ca="1" si="92"/>
        <v>-1</v>
      </c>
      <c r="DDC61" s="37">
        <f t="shared" ca="1" si="92"/>
        <v>-1</v>
      </c>
      <c r="DDD61" s="37">
        <f t="shared" ca="1" si="92"/>
        <v>-1</v>
      </c>
      <c r="DDE61" s="37">
        <f t="shared" ca="1" si="92"/>
        <v>-1</v>
      </c>
      <c r="DDF61" s="37">
        <f t="shared" ca="1" si="92"/>
        <v>-1</v>
      </c>
      <c r="DDG61" s="37">
        <f t="shared" ca="1" si="92"/>
        <v>-1</v>
      </c>
      <c r="DDH61" s="37">
        <f t="shared" ca="1" si="92"/>
        <v>-1</v>
      </c>
      <c r="DDI61" s="37">
        <f t="shared" ca="1" si="92"/>
        <v>-1</v>
      </c>
      <c r="DDJ61" s="37">
        <f t="shared" ca="1" si="92"/>
        <v>-1</v>
      </c>
      <c r="DDK61" s="37">
        <f t="shared" ref="DDK61:DFV61" ca="1" si="93">IF((ROUND(DDK$9,1)-0.1)=ROUND(WRCYCLETIME_ns,1),0,IF(ROUND(DDK$9,1)=ROUND(WRCYCLETIME_ns,1),MAX($B56:$B63)+1,-1))</f>
        <v>-1</v>
      </c>
      <c r="DDL61" s="37">
        <f t="shared" ca="1" si="93"/>
        <v>-1</v>
      </c>
      <c r="DDM61" s="37">
        <f t="shared" ca="1" si="93"/>
        <v>-1</v>
      </c>
      <c r="DDN61" s="37">
        <f t="shared" ca="1" si="93"/>
        <v>-1</v>
      </c>
      <c r="DDO61" s="37">
        <f t="shared" ca="1" si="93"/>
        <v>-1</v>
      </c>
      <c r="DDP61" s="37">
        <f t="shared" ca="1" si="93"/>
        <v>-1</v>
      </c>
      <c r="DDQ61" s="37">
        <f t="shared" ca="1" si="93"/>
        <v>-1</v>
      </c>
      <c r="DDR61" s="37">
        <f t="shared" ca="1" si="93"/>
        <v>-1</v>
      </c>
      <c r="DDS61" s="37">
        <f t="shared" ca="1" si="93"/>
        <v>-1</v>
      </c>
      <c r="DDT61" s="37">
        <f t="shared" ca="1" si="93"/>
        <v>-1</v>
      </c>
      <c r="DDU61" s="37">
        <f t="shared" ca="1" si="93"/>
        <v>-1</v>
      </c>
      <c r="DDV61" s="37">
        <f t="shared" ca="1" si="93"/>
        <v>-1</v>
      </c>
      <c r="DDW61" s="37">
        <f t="shared" ca="1" si="93"/>
        <v>-1</v>
      </c>
      <c r="DDX61" s="37">
        <f t="shared" ca="1" si="93"/>
        <v>-1</v>
      </c>
      <c r="DDY61" s="37">
        <f t="shared" ca="1" si="93"/>
        <v>-1</v>
      </c>
      <c r="DDZ61" s="37">
        <f t="shared" ca="1" si="93"/>
        <v>-1</v>
      </c>
      <c r="DEA61" s="37">
        <f t="shared" ca="1" si="93"/>
        <v>-1</v>
      </c>
      <c r="DEB61" s="37">
        <f t="shared" ca="1" si="93"/>
        <v>-1</v>
      </c>
      <c r="DEC61" s="37">
        <f t="shared" ca="1" si="93"/>
        <v>-1</v>
      </c>
      <c r="DED61" s="37">
        <f t="shared" ca="1" si="93"/>
        <v>-1</v>
      </c>
      <c r="DEE61" s="37">
        <f t="shared" ca="1" si="93"/>
        <v>-1</v>
      </c>
      <c r="DEF61" s="37">
        <f t="shared" ca="1" si="93"/>
        <v>-1</v>
      </c>
      <c r="DEG61" s="37">
        <f t="shared" ca="1" si="93"/>
        <v>-1</v>
      </c>
      <c r="DEH61" s="37">
        <f t="shared" ca="1" si="93"/>
        <v>-1</v>
      </c>
      <c r="DEI61" s="37">
        <f t="shared" ca="1" si="93"/>
        <v>-1</v>
      </c>
      <c r="DEJ61" s="37">
        <f t="shared" ca="1" si="93"/>
        <v>-1</v>
      </c>
      <c r="DEK61" s="37">
        <f t="shared" ca="1" si="93"/>
        <v>-1</v>
      </c>
      <c r="DEL61" s="37">
        <f t="shared" ca="1" si="93"/>
        <v>-1</v>
      </c>
      <c r="DEM61" s="37">
        <f t="shared" ca="1" si="93"/>
        <v>-1</v>
      </c>
      <c r="DEN61" s="37">
        <f t="shared" ca="1" si="93"/>
        <v>-1</v>
      </c>
      <c r="DEO61" s="37">
        <f t="shared" ca="1" si="93"/>
        <v>-1</v>
      </c>
      <c r="DEP61" s="37">
        <f t="shared" ca="1" si="93"/>
        <v>-1</v>
      </c>
      <c r="DEQ61" s="37">
        <f t="shared" ca="1" si="93"/>
        <v>-1</v>
      </c>
      <c r="DER61" s="37">
        <f t="shared" ca="1" si="93"/>
        <v>-1</v>
      </c>
      <c r="DES61" s="37">
        <f t="shared" ca="1" si="93"/>
        <v>-1</v>
      </c>
      <c r="DET61" s="37">
        <f t="shared" ca="1" si="93"/>
        <v>-1</v>
      </c>
      <c r="DEU61" s="37">
        <f t="shared" ca="1" si="93"/>
        <v>-1</v>
      </c>
      <c r="DEV61" s="37">
        <f t="shared" ca="1" si="93"/>
        <v>-1</v>
      </c>
      <c r="DEW61" s="37">
        <f t="shared" ca="1" si="93"/>
        <v>-1</v>
      </c>
      <c r="DEX61" s="37">
        <f t="shared" ca="1" si="93"/>
        <v>-1</v>
      </c>
      <c r="DEY61" s="37">
        <f t="shared" ca="1" si="93"/>
        <v>-1</v>
      </c>
      <c r="DEZ61" s="37">
        <f t="shared" ca="1" si="93"/>
        <v>-1</v>
      </c>
      <c r="DFA61" s="37">
        <f t="shared" ca="1" si="93"/>
        <v>-1</v>
      </c>
      <c r="DFB61" s="37">
        <f t="shared" ca="1" si="93"/>
        <v>-1</v>
      </c>
      <c r="DFC61" s="37">
        <f t="shared" ca="1" si="93"/>
        <v>-1</v>
      </c>
      <c r="DFD61" s="37">
        <f t="shared" ca="1" si="93"/>
        <v>-1</v>
      </c>
      <c r="DFE61" s="37">
        <f t="shared" ca="1" si="93"/>
        <v>-1</v>
      </c>
      <c r="DFF61" s="37">
        <f t="shared" ca="1" si="93"/>
        <v>-1</v>
      </c>
      <c r="DFG61" s="37">
        <f t="shared" ca="1" si="93"/>
        <v>-1</v>
      </c>
      <c r="DFH61" s="37">
        <f t="shared" ca="1" si="93"/>
        <v>-1</v>
      </c>
      <c r="DFI61" s="37">
        <f t="shared" ca="1" si="93"/>
        <v>-1</v>
      </c>
      <c r="DFJ61" s="37">
        <f t="shared" ca="1" si="93"/>
        <v>-1</v>
      </c>
      <c r="DFK61" s="37">
        <f t="shared" ca="1" si="93"/>
        <v>-1</v>
      </c>
      <c r="DFL61" s="37">
        <f t="shared" ca="1" si="93"/>
        <v>-1</v>
      </c>
      <c r="DFM61" s="37">
        <f t="shared" ca="1" si="93"/>
        <v>-1</v>
      </c>
      <c r="DFN61" s="37">
        <f t="shared" ca="1" si="93"/>
        <v>-1</v>
      </c>
      <c r="DFO61" s="37">
        <f t="shared" ca="1" si="93"/>
        <v>-1</v>
      </c>
      <c r="DFP61" s="37">
        <f t="shared" ca="1" si="93"/>
        <v>-1</v>
      </c>
      <c r="DFQ61" s="37">
        <f t="shared" ca="1" si="93"/>
        <v>-1</v>
      </c>
      <c r="DFR61" s="37">
        <f t="shared" ca="1" si="93"/>
        <v>-1</v>
      </c>
      <c r="DFS61" s="37">
        <f t="shared" ca="1" si="93"/>
        <v>-1</v>
      </c>
      <c r="DFT61" s="37">
        <f t="shared" ca="1" si="93"/>
        <v>-1</v>
      </c>
      <c r="DFU61" s="37">
        <f t="shared" ca="1" si="93"/>
        <v>-1</v>
      </c>
      <c r="DFV61" s="37">
        <f t="shared" ca="1" si="93"/>
        <v>-1</v>
      </c>
      <c r="DFW61" s="37">
        <f t="shared" ref="DFW61:DIH61" ca="1" si="94">IF((ROUND(DFW$9,1)-0.1)=ROUND(WRCYCLETIME_ns,1),0,IF(ROUND(DFW$9,1)=ROUND(WRCYCLETIME_ns,1),MAX($B56:$B63)+1,-1))</f>
        <v>-1</v>
      </c>
      <c r="DFX61" s="37">
        <f t="shared" ca="1" si="94"/>
        <v>-1</v>
      </c>
      <c r="DFY61" s="37">
        <f t="shared" ca="1" si="94"/>
        <v>-1</v>
      </c>
      <c r="DFZ61" s="37">
        <f t="shared" ca="1" si="94"/>
        <v>-1</v>
      </c>
      <c r="DGA61" s="37">
        <f t="shared" ca="1" si="94"/>
        <v>-1</v>
      </c>
      <c r="DGB61" s="37">
        <f t="shared" ca="1" si="94"/>
        <v>-1</v>
      </c>
      <c r="DGC61" s="37">
        <f t="shared" ca="1" si="94"/>
        <v>-1</v>
      </c>
      <c r="DGD61" s="37">
        <f t="shared" ca="1" si="94"/>
        <v>-1</v>
      </c>
      <c r="DGE61" s="37">
        <f t="shared" ca="1" si="94"/>
        <v>-1</v>
      </c>
      <c r="DGF61" s="37">
        <f t="shared" ca="1" si="94"/>
        <v>-1</v>
      </c>
      <c r="DGG61" s="37">
        <f t="shared" ca="1" si="94"/>
        <v>-1</v>
      </c>
      <c r="DGH61" s="37">
        <f t="shared" ca="1" si="94"/>
        <v>-1</v>
      </c>
      <c r="DGI61" s="37">
        <f t="shared" ca="1" si="94"/>
        <v>-1</v>
      </c>
      <c r="DGJ61" s="37">
        <f t="shared" ca="1" si="94"/>
        <v>-1</v>
      </c>
      <c r="DGK61" s="37">
        <f t="shared" ca="1" si="94"/>
        <v>-1</v>
      </c>
      <c r="DGL61" s="37">
        <f t="shared" ca="1" si="94"/>
        <v>-1</v>
      </c>
      <c r="DGM61" s="37">
        <f t="shared" ca="1" si="94"/>
        <v>-1</v>
      </c>
      <c r="DGN61" s="37">
        <f t="shared" ca="1" si="94"/>
        <v>-1</v>
      </c>
      <c r="DGO61" s="37">
        <f t="shared" ca="1" si="94"/>
        <v>-1</v>
      </c>
      <c r="DGP61" s="37">
        <f t="shared" ca="1" si="94"/>
        <v>-1</v>
      </c>
      <c r="DGQ61" s="37">
        <f t="shared" ca="1" si="94"/>
        <v>-1</v>
      </c>
      <c r="DGR61" s="37">
        <f t="shared" ca="1" si="94"/>
        <v>-1</v>
      </c>
      <c r="DGS61" s="37">
        <f t="shared" ca="1" si="94"/>
        <v>-1</v>
      </c>
      <c r="DGT61" s="37">
        <f t="shared" ca="1" si="94"/>
        <v>-1</v>
      </c>
      <c r="DGU61" s="37">
        <f t="shared" ca="1" si="94"/>
        <v>-1</v>
      </c>
      <c r="DGV61" s="37">
        <f t="shared" ca="1" si="94"/>
        <v>-1</v>
      </c>
      <c r="DGW61" s="37">
        <f t="shared" ca="1" si="94"/>
        <v>-1</v>
      </c>
      <c r="DGX61" s="37">
        <f t="shared" ca="1" si="94"/>
        <v>-1</v>
      </c>
      <c r="DGY61" s="37">
        <f t="shared" ca="1" si="94"/>
        <v>-1</v>
      </c>
      <c r="DGZ61" s="37">
        <f t="shared" ca="1" si="94"/>
        <v>-1</v>
      </c>
      <c r="DHA61" s="37">
        <f t="shared" ca="1" si="94"/>
        <v>-1</v>
      </c>
      <c r="DHB61" s="37">
        <f t="shared" ca="1" si="94"/>
        <v>-1</v>
      </c>
      <c r="DHC61" s="37">
        <f t="shared" ca="1" si="94"/>
        <v>-1</v>
      </c>
      <c r="DHD61" s="37">
        <f t="shared" ca="1" si="94"/>
        <v>-1</v>
      </c>
      <c r="DHE61" s="37">
        <f t="shared" ca="1" si="94"/>
        <v>-1</v>
      </c>
      <c r="DHF61" s="37">
        <f t="shared" ca="1" si="94"/>
        <v>-1</v>
      </c>
      <c r="DHG61" s="37">
        <f t="shared" ca="1" si="94"/>
        <v>-1</v>
      </c>
      <c r="DHH61" s="37">
        <f t="shared" ca="1" si="94"/>
        <v>-1</v>
      </c>
      <c r="DHI61" s="37">
        <f t="shared" ca="1" si="94"/>
        <v>-1</v>
      </c>
      <c r="DHJ61" s="37">
        <f t="shared" ca="1" si="94"/>
        <v>-1</v>
      </c>
      <c r="DHK61" s="37">
        <f t="shared" ca="1" si="94"/>
        <v>-1</v>
      </c>
      <c r="DHL61" s="37">
        <f t="shared" ca="1" si="94"/>
        <v>-1</v>
      </c>
      <c r="DHM61" s="37">
        <f t="shared" ca="1" si="94"/>
        <v>-1</v>
      </c>
      <c r="DHN61" s="37">
        <f t="shared" ca="1" si="94"/>
        <v>-1</v>
      </c>
      <c r="DHO61" s="37">
        <f t="shared" ca="1" si="94"/>
        <v>-1</v>
      </c>
      <c r="DHP61" s="37">
        <f t="shared" ca="1" si="94"/>
        <v>-1</v>
      </c>
      <c r="DHQ61" s="37">
        <f t="shared" ca="1" si="94"/>
        <v>-1</v>
      </c>
      <c r="DHR61" s="37">
        <f t="shared" ca="1" si="94"/>
        <v>-1</v>
      </c>
      <c r="DHS61" s="37">
        <f t="shared" ca="1" si="94"/>
        <v>-1</v>
      </c>
      <c r="DHT61" s="37">
        <f t="shared" ca="1" si="94"/>
        <v>-1</v>
      </c>
      <c r="DHU61" s="37">
        <f t="shared" ca="1" si="94"/>
        <v>-1</v>
      </c>
      <c r="DHV61" s="37">
        <f t="shared" ca="1" si="94"/>
        <v>-1</v>
      </c>
      <c r="DHW61" s="37">
        <f t="shared" ca="1" si="94"/>
        <v>-1</v>
      </c>
      <c r="DHX61" s="37">
        <f t="shared" ca="1" si="94"/>
        <v>-1</v>
      </c>
      <c r="DHY61" s="37">
        <f t="shared" ca="1" si="94"/>
        <v>-1</v>
      </c>
      <c r="DHZ61" s="37">
        <f t="shared" ca="1" si="94"/>
        <v>-1</v>
      </c>
      <c r="DIA61" s="37">
        <f t="shared" ca="1" si="94"/>
        <v>-1</v>
      </c>
      <c r="DIB61" s="37">
        <f t="shared" ca="1" si="94"/>
        <v>-1</v>
      </c>
      <c r="DIC61" s="37">
        <f t="shared" ca="1" si="94"/>
        <v>-1</v>
      </c>
      <c r="DID61" s="37">
        <f t="shared" ca="1" si="94"/>
        <v>-1</v>
      </c>
      <c r="DIE61" s="37">
        <f t="shared" ca="1" si="94"/>
        <v>-1</v>
      </c>
      <c r="DIF61" s="37">
        <f t="shared" ca="1" si="94"/>
        <v>-1</v>
      </c>
      <c r="DIG61" s="37">
        <f t="shared" ca="1" si="94"/>
        <v>-1</v>
      </c>
      <c r="DIH61" s="37">
        <f t="shared" ca="1" si="94"/>
        <v>-1</v>
      </c>
      <c r="DII61" s="37">
        <f t="shared" ref="DII61:DKT61" ca="1" si="95">IF((ROUND(DII$9,1)-0.1)=ROUND(WRCYCLETIME_ns,1),0,IF(ROUND(DII$9,1)=ROUND(WRCYCLETIME_ns,1),MAX($B56:$B63)+1,-1))</f>
        <v>-1</v>
      </c>
      <c r="DIJ61" s="37">
        <f t="shared" ca="1" si="95"/>
        <v>-1</v>
      </c>
      <c r="DIK61" s="37">
        <f t="shared" ca="1" si="95"/>
        <v>-1</v>
      </c>
      <c r="DIL61" s="37">
        <f t="shared" ca="1" si="95"/>
        <v>-1</v>
      </c>
      <c r="DIM61" s="37">
        <f t="shared" ca="1" si="95"/>
        <v>-1</v>
      </c>
      <c r="DIN61" s="37">
        <f t="shared" ca="1" si="95"/>
        <v>-1</v>
      </c>
      <c r="DIO61" s="37">
        <f t="shared" ca="1" si="95"/>
        <v>-1</v>
      </c>
      <c r="DIP61" s="37">
        <f t="shared" ca="1" si="95"/>
        <v>-1</v>
      </c>
      <c r="DIQ61" s="37">
        <f t="shared" ca="1" si="95"/>
        <v>-1</v>
      </c>
      <c r="DIR61" s="37">
        <f t="shared" ca="1" si="95"/>
        <v>-1</v>
      </c>
      <c r="DIS61" s="37">
        <f t="shared" ca="1" si="95"/>
        <v>-1</v>
      </c>
      <c r="DIT61" s="37">
        <f t="shared" ca="1" si="95"/>
        <v>-1</v>
      </c>
      <c r="DIU61" s="37">
        <f t="shared" ca="1" si="95"/>
        <v>-1</v>
      </c>
      <c r="DIV61" s="37">
        <f t="shared" ca="1" si="95"/>
        <v>-1</v>
      </c>
      <c r="DIW61" s="37">
        <f t="shared" ca="1" si="95"/>
        <v>-1</v>
      </c>
      <c r="DIX61" s="37">
        <f t="shared" ca="1" si="95"/>
        <v>-1</v>
      </c>
      <c r="DIY61" s="37">
        <f t="shared" ca="1" si="95"/>
        <v>-1</v>
      </c>
      <c r="DIZ61" s="37">
        <f t="shared" ca="1" si="95"/>
        <v>-1</v>
      </c>
      <c r="DJA61" s="37">
        <f t="shared" ca="1" si="95"/>
        <v>-1</v>
      </c>
      <c r="DJB61" s="37">
        <f t="shared" ca="1" si="95"/>
        <v>-1</v>
      </c>
      <c r="DJC61" s="37">
        <f t="shared" ca="1" si="95"/>
        <v>-1</v>
      </c>
      <c r="DJD61" s="37">
        <f t="shared" ca="1" si="95"/>
        <v>-1</v>
      </c>
      <c r="DJE61" s="37">
        <f t="shared" ca="1" si="95"/>
        <v>-1</v>
      </c>
      <c r="DJF61" s="37">
        <f t="shared" ca="1" si="95"/>
        <v>-1</v>
      </c>
      <c r="DJG61" s="37">
        <f t="shared" ca="1" si="95"/>
        <v>-1</v>
      </c>
      <c r="DJH61" s="37">
        <f t="shared" ca="1" si="95"/>
        <v>-1</v>
      </c>
      <c r="DJI61" s="37">
        <f t="shared" ca="1" si="95"/>
        <v>-1</v>
      </c>
      <c r="DJJ61" s="37">
        <f t="shared" ca="1" si="95"/>
        <v>-1</v>
      </c>
      <c r="DJK61" s="37">
        <f t="shared" ca="1" si="95"/>
        <v>-1</v>
      </c>
      <c r="DJL61" s="37">
        <f t="shared" ca="1" si="95"/>
        <v>-1</v>
      </c>
      <c r="DJM61" s="37">
        <f t="shared" ca="1" si="95"/>
        <v>-1</v>
      </c>
      <c r="DJN61" s="37">
        <f t="shared" ca="1" si="95"/>
        <v>-1</v>
      </c>
      <c r="DJO61" s="37">
        <f t="shared" ca="1" si="95"/>
        <v>-1</v>
      </c>
      <c r="DJP61" s="37">
        <f t="shared" ca="1" si="95"/>
        <v>-1</v>
      </c>
      <c r="DJQ61" s="37">
        <f t="shared" ca="1" si="95"/>
        <v>-1</v>
      </c>
      <c r="DJR61" s="37">
        <f t="shared" ca="1" si="95"/>
        <v>-1</v>
      </c>
      <c r="DJS61" s="37">
        <f t="shared" ca="1" si="95"/>
        <v>-1</v>
      </c>
      <c r="DJT61" s="37">
        <f t="shared" ca="1" si="95"/>
        <v>-1</v>
      </c>
      <c r="DJU61" s="37">
        <f t="shared" ca="1" si="95"/>
        <v>-1</v>
      </c>
      <c r="DJV61" s="37">
        <f t="shared" ca="1" si="95"/>
        <v>-1</v>
      </c>
      <c r="DJW61" s="37">
        <f t="shared" ca="1" si="95"/>
        <v>-1</v>
      </c>
      <c r="DJX61" s="37">
        <f t="shared" ca="1" si="95"/>
        <v>-1</v>
      </c>
      <c r="DJY61" s="37">
        <f t="shared" ca="1" si="95"/>
        <v>-1</v>
      </c>
      <c r="DJZ61" s="37">
        <f t="shared" ca="1" si="95"/>
        <v>-1</v>
      </c>
      <c r="DKA61" s="37">
        <f t="shared" ca="1" si="95"/>
        <v>-1</v>
      </c>
      <c r="DKB61" s="37">
        <f t="shared" ca="1" si="95"/>
        <v>-1</v>
      </c>
      <c r="DKC61" s="37">
        <f t="shared" ca="1" si="95"/>
        <v>-1</v>
      </c>
      <c r="DKD61" s="37">
        <f t="shared" ca="1" si="95"/>
        <v>-1</v>
      </c>
      <c r="DKE61" s="37">
        <f t="shared" ca="1" si="95"/>
        <v>-1</v>
      </c>
      <c r="DKF61" s="37">
        <f t="shared" ca="1" si="95"/>
        <v>-1</v>
      </c>
      <c r="DKG61" s="37">
        <f t="shared" ca="1" si="95"/>
        <v>-1</v>
      </c>
      <c r="DKH61" s="37">
        <f t="shared" ca="1" si="95"/>
        <v>-1</v>
      </c>
      <c r="DKI61" s="37">
        <f t="shared" ca="1" si="95"/>
        <v>-1</v>
      </c>
      <c r="DKJ61" s="37">
        <f t="shared" ca="1" si="95"/>
        <v>-1</v>
      </c>
      <c r="DKK61" s="37">
        <f t="shared" ca="1" si="95"/>
        <v>-1</v>
      </c>
      <c r="DKL61" s="37">
        <f t="shared" ca="1" si="95"/>
        <v>-1</v>
      </c>
      <c r="DKM61" s="37">
        <f t="shared" ca="1" si="95"/>
        <v>-1</v>
      </c>
      <c r="DKN61" s="37">
        <f t="shared" ca="1" si="95"/>
        <v>-1</v>
      </c>
      <c r="DKO61" s="37">
        <f t="shared" ca="1" si="95"/>
        <v>-1</v>
      </c>
      <c r="DKP61" s="37">
        <f t="shared" ca="1" si="95"/>
        <v>-1</v>
      </c>
      <c r="DKQ61" s="37">
        <f t="shared" ca="1" si="95"/>
        <v>-1</v>
      </c>
      <c r="DKR61" s="37">
        <f t="shared" ca="1" si="95"/>
        <v>-1</v>
      </c>
      <c r="DKS61" s="37">
        <f t="shared" ca="1" si="95"/>
        <v>-1</v>
      </c>
      <c r="DKT61" s="37">
        <f t="shared" ca="1" si="95"/>
        <v>-1</v>
      </c>
      <c r="DKU61" s="37">
        <f t="shared" ref="DKU61:DNF61" ca="1" si="96">IF((ROUND(DKU$9,1)-0.1)=ROUND(WRCYCLETIME_ns,1),0,IF(ROUND(DKU$9,1)=ROUND(WRCYCLETIME_ns,1),MAX($B56:$B63)+1,-1))</f>
        <v>-1</v>
      </c>
      <c r="DKV61" s="37">
        <f t="shared" ca="1" si="96"/>
        <v>-1</v>
      </c>
      <c r="DKW61" s="37">
        <f t="shared" ca="1" si="96"/>
        <v>-1</v>
      </c>
      <c r="DKX61" s="37">
        <f t="shared" ca="1" si="96"/>
        <v>-1</v>
      </c>
      <c r="DKY61" s="37">
        <f t="shared" ca="1" si="96"/>
        <v>-1</v>
      </c>
      <c r="DKZ61" s="37">
        <f t="shared" ca="1" si="96"/>
        <v>-1</v>
      </c>
      <c r="DLA61" s="37">
        <f t="shared" ca="1" si="96"/>
        <v>-1</v>
      </c>
      <c r="DLB61" s="37">
        <f t="shared" ca="1" si="96"/>
        <v>-1</v>
      </c>
      <c r="DLC61" s="37">
        <f t="shared" ca="1" si="96"/>
        <v>-1</v>
      </c>
      <c r="DLD61" s="37">
        <f t="shared" ca="1" si="96"/>
        <v>-1</v>
      </c>
      <c r="DLE61" s="37">
        <f t="shared" ca="1" si="96"/>
        <v>-1</v>
      </c>
      <c r="DLF61" s="37">
        <f t="shared" ca="1" si="96"/>
        <v>-1</v>
      </c>
      <c r="DLG61" s="37">
        <f t="shared" ca="1" si="96"/>
        <v>-1</v>
      </c>
      <c r="DLH61" s="37">
        <f t="shared" ca="1" si="96"/>
        <v>-1</v>
      </c>
      <c r="DLI61" s="37">
        <f t="shared" ca="1" si="96"/>
        <v>-1</v>
      </c>
      <c r="DLJ61" s="37">
        <f t="shared" ca="1" si="96"/>
        <v>-1</v>
      </c>
      <c r="DLK61" s="37">
        <f t="shared" ca="1" si="96"/>
        <v>-1</v>
      </c>
      <c r="DLL61" s="37">
        <f t="shared" ca="1" si="96"/>
        <v>-1</v>
      </c>
      <c r="DLM61" s="37">
        <f t="shared" ca="1" si="96"/>
        <v>-1</v>
      </c>
      <c r="DLN61" s="37">
        <f t="shared" ca="1" si="96"/>
        <v>-1</v>
      </c>
      <c r="DLO61" s="37">
        <f t="shared" ca="1" si="96"/>
        <v>-1</v>
      </c>
      <c r="DLP61" s="37">
        <f t="shared" ca="1" si="96"/>
        <v>-1</v>
      </c>
      <c r="DLQ61" s="37">
        <f t="shared" ca="1" si="96"/>
        <v>-1</v>
      </c>
      <c r="DLR61" s="37">
        <f t="shared" ca="1" si="96"/>
        <v>-1</v>
      </c>
      <c r="DLS61" s="37">
        <f t="shared" ca="1" si="96"/>
        <v>-1</v>
      </c>
      <c r="DLT61" s="37">
        <f t="shared" ca="1" si="96"/>
        <v>-1</v>
      </c>
      <c r="DLU61" s="37">
        <f t="shared" ca="1" si="96"/>
        <v>-1</v>
      </c>
      <c r="DLV61" s="37">
        <f t="shared" ca="1" si="96"/>
        <v>-1</v>
      </c>
      <c r="DLW61" s="37">
        <f t="shared" ca="1" si="96"/>
        <v>-1</v>
      </c>
      <c r="DLX61" s="37">
        <f t="shared" ca="1" si="96"/>
        <v>-1</v>
      </c>
      <c r="DLY61" s="37">
        <f t="shared" ca="1" si="96"/>
        <v>-1</v>
      </c>
      <c r="DLZ61" s="37">
        <f t="shared" ca="1" si="96"/>
        <v>-1</v>
      </c>
      <c r="DMA61" s="37">
        <f t="shared" ca="1" si="96"/>
        <v>-1</v>
      </c>
      <c r="DMB61" s="37">
        <f t="shared" ca="1" si="96"/>
        <v>-1</v>
      </c>
      <c r="DMC61" s="37">
        <f t="shared" ca="1" si="96"/>
        <v>-1</v>
      </c>
      <c r="DMD61" s="37">
        <f t="shared" ca="1" si="96"/>
        <v>-1</v>
      </c>
      <c r="DME61" s="37">
        <f t="shared" ca="1" si="96"/>
        <v>-1</v>
      </c>
      <c r="DMF61" s="37">
        <f t="shared" ca="1" si="96"/>
        <v>-1</v>
      </c>
      <c r="DMG61" s="37">
        <f t="shared" ca="1" si="96"/>
        <v>-1</v>
      </c>
      <c r="DMH61" s="37">
        <f t="shared" ca="1" si="96"/>
        <v>-1</v>
      </c>
      <c r="DMI61" s="37">
        <f t="shared" ca="1" si="96"/>
        <v>-1</v>
      </c>
      <c r="DMJ61" s="37">
        <f t="shared" ca="1" si="96"/>
        <v>-1</v>
      </c>
      <c r="DMK61" s="37">
        <f t="shared" ca="1" si="96"/>
        <v>-1</v>
      </c>
      <c r="DML61" s="37">
        <f t="shared" ca="1" si="96"/>
        <v>-1</v>
      </c>
      <c r="DMM61" s="37">
        <f t="shared" ca="1" si="96"/>
        <v>-1</v>
      </c>
      <c r="DMN61" s="37">
        <f t="shared" ca="1" si="96"/>
        <v>-1</v>
      </c>
      <c r="DMO61" s="37">
        <f t="shared" ca="1" si="96"/>
        <v>-1</v>
      </c>
      <c r="DMP61" s="37">
        <f t="shared" ca="1" si="96"/>
        <v>-1</v>
      </c>
      <c r="DMQ61" s="37">
        <f t="shared" ca="1" si="96"/>
        <v>-1</v>
      </c>
      <c r="DMR61" s="37">
        <f t="shared" ca="1" si="96"/>
        <v>-1</v>
      </c>
      <c r="DMS61" s="37">
        <f t="shared" ca="1" si="96"/>
        <v>-1</v>
      </c>
      <c r="DMT61" s="37">
        <f t="shared" ca="1" si="96"/>
        <v>-1</v>
      </c>
      <c r="DMU61" s="37">
        <f t="shared" ca="1" si="96"/>
        <v>-1</v>
      </c>
      <c r="DMV61" s="37">
        <f t="shared" ca="1" si="96"/>
        <v>-1</v>
      </c>
      <c r="DMW61" s="37">
        <f t="shared" ca="1" si="96"/>
        <v>-1</v>
      </c>
      <c r="DMX61" s="37">
        <f t="shared" ca="1" si="96"/>
        <v>-1</v>
      </c>
      <c r="DMY61" s="37">
        <f t="shared" ca="1" si="96"/>
        <v>-1</v>
      </c>
      <c r="DMZ61" s="37">
        <f t="shared" ca="1" si="96"/>
        <v>-1</v>
      </c>
      <c r="DNA61" s="37">
        <f t="shared" ca="1" si="96"/>
        <v>-1</v>
      </c>
      <c r="DNB61" s="37">
        <f t="shared" ca="1" si="96"/>
        <v>-1</v>
      </c>
      <c r="DNC61" s="37">
        <f t="shared" ca="1" si="96"/>
        <v>-1</v>
      </c>
      <c r="DND61" s="37">
        <f t="shared" ca="1" si="96"/>
        <v>-1</v>
      </c>
      <c r="DNE61" s="37">
        <f t="shared" ca="1" si="96"/>
        <v>-1</v>
      </c>
      <c r="DNF61" s="37">
        <f t="shared" ca="1" si="96"/>
        <v>-1</v>
      </c>
      <c r="DNG61" s="37">
        <f t="shared" ref="DNG61:DOK61" ca="1" si="97">IF((ROUND(DNG$9,1)-0.1)=ROUND(WRCYCLETIME_ns,1),0,IF(ROUND(DNG$9,1)=ROUND(WRCYCLETIME_ns,1),MAX($B56:$B63)+1,-1))</f>
        <v>-1</v>
      </c>
      <c r="DNH61" s="37">
        <f t="shared" ca="1" si="97"/>
        <v>-1</v>
      </c>
      <c r="DNI61" s="37">
        <f t="shared" ca="1" si="97"/>
        <v>-1</v>
      </c>
      <c r="DNJ61" s="37">
        <f t="shared" ca="1" si="97"/>
        <v>-1</v>
      </c>
      <c r="DNK61" s="37">
        <f t="shared" ca="1" si="97"/>
        <v>-1</v>
      </c>
      <c r="DNL61" s="37">
        <f t="shared" ca="1" si="97"/>
        <v>-1</v>
      </c>
      <c r="DNM61" s="37">
        <f t="shared" ca="1" si="97"/>
        <v>-1</v>
      </c>
      <c r="DNN61" s="37">
        <f t="shared" ca="1" si="97"/>
        <v>-1</v>
      </c>
      <c r="DNO61" s="37">
        <f t="shared" ca="1" si="97"/>
        <v>-1</v>
      </c>
      <c r="DNP61" s="37">
        <f t="shared" ca="1" si="97"/>
        <v>-1</v>
      </c>
      <c r="DNQ61" s="37">
        <f t="shared" ca="1" si="97"/>
        <v>-1</v>
      </c>
      <c r="DNR61" s="37">
        <f t="shared" ca="1" si="97"/>
        <v>-1</v>
      </c>
      <c r="DNS61" s="37">
        <f t="shared" ca="1" si="97"/>
        <v>-1</v>
      </c>
      <c r="DNT61" s="37">
        <f t="shared" ca="1" si="97"/>
        <v>-1</v>
      </c>
      <c r="DNU61" s="37">
        <f t="shared" ca="1" si="97"/>
        <v>-1</v>
      </c>
      <c r="DNV61" s="37">
        <f t="shared" ca="1" si="97"/>
        <v>-1</v>
      </c>
      <c r="DNW61" s="37">
        <f t="shared" ca="1" si="97"/>
        <v>-1</v>
      </c>
      <c r="DNX61" s="37">
        <f t="shared" ca="1" si="97"/>
        <v>-1</v>
      </c>
      <c r="DNY61" s="37">
        <f t="shared" ca="1" si="97"/>
        <v>-1</v>
      </c>
      <c r="DNZ61" s="37">
        <f t="shared" ca="1" si="97"/>
        <v>-1</v>
      </c>
      <c r="DOA61" s="37">
        <f t="shared" ca="1" si="97"/>
        <v>-1</v>
      </c>
      <c r="DOB61" s="37">
        <f t="shared" ca="1" si="97"/>
        <v>-1</v>
      </c>
      <c r="DOC61" s="37">
        <f t="shared" ca="1" si="97"/>
        <v>-1</v>
      </c>
      <c r="DOD61" s="37">
        <f t="shared" ca="1" si="97"/>
        <v>-1</v>
      </c>
      <c r="DOE61" s="37">
        <f t="shared" ca="1" si="97"/>
        <v>-1</v>
      </c>
      <c r="DOF61" s="37">
        <f t="shared" ca="1" si="97"/>
        <v>-1</v>
      </c>
      <c r="DOG61" s="37">
        <f t="shared" ca="1" si="97"/>
        <v>-1</v>
      </c>
      <c r="DOH61" s="37">
        <f t="shared" ca="1" si="97"/>
        <v>-1</v>
      </c>
      <c r="DOI61" s="37">
        <f t="shared" ca="1" si="97"/>
        <v>-1</v>
      </c>
      <c r="DOJ61" s="37">
        <f t="shared" ca="1" si="97"/>
        <v>-1</v>
      </c>
      <c r="DOK61" s="37">
        <f t="shared" ca="1" si="97"/>
        <v>-1</v>
      </c>
    </row>
    <row r="62" spans="1:3105">
      <c r="A62" t="s">
        <v>311</v>
      </c>
      <c r="B62" t="s">
        <v>303</v>
      </c>
      <c r="C62" s="37">
        <v>19</v>
      </c>
    </row>
    <row r="63" spans="1:3105">
      <c r="A63" t="s">
        <v>312</v>
      </c>
      <c r="B63" t="s">
        <v>304</v>
      </c>
      <c r="C63" s="37">
        <f ca="1">IF((ROUND(C$9,1)-0.1)=ROUND(WRDATAONADMUXBUS_ns,1),0,IF(ROUND(C$9,1)=ROUND(WRDATAONADMUXBUS_ns,1),MAX($B56:$B63)+1,-1))</f>
        <v>-1</v>
      </c>
      <c r="D63" s="37">
        <v>19</v>
      </c>
      <c r="E63" s="37">
        <v>19</v>
      </c>
      <c r="F63" s="37">
        <v>19</v>
      </c>
      <c r="G63" s="37">
        <v>19</v>
      </c>
      <c r="H63" s="37">
        <v>19</v>
      </c>
      <c r="I63" s="37">
        <v>19</v>
      </c>
      <c r="J63" s="37">
        <v>19</v>
      </c>
      <c r="K63" s="37">
        <v>19</v>
      </c>
      <c r="L63" s="37">
        <v>19</v>
      </c>
      <c r="M63" s="37">
        <v>19</v>
      </c>
      <c r="N63" s="37">
        <v>19</v>
      </c>
      <c r="O63" s="37">
        <v>19</v>
      </c>
      <c r="P63" s="37">
        <v>19</v>
      </c>
      <c r="Q63" s="37">
        <v>19</v>
      </c>
      <c r="R63" s="37">
        <v>19</v>
      </c>
      <c r="S63" s="37">
        <v>19</v>
      </c>
      <c r="T63" s="37">
        <v>19</v>
      </c>
      <c r="U63" s="37">
        <v>19</v>
      </c>
      <c r="V63" s="37">
        <v>19</v>
      </c>
      <c r="W63" s="37">
        <v>19</v>
      </c>
      <c r="X63" s="37">
        <v>19</v>
      </c>
      <c r="Y63" s="37">
        <v>19</v>
      </c>
      <c r="Z63" s="37">
        <v>19</v>
      </c>
      <c r="AA63" s="37">
        <v>19</v>
      </c>
      <c r="AB63" s="37">
        <v>19</v>
      </c>
      <c r="AC63" s="37">
        <v>19</v>
      </c>
      <c r="AD63" s="37">
        <v>19</v>
      </c>
      <c r="AE63" s="37">
        <v>19</v>
      </c>
      <c r="AF63" s="37">
        <v>19</v>
      </c>
      <c r="AG63" s="37">
        <v>19</v>
      </c>
      <c r="AH63" s="37">
        <v>19</v>
      </c>
      <c r="AI63" s="37">
        <v>19</v>
      </c>
      <c r="AJ63" s="37">
        <v>19</v>
      </c>
      <c r="AK63" s="37">
        <v>19</v>
      </c>
      <c r="AL63" s="37">
        <v>19</v>
      </c>
      <c r="AM63" s="37">
        <v>19</v>
      </c>
      <c r="AN63" s="37">
        <v>19</v>
      </c>
      <c r="AO63" s="37">
        <v>19</v>
      </c>
      <c r="AP63" s="37">
        <v>19</v>
      </c>
      <c r="AQ63" s="37">
        <v>19</v>
      </c>
      <c r="AR63" s="37">
        <v>19</v>
      </c>
      <c r="AS63" s="37">
        <v>19</v>
      </c>
      <c r="AT63" s="37">
        <v>19</v>
      </c>
      <c r="AU63" s="37">
        <v>19</v>
      </c>
      <c r="AV63" s="37">
        <v>19</v>
      </c>
      <c r="AW63" s="37">
        <v>19</v>
      </c>
      <c r="AX63" s="37">
        <v>19</v>
      </c>
      <c r="AY63" s="37">
        <v>19</v>
      </c>
      <c r="AZ63" s="37">
        <v>19</v>
      </c>
      <c r="BA63" s="37">
        <v>19</v>
      </c>
      <c r="BB63" s="37">
        <v>19</v>
      </c>
      <c r="BC63" s="37">
        <v>19</v>
      </c>
      <c r="BD63" s="37">
        <v>19</v>
      </c>
      <c r="BE63" s="37">
        <v>19</v>
      </c>
      <c r="BF63" s="37">
        <v>19</v>
      </c>
      <c r="BG63" s="37">
        <v>19</v>
      </c>
      <c r="BH63" s="37">
        <v>19</v>
      </c>
      <c r="BI63" s="37">
        <v>19</v>
      </c>
      <c r="BJ63" s="37">
        <v>19</v>
      </c>
      <c r="BK63" s="37">
        <v>19</v>
      </c>
      <c r="BL63" s="37">
        <v>19</v>
      </c>
      <c r="BM63" s="37">
        <v>19</v>
      </c>
      <c r="BN63" s="37">
        <v>19</v>
      </c>
      <c r="BO63" s="37">
        <v>19</v>
      </c>
      <c r="BP63" s="37">
        <v>19</v>
      </c>
      <c r="BQ63" s="37">
        <v>19</v>
      </c>
      <c r="BR63" s="37">
        <v>19</v>
      </c>
      <c r="BS63" s="37">
        <v>19</v>
      </c>
      <c r="BT63" s="37">
        <v>19</v>
      </c>
      <c r="BU63" s="37">
        <v>19</v>
      </c>
      <c r="BV63" s="37">
        <v>19</v>
      </c>
      <c r="BW63" s="37">
        <v>19</v>
      </c>
      <c r="BX63" s="37">
        <v>19</v>
      </c>
      <c r="BY63" s="37">
        <v>19</v>
      </c>
      <c r="BZ63" s="37">
        <v>19</v>
      </c>
      <c r="CA63" s="37">
        <v>19</v>
      </c>
      <c r="CB63" s="37">
        <v>19</v>
      </c>
      <c r="CC63" s="37">
        <v>19</v>
      </c>
      <c r="CD63" s="37">
        <v>19</v>
      </c>
      <c r="CE63" s="37">
        <v>19</v>
      </c>
      <c r="CF63" s="37">
        <v>19</v>
      </c>
      <c r="CG63" s="37">
        <v>19</v>
      </c>
      <c r="CH63" s="37">
        <v>19</v>
      </c>
      <c r="CI63" s="37">
        <v>19</v>
      </c>
      <c r="CJ63" s="37">
        <v>19</v>
      </c>
      <c r="CK63" s="37">
        <v>19</v>
      </c>
      <c r="CL63" s="37">
        <v>19</v>
      </c>
      <c r="CM63" s="37">
        <v>19</v>
      </c>
      <c r="CN63" s="37">
        <v>19</v>
      </c>
      <c r="CO63" s="37">
        <v>19</v>
      </c>
      <c r="CP63" s="37">
        <v>19</v>
      </c>
      <c r="CQ63" s="37">
        <v>19</v>
      </c>
      <c r="CR63" s="37">
        <v>19</v>
      </c>
      <c r="CS63" s="37">
        <v>19</v>
      </c>
      <c r="CT63" s="37">
        <v>19</v>
      </c>
      <c r="CU63" s="37">
        <v>19</v>
      </c>
      <c r="CV63" s="37">
        <v>19</v>
      </c>
      <c r="CW63" s="37">
        <v>19</v>
      </c>
      <c r="CX63" s="37">
        <v>19</v>
      </c>
      <c r="CY63" s="37">
        <v>19</v>
      </c>
      <c r="CZ63" s="37">
        <v>19</v>
      </c>
      <c r="DA63" s="37">
        <v>19</v>
      </c>
      <c r="DB63" s="37">
        <v>19</v>
      </c>
      <c r="DC63" s="37">
        <v>19</v>
      </c>
      <c r="DD63" s="37">
        <v>19</v>
      </c>
      <c r="DE63" s="37">
        <v>19</v>
      </c>
      <c r="DF63" s="37">
        <v>19</v>
      </c>
      <c r="DG63" s="37">
        <v>19</v>
      </c>
      <c r="DH63" s="37">
        <v>19</v>
      </c>
      <c r="DI63" s="37">
        <v>19</v>
      </c>
      <c r="DJ63" s="37">
        <v>19</v>
      </c>
      <c r="DK63" s="37">
        <v>19</v>
      </c>
      <c r="DL63" s="37">
        <v>19</v>
      </c>
      <c r="DM63" s="37">
        <v>19</v>
      </c>
      <c r="DN63" s="37">
        <v>19</v>
      </c>
      <c r="DO63" s="37">
        <v>19</v>
      </c>
      <c r="DP63" s="37">
        <v>19</v>
      </c>
      <c r="DQ63" s="37">
        <v>19</v>
      </c>
      <c r="DR63" s="37">
        <v>19</v>
      </c>
      <c r="DS63" s="37">
        <v>19</v>
      </c>
      <c r="DT63" s="37">
        <v>19</v>
      </c>
      <c r="DU63" s="37">
        <v>19</v>
      </c>
      <c r="DV63" s="37">
        <v>19</v>
      </c>
      <c r="DW63" s="37">
        <v>19</v>
      </c>
      <c r="DX63" s="37">
        <v>19</v>
      </c>
      <c r="DY63" s="37">
        <v>19</v>
      </c>
      <c r="DZ63" s="37">
        <v>19</v>
      </c>
      <c r="EA63" s="37">
        <v>19</v>
      </c>
      <c r="EB63" s="37">
        <v>19</v>
      </c>
      <c r="EC63" s="37">
        <v>19</v>
      </c>
      <c r="ED63" s="37">
        <v>19</v>
      </c>
      <c r="EE63" s="37">
        <v>19</v>
      </c>
      <c r="EF63" s="37">
        <v>19</v>
      </c>
      <c r="EG63" s="37">
        <v>19</v>
      </c>
      <c r="EH63" s="37">
        <v>19</v>
      </c>
      <c r="EI63" s="37">
        <v>19</v>
      </c>
      <c r="EJ63" s="37">
        <v>19</v>
      </c>
      <c r="EK63" s="37">
        <v>19</v>
      </c>
      <c r="EL63" s="37">
        <v>19</v>
      </c>
      <c r="EM63" s="37">
        <v>19</v>
      </c>
      <c r="EN63" s="37">
        <v>19</v>
      </c>
      <c r="EO63" s="37">
        <v>19</v>
      </c>
      <c r="EP63" s="37">
        <v>19</v>
      </c>
      <c r="EQ63" s="37">
        <v>19</v>
      </c>
      <c r="ER63" s="37">
        <v>19</v>
      </c>
      <c r="ES63" s="37">
        <v>19</v>
      </c>
      <c r="ET63" s="37">
        <v>19</v>
      </c>
      <c r="EU63" s="37">
        <v>19</v>
      </c>
      <c r="EV63" s="37">
        <v>19</v>
      </c>
      <c r="EW63" s="37">
        <v>19</v>
      </c>
      <c r="EX63" s="37">
        <v>19</v>
      </c>
      <c r="EY63" s="37">
        <v>19</v>
      </c>
      <c r="EZ63" s="37">
        <v>19</v>
      </c>
      <c r="FA63" s="37">
        <v>19</v>
      </c>
      <c r="FB63" s="37">
        <v>19</v>
      </c>
      <c r="FC63" s="37">
        <v>19</v>
      </c>
      <c r="FD63" s="37">
        <v>19</v>
      </c>
      <c r="FE63" s="37">
        <v>19</v>
      </c>
      <c r="FF63" s="37">
        <v>19</v>
      </c>
      <c r="FG63" s="37">
        <v>19</v>
      </c>
      <c r="FH63" s="37">
        <v>19</v>
      </c>
      <c r="FI63" s="37">
        <v>19</v>
      </c>
      <c r="FJ63" s="37">
        <v>19</v>
      </c>
      <c r="FK63" s="37">
        <v>19</v>
      </c>
      <c r="FL63" s="37">
        <v>19</v>
      </c>
      <c r="FM63" s="37">
        <v>19</v>
      </c>
      <c r="FN63" s="37">
        <v>19</v>
      </c>
      <c r="FO63" s="37">
        <v>19</v>
      </c>
      <c r="FP63" s="37">
        <v>19</v>
      </c>
      <c r="FQ63" s="37">
        <v>19</v>
      </c>
      <c r="FR63" s="37">
        <v>19</v>
      </c>
      <c r="FS63" s="37">
        <v>19</v>
      </c>
      <c r="FT63" s="37">
        <v>19</v>
      </c>
      <c r="FU63" s="37">
        <v>19</v>
      </c>
      <c r="FV63" s="37">
        <v>19</v>
      </c>
      <c r="FW63" s="37">
        <v>19</v>
      </c>
      <c r="FX63" s="37">
        <v>19</v>
      </c>
      <c r="FY63" s="37">
        <v>19</v>
      </c>
      <c r="FZ63" s="37">
        <v>19</v>
      </c>
      <c r="GA63" s="37">
        <v>19</v>
      </c>
      <c r="GB63" s="37">
        <v>19</v>
      </c>
      <c r="GC63" s="37">
        <v>19</v>
      </c>
      <c r="GD63" s="37">
        <v>19</v>
      </c>
      <c r="GE63" s="37">
        <v>19</v>
      </c>
      <c r="GF63" s="37">
        <v>19</v>
      </c>
      <c r="GG63" s="37">
        <v>19</v>
      </c>
      <c r="GH63" s="37">
        <v>19</v>
      </c>
      <c r="GI63" s="37">
        <v>19</v>
      </c>
      <c r="GJ63" s="37">
        <v>19</v>
      </c>
      <c r="GK63" s="37">
        <v>19</v>
      </c>
      <c r="GL63" s="37">
        <v>19</v>
      </c>
      <c r="GM63" s="37">
        <v>19</v>
      </c>
      <c r="GN63" s="37">
        <v>19</v>
      </c>
      <c r="GO63" s="37">
        <v>19</v>
      </c>
      <c r="GP63" s="37">
        <v>19</v>
      </c>
      <c r="GQ63" s="37">
        <v>19</v>
      </c>
      <c r="GR63" s="37">
        <v>19</v>
      </c>
      <c r="GS63" s="37">
        <v>19</v>
      </c>
      <c r="GT63" s="37">
        <v>19</v>
      </c>
      <c r="GU63" s="37">
        <v>19</v>
      </c>
      <c r="GV63" s="37">
        <v>19</v>
      </c>
      <c r="GW63" s="37">
        <v>19</v>
      </c>
      <c r="GX63" s="37">
        <v>19</v>
      </c>
      <c r="GY63" s="37">
        <v>19</v>
      </c>
      <c r="GZ63" s="37">
        <v>19</v>
      </c>
      <c r="HA63" s="37">
        <v>19</v>
      </c>
      <c r="HB63" s="37">
        <v>19</v>
      </c>
      <c r="HC63" s="37">
        <v>19</v>
      </c>
      <c r="HD63" s="37">
        <v>19</v>
      </c>
      <c r="HE63" s="37">
        <v>19</v>
      </c>
      <c r="HF63" s="37">
        <v>19</v>
      </c>
      <c r="HG63" s="37">
        <v>19</v>
      </c>
      <c r="HH63" s="37">
        <v>19</v>
      </c>
      <c r="HI63" s="37">
        <v>19</v>
      </c>
      <c r="HJ63" s="37">
        <v>19</v>
      </c>
      <c r="HK63" s="37">
        <v>19</v>
      </c>
      <c r="HL63" s="37">
        <v>19</v>
      </c>
      <c r="HM63" s="37">
        <v>19</v>
      </c>
      <c r="HN63" s="37">
        <v>19</v>
      </c>
      <c r="HO63" s="37">
        <v>19</v>
      </c>
      <c r="HP63" s="37">
        <v>19</v>
      </c>
      <c r="HQ63" s="37">
        <v>19</v>
      </c>
      <c r="HR63" s="37">
        <v>19</v>
      </c>
      <c r="HS63" s="37">
        <v>19</v>
      </c>
      <c r="HT63" s="37">
        <v>19</v>
      </c>
      <c r="HU63" s="37">
        <v>19</v>
      </c>
      <c r="HV63" s="37">
        <v>19</v>
      </c>
      <c r="HW63" s="37">
        <v>19</v>
      </c>
      <c r="HX63" s="37">
        <v>19</v>
      </c>
      <c r="HY63" s="37">
        <v>19</v>
      </c>
      <c r="HZ63" s="37">
        <v>19</v>
      </c>
      <c r="IA63" s="37">
        <v>19</v>
      </c>
      <c r="IB63" s="37">
        <v>19</v>
      </c>
      <c r="IC63" s="37">
        <v>19</v>
      </c>
      <c r="ID63" s="37">
        <v>19</v>
      </c>
      <c r="IE63" s="37">
        <v>19</v>
      </c>
      <c r="IF63" s="37">
        <v>19</v>
      </c>
      <c r="IG63" s="37">
        <v>19</v>
      </c>
      <c r="IH63" s="37">
        <v>19</v>
      </c>
      <c r="II63" s="37">
        <v>19</v>
      </c>
      <c r="IJ63" s="37">
        <v>19</v>
      </c>
      <c r="IK63" s="37">
        <v>19</v>
      </c>
      <c r="IL63" s="37">
        <v>19</v>
      </c>
      <c r="IM63" s="37">
        <v>19</v>
      </c>
      <c r="IN63" s="37">
        <v>19</v>
      </c>
      <c r="IO63" s="37">
        <v>19</v>
      </c>
      <c r="IP63" s="37">
        <v>19</v>
      </c>
      <c r="IQ63" s="37">
        <v>19</v>
      </c>
      <c r="IR63" s="37">
        <v>19</v>
      </c>
      <c r="IS63" s="37">
        <v>19</v>
      </c>
      <c r="IT63" s="37">
        <v>19</v>
      </c>
      <c r="IU63" s="37">
        <v>19</v>
      </c>
      <c r="IV63" s="37">
        <v>19</v>
      </c>
      <c r="IW63" s="37">
        <v>19</v>
      </c>
      <c r="IX63" s="37">
        <v>19</v>
      </c>
      <c r="IY63" s="37">
        <v>19</v>
      </c>
      <c r="IZ63" s="37">
        <v>19</v>
      </c>
      <c r="JA63" s="37">
        <v>19</v>
      </c>
      <c r="JB63" s="37">
        <v>19</v>
      </c>
      <c r="JC63" s="37">
        <v>19</v>
      </c>
      <c r="JD63" s="37">
        <v>19</v>
      </c>
      <c r="JE63" s="37">
        <v>19</v>
      </c>
      <c r="JF63" s="37">
        <v>19</v>
      </c>
      <c r="JG63" s="37">
        <v>19</v>
      </c>
      <c r="JH63" s="37">
        <v>19</v>
      </c>
      <c r="JI63" s="37">
        <v>19</v>
      </c>
      <c r="JJ63" s="37">
        <v>19</v>
      </c>
      <c r="JK63" s="37">
        <v>19</v>
      </c>
      <c r="JL63" s="37">
        <v>19</v>
      </c>
      <c r="JM63" s="37">
        <v>19</v>
      </c>
      <c r="JN63" s="37">
        <v>19</v>
      </c>
      <c r="JO63" s="37">
        <v>19</v>
      </c>
      <c r="JP63" s="37">
        <v>19</v>
      </c>
      <c r="JQ63" s="37">
        <v>19</v>
      </c>
      <c r="JR63" s="37">
        <v>19</v>
      </c>
      <c r="JS63" s="37">
        <v>19</v>
      </c>
      <c r="JT63" s="37">
        <v>19</v>
      </c>
      <c r="JU63" s="37">
        <v>19</v>
      </c>
      <c r="JV63" s="37">
        <v>19</v>
      </c>
      <c r="JW63" s="37">
        <v>19</v>
      </c>
      <c r="JX63" s="37">
        <v>19</v>
      </c>
      <c r="JY63" s="37">
        <v>19</v>
      </c>
      <c r="JZ63" s="37">
        <v>19</v>
      </c>
      <c r="KA63" s="37">
        <v>19</v>
      </c>
      <c r="KB63" s="37">
        <v>19</v>
      </c>
      <c r="KC63" s="37">
        <v>19</v>
      </c>
      <c r="KD63" s="37">
        <v>19</v>
      </c>
      <c r="KE63" s="37">
        <v>19</v>
      </c>
      <c r="KF63" s="37">
        <v>19</v>
      </c>
      <c r="KG63" s="37">
        <v>19</v>
      </c>
      <c r="KH63" s="37">
        <v>19</v>
      </c>
      <c r="KI63" s="37">
        <v>19</v>
      </c>
      <c r="KJ63" s="37">
        <v>19</v>
      </c>
      <c r="KK63" s="37">
        <v>19</v>
      </c>
      <c r="KL63" s="37">
        <v>19</v>
      </c>
      <c r="KM63" s="37">
        <v>19</v>
      </c>
      <c r="KN63" s="37">
        <v>19</v>
      </c>
      <c r="KO63" s="37">
        <v>19</v>
      </c>
      <c r="KP63" s="37">
        <v>19</v>
      </c>
      <c r="KQ63" s="37">
        <v>19</v>
      </c>
      <c r="KR63" s="37">
        <v>19</v>
      </c>
      <c r="KS63" s="37">
        <v>19</v>
      </c>
      <c r="KT63" s="37">
        <v>19</v>
      </c>
      <c r="KU63" s="37">
        <v>19</v>
      </c>
      <c r="KV63" s="37">
        <v>19</v>
      </c>
      <c r="KW63" s="37">
        <v>19</v>
      </c>
      <c r="KX63" s="37">
        <v>19</v>
      </c>
      <c r="KY63" s="37">
        <v>19</v>
      </c>
      <c r="KZ63" s="37">
        <v>19</v>
      </c>
      <c r="LA63" s="37">
        <v>19</v>
      </c>
      <c r="LB63" s="37">
        <v>19</v>
      </c>
      <c r="LC63" s="37">
        <v>19</v>
      </c>
      <c r="LD63" s="37">
        <v>19</v>
      </c>
      <c r="LE63" s="37">
        <v>19</v>
      </c>
      <c r="LF63" s="37">
        <v>19</v>
      </c>
      <c r="LG63" s="37">
        <v>19</v>
      </c>
      <c r="LH63" s="37">
        <v>19</v>
      </c>
      <c r="LI63" s="37">
        <v>19</v>
      </c>
      <c r="LJ63" s="37">
        <v>19</v>
      </c>
      <c r="LK63" s="37">
        <v>19</v>
      </c>
      <c r="LL63" s="37">
        <v>19</v>
      </c>
      <c r="LM63" s="37">
        <v>19</v>
      </c>
      <c r="LN63" s="37">
        <v>19</v>
      </c>
      <c r="LO63" s="37">
        <v>19</v>
      </c>
      <c r="LP63" s="37">
        <v>19</v>
      </c>
      <c r="LQ63" s="37">
        <v>19</v>
      </c>
      <c r="LR63" s="37">
        <v>19</v>
      </c>
      <c r="LS63" s="37">
        <v>19</v>
      </c>
      <c r="LT63" s="37">
        <v>19</v>
      </c>
      <c r="LU63" s="37">
        <v>19</v>
      </c>
      <c r="LV63" s="37">
        <v>19</v>
      </c>
      <c r="LW63" s="37">
        <v>19</v>
      </c>
      <c r="LX63" s="37">
        <v>19</v>
      </c>
      <c r="LY63" s="37">
        <v>19</v>
      </c>
      <c r="LZ63" s="37">
        <v>19</v>
      </c>
      <c r="MA63" s="37">
        <v>19</v>
      </c>
      <c r="MB63" s="37">
        <v>19</v>
      </c>
      <c r="MC63" s="37">
        <v>19</v>
      </c>
      <c r="MD63" s="37">
        <v>19</v>
      </c>
      <c r="ME63" s="37">
        <v>19</v>
      </c>
      <c r="MF63" s="37">
        <v>19</v>
      </c>
      <c r="MG63" s="37">
        <v>19</v>
      </c>
      <c r="MH63" s="37">
        <v>19</v>
      </c>
      <c r="MI63" s="37">
        <v>19</v>
      </c>
      <c r="MJ63" s="37">
        <v>19</v>
      </c>
      <c r="MK63" s="37">
        <v>19</v>
      </c>
      <c r="ML63" s="37">
        <v>19</v>
      </c>
      <c r="MM63" s="37">
        <v>19</v>
      </c>
      <c r="MN63" s="37">
        <v>19</v>
      </c>
      <c r="MO63" s="37">
        <v>19</v>
      </c>
      <c r="MP63" s="37">
        <v>19</v>
      </c>
      <c r="MQ63" s="37">
        <v>19</v>
      </c>
      <c r="MR63" s="37">
        <v>19</v>
      </c>
      <c r="MS63" s="37">
        <v>19</v>
      </c>
      <c r="MT63" s="37">
        <v>19</v>
      </c>
      <c r="MU63" s="37">
        <v>19</v>
      </c>
      <c r="MV63" s="37">
        <v>19</v>
      </c>
      <c r="MW63" s="37">
        <v>19</v>
      </c>
      <c r="MX63" s="37">
        <v>19</v>
      </c>
      <c r="MY63" s="37">
        <v>19</v>
      </c>
      <c r="MZ63" s="37">
        <v>19</v>
      </c>
      <c r="NA63" s="37">
        <v>19</v>
      </c>
      <c r="NB63" s="37">
        <v>19</v>
      </c>
      <c r="NC63" s="37">
        <v>19</v>
      </c>
      <c r="ND63" s="37">
        <v>19</v>
      </c>
      <c r="NE63" s="37">
        <v>19</v>
      </c>
      <c r="NF63" s="37">
        <v>19</v>
      </c>
      <c r="NG63" s="37">
        <v>19</v>
      </c>
      <c r="NH63" s="37">
        <v>19</v>
      </c>
      <c r="NI63" s="37">
        <v>19</v>
      </c>
      <c r="NJ63" s="37">
        <v>19</v>
      </c>
      <c r="NK63" s="37">
        <v>19</v>
      </c>
      <c r="NL63" s="37">
        <v>19</v>
      </c>
      <c r="NM63" s="37">
        <v>19</v>
      </c>
      <c r="NN63" s="37">
        <v>19</v>
      </c>
      <c r="NO63" s="37">
        <v>19</v>
      </c>
      <c r="NP63" s="37">
        <v>19</v>
      </c>
      <c r="NQ63" s="37">
        <v>19</v>
      </c>
      <c r="NR63" s="37">
        <v>19</v>
      </c>
      <c r="NS63" s="37">
        <v>19</v>
      </c>
      <c r="NT63" s="37">
        <v>19</v>
      </c>
      <c r="NU63" s="37">
        <v>19</v>
      </c>
      <c r="NV63" s="37">
        <v>19</v>
      </c>
      <c r="NW63" s="37">
        <v>19</v>
      </c>
      <c r="NX63" s="37">
        <v>19</v>
      </c>
      <c r="NY63" s="37">
        <v>19</v>
      </c>
      <c r="NZ63" s="37">
        <v>19</v>
      </c>
      <c r="OA63" s="37">
        <v>19</v>
      </c>
      <c r="OB63" s="37">
        <v>19</v>
      </c>
      <c r="OC63" s="37">
        <v>19</v>
      </c>
      <c r="OD63" s="37">
        <v>19</v>
      </c>
      <c r="OE63" s="37">
        <v>19</v>
      </c>
      <c r="OF63" s="37">
        <v>19</v>
      </c>
      <c r="OG63" s="37">
        <v>19</v>
      </c>
      <c r="OH63" s="37">
        <v>19</v>
      </c>
      <c r="OI63" s="37">
        <v>19</v>
      </c>
      <c r="OJ63" s="37">
        <v>19</v>
      </c>
      <c r="OK63" s="37">
        <v>19</v>
      </c>
      <c r="OL63" s="37">
        <v>19</v>
      </c>
      <c r="OM63" s="37">
        <v>19</v>
      </c>
      <c r="ON63" s="37">
        <v>19</v>
      </c>
      <c r="OO63" s="37">
        <v>19</v>
      </c>
      <c r="OP63" s="37">
        <v>19</v>
      </c>
      <c r="OQ63" s="37">
        <v>19</v>
      </c>
      <c r="OR63" s="37">
        <v>19</v>
      </c>
      <c r="OS63" s="37">
        <v>19</v>
      </c>
      <c r="OT63" s="37">
        <v>19</v>
      </c>
      <c r="OU63" s="37">
        <v>19</v>
      </c>
      <c r="OV63" s="37">
        <v>19</v>
      </c>
      <c r="OW63" s="37">
        <v>19</v>
      </c>
      <c r="OX63" s="37">
        <v>19</v>
      </c>
      <c r="OY63" s="37">
        <v>19</v>
      </c>
      <c r="OZ63" s="37">
        <v>19</v>
      </c>
      <c r="PA63" s="37">
        <v>19</v>
      </c>
      <c r="PB63" s="37">
        <v>19</v>
      </c>
      <c r="PC63" s="37">
        <v>19</v>
      </c>
      <c r="PD63" s="37">
        <v>19</v>
      </c>
      <c r="PE63" s="37">
        <v>19</v>
      </c>
      <c r="PF63" s="37">
        <v>19</v>
      </c>
      <c r="PG63" s="37">
        <v>19</v>
      </c>
      <c r="PH63" s="37">
        <v>19</v>
      </c>
      <c r="PI63" s="37">
        <v>19</v>
      </c>
      <c r="PJ63" s="37">
        <v>19</v>
      </c>
      <c r="PK63" s="37">
        <v>19</v>
      </c>
      <c r="PL63" s="37">
        <v>19</v>
      </c>
      <c r="PM63" s="37">
        <v>19</v>
      </c>
      <c r="PN63" s="37">
        <v>19</v>
      </c>
      <c r="PO63" s="37">
        <v>19</v>
      </c>
      <c r="PP63" s="37">
        <v>19</v>
      </c>
      <c r="PQ63" s="37">
        <v>19</v>
      </c>
      <c r="PR63" s="37">
        <v>19</v>
      </c>
      <c r="PS63" s="37">
        <v>19</v>
      </c>
      <c r="PT63" s="37">
        <v>19</v>
      </c>
      <c r="PU63" s="37">
        <v>19</v>
      </c>
      <c r="PV63" s="37">
        <v>19</v>
      </c>
      <c r="PW63" s="37">
        <v>19</v>
      </c>
      <c r="PX63" s="37">
        <v>19</v>
      </c>
      <c r="PY63" s="37">
        <v>19</v>
      </c>
      <c r="PZ63" s="37">
        <v>19</v>
      </c>
      <c r="QA63" s="37">
        <v>19</v>
      </c>
      <c r="QB63" s="37">
        <v>19</v>
      </c>
      <c r="QC63" s="37">
        <v>19</v>
      </c>
      <c r="QD63" s="37">
        <v>19</v>
      </c>
      <c r="QE63" s="37">
        <v>19</v>
      </c>
      <c r="QF63" s="37">
        <v>19</v>
      </c>
      <c r="QG63" s="37">
        <v>19</v>
      </c>
      <c r="QH63" s="37">
        <v>19</v>
      </c>
      <c r="QI63" s="37">
        <v>19</v>
      </c>
      <c r="QJ63" s="37">
        <v>19</v>
      </c>
      <c r="QK63" s="37">
        <v>19</v>
      </c>
      <c r="QL63" s="37">
        <v>19</v>
      </c>
      <c r="QM63" s="37">
        <v>19</v>
      </c>
      <c r="QN63" s="37">
        <v>19</v>
      </c>
      <c r="QO63" s="37">
        <v>19</v>
      </c>
      <c r="QP63" s="37">
        <v>19</v>
      </c>
      <c r="QQ63" s="37">
        <v>19</v>
      </c>
      <c r="QR63" s="37">
        <v>19</v>
      </c>
      <c r="QS63" s="37">
        <v>19</v>
      </c>
      <c r="QT63" s="37">
        <v>19</v>
      </c>
      <c r="QU63" s="37">
        <v>19</v>
      </c>
      <c r="QV63" s="37">
        <v>19</v>
      </c>
      <c r="QW63" s="37">
        <v>19</v>
      </c>
      <c r="QX63" s="37">
        <v>19</v>
      </c>
      <c r="QY63" s="37">
        <v>19</v>
      </c>
      <c r="QZ63" s="37">
        <v>19</v>
      </c>
      <c r="RA63" s="37">
        <v>19</v>
      </c>
      <c r="RB63" s="37">
        <v>19</v>
      </c>
      <c r="RC63" s="37">
        <v>19</v>
      </c>
      <c r="RD63" s="37">
        <v>19</v>
      </c>
      <c r="RE63" s="37">
        <v>19</v>
      </c>
      <c r="RF63" s="37">
        <v>19</v>
      </c>
      <c r="RG63" s="37">
        <v>19</v>
      </c>
      <c r="RH63" s="37">
        <v>19</v>
      </c>
      <c r="RI63" s="37">
        <v>19</v>
      </c>
      <c r="RJ63" s="37">
        <v>19</v>
      </c>
      <c r="RK63" s="37">
        <v>19</v>
      </c>
      <c r="RL63" s="37">
        <v>19</v>
      </c>
      <c r="RM63" s="37">
        <v>19</v>
      </c>
      <c r="RN63" s="37">
        <v>19</v>
      </c>
      <c r="RO63" s="37">
        <v>19</v>
      </c>
      <c r="RP63" s="37">
        <v>19</v>
      </c>
      <c r="RQ63" s="37">
        <v>19</v>
      </c>
      <c r="RR63" s="37">
        <v>19</v>
      </c>
      <c r="RS63" s="37">
        <v>19</v>
      </c>
      <c r="RT63" s="37">
        <v>19</v>
      </c>
      <c r="RU63" s="37">
        <v>19</v>
      </c>
      <c r="RV63" s="37">
        <v>19</v>
      </c>
      <c r="RW63" s="37">
        <v>19</v>
      </c>
      <c r="RX63" s="37">
        <v>19</v>
      </c>
      <c r="RY63" s="37">
        <v>19</v>
      </c>
      <c r="RZ63" s="37">
        <v>19</v>
      </c>
      <c r="SA63" s="37">
        <v>19</v>
      </c>
      <c r="SB63" s="37">
        <v>19</v>
      </c>
      <c r="SC63" s="37">
        <v>19</v>
      </c>
      <c r="SD63" s="37">
        <v>19</v>
      </c>
      <c r="SE63" s="37">
        <v>19</v>
      </c>
      <c r="SF63" s="37">
        <v>19</v>
      </c>
      <c r="SG63" s="37">
        <v>19</v>
      </c>
      <c r="SH63" s="37">
        <v>19</v>
      </c>
      <c r="SI63" s="37">
        <v>19</v>
      </c>
      <c r="SJ63" s="37">
        <v>19</v>
      </c>
      <c r="SK63" s="37">
        <v>19</v>
      </c>
      <c r="SL63" s="37">
        <v>19</v>
      </c>
      <c r="SM63" s="37">
        <v>19</v>
      </c>
      <c r="SN63" s="37">
        <v>19</v>
      </c>
      <c r="SO63" s="37">
        <v>19</v>
      </c>
      <c r="SP63" s="37">
        <v>19</v>
      </c>
      <c r="SQ63" s="37">
        <v>19</v>
      </c>
      <c r="SR63" s="37">
        <v>19</v>
      </c>
      <c r="SS63" s="37">
        <v>19</v>
      </c>
      <c r="ST63" s="37">
        <v>19</v>
      </c>
      <c r="SU63" s="37">
        <v>19</v>
      </c>
      <c r="SV63" s="37">
        <v>19</v>
      </c>
      <c r="SW63" s="37">
        <v>19</v>
      </c>
      <c r="SX63" s="37">
        <v>19</v>
      </c>
      <c r="SY63" s="37">
        <v>19</v>
      </c>
      <c r="SZ63" s="37">
        <v>19</v>
      </c>
      <c r="TA63" s="37">
        <v>19</v>
      </c>
      <c r="TB63" s="37">
        <v>19</v>
      </c>
      <c r="TC63" s="37">
        <v>19</v>
      </c>
      <c r="TD63" s="37">
        <v>19</v>
      </c>
      <c r="TE63" s="37">
        <v>19</v>
      </c>
      <c r="TF63" s="37">
        <v>19</v>
      </c>
      <c r="TG63" s="37">
        <v>19</v>
      </c>
      <c r="TH63" s="37">
        <v>19</v>
      </c>
      <c r="TI63" s="37">
        <v>19</v>
      </c>
      <c r="TJ63" s="37">
        <v>19</v>
      </c>
      <c r="TK63" s="37">
        <v>19</v>
      </c>
      <c r="TL63" s="37">
        <v>19</v>
      </c>
      <c r="TM63" s="37">
        <v>19</v>
      </c>
      <c r="TN63" s="37">
        <v>19</v>
      </c>
      <c r="TO63" s="37">
        <v>19</v>
      </c>
      <c r="TP63" s="37">
        <v>19</v>
      </c>
      <c r="TQ63" s="37">
        <v>19</v>
      </c>
      <c r="TR63" s="37">
        <v>19</v>
      </c>
      <c r="TS63" s="37">
        <v>19</v>
      </c>
      <c r="TT63" s="37">
        <v>19</v>
      </c>
      <c r="TU63" s="37">
        <v>19</v>
      </c>
      <c r="TV63" s="37">
        <v>19</v>
      </c>
      <c r="TW63" s="37">
        <v>19</v>
      </c>
      <c r="TX63" s="37">
        <v>19</v>
      </c>
      <c r="TY63" s="37">
        <v>19</v>
      </c>
      <c r="TZ63" s="37">
        <v>19</v>
      </c>
      <c r="UA63" s="37">
        <v>19</v>
      </c>
      <c r="UB63" s="37">
        <v>19</v>
      </c>
      <c r="UC63" s="37">
        <v>19</v>
      </c>
      <c r="UD63" s="37">
        <v>19</v>
      </c>
      <c r="UE63" s="37">
        <v>19</v>
      </c>
      <c r="UF63" s="37">
        <v>19</v>
      </c>
      <c r="UG63" s="37">
        <v>19</v>
      </c>
      <c r="UH63" s="37">
        <v>19</v>
      </c>
      <c r="UI63" s="37">
        <v>19</v>
      </c>
      <c r="UJ63" s="37">
        <v>19</v>
      </c>
      <c r="UK63" s="37">
        <v>19</v>
      </c>
      <c r="UL63" s="37">
        <v>19</v>
      </c>
      <c r="UM63" s="37">
        <v>19</v>
      </c>
      <c r="UN63" s="37">
        <v>19</v>
      </c>
      <c r="UO63" s="37">
        <v>19</v>
      </c>
      <c r="UP63" s="37">
        <v>19</v>
      </c>
      <c r="UQ63" s="37">
        <v>19</v>
      </c>
      <c r="UR63" s="37">
        <v>19</v>
      </c>
      <c r="US63" s="37">
        <v>19</v>
      </c>
      <c r="UT63" s="37">
        <v>19</v>
      </c>
      <c r="UU63" s="37">
        <v>19</v>
      </c>
      <c r="UV63" s="37">
        <v>19</v>
      </c>
      <c r="UW63" s="37">
        <v>19</v>
      </c>
      <c r="UX63" s="37">
        <v>19</v>
      </c>
      <c r="UY63" s="37">
        <v>19</v>
      </c>
      <c r="UZ63" s="37">
        <v>19</v>
      </c>
      <c r="VA63" s="37">
        <v>19</v>
      </c>
      <c r="VB63" s="37">
        <v>19</v>
      </c>
      <c r="VC63" s="37">
        <v>19</v>
      </c>
      <c r="VD63" s="37">
        <v>19</v>
      </c>
      <c r="VE63" s="37">
        <v>19</v>
      </c>
      <c r="VF63" s="37">
        <v>19</v>
      </c>
      <c r="VG63" s="37">
        <v>19</v>
      </c>
      <c r="VH63" s="37">
        <v>19</v>
      </c>
      <c r="VI63" s="37">
        <v>19</v>
      </c>
      <c r="VJ63" s="37">
        <v>19</v>
      </c>
      <c r="VK63" s="37">
        <v>19</v>
      </c>
      <c r="VL63" s="37">
        <v>19</v>
      </c>
      <c r="VM63" s="37">
        <v>19</v>
      </c>
      <c r="VN63" s="37">
        <v>19</v>
      </c>
      <c r="VO63" s="37">
        <v>19</v>
      </c>
      <c r="VP63" s="37">
        <v>19</v>
      </c>
      <c r="VQ63" s="37">
        <v>19</v>
      </c>
      <c r="VR63" s="37">
        <v>19</v>
      </c>
      <c r="VS63" s="37">
        <v>19</v>
      </c>
      <c r="VT63" s="37">
        <v>19</v>
      </c>
      <c r="VU63" s="37">
        <v>19</v>
      </c>
      <c r="VV63" s="37">
        <v>19</v>
      </c>
      <c r="VW63" s="37">
        <v>19</v>
      </c>
      <c r="VX63" s="37">
        <v>19</v>
      </c>
      <c r="VY63" s="37">
        <v>19</v>
      </c>
      <c r="VZ63" s="37">
        <v>19</v>
      </c>
      <c r="WA63" s="37">
        <v>19</v>
      </c>
      <c r="WB63" s="37">
        <v>19</v>
      </c>
      <c r="WC63" s="37">
        <v>19</v>
      </c>
      <c r="WD63" s="37">
        <v>19</v>
      </c>
      <c r="WE63" s="37">
        <v>19</v>
      </c>
      <c r="WF63" s="37">
        <v>19</v>
      </c>
      <c r="WG63" s="37">
        <v>19</v>
      </c>
      <c r="WH63" s="37">
        <v>19</v>
      </c>
      <c r="WI63" s="37">
        <v>19</v>
      </c>
      <c r="WJ63" s="37">
        <v>19</v>
      </c>
      <c r="WK63" s="37">
        <v>19</v>
      </c>
      <c r="WL63" s="37">
        <v>19</v>
      </c>
      <c r="WM63" s="37">
        <v>19</v>
      </c>
      <c r="WN63" s="37">
        <v>19</v>
      </c>
      <c r="WO63" s="37">
        <v>19</v>
      </c>
      <c r="WP63" s="37">
        <v>19</v>
      </c>
      <c r="WQ63" s="37">
        <v>19</v>
      </c>
      <c r="WR63" s="37">
        <v>19</v>
      </c>
      <c r="WS63" s="37">
        <v>19</v>
      </c>
      <c r="WT63" s="37">
        <v>19</v>
      </c>
      <c r="WU63" s="37">
        <v>19</v>
      </c>
      <c r="WV63" s="37">
        <v>19</v>
      </c>
      <c r="WW63" s="37">
        <v>19</v>
      </c>
      <c r="WX63" s="37">
        <v>19</v>
      </c>
      <c r="WY63" s="37">
        <v>19</v>
      </c>
      <c r="WZ63" s="37">
        <v>19</v>
      </c>
      <c r="XA63" s="37">
        <v>19</v>
      </c>
      <c r="XB63" s="37">
        <v>19</v>
      </c>
      <c r="XC63" s="37">
        <v>19</v>
      </c>
      <c r="XD63" s="37">
        <v>19</v>
      </c>
      <c r="XE63" s="37">
        <v>19</v>
      </c>
      <c r="XF63" s="37">
        <v>19</v>
      </c>
      <c r="XG63" s="37">
        <v>19</v>
      </c>
      <c r="XH63" s="37">
        <v>19</v>
      </c>
      <c r="XI63" s="37">
        <v>19</v>
      </c>
      <c r="XJ63" s="37">
        <v>19</v>
      </c>
      <c r="XK63" s="37">
        <v>19</v>
      </c>
      <c r="XL63" s="37">
        <v>19</v>
      </c>
      <c r="XM63" s="37">
        <v>19</v>
      </c>
      <c r="XN63" s="37">
        <v>19</v>
      </c>
      <c r="XO63" s="37">
        <v>19</v>
      </c>
      <c r="XP63" s="37">
        <v>19</v>
      </c>
      <c r="XQ63" s="37">
        <v>19</v>
      </c>
      <c r="XR63" s="37">
        <v>19</v>
      </c>
      <c r="XS63" s="37">
        <v>19</v>
      </c>
      <c r="XT63" s="37">
        <v>19</v>
      </c>
      <c r="XU63" s="37">
        <v>19</v>
      </c>
      <c r="XV63" s="37">
        <v>19</v>
      </c>
      <c r="XW63" s="37">
        <v>19</v>
      </c>
      <c r="XX63" s="37">
        <v>19</v>
      </c>
      <c r="XY63" s="37">
        <v>19</v>
      </c>
      <c r="XZ63" s="37">
        <v>19</v>
      </c>
      <c r="YA63" s="37">
        <v>19</v>
      </c>
      <c r="YB63" s="37">
        <v>19</v>
      </c>
      <c r="YC63" s="37">
        <v>19</v>
      </c>
      <c r="YD63" s="37">
        <v>19</v>
      </c>
      <c r="YE63" s="37">
        <v>19</v>
      </c>
      <c r="YF63" s="37">
        <v>19</v>
      </c>
      <c r="YG63" s="37">
        <v>19</v>
      </c>
      <c r="YH63" s="37">
        <v>19</v>
      </c>
      <c r="YI63" s="37">
        <v>19</v>
      </c>
      <c r="YJ63" s="37">
        <v>19</v>
      </c>
      <c r="YK63" s="37">
        <v>19</v>
      </c>
      <c r="YL63" s="37">
        <v>19</v>
      </c>
      <c r="YM63" s="37">
        <v>19</v>
      </c>
      <c r="YN63" s="37">
        <v>19</v>
      </c>
      <c r="YO63" s="37">
        <v>19</v>
      </c>
      <c r="YP63" s="37">
        <v>19</v>
      </c>
      <c r="YQ63" s="37">
        <v>19</v>
      </c>
      <c r="YR63" s="37">
        <v>19</v>
      </c>
      <c r="YS63" s="37">
        <v>19</v>
      </c>
      <c r="YT63" s="37">
        <v>19</v>
      </c>
      <c r="YU63" s="37">
        <v>19</v>
      </c>
      <c r="YV63" s="37">
        <v>19</v>
      </c>
      <c r="YW63" s="37">
        <v>19</v>
      </c>
      <c r="YX63" s="37">
        <v>19</v>
      </c>
      <c r="YY63" s="37">
        <v>19</v>
      </c>
      <c r="YZ63" s="37">
        <v>19</v>
      </c>
      <c r="ZA63" s="37">
        <v>19</v>
      </c>
      <c r="ZB63" s="37">
        <v>19</v>
      </c>
      <c r="ZC63" s="37">
        <v>19</v>
      </c>
      <c r="ZD63" s="37">
        <v>19</v>
      </c>
      <c r="ZE63" s="37">
        <v>19</v>
      </c>
      <c r="ZF63" s="37">
        <v>19</v>
      </c>
      <c r="ZG63" s="37">
        <v>19</v>
      </c>
      <c r="ZH63" s="37">
        <v>19</v>
      </c>
      <c r="ZI63" s="37">
        <v>19</v>
      </c>
      <c r="ZJ63" s="37">
        <v>19</v>
      </c>
      <c r="ZK63" s="37">
        <v>19</v>
      </c>
      <c r="ZL63" s="37">
        <v>19</v>
      </c>
      <c r="ZM63" s="37">
        <v>19</v>
      </c>
      <c r="ZN63" s="37">
        <v>19</v>
      </c>
      <c r="ZO63" s="37">
        <v>19</v>
      </c>
      <c r="ZP63" s="37">
        <v>19</v>
      </c>
      <c r="ZQ63" s="37">
        <v>19</v>
      </c>
      <c r="ZR63" s="37">
        <v>19</v>
      </c>
      <c r="ZS63" s="37">
        <v>19</v>
      </c>
      <c r="ZT63" s="37">
        <v>19</v>
      </c>
      <c r="ZU63" s="37">
        <v>19</v>
      </c>
      <c r="ZV63" s="37">
        <v>19</v>
      </c>
      <c r="ZW63" s="37">
        <v>19</v>
      </c>
      <c r="ZX63" s="37">
        <v>19</v>
      </c>
      <c r="ZY63" s="37">
        <v>19</v>
      </c>
      <c r="ZZ63" s="37">
        <v>19</v>
      </c>
      <c r="AAA63" s="37">
        <v>19</v>
      </c>
      <c r="AAB63" s="37">
        <v>19</v>
      </c>
      <c r="AAC63" s="37">
        <v>19</v>
      </c>
      <c r="AAD63" s="37">
        <v>19</v>
      </c>
      <c r="AAE63" s="37">
        <v>19</v>
      </c>
      <c r="AAF63" s="37">
        <v>19</v>
      </c>
      <c r="AAG63" s="37">
        <v>19</v>
      </c>
      <c r="AAH63" s="37">
        <v>19</v>
      </c>
      <c r="AAI63" s="37">
        <v>19</v>
      </c>
      <c r="AAJ63" s="37">
        <v>19</v>
      </c>
      <c r="AAK63" s="37">
        <v>19</v>
      </c>
      <c r="AAL63" s="37">
        <v>19</v>
      </c>
      <c r="AAM63" s="37">
        <v>19</v>
      </c>
      <c r="AAN63" s="37">
        <v>19</v>
      </c>
      <c r="AAO63" s="37">
        <v>19</v>
      </c>
      <c r="AAP63" s="37">
        <v>19</v>
      </c>
      <c r="AAQ63" s="37">
        <v>19</v>
      </c>
      <c r="AAR63" s="37">
        <v>19</v>
      </c>
      <c r="AAS63" s="37">
        <v>19</v>
      </c>
      <c r="AAT63" s="37">
        <v>19</v>
      </c>
      <c r="AAU63" s="37">
        <v>19</v>
      </c>
      <c r="AAV63" s="37">
        <v>19</v>
      </c>
      <c r="AAW63" s="37">
        <v>19</v>
      </c>
      <c r="AAX63" s="37">
        <v>19</v>
      </c>
      <c r="AAY63" s="37">
        <v>19</v>
      </c>
      <c r="AAZ63" s="37">
        <v>19</v>
      </c>
      <c r="ABA63" s="37">
        <v>19</v>
      </c>
      <c r="ABB63" s="37">
        <v>19</v>
      </c>
      <c r="ABC63" s="37">
        <v>19</v>
      </c>
      <c r="ABD63" s="37">
        <v>19</v>
      </c>
      <c r="ABE63" s="37">
        <v>19</v>
      </c>
      <c r="ABF63" s="37">
        <v>19</v>
      </c>
      <c r="ABG63" s="37">
        <v>19</v>
      </c>
      <c r="ABH63" s="37">
        <v>19</v>
      </c>
      <c r="ABI63" s="37">
        <v>19</v>
      </c>
      <c r="ABJ63" s="37">
        <v>19</v>
      </c>
      <c r="ABK63" s="37">
        <v>19</v>
      </c>
      <c r="ABL63" s="37">
        <v>19</v>
      </c>
      <c r="ABM63" s="37">
        <v>19</v>
      </c>
      <c r="ABN63" s="37">
        <v>19</v>
      </c>
      <c r="ABO63" s="37">
        <v>19</v>
      </c>
      <c r="ABP63" s="37">
        <v>19</v>
      </c>
      <c r="ABQ63" s="37">
        <v>19</v>
      </c>
      <c r="ABR63" s="37">
        <v>19</v>
      </c>
      <c r="ABS63" s="37">
        <v>19</v>
      </c>
      <c r="ABT63" s="37">
        <v>19</v>
      </c>
      <c r="ABU63" s="37">
        <v>19</v>
      </c>
      <c r="ABV63" s="37">
        <v>19</v>
      </c>
      <c r="ABW63" s="37">
        <v>19</v>
      </c>
      <c r="ABX63" s="37">
        <v>19</v>
      </c>
      <c r="ABY63" s="37">
        <v>19</v>
      </c>
      <c r="ABZ63" s="37">
        <v>19</v>
      </c>
      <c r="ACA63" s="37">
        <v>19</v>
      </c>
      <c r="ACB63" s="37">
        <v>19</v>
      </c>
      <c r="ACC63" s="37">
        <v>19</v>
      </c>
      <c r="ACD63" s="37">
        <v>19</v>
      </c>
      <c r="ACE63" s="37">
        <v>19</v>
      </c>
      <c r="ACF63" s="37">
        <v>19</v>
      </c>
      <c r="ACG63" s="37">
        <v>19</v>
      </c>
      <c r="ACH63" s="37">
        <v>19</v>
      </c>
      <c r="ACI63" s="37">
        <v>19</v>
      </c>
      <c r="ACJ63" s="37">
        <v>19</v>
      </c>
      <c r="ACK63" s="37">
        <v>19</v>
      </c>
      <c r="ACL63" s="37">
        <v>19</v>
      </c>
      <c r="ACM63" s="37">
        <v>19</v>
      </c>
      <c r="ACN63" s="37">
        <v>19</v>
      </c>
      <c r="ACO63" s="37">
        <v>19</v>
      </c>
      <c r="ACP63" s="37">
        <v>19</v>
      </c>
      <c r="ACQ63" s="37">
        <v>19</v>
      </c>
      <c r="ACR63" s="37">
        <v>19</v>
      </c>
      <c r="ACS63" s="37">
        <v>19</v>
      </c>
      <c r="ACT63" s="37">
        <v>19</v>
      </c>
      <c r="ACU63" s="37">
        <v>19</v>
      </c>
      <c r="ACV63" s="37">
        <v>19</v>
      </c>
      <c r="ACW63" s="37">
        <v>19</v>
      </c>
      <c r="ACX63" s="37">
        <v>19</v>
      </c>
      <c r="ACY63" s="37">
        <v>19</v>
      </c>
      <c r="ACZ63" s="37">
        <v>19</v>
      </c>
      <c r="ADA63" s="37">
        <v>19</v>
      </c>
      <c r="ADB63" s="37">
        <v>19</v>
      </c>
      <c r="ADC63" s="37">
        <v>19</v>
      </c>
      <c r="ADD63" s="37">
        <v>19</v>
      </c>
      <c r="ADE63" s="37">
        <v>19</v>
      </c>
      <c r="ADF63" s="37">
        <v>19</v>
      </c>
      <c r="ADG63" s="37">
        <v>19</v>
      </c>
      <c r="ADH63" s="37">
        <v>19</v>
      </c>
      <c r="ADI63" s="37">
        <v>19</v>
      </c>
      <c r="ADJ63" s="37">
        <v>19</v>
      </c>
      <c r="ADK63" s="37">
        <v>19</v>
      </c>
      <c r="ADL63" s="37">
        <v>19</v>
      </c>
      <c r="ADM63" s="37">
        <v>19</v>
      </c>
      <c r="ADN63" s="37">
        <v>19</v>
      </c>
      <c r="ADO63" s="37">
        <v>19</v>
      </c>
      <c r="ADP63" s="37">
        <v>19</v>
      </c>
      <c r="ADQ63" s="37">
        <v>19</v>
      </c>
      <c r="ADR63" s="37">
        <v>19</v>
      </c>
      <c r="ADS63" s="37">
        <v>19</v>
      </c>
      <c r="ADT63" s="37">
        <v>19</v>
      </c>
      <c r="ADU63" s="37">
        <v>19</v>
      </c>
      <c r="ADV63" s="37">
        <v>19</v>
      </c>
      <c r="ADW63" s="37">
        <v>19</v>
      </c>
      <c r="ADX63" s="37">
        <v>19</v>
      </c>
      <c r="ADY63" s="37">
        <v>19</v>
      </c>
      <c r="ADZ63" s="37">
        <v>19</v>
      </c>
      <c r="AEA63" s="37">
        <v>19</v>
      </c>
      <c r="AEB63" s="37">
        <v>19</v>
      </c>
      <c r="AEC63" s="37">
        <v>19</v>
      </c>
      <c r="AED63" s="37">
        <v>19</v>
      </c>
      <c r="AEE63" s="37">
        <v>19</v>
      </c>
      <c r="AEF63" s="37">
        <v>19</v>
      </c>
      <c r="AEG63" s="37">
        <v>19</v>
      </c>
      <c r="AEH63" s="37">
        <v>19</v>
      </c>
      <c r="AEI63" s="37">
        <v>19</v>
      </c>
      <c r="AEJ63" s="37">
        <v>19</v>
      </c>
      <c r="AEK63" s="37">
        <v>19</v>
      </c>
      <c r="AEL63" s="37">
        <v>19</v>
      </c>
      <c r="AEM63" s="37">
        <v>19</v>
      </c>
      <c r="AEN63" s="37">
        <v>19</v>
      </c>
      <c r="AEO63" s="37">
        <v>19</v>
      </c>
      <c r="AEP63" s="37">
        <v>19</v>
      </c>
      <c r="AEQ63" s="37">
        <v>19</v>
      </c>
      <c r="AER63" s="37">
        <v>19</v>
      </c>
      <c r="AES63" s="37">
        <v>19</v>
      </c>
      <c r="AET63" s="37">
        <v>19</v>
      </c>
      <c r="AEU63" s="37">
        <v>19</v>
      </c>
      <c r="AEV63" s="37">
        <v>19</v>
      </c>
      <c r="AEW63" s="37">
        <v>19</v>
      </c>
      <c r="AEX63" s="37">
        <v>19</v>
      </c>
      <c r="AEY63" s="37">
        <v>19</v>
      </c>
      <c r="AEZ63" s="37">
        <v>19</v>
      </c>
      <c r="AFA63" s="37">
        <v>19</v>
      </c>
      <c r="AFB63" s="37">
        <v>19</v>
      </c>
      <c r="AFC63" s="37">
        <v>19</v>
      </c>
      <c r="AFD63" s="37">
        <v>19</v>
      </c>
      <c r="AFE63" s="37">
        <v>19</v>
      </c>
      <c r="AFF63" s="37">
        <v>19</v>
      </c>
      <c r="AFG63" s="37">
        <v>19</v>
      </c>
      <c r="AFH63" s="37">
        <v>19</v>
      </c>
      <c r="AFI63" s="37">
        <v>19</v>
      </c>
      <c r="AFJ63" s="37">
        <v>19</v>
      </c>
      <c r="AFK63" s="37">
        <v>19</v>
      </c>
      <c r="AFL63" s="37">
        <v>19</v>
      </c>
      <c r="AFM63" s="37">
        <v>19</v>
      </c>
      <c r="AFN63" s="37">
        <v>19</v>
      </c>
      <c r="AFO63" s="37">
        <v>19</v>
      </c>
      <c r="AFP63" s="37">
        <v>19</v>
      </c>
      <c r="AFQ63" s="37">
        <v>19</v>
      </c>
      <c r="AFR63" s="37">
        <v>19</v>
      </c>
      <c r="AFS63" s="37">
        <v>19</v>
      </c>
      <c r="AFT63" s="37">
        <v>19</v>
      </c>
      <c r="AFU63" s="37">
        <v>19</v>
      </c>
      <c r="AFV63" s="37">
        <v>19</v>
      </c>
      <c r="AFW63" s="37">
        <v>19</v>
      </c>
      <c r="AFX63" s="37">
        <v>19</v>
      </c>
      <c r="AFY63" s="37">
        <v>19</v>
      </c>
      <c r="AFZ63" s="37">
        <v>19</v>
      </c>
      <c r="AGA63" s="37">
        <v>19</v>
      </c>
      <c r="AGB63" s="37">
        <v>19</v>
      </c>
      <c r="AGC63" s="37">
        <v>19</v>
      </c>
      <c r="AGD63" s="37">
        <v>19</v>
      </c>
      <c r="AGE63" s="37">
        <v>19</v>
      </c>
      <c r="AGF63" s="37">
        <v>19</v>
      </c>
      <c r="AGG63" s="37">
        <v>19</v>
      </c>
      <c r="AGH63" s="37">
        <v>19</v>
      </c>
      <c r="AGI63" s="37">
        <v>19</v>
      </c>
      <c r="AGJ63" s="37">
        <v>19</v>
      </c>
      <c r="AGK63" s="37">
        <v>19</v>
      </c>
      <c r="AGL63" s="37">
        <v>19</v>
      </c>
      <c r="AGM63" s="37">
        <v>19</v>
      </c>
      <c r="AGN63" s="37">
        <v>19</v>
      </c>
      <c r="AGO63" s="37">
        <v>19</v>
      </c>
      <c r="AGP63" s="37">
        <v>19</v>
      </c>
      <c r="AGQ63" s="37">
        <v>19</v>
      </c>
      <c r="AGR63" s="37">
        <v>19</v>
      </c>
      <c r="AGS63" s="37">
        <v>19</v>
      </c>
      <c r="AGT63" s="37">
        <v>19</v>
      </c>
      <c r="AGU63" s="37">
        <v>19</v>
      </c>
      <c r="AGV63" s="37">
        <v>19</v>
      </c>
      <c r="AGW63" s="37">
        <v>19</v>
      </c>
      <c r="AGX63" s="37">
        <v>19</v>
      </c>
      <c r="AGY63" s="37">
        <v>19</v>
      </c>
      <c r="AGZ63" s="37">
        <v>19</v>
      </c>
      <c r="AHA63" s="37">
        <v>19</v>
      </c>
      <c r="AHB63" s="37">
        <v>19</v>
      </c>
      <c r="AHC63" s="37">
        <v>19</v>
      </c>
      <c r="AHD63" s="37">
        <v>19</v>
      </c>
      <c r="AHE63" s="37">
        <v>19</v>
      </c>
      <c r="AHF63" s="37">
        <v>19</v>
      </c>
      <c r="AHG63" s="37">
        <v>19</v>
      </c>
      <c r="AHH63" s="37">
        <v>19</v>
      </c>
      <c r="AHI63" s="37">
        <v>19</v>
      </c>
      <c r="AHJ63" s="37">
        <v>19</v>
      </c>
      <c r="AHK63" s="37">
        <v>19</v>
      </c>
      <c r="AHL63" s="37">
        <v>19</v>
      </c>
      <c r="AHM63" s="37">
        <v>19</v>
      </c>
      <c r="AHN63" s="37">
        <v>19</v>
      </c>
      <c r="AHO63" s="37">
        <v>19</v>
      </c>
      <c r="AHP63" s="37">
        <v>19</v>
      </c>
      <c r="AHQ63" s="37">
        <v>19</v>
      </c>
      <c r="AHR63" s="37">
        <v>19</v>
      </c>
      <c r="AHS63" s="37">
        <v>19</v>
      </c>
      <c r="AHT63" s="37">
        <v>19</v>
      </c>
      <c r="AHU63" s="37">
        <v>19</v>
      </c>
      <c r="AHV63" s="37">
        <v>19</v>
      </c>
      <c r="AHW63" s="37">
        <v>19</v>
      </c>
      <c r="AHX63" s="37">
        <v>19</v>
      </c>
      <c r="AHY63" s="37">
        <v>19</v>
      </c>
      <c r="AHZ63" s="37">
        <v>19</v>
      </c>
      <c r="AIA63" s="37">
        <v>19</v>
      </c>
      <c r="AIB63" s="37">
        <v>19</v>
      </c>
      <c r="AIC63" s="37">
        <v>19</v>
      </c>
      <c r="AID63" s="37">
        <v>19</v>
      </c>
      <c r="AIE63" s="37">
        <v>19</v>
      </c>
      <c r="AIF63" s="37">
        <v>19</v>
      </c>
      <c r="AIG63" s="37">
        <v>19</v>
      </c>
      <c r="AIH63" s="37">
        <v>19</v>
      </c>
      <c r="AII63" s="37">
        <v>19</v>
      </c>
      <c r="AIJ63" s="37">
        <v>19</v>
      </c>
      <c r="AIK63" s="37">
        <v>19</v>
      </c>
      <c r="AIL63" s="37">
        <v>19</v>
      </c>
      <c r="AIM63" s="37">
        <v>19</v>
      </c>
      <c r="AIN63" s="37">
        <v>19</v>
      </c>
      <c r="AIO63" s="37">
        <v>19</v>
      </c>
      <c r="AIP63" s="37">
        <v>19</v>
      </c>
      <c r="AIQ63" s="37">
        <v>19</v>
      </c>
      <c r="AIR63" s="37">
        <v>19</v>
      </c>
      <c r="AIS63" s="37">
        <v>19</v>
      </c>
      <c r="AIT63" s="37">
        <v>19</v>
      </c>
      <c r="AIU63" s="37">
        <v>19</v>
      </c>
      <c r="AIV63" s="37">
        <v>19</v>
      </c>
      <c r="AIW63" s="37">
        <v>19</v>
      </c>
      <c r="AIX63" s="37">
        <v>19</v>
      </c>
      <c r="AIY63" s="37">
        <v>19</v>
      </c>
      <c r="AIZ63" s="37">
        <v>19</v>
      </c>
      <c r="AJA63" s="37">
        <v>19</v>
      </c>
      <c r="AJB63" s="37">
        <v>19</v>
      </c>
      <c r="AJC63" s="37">
        <v>19</v>
      </c>
      <c r="AJD63" s="37">
        <v>19</v>
      </c>
      <c r="AJE63" s="37">
        <v>19</v>
      </c>
      <c r="AJF63" s="37">
        <v>19</v>
      </c>
      <c r="AJG63" s="37">
        <v>19</v>
      </c>
      <c r="AJH63" s="37">
        <v>19</v>
      </c>
      <c r="AJI63" s="37">
        <v>19</v>
      </c>
      <c r="AJJ63" s="37">
        <v>19</v>
      </c>
      <c r="AJK63" s="37">
        <v>19</v>
      </c>
      <c r="AJL63" s="37">
        <v>19</v>
      </c>
      <c r="AJM63" s="37">
        <v>19</v>
      </c>
      <c r="AJN63" s="37">
        <v>19</v>
      </c>
      <c r="AJO63" s="37">
        <v>19</v>
      </c>
      <c r="AJP63" s="37">
        <v>19</v>
      </c>
      <c r="AJQ63" s="37">
        <v>19</v>
      </c>
      <c r="AJR63" s="37">
        <v>19</v>
      </c>
      <c r="AJS63" s="37">
        <v>19</v>
      </c>
      <c r="AJT63" s="37">
        <v>19</v>
      </c>
      <c r="AJU63" s="37">
        <v>19</v>
      </c>
      <c r="AJV63" s="37">
        <v>19</v>
      </c>
      <c r="AJW63" s="37">
        <v>19</v>
      </c>
      <c r="AJX63" s="37">
        <v>19</v>
      </c>
      <c r="AJY63" s="37">
        <v>19</v>
      </c>
      <c r="AJZ63" s="37">
        <v>19</v>
      </c>
      <c r="AKA63" s="37">
        <v>19</v>
      </c>
      <c r="AKB63" s="37">
        <v>19</v>
      </c>
      <c r="AKC63" s="37">
        <v>19</v>
      </c>
      <c r="AKD63" s="37">
        <v>19</v>
      </c>
      <c r="AKE63" s="37">
        <v>19</v>
      </c>
      <c r="AKF63" s="37">
        <v>19</v>
      </c>
      <c r="AKG63" s="37">
        <v>19</v>
      </c>
      <c r="AKH63" s="37">
        <v>19</v>
      </c>
      <c r="AKI63" s="37">
        <v>19</v>
      </c>
      <c r="AKJ63" s="37">
        <v>19</v>
      </c>
      <c r="AKK63" s="37">
        <v>19</v>
      </c>
      <c r="AKL63" s="37">
        <v>19</v>
      </c>
      <c r="AKM63" s="37">
        <v>19</v>
      </c>
      <c r="AKN63" s="37">
        <v>19</v>
      </c>
      <c r="AKO63" s="37">
        <v>19</v>
      </c>
      <c r="AKP63" s="37">
        <v>19</v>
      </c>
      <c r="AKQ63" s="37">
        <v>19</v>
      </c>
      <c r="AKR63" s="37">
        <v>19</v>
      </c>
      <c r="AKS63" s="37">
        <v>19</v>
      </c>
      <c r="AKT63" s="37">
        <v>19</v>
      </c>
      <c r="AKU63" s="37">
        <v>19</v>
      </c>
      <c r="AKV63" s="37">
        <v>19</v>
      </c>
      <c r="AKW63" s="37">
        <v>19</v>
      </c>
      <c r="AKX63" s="37">
        <v>19</v>
      </c>
      <c r="AKY63" s="37">
        <v>19</v>
      </c>
      <c r="AKZ63" s="37">
        <v>19</v>
      </c>
      <c r="ALA63" s="37">
        <v>19</v>
      </c>
      <c r="ALB63" s="37">
        <v>19</v>
      </c>
      <c r="ALC63" s="37">
        <v>19</v>
      </c>
      <c r="ALD63" s="37">
        <v>19</v>
      </c>
      <c r="ALE63" s="37">
        <v>19</v>
      </c>
      <c r="ALF63" s="37">
        <v>19</v>
      </c>
      <c r="ALG63" s="37">
        <v>19</v>
      </c>
      <c r="ALH63" s="37">
        <v>19</v>
      </c>
      <c r="ALI63" s="37">
        <v>19</v>
      </c>
      <c r="ALJ63" s="37">
        <v>19</v>
      </c>
      <c r="ALK63" s="37">
        <v>19</v>
      </c>
      <c r="ALL63" s="37">
        <v>19</v>
      </c>
      <c r="ALM63" s="37">
        <v>19</v>
      </c>
      <c r="ALN63" s="37">
        <v>19</v>
      </c>
      <c r="ALO63" s="37">
        <v>19</v>
      </c>
      <c r="ALP63" s="37">
        <v>19</v>
      </c>
      <c r="ALQ63" s="37">
        <v>19</v>
      </c>
      <c r="ALR63" s="37">
        <v>19</v>
      </c>
      <c r="ALS63" s="37">
        <v>19</v>
      </c>
      <c r="ALT63" s="37">
        <v>19</v>
      </c>
      <c r="ALU63" s="37">
        <v>19</v>
      </c>
      <c r="ALV63" s="37">
        <v>19</v>
      </c>
      <c r="ALW63" s="37">
        <v>19</v>
      </c>
      <c r="ALX63" s="37">
        <v>19</v>
      </c>
      <c r="ALY63" s="37">
        <v>19</v>
      </c>
      <c r="ALZ63" s="37">
        <v>19</v>
      </c>
      <c r="AMA63" s="37">
        <v>19</v>
      </c>
      <c r="AMB63" s="37">
        <v>19</v>
      </c>
      <c r="AMC63" s="37">
        <v>19</v>
      </c>
      <c r="AMD63" s="37">
        <v>19</v>
      </c>
      <c r="AME63" s="37">
        <v>19</v>
      </c>
      <c r="AMF63" s="37">
        <v>19</v>
      </c>
      <c r="AMG63" s="37">
        <v>19</v>
      </c>
      <c r="AMH63" s="37">
        <v>19</v>
      </c>
      <c r="AMI63" s="37">
        <v>19</v>
      </c>
      <c r="AMJ63" s="37">
        <v>19</v>
      </c>
      <c r="AMK63" s="37">
        <v>19</v>
      </c>
      <c r="AML63" s="37">
        <v>19</v>
      </c>
      <c r="AMM63" s="37">
        <v>19</v>
      </c>
      <c r="AMN63" s="37">
        <v>19</v>
      </c>
      <c r="AMO63" s="37">
        <v>19</v>
      </c>
      <c r="AMP63" s="37">
        <v>19</v>
      </c>
      <c r="AMQ63" s="37">
        <v>19</v>
      </c>
      <c r="AMR63" s="37">
        <v>19</v>
      </c>
      <c r="AMS63" s="37">
        <v>19</v>
      </c>
      <c r="AMT63" s="37">
        <v>19</v>
      </c>
      <c r="AMU63" s="37">
        <v>19</v>
      </c>
      <c r="AMV63" s="37">
        <v>19</v>
      </c>
      <c r="AMW63" s="37">
        <v>19</v>
      </c>
      <c r="AMX63" s="37">
        <v>19</v>
      </c>
      <c r="AMY63" s="37">
        <v>19</v>
      </c>
      <c r="AMZ63" s="37">
        <v>19</v>
      </c>
      <c r="ANA63" s="37">
        <v>19</v>
      </c>
      <c r="ANB63" s="37">
        <v>19</v>
      </c>
      <c r="ANC63" s="37">
        <v>19</v>
      </c>
      <c r="AND63" s="37">
        <v>19</v>
      </c>
      <c r="ANE63" s="37">
        <v>19</v>
      </c>
      <c r="ANF63" s="37">
        <v>19</v>
      </c>
      <c r="ANG63" s="37">
        <v>19</v>
      </c>
      <c r="ANH63" s="37">
        <v>19</v>
      </c>
      <c r="ANI63" s="37">
        <v>19</v>
      </c>
      <c r="ANJ63" s="37">
        <v>19</v>
      </c>
      <c r="ANK63" s="37">
        <v>19</v>
      </c>
      <c r="ANL63" s="37">
        <v>19</v>
      </c>
      <c r="ANM63" s="37">
        <v>19</v>
      </c>
      <c r="ANN63" s="37">
        <v>19</v>
      </c>
      <c r="ANO63" s="37">
        <v>19</v>
      </c>
      <c r="ANP63" s="37">
        <v>19</v>
      </c>
      <c r="ANQ63" s="37">
        <v>19</v>
      </c>
      <c r="ANR63" s="37">
        <v>19</v>
      </c>
      <c r="ANS63" s="37">
        <v>19</v>
      </c>
      <c r="ANT63" s="37">
        <v>19</v>
      </c>
      <c r="ANU63" s="37">
        <v>19</v>
      </c>
      <c r="ANV63" s="37">
        <v>19</v>
      </c>
      <c r="ANW63" s="37">
        <v>19</v>
      </c>
      <c r="ANX63" s="37">
        <v>19</v>
      </c>
      <c r="ANY63" s="37">
        <v>19</v>
      </c>
      <c r="ANZ63" s="37">
        <v>19</v>
      </c>
      <c r="AOA63" s="37">
        <v>19</v>
      </c>
      <c r="AOB63" s="37">
        <v>19</v>
      </c>
      <c r="AOC63" s="37">
        <v>19</v>
      </c>
      <c r="AOD63" s="37">
        <v>19</v>
      </c>
      <c r="AOE63" s="37">
        <v>19</v>
      </c>
      <c r="AOF63" s="37">
        <v>19</v>
      </c>
      <c r="AOG63" s="37">
        <v>19</v>
      </c>
      <c r="AOH63" s="37">
        <v>19</v>
      </c>
      <c r="AOI63" s="37">
        <v>19</v>
      </c>
      <c r="AOJ63" s="37">
        <v>19</v>
      </c>
      <c r="AOK63" s="37">
        <v>19</v>
      </c>
      <c r="AOL63" s="37">
        <v>19</v>
      </c>
      <c r="AOM63" s="37">
        <v>19</v>
      </c>
      <c r="AON63" s="37">
        <v>19</v>
      </c>
      <c r="AOO63" s="37">
        <v>19</v>
      </c>
      <c r="AOP63" s="37">
        <v>19</v>
      </c>
      <c r="AOQ63" s="37">
        <v>19</v>
      </c>
      <c r="AOR63" s="37">
        <v>19</v>
      </c>
      <c r="AOS63" s="37">
        <v>19</v>
      </c>
      <c r="AOT63" s="37">
        <v>19</v>
      </c>
      <c r="AOU63" s="37">
        <v>19</v>
      </c>
      <c r="AOV63" s="37">
        <v>19</v>
      </c>
      <c r="AOW63" s="37">
        <v>19</v>
      </c>
      <c r="AOX63" s="37">
        <v>19</v>
      </c>
      <c r="AOY63" s="37">
        <v>19</v>
      </c>
      <c r="AOZ63" s="37">
        <v>19</v>
      </c>
      <c r="APA63" s="37">
        <v>19</v>
      </c>
      <c r="APB63" s="37">
        <v>19</v>
      </c>
      <c r="APC63" s="37">
        <v>19</v>
      </c>
      <c r="APD63" s="37">
        <v>19</v>
      </c>
      <c r="APE63" s="37">
        <v>19</v>
      </c>
      <c r="APF63" s="37">
        <v>19</v>
      </c>
      <c r="APG63" s="37">
        <v>19</v>
      </c>
      <c r="APH63" s="37">
        <v>19</v>
      </c>
      <c r="API63" s="37">
        <v>19</v>
      </c>
      <c r="APJ63" s="37">
        <v>19</v>
      </c>
      <c r="APK63" s="37">
        <v>19</v>
      </c>
      <c r="APL63" s="37">
        <v>19</v>
      </c>
      <c r="APM63" s="37">
        <v>19</v>
      </c>
      <c r="APN63" s="37">
        <v>19</v>
      </c>
      <c r="APO63" s="37">
        <v>19</v>
      </c>
      <c r="APP63" s="37">
        <v>19</v>
      </c>
      <c r="APQ63" s="37">
        <v>19</v>
      </c>
      <c r="APR63" s="37">
        <v>19</v>
      </c>
      <c r="APS63" s="37">
        <v>19</v>
      </c>
      <c r="APT63" s="37">
        <v>19</v>
      </c>
      <c r="APU63" s="37">
        <v>19</v>
      </c>
      <c r="APV63" s="37">
        <v>19</v>
      </c>
      <c r="APW63" s="37">
        <v>19</v>
      </c>
      <c r="APX63" s="37">
        <v>19</v>
      </c>
      <c r="APY63" s="37">
        <v>19</v>
      </c>
      <c r="APZ63" s="37">
        <v>19</v>
      </c>
      <c r="AQA63" s="37">
        <v>19</v>
      </c>
      <c r="AQB63" s="37">
        <v>19</v>
      </c>
      <c r="AQC63" s="37">
        <v>19</v>
      </c>
      <c r="AQD63" s="37">
        <v>19</v>
      </c>
      <c r="AQE63" s="37">
        <v>19</v>
      </c>
      <c r="AQF63" s="37">
        <v>19</v>
      </c>
      <c r="AQG63" s="37">
        <v>19</v>
      </c>
      <c r="AQH63" s="37">
        <v>19</v>
      </c>
      <c r="AQI63" s="37">
        <v>19</v>
      </c>
      <c r="AQJ63" s="37">
        <v>19</v>
      </c>
      <c r="AQK63" s="37">
        <v>19</v>
      </c>
      <c r="AQL63" s="37">
        <v>19</v>
      </c>
      <c r="AQM63" s="37">
        <v>19</v>
      </c>
      <c r="AQN63" s="37">
        <v>19</v>
      </c>
      <c r="AQO63" s="37">
        <v>19</v>
      </c>
      <c r="AQP63" s="37">
        <v>19</v>
      </c>
      <c r="AQQ63" s="37">
        <v>19</v>
      </c>
      <c r="AQR63" s="37">
        <v>19</v>
      </c>
      <c r="AQS63" s="37">
        <v>19</v>
      </c>
      <c r="AQT63" s="37">
        <v>19</v>
      </c>
      <c r="AQU63" s="37">
        <v>19</v>
      </c>
      <c r="AQV63" s="37">
        <v>19</v>
      </c>
      <c r="AQW63" s="37">
        <v>19</v>
      </c>
      <c r="AQX63" s="37">
        <v>19</v>
      </c>
      <c r="AQY63" s="37">
        <v>19</v>
      </c>
      <c r="AQZ63" s="37">
        <v>19</v>
      </c>
      <c r="ARA63" s="37">
        <v>19</v>
      </c>
      <c r="ARB63" s="37">
        <v>19</v>
      </c>
      <c r="ARC63" s="37">
        <v>19</v>
      </c>
      <c r="ARD63" s="37">
        <v>19</v>
      </c>
      <c r="ARE63" s="37">
        <v>19</v>
      </c>
      <c r="ARF63" s="37">
        <v>19</v>
      </c>
      <c r="ARG63" s="37">
        <v>19</v>
      </c>
      <c r="ARH63" s="37">
        <v>19</v>
      </c>
      <c r="ARI63" s="37">
        <v>19</v>
      </c>
      <c r="ARJ63" s="37">
        <v>19</v>
      </c>
      <c r="ARK63" s="37">
        <v>19</v>
      </c>
      <c r="ARL63" s="37">
        <v>19</v>
      </c>
      <c r="ARM63" s="37">
        <v>19</v>
      </c>
      <c r="ARN63" s="37">
        <v>19</v>
      </c>
      <c r="ARO63" s="37">
        <v>19</v>
      </c>
      <c r="ARP63" s="37">
        <v>19</v>
      </c>
      <c r="ARQ63" s="37">
        <v>19</v>
      </c>
      <c r="ARR63" s="37">
        <v>19</v>
      </c>
      <c r="ARS63" s="37">
        <v>19</v>
      </c>
      <c r="ART63" s="37">
        <v>19</v>
      </c>
      <c r="ARU63" s="37">
        <v>19</v>
      </c>
      <c r="ARV63" s="37">
        <v>19</v>
      </c>
      <c r="ARW63" s="37">
        <v>19</v>
      </c>
      <c r="ARX63" s="37">
        <v>19</v>
      </c>
      <c r="ARY63" s="37">
        <v>19</v>
      </c>
      <c r="ARZ63" s="37">
        <v>19</v>
      </c>
      <c r="ASA63" s="37">
        <v>19</v>
      </c>
      <c r="ASB63" s="37">
        <v>19</v>
      </c>
      <c r="ASC63" s="37">
        <v>19</v>
      </c>
      <c r="ASD63" s="37">
        <v>19</v>
      </c>
      <c r="ASE63" s="37">
        <v>19</v>
      </c>
      <c r="ASF63" s="37">
        <v>19</v>
      </c>
      <c r="ASG63" s="37">
        <v>19</v>
      </c>
      <c r="ASH63" s="37">
        <v>19</v>
      </c>
      <c r="ASI63" s="37">
        <v>19</v>
      </c>
      <c r="ASJ63" s="37">
        <v>19</v>
      </c>
      <c r="ASK63" s="37">
        <v>19</v>
      </c>
      <c r="ASL63" s="37">
        <v>19</v>
      </c>
      <c r="ASM63" s="37">
        <v>19</v>
      </c>
      <c r="ASN63" s="37">
        <v>19</v>
      </c>
      <c r="ASO63" s="37">
        <v>19</v>
      </c>
      <c r="ASP63" s="37">
        <v>19</v>
      </c>
      <c r="ASQ63" s="37">
        <v>19</v>
      </c>
      <c r="ASR63" s="37">
        <v>19</v>
      </c>
      <c r="ASS63" s="37">
        <v>19</v>
      </c>
      <c r="AST63" s="37">
        <v>19</v>
      </c>
      <c r="ASU63" s="37">
        <v>19</v>
      </c>
      <c r="ASV63" s="37">
        <v>19</v>
      </c>
      <c r="ASW63" s="37">
        <v>19</v>
      </c>
      <c r="ASX63" s="37">
        <v>19</v>
      </c>
      <c r="ASY63" s="37">
        <v>19</v>
      </c>
      <c r="ASZ63" s="37">
        <v>19</v>
      </c>
      <c r="ATA63" s="37">
        <v>19</v>
      </c>
      <c r="ATB63" s="37">
        <v>19</v>
      </c>
      <c r="ATC63" s="37">
        <v>19</v>
      </c>
      <c r="ATD63" s="37">
        <v>19</v>
      </c>
      <c r="ATE63" s="37">
        <v>19</v>
      </c>
      <c r="ATF63" s="37">
        <v>19</v>
      </c>
      <c r="ATG63" s="37">
        <v>19</v>
      </c>
      <c r="ATH63" s="37">
        <v>19</v>
      </c>
      <c r="ATI63" s="37">
        <v>19</v>
      </c>
      <c r="ATJ63" s="37">
        <v>19</v>
      </c>
      <c r="ATK63" s="37">
        <v>19</v>
      </c>
      <c r="ATL63" s="37">
        <v>19</v>
      </c>
      <c r="ATM63" s="37">
        <v>19</v>
      </c>
      <c r="ATN63" s="37">
        <v>19</v>
      </c>
      <c r="ATO63" s="37">
        <v>19</v>
      </c>
      <c r="ATP63" s="37">
        <v>19</v>
      </c>
      <c r="ATQ63" s="37">
        <v>19</v>
      </c>
      <c r="ATR63" s="37">
        <v>19</v>
      </c>
      <c r="ATS63" s="37">
        <v>19</v>
      </c>
      <c r="ATT63" s="37">
        <v>19</v>
      </c>
      <c r="ATU63" s="37">
        <v>19</v>
      </c>
      <c r="ATV63" s="37">
        <v>19</v>
      </c>
      <c r="ATW63" s="37">
        <v>19</v>
      </c>
      <c r="ATX63" s="37">
        <v>19</v>
      </c>
      <c r="ATY63" s="37">
        <v>19</v>
      </c>
      <c r="ATZ63" s="37">
        <v>19</v>
      </c>
      <c r="AUA63" s="37">
        <v>19</v>
      </c>
      <c r="AUB63" s="37">
        <v>19</v>
      </c>
      <c r="AUC63" s="37">
        <v>19</v>
      </c>
      <c r="AUD63" s="37">
        <v>19</v>
      </c>
      <c r="AUE63" s="37">
        <v>19</v>
      </c>
      <c r="AUF63" s="37">
        <v>19</v>
      </c>
      <c r="AUG63" s="37">
        <v>19</v>
      </c>
      <c r="AUH63" s="37">
        <v>19</v>
      </c>
      <c r="AUI63" s="37">
        <v>19</v>
      </c>
      <c r="AUJ63" s="37">
        <v>19</v>
      </c>
      <c r="AUK63" s="37">
        <v>19</v>
      </c>
      <c r="AUL63" s="37">
        <v>19</v>
      </c>
      <c r="AUM63" s="37">
        <v>19</v>
      </c>
      <c r="AUN63" s="37">
        <v>19</v>
      </c>
      <c r="AUO63" s="37">
        <v>19</v>
      </c>
      <c r="AUP63" s="37">
        <v>19</v>
      </c>
      <c r="AUQ63" s="37">
        <v>19</v>
      </c>
      <c r="AUR63" s="37">
        <v>19</v>
      </c>
      <c r="AUS63" s="37">
        <v>19</v>
      </c>
      <c r="AUT63" s="37">
        <v>19</v>
      </c>
      <c r="AUU63" s="37">
        <v>19</v>
      </c>
      <c r="AUV63" s="37">
        <v>19</v>
      </c>
      <c r="AUW63" s="37">
        <v>19</v>
      </c>
      <c r="AUX63" s="37">
        <v>19</v>
      </c>
      <c r="AUY63" s="37">
        <v>19</v>
      </c>
      <c r="AUZ63" s="37">
        <v>19</v>
      </c>
      <c r="AVA63" s="37">
        <v>19</v>
      </c>
      <c r="AVB63" s="37">
        <v>19</v>
      </c>
      <c r="AVC63" s="37">
        <v>19</v>
      </c>
      <c r="AVD63" s="37">
        <v>19</v>
      </c>
      <c r="AVE63" s="37">
        <v>19</v>
      </c>
      <c r="AVF63" s="37">
        <v>19</v>
      </c>
      <c r="AVG63" s="37">
        <v>19</v>
      </c>
      <c r="AVH63" s="37">
        <v>19</v>
      </c>
      <c r="AVI63" s="37">
        <v>19</v>
      </c>
      <c r="AVJ63" s="37">
        <v>19</v>
      </c>
      <c r="AVK63" s="37">
        <v>19</v>
      </c>
      <c r="AVL63" s="37">
        <v>19</v>
      </c>
      <c r="AVM63" s="37">
        <v>19</v>
      </c>
      <c r="AVN63" s="37">
        <v>19</v>
      </c>
      <c r="AVO63" s="37">
        <v>19</v>
      </c>
      <c r="AVP63" s="37">
        <v>19</v>
      </c>
      <c r="AVQ63" s="37">
        <v>19</v>
      </c>
      <c r="AVR63" s="37">
        <v>19</v>
      </c>
      <c r="AVS63" s="37">
        <v>19</v>
      </c>
      <c r="AVT63" s="37">
        <v>19</v>
      </c>
      <c r="AVU63" s="37">
        <v>19</v>
      </c>
      <c r="AVV63" s="37">
        <v>19</v>
      </c>
      <c r="AVW63" s="37">
        <v>19</v>
      </c>
      <c r="AVX63" s="37">
        <v>19</v>
      </c>
      <c r="AVY63" s="37">
        <v>19</v>
      </c>
      <c r="AVZ63" s="37">
        <v>19</v>
      </c>
      <c r="AWA63" s="37">
        <v>19</v>
      </c>
      <c r="AWB63" s="37">
        <v>19</v>
      </c>
      <c r="AWC63" s="37">
        <v>19</v>
      </c>
      <c r="AWD63" s="37">
        <v>19</v>
      </c>
      <c r="AWE63" s="37">
        <v>19</v>
      </c>
      <c r="AWF63" s="37">
        <v>19</v>
      </c>
      <c r="AWG63" s="37">
        <v>19</v>
      </c>
      <c r="AWH63" s="37">
        <v>19</v>
      </c>
      <c r="AWI63" s="37">
        <v>19</v>
      </c>
      <c r="AWJ63" s="37">
        <v>19</v>
      </c>
      <c r="AWK63" s="37">
        <v>19</v>
      </c>
      <c r="AWL63" s="37">
        <v>19</v>
      </c>
      <c r="AWM63" s="37">
        <v>19</v>
      </c>
      <c r="AWN63" s="37">
        <v>19</v>
      </c>
      <c r="AWO63" s="37">
        <v>19</v>
      </c>
      <c r="AWP63" s="37">
        <v>19</v>
      </c>
      <c r="AWQ63" s="37">
        <v>19</v>
      </c>
      <c r="AWR63" s="37">
        <v>19</v>
      </c>
      <c r="AWS63" s="37">
        <v>19</v>
      </c>
      <c r="AWT63" s="37">
        <v>19</v>
      </c>
      <c r="AWU63" s="37">
        <v>19</v>
      </c>
      <c r="AWV63" s="37">
        <v>19</v>
      </c>
      <c r="AWW63" s="37">
        <v>19</v>
      </c>
      <c r="AWX63" s="37">
        <v>19</v>
      </c>
      <c r="AWY63" s="37">
        <v>19</v>
      </c>
      <c r="AWZ63" s="37">
        <v>19</v>
      </c>
      <c r="AXA63" s="37">
        <v>19</v>
      </c>
      <c r="AXB63" s="37">
        <v>19</v>
      </c>
      <c r="AXC63" s="37">
        <v>19</v>
      </c>
      <c r="AXD63" s="37">
        <v>19</v>
      </c>
      <c r="AXE63" s="37">
        <v>19</v>
      </c>
      <c r="AXF63" s="37">
        <v>19</v>
      </c>
      <c r="AXG63" s="37">
        <v>19</v>
      </c>
      <c r="AXH63" s="37">
        <v>19</v>
      </c>
      <c r="AXI63" s="37">
        <v>19</v>
      </c>
      <c r="AXJ63" s="37">
        <v>19</v>
      </c>
      <c r="AXK63" s="37">
        <v>19</v>
      </c>
      <c r="AXL63" s="37">
        <v>19</v>
      </c>
      <c r="AXM63" s="37">
        <v>19</v>
      </c>
      <c r="AXN63" s="37">
        <v>19</v>
      </c>
      <c r="AXO63" s="37">
        <v>19</v>
      </c>
      <c r="AXP63" s="37">
        <v>19</v>
      </c>
      <c r="AXQ63" s="37">
        <v>19</v>
      </c>
      <c r="AXR63" s="37">
        <v>19</v>
      </c>
      <c r="AXS63" s="37">
        <v>19</v>
      </c>
      <c r="AXT63" s="37">
        <v>19</v>
      </c>
      <c r="AXU63" s="37">
        <v>19</v>
      </c>
      <c r="AXV63" s="37">
        <v>19</v>
      </c>
      <c r="AXW63" s="37">
        <v>19</v>
      </c>
      <c r="AXX63" s="37">
        <v>19</v>
      </c>
      <c r="AXY63" s="37">
        <v>19</v>
      </c>
      <c r="AXZ63" s="37">
        <v>19</v>
      </c>
      <c r="AYA63" s="37">
        <v>19</v>
      </c>
      <c r="AYB63" s="37">
        <v>19</v>
      </c>
      <c r="AYC63" s="37">
        <v>19</v>
      </c>
      <c r="AYD63" s="37">
        <v>19</v>
      </c>
      <c r="AYE63" s="37">
        <v>19</v>
      </c>
      <c r="AYF63" s="37">
        <v>19</v>
      </c>
      <c r="AYG63" s="37">
        <v>19</v>
      </c>
      <c r="AYH63" s="37">
        <v>19</v>
      </c>
      <c r="AYI63" s="37">
        <v>19</v>
      </c>
      <c r="AYJ63" s="37">
        <v>19</v>
      </c>
      <c r="AYK63" s="37">
        <v>19</v>
      </c>
      <c r="AYL63" s="37">
        <v>19</v>
      </c>
      <c r="AYM63" s="37">
        <v>19</v>
      </c>
      <c r="AYN63" s="37">
        <v>19</v>
      </c>
      <c r="AYO63" s="37">
        <v>19</v>
      </c>
      <c r="AYP63" s="37">
        <v>19</v>
      </c>
      <c r="AYQ63" s="37">
        <v>19</v>
      </c>
      <c r="AYR63" s="37">
        <v>19</v>
      </c>
      <c r="AYS63" s="37">
        <v>19</v>
      </c>
      <c r="AYT63" s="37">
        <v>19</v>
      </c>
      <c r="AYU63" s="37">
        <v>19</v>
      </c>
      <c r="AYV63" s="37">
        <v>19</v>
      </c>
      <c r="AYW63" s="37">
        <v>19</v>
      </c>
      <c r="AYX63" s="37">
        <v>19</v>
      </c>
      <c r="AYY63" s="37">
        <v>19</v>
      </c>
      <c r="AYZ63" s="37">
        <v>19</v>
      </c>
      <c r="AZA63" s="37">
        <v>19</v>
      </c>
      <c r="AZB63" s="37">
        <v>19</v>
      </c>
      <c r="AZC63" s="37">
        <v>19</v>
      </c>
      <c r="AZD63" s="37">
        <v>19</v>
      </c>
      <c r="AZE63" s="37">
        <v>19</v>
      </c>
      <c r="AZF63" s="37">
        <v>19</v>
      </c>
      <c r="AZG63" s="37">
        <v>19</v>
      </c>
      <c r="AZH63" s="37">
        <v>19</v>
      </c>
      <c r="AZI63" s="37">
        <v>19</v>
      </c>
      <c r="AZJ63" s="37">
        <v>19</v>
      </c>
      <c r="AZK63" s="37">
        <v>19</v>
      </c>
      <c r="AZL63" s="37">
        <v>19</v>
      </c>
      <c r="AZM63" s="37">
        <v>19</v>
      </c>
      <c r="AZN63" s="37">
        <v>19</v>
      </c>
      <c r="AZO63" s="37">
        <v>19</v>
      </c>
      <c r="AZP63" s="37">
        <v>19</v>
      </c>
      <c r="AZQ63" s="37">
        <v>19</v>
      </c>
      <c r="AZR63" s="37">
        <v>19</v>
      </c>
      <c r="AZS63" s="37">
        <v>19</v>
      </c>
      <c r="AZT63" s="37">
        <v>19</v>
      </c>
      <c r="AZU63" s="37">
        <v>19</v>
      </c>
      <c r="AZV63" s="37">
        <v>19</v>
      </c>
      <c r="AZW63" s="37">
        <v>19</v>
      </c>
      <c r="AZX63" s="37">
        <v>19</v>
      </c>
      <c r="AZY63" s="37">
        <v>19</v>
      </c>
      <c r="AZZ63" s="37">
        <v>19</v>
      </c>
      <c r="BAA63" s="37">
        <v>19</v>
      </c>
      <c r="BAB63" s="37">
        <v>19</v>
      </c>
      <c r="BAC63" s="37">
        <v>19</v>
      </c>
      <c r="BAD63" s="37">
        <v>19</v>
      </c>
      <c r="BAE63" s="37">
        <v>19</v>
      </c>
      <c r="BAF63" s="37">
        <v>19</v>
      </c>
      <c r="BAG63" s="37">
        <v>19</v>
      </c>
      <c r="BAH63" s="37">
        <v>19</v>
      </c>
      <c r="BAI63" s="37">
        <v>19</v>
      </c>
      <c r="BAJ63" s="37">
        <v>19</v>
      </c>
      <c r="BAK63" s="37">
        <v>19</v>
      </c>
      <c r="BAL63" s="37">
        <v>19</v>
      </c>
      <c r="BAM63" s="37">
        <v>19</v>
      </c>
      <c r="BAN63" s="37">
        <v>19</v>
      </c>
      <c r="BAO63" s="37">
        <v>19</v>
      </c>
      <c r="BAP63" s="37">
        <v>19</v>
      </c>
      <c r="BAQ63" s="37">
        <v>19</v>
      </c>
      <c r="BAR63" s="37">
        <v>19</v>
      </c>
      <c r="BAS63" s="37">
        <v>19</v>
      </c>
      <c r="BAT63" s="37">
        <v>19</v>
      </c>
      <c r="BAU63" s="37">
        <v>19</v>
      </c>
      <c r="BAV63" s="37">
        <v>19</v>
      </c>
      <c r="BAW63" s="37">
        <v>19</v>
      </c>
      <c r="BAX63" s="37">
        <v>19</v>
      </c>
      <c r="BAY63" s="37">
        <v>19</v>
      </c>
      <c r="BAZ63" s="37">
        <v>19</v>
      </c>
      <c r="BBA63" s="37">
        <v>19</v>
      </c>
      <c r="BBB63" s="37">
        <v>19</v>
      </c>
      <c r="BBC63" s="37">
        <v>19</v>
      </c>
      <c r="BBD63" s="37">
        <v>19</v>
      </c>
      <c r="BBE63" s="37">
        <v>19</v>
      </c>
      <c r="BBF63" s="37">
        <v>19</v>
      </c>
      <c r="BBG63" s="37">
        <v>19</v>
      </c>
      <c r="BBH63" s="37">
        <v>19</v>
      </c>
      <c r="BBI63" s="37">
        <v>19</v>
      </c>
      <c r="BBJ63" s="37">
        <v>19</v>
      </c>
      <c r="BBK63" s="37">
        <v>19</v>
      </c>
      <c r="BBL63" s="37">
        <v>19</v>
      </c>
      <c r="BBM63" s="37">
        <v>19</v>
      </c>
      <c r="BBN63" s="37">
        <v>19</v>
      </c>
      <c r="BBO63" s="37">
        <v>19</v>
      </c>
      <c r="BBP63" s="37">
        <v>19</v>
      </c>
      <c r="BBQ63" s="37">
        <v>19</v>
      </c>
      <c r="BBR63" s="37">
        <v>19</v>
      </c>
      <c r="BBS63" s="37">
        <v>19</v>
      </c>
      <c r="BBT63" s="37">
        <v>19</v>
      </c>
      <c r="BBU63" s="37">
        <v>19</v>
      </c>
      <c r="BBV63" s="37">
        <v>19</v>
      </c>
      <c r="BBW63" s="37">
        <v>19</v>
      </c>
      <c r="BBX63" s="37">
        <v>19</v>
      </c>
      <c r="BBY63" s="37">
        <v>19</v>
      </c>
      <c r="BBZ63" s="37">
        <v>19</v>
      </c>
      <c r="BCA63" s="37">
        <v>19</v>
      </c>
      <c r="BCB63" s="37">
        <v>19</v>
      </c>
      <c r="BCC63" s="37">
        <v>19</v>
      </c>
      <c r="BCD63" s="37">
        <v>19</v>
      </c>
      <c r="BCE63" s="37">
        <v>19</v>
      </c>
      <c r="BCF63" s="37">
        <v>19</v>
      </c>
      <c r="BCG63" s="37">
        <v>19</v>
      </c>
      <c r="BCH63" s="37">
        <v>19</v>
      </c>
      <c r="BCI63" s="37">
        <v>19</v>
      </c>
      <c r="BCJ63" s="37">
        <v>19</v>
      </c>
      <c r="BCK63" s="37">
        <v>19</v>
      </c>
      <c r="BCL63" s="37">
        <v>19</v>
      </c>
      <c r="BCM63" s="37">
        <v>19</v>
      </c>
      <c r="BCN63" s="37">
        <v>19</v>
      </c>
      <c r="BCO63" s="37">
        <v>19</v>
      </c>
      <c r="BCP63" s="37">
        <v>19</v>
      </c>
      <c r="BCQ63" s="37">
        <v>19</v>
      </c>
      <c r="BCR63" s="37">
        <v>19</v>
      </c>
      <c r="BCS63" s="37">
        <v>19</v>
      </c>
      <c r="BCT63" s="37">
        <v>19</v>
      </c>
      <c r="BCU63" s="37">
        <v>19</v>
      </c>
      <c r="BCV63" s="37">
        <v>19</v>
      </c>
      <c r="BCW63" s="37">
        <v>19</v>
      </c>
      <c r="BCX63" s="37">
        <v>19</v>
      </c>
      <c r="BCY63" s="37">
        <v>19</v>
      </c>
      <c r="BCZ63" s="37">
        <v>19</v>
      </c>
      <c r="BDA63" s="37">
        <v>19</v>
      </c>
      <c r="BDB63" s="37">
        <v>19</v>
      </c>
      <c r="BDC63" s="37">
        <v>19</v>
      </c>
      <c r="BDD63" s="37">
        <v>19</v>
      </c>
      <c r="BDE63" s="37">
        <v>19</v>
      </c>
      <c r="BDF63" s="37">
        <v>19</v>
      </c>
      <c r="BDG63" s="37">
        <v>19</v>
      </c>
      <c r="BDH63" s="37">
        <v>19</v>
      </c>
      <c r="BDI63" s="37">
        <v>19</v>
      </c>
      <c r="BDJ63" s="37">
        <v>19</v>
      </c>
      <c r="BDK63" s="37">
        <v>19</v>
      </c>
      <c r="BDL63" s="37">
        <v>19</v>
      </c>
      <c r="BDM63" s="37">
        <v>19</v>
      </c>
      <c r="BDN63" s="37">
        <v>19</v>
      </c>
      <c r="BDO63" s="37">
        <v>19</v>
      </c>
      <c r="BDP63" s="37">
        <v>19</v>
      </c>
      <c r="BDQ63" s="37">
        <v>19</v>
      </c>
      <c r="BDR63" s="37">
        <v>19</v>
      </c>
      <c r="BDS63" s="37">
        <v>19</v>
      </c>
      <c r="BDT63" s="37">
        <v>19</v>
      </c>
      <c r="BDU63" s="37">
        <v>19</v>
      </c>
      <c r="BDV63" s="37">
        <v>19</v>
      </c>
      <c r="BDW63" s="37">
        <v>19</v>
      </c>
      <c r="BDX63" s="37">
        <v>19</v>
      </c>
      <c r="BDY63" s="37">
        <v>19</v>
      </c>
      <c r="BDZ63" s="37">
        <v>19</v>
      </c>
      <c r="BEA63" s="37">
        <v>19</v>
      </c>
      <c r="BEB63" s="37">
        <v>19</v>
      </c>
      <c r="BEC63" s="37">
        <v>19</v>
      </c>
      <c r="BED63" s="37">
        <v>19</v>
      </c>
      <c r="BEE63" s="37">
        <v>19</v>
      </c>
      <c r="BEF63" s="37">
        <v>19</v>
      </c>
      <c r="BEG63" s="37">
        <v>19</v>
      </c>
      <c r="BEH63" s="37">
        <v>19</v>
      </c>
      <c r="BEI63" s="37">
        <v>19</v>
      </c>
      <c r="BEJ63" s="37">
        <v>19</v>
      </c>
      <c r="BEK63" s="37">
        <v>19</v>
      </c>
      <c r="BEL63" s="37">
        <v>19</v>
      </c>
      <c r="BEM63" s="37">
        <v>19</v>
      </c>
      <c r="BEN63" s="37">
        <v>19</v>
      </c>
      <c r="BEO63" s="37">
        <v>19</v>
      </c>
      <c r="BEP63" s="37">
        <v>19</v>
      </c>
      <c r="BEQ63" s="37">
        <v>19</v>
      </c>
      <c r="BER63" s="37">
        <v>19</v>
      </c>
      <c r="BES63" s="37">
        <v>19</v>
      </c>
      <c r="BET63" s="37">
        <v>19</v>
      </c>
      <c r="BEU63" s="37">
        <v>19</v>
      </c>
      <c r="BEV63" s="37">
        <v>19</v>
      </c>
      <c r="BEW63" s="37">
        <v>19</v>
      </c>
      <c r="BEX63" s="37">
        <v>19</v>
      </c>
      <c r="BEY63" s="37">
        <v>19</v>
      </c>
      <c r="BEZ63" s="37">
        <v>19</v>
      </c>
      <c r="BFA63" s="37">
        <v>19</v>
      </c>
      <c r="BFB63" s="37">
        <v>19</v>
      </c>
      <c r="BFC63" s="37">
        <v>19</v>
      </c>
      <c r="BFD63" s="37">
        <v>19</v>
      </c>
      <c r="BFE63" s="37">
        <v>19</v>
      </c>
      <c r="BFF63" s="37">
        <v>19</v>
      </c>
      <c r="BFG63" s="37">
        <v>19</v>
      </c>
      <c r="BFH63" s="37">
        <v>19</v>
      </c>
      <c r="BFI63" s="37">
        <v>19</v>
      </c>
      <c r="BFJ63" s="37">
        <v>19</v>
      </c>
      <c r="BFK63" s="37">
        <v>19</v>
      </c>
      <c r="BFL63" s="37">
        <v>19</v>
      </c>
      <c r="BFM63" s="37">
        <v>19</v>
      </c>
      <c r="BFN63" s="37">
        <v>19</v>
      </c>
      <c r="BFO63" s="37">
        <v>19</v>
      </c>
      <c r="BFP63" s="37">
        <v>19</v>
      </c>
      <c r="BFQ63" s="37">
        <v>19</v>
      </c>
      <c r="BFR63" s="37">
        <v>19</v>
      </c>
      <c r="BFS63" s="37">
        <v>19</v>
      </c>
      <c r="BFT63" s="37">
        <v>19</v>
      </c>
      <c r="BFU63" s="37">
        <v>19</v>
      </c>
      <c r="BFV63" s="37">
        <v>19</v>
      </c>
      <c r="BFW63" s="37">
        <v>19</v>
      </c>
      <c r="BFX63" s="37">
        <v>19</v>
      </c>
      <c r="BFY63" s="37">
        <v>19</v>
      </c>
      <c r="BFZ63" s="37">
        <v>19</v>
      </c>
      <c r="BGA63" s="37">
        <v>19</v>
      </c>
      <c r="BGB63" s="37">
        <v>19</v>
      </c>
      <c r="BGC63" s="37">
        <v>19</v>
      </c>
      <c r="BGD63" s="37">
        <v>19</v>
      </c>
      <c r="BGE63" s="37">
        <v>19</v>
      </c>
      <c r="BGF63" s="37">
        <v>19</v>
      </c>
      <c r="BGG63" s="37">
        <v>19</v>
      </c>
      <c r="BGH63" s="37">
        <v>19</v>
      </c>
      <c r="BGI63" s="37">
        <v>19</v>
      </c>
      <c r="BGJ63" s="37">
        <v>19</v>
      </c>
      <c r="BGK63" s="37">
        <v>19</v>
      </c>
      <c r="BGL63" s="37">
        <v>19</v>
      </c>
      <c r="BGM63" s="37">
        <v>19</v>
      </c>
      <c r="BGN63" s="37">
        <v>19</v>
      </c>
      <c r="BGO63" s="37">
        <v>19</v>
      </c>
      <c r="BGP63" s="37">
        <v>19</v>
      </c>
      <c r="BGQ63" s="37">
        <v>19</v>
      </c>
      <c r="BGR63" s="37">
        <v>19</v>
      </c>
      <c r="BGS63" s="37">
        <v>19</v>
      </c>
      <c r="BGT63" s="37">
        <v>19</v>
      </c>
      <c r="BGU63" s="37">
        <v>19</v>
      </c>
      <c r="BGV63" s="37">
        <v>19</v>
      </c>
      <c r="BGW63" s="37">
        <v>19</v>
      </c>
      <c r="BGX63" s="37">
        <v>19</v>
      </c>
      <c r="BGY63" s="37">
        <v>19</v>
      </c>
      <c r="BGZ63" s="37">
        <v>19</v>
      </c>
      <c r="BHA63" s="37">
        <v>19</v>
      </c>
      <c r="BHB63" s="37">
        <v>19</v>
      </c>
      <c r="BHC63" s="37">
        <v>19</v>
      </c>
      <c r="BHD63" s="37">
        <v>19</v>
      </c>
      <c r="BHE63" s="37">
        <v>19</v>
      </c>
      <c r="BHF63" s="37">
        <v>19</v>
      </c>
      <c r="BHG63" s="37">
        <v>19</v>
      </c>
      <c r="BHH63" s="37">
        <v>19</v>
      </c>
      <c r="BHI63" s="37">
        <v>19</v>
      </c>
      <c r="BHJ63" s="37">
        <v>19</v>
      </c>
      <c r="BHK63" s="37">
        <v>19</v>
      </c>
      <c r="BHL63" s="37">
        <v>19</v>
      </c>
      <c r="BHM63" s="37">
        <v>19</v>
      </c>
      <c r="BHN63" s="37">
        <v>19</v>
      </c>
      <c r="BHO63" s="37">
        <v>19</v>
      </c>
      <c r="BHP63" s="37">
        <v>19</v>
      </c>
      <c r="BHQ63" s="37">
        <v>19</v>
      </c>
      <c r="BHR63" s="37">
        <v>19</v>
      </c>
      <c r="BHS63" s="37">
        <v>19</v>
      </c>
      <c r="BHT63" s="37">
        <v>19</v>
      </c>
      <c r="BHU63" s="37">
        <v>19</v>
      </c>
      <c r="BHV63" s="37">
        <v>19</v>
      </c>
      <c r="BHW63" s="37">
        <v>19</v>
      </c>
      <c r="BHX63" s="37">
        <v>19</v>
      </c>
      <c r="BHY63" s="37">
        <v>19</v>
      </c>
      <c r="BHZ63" s="37">
        <v>19</v>
      </c>
      <c r="BIA63" s="37">
        <v>19</v>
      </c>
      <c r="BIB63" s="37">
        <v>19</v>
      </c>
      <c r="BIC63" s="37">
        <v>19</v>
      </c>
      <c r="BID63" s="37">
        <v>19</v>
      </c>
      <c r="BIE63" s="37">
        <v>19</v>
      </c>
      <c r="BIF63" s="37">
        <v>19</v>
      </c>
      <c r="BIG63" s="37">
        <v>19</v>
      </c>
      <c r="BIH63" s="37">
        <v>19</v>
      </c>
      <c r="BII63" s="37">
        <v>19</v>
      </c>
      <c r="BIJ63" s="37">
        <v>19</v>
      </c>
      <c r="BIK63" s="37">
        <v>19</v>
      </c>
      <c r="BIL63" s="37">
        <v>19</v>
      </c>
      <c r="BIM63" s="37">
        <v>19</v>
      </c>
      <c r="BIN63" s="37">
        <v>19</v>
      </c>
      <c r="BIO63" s="37">
        <v>19</v>
      </c>
      <c r="BIP63" s="37">
        <v>19</v>
      </c>
      <c r="BIQ63" s="37">
        <v>19</v>
      </c>
      <c r="BIR63" s="37">
        <v>19</v>
      </c>
      <c r="BIS63" s="37">
        <v>19</v>
      </c>
      <c r="BIT63" s="37">
        <v>19</v>
      </c>
      <c r="BIU63" s="37">
        <v>19</v>
      </c>
      <c r="BIV63" s="37">
        <v>19</v>
      </c>
      <c r="BIW63" s="37">
        <v>19</v>
      </c>
      <c r="BIX63" s="37">
        <v>19</v>
      </c>
      <c r="BIY63" s="37">
        <v>19</v>
      </c>
      <c r="BIZ63" s="37">
        <v>19</v>
      </c>
      <c r="BJA63" s="37">
        <v>19</v>
      </c>
      <c r="BJB63" s="37">
        <v>19</v>
      </c>
      <c r="BJC63" s="37">
        <v>19</v>
      </c>
      <c r="BJD63" s="37">
        <v>19</v>
      </c>
      <c r="BJE63" s="37">
        <v>19</v>
      </c>
      <c r="BJF63" s="37">
        <v>19</v>
      </c>
      <c r="BJG63" s="37">
        <v>19</v>
      </c>
      <c r="BJH63" s="37">
        <v>19</v>
      </c>
      <c r="BJI63" s="37">
        <v>19</v>
      </c>
      <c r="BJJ63" s="37">
        <v>19</v>
      </c>
      <c r="BJK63" s="37">
        <v>19</v>
      </c>
      <c r="BJL63" s="37">
        <v>19</v>
      </c>
      <c r="BJM63" s="37">
        <v>19</v>
      </c>
      <c r="BJN63" s="37">
        <v>19</v>
      </c>
      <c r="BJO63" s="37">
        <v>19</v>
      </c>
      <c r="BJP63" s="37">
        <v>19</v>
      </c>
      <c r="BJQ63" s="37">
        <v>19</v>
      </c>
      <c r="BJR63" s="37">
        <v>19</v>
      </c>
      <c r="BJS63" s="37">
        <v>19</v>
      </c>
      <c r="BJT63" s="37">
        <v>19</v>
      </c>
      <c r="BJU63" s="37">
        <v>19</v>
      </c>
      <c r="BJV63" s="37">
        <v>19</v>
      </c>
      <c r="BJW63" s="37">
        <v>19</v>
      </c>
      <c r="BJX63" s="37">
        <v>19</v>
      </c>
      <c r="BJY63" s="37">
        <v>19</v>
      </c>
      <c r="BJZ63" s="37">
        <v>19</v>
      </c>
      <c r="BKA63" s="37">
        <v>19</v>
      </c>
      <c r="BKB63" s="37">
        <v>19</v>
      </c>
      <c r="BKC63" s="37">
        <v>19</v>
      </c>
      <c r="BKD63" s="37">
        <v>19</v>
      </c>
      <c r="BKE63" s="37">
        <v>19</v>
      </c>
      <c r="BKF63" s="37">
        <v>19</v>
      </c>
      <c r="BKG63" s="37">
        <v>19</v>
      </c>
      <c r="BKH63" s="37">
        <v>19</v>
      </c>
      <c r="BKI63" s="37">
        <v>19</v>
      </c>
      <c r="BKJ63" s="37">
        <v>19</v>
      </c>
      <c r="BKK63" s="37">
        <v>19</v>
      </c>
      <c r="BKL63" s="37">
        <v>19</v>
      </c>
      <c r="BKM63" s="37">
        <v>19</v>
      </c>
      <c r="BKN63" s="37">
        <v>19</v>
      </c>
      <c r="BKO63" s="37">
        <v>19</v>
      </c>
      <c r="BKP63" s="37">
        <v>19</v>
      </c>
      <c r="BKQ63" s="37">
        <v>19</v>
      </c>
      <c r="BKR63" s="37">
        <v>19</v>
      </c>
      <c r="BKS63" s="37">
        <v>19</v>
      </c>
      <c r="BKT63" s="37">
        <v>19</v>
      </c>
      <c r="BKU63" s="37">
        <v>19</v>
      </c>
      <c r="BKV63" s="37">
        <v>19</v>
      </c>
      <c r="BKW63" s="37">
        <v>19</v>
      </c>
      <c r="BKX63" s="37">
        <v>19</v>
      </c>
      <c r="BKY63" s="37">
        <v>19</v>
      </c>
      <c r="BKZ63" s="37">
        <v>19</v>
      </c>
      <c r="BLA63" s="37">
        <v>19</v>
      </c>
      <c r="BLB63" s="37">
        <v>19</v>
      </c>
      <c r="BLC63" s="37">
        <v>19</v>
      </c>
      <c r="BLD63" s="37">
        <v>19</v>
      </c>
      <c r="BLE63" s="37">
        <v>19</v>
      </c>
      <c r="BLF63" s="37">
        <v>19</v>
      </c>
      <c r="BLG63" s="37">
        <v>19</v>
      </c>
      <c r="BLH63" s="37">
        <v>19</v>
      </c>
      <c r="BLI63" s="37">
        <v>19</v>
      </c>
      <c r="BLJ63" s="37">
        <v>19</v>
      </c>
      <c r="BLK63" s="37">
        <v>19</v>
      </c>
      <c r="BLL63" s="37">
        <v>19</v>
      </c>
      <c r="BLM63" s="37">
        <v>19</v>
      </c>
      <c r="BLN63" s="37">
        <v>19</v>
      </c>
      <c r="BLO63" s="37">
        <v>19</v>
      </c>
      <c r="BLP63" s="37">
        <v>19</v>
      </c>
      <c r="BLQ63" s="37">
        <v>19</v>
      </c>
      <c r="BLR63" s="37">
        <v>19</v>
      </c>
      <c r="BLS63" s="37">
        <v>19</v>
      </c>
      <c r="BLT63" s="37">
        <v>19</v>
      </c>
      <c r="BLU63" s="37">
        <v>19</v>
      </c>
      <c r="BLV63" s="37">
        <v>19</v>
      </c>
      <c r="BLW63" s="37">
        <v>19</v>
      </c>
      <c r="BLX63" s="37">
        <v>19</v>
      </c>
      <c r="BLY63" s="37">
        <v>19</v>
      </c>
      <c r="BLZ63" s="37">
        <v>19</v>
      </c>
      <c r="BMA63" s="37">
        <v>19</v>
      </c>
      <c r="BMB63" s="37">
        <v>19</v>
      </c>
      <c r="BMC63" s="37">
        <v>19</v>
      </c>
      <c r="BMD63" s="37">
        <v>19</v>
      </c>
      <c r="BME63" s="37">
        <v>19</v>
      </c>
      <c r="BMF63" s="37">
        <v>19</v>
      </c>
      <c r="BMG63" s="37">
        <v>19</v>
      </c>
      <c r="BMH63" s="37">
        <v>19</v>
      </c>
      <c r="BMI63" s="37">
        <v>19</v>
      </c>
      <c r="BMJ63" s="37">
        <v>19</v>
      </c>
      <c r="BMK63" s="37">
        <v>19</v>
      </c>
      <c r="BML63" s="37">
        <v>19</v>
      </c>
      <c r="BMM63" s="37">
        <v>19</v>
      </c>
      <c r="BMN63" s="37">
        <v>19</v>
      </c>
      <c r="BMO63" s="37">
        <v>19</v>
      </c>
      <c r="BMP63" s="37">
        <v>19</v>
      </c>
      <c r="BMQ63" s="37">
        <v>19</v>
      </c>
      <c r="BMR63" s="37">
        <v>19</v>
      </c>
      <c r="BMS63" s="37">
        <v>19</v>
      </c>
      <c r="BMT63" s="37">
        <v>19</v>
      </c>
      <c r="BMU63" s="37">
        <v>19</v>
      </c>
      <c r="BMV63" s="37">
        <v>19</v>
      </c>
      <c r="BMW63" s="37">
        <v>19</v>
      </c>
      <c r="BMX63" s="37">
        <v>19</v>
      </c>
      <c r="BMY63" s="37">
        <v>19</v>
      </c>
      <c r="BMZ63" s="37">
        <v>19</v>
      </c>
      <c r="BNA63" s="37">
        <v>19</v>
      </c>
      <c r="BNB63" s="37">
        <v>19</v>
      </c>
      <c r="BNC63" s="37">
        <v>19</v>
      </c>
      <c r="BND63" s="37">
        <v>19</v>
      </c>
      <c r="BNE63" s="37">
        <v>19</v>
      </c>
      <c r="BNF63" s="37">
        <v>19</v>
      </c>
      <c r="BNG63" s="37">
        <v>19</v>
      </c>
      <c r="BNH63" s="37">
        <v>19</v>
      </c>
      <c r="BNI63" s="37">
        <v>19</v>
      </c>
      <c r="BNJ63" s="37">
        <v>19</v>
      </c>
      <c r="BNK63" s="37">
        <v>19</v>
      </c>
      <c r="BNL63" s="37">
        <v>19</v>
      </c>
      <c r="BNM63" s="37">
        <v>19</v>
      </c>
      <c r="BNN63" s="37">
        <v>19</v>
      </c>
      <c r="BNO63" s="37">
        <v>19</v>
      </c>
      <c r="BNP63" s="37">
        <v>19</v>
      </c>
      <c r="BNQ63" s="37">
        <v>19</v>
      </c>
      <c r="BNR63" s="37">
        <v>19</v>
      </c>
      <c r="BNS63" s="37">
        <v>19</v>
      </c>
      <c r="BNT63" s="37">
        <v>19</v>
      </c>
      <c r="BNU63" s="37">
        <v>19</v>
      </c>
      <c r="BNV63" s="37">
        <v>19</v>
      </c>
      <c r="BNW63" s="37">
        <v>19</v>
      </c>
      <c r="BNX63" s="37">
        <v>19</v>
      </c>
      <c r="BNY63" s="37">
        <v>19</v>
      </c>
      <c r="BNZ63" s="37">
        <v>19</v>
      </c>
      <c r="BOA63" s="37">
        <v>19</v>
      </c>
      <c r="BOB63" s="37">
        <v>19</v>
      </c>
      <c r="BOC63" s="37">
        <v>19</v>
      </c>
      <c r="BOD63" s="37">
        <v>19</v>
      </c>
      <c r="BOE63" s="37">
        <v>19</v>
      </c>
      <c r="BOF63" s="37">
        <v>19</v>
      </c>
      <c r="BOG63" s="37">
        <v>19</v>
      </c>
      <c r="BOH63" s="37">
        <v>19</v>
      </c>
      <c r="BOI63" s="37">
        <v>19</v>
      </c>
      <c r="BOJ63" s="37">
        <v>19</v>
      </c>
      <c r="BOK63" s="37">
        <v>19</v>
      </c>
      <c r="BOL63" s="37">
        <v>19</v>
      </c>
      <c r="BOM63" s="37">
        <v>19</v>
      </c>
      <c r="BON63" s="37">
        <v>19</v>
      </c>
      <c r="BOO63" s="37">
        <v>19</v>
      </c>
      <c r="BOP63" s="37">
        <v>19</v>
      </c>
      <c r="BOQ63" s="37">
        <v>19</v>
      </c>
      <c r="BOR63" s="37">
        <v>19</v>
      </c>
      <c r="BOS63" s="37">
        <v>19</v>
      </c>
      <c r="BOT63" s="37">
        <v>19</v>
      </c>
      <c r="BOU63" s="37">
        <v>19</v>
      </c>
      <c r="BOV63" s="37">
        <v>19</v>
      </c>
      <c r="BOW63" s="37">
        <v>19</v>
      </c>
      <c r="BOX63" s="37">
        <v>19</v>
      </c>
      <c r="BOY63" s="37">
        <v>19</v>
      </c>
      <c r="BOZ63" s="37">
        <v>19</v>
      </c>
      <c r="BPA63" s="37">
        <v>19</v>
      </c>
      <c r="BPB63" s="37">
        <v>19</v>
      </c>
      <c r="BPC63" s="37">
        <v>19</v>
      </c>
      <c r="BPD63" s="37">
        <v>19</v>
      </c>
      <c r="BPE63" s="37">
        <v>19</v>
      </c>
      <c r="BPF63" s="37">
        <v>19</v>
      </c>
      <c r="BPG63" s="37">
        <v>19</v>
      </c>
      <c r="BPH63" s="37">
        <v>19</v>
      </c>
      <c r="BPI63" s="37">
        <v>19</v>
      </c>
      <c r="BPJ63" s="37">
        <v>19</v>
      </c>
      <c r="BPK63" s="37">
        <v>19</v>
      </c>
      <c r="BPL63" s="37">
        <v>19</v>
      </c>
      <c r="BPM63" s="37">
        <v>19</v>
      </c>
      <c r="BPN63" s="37">
        <v>19</v>
      </c>
      <c r="BPO63" s="37">
        <v>19</v>
      </c>
      <c r="BPP63" s="37">
        <v>19</v>
      </c>
      <c r="BPQ63" s="37">
        <v>19</v>
      </c>
      <c r="BPR63" s="37">
        <v>19</v>
      </c>
      <c r="BPS63" s="37">
        <v>19</v>
      </c>
      <c r="BPT63" s="37">
        <v>19</v>
      </c>
      <c r="BPU63" s="37">
        <v>19</v>
      </c>
      <c r="BPV63" s="37">
        <v>19</v>
      </c>
      <c r="BPW63" s="37">
        <v>19</v>
      </c>
      <c r="BPX63" s="37">
        <v>19</v>
      </c>
      <c r="BPY63" s="37">
        <v>19</v>
      </c>
      <c r="BPZ63" s="37">
        <v>19</v>
      </c>
      <c r="BQA63" s="37">
        <v>19</v>
      </c>
      <c r="BQB63" s="37">
        <v>19</v>
      </c>
      <c r="BQC63" s="37">
        <v>19</v>
      </c>
      <c r="BQD63" s="37">
        <v>19</v>
      </c>
      <c r="BQE63" s="37">
        <v>19</v>
      </c>
      <c r="BQF63" s="37">
        <v>19</v>
      </c>
      <c r="BQG63" s="37">
        <v>19</v>
      </c>
      <c r="BQH63" s="37">
        <v>19</v>
      </c>
      <c r="BQI63" s="37">
        <v>19</v>
      </c>
      <c r="BQJ63" s="37">
        <v>19</v>
      </c>
      <c r="BQK63" s="37">
        <v>19</v>
      </c>
      <c r="BQL63" s="37">
        <v>19</v>
      </c>
      <c r="BQM63" s="37">
        <v>19</v>
      </c>
      <c r="BQN63" s="37">
        <v>19</v>
      </c>
      <c r="BQO63" s="37">
        <v>19</v>
      </c>
      <c r="BQP63" s="37">
        <v>19</v>
      </c>
      <c r="BQQ63" s="37">
        <v>19</v>
      </c>
      <c r="BQR63" s="37">
        <v>19</v>
      </c>
      <c r="BQS63" s="37">
        <v>19</v>
      </c>
      <c r="BQT63" s="37">
        <v>19</v>
      </c>
      <c r="BQU63" s="37">
        <v>19</v>
      </c>
      <c r="BQV63" s="37">
        <v>19</v>
      </c>
      <c r="BQW63" s="37">
        <v>19</v>
      </c>
      <c r="BQX63" s="37">
        <v>19</v>
      </c>
      <c r="BQY63" s="37">
        <v>19</v>
      </c>
      <c r="BQZ63" s="37">
        <v>19</v>
      </c>
      <c r="BRA63" s="37">
        <v>19</v>
      </c>
      <c r="BRB63" s="37">
        <v>19</v>
      </c>
      <c r="BRC63" s="37">
        <v>19</v>
      </c>
      <c r="BRD63" s="37">
        <v>19</v>
      </c>
      <c r="BRE63" s="37">
        <v>19</v>
      </c>
      <c r="BRF63" s="37">
        <v>19</v>
      </c>
      <c r="BRG63" s="37">
        <v>19</v>
      </c>
      <c r="BRH63" s="37">
        <v>19</v>
      </c>
      <c r="BRI63" s="37">
        <v>19</v>
      </c>
      <c r="BRJ63" s="37">
        <v>19</v>
      </c>
      <c r="BRK63" s="37">
        <v>19</v>
      </c>
      <c r="BRL63" s="37">
        <v>19</v>
      </c>
      <c r="BRM63" s="37">
        <v>19</v>
      </c>
      <c r="BRN63" s="37">
        <v>19</v>
      </c>
      <c r="BRO63" s="37">
        <v>19</v>
      </c>
      <c r="BRP63" s="37">
        <v>19</v>
      </c>
      <c r="BRQ63" s="37">
        <v>19</v>
      </c>
      <c r="BRR63" s="37">
        <v>19</v>
      </c>
      <c r="BRS63" s="37">
        <v>19</v>
      </c>
      <c r="BRT63" s="37">
        <v>19</v>
      </c>
      <c r="BRU63" s="37">
        <v>19</v>
      </c>
      <c r="BRV63" s="37">
        <v>19</v>
      </c>
      <c r="BRW63" s="37">
        <v>19</v>
      </c>
      <c r="BRX63" s="37">
        <v>19</v>
      </c>
      <c r="BRY63" s="37">
        <v>19</v>
      </c>
      <c r="BRZ63" s="37">
        <v>19</v>
      </c>
      <c r="BSA63" s="37">
        <v>19</v>
      </c>
      <c r="BSB63" s="37">
        <v>19</v>
      </c>
      <c r="BSC63" s="37">
        <v>19</v>
      </c>
      <c r="BSD63" s="37">
        <v>19</v>
      </c>
      <c r="BSE63" s="37">
        <v>19</v>
      </c>
      <c r="BSF63" s="37">
        <v>19</v>
      </c>
      <c r="BSG63" s="37">
        <v>19</v>
      </c>
      <c r="BSH63" s="37">
        <v>19</v>
      </c>
      <c r="BSI63" s="37">
        <v>19</v>
      </c>
      <c r="BSJ63" s="37">
        <v>19</v>
      </c>
      <c r="BSK63" s="37">
        <v>19</v>
      </c>
      <c r="BSL63" s="37">
        <v>19</v>
      </c>
      <c r="BSM63" s="37">
        <v>19</v>
      </c>
      <c r="BSN63" s="37">
        <v>19</v>
      </c>
      <c r="BSO63" s="37">
        <v>19</v>
      </c>
      <c r="BSP63" s="37">
        <v>19</v>
      </c>
      <c r="BSQ63" s="37">
        <v>19</v>
      </c>
      <c r="BSR63" s="37">
        <v>19</v>
      </c>
      <c r="BSS63" s="37">
        <v>19</v>
      </c>
      <c r="BST63" s="37">
        <v>19</v>
      </c>
      <c r="BSU63" s="37">
        <v>19</v>
      </c>
      <c r="BSV63" s="37">
        <v>19</v>
      </c>
      <c r="BSW63" s="37">
        <v>19</v>
      </c>
      <c r="BSX63" s="37">
        <v>19</v>
      </c>
      <c r="BSY63" s="37">
        <v>19</v>
      </c>
      <c r="BSZ63" s="37">
        <v>19</v>
      </c>
      <c r="BTA63" s="37">
        <v>19</v>
      </c>
      <c r="BTB63" s="37">
        <v>19</v>
      </c>
      <c r="BTC63" s="37">
        <v>19</v>
      </c>
      <c r="BTD63" s="37">
        <v>19</v>
      </c>
      <c r="BTE63" s="37">
        <v>19</v>
      </c>
      <c r="BTF63" s="37">
        <v>19</v>
      </c>
      <c r="BTG63" s="37">
        <v>19</v>
      </c>
      <c r="BTH63" s="37">
        <v>19</v>
      </c>
      <c r="BTI63" s="37">
        <v>19</v>
      </c>
      <c r="BTJ63" s="37">
        <v>19</v>
      </c>
      <c r="BTK63" s="37">
        <v>19</v>
      </c>
      <c r="BTL63" s="37">
        <v>19</v>
      </c>
      <c r="BTM63" s="37">
        <v>19</v>
      </c>
      <c r="BTN63" s="37">
        <v>19</v>
      </c>
      <c r="BTO63" s="37">
        <v>19</v>
      </c>
      <c r="BTP63" s="37">
        <v>19</v>
      </c>
      <c r="BTQ63" s="37">
        <v>19</v>
      </c>
      <c r="BTR63" s="37">
        <v>19</v>
      </c>
      <c r="BTS63" s="37">
        <v>19</v>
      </c>
      <c r="BTT63" s="37">
        <v>19</v>
      </c>
      <c r="BTU63" s="37">
        <v>19</v>
      </c>
      <c r="BTV63" s="37">
        <v>19</v>
      </c>
      <c r="BTW63" s="37">
        <v>19</v>
      </c>
      <c r="BTX63" s="37">
        <v>19</v>
      </c>
      <c r="BTY63" s="37">
        <v>19</v>
      </c>
      <c r="BTZ63" s="37">
        <v>19</v>
      </c>
      <c r="BUA63" s="37">
        <v>19</v>
      </c>
      <c r="BUB63" s="37">
        <v>19</v>
      </c>
      <c r="BUC63" s="37">
        <v>19</v>
      </c>
      <c r="BUD63" s="37">
        <v>19</v>
      </c>
      <c r="BUE63" s="37">
        <v>19</v>
      </c>
      <c r="BUF63" s="37">
        <v>19</v>
      </c>
      <c r="BUG63" s="37">
        <v>19</v>
      </c>
      <c r="BUH63" s="37">
        <v>19</v>
      </c>
      <c r="BUI63" s="37">
        <v>19</v>
      </c>
      <c r="BUJ63" s="37">
        <v>19</v>
      </c>
      <c r="BUK63" s="37">
        <v>19</v>
      </c>
      <c r="BUL63" s="37">
        <v>19</v>
      </c>
      <c r="BUM63" s="37">
        <v>19</v>
      </c>
      <c r="BUN63" s="37">
        <v>19</v>
      </c>
      <c r="BUO63" s="37">
        <v>19</v>
      </c>
      <c r="BUP63" s="37">
        <v>19</v>
      </c>
      <c r="BUQ63" s="37">
        <v>19</v>
      </c>
      <c r="BUR63" s="37">
        <v>19</v>
      </c>
      <c r="BUS63" s="37">
        <v>19</v>
      </c>
      <c r="BUT63" s="37">
        <v>19</v>
      </c>
      <c r="BUU63" s="37">
        <v>19</v>
      </c>
      <c r="BUV63" s="37">
        <v>19</v>
      </c>
      <c r="BUW63" s="37">
        <v>19</v>
      </c>
      <c r="BUX63" s="37">
        <v>19</v>
      </c>
      <c r="BUY63" s="37">
        <v>19</v>
      </c>
      <c r="BUZ63" s="37">
        <v>19</v>
      </c>
      <c r="BVA63" s="37">
        <v>19</v>
      </c>
      <c r="BVB63" s="37">
        <v>19</v>
      </c>
      <c r="BVC63" s="37">
        <v>19</v>
      </c>
      <c r="BVD63" s="37">
        <v>19</v>
      </c>
      <c r="BVE63" s="37">
        <v>19</v>
      </c>
      <c r="BVF63" s="37">
        <v>19</v>
      </c>
      <c r="BVG63" s="37">
        <v>19</v>
      </c>
      <c r="BVH63" s="37">
        <v>19</v>
      </c>
      <c r="BVI63" s="37">
        <v>19</v>
      </c>
      <c r="BVJ63" s="37">
        <v>19</v>
      </c>
      <c r="BVK63" s="37">
        <v>19</v>
      </c>
      <c r="BVL63" s="37">
        <v>19</v>
      </c>
      <c r="BVM63" s="37">
        <v>19</v>
      </c>
      <c r="BVN63" s="37">
        <v>19</v>
      </c>
      <c r="BVO63" s="37">
        <v>19</v>
      </c>
      <c r="BVP63" s="37">
        <v>19</v>
      </c>
      <c r="BVQ63" s="37">
        <v>19</v>
      </c>
      <c r="BVR63" s="37">
        <v>19</v>
      </c>
      <c r="BVS63" s="37">
        <v>19</v>
      </c>
      <c r="BVT63" s="37">
        <v>19</v>
      </c>
      <c r="BVU63" s="37">
        <v>19</v>
      </c>
      <c r="BVV63" s="37">
        <v>19</v>
      </c>
      <c r="BVW63" s="37">
        <v>19</v>
      </c>
      <c r="BVX63" s="37">
        <v>19</v>
      </c>
      <c r="BVY63" s="37">
        <v>19</v>
      </c>
      <c r="BVZ63" s="37">
        <v>19</v>
      </c>
      <c r="BWA63" s="37">
        <v>19</v>
      </c>
      <c r="BWB63" s="37">
        <v>19</v>
      </c>
      <c r="BWC63" s="37">
        <v>19</v>
      </c>
      <c r="BWD63" s="37">
        <v>19</v>
      </c>
      <c r="BWE63" s="37">
        <v>19</v>
      </c>
      <c r="BWF63" s="37">
        <v>19</v>
      </c>
      <c r="BWG63" s="37">
        <v>19</v>
      </c>
      <c r="BWH63" s="37">
        <v>19</v>
      </c>
      <c r="BWI63" s="37">
        <v>19</v>
      </c>
      <c r="BWJ63" s="37">
        <v>19</v>
      </c>
      <c r="BWK63" s="37">
        <v>19</v>
      </c>
      <c r="BWL63" s="37">
        <v>19</v>
      </c>
      <c r="BWM63" s="37">
        <v>19</v>
      </c>
      <c r="BWN63" s="37">
        <v>19</v>
      </c>
      <c r="BWO63" s="37">
        <v>19</v>
      </c>
      <c r="BWP63" s="37">
        <v>19</v>
      </c>
      <c r="BWQ63" s="37">
        <v>19</v>
      </c>
      <c r="BWR63" s="37">
        <v>19</v>
      </c>
      <c r="BWS63" s="37">
        <v>19</v>
      </c>
      <c r="BWT63" s="37">
        <v>19</v>
      </c>
      <c r="BWU63" s="37">
        <v>19</v>
      </c>
      <c r="BWV63" s="37">
        <v>19</v>
      </c>
      <c r="BWW63" s="37">
        <v>19</v>
      </c>
      <c r="BWX63" s="37">
        <v>19</v>
      </c>
      <c r="BWY63" s="37">
        <v>19</v>
      </c>
      <c r="BWZ63" s="37">
        <v>19</v>
      </c>
      <c r="BXA63" s="37">
        <v>19</v>
      </c>
      <c r="BXB63" s="37">
        <v>19</v>
      </c>
      <c r="BXC63" s="37">
        <v>19</v>
      </c>
      <c r="BXD63" s="37">
        <v>19</v>
      </c>
      <c r="BXE63" s="37">
        <v>19</v>
      </c>
      <c r="BXF63" s="37">
        <v>19</v>
      </c>
      <c r="BXG63" s="37">
        <v>19</v>
      </c>
      <c r="BXH63" s="37">
        <v>19</v>
      </c>
      <c r="BXI63" s="37">
        <v>19</v>
      </c>
      <c r="BXJ63" s="37">
        <v>19</v>
      </c>
      <c r="BXK63" s="37">
        <v>19</v>
      </c>
      <c r="BXL63" s="37">
        <v>19</v>
      </c>
      <c r="BXM63" s="37">
        <v>19</v>
      </c>
      <c r="BXN63" s="37">
        <v>19</v>
      </c>
      <c r="BXO63" s="37">
        <v>19</v>
      </c>
      <c r="BXP63" s="37">
        <v>19</v>
      </c>
      <c r="BXQ63" s="37">
        <v>19</v>
      </c>
      <c r="BXR63" s="37">
        <v>19</v>
      </c>
      <c r="BXS63" s="37">
        <v>19</v>
      </c>
      <c r="BXT63" s="37">
        <v>19</v>
      </c>
      <c r="BXU63" s="37">
        <v>19</v>
      </c>
      <c r="BXV63" s="37">
        <v>19</v>
      </c>
      <c r="BXW63" s="37">
        <v>19</v>
      </c>
      <c r="BXX63" s="37">
        <v>19</v>
      </c>
      <c r="BXY63" s="37">
        <v>19</v>
      </c>
      <c r="BXZ63" s="37">
        <v>19</v>
      </c>
      <c r="BYA63" s="37">
        <v>19</v>
      </c>
      <c r="BYB63" s="37">
        <v>19</v>
      </c>
      <c r="BYC63" s="37">
        <v>19</v>
      </c>
      <c r="BYD63" s="37">
        <v>19</v>
      </c>
      <c r="BYE63" s="37">
        <v>19</v>
      </c>
      <c r="BYF63" s="37">
        <v>19</v>
      </c>
      <c r="BYG63" s="37">
        <v>19</v>
      </c>
      <c r="BYH63" s="37">
        <v>19</v>
      </c>
      <c r="BYI63" s="37">
        <v>19</v>
      </c>
      <c r="BYJ63" s="37">
        <v>19</v>
      </c>
      <c r="BYK63" s="37">
        <v>19</v>
      </c>
      <c r="BYL63" s="37">
        <v>19</v>
      </c>
      <c r="BYM63" s="37">
        <v>19</v>
      </c>
      <c r="BYN63" s="37">
        <v>19</v>
      </c>
      <c r="BYO63" s="37">
        <v>19</v>
      </c>
      <c r="BYP63" s="37">
        <v>19</v>
      </c>
      <c r="BYQ63" s="37">
        <v>19</v>
      </c>
      <c r="BYR63" s="37">
        <v>19</v>
      </c>
      <c r="BYS63" s="37">
        <v>19</v>
      </c>
      <c r="BYT63" s="37">
        <v>19</v>
      </c>
      <c r="BYU63" s="37">
        <v>19</v>
      </c>
      <c r="BYV63" s="37">
        <v>19</v>
      </c>
      <c r="BYW63" s="37">
        <v>19</v>
      </c>
      <c r="BYX63" s="37">
        <v>19</v>
      </c>
      <c r="BYY63" s="37">
        <v>19</v>
      </c>
      <c r="BYZ63" s="37">
        <v>19</v>
      </c>
      <c r="BZA63" s="37">
        <v>19</v>
      </c>
      <c r="BZB63" s="37">
        <v>19</v>
      </c>
      <c r="BZC63" s="37">
        <v>19</v>
      </c>
      <c r="BZD63" s="37">
        <v>19</v>
      </c>
      <c r="BZE63" s="37">
        <v>19</v>
      </c>
      <c r="BZF63" s="37">
        <v>19</v>
      </c>
      <c r="BZG63" s="37">
        <v>19</v>
      </c>
      <c r="BZH63" s="37">
        <v>19</v>
      </c>
      <c r="BZI63" s="37">
        <v>19</v>
      </c>
      <c r="BZJ63" s="37">
        <v>19</v>
      </c>
      <c r="BZK63" s="37">
        <v>19</v>
      </c>
      <c r="BZL63" s="37">
        <v>19</v>
      </c>
      <c r="BZM63" s="37">
        <v>19</v>
      </c>
      <c r="BZN63" s="37">
        <v>19</v>
      </c>
      <c r="BZO63" s="37">
        <v>19</v>
      </c>
      <c r="BZP63" s="37">
        <v>19</v>
      </c>
      <c r="BZQ63" s="37">
        <v>19</v>
      </c>
      <c r="BZR63" s="37">
        <v>19</v>
      </c>
      <c r="BZS63" s="37">
        <v>19</v>
      </c>
      <c r="BZT63" s="37">
        <v>19</v>
      </c>
      <c r="BZU63" s="37">
        <v>19</v>
      </c>
      <c r="BZV63" s="37">
        <v>19</v>
      </c>
      <c r="BZW63" s="37">
        <v>19</v>
      </c>
      <c r="BZX63" s="37">
        <v>19</v>
      </c>
      <c r="BZY63" s="37">
        <v>19</v>
      </c>
      <c r="BZZ63" s="37">
        <v>19</v>
      </c>
      <c r="CAA63" s="37">
        <v>19</v>
      </c>
      <c r="CAB63" s="37">
        <v>19</v>
      </c>
      <c r="CAC63" s="37">
        <v>19</v>
      </c>
      <c r="CAD63" s="37">
        <v>19</v>
      </c>
      <c r="CAE63" s="37">
        <v>19</v>
      </c>
      <c r="CAF63" s="37">
        <v>19</v>
      </c>
      <c r="CAG63" s="37">
        <v>19</v>
      </c>
      <c r="CAH63" s="37">
        <v>19</v>
      </c>
      <c r="CAI63" s="37">
        <v>19</v>
      </c>
      <c r="CAJ63" s="37">
        <v>19</v>
      </c>
      <c r="CAK63" s="37">
        <v>19</v>
      </c>
      <c r="CAL63" s="37">
        <v>19</v>
      </c>
      <c r="CAM63" s="37">
        <v>19</v>
      </c>
      <c r="CAN63" s="37">
        <v>19</v>
      </c>
      <c r="CAO63" s="37">
        <v>19</v>
      </c>
      <c r="CAP63" s="37">
        <v>19</v>
      </c>
      <c r="CAQ63" s="37">
        <v>19</v>
      </c>
      <c r="CAR63" s="37">
        <v>19</v>
      </c>
      <c r="CAS63" s="37">
        <v>19</v>
      </c>
      <c r="CAT63" s="37">
        <v>19</v>
      </c>
      <c r="CAU63" s="37">
        <v>19</v>
      </c>
      <c r="CAV63" s="37">
        <v>19</v>
      </c>
      <c r="CAW63" s="37">
        <v>19</v>
      </c>
      <c r="CAX63" s="37">
        <v>19</v>
      </c>
      <c r="CAY63" s="37">
        <v>19</v>
      </c>
      <c r="CAZ63" s="37">
        <v>19</v>
      </c>
      <c r="CBA63" s="37">
        <v>19</v>
      </c>
      <c r="CBB63" s="37">
        <v>19</v>
      </c>
      <c r="CBC63" s="37">
        <v>19</v>
      </c>
      <c r="CBD63" s="37">
        <v>19</v>
      </c>
      <c r="CBE63" s="37">
        <v>19</v>
      </c>
      <c r="CBF63" s="37">
        <v>19</v>
      </c>
      <c r="CBG63" s="37">
        <v>19</v>
      </c>
      <c r="CBH63" s="37">
        <v>19</v>
      </c>
      <c r="CBI63" s="37">
        <v>19</v>
      </c>
      <c r="CBJ63" s="37">
        <v>19</v>
      </c>
      <c r="CBK63" s="37">
        <v>19</v>
      </c>
      <c r="CBL63" s="37">
        <v>19</v>
      </c>
      <c r="CBM63" s="37">
        <v>19</v>
      </c>
      <c r="CBN63" s="37">
        <v>19</v>
      </c>
      <c r="CBO63" s="37">
        <v>19</v>
      </c>
      <c r="CBP63" s="37">
        <v>19</v>
      </c>
      <c r="CBQ63" s="37">
        <v>19</v>
      </c>
      <c r="CBR63" s="37">
        <v>19</v>
      </c>
      <c r="CBS63" s="37">
        <v>19</v>
      </c>
      <c r="CBT63" s="37">
        <v>19</v>
      </c>
      <c r="CBU63" s="37">
        <v>19</v>
      </c>
      <c r="CBV63" s="37">
        <v>19</v>
      </c>
      <c r="CBW63" s="37">
        <v>19</v>
      </c>
      <c r="CBX63" s="37">
        <v>19</v>
      </c>
      <c r="CBY63" s="37">
        <v>19</v>
      </c>
      <c r="CBZ63" s="37">
        <v>19</v>
      </c>
      <c r="CCA63" s="37">
        <v>19</v>
      </c>
      <c r="CCB63" s="37">
        <v>19</v>
      </c>
      <c r="CCC63" s="37">
        <v>19</v>
      </c>
      <c r="CCD63" s="37">
        <v>19</v>
      </c>
      <c r="CCE63" s="37">
        <v>19</v>
      </c>
      <c r="CCF63" s="37">
        <v>19</v>
      </c>
      <c r="CCG63" s="37">
        <v>19</v>
      </c>
      <c r="CCH63" s="37">
        <v>19</v>
      </c>
      <c r="CCI63" s="37">
        <v>19</v>
      </c>
      <c r="CCJ63" s="37">
        <v>19</v>
      </c>
      <c r="CCK63" s="37">
        <v>19</v>
      </c>
      <c r="CCL63" s="37">
        <v>19</v>
      </c>
      <c r="CCM63" s="37">
        <v>19</v>
      </c>
      <c r="CCN63" s="37">
        <v>19</v>
      </c>
      <c r="CCO63" s="37">
        <v>19</v>
      </c>
      <c r="CCP63" s="37">
        <v>19</v>
      </c>
      <c r="CCQ63" s="37">
        <v>19</v>
      </c>
      <c r="CCR63" s="37">
        <v>19</v>
      </c>
      <c r="CCS63" s="37">
        <v>19</v>
      </c>
      <c r="CCT63" s="37">
        <v>19</v>
      </c>
      <c r="CCU63" s="37">
        <v>19</v>
      </c>
      <c r="CCV63" s="37">
        <v>19</v>
      </c>
      <c r="CCW63" s="37">
        <v>19</v>
      </c>
      <c r="CCX63" s="37">
        <v>19</v>
      </c>
      <c r="CCY63" s="37">
        <v>19</v>
      </c>
      <c r="CCZ63" s="37">
        <v>19</v>
      </c>
      <c r="CDA63" s="37">
        <v>19</v>
      </c>
      <c r="CDB63" s="37">
        <v>19</v>
      </c>
      <c r="CDC63" s="37">
        <v>19</v>
      </c>
      <c r="CDD63" s="37">
        <v>19</v>
      </c>
      <c r="CDE63" s="37">
        <v>19</v>
      </c>
      <c r="CDF63" s="37">
        <v>19</v>
      </c>
      <c r="CDG63" s="37">
        <v>19</v>
      </c>
      <c r="CDH63" s="37">
        <v>19</v>
      </c>
      <c r="CDI63" s="37">
        <v>19</v>
      </c>
      <c r="CDJ63" s="37">
        <v>19</v>
      </c>
      <c r="CDK63" s="37">
        <v>19</v>
      </c>
      <c r="CDL63" s="37">
        <v>19</v>
      </c>
      <c r="CDM63" s="37">
        <v>19</v>
      </c>
      <c r="CDN63" s="37">
        <v>19</v>
      </c>
      <c r="CDO63" s="37">
        <v>19</v>
      </c>
      <c r="CDP63" s="37">
        <v>19</v>
      </c>
      <c r="CDQ63" s="37">
        <v>19</v>
      </c>
      <c r="CDR63" s="37">
        <v>19</v>
      </c>
      <c r="CDS63" s="37">
        <v>19</v>
      </c>
      <c r="CDT63" s="37">
        <v>19</v>
      </c>
      <c r="CDU63" s="37">
        <v>19</v>
      </c>
      <c r="CDV63" s="37">
        <v>19</v>
      </c>
      <c r="CDW63" s="37">
        <v>19</v>
      </c>
      <c r="CDX63" s="37">
        <v>19</v>
      </c>
      <c r="CDY63" s="37">
        <v>19</v>
      </c>
      <c r="CDZ63" s="37">
        <v>19</v>
      </c>
      <c r="CEA63" s="37">
        <v>19</v>
      </c>
      <c r="CEB63" s="37">
        <v>19</v>
      </c>
      <c r="CEC63" s="37">
        <v>19</v>
      </c>
      <c r="CED63" s="37">
        <v>19</v>
      </c>
      <c r="CEE63" s="37">
        <v>19</v>
      </c>
      <c r="CEF63" s="37">
        <v>19</v>
      </c>
      <c r="CEG63" s="37">
        <v>19</v>
      </c>
      <c r="CEH63" s="37">
        <v>19</v>
      </c>
      <c r="CEI63" s="37">
        <v>19</v>
      </c>
      <c r="CEJ63" s="37">
        <v>19</v>
      </c>
      <c r="CEK63" s="37">
        <v>19</v>
      </c>
      <c r="CEL63" s="37">
        <v>19</v>
      </c>
      <c r="CEM63" s="37">
        <v>19</v>
      </c>
      <c r="CEN63" s="37">
        <v>19</v>
      </c>
      <c r="CEO63" s="37">
        <v>19</v>
      </c>
      <c r="CEP63" s="37">
        <v>19</v>
      </c>
      <c r="CEQ63" s="37">
        <v>19</v>
      </c>
      <c r="CER63" s="37">
        <v>19</v>
      </c>
      <c r="CES63" s="37">
        <v>19</v>
      </c>
      <c r="CET63" s="37">
        <v>19</v>
      </c>
      <c r="CEU63" s="37">
        <v>19</v>
      </c>
      <c r="CEV63" s="37">
        <v>19</v>
      </c>
      <c r="CEW63" s="37">
        <v>19</v>
      </c>
      <c r="CEX63" s="37">
        <v>19</v>
      </c>
      <c r="CEY63" s="37">
        <v>19</v>
      </c>
      <c r="CEZ63" s="37">
        <v>19</v>
      </c>
      <c r="CFA63" s="37">
        <v>19</v>
      </c>
      <c r="CFB63" s="37">
        <v>19</v>
      </c>
      <c r="CFC63" s="37">
        <v>19</v>
      </c>
      <c r="CFD63" s="37">
        <v>19</v>
      </c>
      <c r="CFE63" s="37">
        <v>19</v>
      </c>
      <c r="CFF63" s="37">
        <v>19</v>
      </c>
      <c r="CFG63" s="37">
        <v>19</v>
      </c>
      <c r="CFH63" s="37">
        <v>19</v>
      </c>
      <c r="CFI63" s="37">
        <v>19</v>
      </c>
      <c r="CFJ63" s="37">
        <v>19</v>
      </c>
      <c r="CFK63" s="37">
        <v>19</v>
      </c>
      <c r="CFL63" s="37">
        <v>19</v>
      </c>
      <c r="CFM63" s="37">
        <v>19</v>
      </c>
      <c r="CFN63" s="37">
        <v>19</v>
      </c>
      <c r="CFO63" s="37">
        <v>19</v>
      </c>
      <c r="CFP63" s="37">
        <v>19</v>
      </c>
      <c r="CFQ63" s="37">
        <v>19</v>
      </c>
      <c r="CFR63" s="37">
        <v>19</v>
      </c>
      <c r="CFS63" s="37">
        <v>19</v>
      </c>
      <c r="CFT63" s="37">
        <v>19</v>
      </c>
      <c r="CFU63" s="37">
        <v>19</v>
      </c>
      <c r="CFV63" s="37">
        <v>19</v>
      </c>
      <c r="CFW63" s="37">
        <v>19</v>
      </c>
      <c r="CFX63" s="37">
        <v>19</v>
      </c>
      <c r="CFY63" s="37">
        <v>19</v>
      </c>
      <c r="CFZ63" s="37">
        <v>19</v>
      </c>
      <c r="CGA63" s="37">
        <v>19</v>
      </c>
      <c r="CGB63" s="37">
        <v>19</v>
      </c>
      <c r="CGC63" s="37">
        <v>19</v>
      </c>
      <c r="CGD63" s="37">
        <v>19</v>
      </c>
      <c r="CGE63" s="37">
        <v>19</v>
      </c>
      <c r="CGF63" s="37">
        <v>19</v>
      </c>
      <c r="CGG63" s="37">
        <v>19</v>
      </c>
      <c r="CGH63" s="37">
        <v>19</v>
      </c>
      <c r="CGI63" s="37">
        <v>19</v>
      </c>
      <c r="CGJ63" s="37">
        <v>19</v>
      </c>
      <c r="CGK63" s="37">
        <v>19</v>
      </c>
      <c r="CGL63" s="37">
        <v>19</v>
      </c>
      <c r="CGM63" s="37">
        <v>19</v>
      </c>
      <c r="CGN63" s="37">
        <v>19</v>
      </c>
      <c r="CGO63" s="37">
        <v>19</v>
      </c>
      <c r="CGP63" s="37">
        <v>19</v>
      </c>
      <c r="CGQ63" s="37">
        <v>19</v>
      </c>
      <c r="CGR63" s="37">
        <v>19</v>
      </c>
      <c r="CGS63" s="37">
        <v>19</v>
      </c>
      <c r="CGT63" s="37">
        <v>19</v>
      </c>
      <c r="CGU63" s="37">
        <v>19</v>
      </c>
      <c r="CGV63" s="37">
        <v>19</v>
      </c>
      <c r="CGW63" s="37">
        <v>19</v>
      </c>
      <c r="CGX63" s="37">
        <v>19</v>
      </c>
      <c r="CGY63" s="37">
        <v>19</v>
      </c>
      <c r="CGZ63" s="37">
        <v>19</v>
      </c>
      <c r="CHA63" s="37">
        <v>19</v>
      </c>
      <c r="CHB63" s="37">
        <v>19</v>
      </c>
      <c r="CHC63" s="37">
        <v>19</v>
      </c>
      <c r="CHD63" s="37">
        <v>19</v>
      </c>
      <c r="CHE63" s="37">
        <v>19</v>
      </c>
      <c r="CHF63" s="37">
        <v>19</v>
      </c>
      <c r="CHG63" s="37">
        <v>19</v>
      </c>
      <c r="CHH63" s="37">
        <v>19</v>
      </c>
      <c r="CHI63" s="37">
        <v>19</v>
      </c>
      <c r="CHJ63" s="37">
        <v>19</v>
      </c>
      <c r="CHK63" s="37">
        <v>19</v>
      </c>
      <c r="CHL63" s="37">
        <v>19</v>
      </c>
      <c r="CHM63" s="37">
        <v>19</v>
      </c>
      <c r="CHN63" s="37">
        <v>19</v>
      </c>
      <c r="CHO63" s="37">
        <v>19</v>
      </c>
      <c r="CHP63" s="37">
        <v>19</v>
      </c>
      <c r="CHQ63" s="37">
        <v>19</v>
      </c>
      <c r="CHR63" s="37">
        <v>19</v>
      </c>
      <c r="CHS63" s="37">
        <v>19</v>
      </c>
      <c r="CHT63" s="37">
        <v>19</v>
      </c>
      <c r="CHU63" s="37">
        <v>19</v>
      </c>
      <c r="CHV63" s="37">
        <v>19</v>
      </c>
      <c r="CHW63" s="37">
        <v>19</v>
      </c>
      <c r="CHX63" s="37">
        <v>19</v>
      </c>
      <c r="CHY63" s="37">
        <v>19</v>
      </c>
      <c r="CHZ63" s="37">
        <v>19</v>
      </c>
      <c r="CIA63" s="37">
        <v>19</v>
      </c>
      <c r="CIB63" s="37">
        <v>19</v>
      </c>
      <c r="CIC63" s="37">
        <v>19</v>
      </c>
      <c r="CID63" s="37">
        <v>19</v>
      </c>
      <c r="CIE63" s="37">
        <v>19</v>
      </c>
      <c r="CIF63" s="37">
        <v>19</v>
      </c>
      <c r="CIG63" s="37">
        <v>19</v>
      </c>
      <c r="CIH63" s="37">
        <v>19</v>
      </c>
      <c r="CII63" s="37">
        <v>19</v>
      </c>
      <c r="CIJ63" s="37">
        <v>19</v>
      </c>
      <c r="CIK63" s="37">
        <v>19</v>
      </c>
      <c r="CIL63" s="37">
        <v>19</v>
      </c>
      <c r="CIM63" s="37">
        <v>19</v>
      </c>
      <c r="CIN63" s="37">
        <v>19</v>
      </c>
      <c r="CIO63" s="37">
        <v>19</v>
      </c>
      <c r="CIP63" s="37">
        <v>19</v>
      </c>
      <c r="CIQ63" s="37">
        <v>19</v>
      </c>
      <c r="CIR63" s="37">
        <v>19</v>
      </c>
      <c r="CIS63" s="37">
        <v>19</v>
      </c>
      <c r="CIT63" s="37">
        <v>19</v>
      </c>
      <c r="CIU63" s="37">
        <v>19</v>
      </c>
      <c r="CIV63" s="37">
        <v>19</v>
      </c>
      <c r="CIW63" s="37">
        <v>19</v>
      </c>
      <c r="CIX63" s="37">
        <v>19</v>
      </c>
      <c r="CIY63" s="37">
        <v>19</v>
      </c>
      <c r="CIZ63" s="37">
        <v>19</v>
      </c>
      <c r="CJA63" s="37">
        <v>19</v>
      </c>
      <c r="CJB63" s="37">
        <v>19</v>
      </c>
      <c r="CJC63" s="37">
        <v>19</v>
      </c>
      <c r="CJD63" s="37">
        <v>19</v>
      </c>
      <c r="CJE63" s="37">
        <v>19</v>
      </c>
      <c r="CJF63" s="37">
        <v>19</v>
      </c>
      <c r="CJG63" s="37">
        <v>19</v>
      </c>
      <c r="CJH63" s="37">
        <v>19</v>
      </c>
      <c r="CJI63" s="37">
        <v>19</v>
      </c>
      <c r="CJJ63" s="37">
        <v>19</v>
      </c>
      <c r="CJK63" s="37">
        <v>19</v>
      </c>
      <c r="CJL63" s="37">
        <v>19</v>
      </c>
      <c r="CJM63" s="37">
        <v>19</v>
      </c>
      <c r="CJN63" s="37">
        <v>19</v>
      </c>
      <c r="CJO63" s="37">
        <v>19</v>
      </c>
      <c r="CJP63" s="37">
        <v>19</v>
      </c>
      <c r="CJQ63" s="37">
        <v>19</v>
      </c>
      <c r="CJR63" s="37">
        <v>19</v>
      </c>
      <c r="CJS63" s="37">
        <v>19</v>
      </c>
      <c r="CJT63" s="37">
        <v>19</v>
      </c>
      <c r="CJU63" s="37">
        <v>19</v>
      </c>
      <c r="CJV63" s="37">
        <v>19</v>
      </c>
      <c r="CJW63" s="37">
        <v>19</v>
      </c>
      <c r="CJX63" s="37">
        <v>19</v>
      </c>
      <c r="CJY63" s="37">
        <v>19</v>
      </c>
      <c r="CJZ63" s="37">
        <v>19</v>
      </c>
      <c r="CKA63" s="37">
        <v>19</v>
      </c>
      <c r="CKB63" s="37">
        <v>19</v>
      </c>
      <c r="CKC63" s="37">
        <v>19</v>
      </c>
      <c r="CKD63" s="37">
        <v>19</v>
      </c>
      <c r="CKE63" s="37">
        <v>19</v>
      </c>
      <c r="CKF63" s="37">
        <v>19</v>
      </c>
      <c r="CKG63" s="37">
        <v>19</v>
      </c>
      <c r="CKH63" s="37">
        <v>19</v>
      </c>
      <c r="CKI63" s="37">
        <v>19</v>
      </c>
      <c r="CKJ63" s="37">
        <v>19</v>
      </c>
      <c r="CKK63" s="37">
        <v>19</v>
      </c>
      <c r="CKL63" s="37">
        <v>19</v>
      </c>
      <c r="CKM63" s="37">
        <v>19</v>
      </c>
      <c r="CKN63" s="37">
        <v>19</v>
      </c>
      <c r="CKO63" s="37">
        <v>19</v>
      </c>
      <c r="CKP63" s="37">
        <v>19</v>
      </c>
      <c r="CKQ63" s="37">
        <v>19</v>
      </c>
      <c r="CKR63" s="37">
        <v>19</v>
      </c>
      <c r="CKS63" s="37">
        <v>19</v>
      </c>
      <c r="CKT63" s="37">
        <v>19</v>
      </c>
      <c r="CKU63" s="37">
        <v>19</v>
      </c>
      <c r="CKV63" s="37">
        <v>19</v>
      </c>
      <c r="CKW63" s="37">
        <v>19</v>
      </c>
      <c r="CKX63" s="37">
        <v>19</v>
      </c>
      <c r="CKY63" s="37">
        <v>19</v>
      </c>
      <c r="CKZ63" s="37">
        <v>19</v>
      </c>
      <c r="CLA63" s="37">
        <v>19</v>
      </c>
      <c r="CLB63" s="37">
        <v>19</v>
      </c>
      <c r="CLC63" s="37">
        <v>19</v>
      </c>
      <c r="CLD63" s="37">
        <v>19</v>
      </c>
      <c r="CLE63" s="37">
        <v>19</v>
      </c>
      <c r="CLF63" s="37">
        <v>19</v>
      </c>
      <c r="CLG63" s="37">
        <v>19</v>
      </c>
      <c r="CLH63" s="37">
        <v>19</v>
      </c>
      <c r="CLI63" s="37">
        <v>19</v>
      </c>
      <c r="CLJ63" s="37">
        <v>19</v>
      </c>
      <c r="CLK63" s="37">
        <v>19</v>
      </c>
      <c r="CLL63" s="37">
        <v>19</v>
      </c>
      <c r="CLM63" s="37">
        <v>19</v>
      </c>
      <c r="CLN63" s="37">
        <v>19</v>
      </c>
      <c r="CLO63" s="37">
        <v>19</v>
      </c>
      <c r="CLP63" s="37">
        <v>19</v>
      </c>
      <c r="CLQ63" s="37">
        <v>19</v>
      </c>
      <c r="CLR63" s="37">
        <v>19</v>
      </c>
      <c r="CLS63" s="37">
        <v>19</v>
      </c>
      <c r="CLT63" s="37">
        <v>19</v>
      </c>
      <c r="CLU63" s="37">
        <v>19</v>
      </c>
      <c r="CLV63" s="37">
        <v>19</v>
      </c>
      <c r="CLW63" s="37">
        <v>19</v>
      </c>
      <c r="CLX63" s="37">
        <v>19</v>
      </c>
      <c r="CLY63" s="37">
        <v>19</v>
      </c>
      <c r="CLZ63" s="37">
        <v>19</v>
      </c>
      <c r="CMA63" s="37">
        <v>19</v>
      </c>
      <c r="CMB63" s="37">
        <v>19</v>
      </c>
      <c r="CMC63" s="37">
        <v>19</v>
      </c>
      <c r="CMD63" s="37">
        <v>19</v>
      </c>
      <c r="CME63" s="37">
        <v>19</v>
      </c>
      <c r="CMF63" s="37">
        <v>19</v>
      </c>
      <c r="CMG63" s="37">
        <v>19</v>
      </c>
      <c r="CMH63" s="37">
        <v>19</v>
      </c>
      <c r="CMI63" s="37">
        <v>19</v>
      </c>
      <c r="CMJ63" s="37">
        <v>19</v>
      </c>
      <c r="CMK63" s="37">
        <v>19</v>
      </c>
      <c r="CML63" s="37">
        <v>19</v>
      </c>
      <c r="CMM63" s="37">
        <v>19</v>
      </c>
      <c r="CMN63" s="37">
        <v>19</v>
      </c>
      <c r="CMO63" s="37">
        <v>19</v>
      </c>
      <c r="CMP63" s="37">
        <v>19</v>
      </c>
      <c r="CMQ63" s="37">
        <v>19</v>
      </c>
      <c r="CMR63" s="37">
        <v>19</v>
      </c>
      <c r="CMS63" s="37">
        <v>19</v>
      </c>
      <c r="CMT63" s="37">
        <v>19</v>
      </c>
      <c r="CMU63" s="37">
        <v>19</v>
      </c>
      <c r="CMV63" s="37">
        <v>19</v>
      </c>
      <c r="CMW63" s="37">
        <v>19</v>
      </c>
      <c r="CMX63" s="37">
        <v>19</v>
      </c>
      <c r="CMY63" s="37">
        <v>19</v>
      </c>
      <c r="CMZ63" s="37">
        <v>19</v>
      </c>
      <c r="CNA63" s="37">
        <v>19</v>
      </c>
      <c r="CNB63" s="37">
        <v>19</v>
      </c>
      <c r="CNC63" s="37">
        <v>19</v>
      </c>
      <c r="CND63" s="37">
        <v>19</v>
      </c>
      <c r="CNE63" s="37">
        <v>19</v>
      </c>
      <c r="CNF63" s="37">
        <v>19</v>
      </c>
      <c r="CNG63" s="37">
        <v>19</v>
      </c>
      <c r="CNH63" s="37">
        <v>19</v>
      </c>
      <c r="CNI63" s="37">
        <v>19</v>
      </c>
      <c r="CNJ63" s="37">
        <v>19</v>
      </c>
      <c r="CNK63" s="37">
        <v>19</v>
      </c>
      <c r="CNL63" s="37">
        <v>19</v>
      </c>
      <c r="CNM63" s="37">
        <v>19</v>
      </c>
      <c r="CNN63" s="37">
        <v>19</v>
      </c>
      <c r="CNO63" s="37">
        <v>19</v>
      </c>
      <c r="CNP63" s="37">
        <v>19</v>
      </c>
      <c r="CNQ63" s="37">
        <v>19</v>
      </c>
      <c r="CNR63" s="37">
        <v>19</v>
      </c>
      <c r="CNS63" s="37">
        <v>19</v>
      </c>
      <c r="CNT63" s="37">
        <v>19</v>
      </c>
      <c r="CNU63" s="37">
        <v>19</v>
      </c>
      <c r="CNV63" s="37">
        <v>19</v>
      </c>
      <c r="CNW63" s="37">
        <v>19</v>
      </c>
      <c r="CNX63" s="37">
        <v>19</v>
      </c>
      <c r="CNY63" s="37">
        <v>19</v>
      </c>
      <c r="CNZ63" s="37">
        <v>19</v>
      </c>
      <c r="COA63" s="37">
        <v>19</v>
      </c>
      <c r="COB63" s="37">
        <v>19</v>
      </c>
      <c r="COC63" s="37">
        <v>19</v>
      </c>
      <c r="COD63" s="37">
        <v>19</v>
      </c>
      <c r="COE63" s="37">
        <v>19</v>
      </c>
      <c r="COF63" s="37">
        <v>19</v>
      </c>
      <c r="COG63" s="37">
        <v>19</v>
      </c>
      <c r="COH63" s="37">
        <v>19</v>
      </c>
      <c r="COI63" s="37">
        <v>19</v>
      </c>
      <c r="COJ63" s="37">
        <v>19</v>
      </c>
      <c r="COK63" s="37">
        <v>19</v>
      </c>
      <c r="COL63" s="37">
        <v>19</v>
      </c>
      <c r="COM63" s="37">
        <v>19</v>
      </c>
      <c r="CON63" s="37">
        <v>19</v>
      </c>
      <c r="COO63" s="37">
        <v>19</v>
      </c>
      <c r="COP63" s="37">
        <v>19</v>
      </c>
      <c r="COQ63" s="37">
        <v>19</v>
      </c>
      <c r="COR63" s="37">
        <v>19</v>
      </c>
      <c r="COS63" s="37">
        <v>19</v>
      </c>
      <c r="COT63" s="37">
        <v>19</v>
      </c>
      <c r="COU63" s="37">
        <v>19</v>
      </c>
      <c r="COV63" s="37">
        <v>19</v>
      </c>
      <c r="COW63" s="37">
        <v>19</v>
      </c>
      <c r="COX63" s="37">
        <v>19</v>
      </c>
      <c r="COY63" s="37">
        <v>19</v>
      </c>
      <c r="COZ63" s="37">
        <v>19</v>
      </c>
      <c r="CPA63" s="37">
        <v>19</v>
      </c>
      <c r="CPB63" s="37">
        <v>19</v>
      </c>
      <c r="CPC63" s="37">
        <v>19</v>
      </c>
      <c r="CPD63" s="37">
        <v>19</v>
      </c>
      <c r="CPE63" s="37">
        <v>19</v>
      </c>
      <c r="CPF63" s="37">
        <v>19</v>
      </c>
      <c r="CPG63" s="37">
        <v>19</v>
      </c>
      <c r="CPH63" s="37">
        <v>19</v>
      </c>
      <c r="CPI63" s="37">
        <v>19</v>
      </c>
      <c r="CPJ63" s="37">
        <v>19</v>
      </c>
      <c r="CPK63" s="37">
        <v>19</v>
      </c>
      <c r="CPL63" s="37">
        <v>19</v>
      </c>
      <c r="CPM63" s="37">
        <v>19</v>
      </c>
      <c r="CPN63" s="37">
        <v>19</v>
      </c>
      <c r="CPO63" s="37">
        <v>19</v>
      </c>
      <c r="CPP63" s="37">
        <v>19</v>
      </c>
      <c r="CPQ63" s="37">
        <v>19</v>
      </c>
      <c r="CPR63" s="37">
        <v>19</v>
      </c>
      <c r="CPS63" s="37">
        <v>19</v>
      </c>
      <c r="CPT63" s="37">
        <v>19</v>
      </c>
      <c r="CPU63" s="37">
        <v>19</v>
      </c>
      <c r="CPV63" s="37">
        <v>19</v>
      </c>
      <c r="CPW63" s="37">
        <v>19</v>
      </c>
      <c r="CPX63" s="37">
        <v>19</v>
      </c>
      <c r="CPY63" s="37">
        <v>19</v>
      </c>
      <c r="CPZ63" s="37">
        <v>19</v>
      </c>
      <c r="CQA63" s="37">
        <v>19</v>
      </c>
      <c r="CQB63" s="37">
        <v>19</v>
      </c>
      <c r="CQC63" s="37">
        <v>19</v>
      </c>
      <c r="CQD63" s="37">
        <v>19</v>
      </c>
      <c r="CQE63" s="37">
        <v>19</v>
      </c>
      <c r="CQF63" s="37">
        <v>19</v>
      </c>
      <c r="CQG63" s="37">
        <v>19</v>
      </c>
      <c r="CQH63" s="37">
        <v>19</v>
      </c>
      <c r="CQI63" s="37">
        <v>19</v>
      </c>
      <c r="CQJ63" s="37">
        <v>19</v>
      </c>
      <c r="CQK63" s="37">
        <v>19</v>
      </c>
      <c r="CQL63" s="37">
        <v>19</v>
      </c>
      <c r="CQM63" s="37">
        <v>19</v>
      </c>
      <c r="CQN63" s="37">
        <v>19</v>
      </c>
      <c r="CQO63" s="37">
        <v>19</v>
      </c>
      <c r="CQP63" s="37">
        <v>19</v>
      </c>
      <c r="CQQ63" s="37">
        <v>19</v>
      </c>
      <c r="CQR63" s="37">
        <v>19</v>
      </c>
      <c r="CQS63" s="37">
        <v>19</v>
      </c>
      <c r="CQT63" s="37">
        <v>19</v>
      </c>
      <c r="CQU63" s="37">
        <v>19</v>
      </c>
      <c r="CQV63" s="37">
        <v>19</v>
      </c>
      <c r="CQW63" s="37">
        <v>19</v>
      </c>
      <c r="CQX63" s="37">
        <v>19</v>
      </c>
      <c r="CQY63" s="37">
        <v>19</v>
      </c>
      <c r="CQZ63" s="37">
        <v>19</v>
      </c>
      <c r="CRA63" s="37">
        <v>19</v>
      </c>
      <c r="CRB63" s="37">
        <v>19</v>
      </c>
      <c r="CRC63" s="37">
        <v>19</v>
      </c>
      <c r="CRD63" s="37">
        <v>19</v>
      </c>
      <c r="CRE63" s="37">
        <v>19</v>
      </c>
      <c r="CRF63" s="37">
        <v>19</v>
      </c>
      <c r="CRG63" s="37">
        <v>19</v>
      </c>
      <c r="CRH63" s="37">
        <v>19</v>
      </c>
      <c r="CRI63" s="37">
        <v>19</v>
      </c>
      <c r="CRJ63" s="37">
        <v>19</v>
      </c>
      <c r="CRK63" s="37">
        <v>19</v>
      </c>
      <c r="CRL63" s="37">
        <v>19</v>
      </c>
      <c r="CRM63" s="37">
        <v>19</v>
      </c>
      <c r="CRN63" s="37">
        <v>19</v>
      </c>
      <c r="CRO63" s="37">
        <v>19</v>
      </c>
      <c r="CRP63" s="37">
        <v>19</v>
      </c>
      <c r="CRQ63" s="37">
        <v>19</v>
      </c>
      <c r="CRR63" s="37">
        <v>19</v>
      </c>
      <c r="CRS63" s="37">
        <v>19</v>
      </c>
      <c r="CRT63" s="37">
        <v>19</v>
      </c>
      <c r="CRU63" s="37">
        <v>19</v>
      </c>
      <c r="CRV63" s="37">
        <v>19</v>
      </c>
      <c r="CRW63" s="37">
        <v>19</v>
      </c>
      <c r="CRX63" s="37">
        <v>19</v>
      </c>
      <c r="CRY63" s="37">
        <v>19</v>
      </c>
      <c r="CRZ63" s="37">
        <v>19</v>
      </c>
      <c r="CSA63" s="37">
        <v>19</v>
      </c>
      <c r="CSB63" s="37">
        <v>19</v>
      </c>
      <c r="CSC63" s="37">
        <v>19</v>
      </c>
      <c r="CSD63" s="37">
        <v>19</v>
      </c>
      <c r="CSE63" s="37">
        <v>19</v>
      </c>
      <c r="CSF63" s="37">
        <v>19</v>
      </c>
      <c r="CSG63" s="37">
        <v>19</v>
      </c>
      <c r="CSH63" s="37">
        <v>19</v>
      </c>
      <c r="CSI63" s="37">
        <v>19</v>
      </c>
      <c r="CSJ63" s="37">
        <v>19</v>
      </c>
      <c r="CSK63" s="37">
        <v>19</v>
      </c>
      <c r="CSL63" s="37">
        <v>19</v>
      </c>
      <c r="CSM63" s="37">
        <v>19</v>
      </c>
      <c r="CSN63" s="37">
        <v>19</v>
      </c>
      <c r="CSO63" s="37">
        <v>19</v>
      </c>
      <c r="CSP63" s="37">
        <v>19</v>
      </c>
      <c r="CSQ63" s="37">
        <v>19</v>
      </c>
      <c r="CSR63" s="37">
        <v>19</v>
      </c>
      <c r="CSS63" s="37">
        <v>19</v>
      </c>
      <c r="CST63" s="37">
        <v>19</v>
      </c>
      <c r="CSU63" s="37">
        <v>19</v>
      </c>
      <c r="CSV63" s="37">
        <v>19</v>
      </c>
      <c r="CSW63" s="37">
        <v>19</v>
      </c>
      <c r="CSX63" s="37">
        <v>19</v>
      </c>
      <c r="CSY63" s="37">
        <v>19</v>
      </c>
      <c r="CSZ63" s="37">
        <v>19</v>
      </c>
      <c r="CTA63" s="37">
        <v>19</v>
      </c>
      <c r="CTB63" s="37">
        <v>19</v>
      </c>
      <c r="CTC63" s="37">
        <v>19</v>
      </c>
      <c r="CTD63" s="37">
        <v>19</v>
      </c>
      <c r="CTE63" s="37">
        <v>19</v>
      </c>
      <c r="CTF63" s="37">
        <v>19</v>
      </c>
      <c r="CTG63" s="37">
        <v>19</v>
      </c>
      <c r="CTH63" s="37">
        <v>19</v>
      </c>
      <c r="CTI63" s="37">
        <v>19</v>
      </c>
      <c r="CTJ63" s="37">
        <v>19</v>
      </c>
      <c r="CTK63" s="37">
        <v>19</v>
      </c>
      <c r="CTL63" s="37">
        <v>19</v>
      </c>
      <c r="CTM63" s="37">
        <v>19</v>
      </c>
      <c r="CTN63" s="37">
        <v>19</v>
      </c>
      <c r="CTO63" s="37">
        <v>19</v>
      </c>
      <c r="CTP63" s="37">
        <v>19</v>
      </c>
      <c r="CTQ63" s="37">
        <v>19</v>
      </c>
      <c r="CTR63" s="37">
        <v>19</v>
      </c>
      <c r="CTS63" s="37">
        <v>19</v>
      </c>
      <c r="CTT63" s="37">
        <v>19</v>
      </c>
      <c r="CTU63" s="37">
        <v>19</v>
      </c>
      <c r="CTV63" s="37">
        <v>19</v>
      </c>
      <c r="CTW63" s="37">
        <v>19</v>
      </c>
      <c r="CTX63" s="37">
        <v>19</v>
      </c>
      <c r="CTY63" s="37">
        <v>19</v>
      </c>
      <c r="CTZ63" s="37">
        <v>19</v>
      </c>
      <c r="CUA63" s="37">
        <v>19</v>
      </c>
      <c r="CUB63" s="37">
        <v>19</v>
      </c>
      <c r="CUC63" s="37">
        <v>19</v>
      </c>
      <c r="CUD63" s="37">
        <v>19</v>
      </c>
      <c r="CUE63" s="37">
        <v>19</v>
      </c>
      <c r="CUF63" s="37">
        <v>19</v>
      </c>
      <c r="CUG63" s="37">
        <v>19</v>
      </c>
      <c r="CUH63" s="37">
        <v>19</v>
      </c>
      <c r="CUI63" s="37">
        <v>19</v>
      </c>
      <c r="CUJ63" s="37">
        <v>19</v>
      </c>
      <c r="CUK63" s="37">
        <v>19</v>
      </c>
      <c r="CUL63" s="37">
        <v>19</v>
      </c>
      <c r="CUM63" s="37">
        <v>19</v>
      </c>
      <c r="CUN63" s="37">
        <v>19</v>
      </c>
      <c r="CUO63" s="37">
        <v>19</v>
      </c>
      <c r="CUP63" s="37">
        <v>19</v>
      </c>
      <c r="CUQ63" s="37">
        <v>19</v>
      </c>
      <c r="CUR63" s="37">
        <v>19</v>
      </c>
      <c r="CUS63" s="37">
        <v>19</v>
      </c>
      <c r="CUT63" s="37">
        <v>19</v>
      </c>
      <c r="CUU63" s="37">
        <v>19</v>
      </c>
      <c r="CUV63" s="37">
        <v>19</v>
      </c>
      <c r="CUW63" s="37">
        <v>19</v>
      </c>
      <c r="CUX63" s="37">
        <v>19</v>
      </c>
      <c r="CUY63" s="37">
        <v>19</v>
      </c>
      <c r="CUZ63" s="37">
        <v>19</v>
      </c>
      <c r="CVA63" s="37">
        <v>19</v>
      </c>
      <c r="CVB63" s="37">
        <v>19</v>
      </c>
      <c r="CVC63" s="37">
        <v>19</v>
      </c>
      <c r="CVD63" s="37">
        <v>19</v>
      </c>
      <c r="CVE63" s="37">
        <v>19</v>
      </c>
      <c r="CVF63" s="37">
        <v>19</v>
      </c>
      <c r="CVG63" s="37">
        <v>19</v>
      </c>
      <c r="CVH63" s="37">
        <v>19</v>
      </c>
      <c r="CVI63" s="37">
        <v>19</v>
      </c>
      <c r="CVJ63" s="37">
        <v>19</v>
      </c>
      <c r="CVK63" s="37">
        <v>19</v>
      </c>
      <c r="CVL63" s="37">
        <v>19</v>
      </c>
      <c r="CVM63" s="37">
        <v>19</v>
      </c>
      <c r="CVN63" s="37">
        <v>19</v>
      </c>
      <c r="CVO63" s="37">
        <v>19</v>
      </c>
      <c r="CVP63" s="37">
        <v>19</v>
      </c>
      <c r="CVQ63" s="37">
        <v>19</v>
      </c>
      <c r="CVR63" s="37">
        <v>19</v>
      </c>
      <c r="CVS63" s="37">
        <v>19</v>
      </c>
      <c r="CVT63" s="37">
        <v>19</v>
      </c>
      <c r="CVU63" s="37">
        <v>19</v>
      </c>
      <c r="CVV63" s="37">
        <v>19</v>
      </c>
      <c r="CVW63" s="37">
        <v>19</v>
      </c>
      <c r="CVX63" s="37">
        <v>19</v>
      </c>
      <c r="CVY63" s="37">
        <v>19</v>
      </c>
      <c r="CVZ63" s="37">
        <v>19</v>
      </c>
      <c r="CWA63" s="37">
        <v>19</v>
      </c>
      <c r="CWB63" s="37">
        <v>19</v>
      </c>
      <c r="CWC63" s="37">
        <v>19</v>
      </c>
      <c r="CWD63" s="37">
        <v>19</v>
      </c>
      <c r="CWE63" s="37">
        <v>19</v>
      </c>
      <c r="CWF63" s="37">
        <v>19</v>
      </c>
      <c r="CWG63" s="37">
        <v>19</v>
      </c>
      <c r="CWH63" s="37">
        <v>19</v>
      </c>
      <c r="CWI63" s="37">
        <v>19</v>
      </c>
      <c r="CWJ63" s="37">
        <v>19</v>
      </c>
      <c r="CWK63" s="37">
        <v>19</v>
      </c>
      <c r="CWL63" s="37">
        <v>19</v>
      </c>
      <c r="CWM63" s="37">
        <v>19</v>
      </c>
      <c r="CWN63" s="37">
        <v>19</v>
      </c>
      <c r="CWO63" s="37">
        <v>19</v>
      </c>
      <c r="CWP63" s="37">
        <v>19</v>
      </c>
      <c r="CWQ63" s="37">
        <v>19</v>
      </c>
      <c r="CWR63" s="37">
        <v>19</v>
      </c>
      <c r="CWS63" s="37">
        <v>19</v>
      </c>
      <c r="CWT63" s="37">
        <v>19</v>
      </c>
      <c r="CWU63" s="37">
        <v>19</v>
      </c>
      <c r="CWV63" s="37">
        <v>19</v>
      </c>
      <c r="CWW63" s="37">
        <v>19</v>
      </c>
      <c r="CWX63" s="37">
        <v>19</v>
      </c>
      <c r="CWY63" s="37">
        <v>19</v>
      </c>
      <c r="CWZ63" s="37">
        <v>19</v>
      </c>
      <c r="CXA63" s="37">
        <v>19</v>
      </c>
      <c r="CXB63" s="37">
        <v>19</v>
      </c>
      <c r="CXC63" s="37">
        <v>19</v>
      </c>
      <c r="CXD63" s="37">
        <v>19</v>
      </c>
      <c r="CXE63" s="37">
        <v>19</v>
      </c>
      <c r="CXF63" s="37">
        <v>19</v>
      </c>
      <c r="CXG63" s="37">
        <v>19</v>
      </c>
      <c r="CXH63" s="37">
        <v>19</v>
      </c>
      <c r="CXI63" s="37">
        <v>19</v>
      </c>
      <c r="CXJ63" s="37">
        <v>19</v>
      </c>
      <c r="CXK63" s="37">
        <v>19</v>
      </c>
      <c r="CXL63" s="37">
        <v>19</v>
      </c>
      <c r="CXM63" s="37">
        <v>19</v>
      </c>
      <c r="CXN63" s="37">
        <v>19</v>
      </c>
      <c r="CXO63" s="37">
        <v>19</v>
      </c>
      <c r="CXP63" s="37">
        <v>19</v>
      </c>
      <c r="CXQ63" s="37">
        <v>19</v>
      </c>
      <c r="CXR63" s="37">
        <v>19</v>
      </c>
      <c r="CXS63" s="37">
        <v>19</v>
      </c>
      <c r="CXT63" s="37">
        <v>19</v>
      </c>
      <c r="CXU63" s="37">
        <v>19</v>
      </c>
      <c r="CXV63" s="37">
        <v>19</v>
      </c>
      <c r="CXW63" s="37">
        <v>19</v>
      </c>
      <c r="CXX63" s="37">
        <v>19</v>
      </c>
      <c r="CXY63" s="37">
        <v>19</v>
      </c>
      <c r="CXZ63" s="37">
        <v>19</v>
      </c>
      <c r="CYA63" s="37">
        <v>19</v>
      </c>
      <c r="CYB63" s="37">
        <v>19</v>
      </c>
      <c r="CYC63" s="37">
        <v>19</v>
      </c>
      <c r="CYD63" s="37">
        <v>19</v>
      </c>
      <c r="CYE63" s="37">
        <v>19</v>
      </c>
      <c r="CYF63" s="37">
        <v>19</v>
      </c>
      <c r="CYG63" s="37">
        <v>19</v>
      </c>
      <c r="CYH63" s="37">
        <v>19</v>
      </c>
      <c r="CYI63" s="37">
        <v>19</v>
      </c>
      <c r="CYJ63" s="37">
        <v>19</v>
      </c>
      <c r="CYK63" s="37">
        <v>19</v>
      </c>
      <c r="CYL63" s="37">
        <v>19</v>
      </c>
      <c r="CYM63" s="37">
        <v>19</v>
      </c>
      <c r="CYN63" s="37">
        <v>19</v>
      </c>
      <c r="CYO63" s="37">
        <v>19</v>
      </c>
      <c r="CYP63" s="37">
        <v>19</v>
      </c>
      <c r="CYQ63" s="37">
        <v>19</v>
      </c>
      <c r="CYR63" s="37">
        <v>19</v>
      </c>
      <c r="CYS63" s="37">
        <v>19</v>
      </c>
      <c r="CYT63" s="37">
        <v>19</v>
      </c>
      <c r="CYU63" s="37">
        <v>19</v>
      </c>
      <c r="CYV63" s="37">
        <v>19</v>
      </c>
      <c r="CYW63" s="37">
        <v>19</v>
      </c>
      <c r="CYX63" s="37">
        <v>19</v>
      </c>
      <c r="CYY63" s="37">
        <v>19</v>
      </c>
      <c r="CYZ63" s="37">
        <v>19</v>
      </c>
      <c r="CZA63" s="37">
        <v>19</v>
      </c>
      <c r="CZB63" s="37">
        <v>19</v>
      </c>
      <c r="CZC63" s="37">
        <v>19</v>
      </c>
      <c r="CZD63" s="37">
        <v>19</v>
      </c>
      <c r="CZE63" s="37">
        <v>19</v>
      </c>
      <c r="CZF63" s="37">
        <v>19</v>
      </c>
      <c r="CZG63" s="37">
        <v>19</v>
      </c>
      <c r="CZH63" s="37">
        <v>19</v>
      </c>
      <c r="CZI63" s="37">
        <v>19</v>
      </c>
      <c r="CZJ63" s="37">
        <v>19</v>
      </c>
      <c r="CZK63" s="37">
        <v>19</v>
      </c>
      <c r="CZL63" s="37">
        <v>19</v>
      </c>
      <c r="CZM63" s="37">
        <v>19</v>
      </c>
      <c r="CZN63" s="37">
        <v>19</v>
      </c>
      <c r="CZO63" s="37">
        <v>19</v>
      </c>
      <c r="CZP63" s="37">
        <v>19</v>
      </c>
      <c r="CZQ63" s="37">
        <v>19</v>
      </c>
      <c r="CZR63" s="37">
        <v>19</v>
      </c>
      <c r="CZS63" s="37">
        <v>19</v>
      </c>
      <c r="CZT63" s="37">
        <v>19</v>
      </c>
      <c r="CZU63" s="37">
        <v>19</v>
      </c>
      <c r="CZV63" s="37">
        <v>19</v>
      </c>
      <c r="CZW63" s="37">
        <v>19</v>
      </c>
      <c r="CZX63" s="37">
        <v>19</v>
      </c>
      <c r="CZY63" s="37">
        <v>19</v>
      </c>
      <c r="CZZ63" s="37">
        <v>19</v>
      </c>
      <c r="DAA63" s="37">
        <v>19</v>
      </c>
      <c r="DAB63" s="37">
        <v>19</v>
      </c>
      <c r="DAC63" s="37">
        <v>19</v>
      </c>
      <c r="DAD63" s="37">
        <v>19</v>
      </c>
      <c r="DAE63" s="37">
        <v>19</v>
      </c>
      <c r="DAF63" s="37">
        <v>19</v>
      </c>
      <c r="DAG63" s="37">
        <v>19</v>
      </c>
      <c r="DAH63" s="37">
        <v>19</v>
      </c>
      <c r="DAI63" s="37">
        <v>19</v>
      </c>
      <c r="DAJ63" s="37">
        <v>19</v>
      </c>
      <c r="DAK63" s="37">
        <v>19</v>
      </c>
      <c r="DAL63" s="37">
        <v>19</v>
      </c>
      <c r="DAM63" s="37">
        <v>19</v>
      </c>
      <c r="DAN63" s="37">
        <v>19</v>
      </c>
      <c r="DAO63" s="37">
        <v>19</v>
      </c>
      <c r="DAP63" s="37">
        <v>19</v>
      </c>
      <c r="DAQ63" s="37">
        <v>19</v>
      </c>
      <c r="DAR63" s="37">
        <v>19</v>
      </c>
      <c r="DAS63" s="37">
        <v>19</v>
      </c>
      <c r="DAT63" s="37">
        <v>19</v>
      </c>
      <c r="DAU63" s="37">
        <v>19</v>
      </c>
      <c r="DAV63" s="37">
        <v>19</v>
      </c>
      <c r="DAW63" s="37">
        <v>19</v>
      </c>
      <c r="DAX63" s="37">
        <v>19</v>
      </c>
      <c r="DAY63" s="37">
        <v>19</v>
      </c>
      <c r="DAZ63" s="37">
        <v>19</v>
      </c>
      <c r="DBA63" s="37">
        <v>19</v>
      </c>
      <c r="DBB63" s="37">
        <v>19</v>
      </c>
      <c r="DBC63" s="37">
        <v>19</v>
      </c>
      <c r="DBD63" s="37">
        <v>19</v>
      </c>
      <c r="DBE63" s="37">
        <v>19</v>
      </c>
      <c r="DBF63" s="37">
        <v>19</v>
      </c>
      <c r="DBG63" s="37">
        <v>19</v>
      </c>
      <c r="DBH63" s="37">
        <v>19</v>
      </c>
      <c r="DBI63" s="37">
        <v>19</v>
      </c>
      <c r="DBJ63" s="37">
        <v>19</v>
      </c>
      <c r="DBK63" s="37">
        <v>19</v>
      </c>
      <c r="DBL63" s="37">
        <v>19</v>
      </c>
      <c r="DBM63" s="37">
        <v>19</v>
      </c>
      <c r="DBN63" s="37">
        <v>19</v>
      </c>
      <c r="DBO63" s="37">
        <v>19</v>
      </c>
      <c r="DBP63" s="37">
        <v>19</v>
      </c>
      <c r="DBQ63" s="37">
        <v>19</v>
      </c>
      <c r="DBR63" s="37">
        <v>19</v>
      </c>
      <c r="DBS63" s="37">
        <v>19</v>
      </c>
      <c r="DBT63" s="37">
        <v>19</v>
      </c>
      <c r="DBU63" s="37">
        <v>19</v>
      </c>
      <c r="DBV63" s="37">
        <v>19</v>
      </c>
      <c r="DBW63" s="37">
        <v>19</v>
      </c>
      <c r="DBX63" s="37">
        <v>19</v>
      </c>
      <c r="DBY63" s="37">
        <v>19</v>
      </c>
      <c r="DBZ63" s="37">
        <v>19</v>
      </c>
      <c r="DCA63" s="37">
        <v>19</v>
      </c>
      <c r="DCB63" s="37">
        <v>19</v>
      </c>
      <c r="DCC63" s="37">
        <v>19</v>
      </c>
      <c r="DCD63" s="37">
        <v>19</v>
      </c>
      <c r="DCE63" s="37">
        <v>19</v>
      </c>
      <c r="DCF63" s="37">
        <v>19</v>
      </c>
      <c r="DCG63" s="37">
        <v>19</v>
      </c>
      <c r="DCH63" s="37">
        <v>19</v>
      </c>
      <c r="DCI63" s="37">
        <v>19</v>
      </c>
      <c r="DCJ63" s="37">
        <v>19</v>
      </c>
      <c r="DCK63" s="37">
        <v>19</v>
      </c>
      <c r="DCL63" s="37">
        <v>19</v>
      </c>
      <c r="DCM63" s="37">
        <v>19</v>
      </c>
      <c r="DCN63" s="37">
        <v>19</v>
      </c>
      <c r="DCO63" s="37">
        <v>19</v>
      </c>
      <c r="DCP63" s="37">
        <v>19</v>
      </c>
      <c r="DCQ63" s="37">
        <v>19</v>
      </c>
      <c r="DCR63" s="37">
        <v>19</v>
      </c>
      <c r="DCS63" s="37">
        <v>19</v>
      </c>
      <c r="DCT63" s="37">
        <v>19</v>
      </c>
      <c r="DCU63" s="37">
        <v>19</v>
      </c>
      <c r="DCV63" s="37">
        <v>19</v>
      </c>
      <c r="DCW63" s="37">
        <v>19</v>
      </c>
      <c r="DCX63" s="37">
        <v>19</v>
      </c>
      <c r="DCY63" s="37">
        <v>19</v>
      </c>
      <c r="DCZ63" s="37">
        <v>19</v>
      </c>
      <c r="DDA63" s="37">
        <v>19</v>
      </c>
      <c r="DDB63" s="37">
        <v>19</v>
      </c>
      <c r="DDC63" s="37">
        <v>19</v>
      </c>
      <c r="DDD63" s="37">
        <v>19</v>
      </c>
      <c r="DDE63" s="37">
        <v>19</v>
      </c>
      <c r="DDF63" s="37">
        <v>19</v>
      </c>
      <c r="DDG63" s="37">
        <v>19</v>
      </c>
      <c r="DDH63" s="37">
        <v>19</v>
      </c>
      <c r="DDI63" s="37">
        <v>19</v>
      </c>
      <c r="DDJ63" s="37">
        <v>19</v>
      </c>
      <c r="DDK63" s="37">
        <v>19</v>
      </c>
      <c r="DDL63" s="37">
        <v>19</v>
      </c>
      <c r="DDM63" s="37">
        <v>19</v>
      </c>
      <c r="DDN63" s="37">
        <v>19</v>
      </c>
      <c r="DDO63" s="37">
        <v>19</v>
      </c>
      <c r="DDP63" s="37">
        <v>19</v>
      </c>
      <c r="DDQ63" s="37">
        <v>19</v>
      </c>
      <c r="DDR63" s="37">
        <v>19</v>
      </c>
      <c r="DDS63" s="37">
        <v>19</v>
      </c>
      <c r="DDT63" s="37">
        <v>19</v>
      </c>
      <c r="DDU63" s="37">
        <v>19</v>
      </c>
      <c r="DDV63" s="37">
        <v>19</v>
      </c>
      <c r="DDW63" s="37">
        <v>19</v>
      </c>
      <c r="DDX63" s="37">
        <v>19</v>
      </c>
      <c r="DDY63" s="37">
        <v>19</v>
      </c>
      <c r="DDZ63" s="37">
        <v>19</v>
      </c>
      <c r="DEA63" s="37">
        <v>19</v>
      </c>
      <c r="DEB63" s="37">
        <v>19</v>
      </c>
      <c r="DEC63" s="37">
        <v>19</v>
      </c>
      <c r="DED63" s="37">
        <v>19</v>
      </c>
      <c r="DEE63" s="37">
        <v>19</v>
      </c>
      <c r="DEF63" s="37">
        <v>19</v>
      </c>
      <c r="DEG63" s="37">
        <v>19</v>
      </c>
      <c r="DEH63" s="37">
        <v>19</v>
      </c>
      <c r="DEI63" s="37">
        <v>19</v>
      </c>
      <c r="DEJ63" s="37">
        <v>19</v>
      </c>
      <c r="DEK63" s="37">
        <v>19</v>
      </c>
      <c r="DEL63" s="37">
        <v>19</v>
      </c>
      <c r="DEM63" s="37">
        <v>19</v>
      </c>
      <c r="DEN63" s="37">
        <v>19</v>
      </c>
      <c r="DEO63" s="37">
        <v>19</v>
      </c>
      <c r="DEP63" s="37">
        <v>19</v>
      </c>
      <c r="DEQ63" s="37">
        <v>19</v>
      </c>
      <c r="DER63" s="37">
        <v>19</v>
      </c>
      <c r="DES63" s="37">
        <v>19</v>
      </c>
      <c r="DET63" s="37">
        <v>19</v>
      </c>
      <c r="DEU63" s="37">
        <v>19</v>
      </c>
      <c r="DEV63" s="37">
        <v>19</v>
      </c>
      <c r="DEW63" s="37">
        <v>19</v>
      </c>
      <c r="DEX63" s="37">
        <v>19</v>
      </c>
      <c r="DEY63" s="37">
        <v>19</v>
      </c>
      <c r="DEZ63" s="37">
        <v>19</v>
      </c>
      <c r="DFA63" s="37">
        <v>19</v>
      </c>
      <c r="DFB63" s="37">
        <v>19</v>
      </c>
      <c r="DFC63" s="37">
        <v>19</v>
      </c>
      <c r="DFD63" s="37">
        <v>19</v>
      </c>
      <c r="DFE63" s="37">
        <v>19</v>
      </c>
      <c r="DFF63" s="37">
        <v>19</v>
      </c>
      <c r="DFG63" s="37">
        <v>19</v>
      </c>
      <c r="DFH63" s="37">
        <v>19</v>
      </c>
      <c r="DFI63" s="37">
        <v>19</v>
      </c>
      <c r="DFJ63" s="37">
        <v>19</v>
      </c>
      <c r="DFK63" s="37">
        <v>19</v>
      </c>
      <c r="DFL63" s="37">
        <v>19</v>
      </c>
      <c r="DFM63" s="37">
        <v>19</v>
      </c>
      <c r="DFN63" s="37">
        <v>19</v>
      </c>
      <c r="DFO63" s="37">
        <v>19</v>
      </c>
      <c r="DFP63" s="37">
        <v>19</v>
      </c>
      <c r="DFQ63" s="37">
        <v>19</v>
      </c>
      <c r="DFR63" s="37">
        <v>19</v>
      </c>
      <c r="DFS63" s="37">
        <v>19</v>
      </c>
      <c r="DFT63" s="37">
        <v>19</v>
      </c>
      <c r="DFU63" s="37">
        <v>19</v>
      </c>
      <c r="DFV63" s="37">
        <v>19</v>
      </c>
      <c r="DFW63" s="37">
        <v>19</v>
      </c>
      <c r="DFX63" s="37">
        <v>19</v>
      </c>
      <c r="DFY63" s="37">
        <v>19</v>
      </c>
      <c r="DFZ63" s="37">
        <v>19</v>
      </c>
      <c r="DGA63" s="37">
        <v>19</v>
      </c>
      <c r="DGB63" s="37">
        <v>19</v>
      </c>
      <c r="DGC63" s="37">
        <v>19</v>
      </c>
      <c r="DGD63" s="37">
        <v>19</v>
      </c>
      <c r="DGE63" s="37">
        <v>19</v>
      </c>
      <c r="DGF63" s="37">
        <v>19</v>
      </c>
      <c r="DGG63" s="37">
        <v>19</v>
      </c>
      <c r="DGH63" s="37">
        <v>19</v>
      </c>
      <c r="DGI63" s="37">
        <v>19</v>
      </c>
      <c r="DGJ63" s="37">
        <v>19</v>
      </c>
      <c r="DGK63" s="37">
        <v>19</v>
      </c>
      <c r="DGL63" s="37">
        <v>19</v>
      </c>
      <c r="DGM63" s="37">
        <v>19</v>
      </c>
      <c r="DGN63" s="37">
        <v>19</v>
      </c>
      <c r="DGO63" s="37">
        <v>19</v>
      </c>
      <c r="DGP63" s="37">
        <v>19</v>
      </c>
      <c r="DGQ63" s="37">
        <v>19</v>
      </c>
      <c r="DGR63" s="37">
        <v>19</v>
      </c>
      <c r="DGS63" s="37">
        <v>19</v>
      </c>
      <c r="DGT63" s="37">
        <v>19</v>
      </c>
      <c r="DGU63" s="37">
        <v>19</v>
      </c>
      <c r="DGV63" s="37">
        <v>19</v>
      </c>
      <c r="DGW63" s="37">
        <v>19</v>
      </c>
      <c r="DGX63" s="37">
        <v>19</v>
      </c>
      <c r="DGY63" s="37">
        <v>19</v>
      </c>
      <c r="DGZ63" s="37">
        <v>19</v>
      </c>
      <c r="DHA63" s="37">
        <v>19</v>
      </c>
      <c r="DHB63" s="37">
        <v>19</v>
      </c>
      <c r="DHC63" s="37">
        <v>19</v>
      </c>
      <c r="DHD63" s="37">
        <v>19</v>
      </c>
      <c r="DHE63" s="37">
        <v>19</v>
      </c>
      <c r="DHF63" s="37">
        <v>19</v>
      </c>
      <c r="DHG63" s="37">
        <v>19</v>
      </c>
      <c r="DHH63" s="37">
        <v>19</v>
      </c>
      <c r="DHI63" s="37">
        <v>19</v>
      </c>
      <c r="DHJ63" s="37">
        <v>19</v>
      </c>
      <c r="DHK63" s="37">
        <v>19</v>
      </c>
      <c r="DHL63" s="37">
        <v>19</v>
      </c>
      <c r="DHM63" s="37">
        <v>19</v>
      </c>
      <c r="DHN63" s="37">
        <v>19</v>
      </c>
      <c r="DHO63" s="37">
        <v>19</v>
      </c>
      <c r="DHP63" s="37">
        <v>19</v>
      </c>
      <c r="DHQ63" s="37">
        <v>19</v>
      </c>
      <c r="DHR63" s="37">
        <v>19</v>
      </c>
      <c r="DHS63" s="37">
        <v>19</v>
      </c>
      <c r="DHT63" s="37">
        <v>19</v>
      </c>
      <c r="DHU63" s="37">
        <v>19</v>
      </c>
      <c r="DHV63" s="37">
        <v>19</v>
      </c>
      <c r="DHW63" s="37">
        <v>19</v>
      </c>
      <c r="DHX63" s="37">
        <v>19</v>
      </c>
      <c r="DHY63" s="37">
        <v>19</v>
      </c>
      <c r="DHZ63" s="37">
        <v>19</v>
      </c>
      <c r="DIA63" s="37">
        <v>19</v>
      </c>
      <c r="DIB63" s="37">
        <v>19</v>
      </c>
      <c r="DIC63" s="37">
        <v>19</v>
      </c>
      <c r="DID63" s="37">
        <v>19</v>
      </c>
      <c r="DIE63" s="37">
        <v>19</v>
      </c>
      <c r="DIF63" s="37">
        <v>19</v>
      </c>
      <c r="DIG63" s="37">
        <v>19</v>
      </c>
      <c r="DIH63" s="37">
        <v>19</v>
      </c>
      <c r="DII63" s="37">
        <v>19</v>
      </c>
      <c r="DIJ63" s="37">
        <v>19</v>
      </c>
      <c r="DIK63" s="37">
        <v>19</v>
      </c>
      <c r="DIL63" s="37">
        <v>19</v>
      </c>
      <c r="DIM63" s="37">
        <v>19</v>
      </c>
      <c r="DIN63" s="37">
        <v>19</v>
      </c>
      <c r="DIO63" s="37">
        <v>19</v>
      </c>
      <c r="DIP63" s="37">
        <v>19</v>
      </c>
      <c r="DIQ63" s="37">
        <v>19</v>
      </c>
      <c r="DIR63" s="37">
        <v>19</v>
      </c>
      <c r="DIS63" s="37">
        <v>19</v>
      </c>
      <c r="DIT63" s="37">
        <v>19</v>
      </c>
      <c r="DIU63" s="37">
        <v>19</v>
      </c>
      <c r="DIV63" s="37">
        <v>19</v>
      </c>
      <c r="DIW63" s="37">
        <v>19</v>
      </c>
      <c r="DIX63" s="37">
        <v>19</v>
      </c>
      <c r="DIY63" s="37">
        <v>19</v>
      </c>
      <c r="DIZ63" s="37">
        <v>19</v>
      </c>
      <c r="DJA63" s="37">
        <v>19</v>
      </c>
      <c r="DJB63" s="37">
        <v>19</v>
      </c>
      <c r="DJC63" s="37">
        <v>19</v>
      </c>
      <c r="DJD63" s="37">
        <v>19</v>
      </c>
      <c r="DJE63" s="37">
        <v>19</v>
      </c>
      <c r="DJF63" s="37">
        <v>19</v>
      </c>
      <c r="DJG63" s="37">
        <v>19</v>
      </c>
      <c r="DJH63" s="37">
        <v>19</v>
      </c>
      <c r="DJI63" s="37">
        <v>19</v>
      </c>
      <c r="DJJ63" s="37">
        <v>19</v>
      </c>
      <c r="DJK63" s="37">
        <v>19</v>
      </c>
      <c r="DJL63" s="37">
        <v>19</v>
      </c>
      <c r="DJM63" s="37">
        <v>19</v>
      </c>
      <c r="DJN63" s="37">
        <v>19</v>
      </c>
      <c r="DJO63" s="37">
        <v>19</v>
      </c>
      <c r="DJP63" s="37">
        <v>19</v>
      </c>
      <c r="DJQ63" s="37">
        <v>19</v>
      </c>
      <c r="DJR63" s="37">
        <v>19</v>
      </c>
      <c r="DJS63" s="37">
        <v>19</v>
      </c>
      <c r="DJT63" s="37">
        <v>19</v>
      </c>
      <c r="DJU63" s="37">
        <v>19</v>
      </c>
      <c r="DJV63" s="37">
        <v>19</v>
      </c>
      <c r="DJW63" s="37">
        <v>19</v>
      </c>
      <c r="DJX63" s="37">
        <v>19</v>
      </c>
      <c r="DJY63" s="37">
        <v>19</v>
      </c>
      <c r="DJZ63" s="37">
        <v>19</v>
      </c>
      <c r="DKA63" s="37">
        <v>19</v>
      </c>
      <c r="DKB63" s="37">
        <v>19</v>
      </c>
      <c r="DKC63" s="37">
        <v>19</v>
      </c>
      <c r="DKD63" s="37">
        <v>19</v>
      </c>
      <c r="DKE63" s="37">
        <v>19</v>
      </c>
      <c r="DKF63" s="37">
        <v>19</v>
      </c>
      <c r="DKG63" s="37">
        <v>19</v>
      </c>
      <c r="DKH63" s="37">
        <v>19</v>
      </c>
      <c r="DKI63" s="37">
        <v>19</v>
      </c>
      <c r="DKJ63" s="37">
        <v>19</v>
      </c>
      <c r="DKK63" s="37">
        <v>19</v>
      </c>
      <c r="DKL63" s="37">
        <v>19</v>
      </c>
      <c r="DKM63" s="37">
        <v>19</v>
      </c>
      <c r="DKN63" s="37">
        <v>19</v>
      </c>
      <c r="DKO63" s="37">
        <v>19</v>
      </c>
      <c r="DKP63" s="37">
        <v>19</v>
      </c>
      <c r="DKQ63" s="37">
        <v>19</v>
      </c>
      <c r="DKR63" s="37">
        <v>19</v>
      </c>
      <c r="DKS63" s="37">
        <v>19</v>
      </c>
      <c r="DKT63" s="37">
        <v>19</v>
      </c>
      <c r="DKU63" s="37">
        <v>19</v>
      </c>
      <c r="DKV63" s="37">
        <v>19</v>
      </c>
      <c r="DKW63" s="37">
        <v>19</v>
      </c>
      <c r="DKX63" s="37">
        <v>19</v>
      </c>
      <c r="DKY63" s="37">
        <v>19</v>
      </c>
      <c r="DKZ63" s="37">
        <v>19</v>
      </c>
      <c r="DLA63" s="37">
        <v>19</v>
      </c>
      <c r="DLB63" s="37">
        <v>19</v>
      </c>
      <c r="DLC63" s="37">
        <v>19</v>
      </c>
      <c r="DLD63" s="37">
        <v>19</v>
      </c>
      <c r="DLE63" s="37">
        <v>19</v>
      </c>
      <c r="DLF63" s="37">
        <v>19</v>
      </c>
      <c r="DLG63" s="37">
        <v>19</v>
      </c>
      <c r="DLH63" s="37">
        <v>19</v>
      </c>
      <c r="DLI63" s="37">
        <v>19</v>
      </c>
      <c r="DLJ63" s="37">
        <v>19</v>
      </c>
      <c r="DLK63" s="37">
        <v>19</v>
      </c>
      <c r="DLL63" s="37">
        <v>19</v>
      </c>
      <c r="DLM63" s="37">
        <v>19</v>
      </c>
      <c r="DLN63" s="37">
        <v>19</v>
      </c>
      <c r="DLO63" s="37">
        <v>19</v>
      </c>
      <c r="DLP63" s="37">
        <v>19</v>
      </c>
      <c r="DLQ63" s="37">
        <v>19</v>
      </c>
      <c r="DLR63" s="37">
        <v>19</v>
      </c>
      <c r="DLS63" s="37">
        <v>19</v>
      </c>
      <c r="DLT63" s="37">
        <v>19</v>
      </c>
      <c r="DLU63" s="37">
        <v>19</v>
      </c>
      <c r="DLV63" s="37">
        <v>19</v>
      </c>
      <c r="DLW63" s="37">
        <v>19</v>
      </c>
      <c r="DLX63" s="37">
        <v>19</v>
      </c>
      <c r="DLY63" s="37">
        <v>19</v>
      </c>
      <c r="DLZ63" s="37">
        <v>19</v>
      </c>
      <c r="DMA63" s="37">
        <v>19</v>
      </c>
      <c r="DMB63" s="37">
        <v>19</v>
      </c>
      <c r="DMC63" s="37">
        <v>19</v>
      </c>
      <c r="DMD63" s="37">
        <v>19</v>
      </c>
      <c r="DME63" s="37">
        <v>19</v>
      </c>
      <c r="DMF63" s="37">
        <v>19</v>
      </c>
      <c r="DMG63" s="37">
        <v>19</v>
      </c>
      <c r="DMH63" s="37">
        <v>19</v>
      </c>
      <c r="DMI63" s="37">
        <v>19</v>
      </c>
      <c r="DMJ63" s="37">
        <v>19</v>
      </c>
      <c r="DMK63" s="37">
        <v>19</v>
      </c>
      <c r="DML63" s="37">
        <v>19</v>
      </c>
      <c r="DMM63" s="37">
        <v>19</v>
      </c>
      <c r="DMN63" s="37">
        <v>19</v>
      </c>
      <c r="DMO63" s="37">
        <v>19</v>
      </c>
      <c r="DMP63" s="37">
        <v>19</v>
      </c>
      <c r="DMQ63" s="37">
        <v>19</v>
      </c>
      <c r="DMR63" s="37">
        <v>19</v>
      </c>
      <c r="DMS63" s="37">
        <v>19</v>
      </c>
      <c r="DMT63" s="37">
        <v>19</v>
      </c>
      <c r="DMU63" s="37">
        <v>19</v>
      </c>
      <c r="DMV63" s="37">
        <v>19</v>
      </c>
      <c r="DMW63" s="37">
        <v>19</v>
      </c>
      <c r="DMX63" s="37">
        <v>19</v>
      </c>
      <c r="DMY63" s="37">
        <v>19</v>
      </c>
      <c r="DMZ63" s="37">
        <v>19</v>
      </c>
      <c r="DNA63" s="37">
        <v>19</v>
      </c>
      <c r="DNB63" s="37">
        <v>19</v>
      </c>
      <c r="DNC63" s="37">
        <v>19</v>
      </c>
      <c r="DND63" s="37">
        <v>19</v>
      </c>
      <c r="DNE63" s="37">
        <v>19</v>
      </c>
      <c r="DNF63" s="37">
        <v>19</v>
      </c>
      <c r="DNG63" s="37">
        <v>19</v>
      </c>
      <c r="DNH63" s="37">
        <v>19</v>
      </c>
      <c r="DNI63" s="37">
        <v>19</v>
      </c>
      <c r="DNJ63" s="37">
        <v>19</v>
      </c>
      <c r="DNK63" s="37">
        <v>19</v>
      </c>
      <c r="DNL63" s="37">
        <v>19</v>
      </c>
      <c r="DNM63" s="37">
        <v>19</v>
      </c>
      <c r="DNN63" s="37">
        <v>19</v>
      </c>
      <c r="DNO63" s="37">
        <v>19</v>
      </c>
      <c r="DNP63" s="37">
        <v>19</v>
      </c>
      <c r="DNQ63" s="37">
        <v>19</v>
      </c>
      <c r="DNR63" s="37">
        <v>19</v>
      </c>
      <c r="DNS63" s="37">
        <v>19</v>
      </c>
      <c r="DNT63" s="37">
        <v>19</v>
      </c>
      <c r="DNU63" s="37">
        <v>19</v>
      </c>
      <c r="DNV63" s="37">
        <v>19</v>
      </c>
      <c r="DNW63" s="37">
        <v>19</v>
      </c>
      <c r="DNX63" s="37">
        <v>19</v>
      </c>
      <c r="DNY63" s="37">
        <v>19</v>
      </c>
      <c r="DNZ63" s="37">
        <v>19</v>
      </c>
      <c r="DOA63" s="37">
        <v>19</v>
      </c>
      <c r="DOB63" s="37">
        <v>19</v>
      </c>
      <c r="DOC63" s="37">
        <v>19</v>
      </c>
      <c r="DOD63" s="37">
        <v>19</v>
      </c>
      <c r="DOE63" s="37">
        <v>19</v>
      </c>
      <c r="DOF63" s="37">
        <v>19</v>
      </c>
      <c r="DOG63" s="37">
        <v>19</v>
      </c>
      <c r="DOH63" s="37">
        <v>19</v>
      </c>
      <c r="DOI63" s="37">
        <v>19</v>
      </c>
      <c r="DOJ63" s="37">
        <v>19</v>
      </c>
      <c r="DOK63" s="37">
        <v>19</v>
      </c>
    </row>
    <row r="64" spans="1:3105">
      <c r="A64" t="s">
        <v>313</v>
      </c>
      <c r="B64" t="s">
        <v>305</v>
      </c>
      <c r="C64" s="37">
        <v>7</v>
      </c>
    </row>
    <row r="65" spans="1:3">
      <c r="A65" t="s">
        <v>308</v>
      </c>
      <c r="B65" t="s">
        <v>306</v>
      </c>
      <c r="C65" s="37">
        <v>20</v>
      </c>
    </row>
    <row r="66" spans="1:3">
      <c r="A66" t="s">
        <v>309</v>
      </c>
      <c r="B66" t="s">
        <v>307</v>
      </c>
      <c r="C66" s="37">
        <v>20</v>
      </c>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dimension ref="A1:A26"/>
  <sheetViews>
    <sheetView workbookViewId="0"/>
  </sheetViews>
  <sheetFormatPr defaultRowHeight="15"/>
  <cols>
    <col min="1" max="1" width="162.85546875" bestFit="1" customWidth="1"/>
    <col min="2" max="2" width="32.28515625" bestFit="1" customWidth="1"/>
  </cols>
  <sheetData>
    <row r="1" spans="1:1">
      <c r="A1" s="98" t="s">
        <v>509</v>
      </c>
    </row>
    <row r="2" spans="1:1">
      <c r="A2" s="27"/>
    </row>
    <row r="4" spans="1:1">
      <c r="A4" s="27" t="s">
        <v>508</v>
      </c>
    </row>
    <row r="5" spans="1:1">
      <c r="A5" t="s">
        <v>183</v>
      </c>
    </row>
    <row r="6" spans="1:1">
      <c r="A6" s="90" t="s">
        <v>421</v>
      </c>
    </row>
    <row r="7" spans="1:1">
      <c r="A7" s="90" t="s">
        <v>422</v>
      </c>
    </row>
    <row r="8" spans="1:1">
      <c r="A8" s="90" t="s">
        <v>438</v>
      </c>
    </row>
    <row r="9" spans="1:1">
      <c r="A9" t="s">
        <v>317</v>
      </c>
    </row>
    <row r="10" spans="1:1">
      <c r="A10" t="s">
        <v>352</v>
      </c>
    </row>
    <row r="11" spans="1:1">
      <c r="A11" t="s">
        <v>354</v>
      </c>
    </row>
    <row r="13" spans="1:1">
      <c r="A13" s="27" t="s">
        <v>510</v>
      </c>
    </row>
    <row r="14" spans="1:1">
      <c r="A14" s="27"/>
    </row>
    <row r="17" spans="1:1" ht="30">
      <c r="A17" s="25" t="s">
        <v>512</v>
      </c>
    </row>
    <row r="18" spans="1:1">
      <c r="A18" s="27"/>
    </row>
    <row r="22" spans="1:1">
      <c r="A22" s="27"/>
    </row>
    <row r="23" spans="1:1">
      <c r="A23" s="27"/>
    </row>
    <row r="26" spans="1:1">
      <c r="A26" s="2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41</vt:i4>
      </vt:variant>
    </vt:vector>
  </HeadingPairs>
  <TitlesOfParts>
    <vt:vector size="53" baseType="lpstr">
      <vt:lpstr>Rev History</vt:lpstr>
      <vt:lpstr>How To</vt:lpstr>
      <vt:lpstr>Reg Dump</vt:lpstr>
      <vt:lpstr>Reg Parse</vt:lpstr>
      <vt:lpstr>Reg Edit</vt:lpstr>
      <vt:lpstr>GPMC Configuration</vt:lpstr>
      <vt:lpstr>NAND Timings</vt:lpstr>
      <vt:lpstr>Reg Checks</vt:lpstr>
      <vt:lpstr>Waveform</vt:lpstr>
      <vt:lpstr>AddrMap</vt:lpstr>
      <vt:lpstr>Memory Requirements</vt:lpstr>
      <vt:lpstr>ToDo</vt:lpstr>
      <vt:lpstr>AD_Mux_mode</vt:lpstr>
      <vt:lpstr>Address_setup_to_ADVn_HIGH</vt:lpstr>
      <vt:lpstr>ADVn_LOW_setup_to_CLK_min_ns</vt:lpstr>
      <vt:lpstr>ADVn_off_before_on_ns</vt:lpstr>
      <vt:lpstr>ADVn_PW_high_ns</vt:lpstr>
      <vt:lpstr>ADVn_PW_low_ns</vt:lpstr>
      <vt:lpstr>ADVn_Rd_off_time_ns</vt:lpstr>
      <vt:lpstr>ADVn_Wr_off_time_ns</vt:lpstr>
      <vt:lpstr>CEn_LOW_to_ADVn_HIGH_ns</vt:lpstr>
      <vt:lpstr>CLK_Frequency</vt:lpstr>
      <vt:lpstr>CLK_Period</vt:lpstr>
      <vt:lpstr>ClkActivationTime_FCLKs</vt:lpstr>
      <vt:lpstr>ClkActivationTime_ns</vt:lpstr>
      <vt:lpstr>CSn_high_after_WEn_off</vt:lpstr>
      <vt:lpstr>CSn_high_before_low_ns</vt:lpstr>
      <vt:lpstr>CSn_setup_to_WEn_LOW</vt:lpstr>
      <vt:lpstr>Data_hold_from_WEn_HIGH</vt:lpstr>
      <vt:lpstr>Data_hold_from_WEn_HIGH_ns</vt:lpstr>
      <vt:lpstr>FCLK_Frequency</vt:lpstr>
      <vt:lpstr>FCLK_Period</vt:lpstr>
      <vt:lpstr>FCLKDIVIDER</vt:lpstr>
      <vt:lpstr>GPMC_Chip_Select</vt:lpstr>
      <vt:lpstr>OEn_high_before_low_ns</vt:lpstr>
      <vt:lpstr>OEn_Hold_time_after_CLK</vt:lpstr>
      <vt:lpstr>OEn_off_time_ns</vt:lpstr>
      <vt:lpstr>RD_CSn_offtime_ns</vt:lpstr>
      <vt:lpstr>RDACCESSTIME_ns</vt:lpstr>
      <vt:lpstr>RDCYCLETIME_ns</vt:lpstr>
      <vt:lpstr>READTYPE</vt:lpstr>
      <vt:lpstr>WEn_high_before_low_ns</vt:lpstr>
      <vt:lpstr>WEn_HIGH_to_OEn_LOW</vt:lpstr>
      <vt:lpstr>WEn_off_time_ns</vt:lpstr>
      <vt:lpstr>WEn_pulse_width_HIGH_min_ns</vt:lpstr>
      <vt:lpstr>WEn_write_pulse_width_LOW</vt:lpstr>
      <vt:lpstr>WR_CSn_LOW_setup_to_CLK_ns</vt:lpstr>
      <vt:lpstr>WR_CSn_offtime_ns</vt:lpstr>
      <vt:lpstr>WRACCESSTIME_ns</vt:lpstr>
      <vt:lpstr>WRCYCLETIME_ns</vt:lpstr>
      <vt:lpstr>WRDATAONADMUXBUS_ns</vt:lpstr>
      <vt:lpstr>Write_Turnaround_time</vt:lpstr>
      <vt:lpstr>WRITETYPE</vt:lpstr>
    </vt:vector>
  </TitlesOfParts>
  <Company>Texas Instruments Incorporated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a0272163</dc:creator>
  <cp:lastModifiedBy>Anil, Swargam</cp:lastModifiedBy>
  <dcterms:created xsi:type="dcterms:W3CDTF">2018-05-11T19:48:59Z</dcterms:created>
  <dcterms:modified xsi:type="dcterms:W3CDTF">2023-10-19T12:45:04Z</dcterms:modified>
</cp:coreProperties>
</file>